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SO 001 - Vedlejší rozpočt..." sheetId="2" r:id="rId2"/>
    <sheet name="SO 101 - Komunikace - vět..." sheetId="3" r:id="rId3"/>
    <sheet name="SO 102 - Komunikace - vět..." sheetId="4" r:id="rId4"/>
    <sheet name="SO 103 - Komunikace - vět..." sheetId="5" r:id="rId5"/>
    <sheet name="SO 104 - Komunikace - vět..." sheetId="6" r:id="rId6"/>
    <sheet name="SO301.1 - Stoka S" sheetId="7" r:id="rId7"/>
    <sheet name="SO301.2 - Stoka S5" sheetId="8" r:id="rId8"/>
    <sheet name="SO301.3 - Stoka S6" sheetId="9" r:id="rId9"/>
    <sheet name="SO301.4 - Stoka S7" sheetId="10" r:id="rId10"/>
    <sheet name="SO301.5 - Odbočení pro ka..." sheetId="11" r:id="rId11"/>
    <sheet name="SO302.1 - Stoka D" sheetId="12" r:id="rId12"/>
    <sheet name="SO302.2 - Stoka D2" sheetId="13" r:id="rId13"/>
    <sheet name="SO302.3 - Stoka D3" sheetId="14" r:id="rId14"/>
    <sheet name="SO302.4 - Stoka D4" sheetId="15" r:id="rId15"/>
    <sheet name="SO302.5 - Stoka D5" sheetId="16" r:id="rId16"/>
    <sheet name="SO302.6 - Stoka D6" sheetId="17" r:id="rId17"/>
    <sheet name="SO302.7 - Odbočení pro ka..." sheetId="18" r:id="rId18"/>
    <sheet name="SO302.8 - Odbočení pro př..." sheetId="19" r:id="rId19"/>
    <sheet name="SO302.9 - Tůně s retenční..." sheetId="20" r:id="rId20"/>
    <sheet name="SO351.1 - Větev V výkopov..." sheetId="21" r:id="rId21"/>
    <sheet name="SO351.2 - Větev V4 výkopo..." sheetId="22" r:id="rId22"/>
    <sheet name="SO351.3 - Větev V5 výkopo..." sheetId="23" r:id="rId23"/>
    <sheet name="SO351.4 - Větev V6 výkopo..." sheetId="24" r:id="rId24"/>
    <sheet name="SO351.5 - Výpis materiálu" sheetId="25" r:id="rId25"/>
    <sheet name="SO351.6 - Odbočení pro vo..." sheetId="26" r:id="rId26"/>
    <sheet name="SO 352 - Přeložka vodovodu" sheetId="27" r:id="rId27"/>
    <sheet name="SO 401 - Veřejné osvětlení" sheetId="28" r:id="rId28"/>
    <sheet name="SO501.1 - Větev P" sheetId="29" r:id="rId29"/>
    <sheet name="SO501.2 - Větev P1" sheetId="30" r:id="rId30"/>
    <sheet name="SO501.3 - Větev P2" sheetId="31" r:id="rId31"/>
    <sheet name="SO501.4 - Větev P3" sheetId="32" r:id="rId32"/>
    <sheet name="SO501.5 - Výpis materiálu" sheetId="33" r:id="rId33"/>
    <sheet name="SO501.6 - Odbočení pro př..." sheetId="34" r:id="rId34"/>
    <sheet name="SO 801 - Architektonické ..." sheetId="35" r:id="rId35"/>
  </sheets>
  <definedNames>
    <definedName name="_xlnm.Print_Area" localSheetId="0">'Rekapitulace stavby'!$D$4:$AO$76,'Rekapitulace stavby'!$C$82:$AQ$133</definedName>
    <definedName name="_xlnm.Print_Titles" localSheetId="0">'Rekapitulace stavby'!$92:$92</definedName>
    <definedName name="_xlnm._FilterDatabase" localSheetId="1" hidden="1">'SO 001 - Vedlejší rozpočt...'!$C$122:$K$264</definedName>
    <definedName name="_xlnm.Print_Area" localSheetId="1">'SO 001 - Vedlejší rozpočt...'!$C$4:$J$39,'SO 001 - Vedlejší rozpočt...'!$C$50:$J$76,'SO 001 - Vedlejší rozpočt...'!$C$82:$J$104,'SO 001 - Vedlejší rozpočt...'!$C$110:$K$264</definedName>
    <definedName name="_xlnm.Print_Titles" localSheetId="1">'SO 001 - Vedlejší rozpočt...'!$122:$122</definedName>
    <definedName name="_xlnm._FilterDatabase" localSheetId="2" hidden="1">'SO 101 - Komunikace - vět...'!$C$125:$K$779</definedName>
    <definedName name="_xlnm.Print_Area" localSheetId="2">'SO 101 - Komunikace - vět...'!$C$4:$J$39,'SO 101 - Komunikace - vět...'!$C$50:$J$76,'SO 101 - Komunikace - vět...'!$C$82:$J$107,'SO 101 - Komunikace - vět...'!$C$113:$K$779</definedName>
    <definedName name="_xlnm.Print_Titles" localSheetId="2">'SO 101 - Komunikace - vět...'!$125:$125</definedName>
    <definedName name="_xlnm._FilterDatabase" localSheetId="3" hidden="1">'SO 102 - Komunikace - vět...'!$C$125:$K$564</definedName>
    <definedName name="_xlnm.Print_Area" localSheetId="3">'SO 102 - Komunikace - vět...'!$C$4:$J$39,'SO 102 - Komunikace - vět...'!$C$50:$J$76,'SO 102 - Komunikace - vět...'!$C$82:$J$107,'SO 102 - Komunikace - vět...'!$C$113:$K$564</definedName>
    <definedName name="_xlnm.Print_Titles" localSheetId="3">'SO 102 - Komunikace - vět...'!$125:$125</definedName>
    <definedName name="_xlnm._FilterDatabase" localSheetId="4" hidden="1">'SO 103 - Komunikace - vět...'!$C$125:$K$482</definedName>
    <definedName name="_xlnm.Print_Area" localSheetId="4">'SO 103 - Komunikace - vět...'!$C$4:$J$39,'SO 103 - Komunikace - vět...'!$C$50:$J$76,'SO 103 - Komunikace - vět...'!$C$82:$J$107,'SO 103 - Komunikace - vět...'!$C$113:$K$482</definedName>
    <definedName name="_xlnm.Print_Titles" localSheetId="4">'SO 103 - Komunikace - vět...'!$125:$125</definedName>
    <definedName name="_xlnm._FilterDatabase" localSheetId="5" hidden="1">'SO 104 - Komunikace - vět...'!$C$125:$K$486</definedName>
    <definedName name="_xlnm.Print_Area" localSheetId="5">'SO 104 - Komunikace - vět...'!$C$4:$J$39,'SO 104 - Komunikace - vět...'!$C$50:$J$76,'SO 104 - Komunikace - vět...'!$C$82:$J$107,'SO 104 - Komunikace - vět...'!$C$113:$K$486</definedName>
    <definedName name="_xlnm.Print_Titles" localSheetId="5">'SO 104 - Komunikace - vět...'!$125:$125</definedName>
    <definedName name="_xlnm._FilterDatabase" localSheetId="6" hidden="1">'SO301.1 - Stoka S'!$C$126:$K$682</definedName>
    <definedName name="_xlnm.Print_Area" localSheetId="6">'SO301.1 - Stoka S'!$C$4:$J$41,'SO301.1 - Stoka S'!$C$50:$J$76,'SO301.1 - Stoka S'!$C$82:$J$106,'SO301.1 - Stoka S'!$C$112:$K$682</definedName>
    <definedName name="_xlnm.Print_Titles" localSheetId="6">'SO301.1 - Stoka S'!$126:$126</definedName>
    <definedName name="_xlnm._FilterDatabase" localSheetId="7" hidden="1">'SO301.2 - Stoka S5'!$C$125:$K$398</definedName>
    <definedName name="_xlnm.Print_Area" localSheetId="7">'SO301.2 - Stoka S5'!$C$4:$J$41,'SO301.2 - Stoka S5'!$C$50:$J$76,'SO301.2 - Stoka S5'!$C$82:$J$105,'SO301.2 - Stoka S5'!$C$111:$K$398</definedName>
    <definedName name="_xlnm.Print_Titles" localSheetId="7">'SO301.2 - Stoka S5'!$125:$125</definedName>
    <definedName name="_xlnm._FilterDatabase" localSheetId="8" hidden="1">'SO301.3 - Stoka S6'!$C$125:$K$396</definedName>
    <definedName name="_xlnm.Print_Area" localSheetId="8">'SO301.3 - Stoka S6'!$C$4:$J$41,'SO301.3 - Stoka S6'!$C$50:$J$76,'SO301.3 - Stoka S6'!$C$82:$J$105,'SO301.3 - Stoka S6'!$C$111:$K$396</definedName>
    <definedName name="_xlnm.Print_Titles" localSheetId="8">'SO301.3 - Stoka S6'!$125:$125</definedName>
    <definedName name="_xlnm._FilterDatabase" localSheetId="9" hidden="1">'SO301.4 - Stoka S7'!$C$125:$K$392</definedName>
    <definedName name="_xlnm.Print_Area" localSheetId="9">'SO301.4 - Stoka S7'!$C$4:$J$41,'SO301.4 - Stoka S7'!$C$50:$J$76,'SO301.4 - Stoka S7'!$C$82:$J$105,'SO301.4 - Stoka S7'!$C$111:$K$392</definedName>
    <definedName name="_xlnm.Print_Titles" localSheetId="9">'SO301.4 - Stoka S7'!$125:$125</definedName>
    <definedName name="_xlnm._FilterDatabase" localSheetId="10" hidden="1">'SO301.5 - Odbočení pro ka...'!$C$125:$K$305</definedName>
    <definedName name="_xlnm.Print_Area" localSheetId="10">'SO301.5 - Odbočení pro ka...'!$C$4:$J$41,'SO301.5 - Odbočení pro ka...'!$C$50:$J$76,'SO301.5 - Odbočení pro ka...'!$C$82:$J$105,'SO301.5 - Odbočení pro ka...'!$C$111:$K$305</definedName>
    <definedName name="_xlnm.Print_Titles" localSheetId="10">'SO301.5 - Odbočení pro ka...'!$125:$125</definedName>
    <definedName name="_xlnm._FilterDatabase" localSheetId="11" hidden="1">'SO302.1 - Stoka D'!$C$125:$K$666</definedName>
    <definedName name="_xlnm.Print_Area" localSheetId="11">'SO302.1 - Stoka D'!$C$4:$J$41,'SO302.1 - Stoka D'!$C$50:$J$76,'SO302.1 - Stoka D'!$C$82:$J$105,'SO302.1 - Stoka D'!$C$111:$K$666</definedName>
    <definedName name="_xlnm.Print_Titles" localSheetId="11">'SO302.1 - Stoka D'!$125:$125</definedName>
    <definedName name="_xlnm._FilterDatabase" localSheetId="12" hidden="1">'SO302.2 - Stoka D2'!$C$125:$K$410</definedName>
    <definedName name="_xlnm.Print_Area" localSheetId="12">'SO302.2 - Stoka D2'!$C$4:$J$41,'SO302.2 - Stoka D2'!$C$50:$J$76,'SO302.2 - Stoka D2'!$C$82:$J$105,'SO302.2 - Stoka D2'!$C$111:$K$410</definedName>
    <definedName name="_xlnm.Print_Titles" localSheetId="12">'SO302.2 - Stoka D2'!$125:$125</definedName>
    <definedName name="_xlnm._FilterDatabase" localSheetId="13" hidden="1">'SO302.3 - Stoka D3'!$C$125:$K$289</definedName>
    <definedName name="_xlnm.Print_Area" localSheetId="13">'SO302.3 - Stoka D3'!$C$4:$J$41,'SO302.3 - Stoka D3'!$C$50:$J$76,'SO302.3 - Stoka D3'!$C$82:$J$105,'SO302.3 - Stoka D3'!$C$111:$K$289</definedName>
    <definedName name="_xlnm.Print_Titles" localSheetId="13">'SO302.3 - Stoka D3'!$125:$125</definedName>
    <definedName name="_xlnm._FilterDatabase" localSheetId="14" hidden="1">'SO302.4 - Stoka D4'!$C$125:$K$401</definedName>
    <definedName name="_xlnm.Print_Area" localSheetId="14">'SO302.4 - Stoka D4'!$C$4:$J$41,'SO302.4 - Stoka D4'!$C$50:$J$76,'SO302.4 - Stoka D4'!$C$82:$J$105,'SO302.4 - Stoka D4'!$C$111:$K$401</definedName>
    <definedName name="_xlnm.Print_Titles" localSheetId="14">'SO302.4 - Stoka D4'!$125:$125</definedName>
    <definedName name="_xlnm._FilterDatabase" localSheetId="15" hidden="1">'SO302.5 - Stoka D5'!$C$125:$K$345</definedName>
    <definedName name="_xlnm.Print_Area" localSheetId="15">'SO302.5 - Stoka D5'!$C$4:$J$41,'SO302.5 - Stoka D5'!$C$50:$J$76,'SO302.5 - Stoka D5'!$C$82:$J$105,'SO302.5 - Stoka D5'!$C$111:$K$345</definedName>
    <definedName name="_xlnm.Print_Titles" localSheetId="15">'SO302.5 - Stoka D5'!$125:$125</definedName>
    <definedName name="_xlnm._FilterDatabase" localSheetId="16" hidden="1">'SO302.6 - Stoka D6'!$C$125:$K$408</definedName>
    <definedName name="_xlnm.Print_Area" localSheetId="16">'SO302.6 - Stoka D6'!$C$4:$J$41,'SO302.6 - Stoka D6'!$C$50:$J$76,'SO302.6 - Stoka D6'!$C$82:$J$105,'SO302.6 - Stoka D6'!$C$111:$K$408</definedName>
    <definedName name="_xlnm.Print_Titles" localSheetId="16">'SO302.6 - Stoka D6'!$125:$125</definedName>
    <definedName name="_xlnm._FilterDatabase" localSheetId="17" hidden="1">'SO302.7 - Odbočení pro ka...'!$C$125:$K$319</definedName>
    <definedName name="_xlnm.Print_Area" localSheetId="17">'SO302.7 - Odbočení pro ka...'!$C$4:$J$41,'SO302.7 - Odbočení pro ka...'!$C$50:$J$76,'SO302.7 - Odbočení pro ka...'!$C$82:$J$105,'SO302.7 - Odbočení pro ka...'!$C$111:$K$319</definedName>
    <definedName name="_xlnm.Print_Titles" localSheetId="17">'SO302.7 - Odbočení pro ka...'!$125:$125</definedName>
    <definedName name="_xlnm._FilterDatabase" localSheetId="18" hidden="1">'SO302.8 - Odbočení pro př...'!$C$125:$K$309</definedName>
    <definedName name="_xlnm.Print_Area" localSheetId="18">'SO302.8 - Odbočení pro př...'!$C$4:$J$41,'SO302.8 - Odbočení pro př...'!$C$50:$J$76,'SO302.8 - Odbočení pro př...'!$C$82:$J$105,'SO302.8 - Odbočení pro př...'!$C$111:$K$309</definedName>
    <definedName name="_xlnm.Print_Titles" localSheetId="18">'SO302.8 - Odbočení pro př...'!$125:$125</definedName>
    <definedName name="_xlnm._FilterDatabase" localSheetId="19" hidden="1">'SO302.9 - Tůně s retenční...'!$C$127:$K$493</definedName>
    <definedName name="_xlnm.Print_Area" localSheetId="19">'SO302.9 - Tůně s retenční...'!$C$4:$J$41,'SO302.9 - Tůně s retenční...'!$C$50:$J$76,'SO302.9 - Tůně s retenční...'!$C$82:$J$107,'SO302.9 - Tůně s retenční...'!$C$113:$K$493</definedName>
    <definedName name="_xlnm.Print_Titles" localSheetId="19">'SO302.9 - Tůně s retenční...'!$127:$127</definedName>
    <definedName name="_xlnm._FilterDatabase" localSheetId="20" hidden="1">'SO351.1 - Větev V výkopov...'!$C$126:$K$479</definedName>
    <definedName name="_xlnm.Print_Area" localSheetId="20">'SO351.1 - Větev V výkopov...'!$C$4:$J$41,'SO351.1 - Větev V výkopov...'!$C$50:$J$76,'SO351.1 - Větev V výkopov...'!$C$82:$J$106,'SO351.1 - Větev V výkopov...'!$C$112:$K$479</definedName>
    <definedName name="_xlnm.Print_Titles" localSheetId="20">'SO351.1 - Větev V výkopov...'!$126:$126</definedName>
    <definedName name="_xlnm._FilterDatabase" localSheetId="21" hidden="1">'SO351.2 - Větev V4 výkopo...'!$C$126:$K$450</definedName>
    <definedName name="_xlnm.Print_Area" localSheetId="21">'SO351.2 - Větev V4 výkopo...'!$C$4:$J$41,'SO351.2 - Větev V4 výkopo...'!$C$50:$J$76,'SO351.2 - Větev V4 výkopo...'!$C$82:$J$106,'SO351.2 - Větev V4 výkopo...'!$C$112:$K$450</definedName>
    <definedName name="_xlnm.Print_Titles" localSheetId="21">'SO351.2 - Větev V4 výkopo...'!$126:$126</definedName>
    <definedName name="_xlnm._FilterDatabase" localSheetId="22" hidden="1">'SO351.3 - Větev V5 výkopo...'!$C$123:$K$227</definedName>
    <definedName name="_xlnm.Print_Area" localSheetId="22">'SO351.3 - Větev V5 výkopo...'!$C$4:$J$41,'SO351.3 - Větev V5 výkopo...'!$C$50:$J$76,'SO351.3 - Větev V5 výkopo...'!$C$82:$J$103,'SO351.3 - Větev V5 výkopo...'!$C$109:$K$227</definedName>
    <definedName name="_xlnm.Print_Titles" localSheetId="22">'SO351.3 - Větev V5 výkopo...'!$123:$123</definedName>
    <definedName name="_xlnm._FilterDatabase" localSheetId="23" hidden="1">'SO351.4 - Větev V6 výkopo...'!$C$123:$K$249</definedName>
    <definedName name="_xlnm.Print_Area" localSheetId="23">'SO351.4 - Větev V6 výkopo...'!$C$4:$J$41,'SO351.4 - Větev V6 výkopo...'!$C$50:$J$76,'SO351.4 - Větev V6 výkopo...'!$C$82:$J$103,'SO351.4 - Větev V6 výkopo...'!$C$109:$K$249</definedName>
    <definedName name="_xlnm.Print_Titles" localSheetId="23">'SO351.4 - Větev V6 výkopo...'!$123:$123</definedName>
    <definedName name="_xlnm._FilterDatabase" localSheetId="24" hidden="1">'SO351.5 - Výpis materiálu'!$C$124:$K$434</definedName>
    <definedName name="_xlnm.Print_Area" localSheetId="24">'SO351.5 - Výpis materiálu'!$C$4:$J$41,'SO351.5 - Výpis materiálu'!$C$50:$J$76,'SO351.5 - Výpis materiálu'!$C$82:$J$104,'SO351.5 - Výpis materiálu'!$C$110:$K$434</definedName>
    <definedName name="_xlnm.Print_Titles" localSheetId="24">'SO351.5 - Výpis materiálu'!$124:$124</definedName>
    <definedName name="_xlnm._FilterDatabase" localSheetId="25" hidden="1">'SO351.6 - Odbočení pro vo...'!$C$125:$K$332</definedName>
    <definedName name="_xlnm.Print_Area" localSheetId="25">'SO351.6 - Odbočení pro vo...'!$C$4:$J$41,'SO351.6 - Odbočení pro vo...'!$C$50:$J$76,'SO351.6 - Odbočení pro vo...'!$C$82:$J$105,'SO351.6 - Odbočení pro vo...'!$C$111:$K$332</definedName>
    <definedName name="_xlnm.Print_Titles" localSheetId="25">'SO351.6 - Odbočení pro vo...'!$125:$125</definedName>
    <definedName name="_xlnm._FilterDatabase" localSheetId="26" hidden="1">'SO 352 - Přeložka vodovodu'!$C$122:$K$441</definedName>
    <definedName name="_xlnm.Print_Area" localSheetId="26">'SO 352 - Přeložka vodovodu'!$C$4:$J$39,'SO 352 - Přeložka vodovodu'!$C$50:$J$76,'SO 352 - Přeložka vodovodu'!$C$82:$J$104,'SO 352 - Přeložka vodovodu'!$C$110:$K$441</definedName>
    <definedName name="_xlnm.Print_Titles" localSheetId="26">'SO 352 - Přeložka vodovodu'!$122:$122</definedName>
    <definedName name="_xlnm._FilterDatabase" localSheetId="27" hidden="1">'SO 401 - Veřejné osvětlení'!$C$124:$K$255</definedName>
    <definedName name="_xlnm.Print_Area" localSheetId="27">'SO 401 - Veřejné osvětlení'!$C$4:$J$39,'SO 401 - Veřejné osvětlení'!$C$50:$J$76,'SO 401 - Veřejné osvětlení'!$C$82:$J$106,'SO 401 - Veřejné osvětlení'!$C$112:$K$255</definedName>
    <definedName name="_xlnm.Print_Titles" localSheetId="27">'SO 401 - Veřejné osvětlení'!$124:$124</definedName>
    <definedName name="_xlnm._FilterDatabase" localSheetId="28" hidden="1">'SO501.1 - Větev P'!$C$126:$K$454</definedName>
    <definedName name="_xlnm.Print_Area" localSheetId="28">'SO501.1 - Větev P'!$C$4:$J$41,'SO501.1 - Větev P'!$C$50:$J$76,'SO501.1 - Větev P'!$C$82:$J$106,'SO501.1 - Větev P'!$C$112:$K$454</definedName>
    <definedName name="_xlnm.Print_Titles" localSheetId="28">'SO501.1 - Větev P'!$126:$126</definedName>
    <definedName name="_xlnm._FilterDatabase" localSheetId="29" hidden="1">'SO501.2 - Větev P1'!$C$123:$K$249</definedName>
    <definedName name="_xlnm.Print_Area" localSheetId="29">'SO501.2 - Větev P1'!$C$4:$J$41,'SO501.2 - Větev P1'!$C$50:$J$76,'SO501.2 - Větev P1'!$C$82:$J$103,'SO501.2 - Větev P1'!$C$109:$K$249</definedName>
    <definedName name="_xlnm.Print_Titles" localSheetId="29">'SO501.2 - Větev P1'!$123:$123</definedName>
    <definedName name="_xlnm._FilterDatabase" localSheetId="30" hidden="1">'SO501.3 - Větev P2'!$C$123:$K$227</definedName>
    <definedName name="_xlnm.Print_Area" localSheetId="30">'SO501.3 - Větev P2'!$C$4:$J$41,'SO501.3 - Větev P2'!$C$50:$J$76,'SO501.3 - Větev P2'!$C$82:$J$103,'SO501.3 - Větev P2'!$C$109:$K$227</definedName>
    <definedName name="_xlnm.Print_Titles" localSheetId="30">'SO501.3 - Větev P2'!$123:$123</definedName>
    <definedName name="_xlnm._FilterDatabase" localSheetId="31" hidden="1">'SO501.4 - Větev P3'!$C$126:$K$390</definedName>
    <definedName name="_xlnm.Print_Area" localSheetId="31">'SO501.4 - Větev P3'!$C$4:$J$41,'SO501.4 - Větev P3'!$C$50:$J$76,'SO501.4 - Větev P3'!$C$82:$J$106,'SO501.4 - Větev P3'!$C$112:$K$390</definedName>
    <definedName name="_xlnm.Print_Titles" localSheetId="31">'SO501.4 - Větev P3'!$126:$126</definedName>
    <definedName name="_xlnm._FilterDatabase" localSheetId="32" hidden="1">'SO501.5 - Výpis materiálu'!$C$124:$K$188</definedName>
    <definedName name="_xlnm.Print_Area" localSheetId="32">'SO501.5 - Výpis materiálu'!$C$4:$J$41,'SO501.5 - Výpis materiálu'!$C$50:$J$76,'SO501.5 - Výpis materiálu'!$C$82:$J$104,'SO501.5 - Výpis materiálu'!$C$110:$K$188</definedName>
    <definedName name="_xlnm.Print_Titles" localSheetId="32">'SO501.5 - Výpis materiálu'!$124:$124</definedName>
    <definedName name="_xlnm._FilterDatabase" localSheetId="33" hidden="1">'SO501.6 - Odbočení pro př...'!$C$126:$K$298</definedName>
    <definedName name="_xlnm.Print_Area" localSheetId="33">'SO501.6 - Odbočení pro př...'!$C$4:$J$41,'SO501.6 - Odbočení pro př...'!$C$50:$J$76,'SO501.6 - Odbočení pro př...'!$C$82:$J$106,'SO501.6 - Odbočení pro př...'!$C$112:$K$298</definedName>
    <definedName name="_xlnm.Print_Titles" localSheetId="33">'SO501.6 - Odbočení pro př...'!$126:$126</definedName>
    <definedName name="_xlnm._FilterDatabase" localSheetId="34" hidden="1">'SO 801 - Architektonické ...'!$C$119:$K$215</definedName>
    <definedName name="_xlnm.Print_Area" localSheetId="34">'SO 801 - Architektonické ...'!$C$4:$J$39,'SO 801 - Architektonické ...'!$C$50:$J$76,'SO 801 - Architektonické ...'!$C$82:$J$101,'SO 801 - Architektonické ...'!$C$107:$K$215</definedName>
    <definedName name="_xlnm.Print_Titles" localSheetId="34">'SO 801 - Architektonické ...'!$119:$119</definedName>
  </definedNames>
  <calcPr/>
</workbook>
</file>

<file path=xl/calcChain.xml><?xml version="1.0" encoding="utf-8"?>
<calcChain xmlns="http://schemas.openxmlformats.org/spreadsheetml/2006/main">
  <c i="35" l="1" r="J37"/>
  <c r="J36"/>
  <c i="1" r="AY132"/>
  <c i="35" r="J35"/>
  <c i="1" r="AX132"/>
  <c i="35" r="BI214"/>
  <c r="BH214"/>
  <c r="BG214"/>
  <c r="BF214"/>
  <c r="T214"/>
  <c r="R214"/>
  <c r="P214"/>
  <c r="BI212"/>
  <c r="BH212"/>
  <c r="BG212"/>
  <c r="BF212"/>
  <c r="T212"/>
  <c r="R212"/>
  <c r="P212"/>
  <c r="BI209"/>
  <c r="BH209"/>
  <c r="BG209"/>
  <c r="BF209"/>
  <c r="T209"/>
  <c r="R209"/>
  <c r="P209"/>
  <c r="BI204"/>
  <c r="BH204"/>
  <c r="BG204"/>
  <c r="BF204"/>
  <c r="T204"/>
  <c r="T203"/>
  <c r="R204"/>
  <c r="R203"/>
  <c r="P204"/>
  <c r="P203"/>
  <c r="BI200"/>
  <c r="BH200"/>
  <c r="BG200"/>
  <c r="BF200"/>
  <c r="T200"/>
  <c r="R200"/>
  <c r="P200"/>
  <c r="BI197"/>
  <c r="BH197"/>
  <c r="BG197"/>
  <c r="BF197"/>
  <c r="T197"/>
  <c r="R197"/>
  <c r="P197"/>
  <c r="BI194"/>
  <c r="BH194"/>
  <c r="BG194"/>
  <c r="BF194"/>
  <c r="T194"/>
  <c r="R194"/>
  <c r="P194"/>
  <c r="BI191"/>
  <c r="BH191"/>
  <c r="BG191"/>
  <c r="BF191"/>
  <c r="T191"/>
  <c r="R191"/>
  <c r="P191"/>
  <c r="BI189"/>
  <c r="BH189"/>
  <c r="BG189"/>
  <c r="BF189"/>
  <c r="T189"/>
  <c r="R189"/>
  <c r="P189"/>
  <c r="BI186"/>
  <c r="BH186"/>
  <c r="BG186"/>
  <c r="BF186"/>
  <c r="T186"/>
  <c r="R186"/>
  <c r="P186"/>
  <c r="BI184"/>
  <c r="BH184"/>
  <c r="BG184"/>
  <c r="BF184"/>
  <c r="T184"/>
  <c r="R184"/>
  <c r="P184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1"/>
  <c r="BH161"/>
  <c r="BG161"/>
  <c r="BF161"/>
  <c r="T161"/>
  <c r="R161"/>
  <c r="P161"/>
  <c r="BI158"/>
  <c r="BH158"/>
  <c r="BG158"/>
  <c r="BF158"/>
  <c r="T158"/>
  <c r="R158"/>
  <c r="P158"/>
  <c r="BI154"/>
  <c r="BH154"/>
  <c r="BG154"/>
  <c r="BF154"/>
  <c r="T154"/>
  <c r="R154"/>
  <c r="P154"/>
  <c r="BI151"/>
  <c r="BH151"/>
  <c r="BG151"/>
  <c r="BF151"/>
  <c r="T151"/>
  <c r="R151"/>
  <c r="P151"/>
  <c r="BI147"/>
  <c r="BH147"/>
  <c r="BG147"/>
  <c r="BF147"/>
  <c r="T147"/>
  <c r="R147"/>
  <c r="P147"/>
  <c r="BI144"/>
  <c r="BH144"/>
  <c r="BG144"/>
  <c r="BF144"/>
  <c r="T144"/>
  <c r="R144"/>
  <c r="P144"/>
  <c r="BI140"/>
  <c r="BH140"/>
  <c r="BG140"/>
  <c r="BF140"/>
  <c r="T140"/>
  <c r="R140"/>
  <c r="P140"/>
  <c r="BI136"/>
  <c r="BH136"/>
  <c r="BG136"/>
  <c r="BF136"/>
  <c r="T136"/>
  <c r="R136"/>
  <c r="P136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3"/>
  <c r="BH123"/>
  <c r="BG123"/>
  <c r="BF123"/>
  <c r="T123"/>
  <c r="R123"/>
  <c r="P123"/>
  <c r="F114"/>
  <c r="E112"/>
  <c r="F89"/>
  <c r="E87"/>
  <c r="J24"/>
  <c r="E24"/>
  <c r="J92"/>
  <c r="J23"/>
  <c r="J21"/>
  <c r="E21"/>
  <c r="J116"/>
  <c r="J20"/>
  <c r="J18"/>
  <c r="E18"/>
  <c r="F117"/>
  <c r="J17"/>
  <c r="J15"/>
  <c r="E15"/>
  <c r="F116"/>
  <c r="J14"/>
  <c r="J12"/>
  <c r="J114"/>
  <c r="E7"/>
  <c r="E110"/>
  <c i="34" r="J39"/>
  <c r="J38"/>
  <c i="1" r="AY131"/>
  <c i="34" r="J37"/>
  <c i="1" r="AX131"/>
  <c i="34" r="BI297"/>
  <c r="BH297"/>
  <c r="BG297"/>
  <c r="BF297"/>
  <c r="T297"/>
  <c r="R297"/>
  <c r="P297"/>
  <c r="BI292"/>
  <c r="BH292"/>
  <c r="BG292"/>
  <c r="BF292"/>
  <c r="T292"/>
  <c r="R292"/>
  <c r="P292"/>
  <c r="BI290"/>
  <c r="BH290"/>
  <c r="BG290"/>
  <c r="BF290"/>
  <c r="T290"/>
  <c r="R290"/>
  <c r="P290"/>
  <c r="BI287"/>
  <c r="BH287"/>
  <c r="BG287"/>
  <c r="BF287"/>
  <c r="T287"/>
  <c r="R287"/>
  <c r="P287"/>
  <c r="BI285"/>
  <c r="BH285"/>
  <c r="BG285"/>
  <c r="BF285"/>
  <c r="T285"/>
  <c r="R285"/>
  <c r="P285"/>
  <c r="BI283"/>
  <c r="BH283"/>
  <c r="BG283"/>
  <c r="BF283"/>
  <c r="T283"/>
  <c r="R283"/>
  <c r="P283"/>
  <c r="BI280"/>
  <c r="BH280"/>
  <c r="BG280"/>
  <c r="BF280"/>
  <c r="T280"/>
  <c r="R280"/>
  <c r="P280"/>
  <c r="BI277"/>
  <c r="BH277"/>
  <c r="BG277"/>
  <c r="BF277"/>
  <c r="T277"/>
  <c r="R277"/>
  <c r="P277"/>
  <c r="BI274"/>
  <c r="BH274"/>
  <c r="BG274"/>
  <c r="BF274"/>
  <c r="T274"/>
  <c r="R274"/>
  <c r="P274"/>
  <c r="BI271"/>
  <c r="BH271"/>
  <c r="BG271"/>
  <c r="BF271"/>
  <c r="T271"/>
  <c r="R271"/>
  <c r="P271"/>
  <c r="BI268"/>
  <c r="BH268"/>
  <c r="BG268"/>
  <c r="BF268"/>
  <c r="T268"/>
  <c r="R268"/>
  <c r="P268"/>
  <c r="BI265"/>
  <c r="BH265"/>
  <c r="BG265"/>
  <c r="BF265"/>
  <c r="T265"/>
  <c r="R265"/>
  <c r="P265"/>
  <c r="BI260"/>
  <c r="BH260"/>
  <c r="BG260"/>
  <c r="BF260"/>
  <c r="T260"/>
  <c r="R260"/>
  <c r="P260"/>
  <c r="BI257"/>
  <c r="BH257"/>
  <c r="BG257"/>
  <c r="BF257"/>
  <c r="T257"/>
  <c r="R257"/>
  <c r="P257"/>
  <c r="BI251"/>
  <c r="BH251"/>
  <c r="BG251"/>
  <c r="BF251"/>
  <c r="T251"/>
  <c r="R251"/>
  <c r="P251"/>
  <c r="BI246"/>
  <c r="BH246"/>
  <c r="BG246"/>
  <c r="BF246"/>
  <c r="T246"/>
  <c r="R246"/>
  <c r="P246"/>
  <c r="BI240"/>
  <c r="BH240"/>
  <c r="BG240"/>
  <c r="BF240"/>
  <c r="T240"/>
  <c r="T239"/>
  <c r="R240"/>
  <c r="R239"/>
  <c r="P240"/>
  <c r="P239"/>
  <c r="BI236"/>
  <c r="BH236"/>
  <c r="BG236"/>
  <c r="BF236"/>
  <c r="T236"/>
  <c r="R236"/>
  <c r="P236"/>
  <c r="BI231"/>
  <c r="BH231"/>
  <c r="BG231"/>
  <c r="BF231"/>
  <c r="T231"/>
  <c r="R231"/>
  <c r="P231"/>
  <c r="BI228"/>
  <c r="BH228"/>
  <c r="BG228"/>
  <c r="BF228"/>
  <c r="T228"/>
  <c r="R228"/>
  <c r="P228"/>
  <c r="BI216"/>
  <c r="BH216"/>
  <c r="BG216"/>
  <c r="BF216"/>
  <c r="T216"/>
  <c r="R216"/>
  <c r="P216"/>
  <c r="BI209"/>
  <c r="BH209"/>
  <c r="BG209"/>
  <c r="BF209"/>
  <c r="T209"/>
  <c r="R209"/>
  <c r="P209"/>
  <c r="BI202"/>
  <c r="BH202"/>
  <c r="BG202"/>
  <c r="BF202"/>
  <c r="T202"/>
  <c r="R202"/>
  <c r="P202"/>
  <c r="BI196"/>
  <c r="BH196"/>
  <c r="BG196"/>
  <c r="BF196"/>
  <c r="T196"/>
  <c r="R196"/>
  <c r="P196"/>
  <c r="BI188"/>
  <c r="BH188"/>
  <c r="BG188"/>
  <c r="BF188"/>
  <c r="T188"/>
  <c r="R188"/>
  <c r="P188"/>
  <c r="BI181"/>
  <c r="BH181"/>
  <c r="BG181"/>
  <c r="BF181"/>
  <c r="T181"/>
  <c r="R181"/>
  <c r="P181"/>
  <c r="BI171"/>
  <c r="BH171"/>
  <c r="BG171"/>
  <c r="BF171"/>
  <c r="T171"/>
  <c r="R171"/>
  <c r="P171"/>
  <c r="BI162"/>
  <c r="BH162"/>
  <c r="BG162"/>
  <c r="BF162"/>
  <c r="T162"/>
  <c r="R162"/>
  <c r="P162"/>
  <c r="BI154"/>
  <c r="BH154"/>
  <c r="BG154"/>
  <c r="BF154"/>
  <c r="T154"/>
  <c r="R154"/>
  <c r="P154"/>
  <c r="BI146"/>
  <c r="BH146"/>
  <c r="BG146"/>
  <c r="BF146"/>
  <c r="T146"/>
  <c r="R146"/>
  <c r="P146"/>
  <c r="BI138"/>
  <c r="BH138"/>
  <c r="BG138"/>
  <c r="BF138"/>
  <c r="T138"/>
  <c r="R138"/>
  <c r="P138"/>
  <c r="BI130"/>
  <c r="BH130"/>
  <c r="BG130"/>
  <c r="BF130"/>
  <c r="T130"/>
  <c r="R130"/>
  <c r="P130"/>
  <c r="F121"/>
  <c r="E119"/>
  <c r="F91"/>
  <c r="E89"/>
  <c r="J26"/>
  <c r="E26"/>
  <c r="J94"/>
  <c r="J25"/>
  <c r="J23"/>
  <c r="E23"/>
  <c r="J93"/>
  <c r="J22"/>
  <c r="J20"/>
  <c r="E20"/>
  <c r="F94"/>
  <c r="J19"/>
  <c r="J17"/>
  <c r="E17"/>
  <c r="F123"/>
  <c r="J16"/>
  <c r="J14"/>
  <c r="J121"/>
  <c r="E7"/>
  <c r="E115"/>
  <c i="33" r="J39"/>
  <c r="J38"/>
  <c i="1" r="AY130"/>
  <c i="33" r="J37"/>
  <c i="1" r="AX130"/>
  <c i="33"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1"/>
  <c r="BH171"/>
  <c r="BG171"/>
  <c r="BF171"/>
  <c r="T171"/>
  <c r="R171"/>
  <c r="P171"/>
  <c r="BI168"/>
  <c r="BH168"/>
  <c r="BG168"/>
  <c r="BF168"/>
  <c r="T168"/>
  <c r="R168"/>
  <c r="P168"/>
  <c r="BI163"/>
  <c r="BH163"/>
  <c r="BG163"/>
  <c r="BF163"/>
  <c r="T163"/>
  <c r="R163"/>
  <c r="P163"/>
  <c r="BI161"/>
  <c r="BH161"/>
  <c r="BG161"/>
  <c r="BF161"/>
  <c r="T161"/>
  <c r="R161"/>
  <c r="P161"/>
  <c r="BI158"/>
  <c r="BH158"/>
  <c r="BG158"/>
  <c r="BF158"/>
  <c r="T158"/>
  <c r="R158"/>
  <c r="P158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8"/>
  <c r="BH148"/>
  <c r="BG148"/>
  <c r="BF148"/>
  <c r="T148"/>
  <c r="R148"/>
  <c r="P148"/>
  <c r="BI145"/>
  <c r="BH145"/>
  <c r="BG145"/>
  <c r="BF145"/>
  <c r="T145"/>
  <c r="R145"/>
  <c r="P145"/>
  <c r="BI140"/>
  <c r="BH140"/>
  <c r="BG140"/>
  <c r="BF140"/>
  <c r="T140"/>
  <c r="R140"/>
  <c r="P140"/>
  <c r="BI137"/>
  <c r="BH137"/>
  <c r="BG137"/>
  <c r="BF137"/>
  <c r="T137"/>
  <c r="R137"/>
  <c r="P137"/>
  <c r="BI133"/>
  <c r="BH133"/>
  <c r="BG133"/>
  <c r="BF133"/>
  <c r="T133"/>
  <c r="R133"/>
  <c r="P133"/>
  <c r="BI128"/>
  <c r="BH128"/>
  <c r="BG128"/>
  <c r="BF128"/>
  <c r="T128"/>
  <c r="R128"/>
  <c r="P128"/>
  <c r="F119"/>
  <c r="E117"/>
  <c r="F91"/>
  <c r="E89"/>
  <c r="J26"/>
  <c r="E26"/>
  <c r="J122"/>
  <c r="J25"/>
  <c r="J23"/>
  <c r="E23"/>
  <c r="J93"/>
  <c r="J22"/>
  <c r="J20"/>
  <c r="E20"/>
  <c r="F94"/>
  <c r="J19"/>
  <c r="J17"/>
  <c r="E17"/>
  <c r="F93"/>
  <c r="J16"/>
  <c r="J14"/>
  <c r="J119"/>
  <c r="E7"/>
  <c r="E113"/>
  <c i="32" r="J39"/>
  <c r="J38"/>
  <c i="1" r="AY129"/>
  <c i="32" r="J37"/>
  <c i="1" r="AX129"/>
  <c i="32" r="BI388"/>
  <c r="BH388"/>
  <c r="BG388"/>
  <c r="BF388"/>
  <c r="T388"/>
  <c r="R388"/>
  <c r="P388"/>
  <c r="BI385"/>
  <c r="BH385"/>
  <c r="BG385"/>
  <c r="BF385"/>
  <c r="T385"/>
  <c r="R385"/>
  <c r="P385"/>
  <c r="BI377"/>
  <c r="BH377"/>
  <c r="BG377"/>
  <c r="BF377"/>
  <c r="T377"/>
  <c r="R377"/>
  <c r="P377"/>
  <c r="BI371"/>
  <c r="BH371"/>
  <c r="BG371"/>
  <c r="BF371"/>
  <c r="T371"/>
  <c r="R371"/>
  <c r="P371"/>
  <c r="BI364"/>
  <c r="BH364"/>
  <c r="BG364"/>
  <c r="BF364"/>
  <c r="T364"/>
  <c r="R364"/>
  <c r="P364"/>
  <c r="BI358"/>
  <c r="BH358"/>
  <c r="BG358"/>
  <c r="BF358"/>
  <c r="T358"/>
  <c r="R358"/>
  <c r="P358"/>
  <c r="BI350"/>
  <c r="BH350"/>
  <c r="BG350"/>
  <c r="BF350"/>
  <c r="T350"/>
  <c r="R350"/>
  <c r="P350"/>
  <c r="BI343"/>
  <c r="BH343"/>
  <c r="BG343"/>
  <c r="BF343"/>
  <c r="T343"/>
  <c r="R343"/>
  <c r="P343"/>
  <c r="BI337"/>
  <c r="BH337"/>
  <c r="BG337"/>
  <c r="BF337"/>
  <c r="T337"/>
  <c r="R337"/>
  <c r="P337"/>
  <c r="BI334"/>
  <c r="BH334"/>
  <c r="BG334"/>
  <c r="BF334"/>
  <c r="T334"/>
  <c r="R334"/>
  <c r="P334"/>
  <c r="BI331"/>
  <c r="BH331"/>
  <c r="BG331"/>
  <c r="BF331"/>
  <c r="T331"/>
  <c r="R331"/>
  <c r="P331"/>
  <c r="BI325"/>
  <c r="BH325"/>
  <c r="BG325"/>
  <c r="BF325"/>
  <c r="T325"/>
  <c r="R325"/>
  <c r="P325"/>
  <c r="BI322"/>
  <c r="BH322"/>
  <c r="BG322"/>
  <c r="BF322"/>
  <c r="T322"/>
  <c r="R322"/>
  <c r="P322"/>
  <c r="BI319"/>
  <c r="BH319"/>
  <c r="BG319"/>
  <c r="BF319"/>
  <c r="T319"/>
  <c r="R319"/>
  <c r="P319"/>
  <c r="BI313"/>
  <c r="BH313"/>
  <c r="BG313"/>
  <c r="BF313"/>
  <c r="T313"/>
  <c r="R313"/>
  <c r="P313"/>
  <c r="BI308"/>
  <c r="BH308"/>
  <c r="BG308"/>
  <c r="BF308"/>
  <c r="T308"/>
  <c r="R308"/>
  <c r="P308"/>
  <c r="BI303"/>
  <c r="BH303"/>
  <c r="BG303"/>
  <c r="BF303"/>
  <c r="T303"/>
  <c r="R303"/>
  <c r="P303"/>
  <c r="BI297"/>
  <c r="BH297"/>
  <c r="BG297"/>
  <c r="BF297"/>
  <c r="T297"/>
  <c r="R297"/>
  <c r="P297"/>
  <c r="BI291"/>
  <c r="BH291"/>
  <c r="BG291"/>
  <c r="BF291"/>
  <c r="T291"/>
  <c r="R291"/>
  <c r="P291"/>
  <c r="BI285"/>
  <c r="BH285"/>
  <c r="BG285"/>
  <c r="BF285"/>
  <c r="T285"/>
  <c r="R285"/>
  <c r="P285"/>
  <c r="BI278"/>
  <c r="BH278"/>
  <c r="BG278"/>
  <c r="BF278"/>
  <c r="T278"/>
  <c r="R278"/>
  <c r="P278"/>
  <c r="BI272"/>
  <c r="BH272"/>
  <c r="BG272"/>
  <c r="BF272"/>
  <c r="T272"/>
  <c r="R272"/>
  <c r="P272"/>
  <c r="BI266"/>
  <c r="BH266"/>
  <c r="BG266"/>
  <c r="BF266"/>
  <c r="T266"/>
  <c r="R266"/>
  <c r="P266"/>
  <c r="BI260"/>
  <c r="BH260"/>
  <c r="BG260"/>
  <c r="BF260"/>
  <c r="T260"/>
  <c r="R260"/>
  <c r="P260"/>
  <c r="BI254"/>
  <c r="BH254"/>
  <c r="BG254"/>
  <c r="BF254"/>
  <c r="T254"/>
  <c r="T253"/>
  <c r="R254"/>
  <c r="R253"/>
  <c r="P254"/>
  <c r="P253"/>
  <c r="BI250"/>
  <c r="BH250"/>
  <c r="BG250"/>
  <c r="BF250"/>
  <c r="T250"/>
  <c r="R250"/>
  <c r="P250"/>
  <c r="BI245"/>
  <c r="BH245"/>
  <c r="BG245"/>
  <c r="BF245"/>
  <c r="T245"/>
  <c r="R245"/>
  <c r="P245"/>
  <c r="BI242"/>
  <c r="BH242"/>
  <c r="BG242"/>
  <c r="BF242"/>
  <c r="T242"/>
  <c r="R242"/>
  <c r="P242"/>
  <c r="BI234"/>
  <c r="BH234"/>
  <c r="BG234"/>
  <c r="BF234"/>
  <c r="T234"/>
  <c r="R234"/>
  <c r="P234"/>
  <c r="BI227"/>
  <c r="BH227"/>
  <c r="BG227"/>
  <c r="BF227"/>
  <c r="T227"/>
  <c r="R227"/>
  <c r="P227"/>
  <c r="BI220"/>
  <c r="BH220"/>
  <c r="BG220"/>
  <c r="BF220"/>
  <c r="T220"/>
  <c r="R220"/>
  <c r="P220"/>
  <c r="BI214"/>
  <c r="BH214"/>
  <c r="BG214"/>
  <c r="BF214"/>
  <c r="T214"/>
  <c r="R214"/>
  <c r="P214"/>
  <c r="BI206"/>
  <c r="BH206"/>
  <c r="BG206"/>
  <c r="BF206"/>
  <c r="T206"/>
  <c r="R206"/>
  <c r="P206"/>
  <c r="BI199"/>
  <c r="BH199"/>
  <c r="BG199"/>
  <c r="BF199"/>
  <c r="T199"/>
  <c r="R199"/>
  <c r="P199"/>
  <c r="BI192"/>
  <c r="BH192"/>
  <c r="BG192"/>
  <c r="BF192"/>
  <c r="T192"/>
  <c r="R192"/>
  <c r="P192"/>
  <c r="BI186"/>
  <c r="BH186"/>
  <c r="BG186"/>
  <c r="BF186"/>
  <c r="T186"/>
  <c r="R186"/>
  <c r="P186"/>
  <c r="BI178"/>
  <c r="BH178"/>
  <c r="BG178"/>
  <c r="BF178"/>
  <c r="T178"/>
  <c r="R178"/>
  <c r="P178"/>
  <c r="BI170"/>
  <c r="BH170"/>
  <c r="BG170"/>
  <c r="BF170"/>
  <c r="T170"/>
  <c r="R170"/>
  <c r="P170"/>
  <c r="BI162"/>
  <c r="BH162"/>
  <c r="BG162"/>
  <c r="BF162"/>
  <c r="T162"/>
  <c r="R162"/>
  <c r="P162"/>
  <c r="BI154"/>
  <c r="BH154"/>
  <c r="BG154"/>
  <c r="BF154"/>
  <c r="T154"/>
  <c r="R154"/>
  <c r="P154"/>
  <c r="BI147"/>
  <c r="BH147"/>
  <c r="BG147"/>
  <c r="BF147"/>
  <c r="T147"/>
  <c r="R147"/>
  <c r="P147"/>
  <c r="BI141"/>
  <c r="BH141"/>
  <c r="BG141"/>
  <c r="BF141"/>
  <c r="T141"/>
  <c r="R141"/>
  <c r="P141"/>
  <c r="BI135"/>
  <c r="BH135"/>
  <c r="BG135"/>
  <c r="BF135"/>
  <c r="T135"/>
  <c r="R135"/>
  <c r="P135"/>
  <c r="BI130"/>
  <c r="BH130"/>
  <c r="BG130"/>
  <c r="BF130"/>
  <c r="T130"/>
  <c r="R130"/>
  <c r="P130"/>
  <c r="F121"/>
  <c r="E119"/>
  <c r="F91"/>
  <c r="E89"/>
  <c r="J26"/>
  <c r="E26"/>
  <c r="J94"/>
  <c r="J25"/>
  <c r="J23"/>
  <c r="E23"/>
  <c r="J93"/>
  <c r="J22"/>
  <c r="J20"/>
  <c r="E20"/>
  <c r="F124"/>
  <c r="J19"/>
  <c r="J17"/>
  <c r="E17"/>
  <c r="F123"/>
  <c r="J16"/>
  <c r="J14"/>
  <c r="J121"/>
  <c r="E7"/>
  <c r="E115"/>
  <c i="31" r="J39"/>
  <c r="J38"/>
  <c i="1" r="AY128"/>
  <c i="31" r="J37"/>
  <c i="1" r="AX128"/>
  <c i="31" r="BI225"/>
  <c r="BH225"/>
  <c r="BG225"/>
  <c r="BF225"/>
  <c r="T225"/>
  <c r="R225"/>
  <c r="P225"/>
  <c r="BI222"/>
  <c r="BH222"/>
  <c r="BG222"/>
  <c r="BF222"/>
  <c r="T222"/>
  <c r="R222"/>
  <c r="P222"/>
  <c r="BI216"/>
  <c r="BH216"/>
  <c r="BG216"/>
  <c r="BF216"/>
  <c r="T216"/>
  <c r="T215"/>
  <c r="R216"/>
  <c r="R215"/>
  <c r="P216"/>
  <c r="P215"/>
  <c r="BI212"/>
  <c r="BH212"/>
  <c r="BG212"/>
  <c r="BF212"/>
  <c r="T212"/>
  <c r="R212"/>
  <c r="P212"/>
  <c r="BI207"/>
  <c r="BH207"/>
  <c r="BG207"/>
  <c r="BF207"/>
  <c r="T207"/>
  <c r="R207"/>
  <c r="P207"/>
  <c r="BI204"/>
  <c r="BH204"/>
  <c r="BG204"/>
  <c r="BF204"/>
  <c r="T204"/>
  <c r="R204"/>
  <c r="P204"/>
  <c r="BI192"/>
  <c r="BH192"/>
  <c r="BG192"/>
  <c r="BF192"/>
  <c r="T192"/>
  <c r="R192"/>
  <c r="P192"/>
  <c r="BI185"/>
  <c r="BH185"/>
  <c r="BG185"/>
  <c r="BF185"/>
  <c r="T185"/>
  <c r="R185"/>
  <c r="P185"/>
  <c r="BI176"/>
  <c r="BH176"/>
  <c r="BG176"/>
  <c r="BF176"/>
  <c r="T176"/>
  <c r="R176"/>
  <c r="P176"/>
  <c r="BI169"/>
  <c r="BH169"/>
  <c r="BG169"/>
  <c r="BF169"/>
  <c r="T169"/>
  <c r="R169"/>
  <c r="P169"/>
  <c r="BI159"/>
  <c r="BH159"/>
  <c r="BG159"/>
  <c r="BF159"/>
  <c r="T159"/>
  <c r="R159"/>
  <c r="P159"/>
  <c r="BI151"/>
  <c r="BH151"/>
  <c r="BG151"/>
  <c r="BF151"/>
  <c r="T151"/>
  <c r="R151"/>
  <c r="P151"/>
  <c r="BI143"/>
  <c r="BH143"/>
  <c r="BG143"/>
  <c r="BF143"/>
  <c r="T143"/>
  <c r="R143"/>
  <c r="P143"/>
  <c r="BI135"/>
  <c r="BH135"/>
  <c r="BG135"/>
  <c r="BF135"/>
  <c r="T135"/>
  <c r="R135"/>
  <c r="P135"/>
  <c r="BI127"/>
  <c r="BH127"/>
  <c r="BG127"/>
  <c r="BF127"/>
  <c r="T127"/>
  <c r="R127"/>
  <c r="P127"/>
  <c r="F118"/>
  <c r="E116"/>
  <c r="F91"/>
  <c r="E89"/>
  <c r="J26"/>
  <c r="E26"/>
  <c r="J121"/>
  <c r="J25"/>
  <c r="J23"/>
  <c r="E23"/>
  <c r="J120"/>
  <c r="J22"/>
  <c r="J20"/>
  <c r="E20"/>
  <c r="F94"/>
  <c r="J19"/>
  <c r="J17"/>
  <c r="E17"/>
  <c r="F120"/>
  <c r="J16"/>
  <c r="J14"/>
  <c r="J118"/>
  <c r="E7"/>
  <c r="E112"/>
  <c i="30" r="J39"/>
  <c r="J38"/>
  <c i="1" r="AY127"/>
  <c i="30" r="J37"/>
  <c i="1" r="AX127"/>
  <c i="30" r="BI247"/>
  <c r="BH247"/>
  <c r="BG247"/>
  <c r="BF247"/>
  <c r="T247"/>
  <c r="R247"/>
  <c r="P247"/>
  <c r="BI244"/>
  <c r="BH244"/>
  <c r="BG244"/>
  <c r="BF244"/>
  <c r="T244"/>
  <c r="R244"/>
  <c r="P244"/>
  <c r="BI238"/>
  <c r="BH238"/>
  <c r="BG238"/>
  <c r="BF238"/>
  <c r="T238"/>
  <c r="T237"/>
  <c r="R238"/>
  <c r="R237"/>
  <c r="P238"/>
  <c r="P237"/>
  <c r="BI234"/>
  <c r="BH234"/>
  <c r="BG234"/>
  <c r="BF234"/>
  <c r="T234"/>
  <c r="R234"/>
  <c r="P234"/>
  <c r="BI229"/>
  <c r="BH229"/>
  <c r="BG229"/>
  <c r="BF229"/>
  <c r="T229"/>
  <c r="R229"/>
  <c r="P229"/>
  <c r="BI226"/>
  <c r="BH226"/>
  <c r="BG226"/>
  <c r="BF226"/>
  <c r="T226"/>
  <c r="R226"/>
  <c r="P226"/>
  <c r="BI214"/>
  <c r="BH214"/>
  <c r="BG214"/>
  <c r="BF214"/>
  <c r="T214"/>
  <c r="R214"/>
  <c r="P214"/>
  <c r="BI207"/>
  <c r="BH207"/>
  <c r="BG207"/>
  <c r="BF207"/>
  <c r="T207"/>
  <c r="R207"/>
  <c r="P207"/>
  <c r="BI200"/>
  <c r="BH200"/>
  <c r="BG200"/>
  <c r="BF200"/>
  <c r="T200"/>
  <c r="R200"/>
  <c r="P200"/>
  <c r="BI194"/>
  <c r="BH194"/>
  <c r="BG194"/>
  <c r="BF194"/>
  <c r="T194"/>
  <c r="R194"/>
  <c r="P194"/>
  <c r="BI186"/>
  <c r="BH186"/>
  <c r="BG186"/>
  <c r="BF186"/>
  <c r="T186"/>
  <c r="R186"/>
  <c r="P186"/>
  <c r="BI179"/>
  <c r="BH179"/>
  <c r="BG179"/>
  <c r="BF179"/>
  <c r="T179"/>
  <c r="R179"/>
  <c r="P179"/>
  <c r="BI168"/>
  <c r="BH168"/>
  <c r="BG168"/>
  <c r="BF168"/>
  <c r="T168"/>
  <c r="R168"/>
  <c r="P168"/>
  <c r="BI159"/>
  <c r="BH159"/>
  <c r="BG159"/>
  <c r="BF159"/>
  <c r="T159"/>
  <c r="R159"/>
  <c r="P159"/>
  <c r="BI151"/>
  <c r="BH151"/>
  <c r="BG151"/>
  <c r="BF151"/>
  <c r="T151"/>
  <c r="R151"/>
  <c r="P151"/>
  <c r="BI143"/>
  <c r="BH143"/>
  <c r="BG143"/>
  <c r="BF143"/>
  <c r="T143"/>
  <c r="R143"/>
  <c r="P143"/>
  <c r="BI135"/>
  <c r="BH135"/>
  <c r="BG135"/>
  <c r="BF135"/>
  <c r="T135"/>
  <c r="R135"/>
  <c r="P135"/>
  <c r="BI127"/>
  <c r="BH127"/>
  <c r="BG127"/>
  <c r="BF127"/>
  <c r="T127"/>
  <c r="R127"/>
  <c r="P127"/>
  <c r="F118"/>
  <c r="E116"/>
  <c r="F91"/>
  <c r="E89"/>
  <c r="J26"/>
  <c r="E26"/>
  <c r="J121"/>
  <c r="J25"/>
  <c r="J23"/>
  <c r="E23"/>
  <c r="J93"/>
  <c r="J22"/>
  <c r="J20"/>
  <c r="E20"/>
  <c r="F94"/>
  <c r="J19"/>
  <c r="J17"/>
  <c r="E17"/>
  <c r="F93"/>
  <c r="J16"/>
  <c r="J14"/>
  <c r="J118"/>
  <c r="E7"/>
  <c r="E112"/>
  <c i="29" r="J39"/>
  <c r="J38"/>
  <c i="1" r="AY126"/>
  <c i="29" r="J37"/>
  <c i="1" r="AX126"/>
  <c i="29" r="BI452"/>
  <c r="BH452"/>
  <c r="BG452"/>
  <c r="BF452"/>
  <c r="T452"/>
  <c r="R452"/>
  <c r="P452"/>
  <c r="BI449"/>
  <c r="BH449"/>
  <c r="BG449"/>
  <c r="BF449"/>
  <c r="T449"/>
  <c r="R449"/>
  <c r="P449"/>
  <c r="BI441"/>
  <c r="BH441"/>
  <c r="BG441"/>
  <c r="BF441"/>
  <c r="T441"/>
  <c r="R441"/>
  <c r="P441"/>
  <c r="BI435"/>
  <c r="BH435"/>
  <c r="BG435"/>
  <c r="BF435"/>
  <c r="T435"/>
  <c r="R435"/>
  <c r="P435"/>
  <c r="BI428"/>
  <c r="BH428"/>
  <c r="BG428"/>
  <c r="BF428"/>
  <c r="T428"/>
  <c r="R428"/>
  <c r="P428"/>
  <c r="BI422"/>
  <c r="BH422"/>
  <c r="BG422"/>
  <c r="BF422"/>
  <c r="T422"/>
  <c r="R422"/>
  <c r="P422"/>
  <c r="BI414"/>
  <c r="BH414"/>
  <c r="BG414"/>
  <c r="BF414"/>
  <c r="T414"/>
  <c r="R414"/>
  <c r="P414"/>
  <c r="BI407"/>
  <c r="BH407"/>
  <c r="BG407"/>
  <c r="BF407"/>
  <c r="T407"/>
  <c r="R407"/>
  <c r="P407"/>
  <c r="BI400"/>
  <c r="BH400"/>
  <c r="BG400"/>
  <c r="BF400"/>
  <c r="T400"/>
  <c r="R400"/>
  <c r="P400"/>
  <c r="BI397"/>
  <c r="BH397"/>
  <c r="BG397"/>
  <c r="BF397"/>
  <c r="T397"/>
  <c r="R397"/>
  <c r="P397"/>
  <c r="BI394"/>
  <c r="BH394"/>
  <c r="BG394"/>
  <c r="BF394"/>
  <c r="T394"/>
  <c r="R394"/>
  <c r="P394"/>
  <c r="BI389"/>
  <c r="BH389"/>
  <c r="BG389"/>
  <c r="BF389"/>
  <c r="T389"/>
  <c r="R389"/>
  <c r="P389"/>
  <c r="BI382"/>
  <c r="BH382"/>
  <c r="BG382"/>
  <c r="BF382"/>
  <c r="T382"/>
  <c r="R382"/>
  <c r="P382"/>
  <c r="BI376"/>
  <c r="BH376"/>
  <c r="BG376"/>
  <c r="BF376"/>
  <c r="T376"/>
  <c r="R376"/>
  <c r="P376"/>
  <c r="BI369"/>
  <c r="BH369"/>
  <c r="BG369"/>
  <c r="BF369"/>
  <c r="T369"/>
  <c r="R369"/>
  <c r="P369"/>
  <c r="BI363"/>
  <c r="BH363"/>
  <c r="BG363"/>
  <c r="BF363"/>
  <c r="T363"/>
  <c r="R363"/>
  <c r="P363"/>
  <c r="BI357"/>
  <c r="BH357"/>
  <c r="BG357"/>
  <c r="BF357"/>
  <c r="T357"/>
  <c r="R357"/>
  <c r="P357"/>
  <c r="BI351"/>
  <c r="BH351"/>
  <c r="BG351"/>
  <c r="BF351"/>
  <c r="T351"/>
  <c r="R351"/>
  <c r="P351"/>
  <c r="BI345"/>
  <c r="BH345"/>
  <c r="BG345"/>
  <c r="BF345"/>
  <c r="T345"/>
  <c r="T344"/>
  <c r="R345"/>
  <c r="R344"/>
  <c r="P345"/>
  <c r="P344"/>
  <c r="BI338"/>
  <c r="BH338"/>
  <c r="BG338"/>
  <c r="BF338"/>
  <c r="T338"/>
  <c r="R338"/>
  <c r="P338"/>
  <c r="BI332"/>
  <c r="BH332"/>
  <c r="BG332"/>
  <c r="BF332"/>
  <c r="T332"/>
  <c r="R332"/>
  <c r="P332"/>
  <c r="BI329"/>
  <c r="BH329"/>
  <c r="BG329"/>
  <c r="BF329"/>
  <c r="T329"/>
  <c r="R329"/>
  <c r="P329"/>
  <c r="BI324"/>
  <c r="BH324"/>
  <c r="BG324"/>
  <c r="BF324"/>
  <c r="T324"/>
  <c r="R324"/>
  <c r="P324"/>
  <c r="BI321"/>
  <c r="BH321"/>
  <c r="BG321"/>
  <c r="BF321"/>
  <c r="T321"/>
  <c r="R321"/>
  <c r="P321"/>
  <c r="BI312"/>
  <c r="BH312"/>
  <c r="BG312"/>
  <c r="BF312"/>
  <c r="T312"/>
  <c r="R312"/>
  <c r="P312"/>
  <c r="BI306"/>
  <c r="BH306"/>
  <c r="BG306"/>
  <c r="BF306"/>
  <c r="T306"/>
  <c r="R306"/>
  <c r="P306"/>
  <c r="BI299"/>
  <c r="BH299"/>
  <c r="BG299"/>
  <c r="BF299"/>
  <c r="T299"/>
  <c r="R299"/>
  <c r="P299"/>
  <c r="BI293"/>
  <c r="BH293"/>
  <c r="BG293"/>
  <c r="BF293"/>
  <c r="T293"/>
  <c r="R293"/>
  <c r="P293"/>
  <c r="BI285"/>
  <c r="BH285"/>
  <c r="BG285"/>
  <c r="BF285"/>
  <c r="T285"/>
  <c r="R285"/>
  <c r="P285"/>
  <c r="BI278"/>
  <c r="BH278"/>
  <c r="BG278"/>
  <c r="BF278"/>
  <c r="T278"/>
  <c r="R278"/>
  <c r="P278"/>
  <c r="BI268"/>
  <c r="BH268"/>
  <c r="BG268"/>
  <c r="BF268"/>
  <c r="T268"/>
  <c r="R268"/>
  <c r="P268"/>
  <c r="BI259"/>
  <c r="BH259"/>
  <c r="BG259"/>
  <c r="BF259"/>
  <c r="T259"/>
  <c r="R259"/>
  <c r="P259"/>
  <c r="BI251"/>
  <c r="BH251"/>
  <c r="BG251"/>
  <c r="BF251"/>
  <c r="T251"/>
  <c r="R251"/>
  <c r="P251"/>
  <c r="BI244"/>
  <c r="BH244"/>
  <c r="BG244"/>
  <c r="BF244"/>
  <c r="T244"/>
  <c r="R244"/>
  <c r="P244"/>
  <c r="BI234"/>
  <c r="BH234"/>
  <c r="BG234"/>
  <c r="BF234"/>
  <c r="T234"/>
  <c r="R234"/>
  <c r="P234"/>
  <c r="BI231"/>
  <c r="BH231"/>
  <c r="BG231"/>
  <c r="BF231"/>
  <c r="T231"/>
  <c r="R231"/>
  <c r="P231"/>
  <c r="BI225"/>
  <c r="BH225"/>
  <c r="BG225"/>
  <c r="BF225"/>
  <c r="T225"/>
  <c r="R225"/>
  <c r="P225"/>
  <c r="BI217"/>
  <c r="BH217"/>
  <c r="BG217"/>
  <c r="BF217"/>
  <c r="T217"/>
  <c r="R217"/>
  <c r="P217"/>
  <c r="BI209"/>
  <c r="BH209"/>
  <c r="BG209"/>
  <c r="BF209"/>
  <c r="T209"/>
  <c r="R209"/>
  <c r="P209"/>
  <c r="BI201"/>
  <c r="BH201"/>
  <c r="BG201"/>
  <c r="BF201"/>
  <c r="T201"/>
  <c r="R201"/>
  <c r="P201"/>
  <c r="BI193"/>
  <c r="BH193"/>
  <c r="BG193"/>
  <c r="BF193"/>
  <c r="T193"/>
  <c r="R193"/>
  <c r="P193"/>
  <c r="BI185"/>
  <c r="BH185"/>
  <c r="BG185"/>
  <c r="BF185"/>
  <c r="T185"/>
  <c r="R185"/>
  <c r="P185"/>
  <c r="BI177"/>
  <c r="BH177"/>
  <c r="BG177"/>
  <c r="BF177"/>
  <c r="T177"/>
  <c r="R177"/>
  <c r="P177"/>
  <c r="BI169"/>
  <c r="BH169"/>
  <c r="BG169"/>
  <c r="BF169"/>
  <c r="T169"/>
  <c r="R169"/>
  <c r="P169"/>
  <c r="BI161"/>
  <c r="BH161"/>
  <c r="BG161"/>
  <c r="BF161"/>
  <c r="T161"/>
  <c r="R161"/>
  <c r="P161"/>
  <c r="BI155"/>
  <c r="BH155"/>
  <c r="BG155"/>
  <c r="BF155"/>
  <c r="T155"/>
  <c r="R155"/>
  <c r="P155"/>
  <c r="BI149"/>
  <c r="BH149"/>
  <c r="BG149"/>
  <c r="BF149"/>
  <c r="T149"/>
  <c r="R149"/>
  <c r="P149"/>
  <c r="BI142"/>
  <c r="BH142"/>
  <c r="BG142"/>
  <c r="BF142"/>
  <c r="T142"/>
  <c r="R142"/>
  <c r="P142"/>
  <c r="BI136"/>
  <c r="BH136"/>
  <c r="BG136"/>
  <c r="BF136"/>
  <c r="T136"/>
  <c r="R136"/>
  <c r="P136"/>
  <c r="BI130"/>
  <c r="BH130"/>
  <c r="BG130"/>
  <c r="BF130"/>
  <c r="T130"/>
  <c r="R130"/>
  <c r="P130"/>
  <c r="F121"/>
  <c r="E119"/>
  <c r="F91"/>
  <c r="E89"/>
  <c r="J26"/>
  <c r="E26"/>
  <c r="J94"/>
  <c r="J25"/>
  <c r="J23"/>
  <c r="E23"/>
  <c r="J93"/>
  <c r="J22"/>
  <c r="J20"/>
  <c r="E20"/>
  <c r="F124"/>
  <c r="J19"/>
  <c r="J17"/>
  <c r="E17"/>
  <c r="F93"/>
  <c r="J16"/>
  <c r="J14"/>
  <c r="J91"/>
  <c r="E7"/>
  <c r="E115"/>
  <c i="28" r="J37"/>
  <c r="J36"/>
  <c i="1" r="AY124"/>
  <c i="28" r="J35"/>
  <c i="1" r="AX124"/>
  <c i="28" r="BI252"/>
  <c r="BH252"/>
  <c r="BG252"/>
  <c r="BF252"/>
  <c r="T252"/>
  <c r="T251"/>
  <c r="R252"/>
  <c r="R251"/>
  <c r="P252"/>
  <c r="P251"/>
  <c r="BI249"/>
  <c r="BH249"/>
  <c r="BG249"/>
  <c r="BF249"/>
  <c r="T249"/>
  <c r="R249"/>
  <c r="P249"/>
  <c r="BI246"/>
  <c r="BH246"/>
  <c r="BG246"/>
  <c r="BF246"/>
  <c r="T246"/>
  <c r="R246"/>
  <c r="P246"/>
  <c r="BI244"/>
  <c r="BH244"/>
  <c r="BG244"/>
  <c r="BF244"/>
  <c r="T244"/>
  <c r="R244"/>
  <c r="P244"/>
  <c r="BI241"/>
  <c r="BH241"/>
  <c r="BG241"/>
  <c r="BF241"/>
  <c r="T241"/>
  <c r="R241"/>
  <c r="P241"/>
  <c r="BI239"/>
  <c r="BH239"/>
  <c r="BG239"/>
  <c r="BF239"/>
  <c r="T239"/>
  <c r="R239"/>
  <c r="P239"/>
  <c r="BI236"/>
  <c r="BH236"/>
  <c r="BG236"/>
  <c r="BF236"/>
  <c r="T236"/>
  <c r="R236"/>
  <c r="P236"/>
  <c r="BI234"/>
  <c r="BH234"/>
  <c r="BG234"/>
  <c r="BF234"/>
  <c r="T234"/>
  <c r="R234"/>
  <c r="P234"/>
  <c r="BI231"/>
  <c r="BH231"/>
  <c r="BG231"/>
  <c r="BF231"/>
  <c r="T231"/>
  <c r="R231"/>
  <c r="P231"/>
  <c r="BI228"/>
  <c r="BH228"/>
  <c r="BG228"/>
  <c r="BF228"/>
  <c r="T228"/>
  <c r="R228"/>
  <c r="P228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6"/>
  <c r="BH216"/>
  <c r="BG216"/>
  <c r="BF216"/>
  <c r="T216"/>
  <c r="R216"/>
  <c r="P216"/>
  <c r="BI214"/>
  <c r="BH214"/>
  <c r="BG214"/>
  <c r="BF214"/>
  <c r="T214"/>
  <c r="R214"/>
  <c r="P214"/>
  <c r="BI210"/>
  <c r="BH210"/>
  <c r="BG210"/>
  <c r="BF210"/>
  <c r="T210"/>
  <c r="R210"/>
  <c r="P210"/>
  <c r="BI208"/>
  <c r="BH208"/>
  <c r="BG208"/>
  <c r="BF208"/>
  <c r="T208"/>
  <c r="R208"/>
  <c r="P208"/>
  <c r="BI205"/>
  <c r="BH205"/>
  <c r="BG205"/>
  <c r="BF205"/>
  <c r="T205"/>
  <c r="R205"/>
  <c r="P205"/>
  <c r="BI203"/>
  <c r="BH203"/>
  <c r="BG203"/>
  <c r="BF203"/>
  <c r="T203"/>
  <c r="R203"/>
  <c r="P203"/>
  <c r="BI199"/>
  <c r="BH199"/>
  <c r="BG199"/>
  <c r="BF199"/>
  <c r="T199"/>
  <c r="R199"/>
  <c r="P199"/>
  <c r="BI197"/>
  <c r="BH197"/>
  <c r="BG197"/>
  <c r="BF197"/>
  <c r="T197"/>
  <c r="R197"/>
  <c r="P197"/>
  <c r="BI194"/>
  <c r="BH194"/>
  <c r="BG194"/>
  <c r="BF194"/>
  <c r="T194"/>
  <c r="R194"/>
  <c r="P194"/>
  <c r="BI189"/>
  <c r="BH189"/>
  <c r="BG189"/>
  <c r="BF189"/>
  <c r="T189"/>
  <c r="R189"/>
  <c r="P189"/>
  <c r="BI187"/>
  <c r="BH187"/>
  <c r="BG187"/>
  <c r="BF187"/>
  <c r="T187"/>
  <c r="R187"/>
  <c r="P187"/>
  <c r="BI183"/>
  <c r="BH183"/>
  <c r="BG183"/>
  <c r="BF183"/>
  <c r="T183"/>
  <c r="R183"/>
  <c r="P183"/>
  <c r="BI176"/>
  <c r="BH176"/>
  <c r="BG176"/>
  <c r="BF176"/>
  <c r="T176"/>
  <c r="T175"/>
  <c r="R176"/>
  <c r="R175"/>
  <c r="P176"/>
  <c r="P175"/>
  <c r="BI173"/>
  <c r="BH173"/>
  <c r="BG173"/>
  <c r="BF173"/>
  <c r="T173"/>
  <c r="R173"/>
  <c r="P173"/>
  <c r="BI170"/>
  <c r="BH170"/>
  <c r="BG170"/>
  <c r="BF170"/>
  <c r="T170"/>
  <c r="R170"/>
  <c r="P170"/>
  <c r="BI167"/>
  <c r="BH167"/>
  <c r="BG167"/>
  <c r="BF167"/>
  <c r="T167"/>
  <c r="R167"/>
  <c r="P167"/>
  <c r="BI164"/>
  <c r="BH164"/>
  <c r="BG164"/>
  <c r="BF164"/>
  <c r="T164"/>
  <c r="R164"/>
  <c r="P164"/>
  <c r="BI157"/>
  <c r="BH157"/>
  <c r="BG157"/>
  <c r="BF157"/>
  <c r="T157"/>
  <c r="R157"/>
  <c r="P157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3"/>
  <c r="BH143"/>
  <c r="BG143"/>
  <c r="BF143"/>
  <c r="T143"/>
  <c r="R143"/>
  <c r="P143"/>
  <c r="BI136"/>
  <c r="BH136"/>
  <c r="BG136"/>
  <c r="BF136"/>
  <c r="T136"/>
  <c r="R136"/>
  <c r="P136"/>
  <c r="BI132"/>
  <c r="BH132"/>
  <c r="BG132"/>
  <c r="BF132"/>
  <c r="T132"/>
  <c r="R132"/>
  <c r="P132"/>
  <c r="BI128"/>
  <c r="BH128"/>
  <c r="BG128"/>
  <c r="BF128"/>
  <c r="T128"/>
  <c r="R128"/>
  <c r="P128"/>
  <c r="J122"/>
  <c r="J121"/>
  <c r="F121"/>
  <c r="F119"/>
  <c r="E117"/>
  <c r="J92"/>
  <c r="J91"/>
  <c r="F91"/>
  <c r="F89"/>
  <c r="E87"/>
  <c r="J18"/>
  <c r="E18"/>
  <c r="F92"/>
  <c r="J17"/>
  <c r="J12"/>
  <c r="J89"/>
  <c r="E7"/>
  <c r="E115"/>
  <c i="27" r="J37"/>
  <c r="J36"/>
  <c i="1" r="AY123"/>
  <c i="27" r="J35"/>
  <c i="1" r="AX123"/>
  <c i="27" r="BI439"/>
  <c r="BH439"/>
  <c r="BG439"/>
  <c r="BF439"/>
  <c r="T439"/>
  <c r="R439"/>
  <c r="P439"/>
  <c r="BI436"/>
  <c r="BH436"/>
  <c r="BG436"/>
  <c r="BF436"/>
  <c r="T436"/>
  <c r="R436"/>
  <c r="P436"/>
  <c r="BI431"/>
  <c r="BH431"/>
  <c r="BG431"/>
  <c r="BF431"/>
  <c r="T431"/>
  <c r="R431"/>
  <c r="P431"/>
  <c r="BI427"/>
  <c r="BH427"/>
  <c r="BG427"/>
  <c r="BF427"/>
  <c r="T427"/>
  <c r="R427"/>
  <c r="P427"/>
  <c r="BI423"/>
  <c r="BH423"/>
  <c r="BG423"/>
  <c r="BF423"/>
  <c r="T423"/>
  <c r="R423"/>
  <c r="P423"/>
  <c r="BI421"/>
  <c r="BH421"/>
  <c r="BG421"/>
  <c r="BF421"/>
  <c r="T421"/>
  <c r="R421"/>
  <c r="P421"/>
  <c r="BI417"/>
  <c r="BH417"/>
  <c r="BG417"/>
  <c r="BF417"/>
  <c r="T417"/>
  <c r="R417"/>
  <c r="P417"/>
  <c r="BI412"/>
  <c r="BH412"/>
  <c r="BG412"/>
  <c r="BF412"/>
  <c r="T412"/>
  <c r="R412"/>
  <c r="P412"/>
  <c r="BI407"/>
  <c r="BH407"/>
  <c r="BG407"/>
  <c r="BF407"/>
  <c r="T407"/>
  <c r="R407"/>
  <c r="P407"/>
  <c r="BI403"/>
  <c r="BH403"/>
  <c r="BG403"/>
  <c r="BF403"/>
  <c r="T403"/>
  <c r="R403"/>
  <c r="P403"/>
  <c r="BI398"/>
  <c r="BH398"/>
  <c r="BG398"/>
  <c r="BF398"/>
  <c r="T398"/>
  <c r="R398"/>
  <c r="P398"/>
  <c r="BI394"/>
  <c r="BH394"/>
  <c r="BG394"/>
  <c r="BF394"/>
  <c r="T394"/>
  <c r="R394"/>
  <c r="P394"/>
  <c r="BI392"/>
  <c r="BH392"/>
  <c r="BG392"/>
  <c r="BF392"/>
  <c r="T392"/>
  <c r="R392"/>
  <c r="P392"/>
  <c r="BI390"/>
  <c r="BH390"/>
  <c r="BG390"/>
  <c r="BF390"/>
  <c r="T390"/>
  <c r="R390"/>
  <c r="P390"/>
  <c r="BI385"/>
  <c r="BH385"/>
  <c r="BG385"/>
  <c r="BF385"/>
  <c r="T385"/>
  <c r="R385"/>
  <c r="P385"/>
  <c r="BI383"/>
  <c r="BH383"/>
  <c r="BG383"/>
  <c r="BF383"/>
  <c r="T383"/>
  <c r="R383"/>
  <c r="P383"/>
  <c r="BI378"/>
  <c r="BH378"/>
  <c r="BG378"/>
  <c r="BF378"/>
  <c r="T378"/>
  <c r="R378"/>
  <c r="P378"/>
  <c r="BI376"/>
  <c r="BH376"/>
  <c r="BG376"/>
  <c r="BF376"/>
  <c r="T376"/>
  <c r="R376"/>
  <c r="P376"/>
  <c r="BI371"/>
  <c r="BH371"/>
  <c r="BG371"/>
  <c r="BF371"/>
  <c r="T371"/>
  <c r="R371"/>
  <c r="P371"/>
  <c r="BI366"/>
  <c r="BH366"/>
  <c r="BG366"/>
  <c r="BF366"/>
  <c r="T366"/>
  <c r="R366"/>
  <c r="P366"/>
  <c r="BI362"/>
  <c r="BH362"/>
  <c r="BG362"/>
  <c r="BF362"/>
  <c r="T362"/>
  <c r="R362"/>
  <c r="P362"/>
  <c r="BI358"/>
  <c r="BH358"/>
  <c r="BG358"/>
  <c r="BF358"/>
  <c r="T358"/>
  <c r="R358"/>
  <c r="P358"/>
  <c r="BI353"/>
  <c r="BH353"/>
  <c r="BG353"/>
  <c r="BF353"/>
  <c r="T353"/>
  <c r="R353"/>
  <c r="P353"/>
  <c r="BI351"/>
  <c r="BH351"/>
  <c r="BG351"/>
  <c r="BF351"/>
  <c r="T351"/>
  <c r="R351"/>
  <c r="P351"/>
  <c r="BI348"/>
  <c r="BH348"/>
  <c r="BG348"/>
  <c r="BF348"/>
  <c r="T348"/>
  <c r="R348"/>
  <c r="P348"/>
  <c r="BI345"/>
  <c r="BH345"/>
  <c r="BG345"/>
  <c r="BF345"/>
  <c r="T345"/>
  <c r="R345"/>
  <c r="P345"/>
  <c r="BI342"/>
  <c r="BH342"/>
  <c r="BG342"/>
  <c r="BF342"/>
  <c r="T342"/>
  <c r="R342"/>
  <c r="P342"/>
  <c r="BI339"/>
  <c r="BH339"/>
  <c r="BG339"/>
  <c r="BF339"/>
  <c r="T339"/>
  <c r="R339"/>
  <c r="P339"/>
  <c r="BI337"/>
  <c r="BH337"/>
  <c r="BG337"/>
  <c r="BF337"/>
  <c r="T337"/>
  <c r="R337"/>
  <c r="P337"/>
  <c r="BI335"/>
  <c r="BH335"/>
  <c r="BG335"/>
  <c r="BF335"/>
  <c r="T335"/>
  <c r="R335"/>
  <c r="P335"/>
  <c r="BI333"/>
  <c r="BH333"/>
  <c r="BG333"/>
  <c r="BF333"/>
  <c r="T333"/>
  <c r="R333"/>
  <c r="P333"/>
  <c r="BI331"/>
  <c r="BH331"/>
  <c r="BG331"/>
  <c r="BF331"/>
  <c r="T331"/>
  <c r="R331"/>
  <c r="P331"/>
  <c r="BI329"/>
  <c r="BH329"/>
  <c r="BG329"/>
  <c r="BF329"/>
  <c r="T329"/>
  <c r="R329"/>
  <c r="P329"/>
  <c r="BI327"/>
  <c r="BH327"/>
  <c r="BG327"/>
  <c r="BF327"/>
  <c r="T327"/>
  <c r="R327"/>
  <c r="P327"/>
  <c r="BI324"/>
  <c r="BH324"/>
  <c r="BG324"/>
  <c r="BF324"/>
  <c r="T324"/>
  <c r="R324"/>
  <c r="P324"/>
  <c r="BI321"/>
  <c r="BH321"/>
  <c r="BG321"/>
  <c r="BF321"/>
  <c r="T321"/>
  <c r="R321"/>
  <c r="P321"/>
  <c r="BI316"/>
  <c r="BH316"/>
  <c r="BG316"/>
  <c r="BF316"/>
  <c r="T316"/>
  <c r="R316"/>
  <c r="P316"/>
  <c r="BI314"/>
  <c r="BH314"/>
  <c r="BG314"/>
  <c r="BF314"/>
  <c r="T314"/>
  <c r="R314"/>
  <c r="P314"/>
  <c r="BI311"/>
  <c r="BH311"/>
  <c r="BG311"/>
  <c r="BF311"/>
  <c r="T311"/>
  <c r="R311"/>
  <c r="P311"/>
  <c r="BI309"/>
  <c r="BH309"/>
  <c r="BG309"/>
  <c r="BF309"/>
  <c r="T309"/>
  <c r="R309"/>
  <c r="P309"/>
  <c r="BI307"/>
  <c r="BH307"/>
  <c r="BG307"/>
  <c r="BF307"/>
  <c r="T307"/>
  <c r="R307"/>
  <c r="P307"/>
  <c r="BI305"/>
  <c r="BH305"/>
  <c r="BG305"/>
  <c r="BF305"/>
  <c r="T305"/>
  <c r="R305"/>
  <c r="P305"/>
  <c r="BI303"/>
  <c r="BH303"/>
  <c r="BG303"/>
  <c r="BF303"/>
  <c r="T303"/>
  <c r="R303"/>
  <c r="P303"/>
  <c r="BI301"/>
  <c r="BH301"/>
  <c r="BG301"/>
  <c r="BF301"/>
  <c r="T301"/>
  <c r="R301"/>
  <c r="P301"/>
  <c r="BI298"/>
  <c r="BH298"/>
  <c r="BG298"/>
  <c r="BF298"/>
  <c r="T298"/>
  <c r="R298"/>
  <c r="P298"/>
  <c r="BI293"/>
  <c r="BH293"/>
  <c r="BG293"/>
  <c r="BF293"/>
  <c r="T293"/>
  <c r="R293"/>
  <c r="P293"/>
  <c r="BI290"/>
  <c r="BH290"/>
  <c r="BG290"/>
  <c r="BF290"/>
  <c r="T290"/>
  <c r="R290"/>
  <c r="P290"/>
  <c r="BI287"/>
  <c r="BH287"/>
  <c r="BG287"/>
  <c r="BF287"/>
  <c r="T287"/>
  <c r="R287"/>
  <c r="P287"/>
  <c r="BI281"/>
  <c r="BH281"/>
  <c r="BG281"/>
  <c r="BF281"/>
  <c r="T281"/>
  <c r="T280"/>
  <c r="R281"/>
  <c r="R280"/>
  <c r="P281"/>
  <c r="P280"/>
  <c r="BI274"/>
  <c r="BH274"/>
  <c r="BG274"/>
  <c r="BF274"/>
  <c r="T274"/>
  <c r="R274"/>
  <c r="P274"/>
  <c r="BI271"/>
  <c r="BH271"/>
  <c r="BG271"/>
  <c r="BF271"/>
  <c r="T271"/>
  <c r="R271"/>
  <c r="P271"/>
  <c r="BI265"/>
  <c r="BH265"/>
  <c r="BG265"/>
  <c r="BF265"/>
  <c r="T265"/>
  <c r="R265"/>
  <c r="P265"/>
  <c r="BI262"/>
  <c r="BH262"/>
  <c r="BG262"/>
  <c r="BF262"/>
  <c r="T262"/>
  <c r="R262"/>
  <c r="P262"/>
  <c r="BI251"/>
  <c r="BH251"/>
  <c r="BG251"/>
  <c r="BF251"/>
  <c r="T251"/>
  <c r="R251"/>
  <c r="P251"/>
  <c r="BI241"/>
  <c r="BH241"/>
  <c r="BG241"/>
  <c r="BF241"/>
  <c r="T241"/>
  <c r="R241"/>
  <c r="P241"/>
  <c r="BI234"/>
  <c r="BH234"/>
  <c r="BG234"/>
  <c r="BF234"/>
  <c r="T234"/>
  <c r="R234"/>
  <c r="P234"/>
  <c r="BI226"/>
  <c r="BH226"/>
  <c r="BG226"/>
  <c r="BF226"/>
  <c r="T226"/>
  <c r="R226"/>
  <c r="P226"/>
  <c r="BI219"/>
  <c r="BH219"/>
  <c r="BG219"/>
  <c r="BF219"/>
  <c r="T219"/>
  <c r="R219"/>
  <c r="P219"/>
  <c r="BI212"/>
  <c r="BH212"/>
  <c r="BG212"/>
  <c r="BF212"/>
  <c r="T212"/>
  <c r="R212"/>
  <c r="P212"/>
  <c r="BI206"/>
  <c r="BH206"/>
  <c r="BG206"/>
  <c r="BF206"/>
  <c r="T206"/>
  <c r="R206"/>
  <c r="P206"/>
  <c r="BI198"/>
  <c r="BH198"/>
  <c r="BG198"/>
  <c r="BF198"/>
  <c r="T198"/>
  <c r="R198"/>
  <c r="P198"/>
  <c r="BI191"/>
  <c r="BH191"/>
  <c r="BG191"/>
  <c r="BF191"/>
  <c r="T191"/>
  <c r="R191"/>
  <c r="P191"/>
  <c r="BI183"/>
  <c r="BH183"/>
  <c r="BG183"/>
  <c r="BF183"/>
  <c r="T183"/>
  <c r="R183"/>
  <c r="P183"/>
  <c r="BI176"/>
  <c r="BH176"/>
  <c r="BG176"/>
  <c r="BF176"/>
  <c r="T176"/>
  <c r="R176"/>
  <c r="P176"/>
  <c r="BI164"/>
  <c r="BH164"/>
  <c r="BG164"/>
  <c r="BF164"/>
  <c r="T164"/>
  <c r="R164"/>
  <c r="P164"/>
  <c r="BI161"/>
  <c r="BH161"/>
  <c r="BG161"/>
  <c r="BF161"/>
  <c r="T161"/>
  <c r="R161"/>
  <c r="P161"/>
  <c r="BI155"/>
  <c r="BH155"/>
  <c r="BG155"/>
  <c r="BF155"/>
  <c r="T155"/>
  <c r="R155"/>
  <c r="P155"/>
  <c r="BI150"/>
  <c r="BH150"/>
  <c r="BG150"/>
  <c r="BF150"/>
  <c r="T150"/>
  <c r="R150"/>
  <c r="P150"/>
  <c r="BI145"/>
  <c r="BH145"/>
  <c r="BG145"/>
  <c r="BF145"/>
  <c r="T145"/>
  <c r="R145"/>
  <c r="P145"/>
  <c r="BI140"/>
  <c r="BH140"/>
  <c r="BG140"/>
  <c r="BF140"/>
  <c r="T140"/>
  <c r="R140"/>
  <c r="P140"/>
  <c r="BI132"/>
  <c r="BH132"/>
  <c r="BG132"/>
  <c r="BF132"/>
  <c r="T132"/>
  <c r="R132"/>
  <c r="P132"/>
  <c r="BI126"/>
  <c r="BH126"/>
  <c r="BG126"/>
  <c r="BF126"/>
  <c r="T126"/>
  <c r="R126"/>
  <c r="P126"/>
  <c r="F117"/>
  <c r="E115"/>
  <c r="F89"/>
  <c r="E87"/>
  <c r="J24"/>
  <c r="E24"/>
  <c r="J120"/>
  <c r="J23"/>
  <c r="J21"/>
  <c r="E21"/>
  <c r="J119"/>
  <c r="J20"/>
  <c r="J18"/>
  <c r="E18"/>
  <c r="F92"/>
  <c r="J17"/>
  <c r="J15"/>
  <c r="E15"/>
  <c r="F119"/>
  <c r="J14"/>
  <c r="J12"/>
  <c r="J117"/>
  <c r="E7"/>
  <c r="E113"/>
  <c i="26" r="J39"/>
  <c r="J38"/>
  <c i="1" r="AY122"/>
  <c i="26" r="J37"/>
  <c i="1" r="AX122"/>
  <c i="26" r="BI330"/>
  <c r="BH330"/>
  <c r="BG330"/>
  <c r="BF330"/>
  <c r="T330"/>
  <c r="R330"/>
  <c r="P330"/>
  <c r="BI327"/>
  <c r="BH327"/>
  <c r="BG327"/>
  <c r="BF327"/>
  <c r="T327"/>
  <c r="R327"/>
  <c r="P327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4"/>
  <c r="BH314"/>
  <c r="BG314"/>
  <c r="BF314"/>
  <c r="T314"/>
  <c r="R314"/>
  <c r="P314"/>
  <c r="BI310"/>
  <c r="BH310"/>
  <c r="BG310"/>
  <c r="BF310"/>
  <c r="T310"/>
  <c r="R310"/>
  <c r="P310"/>
  <c r="BI305"/>
  <c r="BH305"/>
  <c r="BG305"/>
  <c r="BF305"/>
  <c r="T305"/>
  <c r="R305"/>
  <c r="P305"/>
  <c r="BI299"/>
  <c r="BH299"/>
  <c r="BG299"/>
  <c r="BF299"/>
  <c r="T299"/>
  <c r="R299"/>
  <c r="P299"/>
  <c r="BI294"/>
  <c r="BH294"/>
  <c r="BG294"/>
  <c r="BF294"/>
  <c r="T294"/>
  <c r="R294"/>
  <c r="P294"/>
  <c r="BI289"/>
  <c r="BH289"/>
  <c r="BG289"/>
  <c r="BF289"/>
  <c r="T289"/>
  <c r="R289"/>
  <c r="P289"/>
  <c r="BI287"/>
  <c r="BH287"/>
  <c r="BG287"/>
  <c r="BF287"/>
  <c r="T287"/>
  <c r="R287"/>
  <c r="P287"/>
  <c r="BI284"/>
  <c r="BH284"/>
  <c r="BG284"/>
  <c r="BF284"/>
  <c r="T284"/>
  <c r="R284"/>
  <c r="P284"/>
  <c r="BI282"/>
  <c r="BH282"/>
  <c r="BG282"/>
  <c r="BF282"/>
  <c r="T282"/>
  <c r="R282"/>
  <c r="P282"/>
  <c r="BI279"/>
  <c r="BH279"/>
  <c r="BG279"/>
  <c r="BF279"/>
  <c r="T279"/>
  <c r="R279"/>
  <c r="P279"/>
  <c r="BI277"/>
  <c r="BH277"/>
  <c r="BG277"/>
  <c r="BF277"/>
  <c r="T277"/>
  <c r="R277"/>
  <c r="P277"/>
  <c r="BI274"/>
  <c r="BH274"/>
  <c r="BG274"/>
  <c r="BF274"/>
  <c r="T274"/>
  <c r="R274"/>
  <c r="P274"/>
  <c r="BI272"/>
  <c r="BH272"/>
  <c r="BG272"/>
  <c r="BF272"/>
  <c r="T272"/>
  <c r="R272"/>
  <c r="P272"/>
  <c r="BI269"/>
  <c r="BH269"/>
  <c r="BG269"/>
  <c r="BF269"/>
  <c r="T269"/>
  <c r="R269"/>
  <c r="P269"/>
  <c r="BI265"/>
  <c r="BH265"/>
  <c r="BG265"/>
  <c r="BF265"/>
  <c r="T265"/>
  <c r="R265"/>
  <c r="P265"/>
  <c r="BI262"/>
  <c r="BH262"/>
  <c r="BG262"/>
  <c r="BF262"/>
  <c r="T262"/>
  <c r="R262"/>
  <c r="P262"/>
  <c r="BI258"/>
  <c r="BH258"/>
  <c r="BG258"/>
  <c r="BF258"/>
  <c r="T258"/>
  <c r="R258"/>
  <c r="P258"/>
  <c r="BI253"/>
  <c r="BH253"/>
  <c r="BG253"/>
  <c r="BF253"/>
  <c r="T253"/>
  <c r="R253"/>
  <c r="P253"/>
  <c r="BI250"/>
  <c r="BH250"/>
  <c r="BG250"/>
  <c r="BF250"/>
  <c r="T250"/>
  <c r="R250"/>
  <c r="P250"/>
  <c r="BI245"/>
  <c r="BH245"/>
  <c r="BG245"/>
  <c r="BF245"/>
  <c r="T245"/>
  <c r="R245"/>
  <c r="P245"/>
  <c r="BI239"/>
  <c r="BH239"/>
  <c r="BG239"/>
  <c r="BF239"/>
  <c r="T239"/>
  <c r="T238"/>
  <c r="R239"/>
  <c r="R238"/>
  <c r="P239"/>
  <c r="P238"/>
  <c r="BI235"/>
  <c r="BH235"/>
  <c r="BG235"/>
  <c r="BF235"/>
  <c r="T235"/>
  <c r="R235"/>
  <c r="P235"/>
  <c r="BI230"/>
  <c r="BH230"/>
  <c r="BG230"/>
  <c r="BF230"/>
  <c r="T230"/>
  <c r="R230"/>
  <c r="P230"/>
  <c r="BI227"/>
  <c r="BH227"/>
  <c r="BG227"/>
  <c r="BF227"/>
  <c r="T227"/>
  <c r="R227"/>
  <c r="P227"/>
  <c r="BI215"/>
  <c r="BH215"/>
  <c r="BG215"/>
  <c r="BF215"/>
  <c r="T215"/>
  <c r="R215"/>
  <c r="P215"/>
  <c r="BI208"/>
  <c r="BH208"/>
  <c r="BG208"/>
  <c r="BF208"/>
  <c r="T208"/>
  <c r="R208"/>
  <c r="P208"/>
  <c r="BI201"/>
  <c r="BH201"/>
  <c r="BG201"/>
  <c r="BF201"/>
  <c r="T201"/>
  <c r="R201"/>
  <c r="P201"/>
  <c r="BI195"/>
  <c r="BH195"/>
  <c r="BG195"/>
  <c r="BF195"/>
  <c r="T195"/>
  <c r="R195"/>
  <c r="P195"/>
  <c r="BI187"/>
  <c r="BH187"/>
  <c r="BG187"/>
  <c r="BF187"/>
  <c r="T187"/>
  <c r="R187"/>
  <c r="P187"/>
  <c r="BI180"/>
  <c r="BH180"/>
  <c r="BG180"/>
  <c r="BF180"/>
  <c r="T180"/>
  <c r="R180"/>
  <c r="P180"/>
  <c r="BI170"/>
  <c r="BH170"/>
  <c r="BG170"/>
  <c r="BF170"/>
  <c r="T170"/>
  <c r="R170"/>
  <c r="P170"/>
  <c r="BI161"/>
  <c r="BH161"/>
  <c r="BG161"/>
  <c r="BF161"/>
  <c r="T161"/>
  <c r="R161"/>
  <c r="P161"/>
  <c r="BI153"/>
  <c r="BH153"/>
  <c r="BG153"/>
  <c r="BF153"/>
  <c r="T153"/>
  <c r="R153"/>
  <c r="P153"/>
  <c r="BI145"/>
  <c r="BH145"/>
  <c r="BG145"/>
  <c r="BF145"/>
  <c r="T145"/>
  <c r="R145"/>
  <c r="P145"/>
  <c r="BI137"/>
  <c r="BH137"/>
  <c r="BG137"/>
  <c r="BF137"/>
  <c r="T137"/>
  <c r="R137"/>
  <c r="P137"/>
  <c r="BI129"/>
  <c r="BH129"/>
  <c r="BG129"/>
  <c r="BF129"/>
  <c r="T129"/>
  <c r="R129"/>
  <c r="P129"/>
  <c r="F120"/>
  <c r="E118"/>
  <c r="F91"/>
  <c r="E89"/>
  <c r="J26"/>
  <c r="E26"/>
  <c r="J123"/>
  <c r="J25"/>
  <c r="J23"/>
  <c r="E23"/>
  <c r="J122"/>
  <c r="J22"/>
  <c r="J20"/>
  <c r="E20"/>
  <c r="F94"/>
  <c r="J19"/>
  <c r="J17"/>
  <c r="E17"/>
  <c r="F122"/>
  <c r="J16"/>
  <c r="J14"/>
  <c r="J91"/>
  <c r="E7"/>
  <c r="E114"/>
  <c i="25" r="J39"/>
  <c r="J38"/>
  <c i="1" r="AY121"/>
  <c i="25" r="J37"/>
  <c i="1" r="AX121"/>
  <c i="25" r="BI432"/>
  <c r="BH432"/>
  <c r="BG432"/>
  <c r="BF432"/>
  <c r="T432"/>
  <c r="R432"/>
  <c r="P432"/>
  <c r="BI429"/>
  <c r="BH429"/>
  <c r="BG429"/>
  <c r="BF429"/>
  <c r="T429"/>
  <c r="R429"/>
  <c r="P429"/>
  <c r="BI424"/>
  <c r="BH424"/>
  <c r="BG424"/>
  <c r="BF424"/>
  <c r="T424"/>
  <c r="R424"/>
  <c r="P424"/>
  <c r="BI420"/>
  <c r="BH420"/>
  <c r="BG420"/>
  <c r="BF420"/>
  <c r="T420"/>
  <c r="R420"/>
  <c r="P420"/>
  <c r="BI416"/>
  <c r="BH416"/>
  <c r="BG416"/>
  <c r="BF416"/>
  <c r="T416"/>
  <c r="R416"/>
  <c r="P416"/>
  <c r="BI412"/>
  <c r="BH412"/>
  <c r="BG412"/>
  <c r="BF412"/>
  <c r="T412"/>
  <c r="R412"/>
  <c r="P412"/>
  <c r="BI410"/>
  <c r="BH410"/>
  <c r="BG410"/>
  <c r="BF410"/>
  <c r="T410"/>
  <c r="R410"/>
  <c r="P410"/>
  <c r="BI406"/>
  <c r="BH406"/>
  <c r="BG406"/>
  <c r="BF406"/>
  <c r="T406"/>
  <c r="R406"/>
  <c r="P406"/>
  <c r="BI401"/>
  <c r="BH401"/>
  <c r="BG401"/>
  <c r="BF401"/>
  <c r="T401"/>
  <c r="R401"/>
  <c r="P401"/>
  <c r="BI396"/>
  <c r="BH396"/>
  <c r="BG396"/>
  <c r="BF396"/>
  <c r="T396"/>
  <c r="R396"/>
  <c r="P396"/>
  <c r="BI392"/>
  <c r="BH392"/>
  <c r="BG392"/>
  <c r="BF392"/>
  <c r="T392"/>
  <c r="R392"/>
  <c r="P392"/>
  <c r="BI387"/>
  <c r="BH387"/>
  <c r="BG387"/>
  <c r="BF387"/>
  <c r="T387"/>
  <c r="R387"/>
  <c r="P387"/>
  <c r="BI383"/>
  <c r="BH383"/>
  <c r="BG383"/>
  <c r="BF383"/>
  <c r="T383"/>
  <c r="R383"/>
  <c r="P383"/>
  <c r="BI381"/>
  <c r="BH381"/>
  <c r="BG381"/>
  <c r="BF381"/>
  <c r="T381"/>
  <c r="R381"/>
  <c r="P381"/>
  <c r="BI376"/>
  <c r="BH376"/>
  <c r="BG376"/>
  <c r="BF376"/>
  <c r="T376"/>
  <c r="R376"/>
  <c r="P376"/>
  <c r="BI374"/>
  <c r="BH374"/>
  <c r="BG374"/>
  <c r="BF374"/>
  <c r="T374"/>
  <c r="R374"/>
  <c r="P374"/>
  <c r="BI369"/>
  <c r="BH369"/>
  <c r="BG369"/>
  <c r="BF369"/>
  <c r="T369"/>
  <c r="R369"/>
  <c r="P369"/>
  <c r="BI367"/>
  <c r="BH367"/>
  <c r="BG367"/>
  <c r="BF367"/>
  <c r="T367"/>
  <c r="R367"/>
  <c r="P367"/>
  <c r="BI365"/>
  <c r="BH365"/>
  <c r="BG365"/>
  <c r="BF365"/>
  <c r="T365"/>
  <c r="R365"/>
  <c r="P365"/>
  <c r="BI360"/>
  <c r="BH360"/>
  <c r="BG360"/>
  <c r="BF360"/>
  <c r="T360"/>
  <c r="R360"/>
  <c r="P360"/>
  <c r="BI358"/>
  <c r="BH358"/>
  <c r="BG358"/>
  <c r="BF358"/>
  <c r="T358"/>
  <c r="R358"/>
  <c r="P358"/>
  <c r="BI353"/>
  <c r="BH353"/>
  <c r="BG353"/>
  <c r="BF353"/>
  <c r="T353"/>
  <c r="R353"/>
  <c r="P353"/>
  <c r="BI348"/>
  <c r="BH348"/>
  <c r="BG348"/>
  <c r="BF348"/>
  <c r="T348"/>
  <c r="R348"/>
  <c r="P348"/>
  <c r="BI344"/>
  <c r="BH344"/>
  <c r="BG344"/>
  <c r="BF344"/>
  <c r="T344"/>
  <c r="R344"/>
  <c r="P344"/>
  <c r="BI340"/>
  <c r="BH340"/>
  <c r="BG340"/>
  <c r="BF340"/>
  <c r="T340"/>
  <c r="R340"/>
  <c r="P340"/>
  <c r="BI333"/>
  <c r="BH333"/>
  <c r="BG333"/>
  <c r="BF333"/>
  <c r="T333"/>
  <c r="R333"/>
  <c r="P333"/>
  <c r="BI331"/>
  <c r="BH331"/>
  <c r="BG331"/>
  <c r="BF331"/>
  <c r="T331"/>
  <c r="R331"/>
  <c r="P331"/>
  <c r="BI328"/>
  <c r="BH328"/>
  <c r="BG328"/>
  <c r="BF328"/>
  <c r="T328"/>
  <c r="R328"/>
  <c r="P328"/>
  <c r="BI326"/>
  <c r="BH326"/>
  <c r="BG326"/>
  <c r="BF326"/>
  <c r="T326"/>
  <c r="R326"/>
  <c r="P326"/>
  <c r="BI323"/>
  <c r="BH323"/>
  <c r="BG323"/>
  <c r="BF323"/>
  <c r="T323"/>
  <c r="R323"/>
  <c r="P323"/>
  <c r="BI320"/>
  <c r="BH320"/>
  <c r="BG320"/>
  <c r="BF320"/>
  <c r="T320"/>
  <c r="R320"/>
  <c r="P320"/>
  <c r="BI313"/>
  <c r="BH313"/>
  <c r="BG313"/>
  <c r="BF313"/>
  <c r="T313"/>
  <c r="R313"/>
  <c r="P313"/>
  <c r="BI308"/>
  <c r="BH308"/>
  <c r="BG308"/>
  <c r="BF308"/>
  <c r="T308"/>
  <c r="R308"/>
  <c r="P308"/>
  <c r="BI302"/>
  <c r="BH302"/>
  <c r="BG302"/>
  <c r="BF302"/>
  <c r="T302"/>
  <c r="R302"/>
  <c r="P302"/>
  <c r="BI300"/>
  <c r="BH300"/>
  <c r="BG300"/>
  <c r="BF300"/>
  <c r="T300"/>
  <c r="R300"/>
  <c r="P300"/>
  <c r="BI297"/>
  <c r="BH297"/>
  <c r="BG297"/>
  <c r="BF297"/>
  <c r="T297"/>
  <c r="R297"/>
  <c r="P297"/>
  <c r="BI293"/>
  <c r="BH293"/>
  <c r="BG293"/>
  <c r="BF293"/>
  <c r="T293"/>
  <c r="R293"/>
  <c r="P293"/>
  <c r="BI290"/>
  <c r="BH290"/>
  <c r="BG290"/>
  <c r="BF290"/>
  <c r="T290"/>
  <c r="R290"/>
  <c r="P290"/>
  <c r="BI286"/>
  <c r="BH286"/>
  <c r="BG286"/>
  <c r="BF286"/>
  <c r="T286"/>
  <c r="R286"/>
  <c r="P286"/>
  <c r="BI282"/>
  <c r="BH282"/>
  <c r="BG282"/>
  <c r="BF282"/>
  <c r="T282"/>
  <c r="R282"/>
  <c r="P282"/>
  <c r="BI278"/>
  <c r="BH278"/>
  <c r="BG278"/>
  <c r="BF278"/>
  <c r="T278"/>
  <c r="R278"/>
  <c r="P278"/>
  <c r="BI274"/>
  <c r="BH274"/>
  <c r="BG274"/>
  <c r="BF274"/>
  <c r="T274"/>
  <c r="R274"/>
  <c r="P274"/>
  <c r="BI270"/>
  <c r="BH270"/>
  <c r="BG270"/>
  <c r="BF270"/>
  <c r="T270"/>
  <c r="R270"/>
  <c r="P270"/>
  <c r="BI266"/>
  <c r="BH266"/>
  <c r="BG266"/>
  <c r="BF266"/>
  <c r="T266"/>
  <c r="R266"/>
  <c r="P266"/>
  <c r="BI262"/>
  <c r="BH262"/>
  <c r="BG262"/>
  <c r="BF262"/>
  <c r="T262"/>
  <c r="R262"/>
  <c r="P262"/>
  <c r="BI258"/>
  <c r="BH258"/>
  <c r="BG258"/>
  <c r="BF258"/>
  <c r="T258"/>
  <c r="R258"/>
  <c r="P258"/>
  <c r="BI254"/>
  <c r="BH254"/>
  <c r="BG254"/>
  <c r="BF254"/>
  <c r="T254"/>
  <c r="R254"/>
  <c r="P254"/>
  <c r="BI251"/>
  <c r="BH251"/>
  <c r="BG251"/>
  <c r="BF251"/>
  <c r="T251"/>
  <c r="R251"/>
  <c r="P251"/>
  <c r="BI247"/>
  <c r="BH247"/>
  <c r="BG247"/>
  <c r="BF247"/>
  <c r="T247"/>
  <c r="R247"/>
  <c r="P247"/>
  <c r="BI243"/>
  <c r="BH243"/>
  <c r="BG243"/>
  <c r="BF243"/>
  <c r="T243"/>
  <c r="R243"/>
  <c r="P243"/>
  <c r="BI239"/>
  <c r="BH239"/>
  <c r="BG239"/>
  <c r="BF239"/>
  <c r="T239"/>
  <c r="R239"/>
  <c r="P239"/>
  <c r="BI236"/>
  <c r="BH236"/>
  <c r="BG236"/>
  <c r="BF236"/>
  <c r="T236"/>
  <c r="R236"/>
  <c r="P236"/>
  <c r="BI232"/>
  <c r="BH232"/>
  <c r="BG232"/>
  <c r="BF232"/>
  <c r="T232"/>
  <c r="R232"/>
  <c r="P232"/>
  <c r="BI228"/>
  <c r="BH228"/>
  <c r="BG228"/>
  <c r="BF228"/>
  <c r="T228"/>
  <c r="R228"/>
  <c r="P228"/>
  <c r="BI224"/>
  <c r="BH224"/>
  <c r="BG224"/>
  <c r="BF224"/>
  <c r="T224"/>
  <c r="R224"/>
  <c r="P224"/>
  <c r="BI221"/>
  <c r="BH221"/>
  <c r="BG221"/>
  <c r="BF221"/>
  <c r="T221"/>
  <c r="R221"/>
  <c r="P221"/>
  <c r="BI218"/>
  <c r="BH218"/>
  <c r="BG218"/>
  <c r="BF218"/>
  <c r="T218"/>
  <c r="R218"/>
  <c r="P218"/>
  <c r="BI213"/>
  <c r="BH213"/>
  <c r="BG213"/>
  <c r="BF213"/>
  <c r="T213"/>
  <c r="R213"/>
  <c r="P213"/>
  <c r="BI210"/>
  <c r="BH210"/>
  <c r="BG210"/>
  <c r="BF210"/>
  <c r="T210"/>
  <c r="R210"/>
  <c r="P210"/>
  <c r="BI205"/>
  <c r="BH205"/>
  <c r="BG205"/>
  <c r="BF205"/>
  <c r="T205"/>
  <c r="R205"/>
  <c r="P205"/>
  <c r="BI202"/>
  <c r="BH202"/>
  <c r="BG202"/>
  <c r="BF202"/>
  <c r="T202"/>
  <c r="R202"/>
  <c r="P202"/>
  <c r="BI197"/>
  <c r="BH197"/>
  <c r="BG197"/>
  <c r="BF197"/>
  <c r="T197"/>
  <c r="R197"/>
  <c r="P197"/>
  <c r="BI192"/>
  <c r="BH192"/>
  <c r="BG192"/>
  <c r="BF192"/>
  <c r="T192"/>
  <c r="R192"/>
  <c r="P192"/>
  <c r="BI188"/>
  <c r="BH188"/>
  <c r="BG188"/>
  <c r="BF188"/>
  <c r="T188"/>
  <c r="R188"/>
  <c r="P188"/>
  <c r="BI184"/>
  <c r="BH184"/>
  <c r="BG184"/>
  <c r="BF184"/>
  <c r="T184"/>
  <c r="R184"/>
  <c r="P184"/>
  <c r="BI181"/>
  <c r="BH181"/>
  <c r="BG181"/>
  <c r="BF181"/>
  <c r="T181"/>
  <c r="R181"/>
  <c r="P181"/>
  <c r="BI177"/>
  <c r="BH177"/>
  <c r="BG177"/>
  <c r="BF177"/>
  <c r="T177"/>
  <c r="R177"/>
  <c r="P177"/>
  <c r="BI172"/>
  <c r="BH172"/>
  <c r="BG172"/>
  <c r="BF172"/>
  <c r="T172"/>
  <c r="R172"/>
  <c r="P172"/>
  <c r="BI168"/>
  <c r="BH168"/>
  <c r="BG168"/>
  <c r="BF168"/>
  <c r="T168"/>
  <c r="R168"/>
  <c r="P168"/>
  <c r="BI164"/>
  <c r="BH164"/>
  <c r="BG164"/>
  <c r="BF164"/>
  <c r="T164"/>
  <c r="R164"/>
  <c r="P164"/>
  <c r="BI159"/>
  <c r="BH159"/>
  <c r="BG159"/>
  <c r="BF159"/>
  <c r="T159"/>
  <c r="R159"/>
  <c r="P159"/>
  <c r="BI156"/>
  <c r="BH156"/>
  <c r="BG156"/>
  <c r="BF156"/>
  <c r="T156"/>
  <c r="R156"/>
  <c r="P156"/>
  <c r="BI152"/>
  <c r="BH152"/>
  <c r="BG152"/>
  <c r="BF152"/>
  <c r="T152"/>
  <c r="R152"/>
  <c r="P152"/>
  <c r="BI149"/>
  <c r="BH149"/>
  <c r="BG149"/>
  <c r="BF149"/>
  <c r="T149"/>
  <c r="R149"/>
  <c r="P149"/>
  <c r="BI144"/>
  <c r="BH144"/>
  <c r="BG144"/>
  <c r="BF144"/>
  <c r="T144"/>
  <c r="R144"/>
  <c r="P144"/>
  <c r="BI140"/>
  <c r="BH140"/>
  <c r="BG140"/>
  <c r="BF140"/>
  <c r="T140"/>
  <c r="R140"/>
  <c r="P140"/>
  <c r="BI136"/>
  <c r="BH136"/>
  <c r="BG136"/>
  <c r="BF136"/>
  <c r="T136"/>
  <c r="R136"/>
  <c r="P136"/>
  <c r="BI131"/>
  <c r="BH131"/>
  <c r="BG131"/>
  <c r="BF131"/>
  <c r="T131"/>
  <c r="R131"/>
  <c r="P131"/>
  <c r="BI128"/>
  <c r="BH128"/>
  <c r="BG128"/>
  <c r="BF128"/>
  <c r="T128"/>
  <c r="R128"/>
  <c r="P128"/>
  <c r="F119"/>
  <c r="E117"/>
  <c r="F91"/>
  <c r="E89"/>
  <c r="J26"/>
  <c r="E26"/>
  <c r="J94"/>
  <c r="J25"/>
  <c r="J23"/>
  <c r="E23"/>
  <c r="J121"/>
  <c r="J22"/>
  <c r="J20"/>
  <c r="E20"/>
  <c r="F122"/>
  <c r="J19"/>
  <c r="J17"/>
  <c r="E17"/>
  <c r="F121"/>
  <c r="J16"/>
  <c r="J14"/>
  <c r="J119"/>
  <c r="E7"/>
  <c r="E85"/>
  <c i="24" r="J39"/>
  <c r="J38"/>
  <c i="1" r="AY120"/>
  <c i="24" r="J37"/>
  <c i="1" r="AX120"/>
  <c i="24" r="BI247"/>
  <c r="BH247"/>
  <c r="BG247"/>
  <c r="BF247"/>
  <c r="T247"/>
  <c r="R247"/>
  <c r="P247"/>
  <c r="BI244"/>
  <c r="BH244"/>
  <c r="BG244"/>
  <c r="BF244"/>
  <c r="T244"/>
  <c r="R244"/>
  <c r="P244"/>
  <c r="BI238"/>
  <c r="BH238"/>
  <c r="BG238"/>
  <c r="BF238"/>
  <c r="T238"/>
  <c r="T237"/>
  <c r="R238"/>
  <c r="R237"/>
  <c r="P238"/>
  <c r="P237"/>
  <c r="BI234"/>
  <c r="BH234"/>
  <c r="BG234"/>
  <c r="BF234"/>
  <c r="T234"/>
  <c r="R234"/>
  <c r="P234"/>
  <c r="BI229"/>
  <c r="BH229"/>
  <c r="BG229"/>
  <c r="BF229"/>
  <c r="T229"/>
  <c r="R229"/>
  <c r="P229"/>
  <c r="BI226"/>
  <c r="BH226"/>
  <c r="BG226"/>
  <c r="BF226"/>
  <c r="T226"/>
  <c r="R226"/>
  <c r="P226"/>
  <c r="BI214"/>
  <c r="BH214"/>
  <c r="BG214"/>
  <c r="BF214"/>
  <c r="T214"/>
  <c r="R214"/>
  <c r="P214"/>
  <c r="BI206"/>
  <c r="BH206"/>
  <c r="BG206"/>
  <c r="BF206"/>
  <c r="T206"/>
  <c r="R206"/>
  <c r="P206"/>
  <c r="BI199"/>
  <c r="BH199"/>
  <c r="BG199"/>
  <c r="BF199"/>
  <c r="T199"/>
  <c r="R199"/>
  <c r="P199"/>
  <c r="BI193"/>
  <c r="BH193"/>
  <c r="BG193"/>
  <c r="BF193"/>
  <c r="T193"/>
  <c r="R193"/>
  <c r="P193"/>
  <c r="BI185"/>
  <c r="BH185"/>
  <c r="BG185"/>
  <c r="BF185"/>
  <c r="T185"/>
  <c r="R185"/>
  <c r="P185"/>
  <c r="BI178"/>
  <c r="BH178"/>
  <c r="BG178"/>
  <c r="BF178"/>
  <c r="T178"/>
  <c r="R178"/>
  <c r="P178"/>
  <c r="BI168"/>
  <c r="BH168"/>
  <c r="BG168"/>
  <c r="BF168"/>
  <c r="T168"/>
  <c r="R168"/>
  <c r="P168"/>
  <c r="BI159"/>
  <c r="BH159"/>
  <c r="BG159"/>
  <c r="BF159"/>
  <c r="T159"/>
  <c r="R159"/>
  <c r="P159"/>
  <c r="BI151"/>
  <c r="BH151"/>
  <c r="BG151"/>
  <c r="BF151"/>
  <c r="T151"/>
  <c r="R151"/>
  <c r="P151"/>
  <c r="BI143"/>
  <c r="BH143"/>
  <c r="BG143"/>
  <c r="BF143"/>
  <c r="T143"/>
  <c r="R143"/>
  <c r="P143"/>
  <c r="BI135"/>
  <c r="BH135"/>
  <c r="BG135"/>
  <c r="BF135"/>
  <c r="T135"/>
  <c r="R135"/>
  <c r="P135"/>
  <c r="BI127"/>
  <c r="BH127"/>
  <c r="BG127"/>
  <c r="BF127"/>
  <c r="T127"/>
  <c r="R127"/>
  <c r="P127"/>
  <c r="F118"/>
  <c r="E116"/>
  <c r="F91"/>
  <c r="E89"/>
  <c r="J26"/>
  <c r="E26"/>
  <c r="J94"/>
  <c r="J25"/>
  <c r="J23"/>
  <c r="E23"/>
  <c r="J120"/>
  <c r="J22"/>
  <c r="J20"/>
  <c r="E20"/>
  <c r="F121"/>
  <c r="J19"/>
  <c r="J17"/>
  <c r="E17"/>
  <c r="F93"/>
  <c r="J16"/>
  <c r="J14"/>
  <c r="J118"/>
  <c r="E7"/>
  <c r="E112"/>
  <c i="23" r="J39"/>
  <c r="J38"/>
  <c i="1" r="AY119"/>
  <c i="23" r="J37"/>
  <c i="1" r="AX119"/>
  <c i="23" r="BI225"/>
  <c r="BH225"/>
  <c r="BG225"/>
  <c r="BF225"/>
  <c r="T225"/>
  <c r="R225"/>
  <c r="P225"/>
  <c r="BI222"/>
  <c r="BH222"/>
  <c r="BG222"/>
  <c r="BF222"/>
  <c r="T222"/>
  <c r="R222"/>
  <c r="P222"/>
  <c r="BI216"/>
  <c r="BH216"/>
  <c r="BG216"/>
  <c r="BF216"/>
  <c r="T216"/>
  <c r="T215"/>
  <c r="R216"/>
  <c r="R215"/>
  <c r="P216"/>
  <c r="P215"/>
  <c r="BI212"/>
  <c r="BH212"/>
  <c r="BG212"/>
  <c r="BF212"/>
  <c r="T212"/>
  <c r="R212"/>
  <c r="P212"/>
  <c r="BI207"/>
  <c r="BH207"/>
  <c r="BG207"/>
  <c r="BF207"/>
  <c r="T207"/>
  <c r="R207"/>
  <c r="P207"/>
  <c r="BI204"/>
  <c r="BH204"/>
  <c r="BG204"/>
  <c r="BF204"/>
  <c r="T204"/>
  <c r="R204"/>
  <c r="P204"/>
  <c r="BI192"/>
  <c r="BH192"/>
  <c r="BG192"/>
  <c r="BF192"/>
  <c r="T192"/>
  <c r="R192"/>
  <c r="P192"/>
  <c r="BI185"/>
  <c r="BH185"/>
  <c r="BG185"/>
  <c r="BF185"/>
  <c r="T185"/>
  <c r="R185"/>
  <c r="P185"/>
  <c r="BI177"/>
  <c r="BH177"/>
  <c r="BG177"/>
  <c r="BF177"/>
  <c r="T177"/>
  <c r="R177"/>
  <c r="P177"/>
  <c r="BI170"/>
  <c r="BH170"/>
  <c r="BG170"/>
  <c r="BF170"/>
  <c r="T170"/>
  <c r="R170"/>
  <c r="P170"/>
  <c r="BI160"/>
  <c r="BH160"/>
  <c r="BG160"/>
  <c r="BF160"/>
  <c r="T160"/>
  <c r="R160"/>
  <c r="P160"/>
  <c r="BI151"/>
  <c r="BH151"/>
  <c r="BG151"/>
  <c r="BF151"/>
  <c r="T151"/>
  <c r="R151"/>
  <c r="P151"/>
  <c r="BI143"/>
  <c r="BH143"/>
  <c r="BG143"/>
  <c r="BF143"/>
  <c r="T143"/>
  <c r="R143"/>
  <c r="P143"/>
  <c r="BI135"/>
  <c r="BH135"/>
  <c r="BG135"/>
  <c r="BF135"/>
  <c r="T135"/>
  <c r="R135"/>
  <c r="P135"/>
  <c r="BI127"/>
  <c r="BH127"/>
  <c r="BG127"/>
  <c r="BF127"/>
  <c r="T127"/>
  <c r="R127"/>
  <c r="P127"/>
  <c r="F118"/>
  <c r="E116"/>
  <c r="F91"/>
  <c r="E89"/>
  <c r="J26"/>
  <c r="E26"/>
  <c r="J121"/>
  <c r="J25"/>
  <c r="J23"/>
  <c r="E23"/>
  <c r="J120"/>
  <c r="J22"/>
  <c r="J20"/>
  <c r="E20"/>
  <c r="F94"/>
  <c r="J19"/>
  <c r="J17"/>
  <c r="E17"/>
  <c r="F120"/>
  <c r="J16"/>
  <c r="J14"/>
  <c r="J118"/>
  <c r="E7"/>
  <c r="E112"/>
  <c i="22" r="J39"/>
  <c r="J38"/>
  <c i="1" r="AY118"/>
  <c i="22" r="J37"/>
  <c i="1" r="AX118"/>
  <c i="22" r="BI448"/>
  <c r="BH448"/>
  <c r="BG448"/>
  <c r="BF448"/>
  <c r="T448"/>
  <c r="R448"/>
  <c r="P448"/>
  <c r="BI445"/>
  <c r="BH445"/>
  <c r="BG445"/>
  <c r="BF445"/>
  <c r="T445"/>
  <c r="R445"/>
  <c r="P445"/>
  <c r="BI437"/>
  <c r="BH437"/>
  <c r="BG437"/>
  <c r="BF437"/>
  <c r="T437"/>
  <c r="R437"/>
  <c r="P437"/>
  <c r="BI431"/>
  <c r="BH431"/>
  <c r="BG431"/>
  <c r="BF431"/>
  <c r="T431"/>
  <c r="R431"/>
  <c r="P431"/>
  <c r="BI424"/>
  <c r="BH424"/>
  <c r="BG424"/>
  <c r="BF424"/>
  <c r="T424"/>
  <c r="R424"/>
  <c r="P424"/>
  <c r="BI418"/>
  <c r="BH418"/>
  <c r="BG418"/>
  <c r="BF418"/>
  <c r="T418"/>
  <c r="R418"/>
  <c r="P418"/>
  <c r="BI410"/>
  <c r="BH410"/>
  <c r="BG410"/>
  <c r="BF410"/>
  <c r="T410"/>
  <c r="R410"/>
  <c r="P410"/>
  <c r="BI403"/>
  <c r="BH403"/>
  <c r="BG403"/>
  <c r="BF403"/>
  <c r="T403"/>
  <c r="R403"/>
  <c r="P403"/>
  <c r="BI397"/>
  <c r="BH397"/>
  <c r="BG397"/>
  <c r="BF397"/>
  <c r="T397"/>
  <c r="R397"/>
  <c r="P397"/>
  <c r="BI394"/>
  <c r="BH394"/>
  <c r="BG394"/>
  <c r="BF394"/>
  <c r="T394"/>
  <c r="R394"/>
  <c r="P394"/>
  <c r="BI391"/>
  <c r="BH391"/>
  <c r="BG391"/>
  <c r="BF391"/>
  <c r="T391"/>
  <c r="R391"/>
  <c r="P391"/>
  <c r="BI385"/>
  <c r="BH385"/>
  <c r="BG385"/>
  <c r="BF385"/>
  <c r="T385"/>
  <c r="R385"/>
  <c r="P385"/>
  <c r="BI382"/>
  <c r="BH382"/>
  <c r="BG382"/>
  <c r="BF382"/>
  <c r="T382"/>
  <c r="R382"/>
  <c r="P382"/>
  <c r="BI379"/>
  <c r="BH379"/>
  <c r="BG379"/>
  <c r="BF379"/>
  <c r="T379"/>
  <c r="R379"/>
  <c r="P379"/>
  <c r="BI373"/>
  <c r="BH373"/>
  <c r="BG373"/>
  <c r="BF373"/>
  <c r="T373"/>
  <c r="R373"/>
  <c r="P373"/>
  <c r="BI368"/>
  <c r="BH368"/>
  <c r="BG368"/>
  <c r="BF368"/>
  <c r="T368"/>
  <c r="R368"/>
  <c r="P368"/>
  <c r="BI363"/>
  <c r="BH363"/>
  <c r="BG363"/>
  <c r="BF363"/>
  <c r="T363"/>
  <c r="R363"/>
  <c r="P363"/>
  <c r="BI357"/>
  <c r="BH357"/>
  <c r="BG357"/>
  <c r="BF357"/>
  <c r="T357"/>
  <c r="R357"/>
  <c r="P357"/>
  <c r="BI351"/>
  <c r="BH351"/>
  <c r="BG351"/>
  <c r="BF351"/>
  <c r="T351"/>
  <c r="R351"/>
  <c r="P351"/>
  <c r="BI345"/>
  <c r="BH345"/>
  <c r="BG345"/>
  <c r="BF345"/>
  <c r="T345"/>
  <c r="R345"/>
  <c r="P345"/>
  <c r="BI338"/>
  <c r="BH338"/>
  <c r="BG338"/>
  <c r="BF338"/>
  <c r="T338"/>
  <c r="R338"/>
  <c r="P338"/>
  <c r="BI332"/>
  <c r="BH332"/>
  <c r="BG332"/>
  <c r="BF332"/>
  <c r="T332"/>
  <c r="R332"/>
  <c r="P332"/>
  <c r="BI326"/>
  <c r="BH326"/>
  <c r="BG326"/>
  <c r="BF326"/>
  <c r="T326"/>
  <c r="R326"/>
  <c r="P326"/>
  <c r="BI320"/>
  <c r="BH320"/>
  <c r="BG320"/>
  <c r="BF320"/>
  <c r="T320"/>
  <c r="R320"/>
  <c r="P320"/>
  <c r="BI314"/>
  <c r="BH314"/>
  <c r="BG314"/>
  <c r="BF314"/>
  <c r="T314"/>
  <c r="T313"/>
  <c r="R314"/>
  <c r="R313"/>
  <c r="P314"/>
  <c r="P313"/>
  <c r="BI310"/>
  <c r="BH310"/>
  <c r="BG310"/>
  <c r="BF310"/>
  <c r="T310"/>
  <c r="R310"/>
  <c r="P310"/>
  <c r="BI305"/>
  <c r="BH305"/>
  <c r="BG305"/>
  <c r="BF305"/>
  <c r="T305"/>
  <c r="R305"/>
  <c r="P305"/>
  <c r="BI302"/>
  <c r="BH302"/>
  <c r="BG302"/>
  <c r="BF302"/>
  <c r="T302"/>
  <c r="R302"/>
  <c r="P302"/>
  <c r="BI292"/>
  <c r="BH292"/>
  <c r="BG292"/>
  <c r="BF292"/>
  <c r="T292"/>
  <c r="R292"/>
  <c r="P292"/>
  <c r="BI284"/>
  <c r="BH284"/>
  <c r="BG284"/>
  <c r="BF284"/>
  <c r="T284"/>
  <c r="R284"/>
  <c r="P284"/>
  <c r="BI276"/>
  <c r="BH276"/>
  <c r="BG276"/>
  <c r="BF276"/>
  <c r="T276"/>
  <c r="R276"/>
  <c r="P276"/>
  <c r="BI269"/>
  <c r="BH269"/>
  <c r="BG269"/>
  <c r="BF269"/>
  <c r="T269"/>
  <c r="R269"/>
  <c r="P269"/>
  <c r="BI259"/>
  <c r="BH259"/>
  <c r="BG259"/>
  <c r="BF259"/>
  <c r="T259"/>
  <c r="R259"/>
  <c r="P259"/>
  <c r="BI250"/>
  <c r="BH250"/>
  <c r="BG250"/>
  <c r="BF250"/>
  <c r="T250"/>
  <c r="R250"/>
  <c r="P250"/>
  <c r="BI242"/>
  <c r="BH242"/>
  <c r="BG242"/>
  <c r="BF242"/>
  <c r="T242"/>
  <c r="R242"/>
  <c r="P242"/>
  <c r="BI235"/>
  <c r="BH235"/>
  <c r="BG235"/>
  <c r="BF235"/>
  <c r="T235"/>
  <c r="R235"/>
  <c r="P235"/>
  <c r="BI232"/>
  <c r="BH232"/>
  <c r="BG232"/>
  <c r="BF232"/>
  <c r="T232"/>
  <c r="R232"/>
  <c r="P232"/>
  <c r="BI226"/>
  <c r="BH226"/>
  <c r="BG226"/>
  <c r="BF226"/>
  <c r="T226"/>
  <c r="R226"/>
  <c r="P226"/>
  <c r="BI220"/>
  <c r="BH220"/>
  <c r="BG220"/>
  <c r="BF220"/>
  <c r="T220"/>
  <c r="R220"/>
  <c r="P220"/>
  <c r="BI215"/>
  <c r="BH215"/>
  <c r="BG215"/>
  <c r="BF215"/>
  <c r="T215"/>
  <c r="R215"/>
  <c r="P215"/>
  <c r="BI207"/>
  <c r="BH207"/>
  <c r="BG207"/>
  <c r="BF207"/>
  <c r="T207"/>
  <c r="R207"/>
  <c r="P207"/>
  <c r="BI202"/>
  <c r="BH202"/>
  <c r="BG202"/>
  <c r="BF202"/>
  <c r="T202"/>
  <c r="R202"/>
  <c r="P202"/>
  <c r="BI194"/>
  <c r="BH194"/>
  <c r="BG194"/>
  <c r="BF194"/>
  <c r="T194"/>
  <c r="R194"/>
  <c r="P194"/>
  <c r="BI189"/>
  <c r="BH189"/>
  <c r="BG189"/>
  <c r="BF189"/>
  <c r="T189"/>
  <c r="R189"/>
  <c r="P189"/>
  <c r="BI181"/>
  <c r="BH181"/>
  <c r="BG181"/>
  <c r="BF181"/>
  <c r="T181"/>
  <c r="R181"/>
  <c r="P181"/>
  <c r="BI173"/>
  <c r="BH173"/>
  <c r="BG173"/>
  <c r="BF173"/>
  <c r="T173"/>
  <c r="R173"/>
  <c r="P173"/>
  <c r="BI165"/>
  <c r="BH165"/>
  <c r="BG165"/>
  <c r="BF165"/>
  <c r="T165"/>
  <c r="R165"/>
  <c r="P165"/>
  <c r="BI159"/>
  <c r="BH159"/>
  <c r="BG159"/>
  <c r="BF159"/>
  <c r="T159"/>
  <c r="R159"/>
  <c r="P159"/>
  <c r="BI154"/>
  <c r="BH154"/>
  <c r="BG154"/>
  <c r="BF154"/>
  <c r="T154"/>
  <c r="R154"/>
  <c r="P154"/>
  <c r="BI147"/>
  <c r="BH147"/>
  <c r="BG147"/>
  <c r="BF147"/>
  <c r="T147"/>
  <c r="R147"/>
  <c r="P147"/>
  <c r="BI141"/>
  <c r="BH141"/>
  <c r="BG141"/>
  <c r="BF141"/>
  <c r="T141"/>
  <c r="R141"/>
  <c r="P141"/>
  <c r="BI135"/>
  <c r="BH135"/>
  <c r="BG135"/>
  <c r="BF135"/>
  <c r="T135"/>
  <c r="R135"/>
  <c r="P135"/>
  <c r="BI130"/>
  <c r="BH130"/>
  <c r="BG130"/>
  <c r="BF130"/>
  <c r="T130"/>
  <c r="R130"/>
  <c r="P130"/>
  <c r="F121"/>
  <c r="E119"/>
  <c r="F91"/>
  <c r="E89"/>
  <c r="J26"/>
  <c r="E26"/>
  <c r="J94"/>
  <c r="J25"/>
  <c r="J23"/>
  <c r="E23"/>
  <c r="J123"/>
  <c r="J22"/>
  <c r="J20"/>
  <c r="E20"/>
  <c r="F124"/>
  <c r="J19"/>
  <c r="J17"/>
  <c r="E17"/>
  <c r="F123"/>
  <c r="J16"/>
  <c r="J14"/>
  <c r="J91"/>
  <c r="E7"/>
  <c r="E115"/>
  <c i="21" r="J39"/>
  <c r="J38"/>
  <c i="1" r="AY117"/>
  <c i="21" r="J37"/>
  <c i="1" r="AX117"/>
  <c i="21" r="BI477"/>
  <c r="BH477"/>
  <c r="BG477"/>
  <c r="BF477"/>
  <c r="T477"/>
  <c r="R477"/>
  <c r="P477"/>
  <c r="BI474"/>
  <c r="BH474"/>
  <c r="BG474"/>
  <c r="BF474"/>
  <c r="T474"/>
  <c r="R474"/>
  <c r="P474"/>
  <c r="BI466"/>
  <c r="BH466"/>
  <c r="BG466"/>
  <c r="BF466"/>
  <c r="T466"/>
  <c r="R466"/>
  <c r="P466"/>
  <c r="BI460"/>
  <c r="BH460"/>
  <c r="BG460"/>
  <c r="BF460"/>
  <c r="T460"/>
  <c r="R460"/>
  <c r="P460"/>
  <c r="BI453"/>
  <c r="BH453"/>
  <c r="BG453"/>
  <c r="BF453"/>
  <c r="T453"/>
  <c r="R453"/>
  <c r="P453"/>
  <c r="BI447"/>
  <c r="BH447"/>
  <c r="BG447"/>
  <c r="BF447"/>
  <c r="T447"/>
  <c r="R447"/>
  <c r="P447"/>
  <c r="BI439"/>
  <c r="BH439"/>
  <c r="BG439"/>
  <c r="BF439"/>
  <c r="T439"/>
  <c r="R439"/>
  <c r="P439"/>
  <c r="BI432"/>
  <c r="BH432"/>
  <c r="BG432"/>
  <c r="BF432"/>
  <c r="T432"/>
  <c r="R432"/>
  <c r="P432"/>
  <c r="BI425"/>
  <c r="BH425"/>
  <c r="BG425"/>
  <c r="BF425"/>
  <c r="T425"/>
  <c r="R425"/>
  <c r="P425"/>
  <c r="BI422"/>
  <c r="BH422"/>
  <c r="BG422"/>
  <c r="BF422"/>
  <c r="T422"/>
  <c r="R422"/>
  <c r="P422"/>
  <c r="BI419"/>
  <c r="BH419"/>
  <c r="BG419"/>
  <c r="BF419"/>
  <c r="T419"/>
  <c r="R419"/>
  <c r="P419"/>
  <c r="BI413"/>
  <c r="BH413"/>
  <c r="BG413"/>
  <c r="BF413"/>
  <c r="T413"/>
  <c r="R413"/>
  <c r="P413"/>
  <c r="BI406"/>
  <c r="BH406"/>
  <c r="BG406"/>
  <c r="BF406"/>
  <c r="T406"/>
  <c r="R406"/>
  <c r="P406"/>
  <c r="BI400"/>
  <c r="BH400"/>
  <c r="BG400"/>
  <c r="BF400"/>
  <c r="T400"/>
  <c r="R400"/>
  <c r="P400"/>
  <c r="BI393"/>
  <c r="BH393"/>
  <c r="BG393"/>
  <c r="BF393"/>
  <c r="T393"/>
  <c r="R393"/>
  <c r="P393"/>
  <c r="BI387"/>
  <c r="BH387"/>
  <c r="BG387"/>
  <c r="BF387"/>
  <c r="T387"/>
  <c r="R387"/>
  <c r="P387"/>
  <c r="BI381"/>
  <c r="BH381"/>
  <c r="BG381"/>
  <c r="BF381"/>
  <c r="T381"/>
  <c r="R381"/>
  <c r="P381"/>
  <c r="BI375"/>
  <c r="BH375"/>
  <c r="BG375"/>
  <c r="BF375"/>
  <c r="T375"/>
  <c r="R375"/>
  <c r="P375"/>
  <c r="BI369"/>
  <c r="BH369"/>
  <c r="BG369"/>
  <c r="BF369"/>
  <c r="T369"/>
  <c r="T368"/>
  <c r="R369"/>
  <c r="R368"/>
  <c r="P369"/>
  <c r="P368"/>
  <c r="BI362"/>
  <c r="BH362"/>
  <c r="BG362"/>
  <c r="BF362"/>
  <c r="T362"/>
  <c r="R362"/>
  <c r="P362"/>
  <c r="BI356"/>
  <c r="BH356"/>
  <c r="BG356"/>
  <c r="BF356"/>
  <c r="T356"/>
  <c r="R356"/>
  <c r="P356"/>
  <c r="BI353"/>
  <c r="BH353"/>
  <c r="BG353"/>
  <c r="BF353"/>
  <c r="T353"/>
  <c r="R353"/>
  <c r="P353"/>
  <c r="BI348"/>
  <c r="BH348"/>
  <c r="BG348"/>
  <c r="BF348"/>
  <c r="T348"/>
  <c r="R348"/>
  <c r="P348"/>
  <c r="BI345"/>
  <c r="BH345"/>
  <c r="BG345"/>
  <c r="BF345"/>
  <c r="T345"/>
  <c r="R345"/>
  <c r="P345"/>
  <c r="BI329"/>
  <c r="BH329"/>
  <c r="BG329"/>
  <c r="BF329"/>
  <c r="T329"/>
  <c r="R329"/>
  <c r="P329"/>
  <c r="BI323"/>
  <c r="BH323"/>
  <c r="BG323"/>
  <c r="BF323"/>
  <c r="T323"/>
  <c r="R323"/>
  <c r="P323"/>
  <c r="BI309"/>
  <c r="BH309"/>
  <c r="BG309"/>
  <c r="BF309"/>
  <c r="T309"/>
  <c r="R309"/>
  <c r="P309"/>
  <c r="BI303"/>
  <c r="BH303"/>
  <c r="BG303"/>
  <c r="BF303"/>
  <c r="T303"/>
  <c r="R303"/>
  <c r="P303"/>
  <c r="BI295"/>
  <c r="BH295"/>
  <c r="BG295"/>
  <c r="BF295"/>
  <c r="T295"/>
  <c r="R295"/>
  <c r="P295"/>
  <c r="BI288"/>
  <c r="BH288"/>
  <c r="BG288"/>
  <c r="BF288"/>
  <c r="T288"/>
  <c r="R288"/>
  <c r="P288"/>
  <c r="BI278"/>
  <c r="BH278"/>
  <c r="BG278"/>
  <c r="BF278"/>
  <c r="T278"/>
  <c r="R278"/>
  <c r="P278"/>
  <c r="BI269"/>
  <c r="BH269"/>
  <c r="BG269"/>
  <c r="BF269"/>
  <c r="T269"/>
  <c r="R269"/>
  <c r="P269"/>
  <c r="BI261"/>
  <c r="BH261"/>
  <c r="BG261"/>
  <c r="BF261"/>
  <c r="T261"/>
  <c r="R261"/>
  <c r="P261"/>
  <c r="BI254"/>
  <c r="BH254"/>
  <c r="BG254"/>
  <c r="BF254"/>
  <c r="T254"/>
  <c r="R254"/>
  <c r="P254"/>
  <c r="BI244"/>
  <c r="BH244"/>
  <c r="BG244"/>
  <c r="BF244"/>
  <c r="T244"/>
  <c r="R244"/>
  <c r="P244"/>
  <c r="BI241"/>
  <c r="BH241"/>
  <c r="BG241"/>
  <c r="BF241"/>
  <c r="T241"/>
  <c r="R241"/>
  <c r="P241"/>
  <c r="BI233"/>
  <c r="BH233"/>
  <c r="BG233"/>
  <c r="BF233"/>
  <c r="T233"/>
  <c r="R233"/>
  <c r="P233"/>
  <c r="BI223"/>
  <c r="BH223"/>
  <c r="BG223"/>
  <c r="BF223"/>
  <c r="T223"/>
  <c r="R223"/>
  <c r="P223"/>
  <c r="BI215"/>
  <c r="BH215"/>
  <c r="BG215"/>
  <c r="BF215"/>
  <c r="T215"/>
  <c r="R215"/>
  <c r="P215"/>
  <c r="BI205"/>
  <c r="BH205"/>
  <c r="BG205"/>
  <c r="BF205"/>
  <c r="T205"/>
  <c r="R205"/>
  <c r="P205"/>
  <c r="BI197"/>
  <c r="BH197"/>
  <c r="BG197"/>
  <c r="BF197"/>
  <c r="T197"/>
  <c r="R197"/>
  <c r="P197"/>
  <c r="BI187"/>
  <c r="BH187"/>
  <c r="BG187"/>
  <c r="BF187"/>
  <c r="T187"/>
  <c r="R187"/>
  <c r="P187"/>
  <c r="BI179"/>
  <c r="BH179"/>
  <c r="BG179"/>
  <c r="BF179"/>
  <c r="T179"/>
  <c r="R179"/>
  <c r="P179"/>
  <c r="BI169"/>
  <c r="BH169"/>
  <c r="BG169"/>
  <c r="BF169"/>
  <c r="T169"/>
  <c r="R169"/>
  <c r="P169"/>
  <c r="BI161"/>
  <c r="BH161"/>
  <c r="BG161"/>
  <c r="BF161"/>
  <c r="T161"/>
  <c r="R161"/>
  <c r="P161"/>
  <c r="BI155"/>
  <c r="BH155"/>
  <c r="BG155"/>
  <c r="BF155"/>
  <c r="T155"/>
  <c r="R155"/>
  <c r="P155"/>
  <c r="BI149"/>
  <c r="BH149"/>
  <c r="BG149"/>
  <c r="BF149"/>
  <c r="T149"/>
  <c r="R149"/>
  <c r="P149"/>
  <c r="BI142"/>
  <c r="BH142"/>
  <c r="BG142"/>
  <c r="BF142"/>
  <c r="T142"/>
  <c r="R142"/>
  <c r="P142"/>
  <c r="BI136"/>
  <c r="BH136"/>
  <c r="BG136"/>
  <c r="BF136"/>
  <c r="T136"/>
  <c r="R136"/>
  <c r="P136"/>
  <c r="BI130"/>
  <c r="BH130"/>
  <c r="BG130"/>
  <c r="BF130"/>
  <c r="T130"/>
  <c r="R130"/>
  <c r="P130"/>
  <c r="F121"/>
  <c r="E119"/>
  <c r="F91"/>
  <c r="E89"/>
  <c r="J26"/>
  <c r="E26"/>
  <c r="J94"/>
  <c r="J25"/>
  <c r="J23"/>
  <c r="E23"/>
  <c r="J123"/>
  <c r="J22"/>
  <c r="J20"/>
  <c r="E20"/>
  <c r="F94"/>
  <c r="J19"/>
  <c r="J17"/>
  <c r="E17"/>
  <c r="F123"/>
  <c r="J16"/>
  <c r="J14"/>
  <c r="J121"/>
  <c r="E7"/>
  <c r="E85"/>
  <c i="20" r="J39"/>
  <c r="J38"/>
  <c i="1" r="AY115"/>
  <c i="20" r="J37"/>
  <c i="1" r="AX115"/>
  <c i="20"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3"/>
  <c r="BH483"/>
  <c r="BG483"/>
  <c r="BF483"/>
  <c r="T483"/>
  <c r="R483"/>
  <c r="P483"/>
  <c r="BI480"/>
  <c r="BH480"/>
  <c r="BG480"/>
  <c r="BF480"/>
  <c r="T480"/>
  <c r="R480"/>
  <c r="P480"/>
  <c r="BI476"/>
  <c r="BH476"/>
  <c r="BG476"/>
  <c r="BF476"/>
  <c r="T476"/>
  <c r="R476"/>
  <c r="P476"/>
  <c r="BI474"/>
  <c r="BH474"/>
  <c r="BG474"/>
  <c r="BF474"/>
  <c r="T474"/>
  <c r="R474"/>
  <c r="P474"/>
  <c r="BI469"/>
  <c r="BH469"/>
  <c r="BG469"/>
  <c r="BF469"/>
  <c r="T469"/>
  <c r="R469"/>
  <c r="P469"/>
  <c r="BI465"/>
  <c r="BH465"/>
  <c r="BG465"/>
  <c r="BF465"/>
  <c r="T465"/>
  <c r="R465"/>
  <c r="P465"/>
  <c r="BI460"/>
  <c r="BH460"/>
  <c r="BG460"/>
  <c r="BF460"/>
  <c r="T460"/>
  <c r="R460"/>
  <c r="P460"/>
  <c r="BI458"/>
  <c r="BH458"/>
  <c r="BG458"/>
  <c r="BF458"/>
  <c r="T458"/>
  <c r="R458"/>
  <c r="P458"/>
  <c r="BI453"/>
  <c r="BH453"/>
  <c r="BG453"/>
  <c r="BF453"/>
  <c r="T453"/>
  <c r="R453"/>
  <c r="P453"/>
  <c r="BI451"/>
  <c r="BH451"/>
  <c r="BG451"/>
  <c r="BF451"/>
  <c r="T451"/>
  <c r="R451"/>
  <c r="P451"/>
  <c r="BI446"/>
  <c r="BH446"/>
  <c r="BG446"/>
  <c r="BF446"/>
  <c r="T446"/>
  <c r="R446"/>
  <c r="P446"/>
  <c r="BI442"/>
  <c r="BH442"/>
  <c r="BG442"/>
  <c r="BF442"/>
  <c r="T442"/>
  <c r="R442"/>
  <c r="P442"/>
  <c r="BI438"/>
  <c r="BH438"/>
  <c r="BG438"/>
  <c r="BF438"/>
  <c r="T438"/>
  <c r="R438"/>
  <c r="P438"/>
  <c r="BI433"/>
  <c r="BH433"/>
  <c r="BG433"/>
  <c r="BF433"/>
  <c r="T433"/>
  <c r="R433"/>
  <c r="P433"/>
  <c r="BI427"/>
  <c r="BH427"/>
  <c r="BG427"/>
  <c r="BF427"/>
  <c r="T427"/>
  <c r="R427"/>
  <c r="P427"/>
  <c r="BI424"/>
  <c r="BH424"/>
  <c r="BG424"/>
  <c r="BF424"/>
  <c r="T424"/>
  <c r="R424"/>
  <c r="P424"/>
  <c r="BI421"/>
  <c r="BH421"/>
  <c r="BG421"/>
  <c r="BF421"/>
  <c r="T421"/>
  <c r="R421"/>
  <c r="P421"/>
  <c r="BI416"/>
  <c r="BH416"/>
  <c r="BG416"/>
  <c r="BF416"/>
  <c r="T416"/>
  <c r="R416"/>
  <c r="P416"/>
  <c r="BI410"/>
  <c r="BH410"/>
  <c r="BG410"/>
  <c r="BF410"/>
  <c r="T410"/>
  <c r="R410"/>
  <c r="P410"/>
  <c r="BI405"/>
  <c r="BH405"/>
  <c r="BG405"/>
  <c r="BF405"/>
  <c r="T405"/>
  <c r="R405"/>
  <c r="P405"/>
  <c r="BI399"/>
  <c r="BH399"/>
  <c r="BG399"/>
  <c r="BF399"/>
  <c r="T399"/>
  <c r="R399"/>
  <c r="P399"/>
  <c r="BI393"/>
  <c r="BH393"/>
  <c r="BG393"/>
  <c r="BF393"/>
  <c r="T393"/>
  <c r="R393"/>
  <c r="P393"/>
  <c r="BI388"/>
  <c r="BH388"/>
  <c r="BG388"/>
  <c r="BF388"/>
  <c r="T388"/>
  <c r="R388"/>
  <c r="P388"/>
  <c r="BI383"/>
  <c r="BH383"/>
  <c r="BG383"/>
  <c r="BF383"/>
  <c r="T383"/>
  <c r="R383"/>
  <c r="P383"/>
  <c r="BI380"/>
  <c r="BH380"/>
  <c r="BG380"/>
  <c r="BF380"/>
  <c r="T380"/>
  <c r="R380"/>
  <c r="P380"/>
  <c r="BI374"/>
  <c r="BH374"/>
  <c r="BG374"/>
  <c r="BF374"/>
  <c r="T374"/>
  <c r="R374"/>
  <c r="P374"/>
  <c r="BI369"/>
  <c r="BH369"/>
  <c r="BG369"/>
  <c r="BF369"/>
  <c r="T369"/>
  <c r="R369"/>
  <c r="P369"/>
  <c r="BI364"/>
  <c r="BH364"/>
  <c r="BG364"/>
  <c r="BF364"/>
  <c r="T364"/>
  <c r="R364"/>
  <c r="P364"/>
  <c r="BI357"/>
  <c r="BH357"/>
  <c r="BG357"/>
  <c r="BF357"/>
  <c r="T357"/>
  <c r="R357"/>
  <c r="P357"/>
  <c r="BI352"/>
  <c r="BH352"/>
  <c r="BG352"/>
  <c r="BF352"/>
  <c r="T352"/>
  <c r="R352"/>
  <c r="P352"/>
  <c r="BI349"/>
  <c r="BH349"/>
  <c r="BG349"/>
  <c r="BF349"/>
  <c r="T349"/>
  <c r="R349"/>
  <c r="P349"/>
  <c r="BI345"/>
  <c r="BH345"/>
  <c r="BG345"/>
  <c r="BF345"/>
  <c r="T345"/>
  <c r="R345"/>
  <c r="P345"/>
  <c r="BI340"/>
  <c r="BH340"/>
  <c r="BG340"/>
  <c r="BF340"/>
  <c r="T340"/>
  <c r="R340"/>
  <c r="P340"/>
  <c r="BI336"/>
  <c r="BH336"/>
  <c r="BG336"/>
  <c r="BF336"/>
  <c r="T336"/>
  <c r="R336"/>
  <c r="P336"/>
  <c r="BI331"/>
  <c r="BH331"/>
  <c r="BG331"/>
  <c r="BF331"/>
  <c r="T331"/>
  <c r="R331"/>
  <c r="P331"/>
  <c r="BI326"/>
  <c r="BH326"/>
  <c r="BG326"/>
  <c r="BF326"/>
  <c r="T326"/>
  <c r="R326"/>
  <c r="P326"/>
  <c r="BI322"/>
  <c r="BH322"/>
  <c r="BG322"/>
  <c r="BF322"/>
  <c r="T322"/>
  <c r="R322"/>
  <c r="P322"/>
  <c r="BI319"/>
  <c r="BH319"/>
  <c r="BG319"/>
  <c r="BF319"/>
  <c r="T319"/>
  <c r="R319"/>
  <c r="P319"/>
  <c r="BI316"/>
  <c r="BH316"/>
  <c r="BG316"/>
  <c r="BF316"/>
  <c r="T316"/>
  <c r="R316"/>
  <c r="P316"/>
  <c r="BI313"/>
  <c r="BH313"/>
  <c r="BG313"/>
  <c r="BF313"/>
  <c r="T313"/>
  <c r="R313"/>
  <c r="P313"/>
  <c r="BI310"/>
  <c r="BH310"/>
  <c r="BG310"/>
  <c r="BF310"/>
  <c r="T310"/>
  <c r="R310"/>
  <c r="P310"/>
  <c r="BI307"/>
  <c r="BH307"/>
  <c r="BG307"/>
  <c r="BF307"/>
  <c r="T307"/>
  <c r="R307"/>
  <c r="P307"/>
  <c r="BI302"/>
  <c r="BH302"/>
  <c r="BG302"/>
  <c r="BF302"/>
  <c r="T302"/>
  <c r="R302"/>
  <c r="P302"/>
  <c r="BI299"/>
  <c r="BH299"/>
  <c r="BG299"/>
  <c r="BF299"/>
  <c r="T299"/>
  <c r="R299"/>
  <c r="P299"/>
  <c r="BI293"/>
  <c r="BH293"/>
  <c r="BG293"/>
  <c r="BF293"/>
  <c r="T293"/>
  <c r="R293"/>
  <c r="P293"/>
  <c r="BI287"/>
  <c r="BH287"/>
  <c r="BG287"/>
  <c r="BF287"/>
  <c r="T287"/>
  <c r="R287"/>
  <c r="P287"/>
  <c r="BI269"/>
  <c r="BH269"/>
  <c r="BG269"/>
  <c r="BF269"/>
  <c r="T269"/>
  <c r="R269"/>
  <c r="P269"/>
  <c r="BI263"/>
  <c r="BH263"/>
  <c r="BG263"/>
  <c r="BF263"/>
  <c r="T263"/>
  <c r="R263"/>
  <c r="P263"/>
  <c r="BI255"/>
  <c r="BH255"/>
  <c r="BG255"/>
  <c r="BF255"/>
  <c r="T255"/>
  <c r="R255"/>
  <c r="P255"/>
  <c r="BI248"/>
  <c r="BH248"/>
  <c r="BG248"/>
  <c r="BF248"/>
  <c r="T248"/>
  <c r="R248"/>
  <c r="P248"/>
  <c r="BI238"/>
  <c r="BH238"/>
  <c r="BG238"/>
  <c r="BF238"/>
  <c r="T238"/>
  <c r="R238"/>
  <c r="P238"/>
  <c r="BI229"/>
  <c r="BH229"/>
  <c r="BG229"/>
  <c r="BF229"/>
  <c r="T229"/>
  <c r="R229"/>
  <c r="P229"/>
  <c r="BI221"/>
  <c r="BH221"/>
  <c r="BG221"/>
  <c r="BF221"/>
  <c r="T221"/>
  <c r="R221"/>
  <c r="P221"/>
  <c r="BI214"/>
  <c r="BH214"/>
  <c r="BG214"/>
  <c r="BF214"/>
  <c r="T214"/>
  <c r="R214"/>
  <c r="P214"/>
  <c r="BI204"/>
  <c r="BH204"/>
  <c r="BG204"/>
  <c r="BF204"/>
  <c r="T204"/>
  <c r="R204"/>
  <c r="P204"/>
  <c r="BI201"/>
  <c r="BH201"/>
  <c r="BG201"/>
  <c r="BF201"/>
  <c r="T201"/>
  <c r="R201"/>
  <c r="P201"/>
  <c r="BI196"/>
  <c r="BH196"/>
  <c r="BG196"/>
  <c r="BF196"/>
  <c r="T196"/>
  <c r="R196"/>
  <c r="P196"/>
  <c r="BI189"/>
  <c r="BH189"/>
  <c r="BG189"/>
  <c r="BF189"/>
  <c r="T189"/>
  <c r="R189"/>
  <c r="P189"/>
  <c r="BI182"/>
  <c r="BH182"/>
  <c r="BG182"/>
  <c r="BF182"/>
  <c r="T182"/>
  <c r="R182"/>
  <c r="P182"/>
  <c r="BI175"/>
  <c r="BH175"/>
  <c r="BG175"/>
  <c r="BF175"/>
  <c r="T175"/>
  <c r="R175"/>
  <c r="P175"/>
  <c r="BI168"/>
  <c r="BH168"/>
  <c r="BG168"/>
  <c r="BF168"/>
  <c r="T168"/>
  <c r="R168"/>
  <c r="P168"/>
  <c r="BI163"/>
  <c r="BH163"/>
  <c r="BG163"/>
  <c r="BF163"/>
  <c r="T163"/>
  <c r="R163"/>
  <c r="P163"/>
  <c r="BI158"/>
  <c r="BH158"/>
  <c r="BG158"/>
  <c r="BF158"/>
  <c r="T158"/>
  <c r="R158"/>
  <c r="P158"/>
  <c r="BI153"/>
  <c r="BH153"/>
  <c r="BG153"/>
  <c r="BF153"/>
  <c r="T153"/>
  <c r="R153"/>
  <c r="P153"/>
  <c r="BI136"/>
  <c r="BH136"/>
  <c r="BG136"/>
  <c r="BF136"/>
  <c r="T136"/>
  <c r="R136"/>
  <c r="P136"/>
  <c r="BI131"/>
  <c r="BH131"/>
  <c r="BG131"/>
  <c r="BF131"/>
  <c r="T131"/>
  <c r="R131"/>
  <c r="P131"/>
  <c r="F122"/>
  <c r="E120"/>
  <c r="F91"/>
  <c r="E89"/>
  <c r="J26"/>
  <c r="E26"/>
  <c r="J125"/>
  <c r="J25"/>
  <c r="J23"/>
  <c r="E23"/>
  <c r="J124"/>
  <c r="J22"/>
  <c r="J20"/>
  <c r="E20"/>
  <c r="F94"/>
  <c r="J19"/>
  <c r="J17"/>
  <c r="E17"/>
  <c r="F93"/>
  <c r="J16"/>
  <c r="J14"/>
  <c r="J91"/>
  <c r="E7"/>
  <c r="E116"/>
  <c i="19" r="J39"/>
  <c r="J38"/>
  <c i="1" r="AY114"/>
  <c i="19" r="J37"/>
  <c i="1" r="AX114"/>
  <c i="19" r="BI307"/>
  <c r="BH307"/>
  <c r="BG307"/>
  <c r="BF307"/>
  <c r="T307"/>
  <c r="R307"/>
  <c r="P307"/>
  <c r="BI304"/>
  <c r="BH304"/>
  <c r="BG304"/>
  <c r="BF304"/>
  <c r="T304"/>
  <c r="R304"/>
  <c r="P304"/>
  <c r="BI297"/>
  <c r="BH297"/>
  <c r="BG297"/>
  <c r="BF297"/>
  <c r="T297"/>
  <c r="R297"/>
  <c r="P297"/>
  <c r="BI292"/>
  <c r="BH292"/>
  <c r="BG292"/>
  <c r="BF292"/>
  <c r="T292"/>
  <c r="R292"/>
  <c r="P292"/>
  <c r="BI290"/>
  <c r="BH290"/>
  <c r="BG290"/>
  <c r="BF290"/>
  <c r="T290"/>
  <c r="R290"/>
  <c r="P290"/>
  <c r="BI285"/>
  <c r="BH285"/>
  <c r="BG285"/>
  <c r="BF285"/>
  <c r="T285"/>
  <c r="R285"/>
  <c r="P285"/>
  <c r="BI283"/>
  <c r="BH283"/>
  <c r="BG283"/>
  <c r="BF283"/>
  <c r="T283"/>
  <c r="R283"/>
  <c r="P283"/>
  <c r="BI278"/>
  <c r="BH278"/>
  <c r="BG278"/>
  <c r="BF278"/>
  <c r="T278"/>
  <c r="R278"/>
  <c r="P278"/>
  <c r="BI276"/>
  <c r="BH276"/>
  <c r="BG276"/>
  <c r="BF276"/>
  <c r="T276"/>
  <c r="R276"/>
  <c r="P276"/>
  <c r="BI271"/>
  <c r="BH271"/>
  <c r="BG271"/>
  <c r="BF271"/>
  <c r="T271"/>
  <c r="R271"/>
  <c r="P271"/>
  <c r="BI268"/>
  <c r="BH268"/>
  <c r="BG268"/>
  <c r="BF268"/>
  <c r="T268"/>
  <c r="R268"/>
  <c r="P268"/>
  <c r="BI263"/>
  <c r="BH263"/>
  <c r="BG263"/>
  <c r="BF263"/>
  <c r="T263"/>
  <c r="R263"/>
  <c r="P263"/>
  <c r="BI257"/>
  <c r="BH257"/>
  <c r="BG257"/>
  <c r="BF257"/>
  <c r="T257"/>
  <c r="T256"/>
  <c r="R257"/>
  <c r="R256"/>
  <c r="P257"/>
  <c r="P256"/>
  <c r="BI251"/>
  <c r="BH251"/>
  <c r="BG251"/>
  <c r="BF251"/>
  <c r="T251"/>
  <c r="T250"/>
  <c r="R251"/>
  <c r="R250"/>
  <c r="P251"/>
  <c r="P250"/>
  <c r="BI247"/>
  <c r="BH247"/>
  <c r="BG247"/>
  <c r="BF247"/>
  <c r="T247"/>
  <c r="R247"/>
  <c r="P247"/>
  <c r="BI241"/>
  <c r="BH241"/>
  <c r="BG241"/>
  <c r="BF241"/>
  <c r="T241"/>
  <c r="R241"/>
  <c r="P241"/>
  <c r="BI238"/>
  <c r="BH238"/>
  <c r="BG238"/>
  <c r="BF238"/>
  <c r="T238"/>
  <c r="R238"/>
  <c r="P238"/>
  <c r="BI225"/>
  <c r="BH225"/>
  <c r="BG225"/>
  <c r="BF225"/>
  <c r="T225"/>
  <c r="R225"/>
  <c r="P225"/>
  <c r="BI218"/>
  <c r="BH218"/>
  <c r="BG218"/>
  <c r="BF218"/>
  <c r="T218"/>
  <c r="R218"/>
  <c r="P218"/>
  <c r="BI210"/>
  <c r="BH210"/>
  <c r="BG210"/>
  <c r="BF210"/>
  <c r="T210"/>
  <c r="R210"/>
  <c r="P210"/>
  <c r="BI204"/>
  <c r="BH204"/>
  <c r="BG204"/>
  <c r="BF204"/>
  <c r="T204"/>
  <c r="R204"/>
  <c r="P204"/>
  <c r="BI196"/>
  <c r="BH196"/>
  <c r="BG196"/>
  <c r="BF196"/>
  <c r="T196"/>
  <c r="R196"/>
  <c r="P196"/>
  <c r="BI189"/>
  <c r="BH189"/>
  <c r="BG189"/>
  <c r="BF189"/>
  <c r="T189"/>
  <c r="R189"/>
  <c r="P189"/>
  <c r="BI179"/>
  <c r="BH179"/>
  <c r="BG179"/>
  <c r="BF179"/>
  <c r="T179"/>
  <c r="R179"/>
  <c r="P179"/>
  <c r="BI170"/>
  <c r="BH170"/>
  <c r="BG170"/>
  <c r="BF170"/>
  <c r="T170"/>
  <c r="R170"/>
  <c r="P170"/>
  <c r="BI167"/>
  <c r="BH167"/>
  <c r="BG167"/>
  <c r="BF167"/>
  <c r="T167"/>
  <c r="R167"/>
  <c r="P167"/>
  <c r="BI161"/>
  <c r="BH161"/>
  <c r="BG161"/>
  <c r="BF161"/>
  <c r="T161"/>
  <c r="R161"/>
  <c r="P161"/>
  <c r="BI153"/>
  <c r="BH153"/>
  <c r="BG153"/>
  <c r="BF153"/>
  <c r="T153"/>
  <c r="R153"/>
  <c r="P153"/>
  <c r="BI145"/>
  <c r="BH145"/>
  <c r="BG145"/>
  <c r="BF145"/>
  <c r="T145"/>
  <c r="R145"/>
  <c r="P145"/>
  <c r="BI137"/>
  <c r="BH137"/>
  <c r="BG137"/>
  <c r="BF137"/>
  <c r="T137"/>
  <c r="R137"/>
  <c r="P137"/>
  <c r="BI129"/>
  <c r="BH129"/>
  <c r="BG129"/>
  <c r="BF129"/>
  <c r="T129"/>
  <c r="R129"/>
  <c r="P129"/>
  <c r="F120"/>
  <c r="E118"/>
  <c r="F91"/>
  <c r="E89"/>
  <c r="J26"/>
  <c r="E26"/>
  <c r="J94"/>
  <c r="J25"/>
  <c r="J23"/>
  <c r="E23"/>
  <c r="J93"/>
  <c r="J22"/>
  <c r="J20"/>
  <c r="E20"/>
  <c r="F94"/>
  <c r="J19"/>
  <c r="J17"/>
  <c r="E17"/>
  <c r="F93"/>
  <c r="J16"/>
  <c r="J14"/>
  <c r="J91"/>
  <c r="E7"/>
  <c r="E114"/>
  <c i="18" r="J39"/>
  <c r="J38"/>
  <c i="1" r="AY113"/>
  <c i="18" r="J37"/>
  <c i="1" r="AX113"/>
  <c i="18" r="BI317"/>
  <c r="BH317"/>
  <c r="BG317"/>
  <c r="BF317"/>
  <c r="T317"/>
  <c r="R317"/>
  <c r="P317"/>
  <c r="BI314"/>
  <c r="BH314"/>
  <c r="BG314"/>
  <c r="BF314"/>
  <c r="T314"/>
  <c r="R314"/>
  <c r="P314"/>
  <c r="BI307"/>
  <c r="BH307"/>
  <c r="BG307"/>
  <c r="BF307"/>
  <c r="T307"/>
  <c r="R307"/>
  <c r="P307"/>
  <c r="BI302"/>
  <c r="BH302"/>
  <c r="BG302"/>
  <c r="BF302"/>
  <c r="T302"/>
  <c r="R302"/>
  <c r="P302"/>
  <c r="BI300"/>
  <c r="BH300"/>
  <c r="BG300"/>
  <c r="BF300"/>
  <c r="T300"/>
  <c r="R300"/>
  <c r="P300"/>
  <c r="BI295"/>
  <c r="BH295"/>
  <c r="BG295"/>
  <c r="BF295"/>
  <c r="T295"/>
  <c r="R295"/>
  <c r="P295"/>
  <c r="BI293"/>
  <c r="BH293"/>
  <c r="BG293"/>
  <c r="BF293"/>
  <c r="T293"/>
  <c r="R293"/>
  <c r="P293"/>
  <c r="BI288"/>
  <c r="BH288"/>
  <c r="BG288"/>
  <c r="BF288"/>
  <c r="T288"/>
  <c r="R288"/>
  <c r="P288"/>
  <c r="BI286"/>
  <c r="BH286"/>
  <c r="BG286"/>
  <c r="BF286"/>
  <c r="T286"/>
  <c r="R286"/>
  <c r="P286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1"/>
  <c r="BH271"/>
  <c r="BG271"/>
  <c r="BF271"/>
  <c r="T271"/>
  <c r="R271"/>
  <c r="P271"/>
  <c r="BI268"/>
  <c r="BH268"/>
  <c r="BG268"/>
  <c r="BF268"/>
  <c r="T268"/>
  <c r="R268"/>
  <c r="P268"/>
  <c r="BI263"/>
  <c r="BH263"/>
  <c r="BG263"/>
  <c r="BF263"/>
  <c r="T263"/>
  <c r="R263"/>
  <c r="P263"/>
  <c r="BI257"/>
  <c r="BH257"/>
  <c r="BG257"/>
  <c r="BF257"/>
  <c r="T257"/>
  <c r="T256"/>
  <c r="R257"/>
  <c r="R256"/>
  <c r="P257"/>
  <c r="P256"/>
  <c r="BI251"/>
  <c r="BH251"/>
  <c r="BG251"/>
  <c r="BF251"/>
  <c r="T251"/>
  <c r="T250"/>
  <c r="R251"/>
  <c r="R250"/>
  <c r="P251"/>
  <c r="P250"/>
  <c r="BI247"/>
  <c r="BH247"/>
  <c r="BG247"/>
  <c r="BF247"/>
  <c r="T247"/>
  <c r="R247"/>
  <c r="P247"/>
  <c r="BI241"/>
  <c r="BH241"/>
  <c r="BG241"/>
  <c r="BF241"/>
  <c r="T241"/>
  <c r="R241"/>
  <c r="P241"/>
  <c r="BI238"/>
  <c r="BH238"/>
  <c r="BG238"/>
  <c r="BF238"/>
  <c r="T238"/>
  <c r="R238"/>
  <c r="P238"/>
  <c r="BI225"/>
  <c r="BH225"/>
  <c r="BG225"/>
  <c r="BF225"/>
  <c r="T225"/>
  <c r="R225"/>
  <c r="P225"/>
  <c r="BI217"/>
  <c r="BH217"/>
  <c r="BG217"/>
  <c r="BF217"/>
  <c r="T217"/>
  <c r="R217"/>
  <c r="P217"/>
  <c r="BI210"/>
  <c r="BH210"/>
  <c r="BG210"/>
  <c r="BF210"/>
  <c r="T210"/>
  <c r="R210"/>
  <c r="P210"/>
  <c r="BI204"/>
  <c r="BH204"/>
  <c r="BG204"/>
  <c r="BF204"/>
  <c r="T204"/>
  <c r="R204"/>
  <c r="P204"/>
  <c r="BI196"/>
  <c r="BH196"/>
  <c r="BG196"/>
  <c r="BF196"/>
  <c r="T196"/>
  <c r="R196"/>
  <c r="P196"/>
  <c r="BI189"/>
  <c r="BH189"/>
  <c r="BG189"/>
  <c r="BF189"/>
  <c r="T189"/>
  <c r="R189"/>
  <c r="P189"/>
  <c r="BI179"/>
  <c r="BH179"/>
  <c r="BG179"/>
  <c r="BF179"/>
  <c r="T179"/>
  <c r="R179"/>
  <c r="P179"/>
  <c r="BI170"/>
  <c r="BH170"/>
  <c r="BG170"/>
  <c r="BF170"/>
  <c r="T170"/>
  <c r="R170"/>
  <c r="P170"/>
  <c r="BI167"/>
  <c r="BH167"/>
  <c r="BG167"/>
  <c r="BF167"/>
  <c r="T167"/>
  <c r="R167"/>
  <c r="P167"/>
  <c r="BI161"/>
  <c r="BH161"/>
  <c r="BG161"/>
  <c r="BF161"/>
  <c r="T161"/>
  <c r="R161"/>
  <c r="P161"/>
  <c r="BI153"/>
  <c r="BH153"/>
  <c r="BG153"/>
  <c r="BF153"/>
  <c r="T153"/>
  <c r="R153"/>
  <c r="P153"/>
  <c r="BI145"/>
  <c r="BH145"/>
  <c r="BG145"/>
  <c r="BF145"/>
  <c r="T145"/>
  <c r="R145"/>
  <c r="P145"/>
  <c r="BI137"/>
  <c r="BH137"/>
  <c r="BG137"/>
  <c r="BF137"/>
  <c r="T137"/>
  <c r="R137"/>
  <c r="P137"/>
  <c r="BI129"/>
  <c r="BH129"/>
  <c r="BG129"/>
  <c r="BF129"/>
  <c r="T129"/>
  <c r="R129"/>
  <c r="P129"/>
  <c r="F120"/>
  <c r="E118"/>
  <c r="F91"/>
  <c r="E89"/>
  <c r="J26"/>
  <c r="E26"/>
  <c r="J123"/>
  <c r="J25"/>
  <c r="J23"/>
  <c r="E23"/>
  <c r="J122"/>
  <c r="J22"/>
  <c r="J20"/>
  <c r="E20"/>
  <c r="F94"/>
  <c r="J19"/>
  <c r="J17"/>
  <c r="E17"/>
  <c r="F122"/>
  <c r="J16"/>
  <c r="J14"/>
  <c r="J120"/>
  <c r="E7"/>
  <c r="E114"/>
  <c i="17" r="J39"/>
  <c r="J38"/>
  <c i="1" r="AY112"/>
  <c i="17" r="J37"/>
  <c i="1" r="AX112"/>
  <c i="17" r="BI406"/>
  <c r="BH406"/>
  <c r="BG406"/>
  <c r="BF406"/>
  <c r="T406"/>
  <c r="R406"/>
  <c r="P406"/>
  <c r="BI403"/>
  <c r="BH403"/>
  <c r="BG403"/>
  <c r="BF403"/>
  <c r="T403"/>
  <c r="R403"/>
  <c r="P403"/>
  <c r="BI398"/>
  <c r="BH398"/>
  <c r="BG398"/>
  <c r="BF398"/>
  <c r="T398"/>
  <c r="R398"/>
  <c r="P398"/>
  <c r="BI393"/>
  <c r="BH393"/>
  <c r="BG393"/>
  <c r="BF393"/>
  <c r="T393"/>
  <c r="R393"/>
  <c r="P393"/>
  <c r="BI390"/>
  <c r="BH390"/>
  <c r="BG390"/>
  <c r="BF390"/>
  <c r="T390"/>
  <c r="R390"/>
  <c r="P390"/>
  <c r="BI387"/>
  <c r="BH387"/>
  <c r="BG387"/>
  <c r="BF387"/>
  <c r="T387"/>
  <c r="R387"/>
  <c r="P387"/>
  <c r="BI384"/>
  <c r="BH384"/>
  <c r="BG384"/>
  <c r="BF384"/>
  <c r="T384"/>
  <c r="R384"/>
  <c r="P384"/>
  <c r="BI379"/>
  <c r="BH379"/>
  <c r="BG379"/>
  <c r="BF379"/>
  <c r="T379"/>
  <c r="R379"/>
  <c r="P379"/>
  <c r="BI374"/>
  <c r="BH374"/>
  <c r="BG374"/>
  <c r="BF374"/>
  <c r="T374"/>
  <c r="R374"/>
  <c r="P374"/>
  <c r="BI370"/>
  <c r="BH370"/>
  <c r="BG370"/>
  <c r="BF370"/>
  <c r="T370"/>
  <c r="R370"/>
  <c r="P370"/>
  <c r="BI365"/>
  <c r="BH365"/>
  <c r="BG365"/>
  <c r="BF365"/>
  <c r="T365"/>
  <c r="R365"/>
  <c r="P365"/>
  <c r="BI361"/>
  <c r="BH361"/>
  <c r="BG361"/>
  <c r="BF361"/>
  <c r="T361"/>
  <c r="R361"/>
  <c r="P361"/>
  <c r="BI357"/>
  <c r="BH357"/>
  <c r="BG357"/>
  <c r="BF357"/>
  <c r="T357"/>
  <c r="R357"/>
  <c r="P357"/>
  <c r="BI352"/>
  <c r="BH352"/>
  <c r="BG352"/>
  <c r="BF352"/>
  <c r="T352"/>
  <c r="R352"/>
  <c r="P352"/>
  <c r="BI346"/>
  <c r="BH346"/>
  <c r="BG346"/>
  <c r="BF346"/>
  <c r="T346"/>
  <c r="R346"/>
  <c r="P346"/>
  <c r="BI343"/>
  <c r="BH343"/>
  <c r="BG343"/>
  <c r="BF343"/>
  <c r="T343"/>
  <c r="R343"/>
  <c r="P343"/>
  <c r="BI340"/>
  <c r="BH340"/>
  <c r="BG340"/>
  <c r="BF340"/>
  <c r="T340"/>
  <c r="R340"/>
  <c r="P340"/>
  <c r="BI338"/>
  <c r="BH338"/>
  <c r="BG338"/>
  <c r="BF338"/>
  <c r="T338"/>
  <c r="R338"/>
  <c r="P338"/>
  <c r="BI335"/>
  <c r="BH335"/>
  <c r="BG335"/>
  <c r="BF335"/>
  <c r="T335"/>
  <c r="R335"/>
  <c r="P335"/>
  <c r="BI332"/>
  <c r="BH332"/>
  <c r="BG332"/>
  <c r="BF332"/>
  <c r="T332"/>
  <c r="R332"/>
  <c r="P332"/>
  <c r="BI327"/>
  <c r="BH327"/>
  <c r="BG327"/>
  <c r="BF327"/>
  <c r="T327"/>
  <c r="R327"/>
  <c r="P327"/>
  <c r="BI324"/>
  <c r="BH324"/>
  <c r="BG324"/>
  <c r="BF324"/>
  <c r="T324"/>
  <c r="R324"/>
  <c r="P324"/>
  <c r="BI319"/>
  <c r="BH319"/>
  <c r="BG319"/>
  <c r="BF319"/>
  <c r="T319"/>
  <c r="R319"/>
  <c r="P319"/>
  <c r="BI315"/>
  <c r="BH315"/>
  <c r="BG315"/>
  <c r="BF315"/>
  <c r="T315"/>
  <c r="R315"/>
  <c r="P315"/>
  <c r="BI310"/>
  <c r="BH310"/>
  <c r="BG310"/>
  <c r="BF310"/>
  <c r="T310"/>
  <c r="R310"/>
  <c r="P310"/>
  <c r="BI305"/>
  <c r="BH305"/>
  <c r="BG305"/>
  <c r="BF305"/>
  <c r="T305"/>
  <c r="R305"/>
  <c r="P305"/>
  <c r="BI301"/>
  <c r="BH301"/>
  <c r="BG301"/>
  <c r="BF301"/>
  <c r="T301"/>
  <c r="R301"/>
  <c r="P301"/>
  <c r="BI296"/>
  <c r="BH296"/>
  <c r="BG296"/>
  <c r="BF296"/>
  <c r="T296"/>
  <c r="R296"/>
  <c r="P296"/>
  <c r="BI292"/>
  <c r="BH292"/>
  <c r="BG292"/>
  <c r="BF292"/>
  <c r="T292"/>
  <c r="R292"/>
  <c r="P292"/>
  <c r="BI288"/>
  <c r="BH288"/>
  <c r="BG288"/>
  <c r="BF288"/>
  <c r="T288"/>
  <c r="R288"/>
  <c r="P288"/>
  <c r="BI282"/>
  <c r="BH282"/>
  <c r="BG282"/>
  <c r="BF282"/>
  <c r="T282"/>
  <c r="R282"/>
  <c r="P282"/>
  <c r="BI275"/>
  <c r="BH275"/>
  <c r="BG275"/>
  <c r="BF275"/>
  <c r="T275"/>
  <c r="R275"/>
  <c r="P275"/>
  <c r="BI268"/>
  <c r="BH268"/>
  <c r="BG268"/>
  <c r="BF268"/>
  <c r="T268"/>
  <c r="T267"/>
  <c r="R268"/>
  <c r="R267"/>
  <c r="P268"/>
  <c r="P267"/>
  <c r="BI264"/>
  <c r="BH264"/>
  <c r="BG264"/>
  <c r="BF264"/>
  <c r="T264"/>
  <c r="R264"/>
  <c r="P264"/>
  <c r="BI256"/>
  <c r="BH256"/>
  <c r="BG256"/>
  <c r="BF256"/>
  <c r="T256"/>
  <c r="R256"/>
  <c r="P256"/>
  <c r="BI253"/>
  <c r="BH253"/>
  <c r="BG253"/>
  <c r="BF253"/>
  <c r="T253"/>
  <c r="R253"/>
  <c r="P253"/>
  <c r="BI233"/>
  <c r="BH233"/>
  <c r="BG233"/>
  <c r="BF233"/>
  <c r="T233"/>
  <c r="R233"/>
  <c r="P233"/>
  <c r="BI224"/>
  <c r="BH224"/>
  <c r="BG224"/>
  <c r="BF224"/>
  <c r="T224"/>
  <c r="R224"/>
  <c r="P224"/>
  <c r="BI217"/>
  <c r="BH217"/>
  <c r="BG217"/>
  <c r="BF217"/>
  <c r="T217"/>
  <c r="R217"/>
  <c r="P217"/>
  <c r="BI211"/>
  <c r="BH211"/>
  <c r="BG211"/>
  <c r="BF211"/>
  <c r="T211"/>
  <c r="R211"/>
  <c r="P211"/>
  <c r="BI203"/>
  <c r="BH203"/>
  <c r="BG203"/>
  <c r="BF203"/>
  <c r="T203"/>
  <c r="R203"/>
  <c r="P203"/>
  <c r="BI196"/>
  <c r="BH196"/>
  <c r="BG196"/>
  <c r="BF196"/>
  <c r="T196"/>
  <c r="R196"/>
  <c r="P196"/>
  <c r="BI184"/>
  <c r="BH184"/>
  <c r="BG184"/>
  <c r="BF184"/>
  <c r="T184"/>
  <c r="R184"/>
  <c r="P184"/>
  <c r="BI173"/>
  <c r="BH173"/>
  <c r="BG173"/>
  <c r="BF173"/>
  <c r="T173"/>
  <c r="R173"/>
  <c r="P173"/>
  <c r="BI170"/>
  <c r="BH170"/>
  <c r="BG170"/>
  <c r="BF170"/>
  <c r="T170"/>
  <c r="R170"/>
  <c r="P170"/>
  <c r="BI167"/>
  <c r="BH167"/>
  <c r="BG167"/>
  <c r="BF167"/>
  <c r="T167"/>
  <c r="R167"/>
  <c r="P167"/>
  <c r="BI160"/>
  <c r="BH160"/>
  <c r="BG160"/>
  <c r="BF160"/>
  <c r="T160"/>
  <c r="R160"/>
  <c r="P160"/>
  <c r="BI154"/>
  <c r="BH154"/>
  <c r="BG154"/>
  <c r="BF154"/>
  <c r="T154"/>
  <c r="R154"/>
  <c r="P154"/>
  <c r="BI149"/>
  <c r="BH149"/>
  <c r="BG149"/>
  <c r="BF149"/>
  <c r="T149"/>
  <c r="R149"/>
  <c r="P149"/>
  <c r="BI144"/>
  <c r="BH144"/>
  <c r="BG144"/>
  <c r="BF144"/>
  <c r="T144"/>
  <c r="R144"/>
  <c r="P144"/>
  <c r="BI139"/>
  <c r="BH139"/>
  <c r="BG139"/>
  <c r="BF139"/>
  <c r="T139"/>
  <c r="R139"/>
  <c r="P139"/>
  <c r="BI129"/>
  <c r="BH129"/>
  <c r="BG129"/>
  <c r="BF129"/>
  <c r="T129"/>
  <c r="R129"/>
  <c r="P129"/>
  <c r="F120"/>
  <c r="E118"/>
  <c r="F91"/>
  <c r="E89"/>
  <c r="J26"/>
  <c r="E26"/>
  <c r="J123"/>
  <c r="J25"/>
  <c r="J23"/>
  <c r="E23"/>
  <c r="J93"/>
  <c r="J22"/>
  <c r="J20"/>
  <c r="E20"/>
  <c r="F94"/>
  <c r="J19"/>
  <c r="J17"/>
  <c r="E17"/>
  <c r="F122"/>
  <c r="J16"/>
  <c r="J14"/>
  <c r="J120"/>
  <c r="E7"/>
  <c r="E85"/>
  <c i="16" r="J39"/>
  <c r="J38"/>
  <c i="1" r="AY111"/>
  <c i="16" r="J37"/>
  <c i="1" r="AX111"/>
  <c i="16" r="BI343"/>
  <c r="BH343"/>
  <c r="BG343"/>
  <c r="BF343"/>
  <c r="T343"/>
  <c r="R343"/>
  <c r="P343"/>
  <c r="BI340"/>
  <c r="BH340"/>
  <c r="BG340"/>
  <c r="BF340"/>
  <c r="T340"/>
  <c r="R340"/>
  <c r="P340"/>
  <c r="BI336"/>
  <c r="BH336"/>
  <c r="BG336"/>
  <c r="BF336"/>
  <c r="T336"/>
  <c r="R336"/>
  <c r="P336"/>
  <c r="BI333"/>
  <c r="BH333"/>
  <c r="BG333"/>
  <c r="BF333"/>
  <c r="T333"/>
  <c r="R333"/>
  <c r="P333"/>
  <c r="BI330"/>
  <c r="BH330"/>
  <c r="BG330"/>
  <c r="BF330"/>
  <c r="T330"/>
  <c r="R330"/>
  <c r="P330"/>
  <c r="BI327"/>
  <c r="BH327"/>
  <c r="BG327"/>
  <c r="BF327"/>
  <c r="T327"/>
  <c r="R327"/>
  <c r="P327"/>
  <c r="BI322"/>
  <c r="BH322"/>
  <c r="BG322"/>
  <c r="BF322"/>
  <c r="T322"/>
  <c r="R322"/>
  <c r="P322"/>
  <c r="BI317"/>
  <c r="BH317"/>
  <c r="BG317"/>
  <c r="BF317"/>
  <c r="T317"/>
  <c r="R317"/>
  <c r="P317"/>
  <c r="BI311"/>
  <c r="BH311"/>
  <c r="BG311"/>
  <c r="BF311"/>
  <c r="T311"/>
  <c r="R311"/>
  <c r="P311"/>
  <c r="BI308"/>
  <c r="BH308"/>
  <c r="BG308"/>
  <c r="BF308"/>
  <c r="T308"/>
  <c r="R308"/>
  <c r="P308"/>
  <c r="BI305"/>
  <c r="BH305"/>
  <c r="BG305"/>
  <c r="BF305"/>
  <c r="T305"/>
  <c r="R305"/>
  <c r="P305"/>
  <c r="BI300"/>
  <c r="BH300"/>
  <c r="BG300"/>
  <c r="BF300"/>
  <c r="T300"/>
  <c r="R300"/>
  <c r="P300"/>
  <c r="BI294"/>
  <c r="BH294"/>
  <c r="BG294"/>
  <c r="BF294"/>
  <c r="T294"/>
  <c r="T293"/>
  <c r="R294"/>
  <c r="R293"/>
  <c r="P294"/>
  <c r="P293"/>
  <c r="BI288"/>
  <c r="BH288"/>
  <c r="BG288"/>
  <c r="BF288"/>
  <c r="T288"/>
  <c r="T287"/>
  <c r="R288"/>
  <c r="R287"/>
  <c r="P288"/>
  <c r="P287"/>
  <c r="BI281"/>
  <c r="BH281"/>
  <c r="BG281"/>
  <c r="BF281"/>
  <c r="T281"/>
  <c r="R281"/>
  <c r="P281"/>
  <c r="BI275"/>
  <c r="BH275"/>
  <c r="BG275"/>
  <c r="BF275"/>
  <c r="T275"/>
  <c r="R275"/>
  <c r="P275"/>
  <c r="BI272"/>
  <c r="BH272"/>
  <c r="BG272"/>
  <c r="BF272"/>
  <c r="T272"/>
  <c r="R272"/>
  <c r="P272"/>
  <c r="BI266"/>
  <c r="BH266"/>
  <c r="BG266"/>
  <c r="BF266"/>
  <c r="T266"/>
  <c r="R266"/>
  <c r="P266"/>
  <c r="BI263"/>
  <c r="BH263"/>
  <c r="BG263"/>
  <c r="BF263"/>
  <c r="T263"/>
  <c r="R263"/>
  <c r="P263"/>
  <c r="BI253"/>
  <c r="BH253"/>
  <c r="BG253"/>
  <c r="BF253"/>
  <c r="T253"/>
  <c r="R253"/>
  <c r="P253"/>
  <c r="BI247"/>
  <c r="BH247"/>
  <c r="BG247"/>
  <c r="BF247"/>
  <c r="T247"/>
  <c r="R247"/>
  <c r="P247"/>
  <c r="BI239"/>
  <c r="BH239"/>
  <c r="BG239"/>
  <c r="BF239"/>
  <c r="T239"/>
  <c r="R239"/>
  <c r="P239"/>
  <c r="BI233"/>
  <c r="BH233"/>
  <c r="BG233"/>
  <c r="BF233"/>
  <c r="T233"/>
  <c r="R233"/>
  <c r="P233"/>
  <c r="BI226"/>
  <c r="BH226"/>
  <c r="BG226"/>
  <c r="BF226"/>
  <c r="T226"/>
  <c r="R226"/>
  <c r="P226"/>
  <c r="BI220"/>
  <c r="BH220"/>
  <c r="BG220"/>
  <c r="BF220"/>
  <c r="T220"/>
  <c r="R220"/>
  <c r="P220"/>
  <c r="BI212"/>
  <c r="BH212"/>
  <c r="BG212"/>
  <c r="BF212"/>
  <c r="T212"/>
  <c r="R212"/>
  <c r="P212"/>
  <c r="BI205"/>
  <c r="BH205"/>
  <c r="BG205"/>
  <c r="BF205"/>
  <c r="T205"/>
  <c r="R205"/>
  <c r="P205"/>
  <c r="BI195"/>
  <c r="BH195"/>
  <c r="BG195"/>
  <c r="BF195"/>
  <c r="T195"/>
  <c r="R195"/>
  <c r="P195"/>
  <c r="BI186"/>
  <c r="BH186"/>
  <c r="BG186"/>
  <c r="BF186"/>
  <c r="T186"/>
  <c r="R186"/>
  <c r="P186"/>
  <c r="BI176"/>
  <c r="BH176"/>
  <c r="BG176"/>
  <c r="BF176"/>
  <c r="T176"/>
  <c r="R176"/>
  <c r="P176"/>
  <c r="BI173"/>
  <c r="BH173"/>
  <c r="BG173"/>
  <c r="BF173"/>
  <c r="T173"/>
  <c r="R173"/>
  <c r="P173"/>
  <c r="BI164"/>
  <c r="BH164"/>
  <c r="BG164"/>
  <c r="BF164"/>
  <c r="T164"/>
  <c r="R164"/>
  <c r="P164"/>
  <c r="BI159"/>
  <c r="BH159"/>
  <c r="BG159"/>
  <c r="BF159"/>
  <c r="T159"/>
  <c r="R159"/>
  <c r="P159"/>
  <c r="BI154"/>
  <c r="BH154"/>
  <c r="BG154"/>
  <c r="BF154"/>
  <c r="T154"/>
  <c r="R154"/>
  <c r="P154"/>
  <c r="BI149"/>
  <c r="BH149"/>
  <c r="BG149"/>
  <c r="BF149"/>
  <c r="T149"/>
  <c r="R149"/>
  <c r="P149"/>
  <c r="BI141"/>
  <c r="BH141"/>
  <c r="BG141"/>
  <c r="BF141"/>
  <c r="T141"/>
  <c r="R141"/>
  <c r="P141"/>
  <c r="BI135"/>
  <c r="BH135"/>
  <c r="BG135"/>
  <c r="BF135"/>
  <c r="T135"/>
  <c r="R135"/>
  <c r="P135"/>
  <c r="BI129"/>
  <c r="BH129"/>
  <c r="BG129"/>
  <c r="BF129"/>
  <c r="T129"/>
  <c r="R129"/>
  <c r="P129"/>
  <c r="F120"/>
  <c r="E118"/>
  <c r="F91"/>
  <c r="E89"/>
  <c r="J26"/>
  <c r="E26"/>
  <c r="J123"/>
  <c r="J25"/>
  <c r="J23"/>
  <c r="E23"/>
  <c r="J93"/>
  <c r="J22"/>
  <c r="J20"/>
  <c r="E20"/>
  <c r="F94"/>
  <c r="J19"/>
  <c r="J17"/>
  <c r="E17"/>
  <c r="F122"/>
  <c r="J16"/>
  <c r="J14"/>
  <c r="J120"/>
  <c r="E7"/>
  <c r="E85"/>
  <c i="15" r="J39"/>
  <c r="J38"/>
  <c i="1" r="AY110"/>
  <c i="15" r="J37"/>
  <c i="1" r="AX110"/>
  <c i="15" r="BI399"/>
  <c r="BH399"/>
  <c r="BG399"/>
  <c r="BF399"/>
  <c r="T399"/>
  <c r="R399"/>
  <c r="P399"/>
  <c r="BI396"/>
  <c r="BH396"/>
  <c r="BG396"/>
  <c r="BF396"/>
  <c r="T396"/>
  <c r="R396"/>
  <c r="P396"/>
  <c r="BI391"/>
  <c r="BH391"/>
  <c r="BG391"/>
  <c r="BF391"/>
  <c r="T391"/>
  <c r="R391"/>
  <c r="P391"/>
  <c r="BI386"/>
  <c r="BH386"/>
  <c r="BG386"/>
  <c r="BF386"/>
  <c r="T386"/>
  <c r="R386"/>
  <c r="P386"/>
  <c r="BI383"/>
  <c r="BH383"/>
  <c r="BG383"/>
  <c r="BF383"/>
  <c r="T383"/>
  <c r="R383"/>
  <c r="P383"/>
  <c r="BI380"/>
  <c r="BH380"/>
  <c r="BG380"/>
  <c r="BF380"/>
  <c r="T380"/>
  <c r="R380"/>
  <c r="P380"/>
  <c r="BI377"/>
  <c r="BH377"/>
  <c r="BG377"/>
  <c r="BF377"/>
  <c r="T377"/>
  <c r="R377"/>
  <c r="P377"/>
  <c r="BI372"/>
  <c r="BH372"/>
  <c r="BG372"/>
  <c r="BF372"/>
  <c r="T372"/>
  <c r="R372"/>
  <c r="P372"/>
  <c r="BI368"/>
  <c r="BH368"/>
  <c r="BG368"/>
  <c r="BF368"/>
  <c r="T368"/>
  <c r="R368"/>
  <c r="P368"/>
  <c r="BI363"/>
  <c r="BH363"/>
  <c r="BG363"/>
  <c r="BF363"/>
  <c r="T363"/>
  <c r="R363"/>
  <c r="P363"/>
  <c r="BI361"/>
  <c r="BH361"/>
  <c r="BG361"/>
  <c r="BF361"/>
  <c r="T361"/>
  <c r="R361"/>
  <c r="P361"/>
  <c r="BI356"/>
  <c r="BH356"/>
  <c r="BG356"/>
  <c r="BF356"/>
  <c r="T356"/>
  <c r="R356"/>
  <c r="P356"/>
  <c r="BI352"/>
  <c r="BH352"/>
  <c r="BG352"/>
  <c r="BF352"/>
  <c r="T352"/>
  <c r="R352"/>
  <c r="P352"/>
  <c r="BI348"/>
  <c r="BH348"/>
  <c r="BG348"/>
  <c r="BF348"/>
  <c r="T348"/>
  <c r="R348"/>
  <c r="P348"/>
  <c r="BI344"/>
  <c r="BH344"/>
  <c r="BG344"/>
  <c r="BF344"/>
  <c r="T344"/>
  <c r="R344"/>
  <c r="P344"/>
  <c r="BI338"/>
  <c r="BH338"/>
  <c r="BG338"/>
  <c r="BF338"/>
  <c r="T338"/>
  <c r="R338"/>
  <c r="P338"/>
  <c r="BI332"/>
  <c r="BH332"/>
  <c r="BG332"/>
  <c r="BF332"/>
  <c r="T332"/>
  <c r="R332"/>
  <c r="P332"/>
  <c r="BI329"/>
  <c r="BH329"/>
  <c r="BG329"/>
  <c r="BF329"/>
  <c r="T329"/>
  <c r="R329"/>
  <c r="P329"/>
  <c r="BI326"/>
  <c r="BH326"/>
  <c r="BG326"/>
  <c r="BF326"/>
  <c r="T326"/>
  <c r="R326"/>
  <c r="P326"/>
  <c r="BI323"/>
  <c r="BH323"/>
  <c r="BG323"/>
  <c r="BF323"/>
  <c r="T323"/>
  <c r="R323"/>
  <c r="P323"/>
  <c r="BI318"/>
  <c r="BH318"/>
  <c r="BG318"/>
  <c r="BF318"/>
  <c r="T318"/>
  <c r="R318"/>
  <c r="P318"/>
  <c r="BI315"/>
  <c r="BH315"/>
  <c r="BG315"/>
  <c r="BF315"/>
  <c r="T315"/>
  <c r="R315"/>
  <c r="P315"/>
  <c r="BI310"/>
  <c r="BH310"/>
  <c r="BG310"/>
  <c r="BF310"/>
  <c r="T310"/>
  <c r="R310"/>
  <c r="P310"/>
  <c r="BI306"/>
  <c r="BH306"/>
  <c r="BG306"/>
  <c r="BF306"/>
  <c r="T306"/>
  <c r="R306"/>
  <c r="P306"/>
  <c r="BI301"/>
  <c r="BH301"/>
  <c r="BG301"/>
  <c r="BF301"/>
  <c r="T301"/>
  <c r="R301"/>
  <c r="P301"/>
  <c r="BI296"/>
  <c r="BH296"/>
  <c r="BG296"/>
  <c r="BF296"/>
  <c r="T296"/>
  <c r="R296"/>
  <c r="P296"/>
  <c r="BI292"/>
  <c r="BH292"/>
  <c r="BG292"/>
  <c r="BF292"/>
  <c r="T292"/>
  <c r="R292"/>
  <c r="P292"/>
  <c r="BI288"/>
  <c r="BH288"/>
  <c r="BG288"/>
  <c r="BF288"/>
  <c r="T288"/>
  <c r="R288"/>
  <c r="P288"/>
  <c r="BI282"/>
  <c r="BH282"/>
  <c r="BG282"/>
  <c r="BF282"/>
  <c r="T282"/>
  <c r="R282"/>
  <c r="P282"/>
  <c r="BI275"/>
  <c r="BH275"/>
  <c r="BG275"/>
  <c r="BF275"/>
  <c r="T275"/>
  <c r="R275"/>
  <c r="P275"/>
  <c r="BI268"/>
  <c r="BH268"/>
  <c r="BG268"/>
  <c r="BF268"/>
  <c r="T268"/>
  <c r="T267"/>
  <c r="R268"/>
  <c r="R267"/>
  <c r="P268"/>
  <c r="P267"/>
  <c r="BI264"/>
  <c r="BH264"/>
  <c r="BG264"/>
  <c r="BF264"/>
  <c r="T264"/>
  <c r="R264"/>
  <c r="P264"/>
  <c r="BI256"/>
  <c r="BH256"/>
  <c r="BG256"/>
  <c r="BF256"/>
  <c r="T256"/>
  <c r="R256"/>
  <c r="P256"/>
  <c r="BI253"/>
  <c r="BH253"/>
  <c r="BG253"/>
  <c r="BF253"/>
  <c r="T253"/>
  <c r="R253"/>
  <c r="P253"/>
  <c r="BI233"/>
  <c r="BH233"/>
  <c r="BG233"/>
  <c r="BF233"/>
  <c r="T233"/>
  <c r="R233"/>
  <c r="P233"/>
  <c r="BI224"/>
  <c r="BH224"/>
  <c r="BG224"/>
  <c r="BF224"/>
  <c r="T224"/>
  <c r="R224"/>
  <c r="P224"/>
  <c r="BI217"/>
  <c r="BH217"/>
  <c r="BG217"/>
  <c r="BF217"/>
  <c r="T217"/>
  <c r="R217"/>
  <c r="P217"/>
  <c r="BI211"/>
  <c r="BH211"/>
  <c r="BG211"/>
  <c r="BF211"/>
  <c r="T211"/>
  <c r="R211"/>
  <c r="P211"/>
  <c r="BI203"/>
  <c r="BH203"/>
  <c r="BG203"/>
  <c r="BF203"/>
  <c r="T203"/>
  <c r="R203"/>
  <c r="P203"/>
  <c r="BI196"/>
  <c r="BH196"/>
  <c r="BG196"/>
  <c r="BF196"/>
  <c r="T196"/>
  <c r="R196"/>
  <c r="P196"/>
  <c r="BI184"/>
  <c r="BH184"/>
  <c r="BG184"/>
  <c r="BF184"/>
  <c r="T184"/>
  <c r="R184"/>
  <c r="P184"/>
  <c r="BI173"/>
  <c r="BH173"/>
  <c r="BG173"/>
  <c r="BF173"/>
  <c r="T173"/>
  <c r="R173"/>
  <c r="P173"/>
  <c r="BI170"/>
  <c r="BH170"/>
  <c r="BG170"/>
  <c r="BF170"/>
  <c r="T170"/>
  <c r="R170"/>
  <c r="P170"/>
  <c r="BI167"/>
  <c r="BH167"/>
  <c r="BG167"/>
  <c r="BF167"/>
  <c r="T167"/>
  <c r="R167"/>
  <c r="P167"/>
  <c r="BI160"/>
  <c r="BH160"/>
  <c r="BG160"/>
  <c r="BF160"/>
  <c r="T160"/>
  <c r="R160"/>
  <c r="P160"/>
  <c r="BI154"/>
  <c r="BH154"/>
  <c r="BG154"/>
  <c r="BF154"/>
  <c r="T154"/>
  <c r="R154"/>
  <c r="P154"/>
  <c r="BI149"/>
  <c r="BH149"/>
  <c r="BG149"/>
  <c r="BF149"/>
  <c r="T149"/>
  <c r="R149"/>
  <c r="P149"/>
  <c r="BI144"/>
  <c r="BH144"/>
  <c r="BG144"/>
  <c r="BF144"/>
  <c r="T144"/>
  <c r="R144"/>
  <c r="P144"/>
  <c r="BI139"/>
  <c r="BH139"/>
  <c r="BG139"/>
  <c r="BF139"/>
  <c r="T139"/>
  <c r="R139"/>
  <c r="P139"/>
  <c r="BI129"/>
  <c r="BH129"/>
  <c r="BG129"/>
  <c r="BF129"/>
  <c r="T129"/>
  <c r="R129"/>
  <c r="P129"/>
  <c r="F120"/>
  <c r="E118"/>
  <c r="F91"/>
  <c r="E89"/>
  <c r="J26"/>
  <c r="E26"/>
  <c r="J123"/>
  <c r="J25"/>
  <c r="J23"/>
  <c r="E23"/>
  <c r="J122"/>
  <c r="J22"/>
  <c r="J20"/>
  <c r="E20"/>
  <c r="F94"/>
  <c r="J19"/>
  <c r="J17"/>
  <c r="E17"/>
  <c r="F122"/>
  <c r="J16"/>
  <c r="J14"/>
  <c r="J120"/>
  <c r="E7"/>
  <c r="E85"/>
  <c i="14" r="J39"/>
  <c r="J38"/>
  <c i="1" r="AY109"/>
  <c i="14" r="J37"/>
  <c i="1" r="AX109"/>
  <c i="14" r="BI287"/>
  <c r="BH287"/>
  <c r="BG287"/>
  <c r="BF287"/>
  <c r="T287"/>
  <c r="R287"/>
  <c r="P287"/>
  <c r="BI284"/>
  <c r="BH284"/>
  <c r="BG284"/>
  <c r="BF284"/>
  <c r="T284"/>
  <c r="R284"/>
  <c r="P284"/>
  <c r="BI280"/>
  <c r="BH280"/>
  <c r="BG280"/>
  <c r="BF280"/>
  <c r="T280"/>
  <c r="R280"/>
  <c r="P280"/>
  <c r="BI277"/>
  <c r="BH277"/>
  <c r="BG277"/>
  <c r="BF277"/>
  <c r="T277"/>
  <c r="R277"/>
  <c r="P277"/>
  <c r="BI274"/>
  <c r="BH274"/>
  <c r="BG274"/>
  <c r="BF274"/>
  <c r="T274"/>
  <c r="R274"/>
  <c r="P274"/>
  <c r="BI269"/>
  <c r="BH269"/>
  <c r="BG269"/>
  <c r="BF269"/>
  <c r="T269"/>
  <c r="R269"/>
  <c r="P269"/>
  <c r="BI264"/>
  <c r="BH264"/>
  <c r="BG264"/>
  <c r="BF264"/>
  <c r="T264"/>
  <c r="R264"/>
  <c r="P264"/>
  <c r="BI261"/>
  <c r="BH261"/>
  <c r="BG261"/>
  <c r="BF261"/>
  <c r="T261"/>
  <c r="R261"/>
  <c r="P261"/>
  <c r="BI258"/>
  <c r="BH258"/>
  <c r="BG258"/>
  <c r="BF258"/>
  <c r="T258"/>
  <c r="R258"/>
  <c r="P258"/>
  <c r="BI253"/>
  <c r="BH253"/>
  <c r="BG253"/>
  <c r="BF253"/>
  <c r="T253"/>
  <c r="R253"/>
  <c r="P253"/>
  <c r="BI247"/>
  <c r="BH247"/>
  <c r="BG247"/>
  <c r="BF247"/>
  <c r="T247"/>
  <c r="T246"/>
  <c r="R247"/>
  <c r="R246"/>
  <c r="P247"/>
  <c r="P246"/>
  <c r="BI241"/>
  <c r="BH241"/>
  <c r="BG241"/>
  <c r="BF241"/>
  <c r="T241"/>
  <c r="T240"/>
  <c r="R241"/>
  <c r="R240"/>
  <c r="P241"/>
  <c r="P240"/>
  <c r="BI237"/>
  <c r="BH237"/>
  <c r="BG237"/>
  <c r="BF237"/>
  <c r="T237"/>
  <c r="R237"/>
  <c r="P237"/>
  <c r="BI231"/>
  <c r="BH231"/>
  <c r="BG231"/>
  <c r="BF231"/>
  <c r="T231"/>
  <c r="R231"/>
  <c r="P231"/>
  <c r="BI228"/>
  <c r="BH228"/>
  <c r="BG228"/>
  <c r="BF228"/>
  <c r="T228"/>
  <c r="R228"/>
  <c r="P228"/>
  <c r="BI215"/>
  <c r="BH215"/>
  <c r="BG215"/>
  <c r="BF215"/>
  <c r="T215"/>
  <c r="R215"/>
  <c r="P215"/>
  <c r="BI208"/>
  <c r="BH208"/>
  <c r="BG208"/>
  <c r="BF208"/>
  <c r="T208"/>
  <c r="R208"/>
  <c r="P208"/>
  <c r="BI201"/>
  <c r="BH201"/>
  <c r="BG201"/>
  <c r="BF201"/>
  <c r="T201"/>
  <c r="R201"/>
  <c r="P201"/>
  <c r="BI195"/>
  <c r="BH195"/>
  <c r="BG195"/>
  <c r="BF195"/>
  <c r="T195"/>
  <c r="R195"/>
  <c r="P195"/>
  <c r="BI187"/>
  <c r="BH187"/>
  <c r="BG187"/>
  <c r="BF187"/>
  <c r="T187"/>
  <c r="R187"/>
  <c r="P187"/>
  <c r="BI180"/>
  <c r="BH180"/>
  <c r="BG180"/>
  <c r="BF180"/>
  <c r="T180"/>
  <c r="R180"/>
  <c r="P180"/>
  <c r="BI170"/>
  <c r="BH170"/>
  <c r="BG170"/>
  <c r="BF170"/>
  <c r="T170"/>
  <c r="R170"/>
  <c r="P170"/>
  <c r="BI161"/>
  <c r="BH161"/>
  <c r="BG161"/>
  <c r="BF161"/>
  <c r="T161"/>
  <c r="R161"/>
  <c r="P161"/>
  <c r="BI158"/>
  <c r="BH158"/>
  <c r="BG158"/>
  <c r="BF158"/>
  <c r="T158"/>
  <c r="R158"/>
  <c r="P158"/>
  <c r="BI152"/>
  <c r="BH152"/>
  <c r="BG152"/>
  <c r="BF152"/>
  <c r="T152"/>
  <c r="R152"/>
  <c r="P152"/>
  <c r="BI147"/>
  <c r="BH147"/>
  <c r="BG147"/>
  <c r="BF147"/>
  <c r="T147"/>
  <c r="R147"/>
  <c r="P147"/>
  <c r="BI142"/>
  <c r="BH142"/>
  <c r="BG142"/>
  <c r="BF142"/>
  <c r="T142"/>
  <c r="R142"/>
  <c r="P142"/>
  <c r="BI137"/>
  <c r="BH137"/>
  <c r="BG137"/>
  <c r="BF137"/>
  <c r="T137"/>
  <c r="R137"/>
  <c r="P137"/>
  <c r="BI129"/>
  <c r="BH129"/>
  <c r="BG129"/>
  <c r="BF129"/>
  <c r="T129"/>
  <c r="R129"/>
  <c r="P129"/>
  <c r="F120"/>
  <c r="E118"/>
  <c r="F91"/>
  <c r="E89"/>
  <c r="J26"/>
  <c r="E26"/>
  <c r="J94"/>
  <c r="J25"/>
  <c r="J23"/>
  <c r="E23"/>
  <c r="J122"/>
  <c r="J22"/>
  <c r="J20"/>
  <c r="E20"/>
  <c r="F123"/>
  <c r="J19"/>
  <c r="J17"/>
  <c r="E17"/>
  <c r="F122"/>
  <c r="J16"/>
  <c r="J14"/>
  <c r="J91"/>
  <c r="E7"/>
  <c r="E114"/>
  <c i="13" r="J39"/>
  <c r="J38"/>
  <c i="1" r="AY108"/>
  <c i="13" r="J37"/>
  <c i="1" r="AX108"/>
  <c i="13" r="BI408"/>
  <c r="BH408"/>
  <c r="BG408"/>
  <c r="BF408"/>
  <c r="T408"/>
  <c r="R408"/>
  <c r="P408"/>
  <c r="BI405"/>
  <c r="BH405"/>
  <c r="BG405"/>
  <c r="BF405"/>
  <c r="T405"/>
  <c r="R405"/>
  <c r="P405"/>
  <c r="BI400"/>
  <c r="BH400"/>
  <c r="BG400"/>
  <c r="BF400"/>
  <c r="T400"/>
  <c r="R400"/>
  <c r="P400"/>
  <c r="BI395"/>
  <c r="BH395"/>
  <c r="BG395"/>
  <c r="BF395"/>
  <c r="T395"/>
  <c r="R395"/>
  <c r="P395"/>
  <c r="BI391"/>
  <c r="BH391"/>
  <c r="BG391"/>
  <c r="BF391"/>
  <c r="T391"/>
  <c r="R391"/>
  <c r="P391"/>
  <c r="BI386"/>
  <c r="BH386"/>
  <c r="BG386"/>
  <c r="BF386"/>
  <c r="T386"/>
  <c r="R386"/>
  <c r="P386"/>
  <c r="BI384"/>
  <c r="BH384"/>
  <c r="BG384"/>
  <c r="BF384"/>
  <c r="T384"/>
  <c r="R384"/>
  <c r="P384"/>
  <c r="BI379"/>
  <c r="BH379"/>
  <c r="BG379"/>
  <c r="BF379"/>
  <c r="T379"/>
  <c r="R379"/>
  <c r="P379"/>
  <c r="BI375"/>
  <c r="BH375"/>
  <c r="BG375"/>
  <c r="BF375"/>
  <c r="T375"/>
  <c r="R375"/>
  <c r="P375"/>
  <c r="BI371"/>
  <c r="BH371"/>
  <c r="BG371"/>
  <c r="BF371"/>
  <c r="T371"/>
  <c r="R371"/>
  <c r="P371"/>
  <c r="BI366"/>
  <c r="BH366"/>
  <c r="BG366"/>
  <c r="BF366"/>
  <c r="T366"/>
  <c r="R366"/>
  <c r="P366"/>
  <c r="BI360"/>
  <c r="BH360"/>
  <c r="BG360"/>
  <c r="BF360"/>
  <c r="T360"/>
  <c r="R360"/>
  <c r="P360"/>
  <c r="BI357"/>
  <c r="BH357"/>
  <c r="BG357"/>
  <c r="BF357"/>
  <c r="T357"/>
  <c r="R357"/>
  <c r="P357"/>
  <c r="BI355"/>
  <c r="BH355"/>
  <c r="BG355"/>
  <c r="BF355"/>
  <c r="T355"/>
  <c r="R355"/>
  <c r="P355"/>
  <c r="BI352"/>
  <c r="BH352"/>
  <c r="BG352"/>
  <c r="BF352"/>
  <c r="T352"/>
  <c r="R352"/>
  <c r="P352"/>
  <c r="BI349"/>
  <c r="BH349"/>
  <c r="BG349"/>
  <c r="BF349"/>
  <c r="T349"/>
  <c r="R349"/>
  <c r="P349"/>
  <c r="BI344"/>
  <c r="BH344"/>
  <c r="BG344"/>
  <c r="BF344"/>
  <c r="T344"/>
  <c r="R344"/>
  <c r="P344"/>
  <c r="BI340"/>
  <c r="BH340"/>
  <c r="BG340"/>
  <c r="BF340"/>
  <c r="T340"/>
  <c r="R340"/>
  <c r="P340"/>
  <c r="BI335"/>
  <c r="BH335"/>
  <c r="BG335"/>
  <c r="BF335"/>
  <c r="T335"/>
  <c r="R335"/>
  <c r="P335"/>
  <c r="BI330"/>
  <c r="BH330"/>
  <c r="BG330"/>
  <c r="BF330"/>
  <c r="T330"/>
  <c r="R330"/>
  <c r="P330"/>
  <c r="BI326"/>
  <c r="BH326"/>
  <c r="BG326"/>
  <c r="BF326"/>
  <c r="T326"/>
  <c r="R326"/>
  <c r="P326"/>
  <c r="BI321"/>
  <c r="BH321"/>
  <c r="BG321"/>
  <c r="BF321"/>
  <c r="T321"/>
  <c r="R321"/>
  <c r="P321"/>
  <c r="BI317"/>
  <c r="BH317"/>
  <c r="BG317"/>
  <c r="BF317"/>
  <c r="T317"/>
  <c r="R317"/>
  <c r="P317"/>
  <c r="BI312"/>
  <c r="BH312"/>
  <c r="BG312"/>
  <c r="BF312"/>
  <c r="T312"/>
  <c r="R312"/>
  <c r="P312"/>
  <c r="BI306"/>
  <c r="BH306"/>
  <c r="BG306"/>
  <c r="BF306"/>
  <c r="T306"/>
  <c r="R306"/>
  <c r="P306"/>
  <c r="BI300"/>
  <c r="BH300"/>
  <c r="BG300"/>
  <c r="BF300"/>
  <c r="T300"/>
  <c r="T299"/>
  <c r="R300"/>
  <c r="R299"/>
  <c r="P300"/>
  <c r="P299"/>
  <c r="BI292"/>
  <c r="BH292"/>
  <c r="BG292"/>
  <c r="BF292"/>
  <c r="T292"/>
  <c r="R292"/>
  <c r="P292"/>
  <c r="BI285"/>
  <c r="BH285"/>
  <c r="BG285"/>
  <c r="BF285"/>
  <c r="T285"/>
  <c r="R285"/>
  <c r="P285"/>
  <c r="BI282"/>
  <c r="BH282"/>
  <c r="BG282"/>
  <c r="BF282"/>
  <c r="T282"/>
  <c r="R282"/>
  <c r="P282"/>
  <c r="BI276"/>
  <c r="BH276"/>
  <c r="BG276"/>
  <c r="BF276"/>
  <c r="T276"/>
  <c r="R276"/>
  <c r="P276"/>
  <c r="BI273"/>
  <c r="BH273"/>
  <c r="BG273"/>
  <c r="BF273"/>
  <c r="T273"/>
  <c r="R273"/>
  <c r="P273"/>
  <c r="BI257"/>
  <c r="BH257"/>
  <c r="BG257"/>
  <c r="BF257"/>
  <c r="T257"/>
  <c r="R257"/>
  <c r="P257"/>
  <c r="BI251"/>
  <c r="BH251"/>
  <c r="BG251"/>
  <c r="BF251"/>
  <c r="T251"/>
  <c r="R251"/>
  <c r="P251"/>
  <c r="BI241"/>
  <c r="BH241"/>
  <c r="BG241"/>
  <c r="BF241"/>
  <c r="T241"/>
  <c r="R241"/>
  <c r="P241"/>
  <c r="BI235"/>
  <c r="BH235"/>
  <c r="BG235"/>
  <c r="BF235"/>
  <c r="T235"/>
  <c r="R235"/>
  <c r="P235"/>
  <c r="BI228"/>
  <c r="BH228"/>
  <c r="BG228"/>
  <c r="BF228"/>
  <c r="T228"/>
  <c r="R228"/>
  <c r="P228"/>
  <c r="BI222"/>
  <c r="BH222"/>
  <c r="BG222"/>
  <c r="BF222"/>
  <c r="T222"/>
  <c r="R222"/>
  <c r="P222"/>
  <c r="BI214"/>
  <c r="BH214"/>
  <c r="BG214"/>
  <c r="BF214"/>
  <c r="T214"/>
  <c r="R214"/>
  <c r="P214"/>
  <c r="BI207"/>
  <c r="BH207"/>
  <c r="BG207"/>
  <c r="BF207"/>
  <c r="T207"/>
  <c r="R207"/>
  <c r="P207"/>
  <c r="BI197"/>
  <c r="BH197"/>
  <c r="BG197"/>
  <c r="BF197"/>
  <c r="T197"/>
  <c r="R197"/>
  <c r="P197"/>
  <c r="BI188"/>
  <c r="BH188"/>
  <c r="BG188"/>
  <c r="BF188"/>
  <c r="T188"/>
  <c r="R188"/>
  <c r="P188"/>
  <c r="BI178"/>
  <c r="BH178"/>
  <c r="BG178"/>
  <c r="BF178"/>
  <c r="T178"/>
  <c r="R178"/>
  <c r="P178"/>
  <c r="BI175"/>
  <c r="BH175"/>
  <c r="BG175"/>
  <c r="BF175"/>
  <c r="T175"/>
  <c r="R175"/>
  <c r="P175"/>
  <c r="BI168"/>
  <c r="BH168"/>
  <c r="BG168"/>
  <c r="BF168"/>
  <c r="T168"/>
  <c r="R168"/>
  <c r="P168"/>
  <c r="BI163"/>
  <c r="BH163"/>
  <c r="BG163"/>
  <c r="BF163"/>
  <c r="T163"/>
  <c r="R163"/>
  <c r="P163"/>
  <c r="BI158"/>
  <c r="BH158"/>
  <c r="BG158"/>
  <c r="BF158"/>
  <c r="T158"/>
  <c r="R158"/>
  <c r="P158"/>
  <c r="BI153"/>
  <c r="BH153"/>
  <c r="BG153"/>
  <c r="BF153"/>
  <c r="T153"/>
  <c r="R153"/>
  <c r="P153"/>
  <c r="BI143"/>
  <c r="BH143"/>
  <c r="BG143"/>
  <c r="BF143"/>
  <c r="T143"/>
  <c r="R143"/>
  <c r="P143"/>
  <c r="BI136"/>
  <c r="BH136"/>
  <c r="BG136"/>
  <c r="BF136"/>
  <c r="T136"/>
  <c r="R136"/>
  <c r="P136"/>
  <c r="BI129"/>
  <c r="BH129"/>
  <c r="BG129"/>
  <c r="BF129"/>
  <c r="T129"/>
  <c r="R129"/>
  <c r="P129"/>
  <c r="F120"/>
  <c r="E118"/>
  <c r="F91"/>
  <c r="E89"/>
  <c r="J26"/>
  <c r="E26"/>
  <c r="J94"/>
  <c r="J25"/>
  <c r="J23"/>
  <c r="E23"/>
  <c r="J93"/>
  <c r="J22"/>
  <c r="J20"/>
  <c r="E20"/>
  <c r="F123"/>
  <c r="J19"/>
  <c r="J17"/>
  <c r="E17"/>
  <c r="F122"/>
  <c r="J16"/>
  <c r="J14"/>
  <c r="J120"/>
  <c r="E7"/>
  <c r="E114"/>
  <c i="12" r="J39"/>
  <c r="J38"/>
  <c i="1" r="AY107"/>
  <c i="12" r="J37"/>
  <c i="1" r="AX107"/>
  <c i="12" r="BI664"/>
  <c r="BH664"/>
  <c r="BG664"/>
  <c r="BF664"/>
  <c r="T664"/>
  <c r="R664"/>
  <c r="P664"/>
  <c r="BI661"/>
  <c r="BH661"/>
  <c r="BG661"/>
  <c r="BF661"/>
  <c r="T661"/>
  <c r="R661"/>
  <c r="P661"/>
  <c r="BI656"/>
  <c r="BH656"/>
  <c r="BG656"/>
  <c r="BF656"/>
  <c r="T656"/>
  <c r="R656"/>
  <c r="P656"/>
  <c r="BI651"/>
  <c r="BH651"/>
  <c r="BG651"/>
  <c r="BF651"/>
  <c r="T651"/>
  <c r="R651"/>
  <c r="P651"/>
  <c r="BI648"/>
  <c r="BH648"/>
  <c r="BG648"/>
  <c r="BF648"/>
  <c r="T648"/>
  <c r="R648"/>
  <c r="P648"/>
  <c r="BI645"/>
  <c r="BH645"/>
  <c r="BG645"/>
  <c r="BF645"/>
  <c r="T645"/>
  <c r="R645"/>
  <c r="P645"/>
  <c r="BI642"/>
  <c r="BH642"/>
  <c r="BG642"/>
  <c r="BF642"/>
  <c r="T642"/>
  <c r="R642"/>
  <c r="P642"/>
  <c r="BI639"/>
  <c r="BH639"/>
  <c r="BG639"/>
  <c r="BF639"/>
  <c r="T639"/>
  <c r="R639"/>
  <c r="P639"/>
  <c r="BI636"/>
  <c r="BH636"/>
  <c r="BG636"/>
  <c r="BF636"/>
  <c r="T636"/>
  <c r="R636"/>
  <c r="P636"/>
  <c r="BI631"/>
  <c r="BH631"/>
  <c r="BG631"/>
  <c r="BF631"/>
  <c r="T631"/>
  <c r="R631"/>
  <c r="P631"/>
  <c r="BI626"/>
  <c r="BH626"/>
  <c r="BG626"/>
  <c r="BF626"/>
  <c r="T626"/>
  <c r="R626"/>
  <c r="P626"/>
  <c r="BI621"/>
  <c r="BH621"/>
  <c r="BG621"/>
  <c r="BF621"/>
  <c r="T621"/>
  <c r="R621"/>
  <c r="P621"/>
  <c r="BI617"/>
  <c r="BH617"/>
  <c r="BG617"/>
  <c r="BF617"/>
  <c r="T617"/>
  <c r="R617"/>
  <c r="P617"/>
  <c r="BI612"/>
  <c r="BH612"/>
  <c r="BG612"/>
  <c r="BF612"/>
  <c r="T612"/>
  <c r="R612"/>
  <c r="P612"/>
  <c r="BI610"/>
  <c r="BH610"/>
  <c r="BG610"/>
  <c r="BF610"/>
  <c r="T610"/>
  <c r="R610"/>
  <c r="P610"/>
  <c r="BI605"/>
  <c r="BH605"/>
  <c r="BG605"/>
  <c r="BF605"/>
  <c r="T605"/>
  <c r="R605"/>
  <c r="P605"/>
  <c r="BI603"/>
  <c r="BH603"/>
  <c r="BG603"/>
  <c r="BF603"/>
  <c r="T603"/>
  <c r="R603"/>
  <c r="P603"/>
  <c r="BI598"/>
  <c r="BH598"/>
  <c r="BG598"/>
  <c r="BF598"/>
  <c r="T598"/>
  <c r="R598"/>
  <c r="P598"/>
  <c r="BI596"/>
  <c r="BH596"/>
  <c r="BG596"/>
  <c r="BF596"/>
  <c r="T596"/>
  <c r="R596"/>
  <c r="P596"/>
  <c r="BI591"/>
  <c r="BH591"/>
  <c r="BG591"/>
  <c r="BF591"/>
  <c r="T591"/>
  <c r="R591"/>
  <c r="P591"/>
  <c r="BI587"/>
  <c r="BH587"/>
  <c r="BG587"/>
  <c r="BF587"/>
  <c r="T587"/>
  <c r="R587"/>
  <c r="P587"/>
  <c r="BI583"/>
  <c r="BH583"/>
  <c r="BG583"/>
  <c r="BF583"/>
  <c r="T583"/>
  <c r="R583"/>
  <c r="P583"/>
  <c r="BI578"/>
  <c r="BH578"/>
  <c r="BG578"/>
  <c r="BF578"/>
  <c r="T578"/>
  <c r="R578"/>
  <c r="P578"/>
  <c r="BI574"/>
  <c r="BH574"/>
  <c r="BG574"/>
  <c r="BF574"/>
  <c r="T574"/>
  <c r="R574"/>
  <c r="P574"/>
  <c r="BI570"/>
  <c r="BH570"/>
  <c r="BG570"/>
  <c r="BF570"/>
  <c r="T570"/>
  <c r="R570"/>
  <c r="P570"/>
  <c r="BI564"/>
  <c r="BH564"/>
  <c r="BG564"/>
  <c r="BF564"/>
  <c r="T564"/>
  <c r="R564"/>
  <c r="P564"/>
  <c r="BI557"/>
  <c r="BH557"/>
  <c r="BG557"/>
  <c r="BF557"/>
  <c r="T557"/>
  <c r="R557"/>
  <c r="P557"/>
  <c r="BI551"/>
  <c r="BH551"/>
  <c r="BG551"/>
  <c r="BF551"/>
  <c r="T551"/>
  <c r="R551"/>
  <c r="P551"/>
  <c r="BI548"/>
  <c r="BH548"/>
  <c r="BG548"/>
  <c r="BF548"/>
  <c r="T548"/>
  <c r="R548"/>
  <c r="P548"/>
  <c r="BI545"/>
  <c r="BH545"/>
  <c r="BG545"/>
  <c r="BF545"/>
  <c r="T545"/>
  <c r="R545"/>
  <c r="P545"/>
  <c r="BI542"/>
  <c r="BH542"/>
  <c r="BG542"/>
  <c r="BF542"/>
  <c r="T542"/>
  <c r="R542"/>
  <c r="P542"/>
  <c r="BI540"/>
  <c r="BH540"/>
  <c r="BG540"/>
  <c r="BF540"/>
  <c r="T540"/>
  <c r="R540"/>
  <c r="P540"/>
  <c r="BI537"/>
  <c r="BH537"/>
  <c r="BG537"/>
  <c r="BF537"/>
  <c r="T537"/>
  <c r="R537"/>
  <c r="P537"/>
  <c r="BI535"/>
  <c r="BH535"/>
  <c r="BG535"/>
  <c r="BF535"/>
  <c r="T535"/>
  <c r="R535"/>
  <c r="P535"/>
  <c r="BI532"/>
  <c r="BH532"/>
  <c r="BG532"/>
  <c r="BF532"/>
  <c r="T532"/>
  <c r="R532"/>
  <c r="P532"/>
  <c r="BI529"/>
  <c r="BH529"/>
  <c r="BG529"/>
  <c r="BF529"/>
  <c r="T529"/>
  <c r="R529"/>
  <c r="P529"/>
  <c r="BI524"/>
  <c r="BH524"/>
  <c r="BG524"/>
  <c r="BF524"/>
  <c r="T524"/>
  <c r="R524"/>
  <c r="P524"/>
  <c r="BI521"/>
  <c r="BH521"/>
  <c r="BG521"/>
  <c r="BF521"/>
  <c r="T521"/>
  <c r="R521"/>
  <c r="P521"/>
  <c r="BI516"/>
  <c r="BH516"/>
  <c r="BG516"/>
  <c r="BF516"/>
  <c r="T516"/>
  <c r="R516"/>
  <c r="P516"/>
  <c r="BI513"/>
  <c r="BH513"/>
  <c r="BG513"/>
  <c r="BF513"/>
  <c r="T513"/>
  <c r="R513"/>
  <c r="P513"/>
  <c r="BI508"/>
  <c r="BH508"/>
  <c r="BG508"/>
  <c r="BF508"/>
  <c r="T508"/>
  <c r="R508"/>
  <c r="P508"/>
  <c r="BI504"/>
  <c r="BH504"/>
  <c r="BG504"/>
  <c r="BF504"/>
  <c r="T504"/>
  <c r="R504"/>
  <c r="P504"/>
  <c r="BI499"/>
  <c r="BH499"/>
  <c r="BG499"/>
  <c r="BF499"/>
  <c r="T499"/>
  <c r="R499"/>
  <c r="P499"/>
  <c r="BI494"/>
  <c r="BH494"/>
  <c r="BG494"/>
  <c r="BF494"/>
  <c r="T494"/>
  <c r="R494"/>
  <c r="P494"/>
  <c r="BI490"/>
  <c r="BH490"/>
  <c r="BG490"/>
  <c r="BF490"/>
  <c r="T490"/>
  <c r="R490"/>
  <c r="P490"/>
  <c r="BI485"/>
  <c r="BH485"/>
  <c r="BG485"/>
  <c r="BF485"/>
  <c r="T485"/>
  <c r="R485"/>
  <c r="P485"/>
  <c r="BI481"/>
  <c r="BH481"/>
  <c r="BG481"/>
  <c r="BF481"/>
  <c r="T481"/>
  <c r="R481"/>
  <c r="P481"/>
  <c r="BI477"/>
  <c r="BH477"/>
  <c r="BG477"/>
  <c r="BF477"/>
  <c r="T477"/>
  <c r="R477"/>
  <c r="P477"/>
  <c r="BI471"/>
  <c r="BH471"/>
  <c r="BG471"/>
  <c r="BF471"/>
  <c r="T471"/>
  <c r="R471"/>
  <c r="P471"/>
  <c r="BI463"/>
  <c r="BH463"/>
  <c r="BG463"/>
  <c r="BF463"/>
  <c r="T463"/>
  <c r="R463"/>
  <c r="P463"/>
  <c r="BI455"/>
  <c r="BH455"/>
  <c r="BG455"/>
  <c r="BF455"/>
  <c r="T455"/>
  <c r="T454"/>
  <c r="R455"/>
  <c r="R454"/>
  <c r="P455"/>
  <c r="P454"/>
  <c r="BI442"/>
  <c r="BH442"/>
  <c r="BG442"/>
  <c r="BF442"/>
  <c r="T442"/>
  <c r="R442"/>
  <c r="P442"/>
  <c r="BI430"/>
  <c r="BH430"/>
  <c r="BG430"/>
  <c r="BF430"/>
  <c r="T430"/>
  <c r="R430"/>
  <c r="P430"/>
  <c r="BI417"/>
  <c r="BH417"/>
  <c r="BG417"/>
  <c r="BF417"/>
  <c r="T417"/>
  <c r="R417"/>
  <c r="P417"/>
  <c r="BI414"/>
  <c r="BH414"/>
  <c r="BG414"/>
  <c r="BF414"/>
  <c r="T414"/>
  <c r="R414"/>
  <c r="P414"/>
  <c r="BI404"/>
  <c r="BH404"/>
  <c r="BG404"/>
  <c r="BF404"/>
  <c r="T404"/>
  <c r="R404"/>
  <c r="P404"/>
  <c r="BI401"/>
  <c r="BH401"/>
  <c r="BG401"/>
  <c r="BF401"/>
  <c r="T401"/>
  <c r="R401"/>
  <c r="P401"/>
  <c r="BI379"/>
  <c r="BH379"/>
  <c r="BG379"/>
  <c r="BF379"/>
  <c r="T379"/>
  <c r="R379"/>
  <c r="P379"/>
  <c r="BI355"/>
  <c r="BH355"/>
  <c r="BG355"/>
  <c r="BF355"/>
  <c r="T355"/>
  <c r="R355"/>
  <c r="P355"/>
  <c r="BI348"/>
  <c r="BH348"/>
  <c r="BG348"/>
  <c r="BF348"/>
  <c r="T348"/>
  <c r="R348"/>
  <c r="P348"/>
  <c r="BI325"/>
  <c r="BH325"/>
  <c r="BG325"/>
  <c r="BF325"/>
  <c r="T325"/>
  <c r="R325"/>
  <c r="P325"/>
  <c r="BI318"/>
  <c r="BH318"/>
  <c r="BG318"/>
  <c r="BF318"/>
  <c r="T318"/>
  <c r="R318"/>
  <c r="P318"/>
  <c r="BI311"/>
  <c r="BH311"/>
  <c r="BG311"/>
  <c r="BF311"/>
  <c r="T311"/>
  <c r="R311"/>
  <c r="P311"/>
  <c r="BI305"/>
  <c r="BH305"/>
  <c r="BG305"/>
  <c r="BF305"/>
  <c r="T305"/>
  <c r="R305"/>
  <c r="P305"/>
  <c r="BI297"/>
  <c r="BH297"/>
  <c r="BG297"/>
  <c r="BF297"/>
  <c r="T297"/>
  <c r="R297"/>
  <c r="P297"/>
  <c r="BI290"/>
  <c r="BH290"/>
  <c r="BG290"/>
  <c r="BF290"/>
  <c r="T290"/>
  <c r="R290"/>
  <c r="P290"/>
  <c r="BI265"/>
  <c r="BH265"/>
  <c r="BG265"/>
  <c r="BF265"/>
  <c r="T265"/>
  <c r="R265"/>
  <c r="P265"/>
  <c r="BI241"/>
  <c r="BH241"/>
  <c r="BG241"/>
  <c r="BF241"/>
  <c r="T241"/>
  <c r="R241"/>
  <c r="P241"/>
  <c r="BI229"/>
  <c r="BH229"/>
  <c r="BG229"/>
  <c r="BF229"/>
  <c r="T229"/>
  <c r="R229"/>
  <c r="P229"/>
  <c r="BI226"/>
  <c r="BH226"/>
  <c r="BG226"/>
  <c r="BF226"/>
  <c r="T226"/>
  <c r="R226"/>
  <c r="P226"/>
  <c r="BI203"/>
  <c r="BH203"/>
  <c r="BG203"/>
  <c r="BF203"/>
  <c r="T203"/>
  <c r="R203"/>
  <c r="P203"/>
  <c r="BI198"/>
  <c r="BH198"/>
  <c r="BG198"/>
  <c r="BF198"/>
  <c r="T198"/>
  <c r="R198"/>
  <c r="P198"/>
  <c r="BI193"/>
  <c r="BH193"/>
  <c r="BG193"/>
  <c r="BF193"/>
  <c r="T193"/>
  <c r="R193"/>
  <c r="P193"/>
  <c r="BI188"/>
  <c r="BH188"/>
  <c r="BG188"/>
  <c r="BF188"/>
  <c r="T188"/>
  <c r="R188"/>
  <c r="P188"/>
  <c r="BI166"/>
  <c r="BH166"/>
  <c r="BG166"/>
  <c r="BF166"/>
  <c r="T166"/>
  <c r="R166"/>
  <c r="P166"/>
  <c r="BI154"/>
  <c r="BH154"/>
  <c r="BG154"/>
  <c r="BF154"/>
  <c r="T154"/>
  <c r="R154"/>
  <c r="P154"/>
  <c r="BI142"/>
  <c r="BH142"/>
  <c r="BG142"/>
  <c r="BF142"/>
  <c r="T142"/>
  <c r="R142"/>
  <c r="P142"/>
  <c r="BI129"/>
  <c r="BH129"/>
  <c r="BG129"/>
  <c r="BF129"/>
  <c r="T129"/>
  <c r="R129"/>
  <c r="P129"/>
  <c r="F120"/>
  <c r="E118"/>
  <c r="F91"/>
  <c r="E89"/>
  <c r="J26"/>
  <c r="E26"/>
  <c r="J123"/>
  <c r="J25"/>
  <c r="J23"/>
  <c r="E23"/>
  <c r="J93"/>
  <c r="J22"/>
  <c r="J20"/>
  <c r="E20"/>
  <c r="F94"/>
  <c r="J19"/>
  <c r="J17"/>
  <c r="E17"/>
  <c r="F93"/>
  <c r="J16"/>
  <c r="J14"/>
  <c r="J120"/>
  <c r="E7"/>
  <c r="E85"/>
  <c i="11" r="J39"/>
  <c r="J38"/>
  <c i="1" r="AY105"/>
  <c i="11" r="J37"/>
  <c i="1" r="AX105"/>
  <c i="11" r="BI303"/>
  <c r="BH303"/>
  <c r="BG303"/>
  <c r="BF303"/>
  <c r="T303"/>
  <c r="R303"/>
  <c r="P303"/>
  <c r="BI300"/>
  <c r="BH300"/>
  <c r="BG300"/>
  <c r="BF300"/>
  <c r="T300"/>
  <c r="R300"/>
  <c r="P300"/>
  <c r="BI293"/>
  <c r="BH293"/>
  <c r="BG293"/>
  <c r="BF293"/>
  <c r="T293"/>
  <c r="R293"/>
  <c r="P293"/>
  <c r="BI288"/>
  <c r="BH288"/>
  <c r="BG288"/>
  <c r="BF288"/>
  <c r="T288"/>
  <c r="R288"/>
  <c r="P288"/>
  <c r="BI286"/>
  <c r="BH286"/>
  <c r="BG286"/>
  <c r="BF286"/>
  <c r="T286"/>
  <c r="R286"/>
  <c r="P286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1"/>
  <c r="BH271"/>
  <c r="BG271"/>
  <c r="BF271"/>
  <c r="T271"/>
  <c r="R271"/>
  <c r="P271"/>
  <c r="BI268"/>
  <c r="BH268"/>
  <c r="BG268"/>
  <c r="BF268"/>
  <c r="T268"/>
  <c r="R268"/>
  <c r="P268"/>
  <c r="BI263"/>
  <c r="BH263"/>
  <c r="BG263"/>
  <c r="BF263"/>
  <c r="T263"/>
  <c r="R263"/>
  <c r="P263"/>
  <c r="BI257"/>
  <c r="BH257"/>
  <c r="BG257"/>
  <c r="BF257"/>
  <c r="T257"/>
  <c r="T256"/>
  <c r="R257"/>
  <c r="R256"/>
  <c r="P257"/>
  <c r="P256"/>
  <c r="BI251"/>
  <c r="BH251"/>
  <c r="BG251"/>
  <c r="BF251"/>
  <c r="T251"/>
  <c r="T250"/>
  <c r="R251"/>
  <c r="R250"/>
  <c r="P251"/>
  <c r="P250"/>
  <c r="BI247"/>
  <c r="BH247"/>
  <c r="BG247"/>
  <c r="BF247"/>
  <c r="T247"/>
  <c r="R247"/>
  <c r="P247"/>
  <c r="BI241"/>
  <c r="BH241"/>
  <c r="BG241"/>
  <c r="BF241"/>
  <c r="T241"/>
  <c r="R241"/>
  <c r="P241"/>
  <c r="BI238"/>
  <c r="BH238"/>
  <c r="BG238"/>
  <c r="BF238"/>
  <c r="T238"/>
  <c r="R238"/>
  <c r="P238"/>
  <c r="BI225"/>
  <c r="BH225"/>
  <c r="BG225"/>
  <c r="BF225"/>
  <c r="T225"/>
  <c r="R225"/>
  <c r="P225"/>
  <c r="BI217"/>
  <c r="BH217"/>
  <c r="BG217"/>
  <c r="BF217"/>
  <c r="T217"/>
  <c r="R217"/>
  <c r="P217"/>
  <c r="BI210"/>
  <c r="BH210"/>
  <c r="BG210"/>
  <c r="BF210"/>
  <c r="T210"/>
  <c r="R210"/>
  <c r="P210"/>
  <c r="BI204"/>
  <c r="BH204"/>
  <c r="BG204"/>
  <c r="BF204"/>
  <c r="T204"/>
  <c r="R204"/>
  <c r="P204"/>
  <c r="BI196"/>
  <c r="BH196"/>
  <c r="BG196"/>
  <c r="BF196"/>
  <c r="T196"/>
  <c r="R196"/>
  <c r="P196"/>
  <c r="BI189"/>
  <c r="BH189"/>
  <c r="BG189"/>
  <c r="BF189"/>
  <c r="T189"/>
  <c r="R189"/>
  <c r="P189"/>
  <c r="BI179"/>
  <c r="BH179"/>
  <c r="BG179"/>
  <c r="BF179"/>
  <c r="T179"/>
  <c r="R179"/>
  <c r="P179"/>
  <c r="BI170"/>
  <c r="BH170"/>
  <c r="BG170"/>
  <c r="BF170"/>
  <c r="T170"/>
  <c r="R170"/>
  <c r="P170"/>
  <c r="BI167"/>
  <c r="BH167"/>
  <c r="BG167"/>
  <c r="BF167"/>
  <c r="T167"/>
  <c r="R167"/>
  <c r="P167"/>
  <c r="BI161"/>
  <c r="BH161"/>
  <c r="BG161"/>
  <c r="BF161"/>
  <c r="T161"/>
  <c r="R161"/>
  <c r="P161"/>
  <c r="BI153"/>
  <c r="BH153"/>
  <c r="BG153"/>
  <c r="BF153"/>
  <c r="T153"/>
  <c r="R153"/>
  <c r="P153"/>
  <c r="BI145"/>
  <c r="BH145"/>
  <c r="BG145"/>
  <c r="BF145"/>
  <c r="T145"/>
  <c r="R145"/>
  <c r="P145"/>
  <c r="BI137"/>
  <c r="BH137"/>
  <c r="BG137"/>
  <c r="BF137"/>
  <c r="T137"/>
  <c r="R137"/>
  <c r="P137"/>
  <c r="BI129"/>
  <c r="BH129"/>
  <c r="BG129"/>
  <c r="BF129"/>
  <c r="T129"/>
  <c r="R129"/>
  <c r="P129"/>
  <c r="F120"/>
  <c r="E118"/>
  <c r="F91"/>
  <c r="E89"/>
  <c r="J26"/>
  <c r="E26"/>
  <c r="J123"/>
  <c r="J25"/>
  <c r="J23"/>
  <c r="E23"/>
  <c r="J122"/>
  <c r="J22"/>
  <c r="J20"/>
  <c r="E20"/>
  <c r="F123"/>
  <c r="J19"/>
  <c r="J17"/>
  <c r="E17"/>
  <c r="F93"/>
  <c r="J16"/>
  <c r="J14"/>
  <c r="J91"/>
  <c r="E7"/>
  <c r="E114"/>
  <c i="10" r="J39"/>
  <c r="J38"/>
  <c i="1" r="AY104"/>
  <c i="10" r="J37"/>
  <c i="1" r="AX104"/>
  <c i="10" r="BI390"/>
  <c r="BH390"/>
  <c r="BG390"/>
  <c r="BF390"/>
  <c r="T390"/>
  <c r="R390"/>
  <c r="P390"/>
  <c r="BI387"/>
  <c r="BH387"/>
  <c r="BG387"/>
  <c r="BF387"/>
  <c r="T387"/>
  <c r="R387"/>
  <c r="P387"/>
  <c r="BI382"/>
  <c r="BH382"/>
  <c r="BG382"/>
  <c r="BF382"/>
  <c r="T382"/>
  <c r="R382"/>
  <c r="P382"/>
  <c r="BI377"/>
  <c r="BH377"/>
  <c r="BG377"/>
  <c r="BF377"/>
  <c r="T377"/>
  <c r="R377"/>
  <c r="P377"/>
  <c r="BI373"/>
  <c r="BH373"/>
  <c r="BG373"/>
  <c r="BF373"/>
  <c r="T373"/>
  <c r="R373"/>
  <c r="P373"/>
  <c r="BI368"/>
  <c r="BH368"/>
  <c r="BG368"/>
  <c r="BF368"/>
  <c r="T368"/>
  <c r="R368"/>
  <c r="P368"/>
  <c r="BI366"/>
  <c r="BH366"/>
  <c r="BG366"/>
  <c r="BF366"/>
  <c r="T366"/>
  <c r="R366"/>
  <c r="P366"/>
  <c r="BI361"/>
  <c r="BH361"/>
  <c r="BG361"/>
  <c r="BF361"/>
  <c r="T361"/>
  <c r="R361"/>
  <c r="P361"/>
  <c r="BI359"/>
  <c r="BH359"/>
  <c r="BG359"/>
  <c r="BF359"/>
  <c r="T359"/>
  <c r="R359"/>
  <c r="P359"/>
  <c r="BI354"/>
  <c r="BH354"/>
  <c r="BG354"/>
  <c r="BF354"/>
  <c r="T354"/>
  <c r="R354"/>
  <c r="P354"/>
  <c r="BI350"/>
  <c r="BH350"/>
  <c r="BG350"/>
  <c r="BF350"/>
  <c r="T350"/>
  <c r="R350"/>
  <c r="P350"/>
  <c r="BI346"/>
  <c r="BH346"/>
  <c r="BG346"/>
  <c r="BF346"/>
  <c r="T346"/>
  <c r="R346"/>
  <c r="P346"/>
  <c r="BI341"/>
  <c r="BH341"/>
  <c r="BG341"/>
  <c r="BF341"/>
  <c r="T341"/>
  <c r="R341"/>
  <c r="P341"/>
  <c r="BI335"/>
  <c r="BH335"/>
  <c r="BG335"/>
  <c r="BF335"/>
  <c r="T335"/>
  <c r="R335"/>
  <c r="P335"/>
  <c r="BI332"/>
  <c r="BH332"/>
  <c r="BG332"/>
  <c r="BF332"/>
  <c r="T332"/>
  <c r="R332"/>
  <c r="P332"/>
  <c r="BI329"/>
  <c r="BH329"/>
  <c r="BG329"/>
  <c r="BF329"/>
  <c r="T329"/>
  <c r="R329"/>
  <c r="P329"/>
  <c r="BI324"/>
  <c r="BH324"/>
  <c r="BG324"/>
  <c r="BF324"/>
  <c r="T324"/>
  <c r="R324"/>
  <c r="P324"/>
  <c r="BI320"/>
  <c r="BH320"/>
  <c r="BG320"/>
  <c r="BF320"/>
  <c r="T320"/>
  <c r="R320"/>
  <c r="P320"/>
  <c r="BI315"/>
  <c r="BH315"/>
  <c r="BG315"/>
  <c r="BF315"/>
  <c r="T315"/>
  <c r="R315"/>
  <c r="P315"/>
  <c r="BI310"/>
  <c r="BH310"/>
  <c r="BG310"/>
  <c r="BF310"/>
  <c r="T310"/>
  <c r="R310"/>
  <c r="P310"/>
  <c r="BI306"/>
  <c r="BH306"/>
  <c r="BG306"/>
  <c r="BF306"/>
  <c r="T306"/>
  <c r="R306"/>
  <c r="P306"/>
  <c r="BI301"/>
  <c r="BH301"/>
  <c r="BG301"/>
  <c r="BF301"/>
  <c r="T301"/>
  <c r="R301"/>
  <c r="P301"/>
  <c r="BI297"/>
  <c r="BH297"/>
  <c r="BG297"/>
  <c r="BF297"/>
  <c r="T297"/>
  <c r="R297"/>
  <c r="P297"/>
  <c r="BI293"/>
  <c r="BH293"/>
  <c r="BG293"/>
  <c r="BF293"/>
  <c r="T293"/>
  <c r="R293"/>
  <c r="P293"/>
  <c r="BI289"/>
  <c r="BH289"/>
  <c r="BG289"/>
  <c r="BF289"/>
  <c r="T289"/>
  <c r="R289"/>
  <c r="P289"/>
  <c r="BI282"/>
  <c r="BH282"/>
  <c r="BG282"/>
  <c r="BF282"/>
  <c r="T282"/>
  <c r="R282"/>
  <c r="P282"/>
  <c r="BI276"/>
  <c r="BH276"/>
  <c r="BG276"/>
  <c r="BF276"/>
  <c r="T276"/>
  <c r="R276"/>
  <c r="P276"/>
  <c r="BI270"/>
  <c r="BH270"/>
  <c r="BG270"/>
  <c r="BF270"/>
  <c r="T270"/>
  <c r="T269"/>
  <c r="R270"/>
  <c r="R269"/>
  <c r="P270"/>
  <c r="P269"/>
  <c r="BI266"/>
  <c r="BH266"/>
  <c r="BG266"/>
  <c r="BF266"/>
  <c r="T266"/>
  <c r="R266"/>
  <c r="P266"/>
  <c r="BI260"/>
  <c r="BH260"/>
  <c r="BG260"/>
  <c r="BF260"/>
  <c r="T260"/>
  <c r="R260"/>
  <c r="P260"/>
  <c r="BI257"/>
  <c r="BH257"/>
  <c r="BG257"/>
  <c r="BF257"/>
  <c r="T257"/>
  <c r="R257"/>
  <c r="P257"/>
  <c r="BI240"/>
  <c r="BH240"/>
  <c r="BG240"/>
  <c r="BF240"/>
  <c r="T240"/>
  <c r="R240"/>
  <c r="P240"/>
  <c r="BI232"/>
  <c r="BH232"/>
  <c r="BG232"/>
  <c r="BF232"/>
  <c r="T232"/>
  <c r="R232"/>
  <c r="P232"/>
  <c r="BI221"/>
  <c r="BH221"/>
  <c r="BG221"/>
  <c r="BF221"/>
  <c r="T221"/>
  <c r="R221"/>
  <c r="P221"/>
  <c r="BI211"/>
  <c r="BH211"/>
  <c r="BG211"/>
  <c r="BF211"/>
  <c r="T211"/>
  <c r="R211"/>
  <c r="P211"/>
  <c r="BI203"/>
  <c r="BH203"/>
  <c r="BG203"/>
  <c r="BF203"/>
  <c r="T203"/>
  <c r="R203"/>
  <c r="P203"/>
  <c r="BI196"/>
  <c r="BH196"/>
  <c r="BG196"/>
  <c r="BF196"/>
  <c r="T196"/>
  <c r="R196"/>
  <c r="P196"/>
  <c r="BI185"/>
  <c r="BH185"/>
  <c r="BG185"/>
  <c r="BF185"/>
  <c r="T185"/>
  <c r="R185"/>
  <c r="P185"/>
  <c r="BI175"/>
  <c r="BH175"/>
  <c r="BG175"/>
  <c r="BF175"/>
  <c r="T175"/>
  <c r="R175"/>
  <c r="P175"/>
  <c r="BI172"/>
  <c r="BH172"/>
  <c r="BG172"/>
  <c r="BF172"/>
  <c r="T172"/>
  <c r="R172"/>
  <c r="P172"/>
  <c r="BI165"/>
  <c r="BH165"/>
  <c r="BG165"/>
  <c r="BF165"/>
  <c r="T165"/>
  <c r="R165"/>
  <c r="P165"/>
  <c r="BI156"/>
  <c r="BH156"/>
  <c r="BG156"/>
  <c r="BF156"/>
  <c r="T156"/>
  <c r="R156"/>
  <c r="P156"/>
  <c r="BI147"/>
  <c r="BH147"/>
  <c r="BG147"/>
  <c r="BF147"/>
  <c r="T147"/>
  <c r="R147"/>
  <c r="P147"/>
  <c r="BI138"/>
  <c r="BH138"/>
  <c r="BG138"/>
  <c r="BF138"/>
  <c r="T138"/>
  <c r="R138"/>
  <c r="P138"/>
  <c r="BI129"/>
  <c r="BH129"/>
  <c r="BG129"/>
  <c r="BF129"/>
  <c r="T129"/>
  <c r="R129"/>
  <c r="P129"/>
  <c r="F120"/>
  <c r="E118"/>
  <c r="F91"/>
  <c r="E89"/>
  <c r="J26"/>
  <c r="E26"/>
  <c r="J94"/>
  <c r="J25"/>
  <c r="J23"/>
  <c r="E23"/>
  <c r="J122"/>
  <c r="J22"/>
  <c r="J20"/>
  <c r="E20"/>
  <c r="F94"/>
  <c r="J19"/>
  <c r="J17"/>
  <c r="E17"/>
  <c r="F93"/>
  <c r="J16"/>
  <c r="J14"/>
  <c r="J120"/>
  <c r="E7"/>
  <c r="E85"/>
  <c i="9" r="J39"/>
  <c r="J38"/>
  <c i="1" r="AY103"/>
  <c i="9" r="J37"/>
  <c i="1" r="AX103"/>
  <c i="9" r="BI394"/>
  <c r="BH394"/>
  <c r="BG394"/>
  <c r="BF394"/>
  <c r="T394"/>
  <c r="R394"/>
  <c r="P394"/>
  <c r="BI391"/>
  <c r="BH391"/>
  <c r="BG391"/>
  <c r="BF391"/>
  <c r="T391"/>
  <c r="R391"/>
  <c r="P391"/>
  <c r="BI386"/>
  <c r="BH386"/>
  <c r="BG386"/>
  <c r="BF386"/>
  <c r="T386"/>
  <c r="R386"/>
  <c r="P386"/>
  <c r="BI381"/>
  <c r="BH381"/>
  <c r="BG381"/>
  <c r="BF381"/>
  <c r="T381"/>
  <c r="R381"/>
  <c r="P381"/>
  <c r="BI377"/>
  <c r="BH377"/>
  <c r="BG377"/>
  <c r="BF377"/>
  <c r="T377"/>
  <c r="R377"/>
  <c r="P377"/>
  <c r="BI372"/>
  <c r="BH372"/>
  <c r="BG372"/>
  <c r="BF372"/>
  <c r="T372"/>
  <c r="R372"/>
  <c r="P372"/>
  <c r="BI370"/>
  <c r="BH370"/>
  <c r="BG370"/>
  <c r="BF370"/>
  <c r="T370"/>
  <c r="R370"/>
  <c r="P370"/>
  <c r="BI365"/>
  <c r="BH365"/>
  <c r="BG365"/>
  <c r="BF365"/>
  <c r="T365"/>
  <c r="R365"/>
  <c r="P365"/>
  <c r="BI363"/>
  <c r="BH363"/>
  <c r="BG363"/>
  <c r="BF363"/>
  <c r="T363"/>
  <c r="R363"/>
  <c r="P363"/>
  <c r="BI358"/>
  <c r="BH358"/>
  <c r="BG358"/>
  <c r="BF358"/>
  <c r="T358"/>
  <c r="R358"/>
  <c r="P358"/>
  <c r="BI356"/>
  <c r="BH356"/>
  <c r="BG356"/>
  <c r="BF356"/>
  <c r="T356"/>
  <c r="R356"/>
  <c r="P356"/>
  <c r="BI351"/>
  <c r="BH351"/>
  <c r="BG351"/>
  <c r="BF351"/>
  <c r="T351"/>
  <c r="R351"/>
  <c r="P351"/>
  <c r="BI347"/>
  <c r="BH347"/>
  <c r="BG347"/>
  <c r="BF347"/>
  <c r="T347"/>
  <c r="R347"/>
  <c r="P347"/>
  <c r="BI343"/>
  <c r="BH343"/>
  <c r="BG343"/>
  <c r="BF343"/>
  <c r="T343"/>
  <c r="R343"/>
  <c r="P343"/>
  <c r="BI338"/>
  <c r="BH338"/>
  <c r="BG338"/>
  <c r="BF338"/>
  <c r="T338"/>
  <c r="R338"/>
  <c r="P338"/>
  <c r="BI332"/>
  <c r="BH332"/>
  <c r="BG332"/>
  <c r="BF332"/>
  <c r="T332"/>
  <c r="R332"/>
  <c r="P332"/>
  <c r="BI329"/>
  <c r="BH329"/>
  <c r="BG329"/>
  <c r="BF329"/>
  <c r="T329"/>
  <c r="R329"/>
  <c r="P329"/>
  <c r="BI326"/>
  <c r="BH326"/>
  <c r="BG326"/>
  <c r="BF326"/>
  <c r="T326"/>
  <c r="R326"/>
  <c r="P326"/>
  <c r="BI321"/>
  <c r="BH321"/>
  <c r="BG321"/>
  <c r="BF321"/>
  <c r="T321"/>
  <c r="R321"/>
  <c r="P321"/>
  <c r="BI317"/>
  <c r="BH317"/>
  <c r="BG317"/>
  <c r="BF317"/>
  <c r="T317"/>
  <c r="R317"/>
  <c r="P317"/>
  <c r="BI312"/>
  <c r="BH312"/>
  <c r="BG312"/>
  <c r="BF312"/>
  <c r="T312"/>
  <c r="R312"/>
  <c r="P312"/>
  <c r="BI307"/>
  <c r="BH307"/>
  <c r="BG307"/>
  <c r="BF307"/>
  <c r="T307"/>
  <c r="R307"/>
  <c r="P307"/>
  <c r="BI303"/>
  <c r="BH303"/>
  <c r="BG303"/>
  <c r="BF303"/>
  <c r="T303"/>
  <c r="R303"/>
  <c r="P303"/>
  <c r="BI298"/>
  <c r="BH298"/>
  <c r="BG298"/>
  <c r="BF298"/>
  <c r="T298"/>
  <c r="R298"/>
  <c r="P298"/>
  <c r="BI294"/>
  <c r="BH294"/>
  <c r="BG294"/>
  <c r="BF294"/>
  <c r="T294"/>
  <c r="R294"/>
  <c r="P294"/>
  <c r="BI290"/>
  <c r="BH290"/>
  <c r="BG290"/>
  <c r="BF290"/>
  <c r="T290"/>
  <c r="R290"/>
  <c r="P290"/>
  <c r="BI286"/>
  <c r="BH286"/>
  <c r="BG286"/>
  <c r="BF286"/>
  <c r="T286"/>
  <c r="R286"/>
  <c r="P286"/>
  <c r="BI279"/>
  <c r="BH279"/>
  <c r="BG279"/>
  <c r="BF279"/>
  <c r="T279"/>
  <c r="R279"/>
  <c r="P279"/>
  <c r="BI273"/>
  <c r="BH273"/>
  <c r="BG273"/>
  <c r="BF273"/>
  <c r="T273"/>
  <c r="R273"/>
  <c r="P273"/>
  <c r="BI267"/>
  <c r="BH267"/>
  <c r="BG267"/>
  <c r="BF267"/>
  <c r="T267"/>
  <c r="T266"/>
  <c r="R267"/>
  <c r="R266"/>
  <c r="P267"/>
  <c r="P266"/>
  <c r="BI263"/>
  <c r="BH263"/>
  <c r="BG263"/>
  <c r="BF263"/>
  <c r="T263"/>
  <c r="R263"/>
  <c r="P263"/>
  <c r="BI257"/>
  <c r="BH257"/>
  <c r="BG257"/>
  <c r="BF257"/>
  <c r="T257"/>
  <c r="R257"/>
  <c r="P257"/>
  <c r="BI254"/>
  <c r="BH254"/>
  <c r="BG254"/>
  <c r="BF254"/>
  <c r="T254"/>
  <c r="R254"/>
  <c r="P254"/>
  <c r="BI237"/>
  <c r="BH237"/>
  <c r="BG237"/>
  <c r="BF237"/>
  <c r="T237"/>
  <c r="R237"/>
  <c r="P237"/>
  <c r="BI228"/>
  <c r="BH228"/>
  <c r="BG228"/>
  <c r="BF228"/>
  <c r="T228"/>
  <c r="R228"/>
  <c r="P228"/>
  <c r="BI217"/>
  <c r="BH217"/>
  <c r="BG217"/>
  <c r="BF217"/>
  <c r="T217"/>
  <c r="R217"/>
  <c r="P217"/>
  <c r="BI207"/>
  <c r="BH207"/>
  <c r="BG207"/>
  <c r="BF207"/>
  <c r="T207"/>
  <c r="R207"/>
  <c r="P207"/>
  <c r="BI199"/>
  <c r="BH199"/>
  <c r="BG199"/>
  <c r="BF199"/>
  <c r="T199"/>
  <c r="R199"/>
  <c r="P199"/>
  <c r="BI192"/>
  <c r="BH192"/>
  <c r="BG192"/>
  <c r="BF192"/>
  <c r="T192"/>
  <c r="R192"/>
  <c r="P192"/>
  <c r="BI183"/>
  <c r="BH183"/>
  <c r="BG183"/>
  <c r="BF183"/>
  <c r="T183"/>
  <c r="R183"/>
  <c r="P183"/>
  <c r="BI175"/>
  <c r="BH175"/>
  <c r="BG175"/>
  <c r="BF175"/>
  <c r="T175"/>
  <c r="R175"/>
  <c r="P175"/>
  <c r="BI172"/>
  <c r="BH172"/>
  <c r="BG172"/>
  <c r="BF172"/>
  <c r="T172"/>
  <c r="R172"/>
  <c r="P172"/>
  <c r="BI165"/>
  <c r="BH165"/>
  <c r="BG165"/>
  <c r="BF165"/>
  <c r="T165"/>
  <c r="R165"/>
  <c r="P165"/>
  <c r="BI156"/>
  <c r="BH156"/>
  <c r="BG156"/>
  <c r="BF156"/>
  <c r="T156"/>
  <c r="R156"/>
  <c r="P156"/>
  <c r="BI147"/>
  <c r="BH147"/>
  <c r="BG147"/>
  <c r="BF147"/>
  <c r="T147"/>
  <c r="R147"/>
  <c r="P147"/>
  <c r="BI138"/>
  <c r="BH138"/>
  <c r="BG138"/>
  <c r="BF138"/>
  <c r="T138"/>
  <c r="R138"/>
  <c r="P138"/>
  <c r="BI129"/>
  <c r="BH129"/>
  <c r="BG129"/>
  <c r="BF129"/>
  <c r="T129"/>
  <c r="R129"/>
  <c r="P129"/>
  <c r="F120"/>
  <c r="E118"/>
  <c r="F91"/>
  <c r="E89"/>
  <c r="J26"/>
  <c r="E26"/>
  <c r="J123"/>
  <c r="J25"/>
  <c r="J23"/>
  <c r="E23"/>
  <c r="J122"/>
  <c r="J22"/>
  <c r="J20"/>
  <c r="E20"/>
  <c r="F123"/>
  <c r="J19"/>
  <c r="J17"/>
  <c r="E17"/>
  <c r="F93"/>
  <c r="J16"/>
  <c r="J14"/>
  <c r="J120"/>
  <c r="E7"/>
  <c r="E114"/>
  <c i="8" r="J39"/>
  <c r="J38"/>
  <c i="1" r="AY102"/>
  <c i="8" r="J37"/>
  <c i="1" r="AX102"/>
  <c i="8" r="BI396"/>
  <c r="BH396"/>
  <c r="BG396"/>
  <c r="BF396"/>
  <c r="T396"/>
  <c r="R396"/>
  <c r="P396"/>
  <c r="BI393"/>
  <c r="BH393"/>
  <c r="BG393"/>
  <c r="BF393"/>
  <c r="T393"/>
  <c r="R393"/>
  <c r="P393"/>
  <c r="BI388"/>
  <c r="BH388"/>
  <c r="BG388"/>
  <c r="BF388"/>
  <c r="T388"/>
  <c r="R388"/>
  <c r="P388"/>
  <c r="BI383"/>
  <c r="BH383"/>
  <c r="BG383"/>
  <c r="BF383"/>
  <c r="T383"/>
  <c r="R383"/>
  <c r="P383"/>
  <c r="BI379"/>
  <c r="BH379"/>
  <c r="BG379"/>
  <c r="BF379"/>
  <c r="T379"/>
  <c r="R379"/>
  <c r="P379"/>
  <c r="BI374"/>
  <c r="BH374"/>
  <c r="BG374"/>
  <c r="BF374"/>
  <c r="T374"/>
  <c r="R374"/>
  <c r="P374"/>
  <c r="BI372"/>
  <c r="BH372"/>
  <c r="BG372"/>
  <c r="BF372"/>
  <c r="T372"/>
  <c r="R372"/>
  <c r="P372"/>
  <c r="BI367"/>
  <c r="BH367"/>
  <c r="BG367"/>
  <c r="BF367"/>
  <c r="T367"/>
  <c r="R367"/>
  <c r="P367"/>
  <c r="BI365"/>
  <c r="BH365"/>
  <c r="BG365"/>
  <c r="BF365"/>
  <c r="T365"/>
  <c r="R365"/>
  <c r="P365"/>
  <c r="BI360"/>
  <c r="BH360"/>
  <c r="BG360"/>
  <c r="BF360"/>
  <c r="T360"/>
  <c r="R360"/>
  <c r="P360"/>
  <c r="BI356"/>
  <c r="BH356"/>
  <c r="BG356"/>
  <c r="BF356"/>
  <c r="T356"/>
  <c r="R356"/>
  <c r="P356"/>
  <c r="BI352"/>
  <c r="BH352"/>
  <c r="BG352"/>
  <c r="BF352"/>
  <c r="T352"/>
  <c r="R352"/>
  <c r="P352"/>
  <c r="BI347"/>
  <c r="BH347"/>
  <c r="BG347"/>
  <c r="BF347"/>
  <c r="T347"/>
  <c r="R347"/>
  <c r="P347"/>
  <c r="BI344"/>
  <c r="BH344"/>
  <c r="BG344"/>
  <c r="BF344"/>
  <c r="T344"/>
  <c r="R344"/>
  <c r="P344"/>
  <c r="BI338"/>
  <c r="BH338"/>
  <c r="BG338"/>
  <c r="BF338"/>
  <c r="T338"/>
  <c r="R338"/>
  <c r="P338"/>
  <c r="BI335"/>
  <c r="BH335"/>
  <c r="BG335"/>
  <c r="BF335"/>
  <c r="T335"/>
  <c r="R335"/>
  <c r="P335"/>
  <c r="BI332"/>
  <c r="BH332"/>
  <c r="BG332"/>
  <c r="BF332"/>
  <c r="T332"/>
  <c r="R332"/>
  <c r="P332"/>
  <c r="BI327"/>
  <c r="BH327"/>
  <c r="BG327"/>
  <c r="BF327"/>
  <c r="T327"/>
  <c r="R327"/>
  <c r="P327"/>
  <c r="BI323"/>
  <c r="BH323"/>
  <c r="BG323"/>
  <c r="BF323"/>
  <c r="T323"/>
  <c r="R323"/>
  <c r="P323"/>
  <c r="BI318"/>
  <c r="BH318"/>
  <c r="BG318"/>
  <c r="BF318"/>
  <c r="T318"/>
  <c r="R318"/>
  <c r="P318"/>
  <c r="BI313"/>
  <c r="BH313"/>
  <c r="BG313"/>
  <c r="BF313"/>
  <c r="T313"/>
  <c r="R313"/>
  <c r="P313"/>
  <c r="BI309"/>
  <c r="BH309"/>
  <c r="BG309"/>
  <c r="BF309"/>
  <c r="T309"/>
  <c r="R309"/>
  <c r="P309"/>
  <c r="BI304"/>
  <c r="BH304"/>
  <c r="BG304"/>
  <c r="BF304"/>
  <c r="T304"/>
  <c r="R304"/>
  <c r="P304"/>
  <c r="BI300"/>
  <c r="BH300"/>
  <c r="BG300"/>
  <c r="BF300"/>
  <c r="T300"/>
  <c r="R300"/>
  <c r="P300"/>
  <c r="BI296"/>
  <c r="BH296"/>
  <c r="BG296"/>
  <c r="BF296"/>
  <c r="T296"/>
  <c r="R296"/>
  <c r="P296"/>
  <c r="BI290"/>
  <c r="BH290"/>
  <c r="BG290"/>
  <c r="BF290"/>
  <c r="T290"/>
  <c r="R290"/>
  <c r="P290"/>
  <c r="BI284"/>
  <c r="BH284"/>
  <c r="BG284"/>
  <c r="BF284"/>
  <c r="T284"/>
  <c r="R284"/>
  <c r="P284"/>
  <c r="BI278"/>
  <c r="BH278"/>
  <c r="BG278"/>
  <c r="BF278"/>
  <c r="T278"/>
  <c r="T277"/>
  <c r="R278"/>
  <c r="R277"/>
  <c r="P278"/>
  <c r="P277"/>
  <c r="BI274"/>
  <c r="BH274"/>
  <c r="BG274"/>
  <c r="BF274"/>
  <c r="T274"/>
  <c r="R274"/>
  <c r="P274"/>
  <c r="BI268"/>
  <c r="BH268"/>
  <c r="BG268"/>
  <c r="BF268"/>
  <c r="T268"/>
  <c r="R268"/>
  <c r="P268"/>
  <c r="BI265"/>
  <c r="BH265"/>
  <c r="BG265"/>
  <c r="BF265"/>
  <c r="T265"/>
  <c r="R265"/>
  <c r="P265"/>
  <c r="BI247"/>
  <c r="BH247"/>
  <c r="BG247"/>
  <c r="BF247"/>
  <c r="T247"/>
  <c r="R247"/>
  <c r="P247"/>
  <c r="BI237"/>
  <c r="BH237"/>
  <c r="BG237"/>
  <c r="BF237"/>
  <c r="T237"/>
  <c r="R237"/>
  <c r="P237"/>
  <c r="BI225"/>
  <c r="BH225"/>
  <c r="BG225"/>
  <c r="BF225"/>
  <c r="T225"/>
  <c r="R225"/>
  <c r="P225"/>
  <c r="BI214"/>
  <c r="BH214"/>
  <c r="BG214"/>
  <c r="BF214"/>
  <c r="T214"/>
  <c r="R214"/>
  <c r="P214"/>
  <c r="BI206"/>
  <c r="BH206"/>
  <c r="BG206"/>
  <c r="BF206"/>
  <c r="T206"/>
  <c r="R206"/>
  <c r="P206"/>
  <c r="BI199"/>
  <c r="BH199"/>
  <c r="BG199"/>
  <c r="BF199"/>
  <c r="T199"/>
  <c r="R199"/>
  <c r="P199"/>
  <c r="BI189"/>
  <c r="BH189"/>
  <c r="BG189"/>
  <c r="BF189"/>
  <c r="T189"/>
  <c r="R189"/>
  <c r="P189"/>
  <c r="BI180"/>
  <c r="BH180"/>
  <c r="BG180"/>
  <c r="BF180"/>
  <c r="T180"/>
  <c r="R180"/>
  <c r="P180"/>
  <c r="BI177"/>
  <c r="BH177"/>
  <c r="BG177"/>
  <c r="BF177"/>
  <c r="T177"/>
  <c r="R177"/>
  <c r="P177"/>
  <c r="BI169"/>
  <c r="BH169"/>
  <c r="BG169"/>
  <c r="BF169"/>
  <c r="T169"/>
  <c r="R169"/>
  <c r="P169"/>
  <c r="BI159"/>
  <c r="BH159"/>
  <c r="BG159"/>
  <c r="BF159"/>
  <c r="T159"/>
  <c r="R159"/>
  <c r="P159"/>
  <c r="BI149"/>
  <c r="BH149"/>
  <c r="BG149"/>
  <c r="BF149"/>
  <c r="T149"/>
  <c r="R149"/>
  <c r="P149"/>
  <c r="BI139"/>
  <c r="BH139"/>
  <c r="BG139"/>
  <c r="BF139"/>
  <c r="T139"/>
  <c r="R139"/>
  <c r="P139"/>
  <c r="BI129"/>
  <c r="BH129"/>
  <c r="BG129"/>
  <c r="BF129"/>
  <c r="T129"/>
  <c r="R129"/>
  <c r="P129"/>
  <c r="F120"/>
  <c r="E118"/>
  <c r="F91"/>
  <c r="E89"/>
  <c r="J26"/>
  <c r="E26"/>
  <c r="J94"/>
  <c r="J25"/>
  <c r="J23"/>
  <c r="E23"/>
  <c r="J93"/>
  <c r="J22"/>
  <c r="J20"/>
  <c r="E20"/>
  <c r="F123"/>
  <c r="J19"/>
  <c r="J17"/>
  <c r="E17"/>
  <c r="F93"/>
  <c r="J16"/>
  <c r="J14"/>
  <c r="J120"/>
  <c r="E7"/>
  <c r="E85"/>
  <c i="7" r="J39"/>
  <c r="J38"/>
  <c i="1" r="AY101"/>
  <c i="7" r="J37"/>
  <c i="1" r="AX101"/>
  <c i="7" r="BI680"/>
  <c r="BH680"/>
  <c r="BG680"/>
  <c r="BF680"/>
  <c r="T680"/>
  <c r="R680"/>
  <c r="P680"/>
  <c r="BI677"/>
  <c r="BH677"/>
  <c r="BG677"/>
  <c r="BF677"/>
  <c r="T677"/>
  <c r="R677"/>
  <c r="P677"/>
  <c r="BI674"/>
  <c r="BH674"/>
  <c r="BG674"/>
  <c r="BF674"/>
  <c r="T674"/>
  <c r="T673"/>
  <c r="R674"/>
  <c r="R673"/>
  <c r="P674"/>
  <c r="P673"/>
  <c r="BI669"/>
  <c r="BH669"/>
  <c r="BG669"/>
  <c r="BF669"/>
  <c r="T669"/>
  <c r="R669"/>
  <c r="P669"/>
  <c r="BI664"/>
  <c r="BH664"/>
  <c r="BG664"/>
  <c r="BF664"/>
  <c r="T664"/>
  <c r="R664"/>
  <c r="P664"/>
  <c r="BI660"/>
  <c r="BH660"/>
  <c r="BG660"/>
  <c r="BF660"/>
  <c r="T660"/>
  <c r="R660"/>
  <c r="P660"/>
  <c r="BI655"/>
  <c r="BH655"/>
  <c r="BG655"/>
  <c r="BF655"/>
  <c r="T655"/>
  <c r="R655"/>
  <c r="P655"/>
  <c r="BI653"/>
  <c r="BH653"/>
  <c r="BG653"/>
  <c r="BF653"/>
  <c r="T653"/>
  <c r="R653"/>
  <c r="P653"/>
  <c r="BI648"/>
  <c r="BH648"/>
  <c r="BG648"/>
  <c r="BF648"/>
  <c r="T648"/>
  <c r="R648"/>
  <c r="P648"/>
  <c r="BI646"/>
  <c r="BH646"/>
  <c r="BG646"/>
  <c r="BF646"/>
  <c r="T646"/>
  <c r="R646"/>
  <c r="P646"/>
  <c r="BI641"/>
  <c r="BH641"/>
  <c r="BG641"/>
  <c r="BF641"/>
  <c r="T641"/>
  <c r="R641"/>
  <c r="P641"/>
  <c r="BI639"/>
  <c r="BH639"/>
  <c r="BG639"/>
  <c r="BF639"/>
  <c r="T639"/>
  <c r="R639"/>
  <c r="P639"/>
  <c r="BI634"/>
  <c r="BH634"/>
  <c r="BG634"/>
  <c r="BF634"/>
  <c r="T634"/>
  <c r="R634"/>
  <c r="P634"/>
  <c r="BI630"/>
  <c r="BH630"/>
  <c r="BG630"/>
  <c r="BF630"/>
  <c r="T630"/>
  <c r="R630"/>
  <c r="P630"/>
  <c r="BI626"/>
  <c r="BH626"/>
  <c r="BG626"/>
  <c r="BF626"/>
  <c r="T626"/>
  <c r="R626"/>
  <c r="P626"/>
  <c r="BI621"/>
  <c r="BH621"/>
  <c r="BG621"/>
  <c r="BF621"/>
  <c r="T621"/>
  <c r="R621"/>
  <c r="P621"/>
  <c r="BI614"/>
  <c r="BH614"/>
  <c r="BG614"/>
  <c r="BF614"/>
  <c r="T614"/>
  <c r="R614"/>
  <c r="P614"/>
  <c r="BI611"/>
  <c r="BH611"/>
  <c r="BG611"/>
  <c r="BF611"/>
  <c r="T611"/>
  <c r="R611"/>
  <c r="P611"/>
  <c r="BI608"/>
  <c r="BH608"/>
  <c r="BG608"/>
  <c r="BF608"/>
  <c r="T608"/>
  <c r="R608"/>
  <c r="P608"/>
  <c r="BI605"/>
  <c r="BH605"/>
  <c r="BG605"/>
  <c r="BF605"/>
  <c r="T605"/>
  <c r="R605"/>
  <c r="P605"/>
  <c r="BI600"/>
  <c r="BH600"/>
  <c r="BG600"/>
  <c r="BF600"/>
  <c r="T600"/>
  <c r="R600"/>
  <c r="P600"/>
  <c r="BI597"/>
  <c r="BH597"/>
  <c r="BG597"/>
  <c r="BF597"/>
  <c r="T597"/>
  <c r="R597"/>
  <c r="P597"/>
  <c r="BI592"/>
  <c r="BH592"/>
  <c r="BG592"/>
  <c r="BF592"/>
  <c r="T592"/>
  <c r="R592"/>
  <c r="P592"/>
  <c r="BI588"/>
  <c r="BH588"/>
  <c r="BG588"/>
  <c r="BF588"/>
  <c r="T588"/>
  <c r="R588"/>
  <c r="P588"/>
  <c r="BI583"/>
  <c r="BH583"/>
  <c r="BG583"/>
  <c r="BF583"/>
  <c r="T583"/>
  <c r="R583"/>
  <c r="P583"/>
  <c r="BI578"/>
  <c r="BH578"/>
  <c r="BG578"/>
  <c r="BF578"/>
  <c r="T578"/>
  <c r="R578"/>
  <c r="P578"/>
  <c r="BI574"/>
  <c r="BH574"/>
  <c r="BG574"/>
  <c r="BF574"/>
  <c r="T574"/>
  <c r="R574"/>
  <c r="P574"/>
  <c r="BI569"/>
  <c r="BH569"/>
  <c r="BG569"/>
  <c r="BF569"/>
  <c r="T569"/>
  <c r="R569"/>
  <c r="P569"/>
  <c r="BI565"/>
  <c r="BH565"/>
  <c r="BG565"/>
  <c r="BF565"/>
  <c r="T565"/>
  <c r="R565"/>
  <c r="P565"/>
  <c r="BI561"/>
  <c r="BH561"/>
  <c r="BG561"/>
  <c r="BF561"/>
  <c r="T561"/>
  <c r="R561"/>
  <c r="P561"/>
  <c r="BI557"/>
  <c r="BH557"/>
  <c r="BG557"/>
  <c r="BF557"/>
  <c r="T557"/>
  <c r="R557"/>
  <c r="P557"/>
  <c r="BI553"/>
  <c r="BH553"/>
  <c r="BG553"/>
  <c r="BF553"/>
  <c r="T553"/>
  <c r="R553"/>
  <c r="P553"/>
  <c r="BI545"/>
  <c r="BH545"/>
  <c r="BG545"/>
  <c r="BF545"/>
  <c r="T545"/>
  <c r="R545"/>
  <c r="P545"/>
  <c r="BI538"/>
  <c r="BH538"/>
  <c r="BG538"/>
  <c r="BF538"/>
  <c r="T538"/>
  <c r="R538"/>
  <c r="P538"/>
  <c r="BI531"/>
  <c r="BH531"/>
  <c r="BG531"/>
  <c r="BF531"/>
  <c r="T531"/>
  <c r="T530"/>
  <c r="R531"/>
  <c r="R530"/>
  <c r="P531"/>
  <c r="P530"/>
  <c r="BI506"/>
  <c r="BH506"/>
  <c r="BG506"/>
  <c r="BF506"/>
  <c r="T506"/>
  <c r="R506"/>
  <c r="P506"/>
  <c r="BI482"/>
  <c r="BH482"/>
  <c r="BG482"/>
  <c r="BF482"/>
  <c r="T482"/>
  <c r="R482"/>
  <c r="P482"/>
  <c r="BI479"/>
  <c r="BH479"/>
  <c r="BG479"/>
  <c r="BF479"/>
  <c r="T479"/>
  <c r="R479"/>
  <c r="P479"/>
  <c r="BI471"/>
  <c r="BH471"/>
  <c r="BG471"/>
  <c r="BF471"/>
  <c r="T471"/>
  <c r="R471"/>
  <c r="P471"/>
  <c r="BI468"/>
  <c r="BH468"/>
  <c r="BG468"/>
  <c r="BF468"/>
  <c r="T468"/>
  <c r="R468"/>
  <c r="P468"/>
  <c r="BI429"/>
  <c r="BH429"/>
  <c r="BG429"/>
  <c r="BF429"/>
  <c r="T429"/>
  <c r="R429"/>
  <c r="P429"/>
  <c r="BI423"/>
  <c r="BH423"/>
  <c r="BG423"/>
  <c r="BF423"/>
  <c r="T423"/>
  <c r="R423"/>
  <c r="P423"/>
  <c r="BI393"/>
  <c r="BH393"/>
  <c r="BG393"/>
  <c r="BF393"/>
  <c r="T393"/>
  <c r="R393"/>
  <c r="P393"/>
  <c r="BI387"/>
  <c r="BH387"/>
  <c r="BG387"/>
  <c r="BF387"/>
  <c r="T387"/>
  <c r="R387"/>
  <c r="P387"/>
  <c r="BI380"/>
  <c r="BH380"/>
  <c r="BG380"/>
  <c r="BF380"/>
  <c r="T380"/>
  <c r="R380"/>
  <c r="P380"/>
  <c r="BI374"/>
  <c r="BH374"/>
  <c r="BG374"/>
  <c r="BF374"/>
  <c r="T374"/>
  <c r="R374"/>
  <c r="P374"/>
  <c r="BI366"/>
  <c r="BH366"/>
  <c r="BG366"/>
  <c r="BF366"/>
  <c r="T366"/>
  <c r="R366"/>
  <c r="P366"/>
  <c r="BI359"/>
  <c r="BH359"/>
  <c r="BG359"/>
  <c r="BF359"/>
  <c r="T359"/>
  <c r="R359"/>
  <c r="P359"/>
  <c r="BI327"/>
  <c r="BH327"/>
  <c r="BG327"/>
  <c r="BF327"/>
  <c r="T327"/>
  <c r="R327"/>
  <c r="P327"/>
  <c r="BI296"/>
  <c r="BH296"/>
  <c r="BG296"/>
  <c r="BF296"/>
  <c r="T296"/>
  <c r="R296"/>
  <c r="P296"/>
  <c r="BI286"/>
  <c r="BH286"/>
  <c r="BG286"/>
  <c r="BF286"/>
  <c r="T286"/>
  <c r="R286"/>
  <c r="P286"/>
  <c r="BI283"/>
  <c r="BH283"/>
  <c r="BG283"/>
  <c r="BF283"/>
  <c r="T283"/>
  <c r="R283"/>
  <c r="P283"/>
  <c r="BI280"/>
  <c r="BH280"/>
  <c r="BG280"/>
  <c r="BF280"/>
  <c r="T280"/>
  <c r="R280"/>
  <c r="P280"/>
  <c r="BI264"/>
  <c r="BH264"/>
  <c r="BG264"/>
  <c r="BF264"/>
  <c r="T264"/>
  <c r="R264"/>
  <c r="P264"/>
  <c r="BI223"/>
  <c r="BH223"/>
  <c r="BG223"/>
  <c r="BF223"/>
  <c r="T223"/>
  <c r="R223"/>
  <c r="P223"/>
  <c r="BI218"/>
  <c r="BH218"/>
  <c r="BG218"/>
  <c r="BF218"/>
  <c r="T218"/>
  <c r="R218"/>
  <c r="P218"/>
  <c r="BI213"/>
  <c r="BH213"/>
  <c r="BG213"/>
  <c r="BF213"/>
  <c r="T213"/>
  <c r="R213"/>
  <c r="P213"/>
  <c r="BI208"/>
  <c r="BH208"/>
  <c r="BG208"/>
  <c r="BF208"/>
  <c r="T208"/>
  <c r="R208"/>
  <c r="P208"/>
  <c r="BI178"/>
  <c r="BH178"/>
  <c r="BG178"/>
  <c r="BF178"/>
  <c r="T178"/>
  <c r="R178"/>
  <c r="P178"/>
  <c r="BI154"/>
  <c r="BH154"/>
  <c r="BG154"/>
  <c r="BF154"/>
  <c r="T154"/>
  <c r="R154"/>
  <c r="P154"/>
  <c r="BI130"/>
  <c r="BH130"/>
  <c r="BG130"/>
  <c r="BF130"/>
  <c r="T130"/>
  <c r="R130"/>
  <c r="P130"/>
  <c r="F121"/>
  <c r="E119"/>
  <c r="F91"/>
  <c r="E89"/>
  <c r="J26"/>
  <c r="E26"/>
  <c r="J94"/>
  <c r="J25"/>
  <c r="J23"/>
  <c r="E23"/>
  <c r="J93"/>
  <c r="J22"/>
  <c r="J20"/>
  <c r="E20"/>
  <c r="F94"/>
  <c r="J19"/>
  <c r="J17"/>
  <c r="E17"/>
  <c r="F93"/>
  <c r="J16"/>
  <c r="J14"/>
  <c r="J91"/>
  <c r="E7"/>
  <c r="E115"/>
  <c i="6" r="J37"/>
  <c r="J36"/>
  <c i="1" r="AY99"/>
  <c i="6" r="J35"/>
  <c i="1" r="AX99"/>
  <c i="6" r="BI484"/>
  <c r="BH484"/>
  <c r="BG484"/>
  <c r="BF484"/>
  <c r="T484"/>
  <c r="T483"/>
  <c r="R484"/>
  <c r="R483"/>
  <c r="P484"/>
  <c r="P483"/>
  <c r="BI479"/>
  <c r="BH479"/>
  <c r="BG479"/>
  <c r="BF479"/>
  <c r="T479"/>
  <c r="T478"/>
  <c r="R479"/>
  <c r="R478"/>
  <c r="P479"/>
  <c r="P478"/>
  <c r="BI474"/>
  <c r="BH474"/>
  <c r="BG474"/>
  <c r="BF474"/>
  <c r="T474"/>
  <c r="R474"/>
  <c r="P474"/>
  <c r="BI467"/>
  <c r="BH467"/>
  <c r="BG467"/>
  <c r="BF467"/>
  <c r="T467"/>
  <c r="R467"/>
  <c r="P467"/>
  <c r="BI462"/>
  <c r="BH462"/>
  <c r="BG462"/>
  <c r="BF462"/>
  <c r="T462"/>
  <c r="R462"/>
  <c r="P462"/>
  <c r="BI458"/>
  <c r="BH458"/>
  <c r="BG458"/>
  <c r="BF458"/>
  <c r="T458"/>
  <c r="R458"/>
  <c r="P458"/>
  <c r="BI456"/>
  <c r="BH456"/>
  <c r="BG456"/>
  <c r="BF456"/>
  <c r="T456"/>
  <c r="R456"/>
  <c r="P456"/>
  <c r="BI452"/>
  <c r="BH452"/>
  <c r="BG452"/>
  <c r="BF452"/>
  <c r="T452"/>
  <c r="R452"/>
  <c r="P452"/>
  <c r="BI449"/>
  <c r="BH449"/>
  <c r="BG449"/>
  <c r="BF449"/>
  <c r="T449"/>
  <c r="R449"/>
  <c r="P449"/>
  <c r="BI446"/>
  <c r="BH446"/>
  <c r="BG446"/>
  <c r="BF446"/>
  <c r="T446"/>
  <c r="R446"/>
  <c r="P446"/>
  <c r="BI442"/>
  <c r="BH442"/>
  <c r="BG442"/>
  <c r="BF442"/>
  <c r="T442"/>
  <c r="R442"/>
  <c r="P442"/>
  <c r="BI438"/>
  <c r="BH438"/>
  <c r="BG438"/>
  <c r="BF438"/>
  <c r="T438"/>
  <c r="R438"/>
  <c r="P438"/>
  <c r="BI433"/>
  <c r="BH433"/>
  <c r="BG433"/>
  <c r="BF433"/>
  <c r="T433"/>
  <c r="R433"/>
  <c r="P433"/>
  <c r="BI431"/>
  <c r="BH431"/>
  <c r="BG431"/>
  <c r="BF431"/>
  <c r="T431"/>
  <c r="R431"/>
  <c r="P431"/>
  <c r="BI427"/>
  <c r="BH427"/>
  <c r="BG427"/>
  <c r="BF427"/>
  <c r="T427"/>
  <c r="R427"/>
  <c r="P427"/>
  <c r="BI424"/>
  <c r="BH424"/>
  <c r="BG424"/>
  <c r="BF424"/>
  <c r="T424"/>
  <c r="R424"/>
  <c r="P424"/>
  <c r="BI419"/>
  <c r="BH419"/>
  <c r="BG419"/>
  <c r="BF419"/>
  <c r="T419"/>
  <c r="R419"/>
  <c r="P419"/>
  <c r="BI415"/>
  <c r="BH415"/>
  <c r="BG415"/>
  <c r="BF415"/>
  <c r="T415"/>
  <c r="R415"/>
  <c r="P415"/>
  <c r="BI411"/>
  <c r="BH411"/>
  <c r="BG411"/>
  <c r="BF411"/>
  <c r="T411"/>
  <c r="R411"/>
  <c r="P411"/>
  <c r="BI409"/>
  <c r="BH409"/>
  <c r="BG409"/>
  <c r="BF409"/>
  <c r="T409"/>
  <c r="R409"/>
  <c r="P409"/>
  <c r="BI405"/>
  <c r="BH405"/>
  <c r="BG405"/>
  <c r="BF405"/>
  <c r="T405"/>
  <c r="R405"/>
  <c r="P405"/>
  <c r="BI402"/>
  <c r="BH402"/>
  <c r="BG402"/>
  <c r="BF402"/>
  <c r="T402"/>
  <c r="R402"/>
  <c r="P402"/>
  <c r="BI399"/>
  <c r="BH399"/>
  <c r="BG399"/>
  <c r="BF399"/>
  <c r="T399"/>
  <c r="R399"/>
  <c r="P399"/>
  <c r="BI396"/>
  <c r="BH396"/>
  <c r="BG396"/>
  <c r="BF396"/>
  <c r="T396"/>
  <c r="R396"/>
  <c r="P396"/>
  <c r="BI391"/>
  <c r="BH391"/>
  <c r="BG391"/>
  <c r="BF391"/>
  <c r="T391"/>
  <c r="R391"/>
  <c r="P391"/>
  <c r="BI388"/>
  <c r="BH388"/>
  <c r="BG388"/>
  <c r="BF388"/>
  <c r="T388"/>
  <c r="R388"/>
  <c r="P388"/>
  <c r="BI384"/>
  <c r="BH384"/>
  <c r="BG384"/>
  <c r="BF384"/>
  <c r="T384"/>
  <c r="R384"/>
  <c r="P384"/>
  <c r="BI379"/>
  <c r="BH379"/>
  <c r="BG379"/>
  <c r="BF379"/>
  <c r="T379"/>
  <c r="T378"/>
  <c r="R379"/>
  <c r="R378"/>
  <c r="P379"/>
  <c r="P378"/>
  <c r="BI374"/>
  <c r="BH374"/>
  <c r="BG374"/>
  <c r="BF374"/>
  <c r="T374"/>
  <c r="R374"/>
  <c r="P374"/>
  <c r="BI368"/>
  <c r="BH368"/>
  <c r="BG368"/>
  <c r="BF368"/>
  <c r="T368"/>
  <c r="R368"/>
  <c r="P368"/>
  <c r="BI364"/>
  <c r="BH364"/>
  <c r="BG364"/>
  <c r="BF364"/>
  <c r="T364"/>
  <c r="R364"/>
  <c r="P364"/>
  <c r="BI360"/>
  <c r="BH360"/>
  <c r="BG360"/>
  <c r="BF360"/>
  <c r="T360"/>
  <c r="R360"/>
  <c r="P360"/>
  <c r="BI354"/>
  <c r="BH354"/>
  <c r="BG354"/>
  <c r="BF354"/>
  <c r="T354"/>
  <c r="R354"/>
  <c r="P354"/>
  <c r="BI349"/>
  <c r="BH349"/>
  <c r="BG349"/>
  <c r="BF349"/>
  <c r="T349"/>
  <c r="R349"/>
  <c r="P349"/>
  <c r="BI346"/>
  <c r="BH346"/>
  <c r="BG346"/>
  <c r="BF346"/>
  <c r="T346"/>
  <c r="R346"/>
  <c r="P346"/>
  <c r="BI339"/>
  <c r="BH339"/>
  <c r="BG339"/>
  <c r="BF339"/>
  <c r="T339"/>
  <c r="R339"/>
  <c r="P339"/>
  <c r="BI335"/>
  <c r="BH335"/>
  <c r="BG335"/>
  <c r="BF335"/>
  <c r="T335"/>
  <c r="R335"/>
  <c r="P335"/>
  <c r="BI330"/>
  <c r="BH330"/>
  <c r="BG330"/>
  <c r="BF330"/>
  <c r="T330"/>
  <c r="R330"/>
  <c r="P330"/>
  <c r="BI326"/>
  <c r="BH326"/>
  <c r="BG326"/>
  <c r="BF326"/>
  <c r="T326"/>
  <c r="R326"/>
  <c r="P326"/>
  <c r="BI322"/>
  <c r="BH322"/>
  <c r="BG322"/>
  <c r="BF322"/>
  <c r="T322"/>
  <c r="R322"/>
  <c r="P322"/>
  <c r="BI319"/>
  <c r="BH319"/>
  <c r="BG319"/>
  <c r="BF319"/>
  <c r="T319"/>
  <c r="R319"/>
  <c r="P319"/>
  <c r="BI315"/>
  <c r="BH315"/>
  <c r="BG315"/>
  <c r="BF315"/>
  <c r="T315"/>
  <c r="R315"/>
  <c r="P315"/>
  <c r="BI311"/>
  <c r="BH311"/>
  <c r="BG311"/>
  <c r="BF311"/>
  <c r="T311"/>
  <c r="R311"/>
  <c r="P311"/>
  <c r="BI307"/>
  <c r="BH307"/>
  <c r="BG307"/>
  <c r="BF307"/>
  <c r="T307"/>
  <c r="R307"/>
  <c r="P307"/>
  <c r="BI303"/>
  <c r="BH303"/>
  <c r="BG303"/>
  <c r="BF303"/>
  <c r="T303"/>
  <c r="R303"/>
  <c r="P303"/>
  <c r="BI299"/>
  <c r="BH299"/>
  <c r="BG299"/>
  <c r="BF299"/>
  <c r="T299"/>
  <c r="R299"/>
  <c r="P299"/>
  <c r="BI295"/>
  <c r="BH295"/>
  <c r="BG295"/>
  <c r="BF295"/>
  <c r="T295"/>
  <c r="R295"/>
  <c r="P295"/>
  <c r="BI291"/>
  <c r="BH291"/>
  <c r="BG291"/>
  <c r="BF291"/>
  <c r="T291"/>
  <c r="R291"/>
  <c r="P291"/>
  <c r="BI286"/>
  <c r="BH286"/>
  <c r="BG286"/>
  <c r="BF286"/>
  <c r="T286"/>
  <c r="R286"/>
  <c r="P286"/>
  <c r="BI282"/>
  <c r="BH282"/>
  <c r="BG282"/>
  <c r="BF282"/>
  <c r="T282"/>
  <c r="R282"/>
  <c r="P282"/>
  <c r="BI276"/>
  <c r="BH276"/>
  <c r="BG276"/>
  <c r="BF276"/>
  <c r="T276"/>
  <c r="R276"/>
  <c r="P276"/>
  <c r="BI273"/>
  <c r="BH273"/>
  <c r="BG273"/>
  <c r="BF273"/>
  <c r="T273"/>
  <c r="R273"/>
  <c r="P273"/>
  <c r="BI267"/>
  <c r="BH267"/>
  <c r="BG267"/>
  <c r="BF267"/>
  <c r="T267"/>
  <c r="R267"/>
  <c r="P267"/>
  <c r="BI261"/>
  <c r="BH261"/>
  <c r="BG261"/>
  <c r="BF261"/>
  <c r="T261"/>
  <c r="R261"/>
  <c r="P261"/>
  <c r="BI254"/>
  <c r="BH254"/>
  <c r="BG254"/>
  <c r="BF254"/>
  <c r="T254"/>
  <c r="R254"/>
  <c r="P254"/>
  <c r="BI249"/>
  <c r="BH249"/>
  <c r="BG249"/>
  <c r="BF249"/>
  <c r="T249"/>
  <c r="R249"/>
  <c r="P249"/>
  <c r="BI244"/>
  <c r="BH244"/>
  <c r="BG244"/>
  <c r="BF244"/>
  <c r="T244"/>
  <c r="R244"/>
  <c r="P244"/>
  <c r="BI239"/>
  <c r="BH239"/>
  <c r="BG239"/>
  <c r="BF239"/>
  <c r="T239"/>
  <c r="R239"/>
  <c r="P239"/>
  <c r="BI235"/>
  <c r="BH235"/>
  <c r="BG235"/>
  <c r="BF235"/>
  <c r="T235"/>
  <c r="R235"/>
  <c r="P235"/>
  <c r="BI228"/>
  <c r="BH228"/>
  <c r="BG228"/>
  <c r="BF228"/>
  <c r="T228"/>
  <c r="R228"/>
  <c r="P228"/>
  <c r="BI224"/>
  <c r="BH224"/>
  <c r="BG224"/>
  <c r="BF224"/>
  <c r="T224"/>
  <c r="R224"/>
  <c r="P224"/>
  <c r="BI217"/>
  <c r="BH217"/>
  <c r="BG217"/>
  <c r="BF217"/>
  <c r="T217"/>
  <c r="R217"/>
  <c r="P217"/>
  <c r="BI213"/>
  <c r="BH213"/>
  <c r="BG213"/>
  <c r="BF213"/>
  <c r="T213"/>
  <c r="R213"/>
  <c r="P213"/>
  <c r="BI206"/>
  <c r="BH206"/>
  <c r="BG206"/>
  <c r="BF206"/>
  <c r="T206"/>
  <c r="R206"/>
  <c r="P206"/>
  <c r="BI197"/>
  <c r="BH197"/>
  <c r="BG197"/>
  <c r="BF197"/>
  <c r="T197"/>
  <c r="R197"/>
  <c r="P197"/>
  <c r="BI193"/>
  <c r="BH193"/>
  <c r="BG193"/>
  <c r="BF193"/>
  <c r="T193"/>
  <c r="R193"/>
  <c r="P193"/>
  <c r="BI189"/>
  <c r="BH189"/>
  <c r="BG189"/>
  <c r="BF189"/>
  <c r="T189"/>
  <c r="R189"/>
  <c r="P189"/>
  <c r="BI185"/>
  <c r="BH185"/>
  <c r="BG185"/>
  <c r="BF185"/>
  <c r="T185"/>
  <c r="R185"/>
  <c r="P185"/>
  <c r="BI181"/>
  <c r="BH181"/>
  <c r="BG181"/>
  <c r="BF181"/>
  <c r="T181"/>
  <c r="R181"/>
  <c r="P181"/>
  <c r="BI177"/>
  <c r="BH177"/>
  <c r="BG177"/>
  <c r="BF177"/>
  <c r="T177"/>
  <c r="R177"/>
  <c r="P177"/>
  <c r="BI173"/>
  <c r="BH173"/>
  <c r="BG173"/>
  <c r="BF173"/>
  <c r="T173"/>
  <c r="R173"/>
  <c r="P173"/>
  <c r="BI169"/>
  <c r="BH169"/>
  <c r="BG169"/>
  <c r="BF169"/>
  <c r="T169"/>
  <c r="R169"/>
  <c r="P169"/>
  <c r="BI165"/>
  <c r="BH165"/>
  <c r="BG165"/>
  <c r="BF165"/>
  <c r="T165"/>
  <c r="R165"/>
  <c r="P165"/>
  <c r="BI161"/>
  <c r="BH161"/>
  <c r="BG161"/>
  <c r="BF161"/>
  <c r="T161"/>
  <c r="R161"/>
  <c r="P161"/>
  <c r="BI157"/>
  <c r="BH157"/>
  <c r="BG157"/>
  <c r="BF157"/>
  <c r="T157"/>
  <c r="R157"/>
  <c r="P157"/>
  <c r="BI153"/>
  <c r="BH153"/>
  <c r="BG153"/>
  <c r="BF153"/>
  <c r="T153"/>
  <c r="R153"/>
  <c r="P153"/>
  <c r="BI149"/>
  <c r="BH149"/>
  <c r="BG149"/>
  <c r="BF149"/>
  <c r="T149"/>
  <c r="R149"/>
  <c r="P149"/>
  <c r="BI143"/>
  <c r="BH143"/>
  <c r="BG143"/>
  <c r="BF143"/>
  <c r="T143"/>
  <c r="R143"/>
  <c r="P143"/>
  <c r="BI137"/>
  <c r="BH137"/>
  <c r="BG137"/>
  <c r="BF137"/>
  <c r="T137"/>
  <c r="R137"/>
  <c r="P137"/>
  <c r="BI133"/>
  <c r="BH133"/>
  <c r="BG133"/>
  <c r="BF133"/>
  <c r="T133"/>
  <c r="R133"/>
  <c r="P133"/>
  <c r="BI129"/>
  <c r="BH129"/>
  <c r="BG129"/>
  <c r="BF129"/>
  <c r="T129"/>
  <c r="R129"/>
  <c r="P129"/>
  <c r="J123"/>
  <c r="J122"/>
  <c r="F122"/>
  <c r="F120"/>
  <c r="E118"/>
  <c r="J92"/>
  <c r="J91"/>
  <c r="F91"/>
  <c r="F89"/>
  <c r="E87"/>
  <c r="J18"/>
  <c r="E18"/>
  <c r="F92"/>
  <c r="J17"/>
  <c r="J12"/>
  <c r="J89"/>
  <c r="E7"/>
  <c r="E85"/>
  <c i="5" r="J37"/>
  <c r="J36"/>
  <c i="1" r="AY98"/>
  <c i="5" r="J35"/>
  <c i="1" r="AX98"/>
  <c i="5" r="BI480"/>
  <c r="BH480"/>
  <c r="BG480"/>
  <c r="BF480"/>
  <c r="T480"/>
  <c r="T479"/>
  <c r="R480"/>
  <c r="R479"/>
  <c r="P480"/>
  <c r="P479"/>
  <c r="BI475"/>
  <c r="BH475"/>
  <c r="BG475"/>
  <c r="BF475"/>
  <c r="T475"/>
  <c r="T474"/>
  <c r="R475"/>
  <c r="R474"/>
  <c r="P475"/>
  <c r="P474"/>
  <c r="BI469"/>
  <c r="BH469"/>
  <c r="BG469"/>
  <c r="BF469"/>
  <c r="T469"/>
  <c r="R469"/>
  <c r="P469"/>
  <c r="BI465"/>
  <c r="BH465"/>
  <c r="BG465"/>
  <c r="BF465"/>
  <c r="T465"/>
  <c r="R465"/>
  <c r="P465"/>
  <c r="BI460"/>
  <c r="BH460"/>
  <c r="BG460"/>
  <c r="BF460"/>
  <c r="T460"/>
  <c r="R460"/>
  <c r="P460"/>
  <c r="BI456"/>
  <c r="BH456"/>
  <c r="BG456"/>
  <c r="BF456"/>
  <c r="T456"/>
  <c r="R456"/>
  <c r="P456"/>
  <c r="BI454"/>
  <c r="BH454"/>
  <c r="BG454"/>
  <c r="BF454"/>
  <c r="T454"/>
  <c r="R454"/>
  <c r="P454"/>
  <c r="BI450"/>
  <c r="BH450"/>
  <c r="BG450"/>
  <c r="BF450"/>
  <c r="T450"/>
  <c r="R450"/>
  <c r="P450"/>
  <c r="BI447"/>
  <c r="BH447"/>
  <c r="BG447"/>
  <c r="BF447"/>
  <c r="T447"/>
  <c r="R447"/>
  <c r="P447"/>
  <c r="BI444"/>
  <c r="BH444"/>
  <c r="BG444"/>
  <c r="BF444"/>
  <c r="T444"/>
  <c r="R444"/>
  <c r="P444"/>
  <c r="BI440"/>
  <c r="BH440"/>
  <c r="BG440"/>
  <c r="BF440"/>
  <c r="T440"/>
  <c r="R440"/>
  <c r="P440"/>
  <c r="BI436"/>
  <c r="BH436"/>
  <c r="BG436"/>
  <c r="BF436"/>
  <c r="T436"/>
  <c r="R436"/>
  <c r="P436"/>
  <c r="BI431"/>
  <c r="BH431"/>
  <c r="BG431"/>
  <c r="BF431"/>
  <c r="T431"/>
  <c r="R431"/>
  <c r="P431"/>
  <c r="BI429"/>
  <c r="BH429"/>
  <c r="BG429"/>
  <c r="BF429"/>
  <c r="T429"/>
  <c r="R429"/>
  <c r="P429"/>
  <c r="BI425"/>
  <c r="BH425"/>
  <c r="BG425"/>
  <c r="BF425"/>
  <c r="T425"/>
  <c r="R425"/>
  <c r="P425"/>
  <c r="BI422"/>
  <c r="BH422"/>
  <c r="BG422"/>
  <c r="BF422"/>
  <c r="T422"/>
  <c r="R422"/>
  <c r="P422"/>
  <c r="BI417"/>
  <c r="BH417"/>
  <c r="BG417"/>
  <c r="BF417"/>
  <c r="T417"/>
  <c r="R417"/>
  <c r="P417"/>
  <c r="BI413"/>
  <c r="BH413"/>
  <c r="BG413"/>
  <c r="BF413"/>
  <c r="T413"/>
  <c r="R413"/>
  <c r="P413"/>
  <c r="BI409"/>
  <c r="BH409"/>
  <c r="BG409"/>
  <c r="BF409"/>
  <c r="T409"/>
  <c r="R409"/>
  <c r="P409"/>
  <c r="BI407"/>
  <c r="BH407"/>
  <c r="BG407"/>
  <c r="BF407"/>
  <c r="T407"/>
  <c r="R407"/>
  <c r="P407"/>
  <c r="BI403"/>
  <c r="BH403"/>
  <c r="BG403"/>
  <c r="BF403"/>
  <c r="T403"/>
  <c r="R403"/>
  <c r="P403"/>
  <c r="BI400"/>
  <c r="BH400"/>
  <c r="BG400"/>
  <c r="BF400"/>
  <c r="T400"/>
  <c r="R400"/>
  <c r="P400"/>
  <c r="BI397"/>
  <c r="BH397"/>
  <c r="BG397"/>
  <c r="BF397"/>
  <c r="T397"/>
  <c r="R397"/>
  <c r="P397"/>
  <c r="BI394"/>
  <c r="BH394"/>
  <c r="BG394"/>
  <c r="BF394"/>
  <c r="T394"/>
  <c r="R394"/>
  <c r="P394"/>
  <c r="BI389"/>
  <c r="BH389"/>
  <c r="BG389"/>
  <c r="BF389"/>
  <c r="T389"/>
  <c r="R389"/>
  <c r="P389"/>
  <c r="BI386"/>
  <c r="BH386"/>
  <c r="BG386"/>
  <c r="BF386"/>
  <c r="T386"/>
  <c r="R386"/>
  <c r="P386"/>
  <c r="BI382"/>
  <c r="BH382"/>
  <c r="BG382"/>
  <c r="BF382"/>
  <c r="T382"/>
  <c r="R382"/>
  <c r="P382"/>
  <c r="BI377"/>
  <c r="BH377"/>
  <c r="BG377"/>
  <c r="BF377"/>
  <c r="T377"/>
  <c r="T376"/>
  <c r="R377"/>
  <c r="R376"/>
  <c r="P377"/>
  <c r="P376"/>
  <c r="BI372"/>
  <c r="BH372"/>
  <c r="BG372"/>
  <c r="BF372"/>
  <c r="T372"/>
  <c r="R372"/>
  <c r="P372"/>
  <c r="BI368"/>
  <c r="BH368"/>
  <c r="BG368"/>
  <c r="BF368"/>
  <c r="T368"/>
  <c r="R368"/>
  <c r="P368"/>
  <c r="BI363"/>
  <c r="BH363"/>
  <c r="BG363"/>
  <c r="BF363"/>
  <c r="T363"/>
  <c r="R363"/>
  <c r="P363"/>
  <c r="BI358"/>
  <c r="BH358"/>
  <c r="BG358"/>
  <c r="BF358"/>
  <c r="T358"/>
  <c r="R358"/>
  <c r="P358"/>
  <c r="BI352"/>
  <c r="BH352"/>
  <c r="BG352"/>
  <c r="BF352"/>
  <c r="T352"/>
  <c r="R352"/>
  <c r="P352"/>
  <c r="BI347"/>
  <c r="BH347"/>
  <c r="BG347"/>
  <c r="BF347"/>
  <c r="T347"/>
  <c r="R347"/>
  <c r="P347"/>
  <c r="BI343"/>
  <c r="BH343"/>
  <c r="BG343"/>
  <c r="BF343"/>
  <c r="T343"/>
  <c r="R343"/>
  <c r="P343"/>
  <c r="BI338"/>
  <c r="BH338"/>
  <c r="BG338"/>
  <c r="BF338"/>
  <c r="T338"/>
  <c r="R338"/>
  <c r="P338"/>
  <c r="BI334"/>
  <c r="BH334"/>
  <c r="BG334"/>
  <c r="BF334"/>
  <c r="T334"/>
  <c r="R334"/>
  <c r="P334"/>
  <c r="BI330"/>
  <c r="BH330"/>
  <c r="BG330"/>
  <c r="BF330"/>
  <c r="T330"/>
  <c r="R330"/>
  <c r="P330"/>
  <c r="BI327"/>
  <c r="BH327"/>
  <c r="BG327"/>
  <c r="BF327"/>
  <c r="T327"/>
  <c r="R327"/>
  <c r="P327"/>
  <c r="BI323"/>
  <c r="BH323"/>
  <c r="BG323"/>
  <c r="BF323"/>
  <c r="T323"/>
  <c r="R323"/>
  <c r="P323"/>
  <c r="BI319"/>
  <c r="BH319"/>
  <c r="BG319"/>
  <c r="BF319"/>
  <c r="T319"/>
  <c r="R319"/>
  <c r="P319"/>
  <c r="BI315"/>
  <c r="BH315"/>
  <c r="BG315"/>
  <c r="BF315"/>
  <c r="T315"/>
  <c r="R315"/>
  <c r="P315"/>
  <c r="BI311"/>
  <c r="BH311"/>
  <c r="BG311"/>
  <c r="BF311"/>
  <c r="T311"/>
  <c r="R311"/>
  <c r="P311"/>
  <c r="BI307"/>
  <c r="BH307"/>
  <c r="BG307"/>
  <c r="BF307"/>
  <c r="T307"/>
  <c r="R307"/>
  <c r="P307"/>
  <c r="BI303"/>
  <c r="BH303"/>
  <c r="BG303"/>
  <c r="BF303"/>
  <c r="T303"/>
  <c r="R303"/>
  <c r="P303"/>
  <c r="BI299"/>
  <c r="BH299"/>
  <c r="BG299"/>
  <c r="BF299"/>
  <c r="T299"/>
  <c r="R299"/>
  <c r="P299"/>
  <c r="BI293"/>
  <c r="BH293"/>
  <c r="BG293"/>
  <c r="BF293"/>
  <c r="T293"/>
  <c r="R293"/>
  <c r="P293"/>
  <c r="BI289"/>
  <c r="BH289"/>
  <c r="BG289"/>
  <c r="BF289"/>
  <c r="T289"/>
  <c r="R289"/>
  <c r="P289"/>
  <c r="BI283"/>
  <c r="BH283"/>
  <c r="BG283"/>
  <c r="BF283"/>
  <c r="T283"/>
  <c r="R283"/>
  <c r="P283"/>
  <c r="BI280"/>
  <c r="BH280"/>
  <c r="BG280"/>
  <c r="BF280"/>
  <c r="T280"/>
  <c r="R280"/>
  <c r="P280"/>
  <c r="BI274"/>
  <c r="BH274"/>
  <c r="BG274"/>
  <c r="BF274"/>
  <c r="T274"/>
  <c r="R274"/>
  <c r="P274"/>
  <c r="BI268"/>
  <c r="BH268"/>
  <c r="BG268"/>
  <c r="BF268"/>
  <c r="T268"/>
  <c r="R268"/>
  <c r="P268"/>
  <c r="BI261"/>
  <c r="BH261"/>
  <c r="BG261"/>
  <c r="BF261"/>
  <c r="T261"/>
  <c r="R261"/>
  <c r="P261"/>
  <c r="BI256"/>
  <c r="BH256"/>
  <c r="BG256"/>
  <c r="BF256"/>
  <c r="T256"/>
  <c r="R256"/>
  <c r="P256"/>
  <c r="BI251"/>
  <c r="BH251"/>
  <c r="BG251"/>
  <c r="BF251"/>
  <c r="T251"/>
  <c r="R251"/>
  <c r="P251"/>
  <c r="BI246"/>
  <c r="BH246"/>
  <c r="BG246"/>
  <c r="BF246"/>
  <c r="T246"/>
  <c r="R246"/>
  <c r="P246"/>
  <c r="BI242"/>
  <c r="BH242"/>
  <c r="BG242"/>
  <c r="BF242"/>
  <c r="T242"/>
  <c r="R242"/>
  <c r="P242"/>
  <c r="BI235"/>
  <c r="BH235"/>
  <c r="BG235"/>
  <c r="BF235"/>
  <c r="T235"/>
  <c r="R235"/>
  <c r="P235"/>
  <c r="BI231"/>
  <c r="BH231"/>
  <c r="BG231"/>
  <c r="BF231"/>
  <c r="T231"/>
  <c r="R231"/>
  <c r="P231"/>
  <c r="BI224"/>
  <c r="BH224"/>
  <c r="BG224"/>
  <c r="BF224"/>
  <c r="T224"/>
  <c r="R224"/>
  <c r="P224"/>
  <c r="BI220"/>
  <c r="BH220"/>
  <c r="BG220"/>
  <c r="BF220"/>
  <c r="T220"/>
  <c r="R220"/>
  <c r="P220"/>
  <c r="BI213"/>
  <c r="BH213"/>
  <c r="BG213"/>
  <c r="BF213"/>
  <c r="T213"/>
  <c r="R213"/>
  <c r="P213"/>
  <c r="BI204"/>
  <c r="BH204"/>
  <c r="BG204"/>
  <c r="BF204"/>
  <c r="T204"/>
  <c r="R204"/>
  <c r="P204"/>
  <c r="BI200"/>
  <c r="BH200"/>
  <c r="BG200"/>
  <c r="BF200"/>
  <c r="T200"/>
  <c r="R200"/>
  <c r="P200"/>
  <c r="BI196"/>
  <c r="BH196"/>
  <c r="BG196"/>
  <c r="BF196"/>
  <c r="T196"/>
  <c r="R196"/>
  <c r="P196"/>
  <c r="BI192"/>
  <c r="BH192"/>
  <c r="BG192"/>
  <c r="BF192"/>
  <c r="T192"/>
  <c r="R192"/>
  <c r="P192"/>
  <c r="BI188"/>
  <c r="BH188"/>
  <c r="BG188"/>
  <c r="BF188"/>
  <c r="T188"/>
  <c r="R188"/>
  <c r="P188"/>
  <c r="BI184"/>
  <c r="BH184"/>
  <c r="BG184"/>
  <c r="BF184"/>
  <c r="T184"/>
  <c r="R184"/>
  <c r="P184"/>
  <c r="BI180"/>
  <c r="BH180"/>
  <c r="BG180"/>
  <c r="BF180"/>
  <c r="T180"/>
  <c r="R180"/>
  <c r="P180"/>
  <c r="BI176"/>
  <c r="BH176"/>
  <c r="BG176"/>
  <c r="BF176"/>
  <c r="T176"/>
  <c r="R176"/>
  <c r="P176"/>
  <c r="BI172"/>
  <c r="BH172"/>
  <c r="BG172"/>
  <c r="BF172"/>
  <c r="T172"/>
  <c r="R172"/>
  <c r="P172"/>
  <c r="BI168"/>
  <c r="BH168"/>
  <c r="BG168"/>
  <c r="BF168"/>
  <c r="T168"/>
  <c r="R168"/>
  <c r="P168"/>
  <c r="BI164"/>
  <c r="BH164"/>
  <c r="BG164"/>
  <c r="BF164"/>
  <c r="T164"/>
  <c r="R164"/>
  <c r="P164"/>
  <c r="BI160"/>
  <c r="BH160"/>
  <c r="BG160"/>
  <c r="BF160"/>
  <c r="T160"/>
  <c r="R160"/>
  <c r="P160"/>
  <c r="BI156"/>
  <c r="BH156"/>
  <c r="BG156"/>
  <c r="BF156"/>
  <c r="T156"/>
  <c r="R156"/>
  <c r="P156"/>
  <c r="BI150"/>
  <c r="BH150"/>
  <c r="BG150"/>
  <c r="BF150"/>
  <c r="T150"/>
  <c r="R150"/>
  <c r="P150"/>
  <c r="BI145"/>
  <c r="BH145"/>
  <c r="BG145"/>
  <c r="BF145"/>
  <c r="T145"/>
  <c r="R145"/>
  <c r="P145"/>
  <c r="BI137"/>
  <c r="BH137"/>
  <c r="BG137"/>
  <c r="BF137"/>
  <c r="T137"/>
  <c r="R137"/>
  <c r="P137"/>
  <c r="BI129"/>
  <c r="BH129"/>
  <c r="BG129"/>
  <c r="BF129"/>
  <c r="T129"/>
  <c r="R129"/>
  <c r="P129"/>
  <c r="J123"/>
  <c r="J122"/>
  <c r="F122"/>
  <c r="F120"/>
  <c r="E118"/>
  <c r="J92"/>
  <c r="J91"/>
  <c r="F91"/>
  <c r="F89"/>
  <c r="E87"/>
  <c r="J18"/>
  <c r="E18"/>
  <c r="F92"/>
  <c r="J17"/>
  <c r="J12"/>
  <c r="J120"/>
  <c r="E7"/>
  <c r="E116"/>
  <c i="4" r="J37"/>
  <c r="J36"/>
  <c i="1" r="AY97"/>
  <c i="4" r="J35"/>
  <c i="1" r="AX97"/>
  <c i="4" r="BI562"/>
  <c r="BH562"/>
  <c r="BG562"/>
  <c r="BF562"/>
  <c r="T562"/>
  <c r="T561"/>
  <c r="R562"/>
  <c r="R561"/>
  <c r="P562"/>
  <c r="P561"/>
  <c r="BI557"/>
  <c r="BH557"/>
  <c r="BG557"/>
  <c r="BF557"/>
  <c r="T557"/>
  <c r="R557"/>
  <c r="P557"/>
  <c r="BI553"/>
  <c r="BH553"/>
  <c r="BG553"/>
  <c r="BF553"/>
  <c r="T553"/>
  <c r="R553"/>
  <c r="P553"/>
  <c r="BI549"/>
  <c r="BH549"/>
  <c r="BG549"/>
  <c r="BF549"/>
  <c r="T549"/>
  <c r="R549"/>
  <c r="P549"/>
  <c r="BI545"/>
  <c r="BH545"/>
  <c r="BG545"/>
  <c r="BF545"/>
  <c r="T545"/>
  <c r="R545"/>
  <c r="P545"/>
  <c r="BI541"/>
  <c r="BH541"/>
  <c r="BG541"/>
  <c r="BF541"/>
  <c r="T541"/>
  <c r="R541"/>
  <c r="P541"/>
  <c r="BI537"/>
  <c r="BH537"/>
  <c r="BG537"/>
  <c r="BF537"/>
  <c r="T537"/>
  <c r="R537"/>
  <c r="P537"/>
  <c r="BI532"/>
  <c r="BH532"/>
  <c r="BG532"/>
  <c r="BF532"/>
  <c r="T532"/>
  <c r="R532"/>
  <c r="P532"/>
  <c r="BI527"/>
  <c r="BH527"/>
  <c r="BG527"/>
  <c r="BF527"/>
  <c r="T527"/>
  <c r="R527"/>
  <c r="P527"/>
  <c r="BI523"/>
  <c r="BH523"/>
  <c r="BG523"/>
  <c r="BF523"/>
  <c r="T523"/>
  <c r="R523"/>
  <c r="P523"/>
  <c r="BI518"/>
  <c r="BH518"/>
  <c r="BG518"/>
  <c r="BF518"/>
  <c r="T518"/>
  <c r="R518"/>
  <c r="P518"/>
  <c r="BI514"/>
  <c r="BH514"/>
  <c r="BG514"/>
  <c r="BF514"/>
  <c r="T514"/>
  <c r="R514"/>
  <c r="P514"/>
  <c r="BI509"/>
  <c r="BH509"/>
  <c r="BG509"/>
  <c r="BF509"/>
  <c r="T509"/>
  <c r="R509"/>
  <c r="P509"/>
  <c r="BI501"/>
  <c r="BH501"/>
  <c r="BG501"/>
  <c r="BF501"/>
  <c r="T501"/>
  <c r="R501"/>
  <c r="P501"/>
  <c r="BI496"/>
  <c r="BH496"/>
  <c r="BG496"/>
  <c r="BF496"/>
  <c r="T496"/>
  <c r="R496"/>
  <c r="P496"/>
  <c r="BI491"/>
  <c r="BH491"/>
  <c r="BG491"/>
  <c r="BF491"/>
  <c r="T491"/>
  <c r="R491"/>
  <c r="P491"/>
  <c r="BI483"/>
  <c r="BH483"/>
  <c r="BG483"/>
  <c r="BF483"/>
  <c r="T483"/>
  <c r="R483"/>
  <c r="P483"/>
  <c r="BI479"/>
  <c r="BH479"/>
  <c r="BG479"/>
  <c r="BF479"/>
  <c r="T479"/>
  <c r="R479"/>
  <c r="P479"/>
  <c r="BI474"/>
  <c r="BH474"/>
  <c r="BG474"/>
  <c r="BF474"/>
  <c r="T474"/>
  <c r="R474"/>
  <c r="P474"/>
  <c r="BI472"/>
  <c r="BH472"/>
  <c r="BG472"/>
  <c r="BF472"/>
  <c r="T472"/>
  <c r="R472"/>
  <c r="P472"/>
  <c r="BI468"/>
  <c r="BH468"/>
  <c r="BG468"/>
  <c r="BF468"/>
  <c r="T468"/>
  <c r="R468"/>
  <c r="P468"/>
  <c r="BI465"/>
  <c r="BH465"/>
  <c r="BG465"/>
  <c r="BF465"/>
  <c r="T465"/>
  <c r="R465"/>
  <c r="P465"/>
  <c r="BI460"/>
  <c r="BH460"/>
  <c r="BG460"/>
  <c r="BF460"/>
  <c r="T460"/>
  <c r="R460"/>
  <c r="P460"/>
  <c r="BI456"/>
  <c r="BH456"/>
  <c r="BG456"/>
  <c r="BF456"/>
  <c r="T456"/>
  <c r="R456"/>
  <c r="P456"/>
  <c r="BI452"/>
  <c r="BH452"/>
  <c r="BG452"/>
  <c r="BF452"/>
  <c r="T452"/>
  <c r="R452"/>
  <c r="P452"/>
  <c r="BI450"/>
  <c r="BH450"/>
  <c r="BG450"/>
  <c r="BF450"/>
  <c r="T450"/>
  <c r="R450"/>
  <c r="P450"/>
  <c r="BI446"/>
  <c r="BH446"/>
  <c r="BG446"/>
  <c r="BF446"/>
  <c r="T446"/>
  <c r="R446"/>
  <c r="P446"/>
  <c r="BI443"/>
  <c r="BH443"/>
  <c r="BG443"/>
  <c r="BF443"/>
  <c r="T443"/>
  <c r="R443"/>
  <c r="P443"/>
  <c r="BI440"/>
  <c r="BH440"/>
  <c r="BG440"/>
  <c r="BF440"/>
  <c r="T440"/>
  <c r="R440"/>
  <c r="P440"/>
  <c r="BI437"/>
  <c r="BH437"/>
  <c r="BG437"/>
  <c r="BF437"/>
  <c r="T437"/>
  <c r="R437"/>
  <c r="P437"/>
  <c r="BI432"/>
  <c r="BH432"/>
  <c r="BG432"/>
  <c r="BF432"/>
  <c r="T432"/>
  <c r="R432"/>
  <c r="P432"/>
  <c r="BI429"/>
  <c r="BH429"/>
  <c r="BG429"/>
  <c r="BF429"/>
  <c r="T429"/>
  <c r="R429"/>
  <c r="P429"/>
  <c r="BI425"/>
  <c r="BH425"/>
  <c r="BG425"/>
  <c r="BF425"/>
  <c r="T425"/>
  <c r="R425"/>
  <c r="P425"/>
  <c r="BI420"/>
  <c r="BH420"/>
  <c r="BG420"/>
  <c r="BF420"/>
  <c r="T420"/>
  <c r="T419"/>
  <c r="R420"/>
  <c r="R419"/>
  <c r="P420"/>
  <c r="P419"/>
  <c r="BI415"/>
  <c r="BH415"/>
  <c r="BG415"/>
  <c r="BF415"/>
  <c r="T415"/>
  <c r="R415"/>
  <c r="P415"/>
  <c r="BI411"/>
  <c r="BH411"/>
  <c r="BG411"/>
  <c r="BF411"/>
  <c r="T411"/>
  <c r="R411"/>
  <c r="P411"/>
  <c r="BI403"/>
  <c r="BH403"/>
  <c r="BG403"/>
  <c r="BF403"/>
  <c r="T403"/>
  <c r="R403"/>
  <c r="P403"/>
  <c r="BI397"/>
  <c r="BH397"/>
  <c r="BG397"/>
  <c r="BF397"/>
  <c r="T397"/>
  <c r="R397"/>
  <c r="P397"/>
  <c r="BI391"/>
  <c r="BH391"/>
  <c r="BG391"/>
  <c r="BF391"/>
  <c r="T391"/>
  <c r="R391"/>
  <c r="P391"/>
  <c r="BI387"/>
  <c r="BH387"/>
  <c r="BG387"/>
  <c r="BF387"/>
  <c r="T387"/>
  <c r="R387"/>
  <c r="P387"/>
  <c r="BI383"/>
  <c r="BH383"/>
  <c r="BG383"/>
  <c r="BF383"/>
  <c r="T383"/>
  <c r="R383"/>
  <c r="P383"/>
  <c r="BI379"/>
  <c r="BH379"/>
  <c r="BG379"/>
  <c r="BF379"/>
  <c r="T379"/>
  <c r="R379"/>
  <c r="P379"/>
  <c r="BI373"/>
  <c r="BH373"/>
  <c r="BG373"/>
  <c r="BF373"/>
  <c r="T373"/>
  <c r="R373"/>
  <c r="P373"/>
  <c r="BI366"/>
  <c r="BH366"/>
  <c r="BG366"/>
  <c r="BF366"/>
  <c r="T366"/>
  <c r="R366"/>
  <c r="P366"/>
  <c r="BI360"/>
  <c r="BH360"/>
  <c r="BG360"/>
  <c r="BF360"/>
  <c r="T360"/>
  <c r="R360"/>
  <c r="P360"/>
  <c r="BI356"/>
  <c r="BH356"/>
  <c r="BG356"/>
  <c r="BF356"/>
  <c r="T356"/>
  <c r="R356"/>
  <c r="P356"/>
  <c r="BI352"/>
  <c r="BH352"/>
  <c r="BG352"/>
  <c r="BF352"/>
  <c r="T352"/>
  <c r="R352"/>
  <c r="P352"/>
  <c r="BI349"/>
  <c r="BH349"/>
  <c r="BG349"/>
  <c r="BF349"/>
  <c r="T349"/>
  <c r="R349"/>
  <c r="P349"/>
  <c r="BI345"/>
  <c r="BH345"/>
  <c r="BG345"/>
  <c r="BF345"/>
  <c r="T345"/>
  <c r="R345"/>
  <c r="P345"/>
  <c r="BI341"/>
  <c r="BH341"/>
  <c r="BG341"/>
  <c r="BF341"/>
  <c r="T341"/>
  <c r="R341"/>
  <c r="P341"/>
  <c r="BI337"/>
  <c r="BH337"/>
  <c r="BG337"/>
  <c r="BF337"/>
  <c r="T337"/>
  <c r="R337"/>
  <c r="P337"/>
  <c r="BI333"/>
  <c r="BH333"/>
  <c r="BG333"/>
  <c r="BF333"/>
  <c r="T333"/>
  <c r="R333"/>
  <c r="P333"/>
  <c r="BI329"/>
  <c r="BH329"/>
  <c r="BG329"/>
  <c r="BF329"/>
  <c r="T329"/>
  <c r="R329"/>
  <c r="P329"/>
  <c r="BI325"/>
  <c r="BH325"/>
  <c r="BG325"/>
  <c r="BF325"/>
  <c r="T325"/>
  <c r="R325"/>
  <c r="P325"/>
  <c r="BI321"/>
  <c r="BH321"/>
  <c r="BG321"/>
  <c r="BF321"/>
  <c r="T321"/>
  <c r="R321"/>
  <c r="P321"/>
  <c r="BI315"/>
  <c r="BH315"/>
  <c r="BG315"/>
  <c r="BF315"/>
  <c r="T315"/>
  <c r="R315"/>
  <c r="P315"/>
  <c r="BI311"/>
  <c r="BH311"/>
  <c r="BG311"/>
  <c r="BF311"/>
  <c r="T311"/>
  <c r="R311"/>
  <c r="P311"/>
  <c r="BI305"/>
  <c r="BH305"/>
  <c r="BG305"/>
  <c r="BF305"/>
  <c r="T305"/>
  <c r="R305"/>
  <c r="P305"/>
  <c r="BI302"/>
  <c r="BH302"/>
  <c r="BG302"/>
  <c r="BF302"/>
  <c r="T302"/>
  <c r="R302"/>
  <c r="P302"/>
  <c r="BI296"/>
  <c r="BH296"/>
  <c r="BG296"/>
  <c r="BF296"/>
  <c r="T296"/>
  <c r="R296"/>
  <c r="P296"/>
  <c r="BI290"/>
  <c r="BH290"/>
  <c r="BG290"/>
  <c r="BF290"/>
  <c r="T290"/>
  <c r="R290"/>
  <c r="P290"/>
  <c r="BI283"/>
  <c r="BH283"/>
  <c r="BG283"/>
  <c r="BF283"/>
  <c r="T283"/>
  <c r="R283"/>
  <c r="P283"/>
  <c r="BI278"/>
  <c r="BH278"/>
  <c r="BG278"/>
  <c r="BF278"/>
  <c r="T278"/>
  <c r="R278"/>
  <c r="P278"/>
  <c r="BI273"/>
  <c r="BH273"/>
  <c r="BG273"/>
  <c r="BF273"/>
  <c r="T273"/>
  <c r="R273"/>
  <c r="P273"/>
  <c r="BI268"/>
  <c r="BH268"/>
  <c r="BG268"/>
  <c r="BF268"/>
  <c r="T268"/>
  <c r="R268"/>
  <c r="P268"/>
  <c r="BI264"/>
  <c r="BH264"/>
  <c r="BG264"/>
  <c r="BF264"/>
  <c r="T264"/>
  <c r="R264"/>
  <c r="P264"/>
  <c r="BI256"/>
  <c r="BH256"/>
  <c r="BG256"/>
  <c r="BF256"/>
  <c r="T256"/>
  <c r="R256"/>
  <c r="P256"/>
  <c r="BI252"/>
  <c r="BH252"/>
  <c r="BG252"/>
  <c r="BF252"/>
  <c r="T252"/>
  <c r="R252"/>
  <c r="P252"/>
  <c r="BI244"/>
  <c r="BH244"/>
  <c r="BG244"/>
  <c r="BF244"/>
  <c r="T244"/>
  <c r="R244"/>
  <c r="P244"/>
  <c r="BI240"/>
  <c r="BH240"/>
  <c r="BG240"/>
  <c r="BF240"/>
  <c r="T240"/>
  <c r="R240"/>
  <c r="P240"/>
  <c r="BI232"/>
  <c r="BH232"/>
  <c r="BG232"/>
  <c r="BF232"/>
  <c r="T232"/>
  <c r="R232"/>
  <c r="P232"/>
  <c r="BI222"/>
  <c r="BH222"/>
  <c r="BG222"/>
  <c r="BF222"/>
  <c r="T222"/>
  <c r="R222"/>
  <c r="P222"/>
  <c r="BI218"/>
  <c r="BH218"/>
  <c r="BG218"/>
  <c r="BF218"/>
  <c r="T218"/>
  <c r="R218"/>
  <c r="P218"/>
  <c r="BI214"/>
  <c r="BH214"/>
  <c r="BG214"/>
  <c r="BF214"/>
  <c r="T214"/>
  <c r="R214"/>
  <c r="P214"/>
  <c r="BI210"/>
  <c r="BH210"/>
  <c r="BG210"/>
  <c r="BF210"/>
  <c r="T210"/>
  <c r="R210"/>
  <c r="P210"/>
  <c r="BI206"/>
  <c r="BH206"/>
  <c r="BG206"/>
  <c r="BF206"/>
  <c r="T206"/>
  <c r="R206"/>
  <c r="P206"/>
  <c r="BI202"/>
  <c r="BH202"/>
  <c r="BG202"/>
  <c r="BF202"/>
  <c r="T202"/>
  <c r="R202"/>
  <c r="P202"/>
  <c r="BI198"/>
  <c r="BH198"/>
  <c r="BG198"/>
  <c r="BF198"/>
  <c r="T198"/>
  <c r="R198"/>
  <c r="P198"/>
  <c r="BI194"/>
  <c r="BH194"/>
  <c r="BG194"/>
  <c r="BF194"/>
  <c r="T194"/>
  <c r="R194"/>
  <c r="P194"/>
  <c r="BI190"/>
  <c r="BH190"/>
  <c r="BG190"/>
  <c r="BF190"/>
  <c r="T190"/>
  <c r="R190"/>
  <c r="P190"/>
  <c r="BI186"/>
  <c r="BH186"/>
  <c r="BG186"/>
  <c r="BF186"/>
  <c r="T186"/>
  <c r="R186"/>
  <c r="P186"/>
  <c r="BI182"/>
  <c r="BH182"/>
  <c r="BG182"/>
  <c r="BF182"/>
  <c r="T182"/>
  <c r="R182"/>
  <c r="P182"/>
  <c r="BI178"/>
  <c r="BH178"/>
  <c r="BG178"/>
  <c r="BF178"/>
  <c r="T178"/>
  <c r="R178"/>
  <c r="P178"/>
  <c r="BI174"/>
  <c r="BH174"/>
  <c r="BG174"/>
  <c r="BF174"/>
  <c r="T174"/>
  <c r="R174"/>
  <c r="P174"/>
  <c r="BI167"/>
  <c r="BH167"/>
  <c r="BG167"/>
  <c r="BF167"/>
  <c r="T167"/>
  <c r="R167"/>
  <c r="P167"/>
  <c r="BI162"/>
  <c r="BH162"/>
  <c r="BG162"/>
  <c r="BF162"/>
  <c r="T162"/>
  <c r="R162"/>
  <c r="P162"/>
  <c r="BI155"/>
  <c r="BH155"/>
  <c r="BG155"/>
  <c r="BF155"/>
  <c r="T155"/>
  <c r="R155"/>
  <c r="P155"/>
  <c r="BI148"/>
  <c r="BH148"/>
  <c r="BG148"/>
  <c r="BF148"/>
  <c r="T148"/>
  <c r="R148"/>
  <c r="P148"/>
  <c r="BI142"/>
  <c r="BH142"/>
  <c r="BG142"/>
  <c r="BF142"/>
  <c r="T142"/>
  <c r="R142"/>
  <c r="P142"/>
  <c r="BI138"/>
  <c r="BH138"/>
  <c r="BG138"/>
  <c r="BF138"/>
  <c r="T138"/>
  <c r="R138"/>
  <c r="P138"/>
  <c r="BI134"/>
  <c r="BH134"/>
  <c r="BG134"/>
  <c r="BF134"/>
  <c r="T134"/>
  <c r="R134"/>
  <c r="P134"/>
  <c r="BI129"/>
  <c r="BH129"/>
  <c r="BG129"/>
  <c r="BF129"/>
  <c r="T129"/>
  <c r="R129"/>
  <c r="P129"/>
  <c r="J123"/>
  <c r="J122"/>
  <c r="F122"/>
  <c r="F120"/>
  <c r="E118"/>
  <c r="J92"/>
  <c r="J91"/>
  <c r="F91"/>
  <c r="F89"/>
  <c r="E87"/>
  <c r="J18"/>
  <c r="E18"/>
  <c r="F123"/>
  <c r="J17"/>
  <c r="J12"/>
  <c r="J89"/>
  <c r="E7"/>
  <c r="E85"/>
  <c i="3" r="J37"/>
  <c r="J36"/>
  <c i="1" r="AY96"/>
  <c i="3" r="J35"/>
  <c i="1" r="AX96"/>
  <c i="3" r="BI777"/>
  <c r="BH777"/>
  <c r="BG777"/>
  <c r="BF777"/>
  <c r="T777"/>
  <c r="T776"/>
  <c r="R777"/>
  <c r="R776"/>
  <c r="P777"/>
  <c r="P776"/>
  <c r="BI772"/>
  <c r="BH772"/>
  <c r="BG772"/>
  <c r="BF772"/>
  <c r="T772"/>
  <c r="R772"/>
  <c r="P772"/>
  <c r="BI768"/>
  <c r="BH768"/>
  <c r="BG768"/>
  <c r="BF768"/>
  <c r="T768"/>
  <c r="R768"/>
  <c r="P768"/>
  <c r="BI764"/>
  <c r="BH764"/>
  <c r="BG764"/>
  <c r="BF764"/>
  <c r="T764"/>
  <c r="R764"/>
  <c r="P764"/>
  <c r="BI760"/>
  <c r="BH760"/>
  <c r="BG760"/>
  <c r="BF760"/>
  <c r="T760"/>
  <c r="R760"/>
  <c r="P760"/>
  <c r="BI753"/>
  <c r="BH753"/>
  <c r="BG753"/>
  <c r="BF753"/>
  <c r="T753"/>
  <c r="R753"/>
  <c r="P753"/>
  <c r="BI749"/>
  <c r="BH749"/>
  <c r="BG749"/>
  <c r="BF749"/>
  <c r="T749"/>
  <c r="R749"/>
  <c r="P749"/>
  <c r="BI744"/>
  <c r="BH744"/>
  <c r="BG744"/>
  <c r="BF744"/>
  <c r="T744"/>
  <c r="R744"/>
  <c r="P744"/>
  <c r="BI738"/>
  <c r="BH738"/>
  <c r="BG738"/>
  <c r="BF738"/>
  <c r="T738"/>
  <c r="R738"/>
  <c r="P738"/>
  <c r="BI733"/>
  <c r="BH733"/>
  <c r="BG733"/>
  <c r="BF733"/>
  <c r="T733"/>
  <c r="R733"/>
  <c r="P733"/>
  <c r="BI728"/>
  <c r="BH728"/>
  <c r="BG728"/>
  <c r="BF728"/>
  <c r="T728"/>
  <c r="R728"/>
  <c r="P728"/>
  <c r="BI723"/>
  <c r="BH723"/>
  <c r="BG723"/>
  <c r="BF723"/>
  <c r="T723"/>
  <c r="R723"/>
  <c r="P723"/>
  <c r="BI719"/>
  <c r="BH719"/>
  <c r="BG719"/>
  <c r="BF719"/>
  <c r="T719"/>
  <c r="R719"/>
  <c r="P719"/>
  <c r="BI701"/>
  <c r="BH701"/>
  <c r="BG701"/>
  <c r="BF701"/>
  <c r="T701"/>
  <c r="R701"/>
  <c r="P701"/>
  <c r="BI696"/>
  <c r="BH696"/>
  <c r="BG696"/>
  <c r="BF696"/>
  <c r="T696"/>
  <c r="R696"/>
  <c r="P696"/>
  <c r="BI688"/>
  <c r="BH688"/>
  <c r="BG688"/>
  <c r="BF688"/>
  <c r="T688"/>
  <c r="R688"/>
  <c r="P688"/>
  <c r="BI683"/>
  <c r="BH683"/>
  <c r="BG683"/>
  <c r="BF683"/>
  <c r="T683"/>
  <c r="R683"/>
  <c r="P683"/>
  <c r="BI675"/>
  <c r="BH675"/>
  <c r="BG675"/>
  <c r="BF675"/>
  <c r="T675"/>
  <c r="R675"/>
  <c r="P675"/>
  <c r="BI671"/>
  <c r="BH671"/>
  <c r="BG671"/>
  <c r="BF671"/>
  <c r="T671"/>
  <c r="R671"/>
  <c r="P671"/>
  <c r="BI668"/>
  <c r="BH668"/>
  <c r="BG668"/>
  <c r="BF668"/>
  <c r="T668"/>
  <c r="R668"/>
  <c r="P668"/>
  <c r="BI664"/>
  <c r="BH664"/>
  <c r="BG664"/>
  <c r="BF664"/>
  <c r="T664"/>
  <c r="R664"/>
  <c r="P664"/>
  <c r="BI660"/>
  <c r="BH660"/>
  <c r="BG660"/>
  <c r="BF660"/>
  <c r="T660"/>
  <c r="R660"/>
  <c r="P660"/>
  <c r="BI653"/>
  <c r="BH653"/>
  <c r="BG653"/>
  <c r="BF653"/>
  <c r="T653"/>
  <c r="R653"/>
  <c r="P653"/>
  <c r="BI651"/>
  <c r="BH651"/>
  <c r="BG651"/>
  <c r="BF651"/>
  <c r="T651"/>
  <c r="R651"/>
  <c r="P651"/>
  <c r="BI647"/>
  <c r="BH647"/>
  <c r="BG647"/>
  <c r="BF647"/>
  <c r="T647"/>
  <c r="R647"/>
  <c r="P647"/>
  <c r="BI642"/>
  <c r="BH642"/>
  <c r="BG642"/>
  <c r="BF642"/>
  <c r="T642"/>
  <c r="R642"/>
  <c r="P642"/>
  <c r="BI637"/>
  <c r="BH637"/>
  <c r="BG637"/>
  <c r="BF637"/>
  <c r="T637"/>
  <c r="R637"/>
  <c r="P637"/>
  <c r="BI634"/>
  <c r="BH634"/>
  <c r="BG634"/>
  <c r="BF634"/>
  <c r="T634"/>
  <c r="R634"/>
  <c r="P634"/>
  <c r="BI631"/>
  <c r="BH631"/>
  <c r="BG631"/>
  <c r="BF631"/>
  <c r="T631"/>
  <c r="R631"/>
  <c r="P631"/>
  <c r="BI628"/>
  <c r="BH628"/>
  <c r="BG628"/>
  <c r="BF628"/>
  <c r="T628"/>
  <c r="R628"/>
  <c r="P628"/>
  <c r="BI625"/>
  <c r="BH625"/>
  <c r="BG625"/>
  <c r="BF625"/>
  <c r="T625"/>
  <c r="R625"/>
  <c r="P625"/>
  <c r="BI620"/>
  <c r="BH620"/>
  <c r="BG620"/>
  <c r="BF620"/>
  <c r="T620"/>
  <c r="R620"/>
  <c r="P620"/>
  <c r="BI617"/>
  <c r="BH617"/>
  <c r="BG617"/>
  <c r="BF617"/>
  <c r="T617"/>
  <c r="R617"/>
  <c r="P617"/>
  <c r="BI613"/>
  <c r="BH613"/>
  <c r="BG613"/>
  <c r="BF613"/>
  <c r="T613"/>
  <c r="R613"/>
  <c r="P613"/>
  <c r="BI608"/>
  <c r="BH608"/>
  <c r="BG608"/>
  <c r="BF608"/>
  <c r="T608"/>
  <c r="R608"/>
  <c r="P608"/>
  <c r="BI603"/>
  <c r="BH603"/>
  <c r="BG603"/>
  <c r="BF603"/>
  <c r="T603"/>
  <c r="R603"/>
  <c r="P603"/>
  <c r="BI601"/>
  <c r="BH601"/>
  <c r="BG601"/>
  <c r="BF601"/>
  <c r="T601"/>
  <c r="R601"/>
  <c r="P601"/>
  <c r="BI597"/>
  <c r="BH597"/>
  <c r="BG597"/>
  <c r="BF597"/>
  <c r="T597"/>
  <c r="R597"/>
  <c r="P597"/>
  <c r="BI594"/>
  <c r="BH594"/>
  <c r="BG594"/>
  <c r="BF594"/>
  <c r="T594"/>
  <c r="R594"/>
  <c r="P594"/>
  <c r="BI589"/>
  <c r="BH589"/>
  <c r="BG589"/>
  <c r="BF589"/>
  <c r="T589"/>
  <c r="R589"/>
  <c r="P589"/>
  <c r="BI585"/>
  <c r="BH585"/>
  <c r="BG585"/>
  <c r="BF585"/>
  <c r="T585"/>
  <c r="R585"/>
  <c r="P585"/>
  <c r="BI581"/>
  <c r="BH581"/>
  <c r="BG581"/>
  <c r="BF581"/>
  <c r="T581"/>
  <c r="R581"/>
  <c r="P581"/>
  <c r="BI579"/>
  <c r="BH579"/>
  <c r="BG579"/>
  <c r="BF579"/>
  <c r="T579"/>
  <c r="R579"/>
  <c r="P579"/>
  <c r="BI575"/>
  <c r="BH575"/>
  <c r="BG575"/>
  <c r="BF575"/>
  <c r="T575"/>
  <c r="R575"/>
  <c r="P575"/>
  <c r="BI571"/>
  <c r="BH571"/>
  <c r="BG571"/>
  <c r="BF571"/>
  <c r="T571"/>
  <c r="R571"/>
  <c r="P571"/>
  <c r="BI568"/>
  <c r="BH568"/>
  <c r="BG568"/>
  <c r="BF568"/>
  <c r="T568"/>
  <c r="R568"/>
  <c r="P568"/>
  <c r="BI565"/>
  <c r="BH565"/>
  <c r="BG565"/>
  <c r="BF565"/>
  <c r="T565"/>
  <c r="R565"/>
  <c r="P565"/>
  <c r="BI562"/>
  <c r="BH562"/>
  <c r="BG562"/>
  <c r="BF562"/>
  <c r="T562"/>
  <c r="R562"/>
  <c r="P562"/>
  <c r="BI557"/>
  <c r="BH557"/>
  <c r="BG557"/>
  <c r="BF557"/>
  <c r="T557"/>
  <c r="R557"/>
  <c r="P557"/>
  <c r="BI554"/>
  <c r="BH554"/>
  <c r="BG554"/>
  <c r="BF554"/>
  <c r="T554"/>
  <c r="R554"/>
  <c r="P554"/>
  <c r="BI550"/>
  <c r="BH550"/>
  <c r="BG550"/>
  <c r="BF550"/>
  <c r="T550"/>
  <c r="R550"/>
  <c r="P550"/>
  <c r="BI545"/>
  <c r="BH545"/>
  <c r="BG545"/>
  <c r="BF545"/>
  <c r="T545"/>
  <c r="T544"/>
  <c r="R545"/>
  <c r="R544"/>
  <c r="P545"/>
  <c r="P544"/>
  <c r="BI540"/>
  <c r="BH540"/>
  <c r="BG540"/>
  <c r="BF540"/>
  <c r="T540"/>
  <c r="R540"/>
  <c r="P540"/>
  <c r="BI534"/>
  <c r="BH534"/>
  <c r="BG534"/>
  <c r="BF534"/>
  <c r="T534"/>
  <c r="R534"/>
  <c r="P534"/>
  <c r="BI529"/>
  <c r="BH529"/>
  <c r="BG529"/>
  <c r="BF529"/>
  <c r="T529"/>
  <c r="R529"/>
  <c r="P529"/>
  <c r="BI526"/>
  <c r="BH526"/>
  <c r="BG526"/>
  <c r="BF526"/>
  <c r="T526"/>
  <c r="R526"/>
  <c r="P526"/>
  <c r="BI519"/>
  <c r="BH519"/>
  <c r="BG519"/>
  <c r="BF519"/>
  <c r="T519"/>
  <c r="R519"/>
  <c r="P519"/>
  <c r="BI513"/>
  <c r="BH513"/>
  <c r="BG513"/>
  <c r="BF513"/>
  <c r="T513"/>
  <c r="R513"/>
  <c r="P513"/>
  <c r="BI506"/>
  <c r="BH506"/>
  <c r="BG506"/>
  <c r="BF506"/>
  <c r="T506"/>
  <c r="R506"/>
  <c r="P506"/>
  <c r="BI502"/>
  <c r="BH502"/>
  <c r="BG502"/>
  <c r="BF502"/>
  <c r="T502"/>
  <c r="R502"/>
  <c r="P502"/>
  <c r="BI497"/>
  <c r="BH497"/>
  <c r="BG497"/>
  <c r="BF497"/>
  <c r="T497"/>
  <c r="R497"/>
  <c r="P497"/>
  <c r="BI493"/>
  <c r="BH493"/>
  <c r="BG493"/>
  <c r="BF493"/>
  <c r="T493"/>
  <c r="R493"/>
  <c r="P493"/>
  <c r="BI489"/>
  <c r="BH489"/>
  <c r="BG489"/>
  <c r="BF489"/>
  <c r="T489"/>
  <c r="R489"/>
  <c r="P489"/>
  <c r="BI485"/>
  <c r="BH485"/>
  <c r="BG485"/>
  <c r="BF485"/>
  <c r="T485"/>
  <c r="R485"/>
  <c r="P485"/>
  <c r="BI481"/>
  <c r="BH481"/>
  <c r="BG481"/>
  <c r="BF481"/>
  <c r="T481"/>
  <c r="R481"/>
  <c r="P481"/>
  <c r="BI475"/>
  <c r="BH475"/>
  <c r="BG475"/>
  <c r="BF475"/>
  <c r="T475"/>
  <c r="R475"/>
  <c r="P475"/>
  <c r="BI469"/>
  <c r="BH469"/>
  <c r="BG469"/>
  <c r="BF469"/>
  <c r="T469"/>
  <c r="R469"/>
  <c r="P469"/>
  <c r="BI465"/>
  <c r="BH465"/>
  <c r="BG465"/>
  <c r="BF465"/>
  <c r="T465"/>
  <c r="R465"/>
  <c r="P465"/>
  <c r="BI459"/>
  <c r="BH459"/>
  <c r="BG459"/>
  <c r="BF459"/>
  <c r="T459"/>
  <c r="R459"/>
  <c r="P459"/>
  <c r="BI453"/>
  <c r="BH453"/>
  <c r="BG453"/>
  <c r="BF453"/>
  <c r="T453"/>
  <c r="R453"/>
  <c r="P453"/>
  <c r="BI449"/>
  <c r="BH449"/>
  <c r="BG449"/>
  <c r="BF449"/>
  <c r="T449"/>
  <c r="R449"/>
  <c r="P449"/>
  <c r="BI442"/>
  <c r="BH442"/>
  <c r="BG442"/>
  <c r="BF442"/>
  <c r="T442"/>
  <c r="R442"/>
  <c r="P442"/>
  <c r="BI435"/>
  <c r="BH435"/>
  <c r="BG435"/>
  <c r="BF435"/>
  <c r="T435"/>
  <c r="R435"/>
  <c r="P435"/>
  <c r="BI426"/>
  <c r="BH426"/>
  <c r="BG426"/>
  <c r="BF426"/>
  <c r="T426"/>
  <c r="R426"/>
  <c r="P426"/>
  <c r="BI422"/>
  <c r="BH422"/>
  <c r="BG422"/>
  <c r="BF422"/>
  <c r="T422"/>
  <c r="R422"/>
  <c r="P422"/>
  <c r="BI418"/>
  <c r="BH418"/>
  <c r="BG418"/>
  <c r="BF418"/>
  <c r="T418"/>
  <c r="R418"/>
  <c r="P418"/>
  <c r="BI412"/>
  <c r="BH412"/>
  <c r="BG412"/>
  <c r="BF412"/>
  <c r="T412"/>
  <c r="R412"/>
  <c r="P412"/>
  <c r="BI409"/>
  <c r="BH409"/>
  <c r="BG409"/>
  <c r="BF409"/>
  <c r="T409"/>
  <c r="R409"/>
  <c r="P409"/>
  <c r="BI405"/>
  <c r="BH405"/>
  <c r="BG405"/>
  <c r="BF405"/>
  <c r="T405"/>
  <c r="R405"/>
  <c r="P405"/>
  <c r="BI401"/>
  <c r="BH401"/>
  <c r="BG401"/>
  <c r="BF401"/>
  <c r="T401"/>
  <c r="R401"/>
  <c r="P401"/>
  <c r="BI397"/>
  <c r="BH397"/>
  <c r="BG397"/>
  <c r="BF397"/>
  <c r="T397"/>
  <c r="R397"/>
  <c r="P397"/>
  <c r="BI388"/>
  <c r="BH388"/>
  <c r="BG388"/>
  <c r="BF388"/>
  <c r="T388"/>
  <c r="R388"/>
  <c r="P388"/>
  <c r="BI384"/>
  <c r="BH384"/>
  <c r="BG384"/>
  <c r="BF384"/>
  <c r="T384"/>
  <c r="R384"/>
  <c r="P384"/>
  <c r="BI380"/>
  <c r="BH380"/>
  <c r="BG380"/>
  <c r="BF380"/>
  <c r="T380"/>
  <c r="R380"/>
  <c r="P380"/>
  <c r="BI376"/>
  <c r="BH376"/>
  <c r="BG376"/>
  <c r="BF376"/>
  <c r="T376"/>
  <c r="R376"/>
  <c r="P376"/>
  <c r="BI366"/>
  <c r="BH366"/>
  <c r="BG366"/>
  <c r="BF366"/>
  <c r="T366"/>
  <c r="R366"/>
  <c r="P366"/>
  <c r="BI362"/>
  <c r="BH362"/>
  <c r="BG362"/>
  <c r="BF362"/>
  <c r="T362"/>
  <c r="R362"/>
  <c r="P362"/>
  <c r="BI356"/>
  <c r="BH356"/>
  <c r="BG356"/>
  <c r="BF356"/>
  <c r="T356"/>
  <c r="R356"/>
  <c r="P356"/>
  <c r="BI351"/>
  <c r="BH351"/>
  <c r="BG351"/>
  <c r="BF351"/>
  <c r="T351"/>
  <c r="R351"/>
  <c r="P351"/>
  <c r="BI345"/>
  <c r="BH345"/>
  <c r="BG345"/>
  <c r="BF345"/>
  <c r="T345"/>
  <c r="R345"/>
  <c r="P345"/>
  <c r="BI338"/>
  <c r="BH338"/>
  <c r="BG338"/>
  <c r="BF338"/>
  <c r="T338"/>
  <c r="R338"/>
  <c r="P338"/>
  <c r="BI331"/>
  <c r="BH331"/>
  <c r="BG331"/>
  <c r="BF331"/>
  <c r="T331"/>
  <c r="R331"/>
  <c r="P331"/>
  <c r="BI321"/>
  <c r="BH321"/>
  <c r="BG321"/>
  <c r="BF321"/>
  <c r="T321"/>
  <c r="R321"/>
  <c r="P321"/>
  <c r="BI316"/>
  <c r="BH316"/>
  <c r="BG316"/>
  <c r="BF316"/>
  <c r="T316"/>
  <c r="R316"/>
  <c r="P316"/>
  <c r="BI306"/>
  <c r="BH306"/>
  <c r="BG306"/>
  <c r="BF306"/>
  <c r="T306"/>
  <c r="R306"/>
  <c r="P306"/>
  <c r="BI302"/>
  <c r="BH302"/>
  <c r="BG302"/>
  <c r="BF302"/>
  <c r="T302"/>
  <c r="R302"/>
  <c r="P302"/>
  <c r="BI294"/>
  <c r="BH294"/>
  <c r="BG294"/>
  <c r="BF294"/>
  <c r="T294"/>
  <c r="R294"/>
  <c r="P294"/>
  <c r="BI290"/>
  <c r="BH290"/>
  <c r="BG290"/>
  <c r="BF290"/>
  <c r="T290"/>
  <c r="R290"/>
  <c r="P290"/>
  <c r="BI282"/>
  <c r="BH282"/>
  <c r="BG282"/>
  <c r="BF282"/>
  <c r="T282"/>
  <c r="R282"/>
  <c r="P282"/>
  <c r="BI278"/>
  <c r="BH278"/>
  <c r="BG278"/>
  <c r="BF278"/>
  <c r="T278"/>
  <c r="R278"/>
  <c r="P278"/>
  <c r="BI270"/>
  <c r="BH270"/>
  <c r="BG270"/>
  <c r="BF270"/>
  <c r="T270"/>
  <c r="R270"/>
  <c r="P270"/>
  <c r="BI260"/>
  <c r="BH260"/>
  <c r="BG260"/>
  <c r="BF260"/>
  <c r="T260"/>
  <c r="R260"/>
  <c r="P260"/>
  <c r="BI256"/>
  <c r="BH256"/>
  <c r="BG256"/>
  <c r="BF256"/>
  <c r="T256"/>
  <c r="R256"/>
  <c r="P256"/>
  <c r="BI252"/>
  <c r="BH252"/>
  <c r="BG252"/>
  <c r="BF252"/>
  <c r="T252"/>
  <c r="R252"/>
  <c r="P252"/>
  <c r="BI248"/>
  <c r="BH248"/>
  <c r="BG248"/>
  <c r="BF248"/>
  <c r="T248"/>
  <c r="R248"/>
  <c r="P248"/>
  <c r="BI244"/>
  <c r="BH244"/>
  <c r="BG244"/>
  <c r="BF244"/>
  <c r="T244"/>
  <c r="R244"/>
  <c r="P244"/>
  <c r="BI240"/>
  <c r="BH240"/>
  <c r="BG240"/>
  <c r="BF240"/>
  <c r="T240"/>
  <c r="R240"/>
  <c r="P240"/>
  <c r="BI236"/>
  <c r="BH236"/>
  <c r="BG236"/>
  <c r="BF236"/>
  <c r="T236"/>
  <c r="R236"/>
  <c r="P236"/>
  <c r="BI232"/>
  <c r="BH232"/>
  <c r="BG232"/>
  <c r="BF232"/>
  <c r="T232"/>
  <c r="R232"/>
  <c r="P232"/>
  <c r="BI226"/>
  <c r="BH226"/>
  <c r="BG226"/>
  <c r="BF226"/>
  <c r="T226"/>
  <c r="R226"/>
  <c r="P226"/>
  <c r="BI220"/>
  <c r="BH220"/>
  <c r="BG220"/>
  <c r="BF220"/>
  <c r="T220"/>
  <c r="R220"/>
  <c r="P220"/>
  <c r="BI214"/>
  <c r="BH214"/>
  <c r="BG214"/>
  <c r="BF214"/>
  <c r="T214"/>
  <c r="R214"/>
  <c r="P214"/>
  <c r="BI206"/>
  <c r="BH206"/>
  <c r="BG206"/>
  <c r="BF206"/>
  <c r="T206"/>
  <c r="R206"/>
  <c r="P206"/>
  <c r="BI198"/>
  <c r="BH198"/>
  <c r="BG198"/>
  <c r="BF198"/>
  <c r="T198"/>
  <c r="R198"/>
  <c r="P198"/>
  <c r="BI188"/>
  <c r="BH188"/>
  <c r="BG188"/>
  <c r="BF188"/>
  <c r="T188"/>
  <c r="R188"/>
  <c r="P188"/>
  <c r="BI178"/>
  <c r="BH178"/>
  <c r="BG178"/>
  <c r="BF178"/>
  <c r="T178"/>
  <c r="R178"/>
  <c r="P178"/>
  <c r="BI168"/>
  <c r="BH168"/>
  <c r="BG168"/>
  <c r="BF168"/>
  <c r="T168"/>
  <c r="R168"/>
  <c r="P168"/>
  <c r="BI158"/>
  <c r="BH158"/>
  <c r="BG158"/>
  <c r="BF158"/>
  <c r="T158"/>
  <c r="R158"/>
  <c r="P158"/>
  <c r="BI154"/>
  <c r="BH154"/>
  <c r="BG154"/>
  <c r="BF154"/>
  <c r="T154"/>
  <c r="R154"/>
  <c r="P154"/>
  <c r="BI149"/>
  <c r="BH149"/>
  <c r="BG149"/>
  <c r="BF149"/>
  <c r="T149"/>
  <c r="R149"/>
  <c r="P149"/>
  <c r="BI143"/>
  <c r="BH143"/>
  <c r="BG143"/>
  <c r="BF143"/>
  <c r="T143"/>
  <c r="R143"/>
  <c r="P143"/>
  <c r="BI137"/>
  <c r="BH137"/>
  <c r="BG137"/>
  <c r="BF137"/>
  <c r="T137"/>
  <c r="R137"/>
  <c r="P137"/>
  <c r="BI133"/>
  <c r="BH133"/>
  <c r="BG133"/>
  <c r="BF133"/>
  <c r="T133"/>
  <c r="R133"/>
  <c r="P133"/>
  <c r="BI129"/>
  <c r="BH129"/>
  <c r="BG129"/>
  <c r="BF129"/>
  <c r="T129"/>
  <c r="R129"/>
  <c r="P129"/>
  <c r="J123"/>
  <c r="J122"/>
  <c r="F122"/>
  <c r="F120"/>
  <c r="E118"/>
  <c r="J92"/>
  <c r="J91"/>
  <c r="F91"/>
  <c r="F89"/>
  <c r="E87"/>
  <c r="J18"/>
  <c r="E18"/>
  <c r="F92"/>
  <c r="J17"/>
  <c r="J12"/>
  <c r="J89"/>
  <c r="E7"/>
  <c r="E116"/>
  <c i="2" r="T262"/>
  <c r="J37"/>
  <c r="J36"/>
  <c i="1" r="AY95"/>
  <c i="2" r="J35"/>
  <c i="1" r="AX95"/>
  <c i="2" r="BI263"/>
  <c r="BH263"/>
  <c r="BG263"/>
  <c r="BF263"/>
  <c r="T263"/>
  <c r="R263"/>
  <c r="R262"/>
  <c r="P263"/>
  <c r="P262"/>
  <c r="BI260"/>
  <c r="BH260"/>
  <c r="BG260"/>
  <c r="BF260"/>
  <c r="T260"/>
  <c r="R260"/>
  <c r="P260"/>
  <c r="BI257"/>
  <c r="BH257"/>
  <c r="BG257"/>
  <c r="BF257"/>
  <c r="T257"/>
  <c r="R257"/>
  <c r="P257"/>
  <c r="BI253"/>
  <c r="BH253"/>
  <c r="BG253"/>
  <c r="BF253"/>
  <c r="T253"/>
  <c r="R253"/>
  <c r="P253"/>
  <c r="BI249"/>
  <c r="BH249"/>
  <c r="BG249"/>
  <c r="BF249"/>
  <c r="T249"/>
  <c r="R249"/>
  <c r="P249"/>
  <c r="BI245"/>
  <c r="BH245"/>
  <c r="BG245"/>
  <c r="BF245"/>
  <c r="T245"/>
  <c r="R245"/>
  <c r="P245"/>
  <c r="BI243"/>
  <c r="BH243"/>
  <c r="BG243"/>
  <c r="BF243"/>
  <c r="T243"/>
  <c r="R243"/>
  <c r="P243"/>
  <c r="BI241"/>
  <c r="BH241"/>
  <c r="BG241"/>
  <c r="BF241"/>
  <c r="T241"/>
  <c r="R241"/>
  <c r="P241"/>
  <c r="BI238"/>
  <c r="BH238"/>
  <c r="BG238"/>
  <c r="BF238"/>
  <c r="T238"/>
  <c r="R238"/>
  <c r="P238"/>
  <c r="BI235"/>
  <c r="BH235"/>
  <c r="BG235"/>
  <c r="BF235"/>
  <c r="T235"/>
  <c r="R235"/>
  <c r="P235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19"/>
  <c r="BH219"/>
  <c r="BG219"/>
  <c r="BF219"/>
  <c r="T219"/>
  <c r="R219"/>
  <c r="P219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07"/>
  <c r="BH207"/>
  <c r="BG207"/>
  <c r="BF207"/>
  <c r="T207"/>
  <c r="R207"/>
  <c r="P207"/>
  <c r="BI204"/>
  <c r="BH204"/>
  <c r="BG204"/>
  <c r="BF204"/>
  <c r="T204"/>
  <c r="R204"/>
  <c r="P204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J120"/>
  <c r="J119"/>
  <c r="F119"/>
  <c r="F117"/>
  <c r="E115"/>
  <c r="J92"/>
  <c r="J91"/>
  <c r="F91"/>
  <c r="F89"/>
  <c r="E87"/>
  <c r="J18"/>
  <c r="E18"/>
  <c r="F92"/>
  <c r="J17"/>
  <c r="J12"/>
  <c r="J117"/>
  <c r="E7"/>
  <c r="E85"/>
  <c i="1" r="L90"/>
  <c r="AM90"/>
  <c r="AM89"/>
  <c r="L89"/>
  <c r="AM87"/>
  <c r="L87"/>
  <c r="L85"/>
  <c r="L84"/>
  <c i="2" r="BK263"/>
  <c r="J225"/>
  <c r="BK245"/>
  <c r="J219"/>
  <c r="J189"/>
  <c r="J150"/>
  <c r="BK125"/>
  <c r="J229"/>
  <c r="J199"/>
  <c r="J139"/>
  <c r="BK195"/>
  <c r="BK181"/>
  <c r="BK165"/>
  <c r="J260"/>
  <c r="BK227"/>
  <c r="BK249"/>
  <c r="J223"/>
  <c r="J197"/>
  <c r="J165"/>
  <c r="BK139"/>
  <c r="J243"/>
  <c r="BK225"/>
  <c r="J158"/>
  <c r="J141"/>
  <c r="BK197"/>
  <c r="BK185"/>
  <c r="J169"/>
  <c r="J162"/>
  <c r="J195"/>
  <c r="BK158"/>
  <c r="J127"/>
  <c r="BK173"/>
  <c r="J135"/>
  <c i="1" r="AS125"/>
  <c i="2" r="J133"/>
  <c r="BK152"/>
  <c i="3" r="BK671"/>
  <c r="BK565"/>
  <c r="J469"/>
  <c r="BK331"/>
  <c r="J270"/>
  <c r="BK723"/>
  <c r="J696"/>
  <c r="J653"/>
  <c r="J554"/>
  <c r="BK459"/>
  <c r="J723"/>
  <c r="BK664"/>
  <c r="BK481"/>
  <c r="J435"/>
  <c r="J294"/>
  <c r="BK244"/>
  <c r="J214"/>
  <c r="BK568"/>
  <c r="BK513"/>
  <c r="BK418"/>
  <c r="BK270"/>
  <c r="J158"/>
  <c r="J597"/>
  <c r="BK475"/>
  <c r="J331"/>
  <c r="J220"/>
  <c r="BK777"/>
  <c r="J744"/>
  <c r="J664"/>
  <c r="J594"/>
  <c r="J401"/>
  <c r="BK240"/>
  <c r="J753"/>
  <c r="J642"/>
  <c r="J660"/>
  <c r="J579"/>
  <c r="BK696"/>
  <c r="J426"/>
  <c r="J453"/>
  <c r="BK220"/>
  <c r="BK571"/>
  <c r="J459"/>
  <c r="BK634"/>
  <c r="J351"/>
  <c r="J485"/>
  <c r="BK316"/>
  <c r="J628"/>
  <c r="BK345"/>
  <c r="J625"/>
  <c r="J540"/>
  <c r="J409"/>
  <c r="BK384"/>
  <c r="BK282"/>
  <c r="J206"/>
  <c r="BK154"/>
  <c r="J620"/>
  <c r="BK519"/>
  <c r="J321"/>
  <c r="BK178"/>
  <c i="4" r="J549"/>
  <c r="BK509"/>
  <c r="J256"/>
  <c r="BK557"/>
  <c r="J562"/>
  <c r="J514"/>
  <c r="J452"/>
  <c r="J474"/>
  <c r="J174"/>
  <c r="BK273"/>
  <c r="J352"/>
  <c r="J138"/>
  <c r="BK537"/>
  <c r="BK429"/>
  <c r="J210"/>
  <c r="BK182"/>
  <c r="J523"/>
  <c r="J148"/>
  <c r="J450"/>
  <c r="BK356"/>
  <c r="J178"/>
  <c r="J541"/>
  <c r="BK252"/>
  <c r="J222"/>
  <c r="J202"/>
  <c r="BK479"/>
  <c r="BK148"/>
  <c r="J329"/>
  <c r="J296"/>
  <c r="BK244"/>
  <c r="J501"/>
  <c r="J468"/>
  <c r="BK302"/>
  <c r="J460"/>
  <c r="J432"/>
  <c r="BK210"/>
  <c r="J190"/>
  <c r="J472"/>
  <c r="J446"/>
  <c r="BK443"/>
  <c r="J366"/>
  <c r="BK341"/>
  <c r="BK321"/>
  <c r="BK315"/>
  <c r="BK134"/>
  <c i="5" r="J460"/>
  <c r="J456"/>
  <c r="BK454"/>
  <c r="BK403"/>
  <c r="BK397"/>
  <c r="BK386"/>
  <c r="BK368"/>
  <c r="J358"/>
  <c r="J338"/>
  <c r="BK327"/>
  <c r="J220"/>
  <c r="BK164"/>
  <c r="J137"/>
  <c r="J480"/>
  <c r="BK475"/>
  <c r="J469"/>
  <c r="BK460"/>
  <c r="J450"/>
  <c r="J274"/>
  <c r="BK200"/>
  <c r="BK196"/>
  <c r="J156"/>
  <c r="BK150"/>
  <c r="BK145"/>
  <c r="BK129"/>
  <c r="BK480"/>
  <c r="J465"/>
  <c r="BK450"/>
  <c r="J447"/>
  <c r="J436"/>
  <c r="J307"/>
  <c r="BK289"/>
  <c r="BK224"/>
  <c r="BK156"/>
  <c r="BK447"/>
  <c r="J440"/>
  <c r="J475"/>
  <c r="J454"/>
  <c r="J368"/>
  <c r="BK323"/>
  <c r="J315"/>
  <c r="BK303"/>
  <c r="J289"/>
  <c r="J283"/>
  <c r="J251"/>
  <c r="J160"/>
  <c r="BK431"/>
  <c r="BK372"/>
  <c r="J303"/>
  <c r="BK268"/>
  <c r="J319"/>
  <c r="BK330"/>
  <c r="J403"/>
  <c r="BK347"/>
  <c r="J180"/>
  <c r="J431"/>
  <c r="J386"/>
  <c r="J311"/>
  <c r="J231"/>
  <c r="J425"/>
  <c r="BK274"/>
  <c r="J246"/>
  <c r="J235"/>
  <c r="J196"/>
  <c r="J188"/>
  <c r="BK422"/>
  <c r="BK409"/>
  <c r="J280"/>
  <c r="BK235"/>
  <c r="BK188"/>
  <c r="J164"/>
  <c r="BK192"/>
  <c r="BK358"/>
  <c r="J200"/>
  <c r="J422"/>
  <c r="J372"/>
  <c r="J347"/>
  <c r="BK261"/>
  <c r="BK413"/>
  <c r="J400"/>
  <c r="BK407"/>
  <c r="J352"/>
  <c r="BK311"/>
  <c r="BK382"/>
  <c r="J377"/>
  <c r="J213"/>
  <c i="6" r="BK452"/>
  <c r="BK326"/>
  <c r="J185"/>
  <c r="BK462"/>
  <c r="BK360"/>
  <c r="BK249"/>
  <c r="BK479"/>
  <c r="J449"/>
  <c r="BK415"/>
  <c r="BK446"/>
  <c r="BK419"/>
  <c r="J291"/>
  <c r="J177"/>
  <c r="BK431"/>
  <c r="J391"/>
  <c r="J326"/>
  <c r="BK224"/>
  <c r="BK402"/>
  <c r="J322"/>
  <c r="J427"/>
  <c r="J374"/>
  <c r="J346"/>
  <c r="BK193"/>
  <c r="J438"/>
  <c r="J235"/>
  <c r="BK409"/>
  <c r="BK153"/>
  <c r="J368"/>
  <c r="BK282"/>
  <c r="BK206"/>
  <c r="J153"/>
  <c r="BK291"/>
  <c r="BK157"/>
  <c r="BK276"/>
  <c r="BK254"/>
  <c r="J276"/>
  <c r="BK169"/>
  <c i="7" r="J653"/>
  <c r="BK614"/>
  <c r="J482"/>
  <c r="J429"/>
  <c r="BK218"/>
  <c r="BK674"/>
  <c r="J641"/>
  <c r="BK621"/>
  <c r="BK588"/>
  <c r="BK561"/>
  <c r="BK286"/>
  <c r="J655"/>
  <c r="BK641"/>
  <c r="BK574"/>
  <c r="J380"/>
  <c r="J130"/>
  <c r="BK677"/>
  <c r="BK660"/>
  <c r="BK600"/>
  <c r="BK626"/>
  <c r="J626"/>
  <c r="J506"/>
  <c r="J574"/>
  <c r="BK359"/>
  <c r="BK213"/>
  <c r="BK296"/>
  <c r="J387"/>
  <c r="J213"/>
  <c r="BK531"/>
  <c r="BK283"/>
  <c i="8" r="J360"/>
  <c r="BK189"/>
  <c r="BK268"/>
  <c r="J352"/>
  <c r="BK318"/>
  <c r="BK374"/>
  <c r="BK344"/>
  <c r="J313"/>
  <c r="J379"/>
  <c r="J374"/>
  <c r="J309"/>
  <c r="BK296"/>
  <c r="J268"/>
  <c r="J206"/>
  <c r="BK225"/>
  <c r="J149"/>
  <c r="BK206"/>
  <c i="9" r="J351"/>
  <c r="BK351"/>
  <c r="BK321"/>
  <c r="BK183"/>
  <c r="BK129"/>
  <c r="J254"/>
  <c i="10" r="J361"/>
  <c r="BK387"/>
  <c r="J377"/>
  <c r="BK335"/>
  <c r="J165"/>
  <c r="J359"/>
  <c r="BK359"/>
  <c r="BK366"/>
  <c r="J341"/>
  <c r="BK310"/>
  <c r="J270"/>
  <c r="BK172"/>
  <c r="J172"/>
  <c r="J203"/>
  <c r="J175"/>
  <c r="BK260"/>
  <c r="BK232"/>
  <c i="11" r="BK288"/>
  <c r="J225"/>
  <c r="BK300"/>
  <c r="BK277"/>
  <c r="J210"/>
  <c r="J153"/>
  <c r="BK303"/>
  <c r="J251"/>
  <c r="J281"/>
  <c r="BK271"/>
  <c r="J268"/>
  <c r="BK189"/>
  <c r="BK153"/>
  <c i="12" r="BK664"/>
  <c r="BK532"/>
  <c r="J557"/>
  <c r="BK648"/>
  <c r="J521"/>
  <c r="BK621"/>
  <c r="J603"/>
  <c r="J570"/>
  <c r="J661"/>
  <c r="BK626"/>
  <c r="J605"/>
  <c r="BK521"/>
  <c r="BK642"/>
  <c r="BK477"/>
  <c r="BK481"/>
  <c r="J535"/>
  <c r="J229"/>
  <c r="BK404"/>
  <c r="BK305"/>
  <c r="J265"/>
  <c r="J626"/>
  <c r="J463"/>
  <c r="BK203"/>
  <c r="BK610"/>
  <c r="J404"/>
  <c r="J290"/>
  <c r="J494"/>
  <c r="BK401"/>
  <c r="J455"/>
  <c r="J545"/>
  <c r="BK490"/>
  <c r="J401"/>
  <c r="J188"/>
  <c r="J578"/>
  <c r="J318"/>
  <c r="BK290"/>
  <c i="13" r="J386"/>
  <c r="J326"/>
  <c r="BK241"/>
  <c r="J188"/>
  <c r="J357"/>
  <c r="BK228"/>
  <c r="BK375"/>
  <c r="BK222"/>
  <c r="BK391"/>
  <c r="BK317"/>
  <c r="BK379"/>
  <c r="J321"/>
  <c r="BK366"/>
  <c r="BK326"/>
  <c r="J375"/>
  <c r="J312"/>
  <c r="BK330"/>
  <c r="J276"/>
  <c r="BK175"/>
  <c r="BK273"/>
  <c r="BK251"/>
  <c i="14" r="BK208"/>
  <c r="J247"/>
  <c i="15" r="BK170"/>
  <c r="BK344"/>
  <c r="J292"/>
  <c r="BK173"/>
  <c r="BK329"/>
  <c r="J306"/>
  <c r="J149"/>
  <c r="BK296"/>
  <c r="BK326"/>
  <c r="J253"/>
  <c r="BK315"/>
  <c i="16" r="J343"/>
  <c r="J305"/>
  <c r="BK343"/>
  <c r="J129"/>
  <c r="BK275"/>
  <c r="J212"/>
  <c r="J294"/>
  <c r="J266"/>
  <c r="BK164"/>
  <c r="J333"/>
  <c r="J226"/>
  <c r="J195"/>
  <c r="BK135"/>
  <c r="BK149"/>
  <c r="J135"/>
  <c i="17" r="BK393"/>
  <c r="BK370"/>
  <c r="J361"/>
  <c r="J324"/>
  <c r="BK403"/>
  <c r="J374"/>
  <c r="BK346"/>
  <c r="BK253"/>
  <c r="J139"/>
  <c r="BK387"/>
  <c r="J379"/>
  <c r="J352"/>
  <c r="BK361"/>
  <c r="J170"/>
  <c r="BK217"/>
  <c r="J203"/>
  <c r="BK315"/>
  <c r="J315"/>
  <c r="BK256"/>
  <c r="J253"/>
  <c r="BK296"/>
  <c r="BK305"/>
  <c r="J173"/>
  <c r="BK144"/>
  <c r="BK196"/>
  <c i="18" r="J302"/>
  <c r="J271"/>
  <c r="BK170"/>
  <c r="BK314"/>
  <c r="J281"/>
  <c r="J314"/>
  <c r="J277"/>
  <c r="BK279"/>
  <c r="J263"/>
  <c r="BK210"/>
  <c r="BK238"/>
  <c r="J167"/>
  <c r="BK179"/>
  <c r="BK167"/>
  <c r="J129"/>
  <c i="19" r="J257"/>
  <c r="BK210"/>
  <c r="BK297"/>
  <c r="BK290"/>
  <c r="J204"/>
  <c r="J225"/>
  <c r="J297"/>
  <c r="BK196"/>
  <c r="J137"/>
  <c r="BK285"/>
  <c r="J278"/>
  <c r="J210"/>
  <c r="BK247"/>
  <c r="BK167"/>
  <c r="BK179"/>
  <c i="20" r="BK293"/>
  <c r="BK410"/>
  <c r="J352"/>
  <c r="J229"/>
  <c r="J307"/>
  <c r="BK340"/>
  <c r="J480"/>
  <c r="BK480"/>
  <c r="J189"/>
  <c r="J182"/>
  <c r="J453"/>
  <c r="BK416"/>
  <c r="J383"/>
  <c r="J310"/>
  <c r="J465"/>
  <c r="BK453"/>
  <c r="BK364"/>
  <c r="J331"/>
  <c r="J255"/>
  <c r="BK483"/>
  <c r="BK421"/>
  <c r="BK438"/>
  <c r="J393"/>
  <c r="J336"/>
  <c r="BK158"/>
  <c r="J136"/>
  <c r="BK465"/>
  <c r="J374"/>
  <c r="J388"/>
  <c r="J313"/>
  <c i="21" r="J477"/>
  <c r="BK169"/>
  <c r="BK460"/>
  <c r="BK466"/>
  <c r="BK477"/>
  <c r="J432"/>
  <c r="BK393"/>
  <c r="J295"/>
  <c r="BK432"/>
  <c r="J197"/>
  <c r="J393"/>
  <c r="BK329"/>
  <c r="J413"/>
  <c r="BK309"/>
  <c r="BK233"/>
  <c r="J149"/>
  <c r="BK269"/>
  <c r="J323"/>
  <c r="J309"/>
  <c r="J345"/>
  <c r="BK179"/>
  <c i="22" r="J418"/>
  <c r="J345"/>
  <c r="BK242"/>
  <c r="BK154"/>
  <c r="BK379"/>
  <c r="J382"/>
  <c r="BK437"/>
  <c r="J437"/>
  <c r="BK363"/>
  <c r="J410"/>
  <c r="J363"/>
  <c r="J351"/>
  <c r="BK269"/>
  <c r="BK181"/>
  <c r="J135"/>
  <c r="BK345"/>
  <c r="BK226"/>
  <c r="BK202"/>
  <c r="J292"/>
  <c r="J130"/>
  <c r="J259"/>
  <c r="J242"/>
  <c i="23" r="J212"/>
  <c r="BK170"/>
  <c r="BK212"/>
  <c r="BK127"/>
  <c r="BK160"/>
  <c r="BK225"/>
  <c r="J185"/>
  <c i="24" r="BK234"/>
  <c r="BK199"/>
  <c r="BK159"/>
  <c r="J238"/>
  <c r="BK226"/>
  <c r="J234"/>
  <c r="J199"/>
  <c r="BK151"/>
  <c i="25" r="J424"/>
  <c r="BK396"/>
  <c r="J202"/>
  <c r="BK149"/>
  <c r="J369"/>
  <c r="J247"/>
  <c r="BK420"/>
  <c r="BK358"/>
  <c r="J228"/>
  <c r="BK156"/>
  <c r="BK416"/>
  <c r="J374"/>
  <c r="BK218"/>
  <c r="BK164"/>
  <c r="BK367"/>
  <c r="BK302"/>
  <c r="J266"/>
  <c r="BK224"/>
  <c r="BK131"/>
  <c r="BK383"/>
  <c r="BK326"/>
  <c r="J128"/>
  <c r="J159"/>
  <c r="J172"/>
  <c r="BK344"/>
  <c r="J197"/>
  <c r="BK152"/>
  <c r="J313"/>
  <c r="BK213"/>
  <c r="J152"/>
  <c r="J181"/>
  <c r="J300"/>
  <c r="J221"/>
  <c r="BK228"/>
  <c i="26" r="J320"/>
  <c r="BK320"/>
  <c r="J330"/>
  <c r="BK294"/>
  <c r="J187"/>
  <c r="BK305"/>
  <c r="BK201"/>
  <c r="J279"/>
  <c r="J245"/>
  <c r="J265"/>
  <c r="J180"/>
  <c r="BK287"/>
  <c r="BK170"/>
  <c r="BK227"/>
  <c r="J137"/>
  <c r="BK253"/>
  <c r="J227"/>
  <c r="BK269"/>
  <c r="J145"/>
  <c i="27" r="BK378"/>
  <c r="BK290"/>
  <c r="BK176"/>
  <c r="BK417"/>
  <c r="J362"/>
  <c r="BK321"/>
  <c r="J427"/>
  <c r="J390"/>
  <c r="BK362"/>
  <c r="J335"/>
  <c r="J274"/>
  <c r="J164"/>
  <c r="BK427"/>
  <c r="BK398"/>
  <c r="BK324"/>
  <c r="J301"/>
  <c r="J403"/>
  <c r="J376"/>
  <c r="J392"/>
  <c r="J293"/>
  <c r="BK348"/>
  <c r="BK212"/>
  <c r="BK219"/>
  <c r="J331"/>
  <c r="BK307"/>
  <c r="J314"/>
  <c r="J251"/>
  <c r="BK126"/>
  <c i="28" r="J173"/>
  <c r="BK246"/>
  <c r="J228"/>
  <c r="BK157"/>
  <c r="BK244"/>
  <c r="J214"/>
  <c r="J246"/>
  <c r="J199"/>
  <c r="J150"/>
  <c r="J136"/>
  <c r="BK173"/>
  <c r="BK153"/>
  <c i="29" r="J389"/>
  <c r="J329"/>
  <c r="BK259"/>
  <c r="BK293"/>
  <c r="J363"/>
  <c r="J149"/>
  <c r="BK306"/>
  <c r="BK414"/>
  <c r="J251"/>
  <c r="J422"/>
  <c r="BK185"/>
  <c r="J231"/>
  <c r="J452"/>
  <c r="J136"/>
  <c r="J382"/>
  <c r="J351"/>
  <c r="J400"/>
  <c r="J332"/>
  <c r="J234"/>
  <c r="J193"/>
  <c i="30" r="BK247"/>
  <c r="BK229"/>
  <c r="BK234"/>
  <c r="BK127"/>
  <c r="BK214"/>
  <c r="J168"/>
  <c r="BK200"/>
  <c r="J194"/>
  <c r="BK143"/>
  <c i="31" r="J225"/>
  <c r="BK204"/>
  <c r="J176"/>
  <c r="BK225"/>
  <c r="J222"/>
  <c r="BK159"/>
  <c r="BK169"/>
  <c r="BK143"/>
  <c i="32" r="J364"/>
  <c r="J154"/>
  <c r="J388"/>
  <c r="BK358"/>
  <c r="BK337"/>
  <c r="BK285"/>
  <c r="J337"/>
  <c r="J178"/>
  <c r="J245"/>
  <c r="BK260"/>
  <c r="J266"/>
  <c r="BK245"/>
  <c r="BK308"/>
  <c r="BK313"/>
  <c r="J242"/>
  <c r="BK162"/>
  <c r="BK227"/>
  <c i="33" r="J163"/>
  <c i="34" r="J236"/>
  <c r="J260"/>
  <c r="J146"/>
  <c r="J209"/>
  <c r="BK181"/>
  <c i="35" r="BK214"/>
  <c r="BK194"/>
  <c r="BK178"/>
  <c r="J158"/>
  <c r="J123"/>
  <c r="BK204"/>
  <c r="BK174"/>
  <c r="J151"/>
  <c r="BK126"/>
  <c r="J186"/>
  <c r="J194"/>
  <c r="J161"/>
  <c r="BK123"/>
  <c r="BK184"/>
  <c r="BK144"/>
  <c r="BK181"/>
  <c r="BK154"/>
  <c r="BK171"/>
  <c i="2" r="J263"/>
  <c r="J249"/>
  <c r="J257"/>
  <c r="BK235"/>
  <c r="BK204"/>
  <c r="BK169"/>
  <c r="J129"/>
  <c r="BK231"/>
  <c r="J177"/>
  <c r="J147"/>
  <c r="BK212"/>
  <c r="J179"/>
  <c r="BK131"/>
  <c r="BK154"/>
  <c r="J191"/>
  <c r="BK243"/>
  <c r="BK175"/>
  <c r="J156"/>
  <c i="3" r="J282"/>
  <c r="J764"/>
  <c r="BK550"/>
  <c r="BK497"/>
  <c r="J384"/>
  <c r="BK206"/>
  <c r="BK701"/>
  <c r="J568"/>
  <c r="J338"/>
  <c r="J188"/>
  <c r="J749"/>
  <c r="J671"/>
  <c r="BK625"/>
  <c r="J302"/>
  <c r="BK772"/>
  <c r="BK744"/>
  <c r="BK601"/>
  <c r="BK651"/>
  <c r="BK608"/>
  <c r="BK585"/>
  <c r="BK562"/>
  <c r="J362"/>
  <c r="BK143"/>
  <c r="J631"/>
  <c r="J565"/>
  <c r="BK426"/>
  <c r="J617"/>
  <c r="J571"/>
  <c r="BK412"/>
  <c r="J306"/>
  <c r="J506"/>
  <c r="J244"/>
  <c r="BK545"/>
  <c r="J405"/>
  <c r="BK366"/>
  <c r="J226"/>
  <c r="BK168"/>
  <c r="BK129"/>
  <c r="J581"/>
  <c r="J366"/>
  <c r="J589"/>
  <c i="4" r="J545"/>
  <c r="BK373"/>
  <c r="J252"/>
  <c r="J553"/>
  <c r="J557"/>
  <c r="J518"/>
  <c r="BK387"/>
  <c r="BK437"/>
  <c r="BK256"/>
  <c r="BK496"/>
  <c r="BK240"/>
  <c r="J264"/>
  <c r="BK420"/>
  <c r="BK202"/>
  <c r="BK162"/>
  <c r="BK329"/>
  <c r="J356"/>
  <c r="J383"/>
  <c r="BK174"/>
  <c r="J415"/>
  <c r="J218"/>
  <c r="J142"/>
  <c r="J429"/>
  <c r="BK352"/>
  <c r="BK305"/>
  <c r="BK190"/>
  <c r="J479"/>
  <c r="BK450"/>
  <c r="BK155"/>
  <c r="J456"/>
  <c r="BK296"/>
  <c r="BK194"/>
  <c r="J244"/>
  <c r="BK452"/>
  <c r="J268"/>
  <c r="BK403"/>
  <c r="BK345"/>
  <c r="J373"/>
  <c r="J325"/>
  <c i="5" r="J268"/>
  <c r="J293"/>
  <c r="BK280"/>
  <c r="J444"/>
  <c r="J409"/>
  <c r="J382"/>
  <c r="BK465"/>
  <c r="BK469"/>
  <c r="BK456"/>
  <c r="BK299"/>
  <c r="J429"/>
  <c r="BK444"/>
  <c r="J224"/>
  <c r="J129"/>
  <c r="J389"/>
  <c r="BK334"/>
  <c r="J299"/>
  <c r="BK440"/>
  <c r="BK436"/>
  <c r="J256"/>
  <c r="BK242"/>
  <c r="BK231"/>
  <c r="J192"/>
  <c r="BK417"/>
  <c r="J407"/>
  <c r="J242"/>
  <c r="BK213"/>
  <c r="J168"/>
  <c r="J261"/>
  <c r="J204"/>
  <c r="J323"/>
  <c r="BK246"/>
  <c r="BK172"/>
  <c r="BK377"/>
  <c r="J363"/>
  <c r="BK184"/>
  <c r="J184"/>
  <c r="BK137"/>
  <c r="J150"/>
  <c r="BK363"/>
  <c r="J327"/>
  <c r="BK394"/>
  <c r="BK283"/>
  <c r="BK168"/>
  <c i="6" r="BK449"/>
  <c r="BK384"/>
  <c r="BK299"/>
  <c r="J484"/>
  <c r="J433"/>
  <c r="BK346"/>
  <c r="J206"/>
  <c r="BK474"/>
  <c r="BK442"/>
  <c r="J405"/>
  <c r="J452"/>
  <c r="BK396"/>
  <c r="J173"/>
  <c r="J446"/>
  <c r="BK405"/>
  <c r="J330"/>
  <c r="J307"/>
  <c r="J129"/>
  <c r="J354"/>
  <c r="J442"/>
  <c r="J396"/>
  <c r="BK330"/>
  <c r="J181"/>
  <c r="BK391"/>
  <c r="BK181"/>
  <c r="BK388"/>
  <c r="BK374"/>
  <c r="J133"/>
  <c r="BK315"/>
  <c r="BK399"/>
  <c r="BK165"/>
  <c r="BK368"/>
  <c r="J228"/>
  <c r="J319"/>
  <c r="BK129"/>
  <c r="J273"/>
  <c i="7" r="BK655"/>
  <c r="J634"/>
  <c r="BK630"/>
  <c r="BK393"/>
  <c r="BK611"/>
  <c r="BK592"/>
  <c r="J374"/>
  <c r="J578"/>
  <c r="J557"/>
  <c r="J286"/>
  <c r="BK387"/>
  <c i="8" r="J338"/>
  <c r="BK199"/>
  <c r="BK365"/>
  <c r="J323"/>
  <c r="J393"/>
  <c r="J327"/>
  <c r="BK367"/>
  <c r="J332"/>
  <c r="BK372"/>
  <c r="BK352"/>
  <c r="J304"/>
  <c r="J278"/>
  <c r="J318"/>
  <c r="J296"/>
  <c r="J129"/>
  <c r="J237"/>
  <c r="J159"/>
  <c r="J177"/>
  <c r="J214"/>
  <c r="BK159"/>
  <c r="BK129"/>
  <c i="9" r="BK307"/>
  <c r="BK365"/>
  <c r="J347"/>
  <c r="J273"/>
  <c r="BK372"/>
  <c r="J381"/>
  <c r="BK391"/>
  <c r="BK386"/>
  <c r="J267"/>
  <c r="J394"/>
  <c r="BK298"/>
  <c r="BK217"/>
  <c r="J356"/>
  <c r="J228"/>
  <c r="BK172"/>
  <c r="J217"/>
  <c r="BK317"/>
  <c r="J207"/>
  <c r="J298"/>
  <c r="BK175"/>
  <c r="BK312"/>
  <c i="10" r="J382"/>
  <c r="J138"/>
  <c r="BK377"/>
  <c r="BK373"/>
  <c r="BK221"/>
  <c r="J368"/>
  <c r="J324"/>
  <c r="BK368"/>
  <c r="BK390"/>
  <c r="BK156"/>
  <c r="BK165"/>
  <c r="BK332"/>
  <c r="J293"/>
  <c r="J297"/>
  <c r="BK270"/>
  <c r="BK297"/>
  <c r="BK185"/>
  <c r="J232"/>
  <c r="BK293"/>
  <c r="J221"/>
  <c i="11" r="BK286"/>
  <c r="BK293"/>
  <c r="BK268"/>
  <c r="J241"/>
  <c r="J137"/>
  <c r="J271"/>
  <c r="BK210"/>
  <c r="BK241"/>
  <c r="BK196"/>
  <c r="BK137"/>
  <c r="J129"/>
  <c i="12" r="BK548"/>
  <c r="BK596"/>
  <c r="J612"/>
  <c r="J648"/>
  <c r="J587"/>
  <c r="BK537"/>
  <c r="BK154"/>
  <c r="BK318"/>
  <c r="BK226"/>
  <c r="BK631"/>
  <c r="J645"/>
  <c r="J656"/>
  <c r="J631"/>
  <c r="BK645"/>
  <c r="BK540"/>
  <c r="BK542"/>
  <c r="BK516"/>
  <c r="BK442"/>
  <c r="BK325"/>
  <c r="J504"/>
  <c r="BK504"/>
  <c r="J430"/>
  <c r="J617"/>
  <c r="BK430"/>
  <c r="J596"/>
  <c r="BK564"/>
  <c r="J508"/>
  <c r="J417"/>
  <c r="J583"/>
  <c r="J442"/>
  <c r="J499"/>
  <c r="BK229"/>
  <c r="BK591"/>
  <c r="J129"/>
  <c r="J325"/>
  <c r="J142"/>
  <c i="13" r="BK292"/>
  <c r="J306"/>
  <c r="BK257"/>
  <c r="J335"/>
  <c r="J395"/>
  <c r="J241"/>
  <c r="BK405"/>
  <c r="BK355"/>
  <c r="J285"/>
  <c r="J352"/>
  <c r="BK395"/>
  <c r="BK207"/>
  <c r="BK321"/>
  <c r="BK129"/>
  <c r="J330"/>
  <c r="BK306"/>
  <c r="J178"/>
  <c r="BK178"/>
  <c r="J251"/>
  <c r="J197"/>
  <c r="J143"/>
  <c i="14" r="J284"/>
  <c r="BK180"/>
  <c r="BK231"/>
  <c r="J187"/>
  <c i="15" r="J144"/>
  <c r="BK253"/>
  <c r="BK361"/>
  <c r="J352"/>
  <c r="J275"/>
  <c r="BK332"/>
  <c r="BK149"/>
  <c r="J296"/>
  <c r="BK318"/>
  <c r="J203"/>
  <c i="16" r="J322"/>
  <c r="BK330"/>
  <c r="J327"/>
  <c r="BK226"/>
  <c r="BK336"/>
  <c r="J288"/>
  <c r="J239"/>
  <c r="J220"/>
  <c r="BK281"/>
  <c r="BK272"/>
  <c r="J253"/>
  <c r="BK173"/>
  <c r="BK205"/>
  <c r="J164"/>
  <c i="17" r="BK398"/>
  <c r="J264"/>
  <c r="J343"/>
  <c r="BK282"/>
  <c r="J393"/>
  <c r="J365"/>
  <c r="J256"/>
  <c r="BK167"/>
  <c r="BK379"/>
  <c r="BK365"/>
  <c r="J346"/>
  <c r="J233"/>
  <c r="J154"/>
  <c r="J335"/>
  <c r="BK203"/>
  <c r="BK149"/>
  <c r="BK211"/>
  <c r="J305"/>
  <c r="BK343"/>
  <c r="BK327"/>
  <c r="J319"/>
  <c r="J184"/>
  <c r="BK224"/>
  <c r="J268"/>
  <c i="18" r="J293"/>
  <c r="J268"/>
  <c r="J145"/>
  <c r="BK300"/>
  <c r="BK277"/>
  <c r="BK317"/>
  <c r="BK288"/>
  <c r="BK293"/>
  <c r="BK263"/>
  <c r="J251"/>
  <c r="BK189"/>
  <c r="J196"/>
  <c r="J161"/>
  <c r="BK225"/>
  <c r="BK145"/>
  <c r="BK153"/>
  <c r="J179"/>
  <c i="19" r="J263"/>
  <c r="J189"/>
  <c r="BK292"/>
  <c r="J276"/>
  <c r="BK268"/>
  <c r="J238"/>
  <c r="J307"/>
  <c r="BK278"/>
  <c r="J290"/>
  <c r="BK271"/>
  <c r="BK276"/>
  <c r="BK129"/>
  <c r="BK145"/>
  <c r="J161"/>
  <c i="20" r="J316"/>
  <c r="BK446"/>
  <c r="J364"/>
  <c r="BK248"/>
  <c r="J492"/>
  <c r="BK492"/>
  <c r="J299"/>
  <c r="BK168"/>
  <c r="J163"/>
  <c r="BK175"/>
  <c r="J442"/>
  <c r="BK405"/>
  <c r="BK331"/>
  <c r="J221"/>
  <c r="J168"/>
  <c r="J446"/>
  <c r="BK345"/>
  <c r="J293"/>
  <c r="J214"/>
  <c r="J427"/>
  <c r="J460"/>
  <c r="J405"/>
  <c r="J345"/>
  <c r="BK153"/>
  <c r="BK399"/>
  <c r="J158"/>
  <c r="BK352"/>
  <c r="BK189"/>
  <c i="21" r="J241"/>
  <c r="BK278"/>
  <c r="J223"/>
  <c r="J130"/>
  <c r="J439"/>
  <c r="J381"/>
  <c r="BK356"/>
  <c r="BK422"/>
  <c r="BK453"/>
  <c r="BK369"/>
  <c r="BK223"/>
  <c r="J179"/>
  <c r="BK323"/>
  <c r="J261"/>
  <c r="J356"/>
  <c r="BK387"/>
  <c r="J329"/>
  <c r="BK142"/>
  <c r="J348"/>
  <c r="BK215"/>
  <c r="J215"/>
  <c i="22" r="BK424"/>
  <c r="BK373"/>
  <c r="J326"/>
  <c r="J159"/>
  <c r="BK397"/>
  <c r="BK431"/>
  <c r="J448"/>
  <c r="BK403"/>
  <c r="J320"/>
  <c r="BK410"/>
  <c r="BK135"/>
  <c r="BK394"/>
  <c r="BK357"/>
  <c r="J305"/>
  <c r="J368"/>
  <c r="J232"/>
  <c r="BK147"/>
  <c r="J154"/>
  <c r="J202"/>
  <c r="J314"/>
  <c r="J147"/>
  <c r="J276"/>
  <c r="BK141"/>
  <c r="BK302"/>
  <c i="23" r="BK222"/>
  <c r="BK177"/>
  <c r="J192"/>
  <c r="BK192"/>
  <c r="J222"/>
  <c i="24" r="BK247"/>
  <c r="J214"/>
  <c r="J178"/>
  <c r="J151"/>
  <c r="J168"/>
  <c r="J193"/>
  <c r="BK178"/>
  <c r="J127"/>
  <c i="25" r="J420"/>
  <c r="J392"/>
  <c r="BK181"/>
  <c r="J381"/>
  <c r="J344"/>
  <c r="J239"/>
  <c r="BK424"/>
  <c r="J401"/>
  <c r="J328"/>
  <c r="BK172"/>
  <c r="J406"/>
  <c r="BK387"/>
  <c r="BK266"/>
  <c r="BK376"/>
  <c r="BK140"/>
  <c r="J331"/>
  <c r="BK278"/>
  <c r="J232"/>
  <c r="J136"/>
  <c r="J243"/>
  <c r="J360"/>
  <c r="J258"/>
  <c r="J270"/>
  <c r="BK328"/>
  <c r="J254"/>
  <c r="BK210"/>
  <c r="BK331"/>
  <c r="BK340"/>
  <c r="J320"/>
  <c r="J286"/>
  <c r="J156"/>
  <c r="BK286"/>
  <c r="J282"/>
  <c r="BK202"/>
  <c r="BK144"/>
  <c i="26" r="BK327"/>
  <c r="J318"/>
  <c r="BK282"/>
  <c r="BK314"/>
  <c r="J208"/>
  <c r="J299"/>
  <c r="BK265"/>
  <c r="BK284"/>
  <c r="J253"/>
  <c r="BK137"/>
  <c r="J282"/>
  <c r="BK272"/>
  <c r="J153"/>
  <c r="BK250"/>
  <c r="BK230"/>
  <c r="BK187"/>
  <c r="BK215"/>
  <c i="27" r="BK407"/>
  <c r="J348"/>
  <c r="J234"/>
  <c r="J431"/>
  <c r="BK366"/>
  <c r="BK331"/>
  <c r="J212"/>
  <c r="BK412"/>
  <c r="J378"/>
  <c r="J333"/>
  <c r="BK271"/>
  <c r="J439"/>
  <c r="BK421"/>
  <c r="BK314"/>
  <c r="BK226"/>
  <c r="J398"/>
  <c r="J366"/>
  <c r="J198"/>
  <c r="BK287"/>
  <c r="BK183"/>
  <c r="J316"/>
  <c r="J353"/>
  <c r="BK333"/>
  <c r="J303"/>
  <c r="BK274"/>
  <c r="J309"/>
  <c r="J132"/>
  <c r="BK155"/>
  <c r="BK161"/>
  <c i="28" r="BK231"/>
  <c r="J194"/>
  <c r="BK241"/>
  <c r="J208"/>
  <c r="BK189"/>
  <c r="J157"/>
  <c r="BK216"/>
  <c r="BK128"/>
  <c r="J216"/>
  <c r="J205"/>
  <c r="J231"/>
  <c r="BK183"/>
  <c r="BK147"/>
  <c r="BK199"/>
  <c r="J128"/>
  <c i="29" r="BK397"/>
  <c r="BK357"/>
  <c r="J268"/>
  <c r="BK449"/>
  <c r="BK161"/>
  <c r="BK225"/>
  <c r="BK142"/>
  <c r="BK285"/>
  <c r="BK324"/>
  <c r="J130"/>
  <c r="J209"/>
  <c r="BK422"/>
  <c r="BK299"/>
  <c r="J185"/>
  <c r="J169"/>
  <c r="BK389"/>
  <c r="BK452"/>
  <c r="BK155"/>
  <c r="BK369"/>
  <c r="BK251"/>
  <c r="BK332"/>
  <c r="J321"/>
  <c i="32" r="BK343"/>
  <c r="BK388"/>
  <c r="BK371"/>
  <c r="J350"/>
  <c r="J303"/>
  <c r="BK364"/>
  <c r="J278"/>
  <c r="J260"/>
  <c r="BK325"/>
  <c r="J192"/>
  <c r="BK154"/>
  <c r="J162"/>
  <c r="BK130"/>
  <c r="J220"/>
  <c r="J199"/>
  <c r="BK199"/>
  <c r="BK303"/>
  <c r="BK178"/>
  <c i="33" r="J184"/>
  <c r="J158"/>
  <c r="J128"/>
  <c r="BK168"/>
  <c r="J180"/>
  <c r="BK174"/>
  <c r="J161"/>
  <c r="J133"/>
  <c r="BK161"/>
  <c r="J140"/>
  <c i="34" r="BK280"/>
  <c r="J265"/>
  <c r="J171"/>
  <c r="BK297"/>
  <c r="J251"/>
  <c r="J240"/>
  <c r="BK240"/>
  <c r="BK146"/>
  <c r="J292"/>
  <c r="J287"/>
  <c r="BK271"/>
  <c r="BK209"/>
  <c r="J257"/>
  <c r="BK274"/>
  <c r="J228"/>
  <c r="BK257"/>
  <c i="35" r="BK200"/>
  <c r="J191"/>
  <c r="BK168"/>
  <c r="J126"/>
  <c r="J212"/>
  <c r="J154"/>
  <c r="BK158"/>
  <c r="J178"/>
  <c r="J147"/>
  <c r="BK129"/>
  <c i="2" r="BK257"/>
  <c r="J245"/>
  <c r="BK214"/>
  <c r="J241"/>
  <c r="J201"/>
  <c r="J167"/>
  <c r="J137"/>
  <c r="BK241"/>
  <c r="J214"/>
  <c r="BK219"/>
  <c r="BK189"/>
  <c r="J171"/>
  <c r="BK187"/>
  <c r="J204"/>
  <c r="BK171"/>
  <c r="J183"/>
  <c r="J160"/>
  <c r="BK141"/>
  <c r="J227"/>
  <c r="BK167"/>
  <c r="J154"/>
  <c r="BK137"/>
  <c r="J125"/>
  <c i="3" r="BK620"/>
  <c r="BK529"/>
  <c r="BK422"/>
  <c r="J290"/>
  <c r="J133"/>
  <c r="BK683"/>
  <c r="J545"/>
  <c r="J475"/>
  <c r="BK453"/>
  <c r="J701"/>
  <c r="J513"/>
  <c r="J449"/>
  <c r="BK321"/>
  <c r="BK260"/>
  <c r="J240"/>
  <c r="BK668"/>
  <c r="J562"/>
  <c r="J465"/>
  <c r="J345"/>
  <c r="BK188"/>
  <c r="J601"/>
  <c r="BK380"/>
  <c r="J278"/>
  <c r="J154"/>
  <c r="BK760"/>
  <c r="J728"/>
  <c r="BK653"/>
  <c r="J585"/>
  <c r="BK248"/>
  <c r="J768"/>
  <c r="BK660"/>
  <c r="J637"/>
  <c r="BK738"/>
  <c r="J603"/>
  <c r="BK603"/>
  <c r="J397"/>
  <c r="BK579"/>
  <c r="J575"/>
  <c r="BK435"/>
  <c r="J412"/>
  <c r="J422"/>
  <c r="J497"/>
  <c r="BK338"/>
  <c r="J526"/>
  <c r="J260"/>
  <c r="BK554"/>
  <c r="BK534"/>
  <c r="BK397"/>
  <c r="BK294"/>
  <c r="BK214"/>
  <c r="BK158"/>
  <c r="BK133"/>
  <c r="BK597"/>
  <c r="J380"/>
  <c r="BK278"/>
  <c r="J168"/>
  <c i="4" r="J387"/>
  <c r="BK290"/>
  <c r="BK532"/>
  <c r="J278"/>
  <c r="J537"/>
  <c r="J491"/>
  <c r="J509"/>
  <c r="BK432"/>
  <c r="J240"/>
  <c r="BK523"/>
  <c r="J411"/>
  <c r="BK283"/>
  <c r="BK129"/>
  <c r="J437"/>
  <c r="BK206"/>
  <c r="BK178"/>
  <c r="BK518"/>
  <c r="BK483"/>
  <c r="J397"/>
  <c r="BK186"/>
  <c r="BK142"/>
  <c r="BK311"/>
  <c r="BK222"/>
  <c r="BK325"/>
  <c r="BK379"/>
  <c r="J311"/>
  <c r="J182"/>
  <c r="BK474"/>
  <c r="J305"/>
  <c r="BK472"/>
  <c r="BK440"/>
  <c r="J198"/>
  <c r="J167"/>
  <c r="BK491"/>
  <c r="J403"/>
  <c r="BK411"/>
  <c r="J349"/>
  <c r="J333"/>
  <c r="BK349"/>
  <c i="5" r="BK429"/>
  <c r="BK293"/>
  <c r="BK256"/>
  <c r="J145"/>
  <c r="BK180"/>
  <c r="BK352"/>
  <c r="BK319"/>
  <c r="BK338"/>
  <c r="J417"/>
  <c r="BK160"/>
  <c r="BK204"/>
  <c r="BK389"/>
  <c r="BK307"/>
  <c i="6" r="BK456"/>
  <c r="J409"/>
  <c r="BK311"/>
  <c r="J479"/>
  <c r="J456"/>
  <c r="BK339"/>
  <c r="J239"/>
  <c r="BK467"/>
  <c r="BK427"/>
  <c r="BK458"/>
  <c r="J431"/>
  <c r="J249"/>
  <c r="J474"/>
  <c r="J415"/>
  <c r="J379"/>
  <c r="J303"/>
  <c r="J295"/>
  <c r="J282"/>
  <c r="J286"/>
  <c r="BK438"/>
  <c r="J384"/>
  <c r="J315"/>
  <c r="J169"/>
  <c r="BK273"/>
  <c r="J137"/>
  <c r="J189"/>
  <c r="BK322"/>
  <c r="BK307"/>
  <c r="J224"/>
  <c r="J157"/>
  <c r="BK261"/>
  <c r="BK173"/>
  <c r="BK286"/>
  <c r="BK235"/>
  <c r="BK354"/>
  <c r="J165"/>
  <c i="7" r="BK639"/>
  <c r="BK608"/>
  <c r="J569"/>
  <c r="J296"/>
  <c r="BK154"/>
  <c r="J648"/>
  <c r="BK280"/>
  <c r="J597"/>
  <c r="J565"/>
  <c r="BK506"/>
  <c r="J471"/>
  <c r="BK380"/>
  <c r="J639"/>
  <c r="BK553"/>
  <c r="J154"/>
  <c r="J680"/>
  <c r="J674"/>
  <c r="J630"/>
  <c r="J545"/>
  <c r="J264"/>
  <c r="J423"/>
  <c r="BK569"/>
  <c r="BK264"/>
  <c r="BK366"/>
  <c r="BK327"/>
  <c r="BK130"/>
  <c r="J393"/>
  <c r="J468"/>
  <c i="8" r="BK335"/>
  <c r="BK383"/>
  <c r="BK338"/>
  <c r="BK274"/>
  <c r="J300"/>
  <c r="BK149"/>
  <c r="J284"/>
  <c r="BK177"/>
  <c r="BK139"/>
  <c r="BK237"/>
  <c r="J169"/>
  <c i="9" r="BK381"/>
  <c r="J294"/>
  <c r="BK358"/>
  <c r="J321"/>
  <c r="BK199"/>
  <c r="BK267"/>
  <c r="J377"/>
  <c r="BK394"/>
  <c r="J263"/>
  <c r="J199"/>
  <c r="J303"/>
  <c r="BK338"/>
  <c r="J317"/>
  <c r="J363"/>
  <c r="BK273"/>
  <c r="J257"/>
  <c r="J175"/>
  <c r="J165"/>
  <c r="J338"/>
  <c r="BK332"/>
  <c r="J156"/>
  <c r="BK156"/>
  <c r="BK290"/>
  <c i="10" r="BK350"/>
  <c r="BK382"/>
  <c r="BK147"/>
  <c r="BK257"/>
  <c r="J185"/>
  <c r="BK266"/>
  <c r="J310"/>
  <c r="BK320"/>
  <c r="J329"/>
  <c r="J335"/>
  <c r="J315"/>
  <c r="BK329"/>
  <c r="J282"/>
  <c r="J301"/>
  <c r="BK301"/>
  <c r="J240"/>
  <c r="J129"/>
  <c r="BK196"/>
  <c r="J260"/>
  <c i="11" r="J300"/>
  <c r="J277"/>
  <c r="BK167"/>
  <c r="J279"/>
  <c r="BK263"/>
  <c r="J204"/>
  <c r="BK145"/>
  <c r="J263"/>
  <c r="BK204"/>
  <c r="BK225"/>
  <c r="J238"/>
  <c r="BK170"/>
  <c r="BK161"/>
  <c i="12" r="BK535"/>
  <c r="BK508"/>
  <c r="J198"/>
  <c r="J537"/>
  <c r="J651"/>
  <c r="BK557"/>
  <c r="J481"/>
  <c r="BK617"/>
  <c r="J226"/>
  <c r="J477"/>
  <c r="BK188"/>
  <c r="BK605"/>
  <c r="J564"/>
  <c r="BK355"/>
  <c r="BK583"/>
  <c r="J348"/>
  <c r="BK297"/>
  <c i="13" r="J136"/>
  <c r="J300"/>
  <c r="J228"/>
  <c r="J379"/>
  <c r="J340"/>
  <c r="BK386"/>
  <c r="BK400"/>
  <c r="J349"/>
  <c r="BK384"/>
  <c r="BK340"/>
  <c r="J405"/>
  <c r="BK352"/>
  <c r="BK168"/>
  <c r="BK136"/>
  <c r="J163"/>
  <c r="BK312"/>
  <c r="J207"/>
  <c r="J153"/>
  <c r="BK153"/>
  <c r="J175"/>
  <c i="14" r="BK287"/>
  <c r="BK258"/>
  <c r="J253"/>
  <c i="15" r="BK306"/>
  <c r="J256"/>
  <c r="BK264"/>
  <c r="J154"/>
  <c r="J315"/>
  <c r="BK338"/>
  <c r="BK129"/>
  <c r="J282"/>
  <c r="J288"/>
  <c i="16" r="J330"/>
  <c r="BK340"/>
  <c r="BK311"/>
  <c r="J263"/>
  <c r="BK195"/>
  <c r="BK308"/>
  <c r="J247"/>
  <c r="J159"/>
  <c r="BK288"/>
  <c r="BK233"/>
  <c r="BK317"/>
  <c r="BK247"/>
  <c r="BK220"/>
  <c r="BK141"/>
  <c r="J154"/>
  <c r="BK154"/>
  <c i="17" r="J406"/>
  <c r="BK384"/>
  <c r="BK406"/>
  <c r="J357"/>
  <c r="J275"/>
  <c r="J332"/>
  <c r="BK292"/>
  <c r="BK173"/>
  <c i="18" r="J288"/>
  <c r="J241"/>
  <c r="BK129"/>
  <c r="BK286"/>
  <c r="BK204"/>
  <c r="BK307"/>
  <c r="BK271"/>
  <c r="J286"/>
  <c r="J204"/>
  <c r="BK247"/>
  <c r="BK241"/>
  <c r="J217"/>
  <c r="J189"/>
  <c r="BK196"/>
  <c r="J153"/>
  <c r="BK137"/>
  <c i="19" r="J153"/>
  <c r="BK225"/>
  <c r="BK307"/>
  <c r="J241"/>
  <c r="BK257"/>
  <c r="BK218"/>
  <c r="J304"/>
  <c r="BK170"/>
  <c r="J285"/>
  <c r="J283"/>
  <c r="J271"/>
  <c r="BK251"/>
  <c r="J129"/>
  <c r="BK137"/>
  <c r="BK161"/>
  <c i="20" r="BK433"/>
  <c r="BK287"/>
  <c r="J238"/>
  <c r="BK336"/>
  <c r="BK299"/>
  <c r="J175"/>
  <c r="J204"/>
  <c r="J483"/>
  <c r="BK136"/>
  <c r="BK427"/>
  <c r="J410"/>
  <c r="J302"/>
  <c r="J469"/>
  <c r="BK474"/>
  <c r="BK424"/>
  <c r="J326"/>
  <c r="J263"/>
  <c r="BK229"/>
  <c r="J458"/>
  <c r="J476"/>
  <c r="J416"/>
  <c r="J380"/>
  <c r="BK163"/>
  <c r="BK307"/>
  <c r="J438"/>
  <c r="J319"/>
  <c r="BK369"/>
  <c r="BK310"/>
  <c i="21" r="J474"/>
  <c r="J161"/>
  <c r="J369"/>
  <c r="J233"/>
  <c r="J460"/>
  <c r="J422"/>
  <c r="J453"/>
  <c r="J419"/>
  <c r="BK419"/>
  <c r="BK439"/>
  <c r="BK197"/>
  <c r="J187"/>
  <c r="J400"/>
  <c r="J269"/>
  <c r="J155"/>
  <c r="BK353"/>
  <c r="J362"/>
  <c r="BK155"/>
  <c r="BK254"/>
  <c r="BK244"/>
  <c i="22" r="J394"/>
  <c r="J338"/>
  <c r="J215"/>
  <c r="BK418"/>
  <c r="J385"/>
  <c r="BK332"/>
  <c r="J431"/>
  <c r="BK385"/>
  <c r="BK305"/>
  <c r="J397"/>
  <c r="BK173"/>
  <c r="BK159"/>
  <c r="BK314"/>
  <c r="J173"/>
  <c r="BK338"/>
  <c r="BK207"/>
  <c r="J189"/>
  <c r="BK284"/>
  <c r="BK130"/>
  <c r="BK235"/>
  <c i="23" r="BK204"/>
  <c r="J225"/>
  <c r="J216"/>
  <c r="BK151"/>
  <c r="J204"/>
  <c i="24" r="J226"/>
  <c r="BK168"/>
  <c r="BK244"/>
  <c r="BK206"/>
  <c r="J135"/>
  <c r="J229"/>
  <c r="BK127"/>
  <c i="25" r="J416"/>
  <c r="J293"/>
  <c r="BK159"/>
  <c r="J367"/>
  <c r="BK243"/>
  <c r="BK429"/>
  <c r="J340"/>
  <c r="BK184"/>
  <c r="BK128"/>
  <c r="J396"/>
  <c r="BK360"/>
  <c r="J290"/>
  <c r="J387"/>
  <c r="J365"/>
  <c r="BK282"/>
  <c r="J236"/>
  <c r="J140"/>
  <c r="BK232"/>
  <c r="BK365"/>
  <c r="BK313"/>
  <c r="J224"/>
  <c r="J168"/>
  <c r="BK262"/>
  <c r="J333"/>
  <c r="J213"/>
  <c i="26" r="BK245"/>
  <c r="BK153"/>
  <c r="J215"/>
  <c r="J195"/>
  <c r="BK145"/>
  <c r="BK277"/>
  <c r="BK208"/>
  <c r="J230"/>
  <c i="27" r="BK439"/>
  <c r="J383"/>
  <c r="BK329"/>
  <c r="J206"/>
  <c r="J421"/>
  <c r="J337"/>
  <c r="BK132"/>
  <c r="J407"/>
  <c r="BK385"/>
  <c r="BK353"/>
  <c r="BK327"/>
  <c r="BK191"/>
  <c r="J150"/>
  <c r="J329"/>
  <c r="J311"/>
  <c r="J155"/>
  <c r="J385"/>
  <c r="BK371"/>
  <c r="BK342"/>
  <c r="BK265"/>
  <c r="J298"/>
  <c r="BK358"/>
  <c r="J305"/>
  <c r="J324"/>
  <c r="BK293"/>
  <c r="BK316"/>
  <c r="BK164"/>
  <c r="J219"/>
  <c r="BK234"/>
  <c r="J126"/>
  <c i="28" r="BK208"/>
  <c r="BK132"/>
  <c r="BK228"/>
  <c r="BK194"/>
  <c r="BK167"/>
  <c r="BK150"/>
  <c r="J234"/>
  <c r="J170"/>
  <c r="J147"/>
  <c r="BK234"/>
  <c r="BK136"/>
  <c r="BK223"/>
  <c r="J187"/>
  <c r="BK143"/>
  <c r="J183"/>
  <c r="J164"/>
  <c i="29" r="J394"/>
  <c r="BK312"/>
  <c r="BK209"/>
  <c r="J285"/>
  <c r="J441"/>
  <c r="BK193"/>
  <c r="BK136"/>
  <c r="J397"/>
  <c r="J306"/>
  <c r="J142"/>
  <c r="BK201"/>
  <c r="J338"/>
  <c r="J201"/>
  <c r="BK382"/>
  <c r="BK278"/>
  <c r="J407"/>
  <c r="BK407"/>
  <c r="BK345"/>
  <c r="BK149"/>
  <c r="BK217"/>
  <c r="BK363"/>
  <c r="J293"/>
  <c i="30" r="BK238"/>
  <c r="J151"/>
  <c r="BK194"/>
  <c r="BK226"/>
  <c r="J179"/>
  <c r="J244"/>
  <c r="J186"/>
  <c r="BK168"/>
  <c r="J135"/>
  <c i="31" r="BK216"/>
  <c r="BK185"/>
  <c r="J185"/>
  <c r="BK207"/>
  <c r="J159"/>
  <c r="J151"/>
  <c r="BK151"/>
  <c r="J127"/>
  <c i="32" r="BK350"/>
  <c r="BK141"/>
  <c r="J385"/>
  <c r="BK377"/>
  <c r="J331"/>
  <c r="J214"/>
  <c r="J325"/>
  <c r="J297"/>
  <c r="J334"/>
  <c r="BK170"/>
  <c r="BK266"/>
  <c r="J147"/>
  <c r="J322"/>
  <c r="BK234"/>
  <c r="J227"/>
  <c r="J186"/>
  <c r="J234"/>
  <c r="J250"/>
  <c i="33" r="BK176"/>
  <c r="BK184"/>
  <c r="BK171"/>
  <c r="J137"/>
  <c r="J171"/>
  <c r="BK158"/>
  <c r="J148"/>
  <c r="BK128"/>
  <c r="BK145"/>
  <c i="34" r="BK287"/>
  <c r="J231"/>
  <c r="J154"/>
  <c r="J280"/>
  <c r="J246"/>
  <c r="BK285"/>
  <c r="BK216"/>
  <c r="J297"/>
  <c r="BK283"/>
  <c r="BK251"/>
  <c r="BK188"/>
  <c r="J138"/>
  <c r="BK171"/>
  <c r="BK236"/>
  <c i="35" r="J189"/>
  <c r="BK176"/>
  <c r="BK132"/>
  <c r="BK212"/>
  <c r="BK191"/>
  <c r="BK180"/>
  <c r="J165"/>
  <c r="J132"/>
  <c r="BK189"/>
  <c r="BK197"/>
  <c r="J180"/>
  <c r="BK151"/>
  <c r="J174"/>
  <c r="J171"/>
  <c r="J176"/>
  <c r="BK136"/>
  <c i="2" r="BK260"/>
  <c r="BK229"/>
  <c r="BK253"/>
  <c r="BK216"/>
  <c r="BK191"/>
  <c r="BK133"/>
  <c r="J238"/>
  <c r="J173"/>
  <c r="J143"/>
  <c r="BK199"/>
  <c r="J187"/>
  <c r="J175"/>
  <c r="J181"/>
  <c r="BK207"/>
  <c r="BK179"/>
  <c r="J231"/>
  <c r="BK177"/>
  <c r="BK143"/>
  <c r="BK127"/>
  <c r="BK223"/>
  <c r="BK160"/>
  <c r="BK147"/>
  <c r="BK135"/>
  <c i="1" r="AS106"/>
  <c i="3" r="BK351"/>
  <c r="BK236"/>
  <c r="BK149"/>
  <c r="J688"/>
  <c r="BK557"/>
  <c r="BK540"/>
  <c r="BK764"/>
  <c r="J683"/>
  <c r="J502"/>
  <c r="J442"/>
  <c r="BK306"/>
  <c r="J256"/>
  <c r="J178"/>
  <c r="BK594"/>
  <c r="J519"/>
  <c r="BK489"/>
  <c r="BK401"/>
  <c r="J198"/>
  <c r="BK688"/>
  <c r="J529"/>
  <c r="J316"/>
  <c r="BK753"/>
  <c r="BK768"/>
  <c r="J719"/>
  <c r="J634"/>
  <c r="J236"/>
  <c r="BK749"/>
  <c r="BK728"/>
  <c r="BK628"/>
  <c r="BK642"/>
  <c r="BK637"/>
  <c r="BK442"/>
  <c r="BK493"/>
  <c r="J356"/>
  <c r="BK647"/>
  <c r="BK589"/>
  <c i="4" r="BK366"/>
  <c r="BK514"/>
  <c r="BK553"/>
  <c r="BK501"/>
  <c r="J379"/>
  <c r="BK465"/>
  <c r="BK337"/>
  <c r="BK527"/>
  <c r="J420"/>
  <c r="J321"/>
  <c r="J134"/>
  <c r="J532"/>
  <c r="J341"/>
  <c r="J186"/>
  <c r="J496"/>
  <c r="BK545"/>
  <c r="J440"/>
  <c r="J283"/>
  <c r="J162"/>
  <c r="J273"/>
  <c r="BK232"/>
  <c r="BK218"/>
  <c r="BK198"/>
  <c r="BK456"/>
  <c r="BK383"/>
  <c i="5" r="J394"/>
  <c r="BK176"/>
  <c r="J176"/>
  <c r="BK425"/>
  <c r="J413"/>
  <c r="J334"/>
  <c r="BK400"/>
  <c r="BK251"/>
  <c r="J397"/>
  <c r="BK343"/>
  <c r="BK220"/>
  <c r="BK315"/>
  <c r="J172"/>
  <c i="6" r="BK424"/>
  <c r="BK335"/>
  <c r="J161"/>
  <c r="J467"/>
  <c r="J349"/>
  <c r="J335"/>
  <c r="BK484"/>
  <c r="J462"/>
  <c r="J402"/>
  <c r="BK433"/>
  <c r="BK295"/>
  <c r="BK217"/>
  <c r="J458"/>
  <c r="J411"/>
  <c r="J311"/>
  <c r="BK133"/>
  <c r="BK379"/>
  <c r="J213"/>
  <c r="BK411"/>
  <c r="BK364"/>
  <c r="BK197"/>
  <c r="J424"/>
  <c r="J339"/>
  <c r="BK149"/>
  <c r="J388"/>
  <c r="J360"/>
  <c r="BK303"/>
  <c r="J197"/>
  <c r="J149"/>
  <c r="J254"/>
  <c r="BK161"/>
  <c r="J267"/>
  <c r="J217"/>
  <c r="BK177"/>
  <c r="J143"/>
  <c i="7" r="J600"/>
  <c r="J592"/>
  <c r="BK669"/>
  <c r="J359"/>
  <c r="J614"/>
  <c r="J583"/>
  <c r="BK538"/>
  <c r="BK468"/>
  <c r="BK374"/>
  <c r="J280"/>
  <c r="BK648"/>
  <c r="J588"/>
  <c r="BK429"/>
  <c r="J178"/>
  <c r="J677"/>
  <c r="BK653"/>
  <c r="J611"/>
  <c r="BK646"/>
  <c r="J531"/>
  <c r="BK565"/>
  <c r="J223"/>
  <c r="J327"/>
  <c r="J208"/>
  <c r="BK545"/>
  <c r="BK178"/>
  <c i="8" r="BK388"/>
  <c r="BK214"/>
  <c r="J372"/>
  <c r="BK347"/>
  <c r="BK396"/>
  <c r="BK356"/>
  <c r="BK304"/>
  <c r="BK360"/>
  <c r="BK323"/>
  <c r="J383"/>
  <c r="J347"/>
  <c r="J365"/>
  <c r="BK300"/>
  <c r="J265"/>
  <c r="BK290"/>
  <c r="BK309"/>
  <c r="BK265"/>
  <c r="BK169"/>
  <c r="BK247"/>
  <c r="BK180"/>
  <c r="J180"/>
  <c i="9" r="J312"/>
  <c r="BK263"/>
  <c r="BK343"/>
  <c r="BK147"/>
  <c r="J279"/>
  <c r="BK370"/>
  <c r="J372"/>
  <c r="J386"/>
  <c r="BK254"/>
  <c r="BK363"/>
  <c r="J343"/>
  <c r="J329"/>
  <c r="J286"/>
  <c r="BK165"/>
  <c r="BK192"/>
  <c r="J332"/>
  <c r="J365"/>
  <c r="J326"/>
  <c r="BK347"/>
  <c r="BK257"/>
  <c r="J290"/>
  <c r="J307"/>
  <c i="10" r="J387"/>
  <c r="J390"/>
  <c r="BK341"/>
  <c r="BK361"/>
  <c r="BK211"/>
  <c r="J366"/>
  <c r="BK346"/>
  <c r="J350"/>
  <c r="J346"/>
  <c r="J289"/>
  <c r="BK315"/>
  <c r="BK306"/>
  <c r="BK129"/>
  <c r="BK289"/>
  <c r="J211"/>
  <c r="BK282"/>
  <c r="BK175"/>
  <c r="BK240"/>
  <c i="11" r="J293"/>
  <c r="J247"/>
  <c r="J303"/>
  <c r="J286"/>
  <c r="BK257"/>
  <c r="J161"/>
  <c r="BK129"/>
  <c r="J257"/>
  <c r="BK217"/>
  <c r="BK247"/>
  <c r="J217"/>
  <c r="J196"/>
  <c r="J189"/>
  <c r="J145"/>
  <c i="12" r="BK661"/>
  <c r="J513"/>
  <c r="BK551"/>
  <c r="J610"/>
  <c r="J355"/>
  <c r="BK639"/>
  <c r="J542"/>
  <c r="J471"/>
  <c r="BK587"/>
  <c r="J664"/>
  <c r="J636"/>
  <c r="BK142"/>
  <c r="BK485"/>
  <c r="BK166"/>
  <c r="BK598"/>
  <c r="J297"/>
  <c r="J166"/>
  <c r="J529"/>
  <c r="BK414"/>
  <c r="BK603"/>
  <c r="J516"/>
  <c r="BK455"/>
  <c r="J485"/>
  <c r="BK198"/>
  <c r="J598"/>
  <c r="BK494"/>
  <c r="J305"/>
  <c r="BK513"/>
  <c r="J193"/>
  <c r="J524"/>
  <c r="J241"/>
  <c r="J203"/>
  <c r="BK241"/>
  <c r="J379"/>
  <c i="13" r="BK344"/>
  <c r="J400"/>
  <c r="BK357"/>
  <c r="BK143"/>
  <c r="J344"/>
  <c r="J408"/>
  <c r="BK360"/>
  <c r="BK408"/>
  <c r="J355"/>
  <c r="J384"/>
  <c r="J292"/>
  <c r="J282"/>
  <c r="J168"/>
  <c r="BK285"/>
  <c r="BK197"/>
  <c r="J235"/>
  <c r="BK188"/>
  <c r="BK158"/>
  <c i="14" r="J129"/>
  <c r="J287"/>
  <c r="J280"/>
  <c r="J277"/>
  <c r="J269"/>
  <c r="J231"/>
  <c r="J215"/>
  <c r="J180"/>
  <c r="BK170"/>
  <c r="BK277"/>
  <c r="BK274"/>
  <c r="BK269"/>
  <c r="BK264"/>
  <c r="J258"/>
  <c r="BK253"/>
  <c r="BK241"/>
  <c r="J264"/>
  <c r="J237"/>
  <c r="J208"/>
  <c r="BK195"/>
  <c r="J170"/>
  <c r="J158"/>
  <c r="J241"/>
  <c r="J228"/>
  <c r="BK284"/>
  <c r="BK237"/>
  <c r="J201"/>
  <c r="BK161"/>
  <c r="J147"/>
  <c r="BK142"/>
  <c r="J274"/>
  <c r="J261"/>
  <c r="BK215"/>
  <c r="J195"/>
  <c r="BK187"/>
  <c r="BK247"/>
  <c r="BK147"/>
  <c r="J142"/>
  <c r="BK228"/>
  <c r="BK158"/>
  <c r="J152"/>
  <c r="BK152"/>
  <c r="J137"/>
  <c r="BK129"/>
  <c r="BK137"/>
  <c i="15" r="BK399"/>
  <c r="J386"/>
  <c r="BK380"/>
  <c r="J372"/>
  <c r="J363"/>
  <c r="J361"/>
  <c r="J323"/>
  <c r="J310"/>
  <c r="BK301"/>
  <c r="J233"/>
  <c r="BK211"/>
  <c r="BK184"/>
  <c r="BK167"/>
  <c r="J139"/>
  <c r="BK391"/>
  <c r="BK383"/>
  <c r="J380"/>
  <c r="BK368"/>
  <c r="J383"/>
  <c r="BK377"/>
  <c r="J318"/>
  <c r="BK256"/>
  <c r="J399"/>
  <c r="J377"/>
  <c r="J356"/>
  <c r="BK275"/>
  <c r="J160"/>
  <c r="J391"/>
  <c r="BK352"/>
  <c r="BK396"/>
  <c r="BK348"/>
  <c r="BK356"/>
  <c r="J332"/>
  <c r="J396"/>
  <c r="J368"/>
  <c r="BK386"/>
  <c r="J211"/>
  <c r="BK203"/>
  <c r="J348"/>
  <c r="J338"/>
  <c r="J326"/>
  <c r="BK323"/>
  <c r="BK268"/>
  <c r="BK224"/>
  <c r="BK144"/>
  <c r="BK372"/>
  <c r="J173"/>
  <c r="J344"/>
  <c r="J224"/>
  <c r="BK217"/>
  <c r="J196"/>
  <c r="BK160"/>
  <c r="BK154"/>
  <c r="BK363"/>
  <c r="BK196"/>
  <c r="J167"/>
  <c r="J301"/>
  <c r="J329"/>
  <c r="BK139"/>
  <c r="BK288"/>
  <c r="J129"/>
  <c r="J184"/>
  <c i="16" r="BK263"/>
  <c r="J336"/>
  <c r="BK322"/>
  <c r="J233"/>
  <c r="BK159"/>
  <c r="BK266"/>
  <c r="J176"/>
  <c r="J275"/>
  <c r="BK212"/>
  <c r="BK305"/>
  <c r="BK327"/>
  <c r="J308"/>
  <c r="BK239"/>
  <c r="BK186"/>
  <c r="BK129"/>
  <c r="J141"/>
  <c i="17" r="J387"/>
  <c r="BK332"/>
  <c r="J398"/>
  <c r="J370"/>
  <c r="J296"/>
  <c r="BK170"/>
  <c r="BK390"/>
  <c r="J338"/>
  <c r="BK357"/>
  <c r="J196"/>
  <c r="J217"/>
  <c r="J149"/>
  <c r="J282"/>
  <c r="J292"/>
  <c r="BK184"/>
  <c r="BK233"/>
  <c r="BK129"/>
  <c r="BK275"/>
  <c r="BK319"/>
  <c r="BK288"/>
  <c r="BK301"/>
  <c r="BK154"/>
  <c r="BK310"/>
  <c i="18" r="BK281"/>
  <c r="BK302"/>
  <c r="J279"/>
  <c r="J170"/>
  <c r="BK295"/>
  <c r="J238"/>
  <c r="J247"/>
  <c r="BK217"/>
  <c r="J225"/>
  <c r="J210"/>
  <c r="BK257"/>
  <c r="J137"/>
  <c r="BK161"/>
  <c i="19" r="J268"/>
  <c r="J247"/>
  <c r="BK304"/>
  <c r="BK238"/>
  <c r="BK263"/>
  <c r="J167"/>
  <c r="J292"/>
  <c r="J145"/>
  <c r="BK204"/>
  <c r="BK241"/>
  <c r="J196"/>
  <c r="J251"/>
  <c r="J170"/>
  <c r="BK189"/>
  <c i="20" r="BK349"/>
  <c r="J399"/>
  <c r="BK255"/>
  <c r="BK196"/>
  <c r="BK302"/>
  <c r="J248"/>
  <c r="BK204"/>
  <c r="J490"/>
  <c r="BK201"/>
  <c r="J451"/>
  <c r="BK393"/>
  <c r="BK326"/>
  <c r="BK476"/>
  <c r="J488"/>
  <c r="J433"/>
  <c r="BK313"/>
  <c r="BK460"/>
  <c r="BK214"/>
  <c r="J421"/>
  <c r="J357"/>
  <c r="J201"/>
  <c r="BK221"/>
  <c r="BK388"/>
  <c r="J153"/>
  <c r="BK322"/>
  <c r="J287"/>
  <c i="21" r="BK303"/>
  <c r="BK381"/>
  <c r="BK413"/>
  <c r="J169"/>
  <c r="BK400"/>
  <c r="J303"/>
  <c r="J406"/>
  <c r="BK447"/>
  <c r="BK406"/>
  <c r="J278"/>
  <c r="BK205"/>
  <c r="BK362"/>
  <c r="J375"/>
  <c r="J254"/>
  <c r="J353"/>
  <c r="BK149"/>
  <c r="J288"/>
  <c r="BK345"/>
  <c i="22" r="J181"/>
  <c r="J403"/>
  <c r="BK215"/>
  <c r="J445"/>
  <c r="J357"/>
  <c r="BK276"/>
  <c r="J226"/>
  <c r="BK445"/>
  <c r="BK391"/>
  <c r="J284"/>
  <c r="BK232"/>
  <c r="J250"/>
  <c r="BK220"/>
  <c r="J194"/>
  <c r="J332"/>
  <c r="J165"/>
  <c r="BK259"/>
  <c r="J269"/>
  <c r="BK189"/>
  <c i="23" r="J207"/>
  <c r="J160"/>
  <c r="J135"/>
  <c r="J170"/>
  <c r="J127"/>
  <c r="J177"/>
  <c i="24" r="J244"/>
  <c r="J185"/>
  <c r="J247"/>
  <c r="BK185"/>
  <c r="BK214"/>
  <c r="BK193"/>
  <c i="25" r="J429"/>
  <c r="BK406"/>
  <c r="J297"/>
  <c r="J164"/>
  <c r="J376"/>
  <c r="BK254"/>
  <c r="J432"/>
  <c r="J410"/>
  <c r="BK323"/>
  <c r="BK177"/>
  <c r="J144"/>
  <c r="BK392"/>
  <c r="J353"/>
  <c r="BK205"/>
  <c r="J383"/>
  <c r="BK290"/>
  <c r="BK258"/>
  <c r="J218"/>
  <c r="J348"/>
  <c r="BK369"/>
  <c r="BK320"/>
  <c r="BK239"/>
  <c r="J262"/>
  <c r="BK221"/>
  <c r="J205"/>
  <c r="J192"/>
  <c r="J326"/>
  <c r="BK297"/>
  <c r="BK192"/>
  <c r="J274"/>
  <c r="BK300"/>
  <c r="BK293"/>
  <c r="J188"/>
  <c r="BK136"/>
  <c i="26" r="BK322"/>
  <c r="J305"/>
  <c r="J287"/>
  <c r="J314"/>
  <c r="BK258"/>
  <c r="J310"/>
  <c r="BK274"/>
  <c r="BK195"/>
  <c r="J258"/>
  <c r="J294"/>
  <c r="BK279"/>
  <c r="J161"/>
  <c r="J274"/>
  <c r="J272"/>
  <c r="BK235"/>
  <c r="J129"/>
  <c r="J250"/>
  <c r="J201"/>
  <c r="BK129"/>
  <c r="J170"/>
  <c i="27" r="J417"/>
  <c r="BK376"/>
  <c r="J287"/>
  <c r="J436"/>
  <c r="BK394"/>
  <c r="J339"/>
  <c r="J327"/>
  <c r="BK436"/>
  <c r="BK303"/>
  <c r="J358"/>
  <c r="BK337"/>
  <c r="J290"/>
  <c r="J262"/>
  <c r="BK431"/>
  <c r="BK392"/>
  <c r="J321"/>
  <c r="J145"/>
  <c r="BK383"/>
  <c r="J226"/>
  <c r="BK335"/>
  <c r="J394"/>
  <c r="J281"/>
  <c r="BK251"/>
  <c r="BK351"/>
  <c r="BK301"/>
  <c r="BK305"/>
  <c r="J241"/>
  <c r="J265"/>
  <c r="BK262"/>
  <c r="J176"/>
  <c i="28" r="J252"/>
  <c r="J197"/>
  <c r="BK252"/>
  <c r="J236"/>
  <c r="BK203"/>
  <c r="BK164"/>
  <c r="J241"/>
  <c r="BK221"/>
  <c r="J167"/>
  <c r="J239"/>
  <c r="J210"/>
  <c r="J221"/>
  <c r="BK219"/>
  <c r="BK205"/>
  <c r="J203"/>
  <c r="BK170"/>
  <c r="J143"/>
  <c i="29" r="BK376"/>
  <c r="BK244"/>
  <c r="J357"/>
  <c r="J449"/>
  <c r="J217"/>
  <c r="J324"/>
  <c r="BK130"/>
  <c r="J259"/>
  <c r="BK321"/>
  <c r="J345"/>
  <c r="BK400"/>
  <c r="J435"/>
  <c r="BK177"/>
  <c r="J161"/>
  <c r="J312"/>
  <c r="J225"/>
  <c r="BK394"/>
  <c r="J244"/>
  <c i="30" r="J234"/>
  <c r="J247"/>
  <c r="BK207"/>
  <c r="BK186"/>
  <c r="J143"/>
  <c r="J238"/>
  <c r="BK179"/>
  <c r="BK159"/>
  <c i="31" r="J216"/>
  <c r="J207"/>
  <c r="J135"/>
  <c r="BK222"/>
  <c r="J204"/>
  <c r="BK135"/>
  <c r="J143"/>
  <c i="32" r="J291"/>
  <c r="J308"/>
  <c r="BK385"/>
  <c r="J371"/>
  <c r="BK331"/>
  <c r="J272"/>
  <c r="BK186"/>
  <c r="J254"/>
  <c r="BK322"/>
  <c r="BK206"/>
  <c r="J135"/>
  <c r="J206"/>
  <c r="BK319"/>
  <c r="BK242"/>
  <c r="J319"/>
  <c r="BK214"/>
  <c r="BK254"/>
  <c r="BK147"/>
  <c i="33" r="J182"/>
  <c r="BK140"/>
  <c r="BK178"/>
  <c r="J145"/>
  <c r="J176"/>
  <c r="BK163"/>
  <c r="BK153"/>
  <c r="J150"/>
  <c r="BK150"/>
  <c r="BK133"/>
  <c i="34" r="J274"/>
  <c r="J196"/>
  <c r="BK138"/>
  <c r="J277"/>
  <c r="J188"/>
  <c r="J271"/>
  <c r="J202"/>
  <c r="J290"/>
  <c r="BK277"/>
  <c r="BK246"/>
  <c r="BK154"/>
  <c r="BK196"/>
  <c r="BK265"/>
  <c r="BK202"/>
  <c i="35" r="J197"/>
  <c r="J181"/>
  <c r="BK165"/>
  <c r="J214"/>
  <c r="BK209"/>
  <c r="J184"/>
  <c r="J168"/>
  <c r="J140"/>
  <c r="J204"/>
  <c r="J200"/>
  <c r="BK186"/>
  <c r="BK147"/>
  <c r="BK161"/>
  <c r="J136"/>
  <c r="J129"/>
  <c r="BK140"/>
  <c r="J144"/>
  <c i="2" r="J253"/>
  <c r="J207"/>
  <c r="BK238"/>
  <c r="J212"/>
  <c r="J185"/>
  <c r="J145"/>
  <c r="J235"/>
  <c r="BK201"/>
  <c r="BK150"/>
  <c i="1" r="AS116"/>
  <c i="2" r="J216"/>
  <c r="BK183"/>
  <c r="BK156"/>
  <c r="BK162"/>
  <c r="J152"/>
  <c r="J131"/>
  <c i="1" r="AS100"/>
  <c i="2" r="BK145"/>
  <c r="BK129"/>
  <c i="3" r="J668"/>
  <c r="J489"/>
  <c r="BK376"/>
  <c r="BK256"/>
  <c r="BK232"/>
  <c r="BK719"/>
  <c r="BK575"/>
  <c r="BK526"/>
  <c r="J738"/>
  <c r="J675"/>
  <c r="J493"/>
  <c r="BK465"/>
  <c r="BK409"/>
  <c r="BK290"/>
  <c r="BK226"/>
  <c r="J760"/>
  <c r="BK506"/>
  <c r="J376"/>
  <c r="J248"/>
  <c r="BK362"/>
  <c r="BK252"/>
  <c r="J772"/>
  <c r="J733"/>
  <c r="J651"/>
  <c r="BK581"/>
  <c r="J252"/>
  <c r="J777"/>
  <c r="BK733"/>
  <c r="BK631"/>
  <c r="J647"/>
  <c r="J481"/>
  <c r="BK675"/>
  <c r="J557"/>
  <c r="J534"/>
  <c r="J388"/>
  <c r="J149"/>
  <c r="BK617"/>
  <c r="BK485"/>
  <c r="J418"/>
  <c r="BK613"/>
  <c r="J613"/>
  <c r="BK405"/>
  <c r="BK302"/>
  <c r="BK449"/>
  <c r="J129"/>
  <c r="J550"/>
  <c r="BK502"/>
  <c r="BK388"/>
  <c r="J232"/>
  <c r="BK198"/>
  <c r="BK137"/>
  <c r="J608"/>
  <c r="BK469"/>
  <c r="BK356"/>
  <c r="J143"/>
  <c r="J137"/>
  <c i="4" r="J527"/>
  <c r="BK562"/>
  <c r="J302"/>
  <c r="BK541"/>
  <c r="BK460"/>
  <c r="J483"/>
  <c r="BK415"/>
  <c r="BK138"/>
  <c r="BK397"/>
  <c r="J290"/>
  <c r="BK278"/>
  <c r="BK446"/>
  <c r="J337"/>
  <c r="J360"/>
  <c r="BK549"/>
  <c r="J345"/>
  <c r="J155"/>
  <c r="J391"/>
  <c r="J232"/>
  <c r="BK214"/>
  <c r="J194"/>
  <c r="BK268"/>
  <c r="BK333"/>
  <c r="BK264"/>
  <c r="BK167"/>
  <c r="BK360"/>
  <c r="J129"/>
  <c r="J443"/>
  <c r="J214"/>
  <c r="J206"/>
  <c r="BK425"/>
  <c r="J465"/>
  <c r="J425"/>
  <c r="BK468"/>
  <c r="BK391"/>
  <c r="J315"/>
  <c i="5" r="J343"/>
  <c r="J330"/>
  <c i="6" r="J399"/>
  <c r="BK267"/>
  <c r="J299"/>
  <c r="J419"/>
  <c r="BK349"/>
  <c r="BK189"/>
  <c r="J364"/>
  <c r="BK213"/>
  <c r="J244"/>
  <c r="BK319"/>
  <c r="BK228"/>
  <c r="BK185"/>
  <c r="BK143"/>
  <c r="BK244"/>
  <c r="BK137"/>
  <c r="J261"/>
  <c r="BK239"/>
  <c r="J193"/>
  <c i="7" r="BK664"/>
  <c r="J621"/>
  <c r="BK597"/>
  <c r="BK471"/>
  <c r="BK208"/>
  <c r="J664"/>
  <c r="J283"/>
  <c r="J605"/>
  <c r="BK578"/>
  <c r="BK479"/>
  <c r="BK423"/>
  <c r="J366"/>
  <c r="J660"/>
  <c r="J646"/>
  <c r="BK557"/>
  <c r="J218"/>
  <c r="BK680"/>
  <c r="J669"/>
  <c r="BK634"/>
  <c r="BK583"/>
  <c r="BK605"/>
  <c r="J608"/>
  <c r="J561"/>
  <c r="J479"/>
  <c r="BK482"/>
  <c r="J553"/>
  <c r="J538"/>
  <c r="BK223"/>
  <c i="8" r="BK278"/>
  <c r="BK379"/>
  <c r="BK327"/>
  <c r="J396"/>
  <c r="BK332"/>
  <c r="J388"/>
  <c r="J335"/>
  <c r="BK393"/>
  <c r="J356"/>
  <c r="J367"/>
  <c r="J344"/>
  <c r="BK284"/>
  <c r="J247"/>
  <c r="BK313"/>
  <c r="J225"/>
  <c r="J290"/>
  <c r="J199"/>
  <c r="J274"/>
  <c r="J189"/>
  <c r="J139"/>
  <c i="9" r="J391"/>
  <c r="BK303"/>
  <c r="BK356"/>
  <c r="BK228"/>
  <c r="BK286"/>
  <c r="J138"/>
  <c r="J183"/>
  <c r="BK377"/>
  <c r="BK237"/>
  <c r="J370"/>
  <c r="BK279"/>
  <c r="BK326"/>
  <c r="BK207"/>
  <c r="BK294"/>
  <c r="J147"/>
  <c r="J192"/>
  <c r="J172"/>
  <c r="J358"/>
  <c r="BK138"/>
  <c r="BK329"/>
  <c r="J129"/>
  <c r="J237"/>
  <c i="10" r="J147"/>
  <c r="J373"/>
  <c r="BK354"/>
  <c r="J196"/>
  <c r="J257"/>
  <c r="J306"/>
  <c r="J354"/>
  <c r="J332"/>
  <c r="J266"/>
  <c r="BK324"/>
  <c r="J320"/>
  <c r="J156"/>
  <c r="J276"/>
  <c r="BK276"/>
  <c r="BK138"/>
  <c r="BK203"/>
  <c i="11" r="BK281"/>
  <c r="BK251"/>
  <c r="J179"/>
  <c r="J288"/>
  <c r="BK238"/>
  <c r="BK279"/>
  <c r="J167"/>
  <c r="J170"/>
  <c r="BK179"/>
  <c i="12" r="BK656"/>
  <c r="J490"/>
  <c r="J642"/>
  <c r="BK348"/>
  <c r="BK636"/>
  <c r="J548"/>
  <c r="BK193"/>
  <c r="J574"/>
  <c r="J311"/>
  <c r="BK651"/>
  <c r="BK129"/>
  <c r="J639"/>
  <c r="J621"/>
  <c r="J414"/>
  <c r="BK265"/>
  <c r="J532"/>
  <c r="BK578"/>
  <c r="BK379"/>
  <c r="BK524"/>
  <c r="BK574"/>
  <c r="BK499"/>
  <c r="BK417"/>
  <c r="BK612"/>
  <c r="BK463"/>
  <c r="J540"/>
  <c r="J591"/>
  <c r="BK471"/>
  <c r="BK570"/>
  <c r="BK529"/>
  <c r="BK545"/>
  <c r="J154"/>
  <c r="J551"/>
  <c r="BK311"/>
  <c i="13" r="J391"/>
  <c r="J317"/>
  <c r="BK282"/>
  <c r="J214"/>
  <c r="BK349"/>
  <c r="J222"/>
  <c r="J257"/>
  <c r="J366"/>
  <c r="BK335"/>
  <c r="J371"/>
  <c r="J360"/>
  <c r="BK214"/>
  <c r="BK371"/>
  <c r="BK276"/>
  <c r="BK235"/>
  <c r="J273"/>
  <c r="J158"/>
  <c r="BK300"/>
  <c r="J129"/>
  <c r="BK163"/>
  <c i="14" r="BK280"/>
  <c r="BK261"/>
  <c r="BK201"/>
  <c r="J161"/>
  <c i="15" r="J268"/>
  <c r="J217"/>
  <c r="J170"/>
  <c r="J264"/>
  <c r="BK292"/>
  <c r="BK310"/>
  <c r="BK233"/>
  <c r="BK282"/>
  <c i="16" r="BK294"/>
  <c r="J317"/>
  <c r="J311"/>
  <c r="J205"/>
  <c r="BK333"/>
  <c r="BK253"/>
  <c r="J300"/>
  <c r="J272"/>
  <c r="J173"/>
  <c r="J340"/>
  <c r="BK300"/>
  <c r="J281"/>
  <c r="J149"/>
  <c r="BK176"/>
  <c r="J186"/>
  <c i="17" r="J390"/>
  <c r="BK352"/>
  <c r="J403"/>
  <c r="J340"/>
  <c r="BK264"/>
  <c r="J384"/>
  <c r="BK335"/>
  <c r="J224"/>
  <c r="J129"/>
  <c r="BK340"/>
  <c r="BK374"/>
  <c r="BK139"/>
  <c r="J160"/>
  <c r="BK338"/>
  <c r="BK324"/>
  <c r="BK160"/>
  <c r="J144"/>
  <c r="J167"/>
  <c r="J211"/>
  <c r="J310"/>
  <c r="J301"/>
  <c r="BK268"/>
  <c r="J327"/>
  <c r="J288"/>
  <c i="18" r="J307"/>
  <c r="J257"/>
  <c r="J317"/>
  <c r="J295"/>
  <c r="BK268"/>
  <c r="J300"/>
  <c r="BK251"/>
  <c i="19" r="BK283"/>
  <c r="J218"/>
  <c r="BK153"/>
  <c r="J179"/>
  <c i="20" r="J340"/>
  <c r="BK374"/>
  <c r="BK263"/>
  <c r="BK490"/>
  <c r="BK269"/>
  <c r="BK182"/>
  <c r="J196"/>
  <c r="BK488"/>
  <c r="BK458"/>
  <c r="J424"/>
  <c r="J369"/>
  <c r="J269"/>
  <c r="BK469"/>
  <c r="J349"/>
  <c r="J322"/>
  <c r="BK238"/>
  <c r="BK451"/>
  <c r="J474"/>
  <c r="BK383"/>
  <c r="J131"/>
  <c r="BK319"/>
  <c r="BK442"/>
  <c r="BK357"/>
  <c r="BK380"/>
  <c r="BK316"/>
  <c r="BK131"/>
  <c i="21" r="J205"/>
  <c r="J142"/>
  <c r="BK474"/>
  <c r="J136"/>
  <c r="J447"/>
  <c r="BK425"/>
  <c r="BK375"/>
  <c r="J425"/>
  <c r="J466"/>
  <c r="J387"/>
  <c r="BK241"/>
  <c r="J244"/>
  <c r="BK161"/>
  <c r="BK187"/>
  <c r="BK295"/>
  <c r="BK348"/>
  <c r="BK130"/>
  <c r="BK288"/>
  <c r="BK261"/>
  <c r="BK136"/>
  <c i="22" r="J379"/>
  <c r="J310"/>
  <c r="J391"/>
  <c r="BK165"/>
  <c r="J424"/>
  <c r="BK351"/>
  <c r="BK292"/>
  <c r="BK368"/>
  <c r="BK448"/>
  <c r="BK382"/>
  <c r="BK310"/>
  <c r="J373"/>
  <c r="J207"/>
  <c r="BK320"/>
  <c r="J141"/>
  <c r="BK326"/>
  <c r="BK194"/>
  <c r="J302"/>
  <c r="J220"/>
  <c r="J235"/>
  <c r="BK250"/>
  <c i="23" r="BK216"/>
  <c r="BK185"/>
  <c r="BK135"/>
  <c r="J151"/>
  <c r="BK207"/>
  <c r="J143"/>
  <c r="BK143"/>
  <c i="24" r="BK238"/>
  <c r="J206"/>
  <c r="J159"/>
  <c r="BK143"/>
  <c r="J143"/>
  <c r="BK229"/>
  <c r="BK135"/>
  <c i="25" r="BK410"/>
  <c r="J302"/>
  <c r="J177"/>
  <c r="BK401"/>
  <c r="BK270"/>
  <c r="BK432"/>
  <c r="BK412"/>
  <c r="BK197"/>
  <c r="BK168"/>
  <c r="J412"/>
  <c r="J358"/>
  <c r="BK353"/>
  <c r="BK374"/>
  <c r="BK333"/>
  <c r="J210"/>
  <c r="J278"/>
  <c r="BK381"/>
  <c r="BK247"/>
  <c r="BK274"/>
  <c r="BK251"/>
  <c r="BK348"/>
  <c r="J323"/>
  <c r="J131"/>
  <c r="BK188"/>
  <c r="BK236"/>
  <c r="BK308"/>
  <c r="J184"/>
  <c r="J308"/>
  <c r="J251"/>
  <c r="J149"/>
  <c i="26" r="BK330"/>
  <c r="BK310"/>
  <c r="J289"/>
  <c r="J322"/>
  <c r="BK289"/>
  <c r="BK318"/>
  <c r="J277"/>
  <c r="J284"/>
  <c r="J327"/>
  <c r="J269"/>
  <c r="BK299"/>
  <c r="J235"/>
  <c r="J262"/>
  <c r="BK161"/>
  <c r="BK180"/>
  <c r="J239"/>
  <c r="BK262"/>
  <c r="BK239"/>
  <c i="27" r="J423"/>
  <c r="J161"/>
  <c r="J412"/>
  <c r="J342"/>
  <c r="BK241"/>
  <c r="BK423"/>
  <c r="J371"/>
  <c r="J345"/>
  <c r="BK298"/>
  <c r="J183"/>
  <c r="BK145"/>
  <c r="BK403"/>
  <c r="J307"/>
  <c r="J140"/>
  <c r="BK390"/>
  <c r="BK339"/>
  <c r="J191"/>
  <c r="J271"/>
  <c r="BK281"/>
  <c r="J351"/>
  <c r="BK345"/>
  <c r="BK311"/>
  <c r="BK206"/>
  <c r="BK309"/>
  <c r="BK150"/>
  <c r="BK140"/>
  <c r="BK198"/>
  <c i="28" r="J249"/>
  <c r="BK187"/>
  <c r="BK249"/>
  <c r="J219"/>
  <c r="J176"/>
  <c r="J153"/>
  <c r="BK239"/>
  <c r="BK214"/>
  <c r="J244"/>
  <c r="J223"/>
  <c r="BK236"/>
  <c r="J189"/>
  <c r="BK210"/>
  <c r="BK197"/>
  <c r="BK176"/>
  <c r="J132"/>
  <c i="29" r="J369"/>
  <c r="J299"/>
  <c r="BK435"/>
  <c r="J278"/>
  <c r="J414"/>
  <c r="BK338"/>
  <c r="BK169"/>
  <c r="BK231"/>
  <c r="BK268"/>
  <c r="BK441"/>
  <c r="BK234"/>
  <c r="BK428"/>
  <c r="J428"/>
  <c r="J155"/>
  <c r="BK329"/>
  <c r="BK351"/>
  <c r="J376"/>
  <c r="J177"/>
  <c i="30" r="BK244"/>
  <c r="J226"/>
  <c r="J229"/>
  <c r="BK151"/>
  <c r="J200"/>
  <c r="J127"/>
  <c r="J207"/>
  <c r="J214"/>
  <c r="J159"/>
  <c r="BK135"/>
  <c i="31" r="J212"/>
  <c r="J169"/>
  <c r="BK212"/>
  <c r="BK176"/>
  <c r="J192"/>
  <c r="BK192"/>
  <c r="BK127"/>
  <c i="32" r="BK334"/>
  <c r="BK135"/>
  <c r="J377"/>
  <c r="J358"/>
  <c r="BK297"/>
  <c r="J343"/>
  <c r="J313"/>
  <c r="BK250"/>
  <c r="J285"/>
  <c r="J170"/>
  <c r="BK220"/>
  <c r="BK291"/>
  <c r="J130"/>
  <c r="BK278"/>
  <c r="BK272"/>
  <c r="BK192"/>
  <c r="J141"/>
  <c i="33" r="BK180"/>
  <c r="BK148"/>
  <c r="BK182"/>
  <c r="J156"/>
  <c r="J178"/>
  <c r="J168"/>
  <c r="BK156"/>
  <c r="J174"/>
  <c r="J153"/>
  <c r="BK137"/>
  <c i="34" r="BK292"/>
  <c r="BK260"/>
  <c r="J162"/>
  <c r="BK130"/>
  <c r="J268"/>
  <c r="BK231"/>
  <c r="J283"/>
  <c r="J130"/>
  <c r="BK290"/>
  <c r="J285"/>
  <c r="BK268"/>
  <c r="J181"/>
  <c r="J216"/>
  <c r="BK228"/>
  <c r="BK162"/>
  <c i="35" r="J209"/>
  <c i="2" l="1" r="P194"/>
  <c r="P211"/>
  <c r="R234"/>
  <c r="P248"/>
  <c i="3" r="BK128"/>
  <c r="J128"/>
  <c r="J98"/>
  <c r="R411"/>
  <c r="T616"/>
  <c i="4" r="BK128"/>
  <c r="J128"/>
  <c r="J98"/>
  <c r="BK332"/>
  <c r="J332"/>
  <c r="J99"/>
  <c r="R332"/>
  <c r="BK340"/>
  <c r="J340"/>
  <c r="J100"/>
  <c r="R340"/>
  <c r="T340"/>
  <c r="R424"/>
  <c r="T482"/>
  <c i="5" r="R128"/>
  <c r="T310"/>
  <c r="R318"/>
  <c r="R381"/>
  <c i="6" r="R128"/>
  <c r="T302"/>
  <c r="T310"/>
  <c r="P383"/>
  <c i="7" r="R537"/>
  <c i="8" r="R128"/>
  <c r="P283"/>
  <c r="P392"/>
  <c i="9" r="R128"/>
  <c r="T320"/>
  <c r="P390"/>
  <c i="10" r="BK128"/>
  <c r="J128"/>
  <c r="J100"/>
  <c r="BK323"/>
  <c r="J323"/>
  <c r="J103"/>
  <c r="BK386"/>
  <c r="J386"/>
  <c r="J104"/>
  <c i="11" r="P128"/>
  <c r="BK262"/>
  <c r="J262"/>
  <c r="J103"/>
  <c r="P299"/>
  <c i="12" r="P128"/>
  <c r="P462"/>
  <c r="BK660"/>
  <c r="J660"/>
  <c r="J104"/>
  <c i="13" r="R343"/>
  <c i="14" r="R128"/>
  <c r="BK283"/>
  <c r="J283"/>
  <c r="J104"/>
  <c i="16" r="P128"/>
  <c i="29" r="P388"/>
  <c r="T350"/>
  <c r="P448"/>
  <c i="32" r="BK259"/>
  <c r="J259"/>
  <c r="J102"/>
  <c i="2" r="BK124"/>
  <c r="J124"/>
  <c r="J97"/>
  <c r="BK194"/>
  <c r="J194"/>
  <c r="J99"/>
  <c r="BK211"/>
  <c r="J211"/>
  <c r="J100"/>
  <c r="T234"/>
  <c i="3" r="P128"/>
  <c r="P411"/>
  <c r="R616"/>
  <c r="BK743"/>
  <c r="J743"/>
  <c r="J105"/>
  <c i="4" r="R351"/>
  <c r="BK482"/>
  <c r="J482"/>
  <c r="J104"/>
  <c r="R531"/>
  <c i="5" r="BK128"/>
  <c r="J128"/>
  <c r="J98"/>
  <c r="BK329"/>
  <c r="J329"/>
  <c r="J101"/>
  <c r="P381"/>
  <c r="T439"/>
  <c i="6" r="T128"/>
  <c r="R310"/>
  <c r="R383"/>
  <c i="7" r="P591"/>
  <c r="P676"/>
  <c i="8" r="BK326"/>
  <c r="J326"/>
  <c r="J103"/>
  <c i="9" r="T272"/>
  <c i="10" r="R323"/>
  <c i="11" r="T299"/>
  <c i="12" r="R128"/>
  <c r="R660"/>
  <c i="13" r="BK128"/>
  <c r="R404"/>
  <c i="14" r="BK128"/>
  <c r="P283"/>
  <c i="16" r="T128"/>
  <c i="17" r="P128"/>
  <c i="26" r="R244"/>
  <c r="P326"/>
  <c i="27" r="BK125"/>
  <c r="T286"/>
  <c r="R361"/>
  <c r="T361"/>
  <c r="BK435"/>
  <c r="J435"/>
  <c r="J103"/>
  <c i="28" r="P182"/>
  <c i="12" r="P507"/>
  <c i="13" r="P128"/>
  <c r="R305"/>
  <c r="T404"/>
  <c i="15" r="P274"/>
  <c i="17" r="BK318"/>
  <c r="J318"/>
  <c r="J103"/>
  <c r="R402"/>
  <c i="18" r="P128"/>
  <c i="19" r="BK128"/>
  <c r="J128"/>
  <c r="J100"/>
  <c r="T303"/>
  <c i="20" r="P130"/>
  <c r="T356"/>
  <c r="BK487"/>
  <c r="BK486"/>
  <c r="J486"/>
  <c r="J105"/>
  <c i="21" r="P129"/>
  <c r="R412"/>
  <c i="22" r="P129"/>
  <c r="T402"/>
  <c i="25" r="BK127"/>
  <c r="J127"/>
  <c r="J100"/>
  <c r="P343"/>
  <c r="R428"/>
  <c i="26" r="P244"/>
  <c i="30" r="R126"/>
  <c r="R125"/>
  <c r="R124"/>
  <c r="BK243"/>
  <c r="J243"/>
  <c r="J102"/>
  <c i="31" r="P126"/>
  <c r="BK221"/>
  <c r="J221"/>
  <c r="J102"/>
  <c i="32" r="P342"/>
  <c i="28" r="BK127"/>
  <c r="T182"/>
  <c r="T227"/>
  <c r="T226"/>
  <c i="29" r="BK406"/>
  <c r="J406"/>
  <c r="J104"/>
  <c i="30" r="T126"/>
  <c i="32" r="P129"/>
  <c i="33" r="P144"/>
  <c r="P143"/>
  <c i="10" r="BK275"/>
  <c r="J275"/>
  <c r="J102"/>
  <c r="T275"/>
  <c i="11" r="T128"/>
  <c r="P262"/>
  <c i="12" r="T507"/>
  <c i="13" r="T128"/>
  <c r="P305"/>
  <c r="BK404"/>
  <c r="J404"/>
  <c r="J104"/>
  <c i="14" r="BK252"/>
  <c r="J252"/>
  <c r="J103"/>
  <c r="R283"/>
  <c i="15" r="BK274"/>
  <c r="J274"/>
  <c r="J102"/>
  <c i="25" r="R127"/>
  <c r="BK343"/>
  <c r="J343"/>
  <c r="J101"/>
  <c r="T343"/>
  <c r="BK428"/>
  <c r="J428"/>
  <c r="J103"/>
  <c i="27" r="T125"/>
  <c r="R370"/>
  <c i="28" r="R127"/>
  <c r="T193"/>
  <c r="T192"/>
  <c i="29" r="BK350"/>
  <c r="J350"/>
  <c r="J102"/>
  <c r="T388"/>
  <c i="30" r="R243"/>
  <c i="31" r="R126"/>
  <c i="32" r="T302"/>
  <c r="T384"/>
  <c i="33" r="R127"/>
  <c r="T136"/>
  <c i="32" r="R302"/>
  <c r="BK384"/>
  <c r="J384"/>
  <c r="J105"/>
  <c i="33" r="T127"/>
  <c r="T126"/>
  <c i="12" r="BK462"/>
  <c r="J462"/>
  <c r="J102"/>
  <c i="13" r="P343"/>
  <c i="32" r="R129"/>
  <c r="R342"/>
  <c i="33" r="P136"/>
  <c i="19" r="R262"/>
  <c i="20" r="BK130"/>
  <c r="J130"/>
  <c r="J100"/>
  <c r="BK356"/>
  <c r="J356"/>
  <c r="J102"/>
  <c i="21" r="BK374"/>
  <c r="J374"/>
  <c r="J102"/>
  <c r="R431"/>
  <c r="R473"/>
  <c i="22" r="BK319"/>
  <c r="J319"/>
  <c r="J102"/>
  <c r="T362"/>
  <c i="23" r="BK126"/>
  <c i="24" r="BK126"/>
  <c r="J126"/>
  <c r="J100"/>
  <c i="25" r="T352"/>
  <c i="26" r="R128"/>
  <c r="R127"/>
  <c r="R126"/>
  <c r="R304"/>
  <c r="T326"/>
  <c i="27" r="BK286"/>
  <c r="J286"/>
  <c r="J100"/>
  <c r="P370"/>
  <c r="R435"/>
  <c i="28" r="T127"/>
  <c r="T126"/>
  <c r="T125"/>
  <c r="BK193"/>
  <c r="J193"/>
  <c r="J102"/>
  <c i="29" r="R129"/>
  <c r="R406"/>
  <c i="30" r="P126"/>
  <c r="P125"/>
  <c r="P124"/>
  <c i="1" r="AU127"/>
  <c i="30" r="P243"/>
  <c i="31" r="BK126"/>
  <c r="J126"/>
  <c r="J100"/>
  <c r="R221"/>
  <c i="32" r="P302"/>
  <c i="33" r="P127"/>
  <c r="R136"/>
  <c i="20" r="P325"/>
  <c r="R415"/>
  <c r="T487"/>
  <c r="T486"/>
  <c i="21" r="R374"/>
  <c r="P412"/>
  <c r="T412"/>
  <c r="P473"/>
  <c i="22" r="T319"/>
  <c r="BK402"/>
  <c r="J402"/>
  <c r="J104"/>
  <c r="R444"/>
  <c i="23" r="P126"/>
  <c r="BK221"/>
  <c r="J221"/>
  <c r="J102"/>
  <c i="24" r="R126"/>
  <c r="P243"/>
  <c i="26" r="T244"/>
  <c r="R326"/>
  <c i="27" r="R125"/>
  <c r="T370"/>
  <c i="28" r="P193"/>
  <c r="P192"/>
  <c i="29" r="BK129"/>
  <c r="BK388"/>
  <c r="J388"/>
  <c r="J103"/>
  <c r="R448"/>
  <c i="32" r="BK302"/>
  <c r="J302"/>
  <c r="J103"/>
  <c i="33" r="R144"/>
  <c r="R143"/>
  <c i="3" r="R128"/>
  <c r="BK387"/>
  <c r="J387"/>
  <c r="J99"/>
  <c r="R387"/>
  <c r="BK400"/>
  <c r="J400"/>
  <c r="J100"/>
  <c r="R400"/>
  <c r="BK549"/>
  <c r="J549"/>
  <c r="J103"/>
  <c r="R549"/>
  <c i="4" r="R128"/>
  <c r="R127"/>
  <c r="R126"/>
  <c r="T351"/>
  <c r="R482"/>
  <c r="T531"/>
  <c i="5" r="BK310"/>
  <c r="J310"/>
  <c r="J99"/>
  <c r="P329"/>
  <c r="P439"/>
  <c i="6" r="P128"/>
  <c r="BK302"/>
  <c r="J302"/>
  <c r="J99"/>
  <c r="P310"/>
  <c r="T383"/>
  <c i="7" r="R129"/>
  <c r="T591"/>
  <c r="T676"/>
  <c i="8" r="T326"/>
  <c i="9" r="P128"/>
  <c r="P272"/>
  <c i="10" r="R275"/>
  <c r="T386"/>
  <c i="11" r="BK299"/>
  <c r="J299"/>
  <c r="J104"/>
  <c i="12" r="T462"/>
  <c i="13" r="BK305"/>
  <c r="J305"/>
  <c r="J102"/>
  <c i="16" r="BK299"/>
  <c r="J299"/>
  <c r="J103"/>
  <c i="17" r="R128"/>
  <c r="P274"/>
  <c i="19" r="P128"/>
  <c r="BK262"/>
  <c r="J262"/>
  <c r="J103"/>
  <c r="P303"/>
  <c i="20" r="T325"/>
  <c r="P415"/>
  <c r="T479"/>
  <c i="21" r="R129"/>
  <c r="R128"/>
  <c r="R127"/>
  <c r="BK412"/>
  <c r="J412"/>
  <c r="J103"/>
  <c r="T431"/>
  <c i="22" r="BK129"/>
  <c r="J129"/>
  <c r="J100"/>
  <c r="P319"/>
  <c r="R362"/>
  <c r="BK444"/>
  <c r="J444"/>
  <c r="J105"/>
  <c i="23" r="T126"/>
  <c r="R221"/>
  <c i="25" r="P127"/>
  <c i="26" r="P128"/>
  <c r="BK304"/>
  <c r="J304"/>
  <c r="J103"/>
  <c i="27" r="R286"/>
  <c r="P361"/>
  <c r="P435"/>
  <c i="28" r="P227"/>
  <c r="P226"/>
  <c i="29" r="P350"/>
  <c i="16" r="BK128"/>
  <c r="P299"/>
  <c i="33" r="BK127"/>
  <c r="J127"/>
  <c r="J100"/>
  <c i="12" r="R507"/>
  <c i="13" r="BK343"/>
  <c r="J343"/>
  <c r="J103"/>
  <c i="14" r="P252"/>
  <c r="T283"/>
  <c i="15" r="P128"/>
  <c r="P309"/>
  <c r="T395"/>
  <c i="16" r="R339"/>
  <c i="17" r="BK128"/>
  <c r="J128"/>
  <c r="J100"/>
  <c r="R274"/>
  <c r="P318"/>
  <c r="BK402"/>
  <c r="J402"/>
  <c r="J104"/>
  <c r="T402"/>
  <c i="18" r="T128"/>
  <c r="BK262"/>
  <c r="J262"/>
  <c r="J103"/>
  <c r="BK313"/>
  <c r="J313"/>
  <c r="J104"/>
  <c i="19" r="T128"/>
  <c r="P262"/>
  <c r="R303"/>
  <c i="20" r="R130"/>
  <c r="P356"/>
  <c r="BK479"/>
  <c r="J479"/>
  <c r="J104"/>
  <c i="21" r="T129"/>
  <c r="BK431"/>
  <c r="J431"/>
  <c r="J104"/>
  <c r="BK473"/>
  <c r="J473"/>
  <c r="J105"/>
  <c i="22" r="T444"/>
  <c i="23" r="T221"/>
  <c i="24" r="BK243"/>
  <c r="J243"/>
  <c r="J102"/>
  <c i="25" r="T127"/>
  <c r="R343"/>
  <c r="P428"/>
  <c i="26" r="T304"/>
  <c i="28" r="R227"/>
  <c r="R226"/>
  <c i="29" r="R350"/>
  <c i="32" r="R259"/>
  <c i="2" r="T124"/>
  <c r="BK248"/>
  <c r="J248"/>
  <c r="J102"/>
  <c i="3" r="T128"/>
  <c r="P387"/>
  <c r="T387"/>
  <c r="P400"/>
  <c r="T400"/>
  <c r="BK616"/>
  <c r="J616"/>
  <c r="J104"/>
  <c r="T743"/>
  <c i="4" r="BK351"/>
  <c r="J351"/>
  <c r="J101"/>
  <c r="P424"/>
  <c i="5" r="T128"/>
  <c r="R329"/>
  <c r="R439"/>
  <c i="6" r="P302"/>
  <c r="P321"/>
  <c r="T441"/>
  <c i="7" r="P129"/>
  <c r="BK591"/>
  <c r="J591"/>
  <c r="J103"/>
  <c i="8" r="R283"/>
  <c r="BK392"/>
  <c r="J392"/>
  <c r="J104"/>
  <c i="9" r="T128"/>
  <c r="T127"/>
  <c r="T126"/>
  <c r="BK272"/>
  <c r="J272"/>
  <c r="J102"/>
  <c r="R272"/>
  <c r="BK390"/>
  <c r="J390"/>
  <c r="J104"/>
  <c i="10" r="P128"/>
  <c r="T323"/>
  <c i="12" r="BK507"/>
  <c r="J507"/>
  <c r="J103"/>
  <c i="13" r="R128"/>
  <c r="R127"/>
  <c r="R126"/>
  <c r="T305"/>
  <c r="P404"/>
  <c i="14" r="R252"/>
  <c i="15" r="R128"/>
  <c r="BK309"/>
  <c r="J309"/>
  <c r="J103"/>
  <c r="BK395"/>
  <c r="J395"/>
  <c r="J104"/>
  <c i="32" r="R384"/>
  <c i="34" r="BK264"/>
  <c r="J264"/>
  <c r="J105"/>
  <c i="16" r="R128"/>
  <c r="T339"/>
  <c i="33" r="BK136"/>
  <c r="J136"/>
  <c r="J101"/>
  <c i="32" r="BK342"/>
  <c r="J342"/>
  <c r="J104"/>
  <c i="33" r="BK144"/>
  <c r="BK143"/>
  <c r="J143"/>
  <c r="J102"/>
  <c i="14" r="T252"/>
  <c i="15" r="T128"/>
  <c r="R274"/>
  <c r="T274"/>
  <c r="P395"/>
  <c i="34" r="P256"/>
  <c i="5" r="P128"/>
  <c r="BK318"/>
  <c r="J318"/>
  <c r="J100"/>
  <c r="T318"/>
  <c r="T381"/>
  <c i="6" r="BK310"/>
  <c r="J310"/>
  <c r="J100"/>
  <c r="BK321"/>
  <c r="J321"/>
  <c r="J101"/>
  <c r="BK383"/>
  <c r="J383"/>
  <c r="J103"/>
  <c r="P441"/>
  <c i="7" r="BK129"/>
  <c r="BK537"/>
  <c r="J537"/>
  <c r="J102"/>
  <c r="R591"/>
  <c r="R676"/>
  <c i="8" r="T128"/>
  <c r="BK283"/>
  <c r="J283"/>
  <c r="J102"/>
  <c r="R326"/>
  <c r="R392"/>
  <c i="9" r="BK128"/>
  <c r="J128"/>
  <c r="J100"/>
  <c r="P320"/>
  <c r="R390"/>
  <c i="10" r="T128"/>
  <c r="T127"/>
  <c r="T126"/>
  <c i="11" r="R128"/>
  <c r="R299"/>
  <c i="12" r="T128"/>
  <c r="P660"/>
  <c i="13" r="T343"/>
  <c i="14" r="P128"/>
  <c r="P127"/>
  <c r="P126"/>
  <c i="1" r="AU109"/>
  <c i="15" r="T309"/>
  <c i="16" r="BK339"/>
  <c r="J339"/>
  <c r="J104"/>
  <c i="17" r="BK274"/>
  <c r="J274"/>
  <c r="J102"/>
  <c r="R318"/>
  <c i="18" r="R128"/>
  <c r="R127"/>
  <c r="R126"/>
  <c r="R262"/>
  <c r="R313"/>
  <c i="19" r="R128"/>
  <c r="R127"/>
  <c r="R126"/>
  <c r="BK303"/>
  <c r="J303"/>
  <c r="J104"/>
  <c i="20" r="R325"/>
  <c r="R356"/>
  <c r="P479"/>
  <c r="P487"/>
  <c r="P486"/>
  <c i="21" r="P374"/>
  <c r="P431"/>
  <c r="T473"/>
  <c i="22" r="R129"/>
  <c r="P362"/>
  <c r="P444"/>
  <c i="24" r="T126"/>
  <c r="R243"/>
  <c i="25" r="R352"/>
  <c i="26" r="T128"/>
  <c r="T127"/>
  <c r="T126"/>
  <c r="BK326"/>
  <c r="J326"/>
  <c r="J104"/>
  <c i="28" r="R193"/>
  <c r="R192"/>
  <c i="29" r="P129"/>
  <c r="P128"/>
  <c r="P127"/>
  <c i="1" r="AU126"/>
  <c i="29" r="T406"/>
  <c i="34" r="BK129"/>
  <c r="J129"/>
  <c r="J100"/>
  <c r="T264"/>
  <c r="T263"/>
  <c i="32" r="P259"/>
  <c r="P384"/>
  <c i="16" r="T299"/>
  <c i="17" r="T128"/>
  <c r="T127"/>
  <c r="T126"/>
  <c r="T274"/>
  <c r="T318"/>
  <c r="P402"/>
  <c i="18" r="BK128"/>
  <c r="J128"/>
  <c r="J100"/>
  <c r="P262"/>
  <c r="P313"/>
  <c i="20" r="T130"/>
  <c r="BK415"/>
  <c r="J415"/>
  <c r="J103"/>
  <c r="R479"/>
  <c i="21" r="T374"/>
  <c i="22" r="R319"/>
  <c r="P402"/>
  <c i="23" r="R126"/>
  <c r="R125"/>
  <c r="R124"/>
  <c r="P221"/>
  <c i="24" r="P126"/>
  <c r="P125"/>
  <c r="P124"/>
  <c i="1" r="AU120"/>
  <c i="24" r="T243"/>
  <c i="25" r="P352"/>
  <c i="26" r="BK244"/>
  <c r="J244"/>
  <c r="J102"/>
  <c i="27" r="P286"/>
  <c r="BK361"/>
  <c r="J361"/>
  <c r="J101"/>
  <c i="28" r="P127"/>
  <c r="P126"/>
  <c r="P125"/>
  <c i="1" r="AU124"/>
  <c i="28" r="BK182"/>
  <c r="J182"/>
  <c r="J100"/>
  <c r="BK227"/>
  <c r="J227"/>
  <c r="J104"/>
  <c i="29" r="P406"/>
  <c r="T448"/>
  <c i="31" r="T126"/>
  <c r="P221"/>
  <c i="32" r="BK129"/>
  <c r="J129"/>
  <c r="J100"/>
  <c r="T259"/>
  <c i="34" r="R245"/>
  <c i="18" r="T262"/>
  <c r="T313"/>
  <c i="19" r="T262"/>
  <c i="20" r="BK325"/>
  <c r="J325"/>
  <c r="J101"/>
  <c r="T415"/>
  <c r="R487"/>
  <c r="R486"/>
  <c i="21" r="BK129"/>
  <c r="J129"/>
  <c r="J100"/>
  <c i="22" r="T129"/>
  <c r="T128"/>
  <c r="T127"/>
  <c r="BK362"/>
  <c r="J362"/>
  <c r="J103"/>
  <c r="R402"/>
  <c i="25" r="BK352"/>
  <c r="J352"/>
  <c r="J102"/>
  <c r="T428"/>
  <c i="26" r="BK128"/>
  <c r="J128"/>
  <c r="J100"/>
  <c r="P304"/>
  <c i="27" r="P125"/>
  <c r="P124"/>
  <c r="P123"/>
  <c i="1" r="AU123"/>
  <c i="27" r="BK370"/>
  <c r="J370"/>
  <c r="J102"/>
  <c r="T435"/>
  <c i="28" r="R182"/>
  <c i="29" r="T129"/>
  <c r="T128"/>
  <c r="T127"/>
  <c r="R388"/>
  <c r="BK448"/>
  <c r="J448"/>
  <c r="J105"/>
  <c i="30" r="BK126"/>
  <c r="J126"/>
  <c r="J100"/>
  <c r="T243"/>
  <c i="32" r="T129"/>
  <c r="T128"/>
  <c r="T127"/>
  <c i="33" r="T144"/>
  <c r="T143"/>
  <c i="34" r="P129"/>
  <c r="P128"/>
  <c r="BK245"/>
  <c r="J245"/>
  <c r="J102"/>
  <c r="T245"/>
  <c r="T256"/>
  <c i="35" r="R122"/>
  <c r="R121"/>
  <c r="R120"/>
  <c i="16" r="P339"/>
  <c i="32" r="T342"/>
  <c i="34" r="T129"/>
  <c r="T128"/>
  <c r="T127"/>
  <c r="P245"/>
  <c r="BK256"/>
  <c r="J256"/>
  <c r="J103"/>
  <c r="R256"/>
  <c i="35" r="T122"/>
  <c r="R208"/>
  <c i="2" r="R124"/>
  <c r="R194"/>
  <c r="T211"/>
  <c r="BK234"/>
  <c r="J234"/>
  <c r="J101"/>
  <c r="T248"/>
  <c i="3" r="T411"/>
  <c r="P616"/>
  <c r="R743"/>
  <c i="4" r="T128"/>
  <c r="P332"/>
  <c r="T332"/>
  <c r="P340"/>
  <c r="BK424"/>
  <c r="J424"/>
  <c r="J103"/>
  <c r="P482"/>
  <c r="P531"/>
  <c i="5" r="R310"/>
  <c r="P318"/>
  <c r="BK381"/>
  <c r="J381"/>
  <c r="J103"/>
  <c r="BK439"/>
  <c r="J439"/>
  <c r="J104"/>
  <c i="6" r="R321"/>
  <c r="BK441"/>
  <c r="J441"/>
  <c r="J104"/>
  <c i="7" r="T537"/>
  <c i="8" r="BK128"/>
  <c r="P326"/>
  <c i="9" r="BK320"/>
  <c r="J320"/>
  <c r="J103"/>
  <c i="10" r="P275"/>
  <c r="P386"/>
  <c i="11" r="R262"/>
  <c i="12" r="BK128"/>
  <c i="34" r="R264"/>
  <c r="R263"/>
  <c i="35" r="BK122"/>
  <c r="J122"/>
  <c r="J98"/>
  <c i="2" r="P124"/>
  <c r="T194"/>
  <c r="R211"/>
  <c r="R193"/>
  <c r="P234"/>
  <c r="R248"/>
  <c i="3" r="BK411"/>
  <c r="J411"/>
  <c r="J101"/>
  <c r="P549"/>
  <c r="T549"/>
  <c r="P743"/>
  <c i="4" r="P128"/>
  <c r="P351"/>
  <c r="T424"/>
  <c r="BK531"/>
  <c r="J531"/>
  <c r="J105"/>
  <c i="5" r="P310"/>
  <c r="T329"/>
  <c i="6" r="BK128"/>
  <c r="J128"/>
  <c r="J98"/>
  <c r="R302"/>
  <c r="T321"/>
  <c r="R441"/>
  <c i="7" r="T129"/>
  <c r="T128"/>
  <c r="T127"/>
  <c r="P537"/>
  <c r="BK676"/>
  <c r="J676"/>
  <c r="J105"/>
  <c i="8" r="P128"/>
  <c r="P127"/>
  <c r="P126"/>
  <c i="1" r="AU102"/>
  <c i="8" r="T283"/>
  <c r="T392"/>
  <c i="9" r="R320"/>
  <c r="T390"/>
  <c i="10" r="R128"/>
  <c r="R127"/>
  <c r="R126"/>
  <c r="P323"/>
  <c r="R386"/>
  <c i="11" r="BK128"/>
  <c r="T262"/>
  <c i="12" r="R462"/>
  <c r="T660"/>
  <c i="14" r="T128"/>
  <c r="T127"/>
  <c r="T126"/>
  <c i="15" r="BK128"/>
  <c r="R309"/>
  <c r="R395"/>
  <c i="16" r="R299"/>
  <c i="31" r="T221"/>
  <c i="34" r="R129"/>
  <c r="R128"/>
  <c r="R127"/>
  <c r="P264"/>
  <c r="P263"/>
  <c i="35" r="P122"/>
  <c r="P121"/>
  <c r="P120"/>
  <c i="1" r="AU132"/>
  <c i="35" r="BK208"/>
  <c r="J208"/>
  <c r="J100"/>
  <c r="P208"/>
  <c r="T208"/>
  <c i="3" r="BK776"/>
  <c r="J776"/>
  <c r="J106"/>
  <c i="4" r="BK561"/>
  <c r="J561"/>
  <c r="J106"/>
  <c i="6" r="BK478"/>
  <c r="J478"/>
  <c r="J105"/>
  <c i="7" r="BK530"/>
  <c r="J530"/>
  <c r="J101"/>
  <c i="10" r="BK269"/>
  <c r="J269"/>
  <c r="J101"/>
  <c i="4" r="BK419"/>
  <c r="J419"/>
  <c r="J102"/>
  <c i="5" r="BK479"/>
  <c r="J479"/>
  <c r="J106"/>
  <c i="13" r="BK299"/>
  <c r="J299"/>
  <c r="J101"/>
  <c i="32" r="BK253"/>
  <c r="J253"/>
  <c r="J101"/>
  <c i="16" r="BK293"/>
  <c r="J293"/>
  <c r="J102"/>
  <c i="18" r="BK250"/>
  <c r="J250"/>
  <c r="J101"/>
  <c r="BK256"/>
  <c r="J256"/>
  <c r="J102"/>
  <c i="19" r="BK250"/>
  <c r="J250"/>
  <c r="J101"/>
  <c i="28" r="BK251"/>
  <c r="J251"/>
  <c r="J105"/>
  <c i="31" r="BK215"/>
  <c r="J215"/>
  <c r="J101"/>
  <c i="5" r="BK376"/>
  <c r="J376"/>
  <c r="J102"/>
  <c r="BK474"/>
  <c r="J474"/>
  <c r="J105"/>
  <c i="8" r="BK277"/>
  <c r="J277"/>
  <c r="J101"/>
  <c i="11" r="BK256"/>
  <c r="J256"/>
  <c r="J102"/>
  <c i="17" r="BK267"/>
  <c r="J267"/>
  <c r="J101"/>
  <c i="23" r="BK215"/>
  <c r="J215"/>
  <c r="J101"/>
  <c i="24" r="BK237"/>
  <c r="J237"/>
  <c r="J101"/>
  <c i="26" r="BK238"/>
  <c r="J238"/>
  <c r="J101"/>
  <c i="2" r="BK262"/>
  <c r="J262"/>
  <c r="J103"/>
  <c i="3" r="BK544"/>
  <c r="J544"/>
  <c r="J102"/>
  <c i="6" r="BK378"/>
  <c r="J378"/>
  <c r="J102"/>
  <c i="30" r="BK237"/>
  <c r="J237"/>
  <c r="J101"/>
  <c i="15" r="BK267"/>
  <c r="J267"/>
  <c r="J101"/>
  <c i="12" r="BK454"/>
  <c r="J454"/>
  <c r="J101"/>
  <c i="14" r="BK240"/>
  <c r="J240"/>
  <c r="J101"/>
  <c r="BK246"/>
  <c r="J246"/>
  <c r="J102"/>
  <c i="16" r="BK287"/>
  <c r="J287"/>
  <c r="J101"/>
  <c i="19" r="BK256"/>
  <c r="J256"/>
  <c r="J102"/>
  <c i="22" r="BK313"/>
  <c r="J313"/>
  <c r="J101"/>
  <c i="28" r="BK175"/>
  <c r="J175"/>
  <c r="J99"/>
  <c i="29" r="BK344"/>
  <c r="J344"/>
  <c r="J101"/>
  <c i="21" r="BK368"/>
  <c r="J368"/>
  <c r="J101"/>
  <c i="27" r="BK280"/>
  <c r="J280"/>
  <c r="J99"/>
  <c i="6" r="BK483"/>
  <c r="J483"/>
  <c r="J106"/>
  <c i="7" r="BK673"/>
  <c r="J673"/>
  <c r="J104"/>
  <c i="34" r="BK239"/>
  <c r="J239"/>
  <c r="J101"/>
  <c i="9" r="BK266"/>
  <c r="J266"/>
  <c r="J101"/>
  <c i="11" r="BK250"/>
  <c r="J250"/>
  <c r="J101"/>
  <c i="35" r="BK203"/>
  <c r="J203"/>
  <c r="J99"/>
  <c i="34" r="BK128"/>
  <c r="J128"/>
  <c r="J99"/>
  <c r="BK263"/>
  <c r="J263"/>
  <c r="J104"/>
  <c i="35" r="J91"/>
  <c r="J117"/>
  <c r="BE123"/>
  <c r="E85"/>
  <c r="BE129"/>
  <c r="F92"/>
  <c r="BE161"/>
  <c r="BE136"/>
  <c r="BE168"/>
  <c r="BE176"/>
  <c r="F91"/>
  <c r="BE126"/>
  <c r="BE178"/>
  <c r="BE181"/>
  <c r="BE186"/>
  <c r="BE132"/>
  <c r="BE144"/>
  <c r="BE165"/>
  <c r="BE174"/>
  <c r="BE184"/>
  <c r="BE191"/>
  <c r="BE197"/>
  <c r="BE200"/>
  <c r="J89"/>
  <c r="BE147"/>
  <c r="BE180"/>
  <c r="BE189"/>
  <c r="BE194"/>
  <c r="BE209"/>
  <c r="BE214"/>
  <c r="BE140"/>
  <c r="BE151"/>
  <c r="BE154"/>
  <c r="BE158"/>
  <c r="BE171"/>
  <c r="BE204"/>
  <c r="BE212"/>
  <c i="33" r="BK126"/>
  <c r="BK125"/>
  <c r="J125"/>
  <c r="J98"/>
  <c i="34" r="J124"/>
  <c r="BE154"/>
  <c r="F124"/>
  <c i="33" r="J144"/>
  <c r="J103"/>
  <c i="34" r="BE246"/>
  <c r="F93"/>
  <c r="BE130"/>
  <c r="BE146"/>
  <c r="BE231"/>
  <c r="J123"/>
  <c r="BE181"/>
  <c r="BE196"/>
  <c r="BE202"/>
  <c r="BE260"/>
  <c r="BE297"/>
  <c r="J91"/>
  <c r="BE162"/>
  <c r="BE171"/>
  <c r="BE251"/>
  <c r="BE268"/>
  <c r="BE277"/>
  <c r="BE216"/>
  <c r="BE228"/>
  <c r="BE257"/>
  <c r="BE265"/>
  <c r="BE271"/>
  <c r="BE274"/>
  <c r="BE280"/>
  <c r="BE285"/>
  <c r="BE287"/>
  <c r="BE290"/>
  <c r="BE292"/>
  <c r="E85"/>
  <c r="BE138"/>
  <c r="BE188"/>
  <c r="BE209"/>
  <c r="BE236"/>
  <c r="BE240"/>
  <c r="BE283"/>
  <c i="33" r="E85"/>
  <c r="J91"/>
  <c r="F122"/>
  <c i="32" r="BK128"/>
  <c r="BK127"/>
  <c r="J127"/>
  <c r="J98"/>
  <c i="33" r="J121"/>
  <c r="BE148"/>
  <c r="BE145"/>
  <c r="F121"/>
  <c r="BE140"/>
  <c r="BE133"/>
  <c r="BE137"/>
  <c r="BE156"/>
  <c r="BE174"/>
  <c r="BE178"/>
  <c r="BE184"/>
  <c r="J94"/>
  <c r="BE128"/>
  <c r="BE150"/>
  <c r="BE161"/>
  <c r="BE163"/>
  <c r="BE171"/>
  <c r="BE176"/>
  <c r="BE180"/>
  <c r="BE182"/>
  <c r="BE153"/>
  <c r="BE158"/>
  <c r="BE168"/>
  <c i="32" r="J91"/>
  <c r="BE234"/>
  <c r="BE278"/>
  <c r="BE147"/>
  <c r="BE154"/>
  <c r="BE162"/>
  <c r="BE170"/>
  <c r="BE303"/>
  <c r="E85"/>
  <c r="F94"/>
  <c r="J124"/>
  <c r="BE135"/>
  <c r="BE254"/>
  <c r="BE260"/>
  <c r="BE266"/>
  <c r="BE291"/>
  <c r="BE297"/>
  <c r="F93"/>
  <c r="BE192"/>
  <c r="BE285"/>
  <c r="J123"/>
  <c r="BE214"/>
  <c r="BE242"/>
  <c r="BE308"/>
  <c r="BE178"/>
  <c r="BE322"/>
  <c r="BE313"/>
  <c r="BE141"/>
  <c r="BE319"/>
  <c r="BE272"/>
  <c r="BE199"/>
  <c r="BE220"/>
  <c r="BE206"/>
  <c i="31" r="BK125"/>
  <c r="J125"/>
  <c r="J99"/>
  <c i="32" r="BE186"/>
  <c r="BE343"/>
  <c r="BE358"/>
  <c r="BE227"/>
  <c r="BE245"/>
  <c r="BE250"/>
  <c r="BE325"/>
  <c r="BE334"/>
  <c r="BE364"/>
  <c r="BE337"/>
  <c r="BE377"/>
  <c r="BE385"/>
  <c r="BE388"/>
  <c r="BE130"/>
  <c r="BE331"/>
  <c r="BE350"/>
  <c r="BE371"/>
  <c i="30" r="BK125"/>
  <c r="J125"/>
  <c r="J99"/>
  <c i="31" r="J93"/>
  <c r="F121"/>
  <c r="BE169"/>
  <c r="F93"/>
  <c r="J94"/>
  <c r="BE135"/>
  <c r="BE185"/>
  <c r="BE127"/>
  <c r="BE176"/>
  <c r="BE207"/>
  <c r="E85"/>
  <c r="BE143"/>
  <c r="BE192"/>
  <c r="BE151"/>
  <c r="BE204"/>
  <c r="J91"/>
  <c r="BE159"/>
  <c r="BE216"/>
  <c r="BE222"/>
  <c r="BE212"/>
  <c r="BE225"/>
  <c i="30" r="F120"/>
  <c r="J120"/>
  <c r="BE186"/>
  <c r="E85"/>
  <c r="BE200"/>
  <c r="F121"/>
  <c r="BE238"/>
  <c r="BE159"/>
  <c r="BE168"/>
  <c r="BE214"/>
  <c r="BE234"/>
  <c r="BE244"/>
  <c r="BE247"/>
  <c i="29" r="J129"/>
  <c r="J100"/>
  <c i="30" r="J94"/>
  <c r="BE127"/>
  <c r="BE151"/>
  <c r="BE229"/>
  <c r="BE135"/>
  <c r="BE143"/>
  <c r="BE194"/>
  <c r="BE226"/>
  <c r="J91"/>
  <c r="BE179"/>
  <c r="BE207"/>
  <c i="29" r="BE306"/>
  <c r="J121"/>
  <c r="BE225"/>
  <c r="BE329"/>
  <c r="BE338"/>
  <c r="BE345"/>
  <c r="BE369"/>
  <c r="BE382"/>
  <c r="F94"/>
  <c i="28" r="BK226"/>
  <c r="J226"/>
  <c r="J103"/>
  <c i="29" r="E85"/>
  <c r="BE324"/>
  <c r="BE363"/>
  <c r="BE394"/>
  <c r="BE201"/>
  <c r="BE278"/>
  <c r="BE407"/>
  <c r="BE376"/>
  <c i="28" r="BK192"/>
  <c r="J192"/>
  <c r="J101"/>
  <c i="29" r="BE169"/>
  <c r="BE185"/>
  <c r="BE234"/>
  <c r="BE293"/>
  <c r="BE332"/>
  <c r="BE351"/>
  <c r="F123"/>
  <c r="BE259"/>
  <c r="BE285"/>
  <c r="BE449"/>
  <c i="28" r="J127"/>
  <c r="J98"/>
  <c i="29" r="J124"/>
  <c r="BE177"/>
  <c r="BE441"/>
  <c r="BE130"/>
  <c r="BE155"/>
  <c r="BE193"/>
  <c r="BE217"/>
  <c r="BE136"/>
  <c r="BE312"/>
  <c r="BE400"/>
  <c r="BE435"/>
  <c r="BE149"/>
  <c r="BE231"/>
  <c r="BE251"/>
  <c r="BE142"/>
  <c r="BE209"/>
  <c r="BE268"/>
  <c r="J123"/>
  <c r="BE161"/>
  <c r="BE244"/>
  <c r="BE357"/>
  <c r="BE422"/>
  <c r="BE389"/>
  <c r="BE397"/>
  <c r="BE414"/>
  <c r="BE428"/>
  <c r="BE452"/>
  <c r="BE299"/>
  <c r="BE321"/>
  <c i="27" r="J125"/>
  <c r="J98"/>
  <c i="28" r="J119"/>
  <c r="BE136"/>
  <c r="BE143"/>
  <c r="F122"/>
  <c r="BE132"/>
  <c r="BE150"/>
  <c r="BE167"/>
  <c r="E85"/>
  <c r="BE176"/>
  <c r="BE194"/>
  <c r="BE197"/>
  <c r="BE128"/>
  <c r="BE157"/>
  <c r="BE173"/>
  <c r="BE187"/>
  <c r="BE189"/>
  <c r="BE221"/>
  <c r="BE214"/>
  <c r="BE234"/>
  <c r="BE236"/>
  <c r="BE228"/>
  <c r="BE231"/>
  <c r="BE249"/>
  <c r="BE239"/>
  <c r="BE153"/>
  <c r="BE164"/>
  <c r="BE170"/>
  <c r="BE183"/>
  <c r="BE203"/>
  <c r="BE208"/>
  <c r="BE223"/>
  <c r="BE244"/>
  <c r="BE147"/>
  <c r="BE205"/>
  <c r="BE210"/>
  <c r="BE219"/>
  <c r="BE246"/>
  <c r="BE199"/>
  <c r="BE216"/>
  <c r="BE241"/>
  <c r="BE252"/>
  <c i="27" r="E85"/>
  <c r="J92"/>
  <c r="BE191"/>
  <c r="BE212"/>
  <c r="BE226"/>
  <c r="BE293"/>
  <c r="BE164"/>
  <c r="BE241"/>
  <c r="J91"/>
  <c r="BE198"/>
  <c r="BE251"/>
  <c r="F120"/>
  <c r="BE234"/>
  <c r="BE271"/>
  <c r="BE287"/>
  <c r="BE305"/>
  <c r="BE132"/>
  <c i="26" r="BK127"/>
  <c r="BK126"/>
  <c r="J126"/>
  <c i="27" r="BE298"/>
  <c r="J89"/>
  <c r="BE219"/>
  <c r="BE290"/>
  <c r="BE314"/>
  <c r="BE321"/>
  <c r="BE335"/>
  <c r="BE316"/>
  <c r="BE329"/>
  <c r="BE353"/>
  <c r="BE366"/>
  <c r="F91"/>
  <c r="BE309"/>
  <c r="BE348"/>
  <c r="BE378"/>
  <c r="BE281"/>
  <c r="BE301"/>
  <c r="BE307"/>
  <c r="BE155"/>
  <c r="BE206"/>
  <c r="BE345"/>
  <c r="BE392"/>
  <c r="BE126"/>
  <c r="BE161"/>
  <c r="BE331"/>
  <c r="BE394"/>
  <c r="BE407"/>
  <c r="BE427"/>
  <c r="BE436"/>
  <c r="BE439"/>
  <c r="BE176"/>
  <c r="BE183"/>
  <c r="BE262"/>
  <c r="BE303"/>
  <c r="BE324"/>
  <c r="BE376"/>
  <c r="BE390"/>
  <c r="BE417"/>
  <c r="BE423"/>
  <c r="BE431"/>
  <c r="BE140"/>
  <c r="BE145"/>
  <c r="BE150"/>
  <c r="BE265"/>
  <c r="BE274"/>
  <c r="BE311"/>
  <c r="BE337"/>
  <c r="BE339"/>
  <c r="BE358"/>
  <c r="BE383"/>
  <c r="BE398"/>
  <c r="BE327"/>
  <c r="BE333"/>
  <c r="BE342"/>
  <c r="BE351"/>
  <c r="BE362"/>
  <c r="BE371"/>
  <c r="BE385"/>
  <c r="BE403"/>
  <c r="BE412"/>
  <c r="BE421"/>
  <c i="26" r="E85"/>
  <c r="BE129"/>
  <c r="BE187"/>
  <c r="F93"/>
  <c r="F123"/>
  <c r="BE161"/>
  <c r="BE258"/>
  <c r="BE201"/>
  <c r="BE227"/>
  <c r="J94"/>
  <c r="BE265"/>
  <c r="BE235"/>
  <c r="BE230"/>
  <c r="J120"/>
  <c r="BE170"/>
  <c r="BE180"/>
  <c r="BE215"/>
  <c i="25" r="BK126"/>
  <c r="J126"/>
  <c r="J99"/>
  <c i="26" r="BE272"/>
  <c r="BE145"/>
  <c r="BE262"/>
  <c r="BE284"/>
  <c r="J93"/>
  <c r="BE250"/>
  <c r="BE274"/>
  <c r="BE137"/>
  <c r="BE153"/>
  <c r="BE294"/>
  <c r="BE314"/>
  <c r="BE208"/>
  <c r="BE239"/>
  <c r="BE253"/>
  <c r="BE279"/>
  <c r="BE320"/>
  <c r="BE327"/>
  <c r="BE195"/>
  <c r="BE245"/>
  <c r="BE269"/>
  <c r="BE277"/>
  <c r="BE282"/>
  <c r="BE305"/>
  <c r="BE310"/>
  <c r="BE318"/>
  <c r="BE322"/>
  <c r="BE287"/>
  <c r="BE289"/>
  <c r="BE299"/>
  <c r="BE330"/>
  <c i="25" r="BE258"/>
  <c r="BE152"/>
  <c r="BE192"/>
  <c r="BE197"/>
  <c r="BE247"/>
  <c r="BE286"/>
  <c r="BE290"/>
  <c r="BE302"/>
  <c r="BE144"/>
  <c r="BE320"/>
  <c r="J93"/>
  <c r="BE224"/>
  <c r="BE297"/>
  <c r="BE177"/>
  <c r="BE205"/>
  <c r="BE228"/>
  <c r="BE300"/>
  <c i="24" r="BK125"/>
  <c r="BK124"/>
  <c r="J124"/>
  <c r="J98"/>
  <c i="25" r="E113"/>
  <c r="J122"/>
  <c r="BE140"/>
  <c r="BE340"/>
  <c r="BE218"/>
  <c r="BE251"/>
  <c r="BE282"/>
  <c r="F93"/>
  <c r="BE184"/>
  <c r="BE172"/>
  <c r="J91"/>
  <c r="BE149"/>
  <c r="BE156"/>
  <c r="BE188"/>
  <c r="BE213"/>
  <c r="BE243"/>
  <c r="BE274"/>
  <c r="BE293"/>
  <c r="BE308"/>
  <c r="BE236"/>
  <c r="F94"/>
  <c r="BE128"/>
  <c r="BE164"/>
  <c r="BE202"/>
  <c r="BE221"/>
  <c r="BE232"/>
  <c r="BE239"/>
  <c r="BE254"/>
  <c r="BE262"/>
  <c r="BE313"/>
  <c r="BE323"/>
  <c r="BE326"/>
  <c r="BE331"/>
  <c r="BE353"/>
  <c r="BE360"/>
  <c r="BE374"/>
  <c r="BE381"/>
  <c r="BE131"/>
  <c r="BE270"/>
  <c r="BE358"/>
  <c r="BE210"/>
  <c r="BE344"/>
  <c r="BE367"/>
  <c r="BE369"/>
  <c r="BE420"/>
  <c r="BE159"/>
  <c r="BE181"/>
  <c r="BE266"/>
  <c r="BE328"/>
  <c r="BE333"/>
  <c r="BE348"/>
  <c r="BE365"/>
  <c r="BE396"/>
  <c r="BE401"/>
  <c r="BE406"/>
  <c r="BE412"/>
  <c r="BE416"/>
  <c r="BE424"/>
  <c r="BE432"/>
  <c r="BE376"/>
  <c r="BE383"/>
  <c r="BE387"/>
  <c r="BE392"/>
  <c r="BE410"/>
  <c r="BE136"/>
  <c r="BE168"/>
  <c r="BE278"/>
  <c r="BE429"/>
  <c i="24" r="J93"/>
  <c r="F120"/>
  <c r="J91"/>
  <c r="J121"/>
  <c r="E85"/>
  <c i="23" r="J126"/>
  <c r="J100"/>
  <c i="24" r="BE127"/>
  <c r="F94"/>
  <c r="BE168"/>
  <c r="BE234"/>
  <c r="BE199"/>
  <c r="BE229"/>
  <c r="BE178"/>
  <c r="BE206"/>
  <c r="BE226"/>
  <c r="BE247"/>
  <c r="BE185"/>
  <c r="BE135"/>
  <c r="BE143"/>
  <c r="BE151"/>
  <c r="BE159"/>
  <c r="BE193"/>
  <c r="BE214"/>
  <c r="BE238"/>
  <c r="BE244"/>
  <c i="23" r="J94"/>
  <c i="22" r="BK128"/>
  <c r="BK127"/>
  <c r="J127"/>
  <c r="J98"/>
  <c i="23" r="E85"/>
  <c r="F93"/>
  <c r="J91"/>
  <c r="BE185"/>
  <c r="BE192"/>
  <c r="BE207"/>
  <c r="BE212"/>
  <c r="F121"/>
  <c r="BE135"/>
  <c r="BE170"/>
  <c r="BE177"/>
  <c r="BE222"/>
  <c r="J93"/>
  <c r="BE127"/>
  <c r="BE143"/>
  <c r="BE151"/>
  <c r="BE204"/>
  <c r="BE216"/>
  <c r="BE160"/>
  <c r="BE225"/>
  <c i="22" r="E85"/>
  <c r="F94"/>
  <c r="J124"/>
  <c r="BE141"/>
  <c r="BE259"/>
  <c r="BE232"/>
  <c r="BE250"/>
  <c r="BE159"/>
  <c r="BE242"/>
  <c r="BE181"/>
  <c r="BE284"/>
  <c r="F93"/>
  <c r="BE194"/>
  <c r="BE226"/>
  <c r="BE320"/>
  <c r="BE165"/>
  <c r="BE173"/>
  <c r="BE305"/>
  <c r="J93"/>
  <c r="BE207"/>
  <c r="BE215"/>
  <c r="BE276"/>
  <c r="BE189"/>
  <c r="BE292"/>
  <c i="21" r="BK128"/>
  <c r="J128"/>
  <c r="J99"/>
  <c i="22" r="J121"/>
  <c r="BE135"/>
  <c r="BE147"/>
  <c r="BE302"/>
  <c r="BE332"/>
  <c r="BE373"/>
  <c r="BE379"/>
  <c r="BE385"/>
  <c r="BE431"/>
  <c r="BE326"/>
  <c r="BE357"/>
  <c r="BE394"/>
  <c r="BE397"/>
  <c r="BE403"/>
  <c r="BE437"/>
  <c r="BE445"/>
  <c r="BE269"/>
  <c r="BE310"/>
  <c r="BE338"/>
  <c r="BE363"/>
  <c r="BE368"/>
  <c r="BE418"/>
  <c r="BE424"/>
  <c r="BE154"/>
  <c r="BE345"/>
  <c r="BE351"/>
  <c r="BE391"/>
  <c r="BE410"/>
  <c r="BE448"/>
  <c r="BE220"/>
  <c r="BE130"/>
  <c r="BE202"/>
  <c r="BE235"/>
  <c r="BE314"/>
  <c r="BE382"/>
  <c i="21" r="BE288"/>
  <c r="J91"/>
  <c r="J124"/>
  <c r="BE187"/>
  <c r="BE303"/>
  <c r="J93"/>
  <c r="BE161"/>
  <c r="BE261"/>
  <c r="BE269"/>
  <c r="BE356"/>
  <c r="BE369"/>
  <c r="F93"/>
  <c r="F124"/>
  <c r="BE136"/>
  <c r="BE142"/>
  <c r="BE205"/>
  <c r="BE241"/>
  <c r="BE329"/>
  <c r="BE278"/>
  <c r="BE345"/>
  <c r="BE362"/>
  <c r="BE413"/>
  <c i="20" r="J487"/>
  <c r="J106"/>
  <c i="21" r="BE130"/>
  <c r="BE295"/>
  <c r="BE406"/>
  <c r="E115"/>
  <c r="BE375"/>
  <c r="BE425"/>
  <c r="BE422"/>
  <c r="BE453"/>
  <c r="BE432"/>
  <c r="BE223"/>
  <c r="BE381"/>
  <c r="BE400"/>
  <c r="BE460"/>
  <c i="20" r="BK129"/>
  <c r="J129"/>
  <c r="J99"/>
  <c i="21" r="BE393"/>
  <c r="BE477"/>
  <c r="BE309"/>
  <c r="BE323"/>
  <c r="BE348"/>
  <c r="BE353"/>
  <c r="BE233"/>
  <c r="BE419"/>
  <c r="BE474"/>
  <c r="BE149"/>
  <c r="BE155"/>
  <c r="BE179"/>
  <c r="BE197"/>
  <c r="BE169"/>
  <c r="BE387"/>
  <c r="BE466"/>
  <c r="BE215"/>
  <c r="BE244"/>
  <c r="BE254"/>
  <c r="BE439"/>
  <c r="BE447"/>
  <c i="20" r="J93"/>
  <c r="BE163"/>
  <c r="BE168"/>
  <c r="BE196"/>
  <c r="BE307"/>
  <c r="BE340"/>
  <c r="BE345"/>
  <c r="BE364"/>
  <c r="BE393"/>
  <c r="J94"/>
  <c r="BE201"/>
  <c r="BE229"/>
  <c r="F124"/>
  <c r="BE175"/>
  <c r="BE189"/>
  <c r="BE313"/>
  <c r="BE322"/>
  <c r="BE326"/>
  <c r="BE476"/>
  <c r="BE248"/>
  <c r="BE269"/>
  <c r="BE204"/>
  <c r="BE263"/>
  <c r="BE453"/>
  <c r="E85"/>
  <c r="BE374"/>
  <c r="BE399"/>
  <c r="BE410"/>
  <c r="BE480"/>
  <c r="BE488"/>
  <c r="BE153"/>
  <c r="BE416"/>
  <c r="BE433"/>
  <c r="BE438"/>
  <c r="BE299"/>
  <c r="BE336"/>
  <c r="BE380"/>
  <c r="BE383"/>
  <c r="BE424"/>
  <c r="BE427"/>
  <c r="BE442"/>
  <c r="BE451"/>
  <c r="BE465"/>
  <c i="19" r="BK127"/>
  <c r="BK126"/>
  <c r="J126"/>
  <c i="20" r="BE131"/>
  <c r="BE474"/>
  <c r="BE490"/>
  <c r="BE238"/>
  <c r="BE255"/>
  <c r="BE357"/>
  <c r="BE388"/>
  <c r="BE446"/>
  <c r="BE469"/>
  <c r="J122"/>
  <c r="F125"/>
  <c r="BE136"/>
  <c r="BE287"/>
  <c r="BE158"/>
  <c r="BE182"/>
  <c r="BE302"/>
  <c r="BE316"/>
  <c r="BE349"/>
  <c r="BE492"/>
  <c r="BE310"/>
  <c r="BE221"/>
  <c r="BE293"/>
  <c r="BE369"/>
  <c r="BE405"/>
  <c r="BE421"/>
  <c r="BE458"/>
  <c r="BE460"/>
  <c r="BE331"/>
  <c r="BE352"/>
  <c r="BE483"/>
  <c r="BE319"/>
  <c r="BE214"/>
  <c i="19" r="BE145"/>
  <c r="J122"/>
  <c r="BE153"/>
  <c r="J120"/>
  <c r="BE137"/>
  <c r="E85"/>
  <c r="F122"/>
  <c r="J123"/>
  <c r="F123"/>
  <c r="BE196"/>
  <c r="BE218"/>
  <c r="BE238"/>
  <c r="BE225"/>
  <c r="BE257"/>
  <c r="BE161"/>
  <c r="BE204"/>
  <c r="BE297"/>
  <c r="BE292"/>
  <c r="BE241"/>
  <c r="BE251"/>
  <c r="BE268"/>
  <c r="BE278"/>
  <c r="BE307"/>
  <c r="BE210"/>
  <c r="BE179"/>
  <c r="BE276"/>
  <c r="BE290"/>
  <c r="BE189"/>
  <c r="BE129"/>
  <c r="BE167"/>
  <c r="BE283"/>
  <c r="BE285"/>
  <c r="BE263"/>
  <c r="BE247"/>
  <c i="18" r="BK127"/>
  <c r="BK126"/>
  <c r="J126"/>
  <c r="J98"/>
  <c i="19" r="BE170"/>
  <c r="BE271"/>
  <c r="BE304"/>
  <c i="17" r="BK127"/>
  <c r="J127"/>
  <c r="J99"/>
  <c i="18" r="E85"/>
  <c r="F93"/>
  <c r="F123"/>
  <c r="J93"/>
  <c r="BE129"/>
  <c r="BE137"/>
  <c r="J91"/>
  <c r="J94"/>
  <c r="BE161"/>
  <c r="BE167"/>
  <c r="BE251"/>
  <c r="BE204"/>
  <c r="BE247"/>
  <c r="BE263"/>
  <c r="BE145"/>
  <c r="BE153"/>
  <c r="BE238"/>
  <c r="BE170"/>
  <c r="BE189"/>
  <c r="BE268"/>
  <c r="BE271"/>
  <c r="BE277"/>
  <c r="BE295"/>
  <c r="BE210"/>
  <c r="BE217"/>
  <c r="BE241"/>
  <c r="BE279"/>
  <c r="BE302"/>
  <c r="BE196"/>
  <c r="BE225"/>
  <c r="BE293"/>
  <c r="BE300"/>
  <c r="BE307"/>
  <c r="BE314"/>
  <c r="BE179"/>
  <c r="BE257"/>
  <c r="BE281"/>
  <c r="BE286"/>
  <c r="BE288"/>
  <c r="BE317"/>
  <c i="16" r="J128"/>
  <c r="J100"/>
  <c i="17" r="BE167"/>
  <c r="J91"/>
  <c r="BE129"/>
  <c r="BE256"/>
  <c r="BE282"/>
  <c r="BE324"/>
  <c r="F93"/>
  <c r="F123"/>
  <c r="BE335"/>
  <c r="BE224"/>
  <c r="BE275"/>
  <c r="BE310"/>
  <c r="BE211"/>
  <c r="E114"/>
  <c r="BE184"/>
  <c r="BE196"/>
  <c r="BE361"/>
  <c r="BE343"/>
  <c r="BE149"/>
  <c r="BE332"/>
  <c r="BE340"/>
  <c r="J122"/>
  <c r="BE352"/>
  <c r="BE170"/>
  <c r="BE264"/>
  <c r="BE305"/>
  <c r="BE154"/>
  <c r="BE253"/>
  <c r="BE288"/>
  <c r="BE292"/>
  <c r="BE315"/>
  <c r="BE173"/>
  <c r="BE203"/>
  <c r="BE160"/>
  <c r="BE374"/>
  <c r="BE370"/>
  <c r="J94"/>
  <c r="BE139"/>
  <c r="BE346"/>
  <c r="BE319"/>
  <c r="BE393"/>
  <c r="BE144"/>
  <c r="BE301"/>
  <c r="BE327"/>
  <c r="BE338"/>
  <c r="BE357"/>
  <c r="BE384"/>
  <c r="BE390"/>
  <c r="BE233"/>
  <c r="BE268"/>
  <c r="BE296"/>
  <c r="BE387"/>
  <c r="BE217"/>
  <c r="BE365"/>
  <c r="BE379"/>
  <c r="BE398"/>
  <c r="BE403"/>
  <c r="BE406"/>
  <c i="16" r="J122"/>
  <c r="J91"/>
  <c r="F123"/>
  <c r="F93"/>
  <c r="BE149"/>
  <c r="J94"/>
  <c r="BE154"/>
  <c i="15" r="J128"/>
  <c r="J100"/>
  <c i="16" r="E114"/>
  <c r="BE129"/>
  <c r="BE141"/>
  <c r="BE135"/>
  <c r="BE159"/>
  <c r="BE226"/>
  <c r="BE205"/>
  <c r="BE195"/>
  <c r="BE212"/>
  <c r="BE294"/>
  <c r="BE322"/>
  <c r="BE330"/>
  <c r="BE343"/>
  <c r="BE275"/>
  <c r="BE288"/>
  <c r="BE311"/>
  <c r="BE336"/>
  <c r="BE220"/>
  <c r="BE233"/>
  <c r="BE239"/>
  <c r="BE247"/>
  <c r="BE253"/>
  <c r="BE308"/>
  <c r="BE164"/>
  <c r="BE263"/>
  <c r="BE300"/>
  <c r="BE317"/>
  <c r="BE173"/>
  <c r="BE176"/>
  <c r="BE186"/>
  <c r="BE281"/>
  <c r="BE305"/>
  <c r="BE333"/>
  <c r="BE266"/>
  <c r="BE272"/>
  <c r="BE327"/>
  <c r="BE340"/>
  <c i="15" r="BE233"/>
  <c r="BE323"/>
  <c r="E114"/>
  <c r="BE306"/>
  <c r="BE329"/>
  <c r="J94"/>
  <c r="BE144"/>
  <c r="BE282"/>
  <c r="BE310"/>
  <c r="BE318"/>
  <c r="BE344"/>
  <c r="J93"/>
  <c r="BE154"/>
  <c r="BE211"/>
  <c r="BE256"/>
  <c r="BE361"/>
  <c r="F123"/>
  <c r="BE149"/>
  <c r="BE268"/>
  <c r="BE264"/>
  <c r="BE292"/>
  <c r="BE326"/>
  <c r="BE368"/>
  <c r="F93"/>
  <c r="BE129"/>
  <c r="BE253"/>
  <c r="BE352"/>
  <c r="J91"/>
  <c r="BE139"/>
  <c r="BE275"/>
  <c r="BE301"/>
  <c r="BE315"/>
  <c i="14" r="J128"/>
  <c r="J100"/>
  <c i="15" r="BE217"/>
  <c r="BE348"/>
  <c r="BE356"/>
  <c r="BE377"/>
  <c r="BE380"/>
  <c r="BE363"/>
  <c r="BE391"/>
  <c r="BE167"/>
  <c r="BE170"/>
  <c r="BE383"/>
  <c r="BE184"/>
  <c r="BE224"/>
  <c r="BE288"/>
  <c r="BE332"/>
  <c r="BE372"/>
  <c r="BE386"/>
  <c r="BE160"/>
  <c r="BE173"/>
  <c r="BE196"/>
  <c r="BE203"/>
  <c r="BE296"/>
  <c r="BE338"/>
  <c r="BE396"/>
  <c r="BE399"/>
  <c i="13" r="J128"/>
  <c r="J100"/>
  <c i="14" r="J93"/>
  <c r="BE152"/>
  <c r="BE170"/>
  <c r="BE137"/>
  <c r="J123"/>
  <c r="F93"/>
  <c r="J120"/>
  <c r="BE147"/>
  <c r="BE180"/>
  <c r="BE231"/>
  <c r="BE237"/>
  <c r="BE129"/>
  <c r="BE215"/>
  <c r="BE247"/>
  <c r="BE277"/>
  <c r="F94"/>
  <c r="BE253"/>
  <c r="BE258"/>
  <c r="BE264"/>
  <c r="BE269"/>
  <c r="E85"/>
  <c r="BE187"/>
  <c r="BE208"/>
  <c r="BE261"/>
  <c r="BE142"/>
  <c r="BE195"/>
  <c r="BE241"/>
  <c r="BE274"/>
  <c r="BE280"/>
  <c r="BE284"/>
  <c r="BE158"/>
  <c r="BE161"/>
  <c r="BE201"/>
  <c r="BE228"/>
  <c r="BE287"/>
  <c i="13" r="F93"/>
  <c r="BE129"/>
  <c r="BE178"/>
  <c r="F94"/>
  <c r="J123"/>
  <c r="BE168"/>
  <c r="BE241"/>
  <c r="BE276"/>
  <c i="12" r="J128"/>
  <c r="J100"/>
  <c i="13" r="BE257"/>
  <c r="BE312"/>
  <c r="BE306"/>
  <c r="BE317"/>
  <c r="BE273"/>
  <c r="BE300"/>
  <c r="BE228"/>
  <c r="BE188"/>
  <c r="BE340"/>
  <c r="BE214"/>
  <c r="BE335"/>
  <c r="E85"/>
  <c r="BE330"/>
  <c r="BE349"/>
  <c r="J91"/>
  <c r="BE222"/>
  <c r="BE357"/>
  <c r="BE136"/>
  <c r="BE251"/>
  <c r="BE282"/>
  <c r="BE371"/>
  <c r="J122"/>
  <c r="BE153"/>
  <c r="BE197"/>
  <c r="BE375"/>
  <c r="BE143"/>
  <c r="BE400"/>
  <c r="BE405"/>
  <c r="BE292"/>
  <c r="BE352"/>
  <c r="BE360"/>
  <c r="BE163"/>
  <c r="BE175"/>
  <c r="BE207"/>
  <c r="BE366"/>
  <c r="BE391"/>
  <c r="BE408"/>
  <c r="BE355"/>
  <c r="BE386"/>
  <c r="BE235"/>
  <c r="BE285"/>
  <c r="BE326"/>
  <c r="BE344"/>
  <c r="BE158"/>
  <c r="BE321"/>
  <c r="BE379"/>
  <c r="BE384"/>
  <c r="BE395"/>
  <c i="12" r="J91"/>
  <c r="F123"/>
  <c r="BE477"/>
  <c r="BE193"/>
  <c r="BE587"/>
  <c r="J94"/>
  <c r="BE318"/>
  <c r="BE203"/>
  <c r="BE305"/>
  <c r="BE583"/>
  <c r="BE603"/>
  <c r="BE516"/>
  <c r="BE540"/>
  <c r="F122"/>
  <c r="BE414"/>
  <c r="BE417"/>
  <c r="BE557"/>
  <c r="E114"/>
  <c r="BE142"/>
  <c r="BE198"/>
  <c r="BE442"/>
  <c r="BE463"/>
  <c r="BE605"/>
  <c r="BE154"/>
  <c r="BE188"/>
  <c r="BE570"/>
  <c r="BE499"/>
  <c r="BE513"/>
  <c r="BE129"/>
  <c r="BE596"/>
  <c r="BE471"/>
  <c r="BE548"/>
  <c r="BE626"/>
  <c r="BE297"/>
  <c r="BE348"/>
  <c r="BE241"/>
  <c r="BE290"/>
  <c r="BE311"/>
  <c r="BE355"/>
  <c r="BE404"/>
  <c r="BE430"/>
  <c r="BE490"/>
  <c r="BE508"/>
  <c r="BE226"/>
  <c r="BE485"/>
  <c r="BE504"/>
  <c r="BE521"/>
  <c i="11" r="J128"/>
  <c r="J100"/>
  <c i="12" r="BE229"/>
  <c r="BE265"/>
  <c r="BE481"/>
  <c r="BE379"/>
  <c r="BE532"/>
  <c r="BE537"/>
  <c r="BE621"/>
  <c r="BE645"/>
  <c r="BE648"/>
  <c r="BE598"/>
  <c r="BE612"/>
  <c r="J122"/>
  <c r="BE529"/>
  <c r="BE639"/>
  <c r="BE642"/>
  <c r="BE535"/>
  <c r="BE542"/>
  <c r="BE551"/>
  <c r="BE591"/>
  <c r="BE610"/>
  <c r="BE166"/>
  <c r="BE401"/>
  <c r="BE455"/>
  <c r="BE564"/>
  <c r="BE574"/>
  <c r="BE578"/>
  <c r="BE651"/>
  <c r="BE656"/>
  <c r="BE325"/>
  <c r="BE494"/>
  <c r="BE524"/>
  <c r="BE617"/>
  <c r="BE631"/>
  <c r="BE545"/>
  <c r="BE636"/>
  <c r="BE661"/>
  <c r="BE664"/>
  <c i="11" r="F94"/>
  <c r="J93"/>
  <c r="F122"/>
  <c r="E85"/>
  <c r="J94"/>
  <c r="BE129"/>
  <c r="BE137"/>
  <c r="BE153"/>
  <c r="J120"/>
  <c r="BE145"/>
  <c r="BE161"/>
  <c r="BE170"/>
  <c r="BE179"/>
  <c r="BE217"/>
  <c i="10" r="BK127"/>
  <c r="J127"/>
  <c r="J99"/>
  <c i="11" r="BE189"/>
  <c r="BE196"/>
  <c r="BE210"/>
  <c r="BE257"/>
  <c r="BE241"/>
  <c r="BE251"/>
  <c r="BE263"/>
  <c r="BE277"/>
  <c r="BE167"/>
  <c r="BE268"/>
  <c r="BE279"/>
  <c r="BE286"/>
  <c r="BE204"/>
  <c r="BE225"/>
  <c r="BE238"/>
  <c r="BE281"/>
  <c r="BE288"/>
  <c r="BE247"/>
  <c r="BE271"/>
  <c r="BE293"/>
  <c r="BE300"/>
  <c r="BE303"/>
  <c i="10" r="F123"/>
  <c r="BE172"/>
  <c r="BE211"/>
  <c r="BE257"/>
  <c r="BE270"/>
  <c r="BE276"/>
  <c i="9" r="BK127"/>
  <c r="J127"/>
  <c r="J99"/>
  <c i="10" r="J93"/>
  <c r="BE129"/>
  <c r="BE147"/>
  <c r="BE156"/>
  <c r="BE165"/>
  <c r="BE203"/>
  <c r="BE266"/>
  <c r="J91"/>
  <c r="E114"/>
  <c r="BE196"/>
  <c r="BE289"/>
  <c r="BE293"/>
  <c r="BE221"/>
  <c r="BE282"/>
  <c r="BE310"/>
  <c r="BE301"/>
  <c r="J123"/>
  <c r="BE315"/>
  <c r="BE329"/>
  <c r="BE297"/>
  <c r="BE320"/>
  <c r="F122"/>
  <c r="BE240"/>
  <c r="BE260"/>
  <c r="BE335"/>
  <c r="BE354"/>
  <c r="BE306"/>
  <c r="BE332"/>
  <c r="BE341"/>
  <c r="BE350"/>
  <c r="BE138"/>
  <c r="BE324"/>
  <c r="BE368"/>
  <c r="BE387"/>
  <c r="BE175"/>
  <c r="BE185"/>
  <c r="BE232"/>
  <c r="BE359"/>
  <c r="BE361"/>
  <c r="BE366"/>
  <c r="BE382"/>
  <c r="BE390"/>
  <c r="BE346"/>
  <c r="BE373"/>
  <c r="BE377"/>
  <c i="9" r="BE228"/>
  <c r="BE303"/>
  <c r="J91"/>
  <c r="BE138"/>
  <c r="BE147"/>
  <c r="BE156"/>
  <c r="BE165"/>
  <c r="BE183"/>
  <c r="BE192"/>
  <c i="8" r="J128"/>
  <c r="J100"/>
  <c i="9" r="J94"/>
  <c r="BE317"/>
  <c r="BE286"/>
  <c r="E85"/>
  <c r="BE129"/>
  <c r="BE254"/>
  <c r="BE312"/>
  <c r="BE307"/>
  <c r="F122"/>
  <c r="BE326"/>
  <c r="BE199"/>
  <c r="BE175"/>
  <c r="BE207"/>
  <c r="BE329"/>
  <c r="BE363"/>
  <c r="J93"/>
  <c r="BE351"/>
  <c r="BE338"/>
  <c r="BE347"/>
  <c r="BE356"/>
  <c r="BE358"/>
  <c r="BE372"/>
  <c r="F94"/>
  <c r="BE172"/>
  <c r="BE267"/>
  <c r="BE290"/>
  <c r="BE237"/>
  <c r="BE257"/>
  <c r="BE263"/>
  <c r="BE294"/>
  <c r="BE343"/>
  <c r="BE217"/>
  <c r="BE391"/>
  <c r="BE365"/>
  <c r="BE273"/>
  <c r="BE386"/>
  <c r="BE381"/>
  <c r="BE279"/>
  <c r="BE298"/>
  <c r="BE394"/>
  <c r="BE321"/>
  <c r="BE332"/>
  <c r="BE370"/>
  <c r="BE377"/>
  <c i="8" r="J122"/>
  <c r="E114"/>
  <c r="F94"/>
  <c r="J123"/>
  <c r="BE189"/>
  <c r="J91"/>
  <c r="BE129"/>
  <c r="BE169"/>
  <c r="BE225"/>
  <c r="BE139"/>
  <c r="BE149"/>
  <c r="BE177"/>
  <c r="BE237"/>
  <c r="BE265"/>
  <c r="BE296"/>
  <c i="7" r="J129"/>
  <c r="J100"/>
  <c i="8" r="BE159"/>
  <c r="BE199"/>
  <c r="BE274"/>
  <c r="BE290"/>
  <c r="BE214"/>
  <c r="BE268"/>
  <c r="BE278"/>
  <c r="BE318"/>
  <c r="BE327"/>
  <c r="BE338"/>
  <c r="BE300"/>
  <c r="F122"/>
  <c r="BE247"/>
  <c r="BE356"/>
  <c r="BE388"/>
  <c r="BE365"/>
  <c r="BE383"/>
  <c r="BE323"/>
  <c r="BE367"/>
  <c r="BE379"/>
  <c r="BE393"/>
  <c r="BE396"/>
  <c r="BE206"/>
  <c r="BE309"/>
  <c r="BE335"/>
  <c r="BE352"/>
  <c r="BE360"/>
  <c r="BE372"/>
  <c r="BE374"/>
  <c r="BE180"/>
  <c r="BE284"/>
  <c r="BE304"/>
  <c r="BE313"/>
  <c r="BE332"/>
  <c r="BE344"/>
  <c r="BE347"/>
  <c i="7" r="BE130"/>
  <c r="BE283"/>
  <c r="BE178"/>
  <c r="BE218"/>
  <c r="BE482"/>
  <c r="BE531"/>
  <c r="BE538"/>
  <c r="J121"/>
  <c r="F123"/>
  <c r="J123"/>
  <c r="F124"/>
  <c r="J124"/>
  <c r="BE154"/>
  <c r="BE208"/>
  <c r="BE280"/>
  <c r="BE286"/>
  <c r="BE374"/>
  <c r="BE506"/>
  <c r="BE553"/>
  <c r="BE423"/>
  <c r="BE565"/>
  <c r="BE557"/>
  <c r="BE561"/>
  <c r="BE569"/>
  <c r="BE574"/>
  <c r="BE578"/>
  <c r="BE471"/>
  <c r="BE600"/>
  <c r="BE608"/>
  <c r="BE264"/>
  <c r="BE479"/>
  <c r="BE660"/>
  <c r="BE588"/>
  <c r="BE605"/>
  <c r="BE614"/>
  <c r="BE626"/>
  <c r="BE630"/>
  <c r="BE664"/>
  <c r="BE677"/>
  <c r="BE680"/>
  <c r="BE592"/>
  <c r="BE597"/>
  <c r="BE621"/>
  <c r="BE639"/>
  <c r="BE641"/>
  <c r="BE213"/>
  <c r="BE223"/>
  <c r="BE387"/>
  <c r="BE429"/>
  <c r="BE545"/>
  <c r="BE611"/>
  <c r="BE646"/>
  <c r="BE296"/>
  <c r="BE380"/>
  <c r="BE655"/>
  <c r="E85"/>
  <c r="BE327"/>
  <c r="BE359"/>
  <c r="BE366"/>
  <c r="BE393"/>
  <c r="BE468"/>
  <c r="BE583"/>
  <c r="BE634"/>
  <c r="BE648"/>
  <c r="BE653"/>
  <c r="BE669"/>
  <c r="BE674"/>
  <c i="6" r="J120"/>
  <c r="BE173"/>
  <c r="BE185"/>
  <c r="BE326"/>
  <c r="BE339"/>
  <c r="BE360"/>
  <c i="5" r="BK127"/>
  <c r="J127"/>
  <c r="J97"/>
  <c i="6" r="BE379"/>
  <c r="BE133"/>
  <c r="BE276"/>
  <c r="E116"/>
  <c r="BE189"/>
  <c r="BE239"/>
  <c r="BE322"/>
  <c r="F123"/>
  <c r="BE213"/>
  <c r="BE235"/>
  <c r="BE311"/>
  <c r="BE129"/>
  <c r="BE165"/>
  <c r="BE217"/>
  <c r="BE384"/>
  <c r="BE137"/>
  <c r="BE157"/>
  <c r="BE177"/>
  <c r="BE249"/>
  <c r="BE307"/>
  <c r="BE388"/>
  <c r="BE161"/>
  <c r="BE354"/>
  <c r="BE368"/>
  <c r="BE415"/>
  <c r="BE206"/>
  <c r="BE286"/>
  <c r="BE295"/>
  <c r="BE405"/>
  <c r="BE153"/>
  <c r="BE181"/>
  <c r="BE291"/>
  <c r="BE346"/>
  <c r="BE364"/>
  <c r="BE374"/>
  <c r="BE349"/>
  <c r="BE197"/>
  <c r="BE254"/>
  <c r="BE261"/>
  <c r="BE299"/>
  <c r="BE303"/>
  <c r="BE315"/>
  <c r="BE330"/>
  <c r="BE319"/>
  <c r="BE411"/>
  <c r="BE438"/>
  <c r="BE442"/>
  <c r="BE449"/>
  <c r="BE456"/>
  <c r="BE458"/>
  <c r="BE479"/>
  <c r="BE484"/>
  <c r="BE267"/>
  <c r="BE273"/>
  <c r="BE282"/>
  <c r="BE399"/>
  <c r="BE409"/>
  <c r="BE424"/>
  <c r="BE427"/>
  <c r="BE462"/>
  <c r="BE467"/>
  <c r="BE474"/>
  <c r="BE224"/>
  <c r="BE228"/>
  <c r="BE244"/>
  <c r="BE335"/>
  <c r="BE419"/>
  <c r="BE446"/>
  <c r="BE452"/>
  <c r="BE143"/>
  <c r="BE149"/>
  <c r="BE169"/>
  <c r="BE193"/>
  <c r="BE391"/>
  <c r="BE396"/>
  <c r="BE402"/>
  <c r="BE431"/>
  <c r="BE433"/>
  <c i="5" r="BE137"/>
  <c r="BE180"/>
  <c r="BE261"/>
  <c r="BE307"/>
  <c r="BE397"/>
  <c r="BE403"/>
  <c r="BE204"/>
  <c r="BE303"/>
  <c r="BE330"/>
  <c r="BE372"/>
  <c r="BE382"/>
  <c r="BE172"/>
  <c r="F123"/>
  <c r="BE242"/>
  <c r="BE352"/>
  <c r="BE156"/>
  <c r="BE176"/>
  <c r="BE323"/>
  <c r="BE358"/>
  <c r="BE319"/>
  <c r="BE129"/>
  <c r="BE160"/>
  <c r="BE164"/>
  <c r="BE315"/>
  <c r="BE407"/>
  <c r="BE425"/>
  <c i="4" r="BK127"/>
  <c r="J127"/>
  <c r="J97"/>
  <c i="5" r="BE196"/>
  <c r="BE184"/>
  <c r="BE200"/>
  <c r="BE220"/>
  <c r="BE251"/>
  <c r="BE280"/>
  <c r="BE293"/>
  <c r="BE386"/>
  <c r="BE389"/>
  <c r="BE400"/>
  <c r="E85"/>
  <c r="BE150"/>
  <c r="BE213"/>
  <c r="BE235"/>
  <c r="BE256"/>
  <c r="BE311"/>
  <c r="J89"/>
  <c r="BE231"/>
  <c r="BE409"/>
  <c r="BE422"/>
  <c r="BE431"/>
  <c r="BE413"/>
  <c r="BE444"/>
  <c r="BE440"/>
  <c r="BE224"/>
  <c r="BE283"/>
  <c r="BE394"/>
  <c r="BE417"/>
  <c r="BE436"/>
  <c r="BE274"/>
  <c r="BE289"/>
  <c r="BE188"/>
  <c r="BE192"/>
  <c r="BE268"/>
  <c r="BE299"/>
  <c r="BE327"/>
  <c r="BE334"/>
  <c r="BE338"/>
  <c r="BE343"/>
  <c r="BE347"/>
  <c r="BE168"/>
  <c r="BE363"/>
  <c r="BE368"/>
  <c r="BE377"/>
  <c r="BE469"/>
  <c r="BE454"/>
  <c r="BE456"/>
  <c r="BE460"/>
  <c r="BE465"/>
  <c r="BE475"/>
  <c r="BE480"/>
  <c r="BE145"/>
  <c r="BE246"/>
  <c r="BE429"/>
  <c r="BE447"/>
  <c r="BE450"/>
  <c i="4" r="BE366"/>
  <c r="BE452"/>
  <c r="BE468"/>
  <c r="BE474"/>
  <c r="BE296"/>
  <c r="BE329"/>
  <c r="BE373"/>
  <c r="BE432"/>
  <c r="BE415"/>
  <c r="BE518"/>
  <c r="BE387"/>
  <c r="BE391"/>
  <c r="BE523"/>
  <c r="BE148"/>
  <c r="BE186"/>
  <c r="BE206"/>
  <c r="BE437"/>
  <c r="BE450"/>
  <c r="BE479"/>
  <c r="BE491"/>
  <c r="J120"/>
  <c r="BE456"/>
  <c r="BE460"/>
  <c r="BE472"/>
  <c r="BE509"/>
  <c r="BE527"/>
  <c r="BE178"/>
  <c r="BE278"/>
  <c r="BE283"/>
  <c r="BE356"/>
  <c r="BE496"/>
  <c r="BE501"/>
  <c r="E116"/>
  <c r="BE134"/>
  <c r="BE174"/>
  <c r="BE194"/>
  <c r="BE202"/>
  <c r="BE218"/>
  <c r="BE222"/>
  <c r="BE273"/>
  <c r="BE290"/>
  <c r="BE305"/>
  <c r="BE240"/>
  <c r="BE541"/>
  <c r="BE337"/>
  <c r="BE403"/>
  <c r="BE167"/>
  <c r="BE182"/>
  <c r="BE190"/>
  <c r="BE537"/>
  <c r="BE465"/>
  <c i="3" r="BK127"/>
  <c r="J127"/>
  <c r="J97"/>
  <c i="4" r="BE315"/>
  <c r="BE379"/>
  <c r="BE252"/>
  <c r="F92"/>
  <c r="BE138"/>
  <c r="BE142"/>
  <c r="BE155"/>
  <c r="BE198"/>
  <c r="BE210"/>
  <c r="BE214"/>
  <c r="BE325"/>
  <c r="BE333"/>
  <c r="BE553"/>
  <c r="BE244"/>
  <c r="BE256"/>
  <c r="BE321"/>
  <c r="BE341"/>
  <c r="BE349"/>
  <c r="BE383"/>
  <c r="BE420"/>
  <c r="BE425"/>
  <c r="BE429"/>
  <c r="BE443"/>
  <c r="BE545"/>
  <c r="BE232"/>
  <c r="BE514"/>
  <c r="BE129"/>
  <c r="BE162"/>
  <c r="BE264"/>
  <c r="BE345"/>
  <c r="BE440"/>
  <c r="BE446"/>
  <c r="BE397"/>
  <c r="BE483"/>
  <c r="BE352"/>
  <c r="BE360"/>
  <c r="BE549"/>
  <c r="BE557"/>
  <c r="BE562"/>
  <c r="BE268"/>
  <c r="BE302"/>
  <c r="BE311"/>
  <c r="BE411"/>
  <c r="BE532"/>
  <c i="3" r="BE133"/>
  <c r="BE137"/>
  <c r="BE256"/>
  <c r="BE351"/>
  <c r="E85"/>
  <c r="J120"/>
  <c r="BE244"/>
  <c r="BE282"/>
  <c r="BE388"/>
  <c r="BE154"/>
  <c r="BE188"/>
  <c r="BE290"/>
  <c r="BE526"/>
  <c r="BE149"/>
  <c r="BE236"/>
  <c r="BE248"/>
  <c r="BE302"/>
  <c r="BE426"/>
  <c r="BE453"/>
  <c r="BE493"/>
  <c r="BE557"/>
  <c r="BE568"/>
  <c r="BE565"/>
  <c r="BE631"/>
  <c r="BE594"/>
  <c r="BE625"/>
  <c r="BE409"/>
  <c r="BE422"/>
  <c r="BE620"/>
  <c r="BE597"/>
  <c r="BE628"/>
  <c r="BE634"/>
  <c r="BE270"/>
  <c r="BE376"/>
  <c r="BE405"/>
  <c r="BE459"/>
  <c r="BE506"/>
  <c r="BE642"/>
  <c r="BE469"/>
  <c r="BE497"/>
  <c r="BE608"/>
  <c r="BE613"/>
  <c r="BE617"/>
  <c r="BE653"/>
  <c r="BE435"/>
  <c r="BE465"/>
  <c r="BE529"/>
  <c r="BE589"/>
  <c r="BE738"/>
  <c r="BE664"/>
  <c r="BE668"/>
  <c r="BE502"/>
  <c r="BE696"/>
  <c r="BE733"/>
  <c r="BE760"/>
  <c r="BE768"/>
  <c r="BE772"/>
  <c r="BE777"/>
  <c r="BE214"/>
  <c r="BE294"/>
  <c r="BE331"/>
  <c r="BE338"/>
  <c r="BE397"/>
  <c r="BE545"/>
  <c r="BE550"/>
  <c r="BE554"/>
  <c r="BE562"/>
  <c r="BE579"/>
  <c r="BE637"/>
  <c r="BE753"/>
  <c i="2" r="BK193"/>
  <c r="J193"/>
  <c r="J98"/>
  <c i="3" r="BE129"/>
  <c r="BE158"/>
  <c r="BE178"/>
  <c r="BE260"/>
  <c r="BE345"/>
  <c r="BE481"/>
  <c r="BE485"/>
  <c r="BE489"/>
  <c r="BE534"/>
  <c r="BE723"/>
  <c r="BE168"/>
  <c r="BE226"/>
  <c r="BE232"/>
  <c r="BE278"/>
  <c r="BE366"/>
  <c r="BE380"/>
  <c r="BE540"/>
  <c r="BE571"/>
  <c r="BE601"/>
  <c r="BE603"/>
  <c r="BE675"/>
  <c r="BE683"/>
  <c r="BE719"/>
  <c r="BE744"/>
  <c r="F123"/>
  <c r="BE198"/>
  <c r="BE206"/>
  <c r="BE220"/>
  <c r="BE316"/>
  <c r="BE401"/>
  <c r="BE412"/>
  <c r="BE475"/>
  <c r="BE660"/>
  <c r="BE671"/>
  <c r="BE688"/>
  <c r="BE728"/>
  <c r="BE749"/>
  <c r="BE764"/>
  <c r="BE442"/>
  <c r="BE513"/>
  <c r="BE519"/>
  <c r="BE581"/>
  <c r="BE585"/>
  <c r="BE647"/>
  <c r="BE651"/>
  <c r="BE701"/>
  <c r="BE143"/>
  <c r="BE240"/>
  <c r="BE252"/>
  <c r="BE306"/>
  <c r="BE321"/>
  <c r="BE356"/>
  <c r="BE362"/>
  <c r="BE384"/>
  <c r="BE418"/>
  <c r="BE449"/>
  <c r="BE575"/>
  <c i="2" r="E113"/>
  <c r="F120"/>
  <c r="BE127"/>
  <c r="BE158"/>
  <c r="BE154"/>
  <c r="BE165"/>
  <c r="BE169"/>
  <c r="BE179"/>
  <c r="BE257"/>
  <c r="BE160"/>
  <c r="BE173"/>
  <c r="BE177"/>
  <c r="BE181"/>
  <c r="BE189"/>
  <c r="BE197"/>
  <c r="BE201"/>
  <c r="BE152"/>
  <c r="BE191"/>
  <c r="BE125"/>
  <c r="BE133"/>
  <c r="BE167"/>
  <c r="BE183"/>
  <c r="BE225"/>
  <c r="J89"/>
  <c r="BE131"/>
  <c r="BE135"/>
  <c r="BE147"/>
  <c r="BE156"/>
  <c r="BE162"/>
  <c r="BE171"/>
  <c r="BE175"/>
  <c r="BE185"/>
  <c r="BE195"/>
  <c r="BE212"/>
  <c r="BE216"/>
  <c r="BE219"/>
  <c r="BE223"/>
  <c r="BE241"/>
  <c r="BE238"/>
  <c r="BE245"/>
  <c r="BE249"/>
  <c r="BE129"/>
  <c r="BE137"/>
  <c r="BE141"/>
  <c r="BE143"/>
  <c r="BE145"/>
  <c r="BE187"/>
  <c r="BE199"/>
  <c r="BE207"/>
  <c r="BE214"/>
  <c r="BE227"/>
  <c r="BE231"/>
  <c r="BE139"/>
  <c r="BE150"/>
  <c r="BE204"/>
  <c r="BE229"/>
  <c r="BE235"/>
  <c r="BE243"/>
  <c r="BE253"/>
  <c r="BE260"/>
  <c r="BE263"/>
  <c i="19" r="J36"/>
  <c i="1" r="AW114"/>
  <c i="26" r="F37"/>
  <c i="1" r="BB122"/>
  <c i="29" r="F38"/>
  <c i="1" r="BC126"/>
  <c i="32" r="F37"/>
  <c i="1" r="BB129"/>
  <c i="33" r="F38"/>
  <c i="1" r="BC130"/>
  <c i="34" r="F36"/>
  <c i="1" r="BA131"/>
  <c i="16" r="F39"/>
  <c i="1" r="BD111"/>
  <c i="23" r="F39"/>
  <c i="1" r="BD119"/>
  <c i="25" r="F38"/>
  <c i="1" r="BC121"/>
  <c i="19" r="F36"/>
  <c i="1" r="BA114"/>
  <c i="24" r="J36"/>
  <c i="1" r="AW120"/>
  <c i="27" r="J34"/>
  <c i="1" r="AW123"/>
  <c i="35" r="F35"/>
  <c i="1" r="BB132"/>
  <c i="15" r="J36"/>
  <c i="1" r="AW110"/>
  <c i="20" r="F37"/>
  <c i="1" r="BB115"/>
  <c i="30" r="F36"/>
  <c i="1" r="BA127"/>
  <c i="31" r="F39"/>
  <c i="1" r="BD128"/>
  <c i="14" r="F36"/>
  <c i="1" r="BA109"/>
  <c i="17" r="J36"/>
  <c i="1" r="AW112"/>
  <c i="22" r="F37"/>
  <c i="1" r="BB118"/>
  <c i="27" r="F36"/>
  <c i="1" r="BC123"/>
  <c i="32" r="F38"/>
  <c i="1" r="BC129"/>
  <c i="32" r="F36"/>
  <c i="1" r="BA129"/>
  <c i="33" r="J36"/>
  <c i="1" r="AW130"/>
  <c i="33" r="F39"/>
  <c i="1" r="BD130"/>
  <c i="34" r="F37"/>
  <c i="1" r="BB131"/>
  <c i="15" r="F39"/>
  <c i="1" r="BD110"/>
  <c i="23" r="F37"/>
  <c i="1" r="BB119"/>
  <c i="25" r="F39"/>
  <c i="1" r="BD121"/>
  <c r="AS94"/>
  <c i="3" r="F36"/>
  <c i="1" r="BC96"/>
  <c i="7" r="F38"/>
  <c i="1" r="BC101"/>
  <c i="11" r="J36"/>
  <c i="1" r="AW105"/>
  <c i="14" r="J36"/>
  <c i="1" r="AW109"/>
  <c i="16" r="F38"/>
  <c i="1" r="BC111"/>
  <c i="21" r="F39"/>
  <c i="1" r="BD117"/>
  <c i="28" r="F35"/>
  <c i="1" r="BB124"/>
  <c i="31" r="F36"/>
  <c i="1" r="BA128"/>
  <c i="15" r="F36"/>
  <c i="1" r="BA110"/>
  <c i="22" r="F39"/>
  <c i="1" r="BD118"/>
  <c i="28" r="J34"/>
  <c i="1" r="AW124"/>
  <c i="31" r="F37"/>
  <c i="1" r="BB128"/>
  <c i="2" r="F37"/>
  <c i="1" r="BD95"/>
  <c i="4" r="F35"/>
  <c i="1" r="BB97"/>
  <c i="5" r="F36"/>
  <c i="1" r="BC98"/>
  <c i="6" r="F36"/>
  <c i="1" r="BC99"/>
  <c i="8" r="J36"/>
  <c i="1" r="AW102"/>
  <c i="9" r="F39"/>
  <c i="1" r="BD103"/>
  <c i="10" r="F39"/>
  <c i="1" r="BD104"/>
  <c i="12" r="F38"/>
  <c i="1" r="BC107"/>
  <c i="18" r="F38"/>
  <c i="1" r="BC113"/>
  <c i="24" r="F38"/>
  <c i="1" r="BC120"/>
  <c i="24" r="F37"/>
  <c i="1" r="BB120"/>
  <c i="25" r="F36"/>
  <c i="1" r="BA121"/>
  <c i="2" r="F36"/>
  <c i="1" r="BC95"/>
  <c i="4" r="F37"/>
  <c i="1" r="BD97"/>
  <c i="5" r="F37"/>
  <c i="1" r="BD98"/>
  <c i="7" r="J36"/>
  <c i="1" r="AW101"/>
  <c i="10" r="F38"/>
  <c i="1" r="BC104"/>
  <c i="13" r="F36"/>
  <c i="1" r="BA108"/>
  <c i="17" r="F38"/>
  <c i="1" r="BC112"/>
  <c i="21" r="F37"/>
  <c i="1" r="BB117"/>
  <c i="27" r="F34"/>
  <c i="1" r="BA123"/>
  <c i="16" r="J36"/>
  <c i="1" r="AW111"/>
  <c i="23" r="F36"/>
  <c i="1" r="BA119"/>
  <c i="25" r="J36"/>
  <c i="1" r="AW121"/>
  <c i="32" r="J36"/>
  <c i="1" r="AW129"/>
  <c i="32" r="F39"/>
  <c i="1" r="BD129"/>
  <c i="33" r="F36"/>
  <c i="1" r="BA130"/>
  <c i="33" r="F37"/>
  <c i="1" r="BB130"/>
  <c i="34" r="J36"/>
  <c i="1" r="AW131"/>
  <c i="12" r="J36"/>
  <c i="1" r="AW107"/>
  <c i="18" r="F37"/>
  <c i="1" r="BB113"/>
  <c i="22" r="F38"/>
  <c i="1" r="BC118"/>
  <c i="29" r="J36"/>
  <c i="1" r="AW126"/>
  <c i="2" r="F35"/>
  <c i="1" r="BB95"/>
  <c i="4" r="F36"/>
  <c i="1" r="BC97"/>
  <c i="5" r="F35"/>
  <c i="1" r="BB98"/>
  <c i="7" r="F37"/>
  <c i="1" r="BB101"/>
  <c i="11" r="F39"/>
  <c i="1" r="BD105"/>
  <c i="14" r="F39"/>
  <c i="1" r="BD109"/>
  <c i="16" r="F37"/>
  <c i="1" r="BB111"/>
  <c i="21" r="F36"/>
  <c i="1" r="BA117"/>
  <c i="28" r="F37"/>
  <c i="1" r="BD124"/>
  <c i="30" r="F39"/>
  <c i="1" r="BD127"/>
  <c i="35" r="F37"/>
  <c i="1" r="BD132"/>
  <c i="11" r="F38"/>
  <c i="1" r="BC105"/>
  <c i="14" r="F37"/>
  <c i="1" r="BB109"/>
  <c i="16" r="F36"/>
  <c i="1" r="BA111"/>
  <c i="21" r="F38"/>
  <c i="1" r="BC117"/>
  <c i="27" r="F37"/>
  <c i="1" r="BD123"/>
  <c i="34" r="F38"/>
  <c i="1" r="BC131"/>
  <c i="3" r="F35"/>
  <c i="1" r="BB96"/>
  <c i="6" r="J34"/>
  <c i="1" r="AW99"/>
  <c i="8" r="F39"/>
  <c i="1" r="BD102"/>
  <c i="8" r="F38"/>
  <c i="1" r="BC102"/>
  <c i="9" r="F38"/>
  <c i="1" r="BC103"/>
  <c i="11" r="F36"/>
  <c i="1" r="BA105"/>
  <c i="12" r="F37"/>
  <c i="1" r="BB107"/>
  <c i="18" r="J36"/>
  <c i="1" r="AW113"/>
  <c i="23" r="J36"/>
  <c i="1" r="AW119"/>
  <c i="26" r="F36"/>
  <c i="1" r="BA122"/>
  <c i="29" r="F36"/>
  <c i="1" r="BA126"/>
  <c i="13" r="J36"/>
  <c i="1" r="AW108"/>
  <c i="19" r="F39"/>
  <c i="1" r="BD114"/>
  <c i="24" r="F39"/>
  <c i="1" r="BD120"/>
  <c i="26" r="F39"/>
  <c i="1" r="BD122"/>
  <c i="19" r="F37"/>
  <c i="1" r="BB114"/>
  <c i="26" r="J36"/>
  <c i="1" r="AW122"/>
  <c i="29" r="F37"/>
  <c i="1" r="BB126"/>
  <c i="35" r="J34"/>
  <c i="1" r="AW132"/>
  <c i="2" r="J34"/>
  <c i="1" r="AW95"/>
  <c i="4" r="J34"/>
  <c i="1" r="AW97"/>
  <c i="5" r="J34"/>
  <c i="1" r="AW98"/>
  <c i="7" r="F39"/>
  <c i="1" r="BD101"/>
  <c i="9" r="F37"/>
  <c i="1" r="BB103"/>
  <c i="15" r="F38"/>
  <c i="1" r="BC110"/>
  <c i="20" r="F36"/>
  <c i="1" r="BA115"/>
  <c i="30" r="F38"/>
  <c i="1" r="BC127"/>
  <c i="3" r="F34"/>
  <c i="1" r="BA96"/>
  <c i="6" r="F34"/>
  <c i="1" r="BA99"/>
  <c i="8" r="F36"/>
  <c i="1" r="BA102"/>
  <c i="9" r="J36"/>
  <c i="1" r="AW103"/>
  <c i="11" r="F37"/>
  <c i="1" r="BB105"/>
  <c i="14" r="F38"/>
  <c i="1" r="BC109"/>
  <c i="17" r="F39"/>
  <c i="1" r="BD112"/>
  <c i="19" r="J32"/>
  <c i="22" r="J36"/>
  <c i="1" r="AW118"/>
  <c i="27" r="F35"/>
  <c i="1" r="BB123"/>
  <c i="12" r="F39"/>
  <c i="1" r="BD107"/>
  <c i="18" r="F39"/>
  <c i="1" r="BD113"/>
  <c i="23" r="F38"/>
  <c i="1" r="BC119"/>
  <c i="25" r="F37"/>
  <c i="1" r="BB121"/>
  <c i="34" r="F39"/>
  <c i="1" r="BD131"/>
  <c i="20" r="J36"/>
  <c i="1" r="AW115"/>
  <c i="2" r="F34"/>
  <c i="1" r="BA95"/>
  <c i="4" r="F34"/>
  <c i="1" r="BA97"/>
  <c i="5" r="F34"/>
  <c i="1" r="BA98"/>
  <c i="7" r="F36"/>
  <c i="1" r="BA101"/>
  <c i="10" r="J36"/>
  <c i="1" r="AW104"/>
  <c i="13" r="F38"/>
  <c i="1" r="BC108"/>
  <c i="17" r="F37"/>
  <c i="1" r="BB112"/>
  <c i="21" r="J36"/>
  <c i="1" r="AW117"/>
  <c i="28" r="F34"/>
  <c i="1" r="BA124"/>
  <c i="30" r="J36"/>
  <c i="1" r="AW127"/>
  <c i="31" r="F38"/>
  <c i="1" r="BC128"/>
  <c i="3" r="F37"/>
  <c i="1" r="BD96"/>
  <c i="6" r="F37"/>
  <c i="1" r="BD99"/>
  <c i="8" r="F37"/>
  <c i="1" r="BB102"/>
  <c i="9" r="F36"/>
  <c i="1" r="BA103"/>
  <c i="10" r="F37"/>
  <c i="1" r="BB104"/>
  <c i="13" r="F37"/>
  <c i="1" r="BB108"/>
  <c i="17" r="F36"/>
  <c i="1" r="BA112"/>
  <c i="20" r="F38"/>
  <c i="1" r="BC115"/>
  <c i="30" r="F37"/>
  <c i="1" r="BB127"/>
  <c i="35" r="F36"/>
  <c i="1" r="BC132"/>
  <c i="12" r="F36"/>
  <c i="1" r="BA107"/>
  <c i="18" r="F36"/>
  <c i="1" r="BA113"/>
  <c i="22" r="F36"/>
  <c i="1" r="BA118"/>
  <c i="26" r="J32"/>
  <c i="28" r="F36"/>
  <c i="1" r="BC124"/>
  <c i="31" r="J36"/>
  <c i="1" r="AW128"/>
  <c i="3" r="J34"/>
  <c i="1" r="AW96"/>
  <c i="6" r="F35"/>
  <c i="1" r="BB99"/>
  <c i="10" r="F36"/>
  <c i="1" r="BA104"/>
  <c i="13" r="F39"/>
  <c i="1" r="BD108"/>
  <c i="19" r="F38"/>
  <c i="1" r="BC114"/>
  <c i="24" r="F36"/>
  <c i="1" r="BA120"/>
  <c i="26" r="F38"/>
  <c i="1" r="BC122"/>
  <c i="15" r="F37"/>
  <c i="1" r="BB110"/>
  <c i="20" r="F39"/>
  <c i="1" r="BD115"/>
  <c i="29" r="F39"/>
  <c i="1" r="BD126"/>
  <c i="35" r="F34"/>
  <c i="1" r="BA132"/>
  <c i="7" l="1" r="R128"/>
  <c r="R127"/>
  <c i="29" r="R128"/>
  <c r="R127"/>
  <c i="7" r="BK128"/>
  <c r="J128"/>
  <c r="J99"/>
  <c i="19" r="P127"/>
  <c r="P126"/>
  <c i="1" r="AU114"/>
  <c i="5" r="T127"/>
  <c r="T126"/>
  <c i="29" r="BK128"/>
  <c r="J128"/>
  <c r="J99"/>
  <c i="31" r="P125"/>
  <c r="P124"/>
  <c i="1" r="AU128"/>
  <c i="35" r="T121"/>
  <c r="T120"/>
  <c i="10" r="P127"/>
  <c r="P126"/>
  <c i="1" r="AU104"/>
  <c i="22" r="R128"/>
  <c r="R127"/>
  <c i="12" r="T127"/>
  <c r="T126"/>
  <c i="16" r="R127"/>
  <c r="R126"/>
  <c i="19" r="T127"/>
  <c r="T126"/>
  <c i="9" r="P127"/>
  <c r="P126"/>
  <c i="1" r="AU103"/>
  <c i="24" r="R125"/>
  <c r="R124"/>
  <c i="17" r="P127"/>
  <c r="P126"/>
  <c i="1" r="AU112"/>
  <c i="20" r="T129"/>
  <c r="T128"/>
  <c i="24" r="T125"/>
  <c r="T124"/>
  <c i="23" r="P125"/>
  <c r="P124"/>
  <c i="1" r="AU119"/>
  <c i="25" r="R126"/>
  <c r="R125"/>
  <c i="8" r="BK127"/>
  <c r="J127"/>
  <c r="J99"/>
  <c i="15" r="P127"/>
  <c r="P126"/>
  <c i="1" r="AU110"/>
  <c i="31" r="R125"/>
  <c r="R124"/>
  <c i="13" r="BK127"/>
  <c r="J127"/>
  <c r="J99"/>
  <c i="2" r="R123"/>
  <c i="3" r="R127"/>
  <c r="R126"/>
  <c i="32" r="R128"/>
  <c r="R127"/>
  <c i="30" r="T125"/>
  <c r="T124"/>
  <c i="14" r="BK127"/>
  <c r="J127"/>
  <c r="J99"/>
  <c i="4" r="P127"/>
  <c r="P126"/>
  <c i="1" r="AU97"/>
  <c i="34" r="P127"/>
  <c i="1" r="AU131"/>
  <c i="28" r="BK126"/>
  <c r="J126"/>
  <c r="J97"/>
  <c i="25" r="T126"/>
  <c r="T125"/>
  <c i="23" r="T125"/>
  <c r="T124"/>
  <c i="27" r="R124"/>
  <c r="R123"/>
  <c i="2" r="T193"/>
  <c r="T123"/>
  <c i="26" r="P127"/>
  <c r="P126"/>
  <c i="1" r="AU122"/>
  <c i="28" r="R126"/>
  <c r="R125"/>
  <c i="18" r="P127"/>
  <c r="P126"/>
  <c i="1" r="AU113"/>
  <c i="16" r="P127"/>
  <c r="P126"/>
  <c i="1" r="AU111"/>
  <c i="20" r="R129"/>
  <c r="R128"/>
  <c i="23" r="BK125"/>
  <c r="J125"/>
  <c r="J99"/>
  <c i="12" r="R127"/>
  <c r="R126"/>
  <c i="14" r="R127"/>
  <c r="R126"/>
  <c i="11" r="BK127"/>
  <c r="J127"/>
  <c r="J99"/>
  <c i="3" r="T127"/>
  <c r="T126"/>
  <c i="20" r="P129"/>
  <c r="P128"/>
  <c i="1" r="AU115"/>
  <c i="3" r="P127"/>
  <c r="P126"/>
  <c i="1" r="AU96"/>
  <c i="8" r="R127"/>
  <c r="R126"/>
  <c i="12" r="BK127"/>
  <c r="BK126"/>
  <c r="J126"/>
  <c i="31" r="T125"/>
  <c r="T124"/>
  <c i="17" r="R127"/>
  <c r="R126"/>
  <c i="27" r="T124"/>
  <c r="T123"/>
  <c i="15" r="BK127"/>
  <c r="BK126"/>
  <c r="J126"/>
  <c r="J98"/>
  <c i="4" r="T127"/>
  <c r="T126"/>
  <c i="11" r="R127"/>
  <c r="R126"/>
  <c i="32" r="P128"/>
  <c r="P127"/>
  <c i="1" r="AU129"/>
  <c i="11" r="P127"/>
  <c r="P126"/>
  <c i="1" r="AU105"/>
  <c i="7" r="P128"/>
  <c r="P127"/>
  <c i="1" r="AU101"/>
  <c i="6" r="P127"/>
  <c r="P126"/>
  <c i="1" r="AU99"/>
  <c i="33" r="P126"/>
  <c r="P125"/>
  <c i="1" r="AU130"/>
  <c i="13" r="T127"/>
  <c r="T126"/>
  <c i="15" r="R127"/>
  <c r="R126"/>
  <c i="33" r="T125"/>
  <c i="11" r="T127"/>
  <c r="T126"/>
  <c i="9" r="R127"/>
  <c r="R126"/>
  <c i="8" r="T127"/>
  <c r="T126"/>
  <c i="21" r="T128"/>
  <c r="T127"/>
  <c i="5" r="R127"/>
  <c r="R126"/>
  <c i="22" r="P128"/>
  <c r="P127"/>
  <c i="1" r="AU118"/>
  <c i="5" r="P127"/>
  <c r="P126"/>
  <c i="1" r="AU98"/>
  <c i="16" r="BK127"/>
  <c r="BK126"/>
  <c r="J126"/>
  <c i="27" r="BK124"/>
  <c r="J124"/>
  <c r="J97"/>
  <c i="12" r="P127"/>
  <c r="P126"/>
  <c i="1" r="AU107"/>
  <c i="25" r="P126"/>
  <c r="P125"/>
  <c i="1" r="AU121"/>
  <c i="21" r="P128"/>
  <c r="P127"/>
  <c i="1" r="AU117"/>
  <c i="15" r="T127"/>
  <c r="T126"/>
  <c i="18" r="T127"/>
  <c r="T126"/>
  <c i="13" r="P127"/>
  <c r="P126"/>
  <c i="1" r="AU108"/>
  <c i="6" r="T127"/>
  <c r="T126"/>
  <c i="33" r="R126"/>
  <c r="R125"/>
  <c i="16" r="T127"/>
  <c r="T126"/>
  <c i="6" r="R127"/>
  <c r="R126"/>
  <c i="2" r="P193"/>
  <c r="P123"/>
  <c i="1" r="AU95"/>
  <c i="6" r="BK127"/>
  <c r="BK126"/>
  <c r="J126"/>
  <c i="35" r="BK121"/>
  <c r="J121"/>
  <c r="J97"/>
  <c i="34" r="BK127"/>
  <c r="J127"/>
  <c i="33" r="J126"/>
  <c r="J99"/>
  <c i="32" r="J128"/>
  <c r="J99"/>
  <c i="31" r="BK124"/>
  <c r="J124"/>
  <c r="J98"/>
  <c i="30" r="BK124"/>
  <c r="J124"/>
  <c r="J98"/>
  <c i="28" r="BK125"/>
  <c r="J125"/>
  <c i="1" r="AG122"/>
  <c i="26" r="J98"/>
  <c r="J127"/>
  <c r="J99"/>
  <c i="25" r="BK125"/>
  <c r="J125"/>
  <c r="J98"/>
  <c i="24" r="J125"/>
  <c r="J99"/>
  <c i="22" r="J128"/>
  <c r="J99"/>
  <c i="21" r="BK127"/>
  <c r="J127"/>
  <c r="J98"/>
  <c i="20" r="BK128"/>
  <c r="J128"/>
  <c i="1" r="AG114"/>
  <c i="19" r="J98"/>
  <c r="J127"/>
  <c r="J99"/>
  <c i="18" r="J127"/>
  <c r="J99"/>
  <c i="17" r="BK126"/>
  <c r="J126"/>
  <c i="10" r="BK126"/>
  <c r="J126"/>
  <c i="9" r="BK126"/>
  <c r="J126"/>
  <c i="6" r="J96"/>
  <c r="J127"/>
  <c r="J97"/>
  <c i="5" r="BK126"/>
  <c r="J126"/>
  <c i="4" r="BK126"/>
  <c r="J126"/>
  <c i="3" r="BK126"/>
  <c r="J126"/>
  <c i="2" r="BK123"/>
  <c r="J123"/>
  <c i="12" r="J32"/>
  <c i="1" r="AG107"/>
  <c i="3" r="F33"/>
  <c i="1" r="AZ96"/>
  <c i="27" r="F33"/>
  <c i="1" r="AZ123"/>
  <c i="11" r="J35"/>
  <c i="1" r="AV105"/>
  <c r="AT105"/>
  <c i="16" r="F35"/>
  <c i="1" r="AZ111"/>
  <c i="24" r="F35"/>
  <c i="1" r="AZ120"/>
  <c i="32" r="J35"/>
  <c i="1" r="AV129"/>
  <c r="AT129"/>
  <c i="16" r="J32"/>
  <c i="1" r="AG111"/>
  <c i="9" r="J35"/>
  <c i="1" r="AV103"/>
  <c r="AT103"/>
  <c i="18" r="J35"/>
  <c i="1" r="AV113"/>
  <c r="AT113"/>
  <c i="25" r="J35"/>
  <c i="1" r="AV121"/>
  <c r="AT121"/>
  <c i="10" r="J35"/>
  <c i="1" r="AV104"/>
  <c r="AT104"/>
  <c i="15" r="J35"/>
  <c i="1" r="AV110"/>
  <c r="AT110"/>
  <c i="32" r="F35"/>
  <c i="1" r="AZ129"/>
  <c i="4" r="F33"/>
  <c i="1" r="AZ97"/>
  <c i="17" r="F35"/>
  <c i="1" r="AZ112"/>
  <c i="26" r="F35"/>
  <c i="1" r="AZ122"/>
  <c r="BB125"/>
  <c r="AX125"/>
  <c i="6" r="J30"/>
  <c i="2" r="F33"/>
  <c i="1" r="AZ95"/>
  <c i="15" r="F35"/>
  <c i="1" r="AZ110"/>
  <c i="28" r="J30"/>
  <c i="1" r="AG124"/>
  <c i="31" r="F35"/>
  <c i="1" r="AZ128"/>
  <c i="34" r="J32"/>
  <c i="1" r="AG131"/>
  <c i="3" r="J33"/>
  <c i="1" r="AV96"/>
  <c r="AT96"/>
  <c i="29" r="F35"/>
  <c i="1" r="AZ126"/>
  <c i="5" r="J33"/>
  <c i="1" r="AV98"/>
  <c r="AT98"/>
  <c i="19" r="J35"/>
  <c i="1" r="AV114"/>
  <c r="AT114"/>
  <c r="AN114"/>
  <c i="24" r="J32"/>
  <c i="1" r="AG120"/>
  <c i="25" r="F35"/>
  <c i="1" r="AZ121"/>
  <c i="9" r="J32"/>
  <c i="1" r="AG103"/>
  <c i="10" r="J32"/>
  <c i="1" r="AG104"/>
  <c i="11" r="F35"/>
  <c i="1" r="AZ105"/>
  <c i="14" r="F35"/>
  <c i="1" r="AZ109"/>
  <c i="23" r="F35"/>
  <c i="1" r="AZ119"/>
  <c r="BB116"/>
  <c r="AX116"/>
  <c i="30" r="J35"/>
  <c i="1" r="AV127"/>
  <c r="AT127"/>
  <c i="4" r="J33"/>
  <c i="1" r="AV97"/>
  <c r="AT97"/>
  <c i="17" r="J35"/>
  <c i="1" r="AV112"/>
  <c r="AT112"/>
  <c r="BC116"/>
  <c r="AY116"/>
  <c i="29" r="J35"/>
  <c i="1" r="AV126"/>
  <c r="AT126"/>
  <c i="10" r="F35"/>
  <c i="1" r="AZ104"/>
  <c i="14" r="J35"/>
  <c i="1" r="AV109"/>
  <c r="AT109"/>
  <c i="22" r="J32"/>
  <c i="1" r="AG118"/>
  <c i="23" r="J35"/>
  <c i="1" r="AV119"/>
  <c r="AT119"/>
  <c i="27" r="J33"/>
  <c i="1" r="AV123"/>
  <c r="AT123"/>
  <c i="4" r="J30"/>
  <c i="1" r="AG97"/>
  <c i="6" r="F33"/>
  <c i="1" r="AZ99"/>
  <c i="20" r="F35"/>
  <c i="1" r="AZ115"/>
  <c i="34" r="J35"/>
  <c i="1" r="AV131"/>
  <c r="AT131"/>
  <c i="5" r="J30"/>
  <c i="1" r="AG98"/>
  <c i="8" r="F35"/>
  <c i="1" r="AZ102"/>
  <c r="BD106"/>
  <c i="21" r="J35"/>
  <c i="1" r="AV117"/>
  <c r="AT117"/>
  <c i="7" r="F35"/>
  <c i="1" r="AZ101"/>
  <c i="32" r="J32"/>
  <c i="1" r="AG129"/>
  <c i="33" r="J32"/>
  <c i="1" r="AG130"/>
  <c i="34" r="F35"/>
  <c i="1" r="AZ131"/>
  <c i="5" r="F33"/>
  <c i="1" r="AZ98"/>
  <c i="18" r="J32"/>
  <c i="1" r="AG113"/>
  <c i="20" r="J35"/>
  <c i="1" r="AV115"/>
  <c r="AT115"/>
  <c r="BD125"/>
  <c i="35" r="J33"/>
  <c i="1" r="AV132"/>
  <c r="AT132"/>
  <c i="9" r="F35"/>
  <c i="1" r="AZ103"/>
  <c i="19" r="F35"/>
  <c i="1" r="AZ114"/>
  <c i="26" r="J35"/>
  <c i="1" r="AV122"/>
  <c r="AT122"/>
  <c r="AN122"/>
  <c i="3" r="J30"/>
  <c i="1" r="AG96"/>
  <c i="8" r="J35"/>
  <c i="1" r="AV102"/>
  <c r="AT102"/>
  <c r="BC106"/>
  <c r="AY106"/>
  <c i="22" r="J35"/>
  <c i="1" r="AV118"/>
  <c r="AT118"/>
  <c i="7" r="J35"/>
  <c i="1" r="AV101"/>
  <c r="AT101"/>
  <c i="33" r="F35"/>
  <c i="1" r="AZ130"/>
  <c i="35" r="F33"/>
  <c i="1" r="AZ132"/>
  <c i="2" r="J33"/>
  <c i="1" r="AV95"/>
  <c r="AT95"/>
  <c i="16" r="J35"/>
  <c i="1" r="AV111"/>
  <c r="AT111"/>
  <c r="AN111"/>
  <c r="BA116"/>
  <c r="AW116"/>
  <c i="31" r="J35"/>
  <c i="1" r="AV128"/>
  <c r="AT128"/>
  <c i="6" r="J33"/>
  <c i="1" r="AV99"/>
  <c r="AT99"/>
  <c r="BA106"/>
  <c r="AW106"/>
  <c i="20" r="J32"/>
  <c i="1" r="AG115"/>
  <c i="21" r="F35"/>
  <c i="1" r="AZ117"/>
  <c r="BB100"/>
  <c r="AX100"/>
  <c i="12" r="F35"/>
  <c i="1" r="AZ107"/>
  <c r="BC100"/>
  <c r="AY100"/>
  <c i="13" r="J35"/>
  <c i="1" r="AV108"/>
  <c r="AT108"/>
  <c i="28" r="J33"/>
  <c i="1" r="AV124"/>
  <c r="AT124"/>
  <c r="BA100"/>
  <c r="AW100"/>
  <c i="13" r="F35"/>
  <c i="1" r="AZ108"/>
  <c i="28" r="F33"/>
  <c i="1" r="AZ124"/>
  <c r="BD100"/>
  <c i="12" r="J35"/>
  <c i="1" r="AV107"/>
  <c r="AT107"/>
  <c r="AN107"/>
  <c i="17" r="J32"/>
  <c i="1" r="AG112"/>
  <c r="BB106"/>
  <c r="AX106"/>
  <c i="22" r="F35"/>
  <c i="1" r="AZ118"/>
  <c i="18" r="F35"/>
  <c i="1" r="AZ113"/>
  <c r="BD116"/>
  <c i="30" r="F35"/>
  <c i="1" r="AZ127"/>
  <c i="24" r="J35"/>
  <c i="1" r="AV120"/>
  <c r="AT120"/>
  <c i="33" r="J35"/>
  <c i="1" r="AV130"/>
  <c r="AT130"/>
  <c r="BC125"/>
  <c r="AY125"/>
  <c r="BA125"/>
  <c r="AW125"/>
  <c i="2" r="J30"/>
  <c i="1" r="AG95"/>
  <c l="1" r="AG99"/>
  <c i="7" r="BK127"/>
  <c r="J127"/>
  <c i="12" r="J127"/>
  <c r="J99"/>
  <c i="14" r="BK126"/>
  <c r="J126"/>
  <c r="J98"/>
  <c i="16" r="J98"/>
  <c i="27" r="BK123"/>
  <c r="J123"/>
  <c i="12" r="J98"/>
  <c i="11" r="BK126"/>
  <c r="J126"/>
  <c r="J98"/>
  <c i="23" r="BK124"/>
  <c r="J124"/>
  <c r="J98"/>
  <c i="16" r="J127"/>
  <c r="J99"/>
  <c i="8" r="BK126"/>
  <c r="J126"/>
  <c r="J98"/>
  <c i="29" r="BK127"/>
  <c r="J127"/>
  <c r="J98"/>
  <c i="35" r="BK120"/>
  <c r="J120"/>
  <c r="J96"/>
  <c i="15" r="J127"/>
  <c r="J99"/>
  <c i="13" r="BK126"/>
  <c r="J126"/>
  <c r="J98"/>
  <c i="1" r="AN131"/>
  <c i="34" r="J98"/>
  <c i="1" r="AN130"/>
  <c i="34" r="J41"/>
  <c i="1" r="AN129"/>
  <c i="33" r="J41"/>
  <c i="32" r="J41"/>
  <c i="1" r="AN124"/>
  <c i="28" r="J96"/>
  <c r="J39"/>
  <c i="26" r="J41"/>
  <c i="1" r="AN120"/>
  <c i="24" r="J41"/>
  <c i="1" r="AN118"/>
  <c i="22" r="J41"/>
  <c i="1" r="AN115"/>
  <c i="20" r="J98"/>
  <c r="J41"/>
  <c i="1" r="AN113"/>
  <c i="19" r="J41"/>
  <c i="1" r="AN112"/>
  <c i="17" r="J98"/>
  <c i="18" r="J41"/>
  <c i="17" r="J41"/>
  <c i="16" r="J41"/>
  <c i="12" r="J41"/>
  <c i="1" r="AN104"/>
  <c i="10" r="J98"/>
  <c i="1" r="AN103"/>
  <c i="9" r="J98"/>
  <c i="10" r="J41"/>
  <c i="9" r="J41"/>
  <c i="1" r="AN98"/>
  <c i="6" r="J39"/>
  <c i="5" r="J96"/>
  <c i="1" r="AN97"/>
  <c i="4" r="J96"/>
  <c i="5" r="J39"/>
  <c i="1" r="AN96"/>
  <c i="4" r="J39"/>
  <c i="3" r="J96"/>
  <c i="1" r="AN95"/>
  <c i="2" r="J96"/>
  <c i="3" r="J39"/>
  <c i="2" r="J39"/>
  <c i="1" r="AN99"/>
  <c r="AU125"/>
  <c i="7" r="J32"/>
  <c i="1" r="AG101"/>
  <c r="AU106"/>
  <c i="15" r="J32"/>
  <c i="1" r="AG110"/>
  <c r="AZ100"/>
  <c r="AV100"/>
  <c r="AT100"/>
  <c r="AU116"/>
  <c i="31" r="J32"/>
  <c i="1" r="AG128"/>
  <c r="AN128"/>
  <c r="AU100"/>
  <c i="27" r="J30"/>
  <c i="1" r="AG123"/>
  <c r="BD94"/>
  <c r="W33"/>
  <c r="BA94"/>
  <c r="AW94"/>
  <c r="AK30"/>
  <c i="21" r="J32"/>
  <c i="1" r="AG117"/>
  <c r="BB94"/>
  <c r="W31"/>
  <c i="25" r="J32"/>
  <c i="1" r="AG121"/>
  <c r="AN121"/>
  <c r="AZ125"/>
  <c r="AV125"/>
  <c r="AT125"/>
  <c i="30" r="J32"/>
  <c i="1" r="AG127"/>
  <c r="BC94"/>
  <c r="AY94"/>
  <c r="AZ116"/>
  <c r="AV116"/>
  <c r="AT116"/>
  <c r="AZ106"/>
  <c r="AV106"/>
  <c r="AT106"/>
  <c i="15" l="1" r="J41"/>
  <c i="7" r="J41"/>
  <c i="27" r="J39"/>
  <c i="7" r="J98"/>
  <c i="27" r="J96"/>
  <c i="31" r="J41"/>
  <c i="30" r="J41"/>
  <c i="1" r="AN127"/>
  <c i="25" r="J41"/>
  <c i="21" r="J41"/>
  <c i="1" r="AN117"/>
  <c r="AN110"/>
  <c r="AN123"/>
  <c r="AN101"/>
  <c i="8" r="J32"/>
  <c i="1" r="AG102"/>
  <c r="AN102"/>
  <c i="35" r="J30"/>
  <c i="1" r="AG132"/>
  <c i="14" r="J32"/>
  <c i="1" r="AG109"/>
  <c r="AN109"/>
  <c r="W30"/>
  <c r="AU94"/>
  <c i="23" r="J32"/>
  <c i="1" r="AG119"/>
  <c r="AN119"/>
  <c i="13" r="J32"/>
  <c i="1" r="AG108"/>
  <c r="AN108"/>
  <c i="11" r="J32"/>
  <c i="1" r="AG105"/>
  <c r="AN105"/>
  <c i="29" r="J32"/>
  <c i="1" r="AG126"/>
  <c r="AN126"/>
  <c r="AZ94"/>
  <c r="W29"/>
  <c r="AX94"/>
  <c r="W32"/>
  <c i="13" l="1" r="J41"/>
  <c i="29" r="J41"/>
  <c i="14" r="J41"/>
  <c i="11" r="J41"/>
  <c i="23" r="J41"/>
  <c i="8" r="J41"/>
  <c i="35" r="J39"/>
  <c i="1" r="AN132"/>
  <c r="AG116"/>
  <c r="AG100"/>
  <c r="AN100"/>
  <c r="AG125"/>
  <c r="AG106"/>
  <c r="AN106"/>
  <c r="AV94"/>
  <c r="AK29"/>
  <c l="1" r="AN116"/>
  <c r="AN125"/>
  <c r="AG94"/>
  <c r="AT94"/>
  <c l="1" r="AN94"/>
  <c r="AK26"/>
  <c l="1" r="AK35"/>
</calcChain>
</file>

<file path=xl/sharedStrings.xml><?xml version="1.0" encoding="utf-8"?>
<sst xmlns="http://schemas.openxmlformats.org/spreadsheetml/2006/main">
  <si>
    <t>Export Komplet</t>
  </si>
  <si>
    <t/>
  </si>
  <si>
    <t>2.0</t>
  </si>
  <si>
    <t>False</t>
  </si>
  <si>
    <t>{4803fd7a-4b2d-4559-8d16-8055ce00e01f}</t>
  </si>
  <si>
    <t xml:space="preserve">&gt;&gt;  skryté sloupce  &lt;&lt;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</si>
  <si>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</si>
  <si>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</si>
  <si>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</si>
  <si>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</si>
  <si>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</si>
  <si>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</si>
  <si>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</si>
  <si>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</si>
  <si>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21003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</si>
  <si>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</si>
  <si>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</si>
  <si>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Veřejná prostranství v lokalitě Z15 v Plané - etapa 1</t>
  </si>
  <si>
    <t>KSO:</t>
  </si>
  <si>
    <t>CC-CZ:</t>
  </si>
  <si>
    <t>Místo:</t>
  </si>
  <si>
    <t>Planá</t>
  </si>
  <si>
    <t>Datum:</t>
  </si>
  <si>
    <t>10. 12. 2024</t>
  </si>
  <si>
    <t>Zadavatel:</t>
  </si>
  <si>
    <t>IČ:</t>
  </si>
  <si>
    <t>00260096</t>
  </si>
  <si>
    <t>DIČ:</t>
  </si>
  <si>
    <t>CZ00260096</t>
  </si>
  <si>
    <t>Uchazeč:</t>
  </si>
  <si>
    <t>Vyplň údaj</t>
  </si>
  <si>
    <t>Projektant:</t>
  </si>
  <si>
    <t>03706940</t>
  </si>
  <si>
    <t>Laboro ateliér s.r.o.</t>
  </si>
  <si>
    <t>CZ03706940</t>
  </si>
  <si>
    <t>True</t>
  </si>
  <si>
    <t>Zpracovatel: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</si>
  <si>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</si>
  <si>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</si>
  <si>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</si>
  <si>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</si>
  <si>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</si>
  <si>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</si>
  <si>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</si>
  <si>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</si>
  <si>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</si>
  <si>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</si>
  <si>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</si>
  <si>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</si>
  <si>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</si>
  <si>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</si>
  <si>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</si>
  <si>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</si>
  <si>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</si>
  <si>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</si>
  <si>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</si>
  <si>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</si>
  <si>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</si>
  <si>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</si>
  <si>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</si>
  <si>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</si>
  <si>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</si>
  <si>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</si>
  <si>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</si>
  <si>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</si>
  <si>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</si>
  <si>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</si>
  <si>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</si>
  <si>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</si>
  <si>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</si>
  <si>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</si>
  <si>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</si>
  <si>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</si>
  <si>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</si>
  <si>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</si>
  <si>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</si>
  <si>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</si>
  <si>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</si>
  <si>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</si>
  <si>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</si>
  <si>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</si>
  <si>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</si>
  <si>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</si>
  <si>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</si>
  <si>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SO 001</t>
  </si>
  <si>
    <t>Vedlejší rozpočtové náklady</t>
  </si>
  <si>
    <t>STA</t>
  </si>
  <si>
    <t>1</t>
  </si>
  <si>
    <t>{b0f359e4-638e-4896-8452-8d411d413fc0}</t>
  </si>
  <si>
    <t>2</t>
  </si>
  <si>
    <t>SO 101</t>
  </si>
  <si>
    <t>Komunikace - větev A</t>
  </si>
  <si>
    <t>{84b2ae09-5a8d-41ce-b287-ae3e8f2e781a}</t>
  </si>
  <si>
    <t>SO 102</t>
  </si>
  <si>
    <t>Komunikace - větev B</t>
  </si>
  <si>
    <t>{b5319617-2cdc-4996-b937-6017427251d4}</t>
  </si>
  <si>
    <t>SO 103</t>
  </si>
  <si>
    <t>Komunikace - větev C</t>
  </si>
  <si>
    <t>{06cbfb6a-a34e-48ff-9ca9-167986aad3ea}</t>
  </si>
  <si>
    <t>SO 104</t>
  </si>
  <si>
    <t>Komunikace - větev D</t>
  </si>
  <si>
    <t>{85e1cac5-8226-4b0e-9be4-13cff87502b8}</t>
  </si>
  <si>
    <t>SO 301</t>
  </si>
  <si>
    <t>Splašková kanalizace</t>
  </si>
  <si>
    <t>{7fbecdb9-bdf2-4b71-a072-9cefeef0b586}</t>
  </si>
  <si>
    <t>SO301.1</t>
  </si>
  <si>
    <t>Stoka S</t>
  </si>
  <si>
    <t>Soupis</t>
  </si>
  <si>
    <t>{2d0caf2a-df94-4bc7-b817-33a507706b52}</t>
  </si>
  <si>
    <t>SO301.2</t>
  </si>
  <si>
    <t>Stoka S5</t>
  </si>
  <si>
    <t>{617104a3-9778-4fe4-8794-b87cc3edd106}</t>
  </si>
  <si>
    <t>SO301.3</t>
  </si>
  <si>
    <t>Stoka S6</t>
  </si>
  <si>
    <t>{584ee98f-2a6e-47d2-ae53-5613294c875e}</t>
  </si>
  <si>
    <t>SO301.4</t>
  </si>
  <si>
    <t>Stoka S7</t>
  </si>
  <si>
    <t>{3f861630-3021-4ad2-87a5-aedd4d48a688}</t>
  </si>
  <si>
    <t>SO301.5</t>
  </si>
  <si>
    <t>Odbočení pro kanalizační přípojky</t>
  </si>
  <si>
    <t>{0679b45a-e740-45b2-a46e-e79266763d07}</t>
  </si>
  <si>
    <t>SO 302</t>
  </si>
  <si>
    <t>Dešťová kanalizace</t>
  </si>
  <si>
    <t>{9de235c3-589d-4c65-9d11-f66576d1c71c}</t>
  </si>
  <si>
    <t>SO302.1</t>
  </si>
  <si>
    <t>Stoka D</t>
  </si>
  <si>
    <t>{bce7188d-80be-485b-b363-60bc5b7381a5}</t>
  </si>
  <si>
    <t>SO302.2</t>
  </si>
  <si>
    <t>Stoka D2</t>
  </si>
  <si>
    <t>{f239e726-06a0-4f87-97e0-243f56712ac2}</t>
  </si>
  <si>
    <t>SO302.3</t>
  </si>
  <si>
    <t>Stoka D3</t>
  </si>
  <si>
    <t>{80489439-2592-4d58-a5b0-b7de0925ff58}</t>
  </si>
  <si>
    <t>SO302.4</t>
  </si>
  <si>
    <t>Stoka D4</t>
  </si>
  <si>
    <t>{feea48ca-61db-432a-9dd0-fb59fa829102}</t>
  </si>
  <si>
    <t>SO302.5</t>
  </si>
  <si>
    <t>Stoka D5</t>
  </si>
  <si>
    <t>{2a8344fa-a016-45a1-9d61-6363a0118013}</t>
  </si>
  <si>
    <t>SO302.6</t>
  </si>
  <si>
    <t>Stoka D6</t>
  </si>
  <si>
    <t>{0d2232df-f541-43c6-82fa-c1e1c8304dea}</t>
  </si>
  <si>
    <t>SO302.7</t>
  </si>
  <si>
    <t>{92c88004-f47a-493d-a961-eedf9834421e}</t>
  </si>
  <si>
    <t>SO302.8</t>
  </si>
  <si>
    <t>Odbočení pro přípojky uličních vpustí</t>
  </si>
  <si>
    <t>{09fede07-c66f-4cf9-befa-0a4139fd61ec}</t>
  </si>
  <si>
    <t>SO302.9</t>
  </si>
  <si>
    <t>Tůně s retenčním prostorem</t>
  </si>
  <si>
    <t>{9bc93fbd-1fde-474b-a7e3-f1457f538343}</t>
  </si>
  <si>
    <t>SO 351</t>
  </si>
  <si>
    <t>Vodovod</t>
  </si>
  <si>
    <t>{4bbf0639-3688-448f-9dd5-5025f4f7d4f0}</t>
  </si>
  <si>
    <t>SO351.1</t>
  </si>
  <si>
    <t>Větev V výkopové práce</t>
  </si>
  <si>
    <t>{549efa19-5735-46bf-9479-314ecff974fc}</t>
  </si>
  <si>
    <t>SO351.2</t>
  </si>
  <si>
    <t>Větev V4 výkopové práce</t>
  </si>
  <si>
    <t>{f1263c79-c825-4c66-b109-84c338846237}</t>
  </si>
  <si>
    <t>SO351.3</t>
  </si>
  <si>
    <t>Větev V5 výkopové práce</t>
  </si>
  <si>
    <t>{e5c30a98-1151-4489-b551-200a4462bf13}</t>
  </si>
  <si>
    <t>SO351.4</t>
  </si>
  <si>
    <t>Větev V6 výkopové práce</t>
  </si>
  <si>
    <t>{63868ce6-6599-4e6e-b6fb-099bf139be52}</t>
  </si>
  <si>
    <t>SO351.5</t>
  </si>
  <si>
    <t>Výpis materiálu</t>
  </si>
  <si>
    <t>{7e1e60e6-29d0-4346-a607-6b26562e219e}</t>
  </si>
  <si>
    <t>SO351.6</t>
  </si>
  <si>
    <t>Odbočení pro vodovodní přípojky</t>
  </si>
  <si>
    <t>{d5739496-05ae-416b-99f9-9419dab78fe4}</t>
  </si>
  <si>
    <t>SO 352</t>
  </si>
  <si>
    <t>Přeložka vodovodu</t>
  </si>
  <si>
    <t>{d5ee191f-d7a4-4094-adb4-9c2bc10c6030}</t>
  </si>
  <si>
    <t>SO 401</t>
  </si>
  <si>
    <t>Veřejné osvětlení</t>
  </si>
  <si>
    <t>{8d820a8a-1b71-489b-b17c-98fb72504745}</t>
  </si>
  <si>
    <t>SO 501</t>
  </si>
  <si>
    <t>Plynovod STL</t>
  </si>
  <si>
    <t>{b3ad61ef-167d-4e72-8194-e9d3fff87aa2}</t>
  </si>
  <si>
    <t>SO501.1</t>
  </si>
  <si>
    <t>Větev P</t>
  </si>
  <si>
    <t>{92d7e26e-d9eb-4d3b-bc01-00e993bdeffa}</t>
  </si>
  <si>
    <t>SO501.2</t>
  </si>
  <si>
    <t>Větev P1</t>
  </si>
  <si>
    <t>{4b919027-94ad-45d2-a302-d652834c486c}</t>
  </si>
  <si>
    <t>SO501.3</t>
  </si>
  <si>
    <t>Větev P2</t>
  </si>
  <si>
    <t>{d182ba4a-f70e-47e5-9054-a04a16449825}</t>
  </si>
  <si>
    <t>SO501.4</t>
  </si>
  <si>
    <t>Větev P3</t>
  </si>
  <si>
    <t>{40f4bece-177a-4bab-9991-5902dcf9baa8}</t>
  </si>
  <si>
    <t>SO501.5</t>
  </si>
  <si>
    <t>{87a40ecf-938f-412b-88f2-739bd4b2eea6}</t>
  </si>
  <si>
    <t>SO501.6</t>
  </si>
  <si>
    <t>Odbočení pro přípojky plynu</t>
  </si>
  <si>
    <t>{77295cbf-0bfd-49d5-bda0-f2e26402ccdc}</t>
  </si>
  <si>
    <t>SO 801</t>
  </si>
  <si>
    <t>Architektonické a krajinné řešení</t>
  </si>
  <si>
    <t>{bee6bc2d-99b5-48e4-9026-2e5c2e1e3e50}</t>
  </si>
  <si>
    <t>KRYCÍ LIST SOUPISU PRACÍ</t>
  </si>
  <si>
    <t>Objekt:</t>
  </si>
  <si>
    <t>SO 001 - Vedlejší rozpočtové náklady</t>
  </si>
  <si>
    <t>REKAPITULACE ČLENĚNÍ SOUPISU PRACÍ</t>
  </si>
  <si>
    <t>Kód dílu - Popis</t>
  </si>
  <si>
    <t>Cena celkem [CZK]</t>
  </si>
  <si>
    <t>Náklady ze soupisu prací</t>
  </si>
  <si>
    <t>-1</t>
  </si>
  <si>
    <t>OST,VRN - Ostatní náklady a vedlejší rozpočtové náklady</t>
  </si>
  <si>
    <t>VRN - Vedlejší rozpočtové náklady</t>
  </si>
  <si>
    <t xml:space="preserve">    VRN1 - Průzkumné, geodetické a projektové práce</t>
  </si>
  <si>
    <t xml:space="preserve">    VRN3 - Zařízení staveniště</t>
  </si>
  <si>
    <t xml:space="preserve">    VRN4 - Inženýrská činnost</t>
  </si>
  <si>
    <t xml:space="preserve">    VRN7 - Provozní vlivy</t>
  </si>
  <si>
    <t xml:space="preserve">    VRN9 - Ostatní náklady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</si>
  <si>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</si>
  <si>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</si>
  <si>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</si>
  <si>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</si>
  <si>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</si>
  <si>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</si>
  <si>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</si>
  <si>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</si>
  <si>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</si>
  <si>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</si>
  <si>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</si>
  <si>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</si>
  <si>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</si>
  <si>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OST,VRN</t>
  </si>
  <si>
    <t>Ostatní náklady a vedlejší rozpočtové náklady</t>
  </si>
  <si>
    <t>ROZPOCET</t>
  </si>
  <si>
    <t>K</t>
  </si>
  <si>
    <t>900001</t>
  </si>
  <si>
    <t>Vybudování zařízení staveniště, včetně vybudování a zabezpečení deponií a mezideponií a staveništního zázemí</t>
  </si>
  <si>
    <t>soubor</t>
  </si>
  <si>
    <t>4</t>
  </si>
  <si>
    <t>-1586613414</t>
  </si>
  <si>
    <t>PP</t>
  </si>
  <si>
    <t>900002</t>
  </si>
  <si>
    <t>Provoz zařízení staveniště</t>
  </si>
  <si>
    <t>725185611</t>
  </si>
  <si>
    <t>3</t>
  </si>
  <si>
    <t>900003</t>
  </si>
  <si>
    <t>Odstranění zařízení staveniště včetně uvedení ploch deponií a mezideponií do původního stavu</t>
  </si>
  <si>
    <t>-2071947004</t>
  </si>
  <si>
    <t>900004</t>
  </si>
  <si>
    <t>Předání a převzetí zařízení staveniště</t>
  </si>
  <si>
    <t>-1267683904</t>
  </si>
  <si>
    <t>5</t>
  </si>
  <si>
    <t>900005</t>
  </si>
  <si>
    <t xml:space="preserve">Zhotovení dokumentace skutečného provedení stavby </t>
  </si>
  <si>
    <t>-1512201171</t>
  </si>
  <si>
    <t>6</t>
  </si>
  <si>
    <t>900006</t>
  </si>
  <si>
    <t>Geodetické zaměření skutečného provedení stavby včetně zpracování geometrického plánu</t>
  </si>
  <si>
    <t>-493368658</t>
  </si>
  <si>
    <t>7</t>
  </si>
  <si>
    <t>900007</t>
  </si>
  <si>
    <t>Vytýčení jednotlivých částí stavby akreditovaným geodetem</t>
  </si>
  <si>
    <t>-1138046126</t>
  </si>
  <si>
    <t>8</t>
  </si>
  <si>
    <t>900008</t>
  </si>
  <si>
    <t>Zaměření a vytýčení stávajících inženýrských sítí</t>
  </si>
  <si>
    <t>-214147232</t>
  </si>
  <si>
    <t>9</t>
  </si>
  <si>
    <t>900010</t>
  </si>
  <si>
    <t>Komplexní zkoušky, průzkumy, revize a odběry vzorků předepsané projektovou dokumentací včetně prokázání kvality díla, včetně testu zeminy pro uskladnění, zkoušky zhutnění zásypů v komunikacích, testy potrubí průmyslovou kamerou na ovalitu a spád potrubí</t>
  </si>
  <si>
    <t>2051356573</t>
  </si>
  <si>
    <t>10</t>
  </si>
  <si>
    <t>900011</t>
  </si>
  <si>
    <t>Dočasná dopravní opatření a provozní vlivy, instalace, údržba a rozebrání přechodného dopravního značení a zpracování příslušné projektové dokumentace DIO a DIR</t>
  </si>
  <si>
    <t>1207204789</t>
  </si>
  <si>
    <t>11</t>
  </si>
  <si>
    <t>900012</t>
  </si>
  <si>
    <t>Náklady spojené s vybudováním, údržbou a demontáží dočasných zpevněných ploch a přejezdů přes výkopy včetně uvedení dotčených ploch do původního stavu</t>
  </si>
  <si>
    <t>-1818472136</t>
  </si>
  <si>
    <t>900013</t>
  </si>
  <si>
    <t>Náklady spojené se zádlažbou poklopů ve volném terénu</t>
  </si>
  <si>
    <t>1011747733</t>
  </si>
  <si>
    <t>P</t>
  </si>
  <si>
    <t xml:space="preserve">Poznámka k položce:_x000d_
_x000d_
</t>
  </si>
  <si>
    <t>13</t>
  </si>
  <si>
    <t>900014</t>
  </si>
  <si>
    <t xml:space="preserve">Náklady spojené s uvedením nezpevněných ploch do původního stavu včetně osetí a následné péče </t>
  </si>
  <si>
    <t>895352697</t>
  </si>
  <si>
    <t>14</t>
  </si>
  <si>
    <t>900015</t>
  </si>
  <si>
    <t>Převzetí a předání díla, kolaudační řízení</t>
  </si>
  <si>
    <t>-573948949</t>
  </si>
  <si>
    <t>15</t>
  </si>
  <si>
    <t>900016</t>
  </si>
  <si>
    <t>Kompletační a koordinační a inženýrská činnost</t>
  </si>
  <si>
    <t>-1068882383</t>
  </si>
  <si>
    <t>16</t>
  </si>
  <si>
    <t>900017</t>
  </si>
  <si>
    <t>Zajištění porostů v bezprostřední blízkosti prováděných prací, bednění kmenů stromů, ochrana kořenů a další činnosti vedoucí k eliminaci škod způsobených na porostech</t>
  </si>
  <si>
    <t>-956720485</t>
  </si>
  <si>
    <t>17</t>
  </si>
  <si>
    <t>900018</t>
  </si>
  <si>
    <t>Užívání veřejných prostranství a ploch, poplatky spojené se záborem komunikací místních a komunikací II a III třídy, či tříd vyšších</t>
  </si>
  <si>
    <t>1109337603</t>
  </si>
  <si>
    <t>18</t>
  </si>
  <si>
    <t>900019</t>
  </si>
  <si>
    <t>Pasportizace okolních objektů včetně pořízení fotodokumentace</t>
  </si>
  <si>
    <t>2098082980</t>
  </si>
  <si>
    <t>19</t>
  </si>
  <si>
    <t>900020</t>
  </si>
  <si>
    <t>Rozebrání a obnova drobných stavebních objektů dotčených stavební činností (ploty, zídky, sloupy, uliční vpusti a podobně)</t>
  </si>
  <si>
    <t>-740893247</t>
  </si>
  <si>
    <t xml:space="preserve">Poznámka k položce:_x000d_
_x000d_
_x000d_
</t>
  </si>
  <si>
    <t>20</t>
  </si>
  <si>
    <t>900021</t>
  </si>
  <si>
    <t>Osazení značení (identifikačních markerů) na potrubí vodovodu a armatury</t>
  </si>
  <si>
    <t>331977232</t>
  </si>
  <si>
    <t>900022</t>
  </si>
  <si>
    <t>Náklady spojené s čerpáním podzemních vod z výkopů v případě zastižení hladiny podzemních vod</t>
  </si>
  <si>
    <t>-1379044371</t>
  </si>
  <si>
    <t>22</t>
  </si>
  <si>
    <t>900023</t>
  </si>
  <si>
    <t>Náklady spojené se zpracováním provozního a havarijního řádu kanalizace a vodovodu</t>
  </si>
  <si>
    <t>-551693304</t>
  </si>
  <si>
    <t>23</t>
  </si>
  <si>
    <t>900024</t>
  </si>
  <si>
    <t>Zajištění náhradního zásobování vodou pomocí provizorního přepojení potrubí v případě nutnosti odstávky řadu</t>
  </si>
  <si>
    <t>1009190040</t>
  </si>
  <si>
    <t>24</t>
  </si>
  <si>
    <t>900025</t>
  </si>
  <si>
    <t>Náklady související s bouráním stávajícího potrubí kanalizace a vodovodu nad rámec jednotlivých soupisů prací při kolizích a v rámci koordinace polohy sítí včetně odvozu a likvidace vzniklé suti</t>
  </si>
  <si>
    <t>-1705686739</t>
  </si>
  <si>
    <t>25</t>
  </si>
  <si>
    <t>900027</t>
  </si>
  <si>
    <t>-2042867542</t>
  </si>
  <si>
    <t>26</t>
  </si>
  <si>
    <t>900026</t>
  </si>
  <si>
    <t>Náklady související s ochranou stávajících inženýrských sítí a zabezpečení a koordinace pokládky nových sítí včetně zohlednění ztížených vykopávek při křížení vedení</t>
  </si>
  <si>
    <t>-1925301230</t>
  </si>
  <si>
    <t>27</t>
  </si>
  <si>
    <t>900028</t>
  </si>
  <si>
    <t>Bezpečnostní a hygienická opatření na staveništi, koordinátor BOZP na staveništi</t>
  </si>
  <si>
    <t>1964811169</t>
  </si>
  <si>
    <t>28</t>
  </si>
  <si>
    <t>900029</t>
  </si>
  <si>
    <t>Náklady spojené s provedením vymazání spár skruží šachet těsnící maltou včetně případné zkoušky těsnosti včetně nákladů na vodné a stočné</t>
  </si>
  <si>
    <t>237528943</t>
  </si>
  <si>
    <t>29</t>
  </si>
  <si>
    <t>900030</t>
  </si>
  <si>
    <t>Náklady spojené s bouráním nebo zafoukáním stávajícího překládaného vodovodu</t>
  </si>
  <si>
    <t>1322067827</t>
  </si>
  <si>
    <t>30</t>
  </si>
  <si>
    <t>900031</t>
  </si>
  <si>
    <t>Revize plynovodu a plynovodních přípojek</t>
  </si>
  <si>
    <t>-621878078</t>
  </si>
  <si>
    <t>31</t>
  </si>
  <si>
    <t>900032</t>
  </si>
  <si>
    <t>Napojení a propoj plynovodu na stávající plynovod dle požadavků správce sítě</t>
  </si>
  <si>
    <t>-2052132845</t>
  </si>
  <si>
    <t>32</t>
  </si>
  <si>
    <t>900033</t>
  </si>
  <si>
    <t>Náklady spojené s potřebou čerpání splaškových vod ve výkopišti a se souvisejícícmi stavebními úpravami výkopů včetně osazení a následného zaslepení drenážního potrubí</t>
  </si>
  <si>
    <t>-1129401647</t>
  </si>
  <si>
    <t>33</t>
  </si>
  <si>
    <t>900034</t>
  </si>
  <si>
    <t>Náklady spojené se separací a dotříděním staveništních odpadů a případným předrcením odpadů před odvozem na skládku</t>
  </si>
  <si>
    <t>1942916019</t>
  </si>
  <si>
    <t>VRN</t>
  </si>
  <si>
    <t>VRN1</t>
  </si>
  <si>
    <t>Průzkumné, geodetické a projektové práce</t>
  </si>
  <si>
    <t>34</t>
  </si>
  <si>
    <t>011314000</t>
  </si>
  <si>
    <t>Archeologický dohled</t>
  </si>
  <si>
    <t>CS ÚRS 2018 01</t>
  </si>
  <si>
    <t>1024</t>
  </si>
  <si>
    <t>503692265</t>
  </si>
  <si>
    <t>35</t>
  </si>
  <si>
    <t>012203000</t>
  </si>
  <si>
    <t>Geodetické práce při provádění stavby</t>
  </si>
  <si>
    <t>363299320</t>
  </si>
  <si>
    <t>36</t>
  </si>
  <si>
    <t>012303000</t>
  </si>
  <si>
    <t>Geodetické práce po výstavbě</t>
  </si>
  <si>
    <t>1122653791</t>
  </si>
  <si>
    <t>37</t>
  </si>
  <si>
    <t>012403000</t>
  </si>
  <si>
    <t>Kartografické práce</t>
  </si>
  <si>
    <t>1839233776</t>
  </si>
  <si>
    <t>Poznámka k položce:_x000d_
Zápis do technické mapy města. Zpracování geometrických plánů a věcných břemen.</t>
  </si>
  <si>
    <t>38</t>
  </si>
  <si>
    <t>013254000</t>
  </si>
  <si>
    <t>Dokumentace skutečného provedení stavby</t>
  </si>
  <si>
    <t>-1744568429</t>
  </si>
  <si>
    <t>Poznámka k položce:_x000d_
(3x v tištěné formě + 3x v digitální formě na CD nosiči v obecně dostupných formátech)</t>
  </si>
  <si>
    <t>39</t>
  </si>
  <si>
    <t>013294000</t>
  </si>
  <si>
    <t>Ostatní dokumentace</t>
  </si>
  <si>
    <t>…</t>
  </si>
  <si>
    <t>CS ÚRS 2025 01</t>
  </si>
  <si>
    <t>-95981899</t>
  </si>
  <si>
    <t>Online PSC</t>
  </si>
  <si>
    <t>https://podminky.urs.cz/item/CS_URS_2025_01/013294000</t>
  </si>
  <si>
    <t>Poznámka k položce:_x000d_
Realizační dokumentace stavby.</t>
  </si>
  <si>
    <t>VRN3</t>
  </si>
  <si>
    <t>Zařízení staveniště</t>
  </si>
  <si>
    <t>40</t>
  </si>
  <si>
    <t>031002000</t>
  </si>
  <si>
    <t>Související práce pro zařízení staveniště</t>
  </si>
  <si>
    <t>1092897436</t>
  </si>
  <si>
    <t>41</t>
  </si>
  <si>
    <t>032002000</t>
  </si>
  <si>
    <t>Vybavení staveniště</t>
  </si>
  <si>
    <t>801267339</t>
  </si>
  <si>
    <t>42</t>
  </si>
  <si>
    <t>032103000</t>
  </si>
  <si>
    <t>Náklady na stavební buňky</t>
  </si>
  <si>
    <t>soub.</t>
  </si>
  <si>
    <t>264703817</t>
  </si>
  <si>
    <t>https://podminky.urs.cz/item/CS_URS_2025_01/032103000</t>
  </si>
  <si>
    <t>43</t>
  </si>
  <si>
    <t>032403000</t>
  </si>
  <si>
    <t>Provizorní komunikace</t>
  </si>
  <si>
    <t>1457740290</t>
  </si>
  <si>
    <t>https://podminky.urs.cz/item/CS_URS_2025_01/032403000</t>
  </si>
  <si>
    <t>Poznámka k položce:_x000d_
Provizorní komunikace v rámci stavby. Náklady spojené s vybudováním, údržbou a demontáží dočasných zpevněných ploch a přejezdů přes výkopy včetně uvedení dotčených ploch do původního stavu</t>
  </si>
  <si>
    <t>44</t>
  </si>
  <si>
    <t>032503000</t>
  </si>
  <si>
    <t>Skládky na staveništi</t>
  </si>
  <si>
    <t>-183516469</t>
  </si>
  <si>
    <t>45</t>
  </si>
  <si>
    <t>034002000</t>
  </si>
  <si>
    <t>Zabezpečení staveniště</t>
  </si>
  <si>
    <t>-414100847</t>
  </si>
  <si>
    <t>46</t>
  </si>
  <si>
    <t>034303000</t>
  </si>
  <si>
    <t>Dopravní značení na staveništi</t>
  </si>
  <si>
    <t>918682200</t>
  </si>
  <si>
    <t>47</t>
  </si>
  <si>
    <t>034503000</t>
  </si>
  <si>
    <t>Informační tabule na staveništi</t>
  </si>
  <si>
    <t>1604783566</t>
  </si>
  <si>
    <t>48</t>
  </si>
  <si>
    <t>039002000</t>
  </si>
  <si>
    <t>Zrušení zařízení staveniště</t>
  </si>
  <si>
    <t>-1581052348</t>
  </si>
  <si>
    <t>https://podminky.urs.cz/item/CS_URS_2025_01/039002000</t>
  </si>
  <si>
    <t>VRN4</t>
  </si>
  <si>
    <t>Inženýrská činnost</t>
  </si>
  <si>
    <t>49</t>
  </si>
  <si>
    <t>041002000</t>
  </si>
  <si>
    <t>Dozory</t>
  </si>
  <si>
    <t>1564830686</t>
  </si>
  <si>
    <t>Poznámka k položce:_x000d_
Dozor geologa popř. hydrogeologa.</t>
  </si>
  <si>
    <t>50</t>
  </si>
  <si>
    <t>043002000</t>
  </si>
  <si>
    <t>Zkoušky a ostatní měření</t>
  </si>
  <si>
    <t>461154387</t>
  </si>
  <si>
    <t>Poznámka k položce:_x000d_
Provedení kontrol a zkoušek stavebních prací.</t>
  </si>
  <si>
    <t>51</t>
  </si>
  <si>
    <t>043134000</t>
  </si>
  <si>
    <t>Zkoušky zatěžovací</t>
  </si>
  <si>
    <t>kus</t>
  </si>
  <si>
    <t>1384703710</t>
  </si>
  <si>
    <t>52</t>
  </si>
  <si>
    <t>045002000</t>
  </si>
  <si>
    <t>Kompletační a koordinační činnost</t>
  </si>
  <si>
    <t>-95890390</t>
  </si>
  <si>
    <t>53</t>
  </si>
  <si>
    <t>049002000</t>
  </si>
  <si>
    <t>Ostatní inženýrská činnost</t>
  </si>
  <si>
    <t>-1665542597</t>
  </si>
  <si>
    <t>Poznámka k položce:_x000d_
zajištění dokladů pro předání stavby a kolaudační souhlas</t>
  </si>
  <si>
    <t>VRN7</t>
  </si>
  <si>
    <t>Provozní vlivy</t>
  </si>
  <si>
    <t>54</t>
  </si>
  <si>
    <t>072103000</t>
  </si>
  <si>
    <t>Silniční provoz - projednání DIO a zajištění DIR</t>
  </si>
  <si>
    <t>591768521</t>
  </si>
  <si>
    <t>https://podminky.urs.cz/item/CS_URS_2025_01/072103000</t>
  </si>
  <si>
    <t>Poznámka k položce:_x000d_
Vytvoření dopravně inženýrského opatření dle prováděných prací._x000d_
Zajištění vyjádření od všech příslušných organizací a orgánů státní správy._x000d_
Zajištění vydání dopravně inženýrského rozhodnutí od Policie ČR.</t>
  </si>
  <si>
    <t>55</t>
  </si>
  <si>
    <t>072203000</t>
  </si>
  <si>
    <t>Silniční provoz - zajištění DIO (dopravní značení)</t>
  </si>
  <si>
    <t>2114011586</t>
  </si>
  <si>
    <t>https://podminky.urs.cz/item/CS_URS_2025_01/072203000</t>
  </si>
  <si>
    <t xml:space="preserve">Poznámka k položce:_x000d_
Instalace dočasného řešení dopravní situace- dopravní značení před staveništěm a  v rámci objízdné trasy._x000d_
Dodatečné pravidelné kontroly a údržba v místě realizace i v rámci objízdné trasy.</t>
  </si>
  <si>
    <t>56</t>
  </si>
  <si>
    <t>075002000</t>
  </si>
  <si>
    <t>Ochranná pásma</t>
  </si>
  <si>
    <t>-1088102514</t>
  </si>
  <si>
    <t>Poznámka k položce:_x000d_
ochrana stávajících inženýrských sítí na staveništi, včetně jejich vytyčení</t>
  </si>
  <si>
    <t>57</t>
  </si>
  <si>
    <t>079002000</t>
  </si>
  <si>
    <t>Ostatní provozní vlivy</t>
  </si>
  <si>
    <t>1749805940</t>
  </si>
  <si>
    <t>VRN9</t>
  </si>
  <si>
    <t>Ostatní náklady</t>
  </si>
  <si>
    <t>58</t>
  </si>
  <si>
    <t>091504000</t>
  </si>
  <si>
    <t>Náklady související s publikační činností</t>
  </si>
  <si>
    <t>-2066981866</t>
  </si>
  <si>
    <t>SO 101 - Komunikace - větev A</t>
  </si>
  <si>
    <t>HSV - Práce a dodávky HSV</t>
  </si>
  <si>
    <t xml:space="preserve">    1 - Zemní práce</t>
  </si>
  <si>
    <t xml:space="preserve">    2 - Zakládání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</si>
  <si>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</si>
  <si>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</si>
  <si>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</si>
  <si>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8 - Trubní vedení</t>
  </si>
  <si>
    <t xml:space="preserve">    9 - Ostatní konstrukce a práce, bourání</t>
  </si>
  <si>
    <t xml:space="preserve">    997 - Přesun sutě</t>
  </si>
  <si>
    <t xml:space="preserve">    998 - Přesun hmot</t>
  </si>
  <si>
    <t>HSV</t>
  </si>
  <si>
    <t>Práce a dodávky HSV</t>
  </si>
  <si>
    <t>Zemní práce</t>
  </si>
  <si>
    <t>111301111</t>
  </si>
  <si>
    <t>Sejmutí drnu tl do 100 mm s přemístěním do 50 m nebo naložením na dopravní prostředek</t>
  </si>
  <si>
    <t>m2</t>
  </si>
  <si>
    <t>CS ÚRS 2025 02</t>
  </si>
  <si>
    <t>-1232593463</t>
  </si>
  <si>
    <t>Sejmutí drnu tl. do 100 mm, v jakékoliv ploše</t>
  </si>
  <si>
    <t>https://podminky.urs.cz/item/CS_URS_2025_02/111301111</t>
  </si>
  <si>
    <t>VV</t>
  </si>
  <si>
    <t>"Sejmutí drnu, který je mimo pozemky zpf" 695,9+179,0+256,1</t>
  </si>
  <si>
    <t>113106144</t>
  </si>
  <si>
    <t>Rozebrání dlažeb ze zámkových dlaždic komunikací pro pěší strojně pl přes 50 m2</t>
  </si>
  <si>
    <t>2059533192</t>
  </si>
  <si>
    <t>Rozebrání dlažeb komunikací pro pěší s přemístěním hmot na skládku na vzdálenost do 3 m nebo s naložením na dopravní prostředek s ložem z kameniva nebo živice a s jakoukoliv výplní spár strojně plochy jednotlivě přes 50 m2 ze zámkové dlažby</t>
  </si>
  <si>
    <t>https://podminky.urs.cz/item/CS_URS_2025_02/113106144</t>
  </si>
  <si>
    <t>43,0+23,7+22,1</t>
  </si>
  <si>
    <t>113154522</t>
  </si>
  <si>
    <t>Frézování živičného krytu tl 40 mm pruh š přes 0,5 m pl do 500 m2</t>
  </si>
  <si>
    <t>42135084</t>
  </si>
  <si>
    <t>Frézování živičného podkladu nebo krytu s naložením hmot na dopravní prostředek plochy do 500 m2 pruhu šířky přes 0,5 m, tloušťky vrstvy 40 mm</t>
  </si>
  <si>
    <t>https://podminky.urs.cz/item/CS_URS_2025_02/113154522</t>
  </si>
  <si>
    <t>"Frézování stávajícího asfaltu pro postupné napojení" 18,4*1,0</t>
  </si>
  <si>
    <t>"Frézování" 93,0+46,4</t>
  </si>
  <si>
    <t>Součet</t>
  </si>
  <si>
    <t>113154525</t>
  </si>
  <si>
    <t>Frézování živičného krytu tl 70 mm pruh š přes 0,5 m pl do 500 m2</t>
  </si>
  <si>
    <t>1012984824</t>
  </si>
  <si>
    <t>Frézování živičného podkladu nebo krytu s naložením hmot na dopravní prostředek plochy do 500 m2 pruhu šířky přes 0,5 m, tloušťky vrstvy 70 mm</t>
  </si>
  <si>
    <t>https://podminky.urs.cz/item/CS_URS_2025_02/113154525</t>
  </si>
  <si>
    <t>"Frézování stávajícího asfaltu pro postupné napojení" 9,2</t>
  </si>
  <si>
    <t>113202111</t>
  </si>
  <si>
    <t>Vytrhání obrub krajníků obrubníků stojatých</t>
  </si>
  <si>
    <t>m</t>
  </si>
  <si>
    <t>1648460141</t>
  </si>
  <si>
    <t>Vytrhání obrub s vybouráním lože, s přemístěním hmot na skládku na vzdálenost do 3 m nebo s naložením na dopravní prostředek z krajníků nebo obrubníků stojatých</t>
  </si>
  <si>
    <t>https://podminky.urs.cz/item/CS_URS_2025_02/113202111</t>
  </si>
  <si>
    <t>"Vybourání obrubníku" 19,0+11,0+11,5+14,1+14,1</t>
  </si>
  <si>
    <t>113204111</t>
  </si>
  <si>
    <t>Vytrhání obrub záhonových</t>
  </si>
  <si>
    <t>-696825445</t>
  </si>
  <si>
    <t>Vytrhání obrub s vybouráním lože, s přemístěním hmot na skládku na vzdálenost do 3 m nebo s naložením na dopravní prostředek záhonových</t>
  </si>
  <si>
    <t>https://podminky.urs.cz/item/CS_URS_2025_02/113204111</t>
  </si>
  <si>
    <t>2,7+2,2+16,3+13,0</t>
  </si>
  <si>
    <t>121151123</t>
  </si>
  <si>
    <t>Sejmutí ornice plochy přes 500 m2 tl vrstvy do 200 mm strojně</t>
  </si>
  <si>
    <t>65606945</t>
  </si>
  <si>
    <t>Sejmutí ornice strojně při souvislé ploše přes 500 m2, tl. vrstvy do 200 mm</t>
  </si>
  <si>
    <t>https://podminky.urs.cz/item/CS_URS_2025_02/121151123</t>
  </si>
  <si>
    <t>"Sejmutí podorničí v tl. 100 mm"</t>
  </si>
  <si>
    <t>"BPEJ 73716" 433,5</t>
  </si>
  <si>
    <t>"BPEJ 72911" 66,4+2975,0</t>
  </si>
  <si>
    <t>"BPEJ 76811" 141,7+101,3</t>
  </si>
  <si>
    <t>"BPEJ 76701" 475,9</t>
  </si>
  <si>
    <t>"Sejmutí podorničí pro obratiště, BPEJ 73716" 70</t>
  </si>
  <si>
    <t>121151125</t>
  </si>
  <si>
    <t>Sejmutí ornice plochy přes 500 m2 tl vrstvy přes 250 do 300 mm strojně</t>
  </si>
  <si>
    <t>970740886</t>
  </si>
  <si>
    <t>Sejmutí ornice strojně při souvislé ploše přes 500 m2, tl. vrstvy přes 250 do 300 mm</t>
  </si>
  <si>
    <t>https://podminky.urs.cz/item/CS_URS_2025_02/121151125</t>
  </si>
  <si>
    <t>"Sejmutí ornice v tl.300 mm"</t>
  </si>
  <si>
    <t>"BPEJ 73716" 484,0</t>
  </si>
  <si>
    <t>"BPEJ 72911" 66,4+3619,9</t>
  </si>
  <si>
    <t>"BPEJ 76811" 275,3+157,5</t>
  </si>
  <si>
    <t>"BPEJ 76701" 744,9</t>
  </si>
  <si>
    <t>"Sejmutí ornice pro obratiště, BPEJ 73716" 70</t>
  </si>
  <si>
    <t>122151402</t>
  </si>
  <si>
    <t>Vykopávky v zemníku na suchu v hornině třídy těžitelnosti I skupiny 1 a 2 objem do 50 m3 strojně</t>
  </si>
  <si>
    <t>m3</t>
  </si>
  <si>
    <t>-230410560</t>
  </si>
  <si>
    <t>Vykopávky v zemnících na suchu strojně zapažených i nezapažených v hornině třídy těžitelnosti I skupiny 1 a 2 přes 20 do 50 m3</t>
  </si>
  <si>
    <t>https://podminky.urs.cz/item/CS_URS_2025_02/122151402</t>
  </si>
  <si>
    <t>Poznámka k položce:_x000d_
Zřízení dočasné skládky v režii zhotovitele.</t>
  </si>
  <si>
    <t>"Vykopávky z dočasné skládky pro dosypávky a ohumusování - přebytek v SO103" 15,859</t>
  </si>
  <si>
    <t>"Vykopávky z dočasné skládky pro dosypávky a ohumusování - přebytek v SO104" 29,36</t>
  </si>
  <si>
    <t>"Vykopávky z dočasné skládky pro dosypávky a ohumusování - drn" 113,1</t>
  </si>
  <si>
    <t>"Vykopávky z dočasné skládky pro dosypávky a ohumusování - podorničí" 426,38</t>
  </si>
  <si>
    <t>"Vykopávky z dočasné skládky pro dosypávky a ohumusování - vhodné odkopávky" 111,306</t>
  </si>
  <si>
    <t>122252205</t>
  </si>
  <si>
    <t>Odkopávky a prokopávky nezapažené pro silnice a dálnice v hornině třídy těžitelnosti I objem do 1000 m3 strojně</t>
  </si>
  <si>
    <t>103340392</t>
  </si>
  <si>
    <t>Odkopávky a prokopávky nezapažené pro silnice a dálnice strojně v hornině třídy těžitelnosti I přes 500 do 1 000 m3</t>
  </si>
  <si>
    <t>https://podminky.urs.cz/item/CS_URS_2025_02/122252205</t>
  </si>
  <si>
    <t>"Odkopávky na uroveň zemní pláně komunikace a přilehlých ploch, digitálně z řezů" 315,0</t>
  </si>
  <si>
    <t>"Odkopávky na uroveň zemní pláněstezky, digitálně z řezů" 2,0</t>
  </si>
  <si>
    <t>"Odkopávky pro výměnu aktivní zóny komunikace a přilehlých ploch, digitálně z řezů" 604,0*0,4</t>
  </si>
  <si>
    <t>"Odkopávky pro výměnu aktivní zóny stezky, plocha*prům. tl." 585,4*0,35*0,4</t>
  </si>
  <si>
    <t>"Odkopávky pro výměnu aktivní zóny mlatovky, digitálně z řezů" 56,0+8,0*0,4</t>
  </si>
  <si>
    <t>"Odkopávky pro výměnu aktivní zóny chodníky 1-5, digitálně z řezů" 85,9+28,5+9,0+3,4+30,0*0,4</t>
  </si>
  <si>
    <t>122452204</t>
  </si>
  <si>
    <t>Odkopávky a prokopávky nezapažené pro silnice a dálnice v hornině třídy těžitelnosti II objem do 500 m3 strojně</t>
  </si>
  <si>
    <t>-1607599538</t>
  </si>
  <si>
    <t>Odkopávky a prokopávky nezapažené pro silnice a dálnice strojně v hornině třídy těžitelnosti II přes 100 do 500 m3</t>
  </si>
  <si>
    <t>https://podminky.urs.cz/item/CS_URS_2025_02/122452204</t>
  </si>
  <si>
    <t>"Odkopávky pro výměnu aktivní zóny komunikace a přilehlých ploch, digitálně z řezů" 604,0*0,35</t>
  </si>
  <si>
    <t>"Odkopávky pro výměnu aktivní zóny stezky, plocha*prům. tl." 585,4*0,35*0,35</t>
  </si>
  <si>
    <t>"Odkopávky pro výměnu aktivní zóny mlatovky, digitálně z řezů" 56,0+8,0*0,35</t>
  </si>
  <si>
    <t>"Odkopávky pro výměnu aktivní zóny chodníky 1-5, digitálně z řezů" 85,9+28,5+9,0+3,4+30,0*0,35</t>
  </si>
  <si>
    <t>122552204</t>
  </si>
  <si>
    <t>Odkopávky a prokopávky nezapažené pro silnice a dálnice v hornině třídy těžitelnosti III objem do 500 m3 strojně</t>
  </si>
  <si>
    <t>-1083710937</t>
  </si>
  <si>
    <t>Odkopávky a prokopávky nezapažené pro silnice a dálnice strojně v hornině třídy těžitelnosti III přes 100 do 500 m3</t>
  </si>
  <si>
    <t>https://podminky.urs.cz/item/CS_URS_2025_02/122552204</t>
  </si>
  <si>
    <t>"Odkopávky pro výměnu aktivní zóny komunikace a přilehlých ploch, digitálně z řezů" 604,0*0,25</t>
  </si>
  <si>
    <t>"Odkopávky pro výměnu aktivní zóny stezky, plocha*prům. tl." 585,4*0,35*0,25</t>
  </si>
  <si>
    <t>"Odkopávky pro výměnu aktivní zóny mlatovky, digitálně z řezů" 56,0+8,0*0,25</t>
  </si>
  <si>
    <t>"Odkopávky pro výměnu aktivní zóny chodníky 1-5, digitálně z řezů" 85,9+28,5+9,0+3,4+30,0*0,25</t>
  </si>
  <si>
    <t>131251100</t>
  </si>
  <si>
    <t>Hloubení jam nezapažených v hornině třídy těžitelnosti I skupiny 3 objem do 20 m3 strojně</t>
  </si>
  <si>
    <t>661960946</t>
  </si>
  <si>
    <t>Hloubení nezapažených jam a zářezů strojně s urovnáním dna do předepsaného profilu a spádu v hornině třídy těžitelnosti I skupiny 3 do 20 m3</t>
  </si>
  <si>
    <t>https://podminky.urs.cz/item/CS_URS_2025_02/131251100</t>
  </si>
  <si>
    <t>"pro vpusti " 5*(1,5*1,5*1,5)*0,4</t>
  </si>
  <si>
    <t>"Odkopavky kolem stávající vpusti" 1*((1,5*1,5*1,5)-(0,5*0,5*1,5))*0,4</t>
  </si>
  <si>
    <t>131451100</t>
  </si>
  <si>
    <t>Hloubení jam nezapažených v hornině třídy těžitelnosti II skupiny 5 objem do 20 m3 strojně</t>
  </si>
  <si>
    <t>-1874169044</t>
  </si>
  <si>
    <t>Hloubení nezapažených jam a zářezů strojně s urovnáním dna do předepsaného profilu a spádu v hornině třídy těžitelnosti II skupiny 5 do 20 m3</t>
  </si>
  <si>
    <t>https://podminky.urs.cz/item/CS_URS_2025_02/131451100</t>
  </si>
  <si>
    <t>"pro vpusti " 5*(1,5*1,5*1,5)*0,35</t>
  </si>
  <si>
    <t>"Odkopavky kolem stávající vpusti" 1*((1,5*1,5*1,5)-(0,5*0,5*1,5))*0,35</t>
  </si>
  <si>
    <t>131551101</t>
  </si>
  <si>
    <t>Hloubení jam nezapažených v hornině třídy těžitelnosti III skupiny 6 objem do 20 m3 strojně</t>
  </si>
  <si>
    <t>927225925</t>
  </si>
  <si>
    <t>Hloubení nezapažených jam a zářezů strojně s urovnáním dna do předepsaného profilu a spádu v hornině třídy těžitelnosti III skupiny 6 do 20 m3</t>
  </si>
  <si>
    <t>https://podminky.urs.cz/item/CS_URS_2025_02/131551101</t>
  </si>
  <si>
    <t>"pro vpusti " 5*(1,5*1,5*1,5)*0,25</t>
  </si>
  <si>
    <t>"Odkopavky kolem stávající vpusti" 1*((1,5*1,5*1,5)-(0,5*0,5*1,5))*0,25</t>
  </si>
  <si>
    <t>132254201</t>
  </si>
  <si>
    <t>Hloubení zapažených rýh š do 2000 mm v hornině třídy těžitelnosti I skupiny 3 objem do 20 m3</t>
  </si>
  <si>
    <t>-1764747561</t>
  </si>
  <si>
    <t>Hloubení zapažených rýh šířky přes 800 do 2 000 mm strojně s urovnáním dna do předepsaného profilu a spádu v hornině třídy těžitelnosti I skupiny 3 do 20 m3</t>
  </si>
  <si>
    <t>https://podminky.urs.cz/item/CS_URS_2025_02/132254201</t>
  </si>
  <si>
    <t>"hloubení rýh pro přípojky, délka*sirka*prům.hloubka"(10,7+4,3+2,8+2,5+1,0)*1,1*1,5*0,4</t>
  </si>
  <si>
    <t>132454201</t>
  </si>
  <si>
    <t>Hloubení zapažených rýh š do 2000 mm v hornině třídy těžitelnosti II skupiny 5 objem do 20 m3</t>
  </si>
  <si>
    <t>1121719073</t>
  </si>
  <si>
    <t>Hloubení zapažených rýh šířky přes 800 do 2 000 mm strojně s urovnáním dna do předepsaného profilu a spádu v hornině třídy těžitelnosti II skupiny 5 do 20 m3</t>
  </si>
  <si>
    <t>https://podminky.urs.cz/item/CS_URS_2025_02/132454201</t>
  </si>
  <si>
    <t>"hloubení rýh pro přípojky, délka*sirka*prům.hloubka"(10,7+4,3+2,8+2,5+1,0)*1,1*1,5*0,35</t>
  </si>
  <si>
    <t>132554201</t>
  </si>
  <si>
    <t>Hloubení zapažených rýh š do 2000 mm v hornině třídy těžitelnosti III skupiny 6 objem do 20 m3</t>
  </si>
  <si>
    <t>1402939754</t>
  </si>
  <si>
    <t>Hloubení zapažených rýh šířky přes 800 do 2 000 mm strojně s urovnáním dna do předepsaného profilu a spádu v hornině třídy těžitelnosti III skupiny 6 do 20 m3</t>
  </si>
  <si>
    <t>https://podminky.urs.cz/item/CS_URS_2025_02/132554201</t>
  </si>
  <si>
    <t>"hloubení rýh pro přípojky, délka*sirka*prům.hloubka"(10,7+4,3+2,8+2,5+1,0)*1,1*1,5*0,25</t>
  </si>
  <si>
    <t>151101101</t>
  </si>
  <si>
    <t>Zřízení příložného pažení a rozepření stěn rýh hl do 2 m</t>
  </si>
  <si>
    <t>-9723889</t>
  </si>
  <si>
    <t>Zřízení pažení a rozepření stěn rýh pro podzemní vedení příložné pro jakoukoliv mezerovitost, hloubky do 2 m</t>
  </si>
  <si>
    <t>https://podminky.urs.cz/item/CS_URS_2025_02/151101101</t>
  </si>
  <si>
    <t>"vputi" 5*(4*1,5*1,5)</t>
  </si>
  <si>
    <t>151101111</t>
  </si>
  <si>
    <t>Odstranění příložného pažení a rozepření stěn rýh hl do 2 m</t>
  </si>
  <si>
    <t>-1216154447</t>
  </si>
  <si>
    <t>Odstranění pažení a rozepření stěn rýh pro podzemní vedení s uložením materiálu na vzdálenost do 3 m od kraje výkopu příložné, hloubky do 2 m</t>
  </si>
  <si>
    <t>https://podminky.urs.cz/item/CS_URS_2025_02/151101111</t>
  </si>
  <si>
    <t>151811131</t>
  </si>
  <si>
    <t>Osazení pažicího boxu hl výkopu do 4 m š do 1,2 m</t>
  </si>
  <si>
    <t>159075754</t>
  </si>
  <si>
    <t>Zřízení pažicích boxů pro pažení a rozepření stěn rýh podzemního vedení hloubka výkopu do 4 m, šířka do 1,2 m</t>
  </si>
  <si>
    <t>https://podminky.urs.cz/item/CS_URS_2025_02/151811131</t>
  </si>
  <si>
    <t>"Přípojky vpustí, délka*průměrná hloubka" 2*(10,7+4,3+2,8+2,5+1,0)*1,5</t>
  </si>
  <si>
    <t>151811231</t>
  </si>
  <si>
    <t>Odstranění pažicího boxu hl výkopu do 4 m š do 1,2 m</t>
  </si>
  <si>
    <t>-542304019</t>
  </si>
  <si>
    <t>Odstranění pažicích boxů pro pažení a rozepření stěn rýh podzemního vedení hloubka výkopu do 4 m, šířka do 1,2 m</t>
  </si>
  <si>
    <t>https://podminky.urs.cz/item/CS_URS_2025_02/151811231</t>
  </si>
  <si>
    <t>63,9</t>
  </si>
  <si>
    <t>162351104</t>
  </si>
  <si>
    <t>Vodorovné přemístění přes 500 do 1000 m výkopku/sypaniny z horniny třídy těžitelnosti I skupiny 1 až 3</t>
  </si>
  <si>
    <t>669487275</t>
  </si>
  <si>
    <t>Vodorovné přemístění výkopku nebo sypaniny po suchu na obvyklém dopravním prostředku, bez naložení výkopku, avšak se složením bez rozhrnutí z horniny třídy těžitelnosti I skupiny 1 až 3 na vzdálenost přes 500 do 1 000 m</t>
  </si>
  <si>
    <t>https://podminky.urs.cz/item/CS_URS_2025_02/162351104</t>
  </si>
  <si>
    <t>"Odvoz ornice na rozprostření" 5418,0*0,3</t>
  </si>
  <si>
    <t>Mezisoučet</t>
  </si>
  <si>
    <t>"Odvoz drnu na dočasnou skládku" 1131*0,1</t>
  </si>
  <si>
    <t>"Odvoz podorničí na dočasnou skládku" 4263,8*0,1</t>
  </si>
  <si>
    <t>"Odvoz vhodného materiálu z odkopávek pro dosypávky na dočasnou skládku, zapotřebí-přebytek" 2165,9*0,15+371,12-(15,859+29,36+113,1+426,38)</t>
  </si>
  <si>
    <t>162751117</t>
  </si>
  <si>
    <t>Vodorovné přemístění přes 9 000 do 10000 m výkopku/sypaniny z horniny třídy těžitelnosti I skupiny 1 až 3</t>
  </si>
  <si>
    <t>-772147726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</si>
  <si>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</si>
  <si>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https://podminky.urs.cz/item/CS_URS_2025_02/162751117</t>
  </si>
  <si>
    <t>"Viz 122252206 - odkopávky" 1346,69*0,4</t>
  </si>
  <si>
    <t>"Viz 131251100 - hloubení jam" 19,875*0,4</t>
  </si>
  <si>
    <t>"Viz 132254201 - hloubení rýh" 35,145*0,4</t>
  </si>
  <si>
    <t>"Odečet odkopávek, která budou zpětně použity" -111,306*0,4</t>
  </si>
  <si>
    <t>162751119</t>
  </si>
  <si>
    <t>Příplatek k vodorovnému přemístění výkopku/sypaniny z horniny třídy těžitelnosti I skupiny 1 až 3 ZKD 1000 m přes 10000 m</t>
  </si>
  <si>
    <t>-520472062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</si>
  <si>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</si>
  <si>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https://podminky.urs.cz/item/CS_URS_2025_02/162751119</t>
  </si>
  <si>
    <t>"Předpokládaná vzdálenost 25km" 15*516,162</t>
  </si>
  <si>
    <t>162751137</t>
  </si>
  <si>
    <t>Vodorovné přemístění přes 9 000 do 10000 m výkopku/sypaniny z horniny třídy těžitelnosti II skupiny 4 a 5</t>
  </si>
  <si>
    <t>771245538</t>
  </si>
  <si>
    <t>Vodorovné přemístění výkopku nebo sypaniny po suchu na obvyklém dopravním prostředku, bez naložení výkopku, avšak se složením bez rozhrnutí z horniny třídy těžitelnosti II skupiny 4 a 5 na vzdálenost přes 9 000 do 10 000 m</t>
  </si>
  <si>
    <t>https://podminky.urs.cz/item/CS_URS_2025_02/162751137</t>
  </si>
  <si>
    <t>"Viz 122252206 - odkopávky" 1346,69*0,35</t>
  </si>
  <si>
    <t>"Viz 131251100 - hloubení jam" 19,875*0,35</t>
  </si>
  <si>
    <t>"Viz 132254201 - hloubení rýh" 35,145*0,35</t>
  </si>
  <si>
    <t>"Odečet odkopávek, která budou zpětně použity" -111,306*0,35</t>
  </si>
  <si>
    <t>162751139</t>
  </si>
  <si>
    <t>Příplatek k vodorovnému přemístění výkopku/sypaniny z horniny třídy těžitelnosti II skupiny 4 a 5 ZKD 1000 m přes 10000 m</t>
  </si>
  <si>
    <t>136002127</t>
  </si>
  <si>
    <t>Vodorovné přemístění výkopku nebo sypaniny po suchu na obvyklém dopravním prostředku, bez naložení výkopku, avšak se složením bez rozhrnutí z horniny třídy těžitelnosti II skupiny 4 a 5 na vzdálenost Příplatek k ceně za každých dalších i započatých 1 000 m</t>
  </si>
  <si>
    <t>https://podminky.urs.cz/item/CS_URS_2025_02/162751139</t>
  </si>
  <si>
    <t>"Předpokládaná vzdálenost 25km" 15*451,642</t>
  </si>
  <si>
    <t>162751157</t>
  </si>
  <si>
    <t>Vodorovné přemístění přes 9 000 do 10000 m výkopku/sypaniny z horniny třídy těžitelnosti III skupiny 6 a 7</t>
  </si>
  <si>
    <t>-1966129117</t>
  </si>
  <si>
    <t>Vodorovné přemístění výkopku nebo sypaniny po suchu na obvyklém dopravním prostředku, bez naložení výkopku, avšak se složením bez rozhrnutí z horniny třídy těžitelnosti III skupiny 6 a 7 na vzdálenost přes 9 000 do 10 000 m</t>
  </si>
  <si>
    <t>https://podminky.urs.cz/item/CS_URS_2025_02/162751157</t>
  </si>
  <si>
    <t>"Viz 122252206 - odkopávky" 1346,69*0,25</t>
  </si>
  <si>
    <t>"Viz 131251100 - hloubení jam" 19,875*0,25</t>
  </si>
  <si>
    <t>"Viz 132254201 - hloubení rýh" 35,145*0,25</t>
  </si>
  <si>
    <t>"Odečet odkopávek, která budou zpětně použity" -111,306*0,25</t>
  </si>
  <si>
    <t>162751159</t>
  </si>
  <si>
    <t>Příplatek k vodorovnému přemístění výkopku/sypaniny z horniny třídy těžitelnosti III skupiny 6 a 7 ZKD 1000 m přes 10000 m</t>
  </si>
  <si>
    <t>-1358314960</t>
  </si>
  <si>
    <t>Vodorovné přemístění výkopku nebo sypaniny po suchu na obvyklém dopravním prostředku, bez naložení výkopku, avšak se složením bez rozhrnutí z horniny třídy těžitelnosti III skupiny 6 a 7 na vzdálenost Příplatek k ceně za každých dalších i započatých 1 000 m</t>
  </si>
  <si>
    <t>https://podminky.urs.cz/item/CS_URS_2025_02/162751159</t>
  </si>
  <si>
    <t>"Předpokládaná vzdálenost 25km" 15*322,601</t>
  </si>
  <si>
    <t>171152111</t>
  </si>
  <si>
    <t>Uložení sypaniny z hornin nesoudržných a sypkých do násypů zhutněných v aktivní zóně silnic a dálnic</t>
  </si>
  <si>
    <t>482327053</t>
  </si>
  <si>
    <t>Uložení sypaniny do zhutněných násypů pro silnice, dálnice a letiště s rozprostřením sypaniny ve vrstvách, s hrubým urovnáním a uzavřením povrchu násypu z hornin nesoudržných sypkých v aktivní zóně</t>
  </si>
  <si>
    <t>https://podminky.urs.cz/item/CS_URS_2025_02/171152111</t>
  </si>
  <si>
    <t>Poznámka k položce:_x000d_
Předpokládaná tloušťka úpravy aktivní zóny je 0,4 m. Tato hodnota bude ověřena při stavbě zkouškami a případně upravena.</t>
  </si>
  <si>
    <t>"Výměna aktivní zóny mimo zásypy inženýrských sítí - komunikace a přilehlé plochy" 1411,3*0,4</t>
  </si>
  <si>
    <t>"Výměna aktivní zóny mimo zásypy inženýrských sítí - stezka" 585,4*0,4</t>
  </si>
  <si>
    <t>"Výměna aktivní zóny mimo zásypy inženýrských sítí - mlatovka" (249,5+38,6)*0,4</t>
  </si>
  <si>
    <t>"Výměna aktivní zóny mimo zásypy inženýrských sítí - chodníky 1-5" (178,4+60,9+86,4+28,2+98,7)*0,4</t>
  </si>
  <si>
    <t>"Doplnění materiálu na úroven parapláně u chodníku 4" 0,8*20</t>
  </si>
  <si>
    <t>M</t>
  </si>
  <si>
    <t>58344229</t>
  </si>
  <si>
    <t>štěrkodrť frakce 0/125</t>
  </si>
  <si>
    <t>t</t>
  </si>
  <si>
    <t>1487631909</t>
  </si>
  <si>
    <t>Poznámka k položce:_x000d_
2,0t/m3</t>
  </si>
  <si>
    <t>1110,96</t>
  </si>
  <si>
    <t>1110,96*2 'Přepočtené koeficientem množství</t>
  </si>
  <si>
    <t>171152112</t>
  </si>
  <si>
    <t>Uložení sypaniny z hornin nesoudržných a sypkých do násypů zhutněných mimo aktivní zónu silnic a dálnic</t>
  </si>
  <si>
    <t>-931894439</t>
  </si>
  <si>
    <t>Uložení sypaniny do zhutněných násypů pro silnice, dálnice a letiště s rozprostřením sypaniny ve vrstvách, s hrubým urovnáním a uzavřením povrchu násypu z hornin nesoudržných sypkých mimo aktivní zónu</t>
  </si>
  <si>
    <t>https://podminky.urs.cz/item/CS_URS_2025_02/171152112</t>
  </si>
  <si>
    <t>Poznámka k položce:_x000d_
Bude použito stávající podorničí, drn a vhodný materiál z odkopávek. Včetně dovozu z dočasné skládky.</t>
  </si>
  <si>
    <t>"Dosypávky pod zelené plochy"</t>
  </si>
  <si>
    <t>"U komunikace, digitálně z řezů" 9+80+78,22</t>
  </si>
  <si>
    <t>"U stezky, digitálně z řezů" 34,0</t>
  </si>
  <si>
    <t>"Chodníky, digitálně z řezů" 31,5+2+8+5,6+6</t>
  </si>
  <si>
    <t>"Mlatovka, digitálně z řezů" 103+12+1,8</t>
  </si>
  <si>
    <t>171251201</t>
  </si>
  <si>
    <t>Uložení sypaniny na skládky nebo meziskládky</t>
  </si>
  <si>
    <t>551265657</t>
  </si>
  <si>
    <t>Uložení sypaniny na skládky nebo meziskládky bez hutnění s upravením uložené sypaniny do předepsaného tvaru</t>
  </si>
  <si>
    <t>https://podminky.urs.cz/item/CS_URS_2025_02/171251201</t>
  </si>
  <si>
    <t>"Uložení zeminy na skládku"1290,404</t>
  </si>
  <si>
    <t>"Uložení podorničí a části odkopávek na dočasnou skládku" 113,1+426,38+111,306</t>
  </si>
  <si>
    <t>174151101</t>
  </si>
  <si>
    <t>Zásyp jam, šachet rýh nebo kolem objektů sypaninou se zhutněním</t>
  </si>
  <si>
    <t>-1382204526</t>
  </si>
  <si>
    <t>Zásyp sypaninou z jakékoliv horniny strojně s uložením výkopku ve vrstvách se zhutněním jam, šachet, rýh nebo kolem objektů v těchto vykopávkách</t>
  </si>
  <si>
    <t>https://podminky.urs.cz/item/CS_URS_2025_02/174151101</t>
  </si>
  <si>
    <t>"Zásyp kolem vpusti " 5*((1,5*1,5*1,5)-(0,5*0,5*1,5))</t>
  </si>
  <si>
    <t>"Zásyp po rušené vpusti" 1*(1,5*1,5*1,5)</t>
  </si>
  <si>
    <t>"Zásyp přípojek vpustí " (10,7+4,3+2,8+2,5+1,0)*1,1*0,9</t>
  </si>
  <si>
    <t>58344171</t>
  </si>
  <si>
    <t>štěrkodrť frakce 0/32</t>
  </si>
  <si>
    <t>1548470267</t>
  </si>
  <si>
    <t>"Zásyp kolem vpusti, 2t/m3" 5*((1,5*1,5*1,5)-(0,5*0,5*1,5))*2</t>
  </si>
  <si>
    <t>"Obsypání přípojek vpustí, délka*sířka*hloubkam 2t/m3" (10,7+4,3+2,8+2,5+1,0)*1,1*0,5*2</t>
  </si>
  <si>
    <t>58344197</t>
  </si>
  <si>
    <t>štěrkodrť frakce 0/63</t>
  </si>
  <si>
    <t>1585780986</t>
  </si>
  <si>
    <t>"Zásyp přípojek vpustí, 2t/m3" (10,7+4,3+2,8+2,5+1,0)*1,1*0,9*2</t>
  </si>
  <si>
    <t>"Zásyp po zrušené vpusti, 2t/m3" 1*(1,5*1,5*1,5)*2</t>
  </si>
  <si>
    <t>175151101</t>
  </si>
  <si>
    <t>Obsypání potrubí strojně sypaninou bez prohození, uloženou do 3 m</t>
  </si>
  <si>
    <t>-1979354939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</si>
  <si>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</si>
  <si>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https://podminky.urs.cz/item/CS_URS_2025_02/175151101</t>
  </si>
  <si>
    <t>Poznámka k položce:_x000d_
Pod vozovkou bude potrubí obsypáno do výšky dle požadavků výrobce štěrkopískem (předpoklad 0,3 m) a poté zásyp rýhy vhodným materiálem z odkopávek, aby byly splněny požadavky na zemní pláni pod vozovkou. V zelených plochách materiálem, který splňuje podmínky pro zřízení humozní vrstvy. Včetně dopravy materiálu z dočasné skládky.</t>
  </si>
  <si>
    <t>"Obsypání přípojek vpustí, délka*sířka*hloubka" (10,7+4,3+2,8+2,5+1,0)*1,1*0,5</t>
  </si>
  <si>
    <t>181252305</t>
  </si>
  <si>
    <t>Úprava pláně pro silnice a dálnice na násypech se zhutněním</t>
  </si>
  <si>
    <t>1405630633</t>
  </si>
  <si>
    <t>Úprava pláně na stavbách silnic a dálnic strojně na násypech se zhutněním</t>
  </si>
  <si>
    <t>https://podminky.urs.cz/item/CS_URS_2025_02/181252305</t>
  </si>
  <si>
    <t>2201,5+884,2+745,0+789,0</t>
  </si>
  <si>
    <t>181351103</t>
  </si>
  <si>
    <t>Rozprostření ornice tl vrstvy do 200 mm pl přes 100 do 500 m2 v rovině nebo ve svahu do 1:5 strojně</t>
  </si>
  <si>
    <t>-1454821943</t>
  </si>
  <si>
    <t>Rozprostření a urovnání ornice v rovině nebo ve svahu sklonu do 1:5 strojně při souvislé ploše přes 100 do 500 m2, tl. vrstvy do 200 mm</t>
  </si>
  <si>
    <t>https://podminky.urs.cz/item/CS_URS_2025_02/181351103</t>
  </si>
  <si>
    <t>Poznámka k položce:_x000d_
Bude použito stávající podorničí. Včetně dovozu z dočasné skládky.</t>
  </si>
  <si>
    <t>"Rozprostření podorničí v tl. 150mm - ohumusování"</t>
  </si>
  <si>
    <t>"Podél komunikace" 620,8</t>
  </si>
  <si>
    <t>"Podél stezky" 218,7+83,0</t>
  </si>
  <si>
    <t>"Chodníky" 262,2+47,4+118,8</t>
  </si>
  <si>
    <t>"Mlatovka" 815,0</t>
  </si>
  <si>
    <t>181351113</t>
  </si>
  <si>
    <t>Rozprostření ornice tl vrstvy do 200 mm pl přes 500 m2 v rovině nebo ve svahu do 1:5 strojně</t>
  </si>
  <si>
    <t>-2061533690</t>
  </si>
  <si>
    <t>Rozprostření a urovnání ornice v rovině nebo ve svahu sklonu do 1:5 strojně při souvislé ploše přes 500 m2, tl. vrstvy do 200 mm</t>
  </si>
  <si>
    <t>https://podminky.urs.cz/item/CS_URS_2025_02/181351113</t>
  </si>
  <si>
    <t>"Rozprostření ornice v tl. 100 mm na pozemky dle žádosti ZPF a stanoviska OŽP, dle příslušného BPEJ"5418,0*3</t>
  </si>
  <si>
    <t>181411131</t>
  </si>
  <si>
    <t>Založení parkového trávníku výsevem pl do 1000 m2 v rovině a ve svahu do 1:5</t>
  </si>
  <si>
    <t>-684025572</t>
  </si>
  <si>
    <t>Založení trávníku na půdě předem připravené plochy do 1000 m2 výsevem včetně utažení parkového v rovině nebo na svahu do 1:5</t>
  </si>
  <si>
    <t>https://podminky.urs.cz/item/CS_URS_2025_02/181411131</t>
  </si>
  <si>
    <t>2165,9</t>
  </si>
  <si>
    <t>00572410</t>
  </si>
  <si>
    <t>osivo směs travní parková</t>
  </si>
  <si>
    <t>kg</t>
  </si>
  <si>
    <t>-686278638</t>
  </si>
  <si>
    <t>2165,9*0,02 'Přepočtené koeficientem množství</t>
  </si>
  <si>
    <t>Zakládání</t>
  </si>
  <si>
    <t>213141111</t>
  </si>
  <si>
    <t>Zřízení vrstvy z geotextilie v rovině nebo ve sklonu do 1:5 š do 3 m</t>
  </si>
  <si>
    <t>539890530</t>
  </si>
  <si>
    <t>Zřízení vrstvy z geotextilie filtrační, separační, odvodňovací, ochranné, výztužné nebo protierozní v rovině nebo ve sklonu do 1:5, šířky do 3 m</t>
  </si>
  <si>
    <t>https://podminky.urs.cz/item/CS_URS_2025_02/213141111</t>
  </si>
  <si>
    <t xml:space="preserve">"Geotextilie pod výměnu aktivní zóny, včetně šikmých částí, včetně přesahů" </t>
  </si>
  <si>
    <t>"komunikace a přilehlé plochy" 1411,3*1,2+2*202,41*0,7</t>
  </si>
  <si>
    <t>"stezka" 585,4*1,2+2*190,51*0,7</t>
  </si>
  <si>
    <t>"mlatovka" 249,5*1,2+ 24,5*0,7+2*45,0*0,7+2*57,0*0,7 38,6+2*0,7*20</t>
  </si>
  <si>
    <t>" chodníky 1-5" 178,4*1,2+2*70*0,7+60,9*1,2+2*24,2*0,7+86,4*1,2+2*45,0*0,7+28,2*1,2+98,7*1,2+2*41,0*0,7</t>
  </si>
  <si>
    <t>69311081</t>
  </si>
  <si>
    <t>geotextilie netkaná separační, ochranná, filtrační, drenážní PES 300g/m2</t>
  </si>
  <si>
    <t>-1518789648</t>
  </si>
  <si>
    <t>3741,528*1,1845 'Přepočtené koeficientem množství</t>
  </si>
  <si>
    <t>Vodorovné konstrukce</t>
  </si>
  <si>
    <t>451573111</t>
  </si>
  <si>
    <t>Lože pod potrubí otevřený výkop ze štěrkopísku</t>
  </si>
  <si>
    <t>1977805968</t>
  </si>
  <si>
    <t>Lože pod potrubí, stoky a drobné objekty v otevřeném výkopu z písku a štěrkopísku do 63 mm</t>
  </si>
  <si>
    <t>https://podminky.urs.cz/item/CS_URS_2025_02/451573111</t>
  </si>
  <si>
    <t>"Lože pod přípojky" (10,7+4,3+2,8+2,5+1,0)*1,1*0,1</t>
  </si>
  <si>
    <t>452112112</t>
  </si>
  <si>
    <t>Osazení betonových prstenců nebo rámů do malty výšky do 100 mm pod poklopy a mříže</t>
  </si>
  <si>
    <t>659208928</t>
  </si>
  <si>
    <t>Osazení betonových dílců prstenců nebo rámů pod poklopy a mříže do malty, výšky do 100 mm</t>
  </si>
  <si>
    <t>https://podminky.urs.cz/item/CS_URS_2025_02/452112112</t>
  </si>
  <si>
    <t>59223864</t>
  </si>
  <si>
    <t>prstenec pro uliční vpusť vyrovnávací betonový 390x60x130mm</t>
  </si>
  <si>
    <t>-1514858877</t>
  </si>
  <si>
    <t>Komunikace pozemní</t>
  </si>
  <si>
    <t>564762111</t>
  </si>
  <si>
    <t>Podklad z vibrovaného štěrku VŠ tl 200 mm</t>
  </si>
  <si>
    <t>2002950745</t>
  </si>
  <si>
    <t>Podklad nebo kryt z vibrovaného štěrku VŠ s rozprostřením, vlhčením a zhutněním, po zhutnění tl. 200 mm</t>
  </si>
  <si>
    <t>https://podminky.urs.cz/item/CS_URS_2025_02/564762111</t>
  </si>
  <si>
    <t>"Sjezd - provizorní napojení"3,5+4,2+4,2+4,2+4,2+4,2+4,2+4,2</t>
  </si>
  <si>
    <t>"Provizorní obratiště na konci úseku" 70</t>
  </si>
  <si>
    <t>564831111</t>
  </si>
  <si>
    <t>Podklad ze štěrkodrtě ŠD plochy přes 100 m2 tl 100 mm</t>
  </si>
  <si>
    <t>-1841821076</t>
  </si>
  <si>
    <t>Podklad ze štěrkodrti ŠD s rozprostřením a zhutněním plochy přes 100 m2, po zhutnění tl. 100 mm</t>
  </si>
  <si>
    <t>https://podminky.urs.cz/item/CS_URS_2025_02/564831111</t>
  </si>
  <si>
    <t>"Mlat - horní vrstva" 486,33+8,84+93,71+8,9</t>
  </si>
  <si>
    <t>564851013</t>
  </si>
  <si>
    <t>Podklad ze štěrkodrtě ŠD plochy do 100 m2 tl 170 mm</t>
  </si>
  <si>
    <t>475443246</t>
  </si>
  <si>
    <t>Podklad ze štěrkodrti ŠD s rozprostřením a zhutněním plochy jednotlivě do 100 m2, po zhutnění tl. 170 mm</t>
  </si>
  <si>
    <t>https://podminky.urs.cz/item/CS_URS_2025_02/564851013</t>
  </si>
  <si>
    <t xml:space="preserve">"Vrstva pod provizorní sjezd"  3,5+4,2+4,2+4,2+4,2+4,2+4,2+4,2</t>
  </si>
  <si>
    <t>564851111</t>
  </si>
  <si>
    <t>Podklad ze štěrkodrtě ŠD plochy přes 100 m2 tl 150 mm</t>
  </si>
  <si>
    <t>233603969</t>
  </si>
  <si>
    <t>Podklad ze štěrkodrti ŠD s rozprostřením a zhutněním plochy přes 100 m2, po zhutnění tl. 150 mm</t>
  </si>
  <si>
    <t>https://podminky.urs.cz/item/CS_URS_2025_02/564851111</t>
  </si>
  <si>
    <t>"Konstrukce chodníku, plocha*součinitel sklonu pláně" (569,3+10,3+318,5+ 9,4+10,7+2,3+1,8+1,0+33,8+29,1)*1,05</t>
  </si>
  <si>
    <t xml:space="preserve">"Zpomalovací práh" 35,2+98,1+49,9+32,6 </t>
  </si>
  <si>
    <t>"Komunikace - horní vrstva" 861,5</t>
  </si>
  <si>
    <t>"Komunikace - spodní vrstva, plocha*součnitel příčného rozšíření*součnitel sklonu pláně" 861,5*1,15*1,05</t>
  </si>
  <si>
    <t>"Mlat - spodní vrstva" 486,33+8,84+93,71+8,9</t>
  </si>
  <si>
    <t>564861111</t>
  </si>
  <si>
    <t>Podklad ze štěrkodrtě ŠD plochy přes 100 m2 tl 200 mm</t>
  </si>
  <si>
    <t>-955129057</t>
  </si>
  <si>
    <t>Podklad ze štěrkodrti ŠD s rozprostřením a zhutněním plochy přes 100 m2, po zhutnění tl. 200 mm</t>
  </si>
  <si>
    <t>https://podminky.urs.cz/item/CS_URS_2025_02/564861111</t>
  </si>
  <si>
    <t>"Zpomalovací práh, plocha*příčné rozšíření*součinitel sklonu pláně" (35,2+98,1+49,9+32,6 )*1,15*1,05</t>
  </si>
  <si>
    <t>"Stezka pro chodce a cyklisty, plocha*součnitel sklonu pláně" (708,3+7,3+4,8)*1,05</t>
  </si>
  <si>
    <t>"Provizorní obratiště na konci úseku - spodní vrstva" 70</t>
  </si>
  <si>
    <t>564871011</t>
  </si>
  <si>
    <t>Podklad ze štěrkodrtě ŠD plochy do 100 m2 tl 250 mm</t>
  </si>
  <si>
    <t>1719900623</t>
  </si>
  <si>
    <t>Podklad ze štěrkodrti ŠD s rozprostřením a zhutněním plochy jednotlivě do 100 m2, po zhutnění tl. 250 mm</t>
  </si>
  <si>
    <t>https://podminky.urs.cz/item/CS_URS_2025_02/564871011</t>
  </si>
  <si>
    <t>"Parkovací stání podélné, plocha*příčné rozšíření*součinitel sklonu pláně" (49,0+36,8)*1,05*1,05</t>
  </si>
  <si>
    <t>"Parkovací stání kolmé, plocha*příčné rozšíření*součinitel sklonu pláně" (117,2+27,4)*1,05*1,1</t>
  </si>
  <si>
    <t>"Sjezdy, plocha*součinitel sklonu pláně"(11,5+10,8+13,1+13,1+13,1 + 20,4+20,4+20,4 + 2,4+2,4+2,4+2,4+2,4)*1,05</t>
  </si>
  <si>
    <t>564911511</t>
  </si>
  <si>
    <t>Podklad z R-materiálu plochy přes 100 m2 tl 50 mm</t>
  </si>
  <si>
    <t>-444021241</t>
  </si>
  <si>
    <t>Podklad nebo podsyp z R-materiálu s rozprostřením a zhutněním plochy přes 100 m2, po zhutnění tl. 50 mm</t>
  </si>
  <si>
    <t>https://podminky.urs.cz/item/CS_URS_2025_02/564911511</t>
  </si>
  <si>
    <t>"Stezka pro chodce a cyklisty" 708,3</t>
  </si>
  <si>
    <t>565155011</t>
  </si>
  <si>
    <t>Asfaltový beton vrstva podkladní ACP 16 + tl 70 mm š do 3 m z nemodifikovaného asfaltu</t>
  </si>
  <si>
    <t>1362215953</t>
  </si>
  <si>
    <t>Asfaltový beton vrstva podkladní ACP 16 z nemodifikovaného asfaltu s rozprostřením a zhutněním ACP 16 + v pruhu šířky přes 1,5 do 3 m, po zhutnění tl. 70 mm</t>
  </si>
  <si>
    <t>https://podminky.urs.cz/item/CS_URS_2025_02/565155011</t>
  </si>
  <si>
    <t>"Komunikace" 861,5</t>
  </si>
  <si>
    <t>"Postupné napojení" 15*0,5</t>
  </si>
  <si>
    <t>573191111</t>
  </si>
  <si>
    <t>Postřik infiltrační kationaktivní emulzí v množství 1 kg/m2</t>
  </si>
  <si>
    <t>-432817922</t>
  </si>
  <si>
    <t>Postřik infiltrační kationaktivní emulzí v množství 1,00 kg/m2</t>
  </si>
  <si>
    <t>https://podminky.urs.cz/item/CS_URS_2025_02/573191111</t>
  </si>
  <si>
    <t>"Stezka" 708,3</t>
  </si>
  <si>
    <t>573231106</t>
  </si>
  <si>
    <t>Postřik živičný spojovací ze silniční emulze v množství 0,30 kg/m2</t>
  </si>
  <si>
    <t>1821399354</t>
  </si>
  <si>
    <t>Postřik spojovací PS bez posypu kamenivem ze silniční emulze, v množství 0,30 kg/m2</t>
  </si>
  <si>
    <t>https://podminky.urs.cz/item/CS_URS_2025_02/573231106</t>
  </si>
  <si>
    <t>"Komunikace" 861,5+15,0*1,0</t>
  </si>
  <si>
    <t>573231109</t>
  </si>
  <si>
    <t>Postřik živičný spojovací ze silniční emulze v množství 0,60 kg/m2</t>
  </si>
  <si>
    <t>-1237161315</t>
  </si>
  <si>
    <t>Postřik spojovací PS bez posypu kamenivem ze silniční emulze, v množství 0,60 kg/m2</t>
  </si>
  <si>
    <t>https://podminky.urs.cz/item/CS_URS_2025_02/573231109</t>
  </si>
  <si>
    <t>"Komunikace" 861,5+15,0*1,0+15,0*0,5</t>
  </si>
  <si>
    <t>59</t>
  </si>
  <si>
    <t>577134211</t>
  </si>
  <si>
    <t>Asfaltový beton vrstva obrusná ACO 11 tř. II tl 40 mm š do 3 m z nemodifikovaného asfaltu</t>
  </si>
  <si>
    <t>-809211873</t>
  </si>
  <si>
    <t>Asfaltový beton vrstva obrusná ACO 11 z nemodifikovaného asfaltu s rozprostřením a se zhutněním ACO 11 v pruhu šířky přes 1,5 do 3 m, po zhutnění tl. 40 mm</t>
  </si>
  <si>
    <t>https://podminky.urs.cz/item/CS_URS_2025_02/577134211</t>
  </si>
  <si>
    <t>"Postupné napojení"15,0*1,0</t>
  </si>
  <si>
    <t>60</t>
  </si>
  <si>
    <t>577144211</t>
  </si>
  <si>
    <t>Asfaltový beton vrstva obrusná ACO 11 tř. II tl 50 mm š do 3 m z nemodifikovaného asfaltu</t>
  </si>
  <si>
    <t>1656425089</t>
  </si>
  <si>
    <t>Asfaltový beton vrstva obrusná ACO 11 z nemodifikovaného asfaltu s rozprostřením a se zhutněním ACO 11 v pruhu šířky přes 1,5 do 3 m, po zhutnění tl. 50 mm</t>
  </si>
  <si>
    <t>https://podminky.urs.cz/item/CS_URS_2025_02/577144211</t>
  </si>
  <si>
    <t>61</t>
  </si>
  <si>
    <t>589116112</t>
  </si>
  <si>
    <t>Kryt ploch pro tělovýchovu jedno a dvouvrstvý z hmot hlinitopísčitých tl přes 20 do 50 mm</t>
  </si>
  <si>
    <t>-1102581372</t>
  </si>
  <si>
    <t>Kryt ploch pro tělovýchovu jednovrstvový nebo dvouvrstvový s rozprostřením hmot, vlhčením a zhutněním hlinitopísčitý, o tl. přes 20 do 50 mm</t>
  </si>
  <si>
    <t>https://podminky.urs.cz/item/CS_URS_2025_02/589116112</t>
  </si>
  <si>
    <t>"Mlat" 486,33+8,84+93,71+8,9</t>
  </si>
  <si>
    <t>62</t>
  </si>
  <si>
    <t>596211113</t>
  </si>
  <si>
    <t>Kladení zámkové dlažby komunikací pro pěší ručně tl 60 mm skupiny A pl přes 300 m2</t>
  </si>
  <si>
    <t>-1235674961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</si>
  <si>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přes 300 m2</t>
  </si>
  <si>
    <t>https://podminky.urs.cz/item/CS_URS_2025_02/596211113</t>
  </si>
  <si>
    <t>961+25,2</t>
  </si>
  <si>
    <t>63</t>
  </si>
  <si>
    <t>59245018</t>
  </si>
  <si>
    <t>dlažba skladebná betonová 200x100mm tl 60mm přírodní</t>
  </si>
  <si>
    <t>-74051462</t>
  </si>
  <si>
    <t>"Chodník" 569,3+10,3+318,5+33,8+29,1</t>
  </si>
  <si>
    <t>961*1,01 'Přepočtené koeficientem množství</t>
  </si>
  <si>
    <t>64</t>
  </si>
  <si>
    <t>59245006</t>
  </si>
  <si>
    <t>dlažba pro nevidomé betonová 200x100mm tl 60mm barevná</t>
  </si>
  <si>
    <t>852247188</t>
  </si>
  <si>
    <t>Poznámka k položce:_x000d_
Ztratné 3%.</t>
  </si>
  <si>
    <t>"Reliéfní dlažba - červená, chodník" 9,4+10,7+2,3+1,8+1,0</t>
  </si>
  <si>
    <t>25,2*1,03 'Přepočtené koeficientem množství</t>
  </si>
  <si>
    <t>65</t>
  </si>
  <si>
    <t>596212210</t>
  </si>
  <si>
    <t>Kladení zámkové dlažby pozemních komunikací ručně tl 80 mm skupiny A pl do 50 m2</t>
  </si>
  <si>
    <t>-1249656178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</si>
  <si>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80 mm skupiny A, pro plochy do 50 m2</t>
  </si>
  <si>
    <t>https://podminky.urs.cz/item/CS_URS_2025_02/596212210</t>
  </si>
  <si>
    <t>150,2+4,25+24,1</t>
  </si>
  <si>
    <t>66</t>
  </si>
  <si>
    <t>59245020</t>
  </si>
  <si>
    <t>dlažba skladebná betonová 200x100mm tl 80mm přírodní</t>
  </si>
  <si>
    <t>-876256560</t>
  </si>
  <si>
    <t>"Parkovací stání pro osoby s omezenou schopností pohybu" 27,4</t>
  </si>
  <si>
    <t>"Sjezdy" 11,5+10,8+13,1+13,1+13,1 + 20,4+20,4+20,4</t>
  </si>
  <si>
    <t>150,2*1,03 'Přepočtené koeficientem množství</t>
  </si>
  <si>
    <t>67</t>
  </si>
  <si>
    <t>59245005</t>
  </si>
  <si>
    <t>dlažba skladebná betonová 200x100mm tl 80mm barevná</t>
  </si>
  <si>
    <t>-1008889150</t>
  </si>
  <si>
    <t>Poznámka k položce:_x000d_
Ztratné 3%</t>
  </si>
  <si>
    <t>"Dlažba na rozdělení parkovacích stání - antracit" 9*4,5*0,1+1*2*0,1</t>
  </si>
  <si>
    <t>4,25*1,03 'Přepočtené koeficientem množství</t>
  </si>
  <si>
    <t>68</t>
  </si>
  <si>
    <t>59245226</t>
  </si>
  <si>
    <t>dlažba pro nevidomé betonová 200x100mm tl 80mm barevná</t>
  </si>
  <si>
    <t>-1115982914</t>
  </si>
  <si>
    <t>"Sjezdy-reliéfní dlažba, červená" 2,4+2,4+2,4+2,4+2,4</t>
  </si>
  <si>
    <t>"Stezka pro chodce a cyklisty" 7,3+4,8</t>
  </si>
  <si>
    <t>24,1*1,03 'Přepočtené koeficientem množství</t>
  </si>
  <si>
    <t>69</t>
  </si>
  <si>
    <t>596212312</t>
  </si>
  <si>
    <t>Kladení zámkové dlažby pozemních komunikací ručně tl do 100 mm skupiny A pl do 300 m2</t>
  </si>
  <si>
    <t>-564463232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</si>
  <si>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100 mm skupiny A, pro plochy do 300 m2</t>
  </si>
  <si>
    <t>https://podminky.urs.cz/item/CS_URS_2025_02/596212312</t>
  </si>
  <si>
    <t>70</t>
  </si>
  <si>
    <t>m01</t>
  </si>
  <si>
    <t>dlažba skladebná betonová 200x100mm tl 100mm přírodní</t>
  </si>
  <si>
    <t>328741720</t>
  </si>
  <si>
    <t>dlažba skladebná betonová 200x200mm tl 100mm přírodní</t>
  </si>
  <si>
    <t>215,8*1,03 'Přepočtené koeficientem množství</t>
  </si>
  <si>
    <t>71</t>
  </si>
  <si>
    <t>596412111</t>
  </si>
  <si>
    <t>Kladení dlažby z vegetačních tvárnic pozemních komunikací velikosti dlaždic do 0,09 m2 tl 80 mm pl do 25 m2</t>
  </si>
  <si>
    <t>2033831927</t>
  </si>
  <si>
    <t>Kladení dlažby z betonových vegetačních dlaždic pozemních komunikací s ložem z kameniva těženého nebo drceného tl. do 50 mm, s vyplněním spár a vegetačních otvorů, s hutněním vibrováním velikosti dlaždic do 0,09 m2 tl. 80 mm, pro plochy do 25 m2</t>
  </si>
  <si>
    <t>https://podminky.urs.cz/item/CS_URS_2025_02/596412111</t>
  </si>
  <si>
    <t>"Parkovací stání podélná" 49,0+36,8</t>
  </si>
  <si>
    <t>"Parkovací stání kolmá" 117,2</t>
  </si>
  <si>
    <t>72</t>
  </si>
  <si>
    <t>59245035</t>
  </si>
  <si>
    <t>dlažba plošná vegetační betonová 200x200mm tl 80mm přírodní</t>
  </si>
  <si>
    <t>-1474034357</t>
  </si>
  <si>
    <t>203*1,03 'Přepočtené koeficientem množství</t>
  </si>
  <si>
    <t>Úpravy povrchů, podlahy a osazování výplní</t>
  </si>
  <si>
    <t>73</t>
  </si>
  <si>
    <t>631311123</t>
  </si>
  <si>
    <t>Mazanina tl přes 80 do 120 mm z betonu prostého bez zvýšených nároků na prostředí tř. C 12/15</t>
  </si>
  <si>
    <t>804220695</t>
  </si>
  <si>
    <t>Mazanina z betonu prostého bez zvýšených nároků na prostředí tl. přes 80 do 120 mm tř. C 12/15</t>
  </si>
  <si>
    <t>https://podminky.urs.cz/item/CS_URS_2025_02/631311123</t>
  </si>
  <si>
    <t>"Lože pod uliční vpusť" 5*(1,3*1,3*0,1)</t>
  </si>
  <si>
    <t>Trubní vedení</t>
  </si>
  <si>
    <t>74</t>
  </si>
  <si>
    <t>871310320</t>
  </si>
  <si>
    <t>Montáž kanalizačního potrubí hladkého plnostěnného SN 12 z polypropylenu DN 150</t>
  </si>
  <si>
    <t>227610572</t>
  </si>
  <si>
    <t>Montáž kanalizačního potrubí z polypropylenu PP hladkého plnostěnného SN 12 DN 150</t>
  </si>
  <si>
    <t>https://podminky.urs.cz/item/CS_URS_2025_02/871310320</t>
  </si>
  <si>
    <t>"Přípojka vpusti, délka*součinitel sklonu" (10,7+4,3+2,8+2,5+1,0)*1,1</t>
  </si>
  <si>
    <t>75</t>
  </si>
  <si>
    <t>28617031</t>
  </si>
  <si>
    <t>trubka kanalizační PP plnostěnná třívrstvá DN 150x3000mm SN12</t>
  </si>
  <si>
    <t>-213181088</t>
  </si>
  <si>
    <t>23,43*1,015 'Přepočtené koeficientem množství</t>
  </si>
  <si>
    <t>76</t>
  </si>
  <si>
    <t>877310310</t>
  </si>
  <si>
    <t>Montáž kolen na kanalizačním potrubí z PP nebo tvrdého PVC-U trub hladkých plnostěnných DN 150</t>
  </si>
  <si>
    <t>1792317844</t>
  </si>
  <si>
    <t>Montáž tvarovek na kanalizačním plastovém potrubí z PP nebo PVC-U hladkého plnostěnného kolen, víček nebo hrdlových uzávěrů DN 150</t>
  </si>
  <si>
    <t>https://podminky.urs.cz/item/CS_URS_2025_02/877310310</t>
  </si>
  <si>
    <t>Poznámka k položce:_x000d_
Počet kolen bude upraven při stavbě v závislosti na napojení.</t>
  </si>
  <si>
    <t>5+5+5</t>
  </si>
  <si>
    <t>77</t>
  </si>
  <si>
    <t>28617162</t>
  </si>
  <si>
    <t>koleno kanalizační PP třívrstvé SN16 DN 150x15°</t>
  </si>
  <si>
    <t>1306026097</t>
  </si>
  <si>
    <t>78</t>
  </si>
  <si>
    <t>28617172</t>
  </si>
  <si>
    <t>koleno kanalizační PP třívrstvé SN16 DN 150x30°</t>
  </si>
  <si>
    <t>1364187684</t>
  </si>
  <si>
    <t>79</t>
  </si>
  <si>
    <t>28617182</t>
  </si>
  <si>
    <t>koleno kanalizační PP třívrstvé SN16 DN 150x45°</t>
  </si>
  <si>
    <t>-536942778</t>
  </si>
  <si>
    <t>80</t>
  </si>
  <si>
    <t>890411851</t>
  </si>
  <si>
    <t>Bourání šachet z prefabrikovaných skruží strojně obestavěného prostoru do 1,5 m3</t>
  </si>
  <si>
    <t>-1711747997</t>
  </si>
  <si>
    <t>Bourání šachet a jímek strojně velikosti obestavěného prostoru do 1,5 m3 z prefabrikovaných skruží</t>
  </si>
  <si>
    <t>https://podminky.urs.cz/item/CS_URS_2025_02/890411851</t>
  </si>
  <si>
    <t>"Bourání vpusti" 1*(2*0,7*0,7)</t>
  </si>
  <si>
    <t>81</t>
  </si>
  <si>
    <t>895941342</t>
  </si>
  <si>
    <t>Osazení vpusti uliční DN 500 z betonových dílců dno nízké s kalištěm</t>
  </si>
  <si>
    <t>-1888520112</t>
  </si>
  <si>
    <t>Osazení vpusti uliční z betonových dílců DN 500 dno nízké s kalištěm</t>
  </si>
  <si>
    <t>https://podminky.urs.cz/item/CS_URS_2025_02/895941342</t>
  </si>
  <si>
    <t>82</t>
  </si>
  <si>
    <t>59224469</t>
  </si>
  <si>
    <t>vpusť uliční DN 500 kaliště nízké 500/225x65mm</t>
  </si>
  <si>
    <t>-1027004046</t>
  </si>
  <si>
    <t>83</t>
  </si>
  <si>
    <t>895941351</t>
  </si>
  <si>
    <t>Osazení vpusti uliční DN 500 z betonových dílců skruž horní pro čtvercovou vtokovou mříž</t>
  </si>
  <si>
    <t>784961138</t>
  </si>
  <si>
    <t>Osazení vpusti uliční z betonových dílců DN 500 skruž horní pro čtvercovou vtokovou mříž</t>
  </si>
  <si>
    <t>https://podminky.urs.cz/item/CS_URS_2025_02/895941351</t>
  </si>
  <si>
    <t>84</t>
  </si>
  <si>
    <t>59224461</t>
  </si>
  <si>
    <t>vpusť uliční DN 500 skruž průběžná nízká betonová 500/290x65mm</t>
  </si>
  <si>
    <t>-1289725172</t>
  </si>
  <si>
    <t>Poznámka k položce:_x000d_
Skruž horní.</t>
  </si>
  <si>
    <t>"Skruž horní" 5</t>
  </si>
  <si>
    <t>85</t>
  </si>
  <si>
    <t>895941362</t>
  </si>
  <si>
    <t>Osazení vpusti uliční DN 500 z betonových dílců skruž středová 590 mm</t>
  </si>
  <si>
    <t>-2114058731</t>
  </si>
  <si>
    <t>Osazení vpusti uliční z betonových dílců DN 500 skruž středová 590 mm</t>
  </si>
  <si>
    <t>https://podminky.urs.cz/item/CS_URS_2025_02/895941362</t>
  </si>
  <si>
    <t>Poznámka k položce:_x000d_
Skladba vpusti bude upřesněna v realizační dokumentaci v závislosti na možnosti křížení přípojky s inženýrskými sítěmi.</t>
  </si>
  <si>
    <t>86</t>
  </si>
  <si>
    <t>59224462</t>
  </si>
  <si>
    <t>vpusť uliční DN 500 skruž průběžná vysoká betonová 500/590x65mm</t>
  </si>
  <si>
    <t>-1514977390</t>
  </si>
  <si>
    <t>87</t>
  </si>
  <si>
    <t>895941367</t>
  </si>
  <si>
    <t>Osazení vpusti uliční DN 500 z betonových dílců skruž se zápachovou uzávěrkou</t>
  </si>
  <si>
    <t>-628135985</t>
  </si>
  <si>
    <t>Osazení vpusti uliční z betonových dílců DN 500 skruž průběžná se zápachovou uzávěrkou</t>
  </si>
  <si>
    <t>https://podminky.urs.cz/item/CS_URS_2025_02/895941367</t>
  </si>
  <si>
    <t>88</t>
  </si>
  <si>
    <t>59224467</t>
  </si>
  <si>
    <t>vpusť uliční DN 500 skruž průběžná 500/590x65mm betonová se zápachovou uzávěrkou 150mm PVC</t>
  </si>
  <si>
    <t>-1784825905</t>
  </si>
  <si>
    <t>89</t>
  </si>
  <si>
    <t>899202211</t>
  </si>
  <si>
    <t>Demontáž mříží litinových včetně rámů hmotnosti přes 50 do 100 kg</t>
  </si>
  <si>
    <t>1788542606</t>
  </si>
  <si>
    <t>Demontáž mříží litinových včetně rámů, hmotnosti jednotlivě přes 50 do 100 Kg</t>
  </si>
  <si>
    <t>https://podminky.urs.cz/item/CS_URS_2025_02/899202211</t>
  </si>
  <si>
    <t>Poznámka k položce:_x000d_
Odvoz a likvidace v režii zhotovitele.</t>
  </si>
  <si>
    <t>"Demontáž mříží ze zrušených vpustí" 1</t>
  </si>
  <si>
    <t>90</t>
  </si>
  <si>
    <t>899204112</t>
  </si>
  <si>
    <t>Osazení mříží litinových včetně rámů a košů na bahno pro třídu zatížení D400, E600</t>
  </si>
  <si>
    <t>-1151225509</t>
  </si>
  <si>
    <t>https://podminky.urs.cz/item/CS_URS_2025_02/899204112</t>
  </si>
  <si>
    <t>91</t>
  </si>
  <si>
    <t>55242320</t>
  </si>
  <si>
    <t>mříž vtoková litinová plochá 500x500mm</t>
  </si>
  <si>
    <t>1752674001</t>
  </si>
  <si>
    <t>Poznámka k položce:_x000d_
Včetně kalového koše.</t>
  </si>
  <si>
    <t>Ostatní konstrukce a práce, bourání</t>
  </si>
  <si>
    <t>92</t>
  </si>
  <si>
    <t>914111111</t>
  </si>
  <si>
    <t>Montáž svislé dopravní značky do velikosti 1 m2 objímkami na sloupek nebo konzolu</t>
  </si>
  <si>
    <t>-221948847</t>
  </si>
  <si>
    <t>Montáž svislé dopravní značky základní velikosti do 1 m2 objímkami na sloupky nebo konzoly</t>
  </si>
  <si>
    <t>https://podminky.urs.cz/item/CS_URS_2025_02/914111111</t>
  </si>
  <si>
    <t>93</t>
  </si>
  <si>
    <t>40445651</t>
  </si>
  <si>
    <t>informativní značky zónové IZ1, IZ2, IZ8, IZ9 1000x1000mm</t>
  </si>
  <si>
    <t>-576018225</t>
  </si>
  <si>
    <t>"IZ8a" 1</t>
  </si>
  <si>
    <t>"IZ8b" 1</t>
  </si>
  <si>
    <t>94</t>
  </si>
  <si>
    <t>40445611</t>
  </si>
  <si>
    <t>značky upravující přednost P2, P3, P8 500mm</t>
  </si>
  <si>
    <t>1363419653</t>
  </si>
  <si>
    <t>"P2" 1</t>
  </si>
  <si>
    <t>95</t>
  </si>
  <si>
    <t>40445609</t>
  </si>
  <si>
    <t>značky upravující přednost P1, P4 900mm</t>
  </si>
  <si>
    <t>79269368</t>
  </si>
  <si>
    <t>"P4" 1</t>
  </si>
  <si>
    <t>96</t>
  </si>
  <si>
    <t>40445625</t>
  </si>
  <si>
    <t>informativní značky provozní IP8, IP9, IP11-IP13 500x700mm</t>
  </si>
  <si>
    <t>1547181391</t>
  </si>
  <si>
    <t>"IP12+225"1</t>
  </si>
  <si>
    <t>97</t>
  </si>
  <si>
    <t>40445647</t>
  </si>
  <si>
    <t>dodatkové tabulky E1, E2a,b , E6, E9, E10 E12c, E17 500x500mm</t>
  </si>
  <si>
    <t>1023739371</t>
  </si>
  <si>
    <t>"E1" 1</t>
  </si>
  <si>
    <t>98</t>
  </si>
  <si>
    <t>40445621</t>
  </si>
  <si>
    <t>informativní značky provozní IP1-IP3, IP4b-IP7, IP10a, b 500x500mm</t>
  </si>
  <si>
    <t>-1544961690</t>
  </si>
  <si>
    <t>"IP6" 2</t>
  </si>
  <si>
    <t>"IP7" 2</t>
  </si>
  <si>
    <t>99</t>
  </si>
  <si>
    <t>40445620</t>
  </si>
  <si>
    <t>zákazové, příkazové dopravní značky B1-B34, C1-15 700mm</t>
  </si>
  <si>
    <t>2007811250</t>
  </si>
  <si>
    <t>"C9a" 2</t>
  </si>
  <si>
    <t>"C9b" 2</t>
  </si>
  <si>
    <t>100</t>
  </si>
  <si>
    <t>914511112</t>
  </si>
  <si>
    <t>Montáž sloupku dopravních značek délky do 3,5 m s betonovým základem a patkou D 60 mm</t>
  </si>
  <si>
    <t>-154991020</t>
  </si>
  <si>
    <t>Montáž sloupku dopravních značek délky do 3,5 m do hliníkové patky pro sloupek D 60 mm</t>
  </si>
  <si>
    <t>https://podminky.urs.cz/item/CS_URS_2025_02/914511112</t>
  </si>
  <si>
    <t>101</t>
  </si>
  <si>
    <t>40445225</t>
  </si>
  <si>
    <t>sloupek pro dopravní značku Zn D 60mm v 3,5m</t>
  </si>
  <si>
    <t>1297614283</t>
  </si>
  <si>
    <t>102</t>
  </si>
  <si>
    <t>915231111</t>
  </si>
  <si>
    <t>Vodorovné dopravní značení přechody pro chodce, šipky, symboly bílý plast</t>
  </si>
  <si>
    <t>-1380202353</t>
  </si>
  <si>
    <t>Vodorovné dopravní značení stříkaným plastem přechody pro chodce, šipky, symboly nápisy bílé základní</t>
  </si>
  <si>
    <t>https://podminky.urs.cz/item/CS_URS_2025_02/915231111</t>
  </si>
  <si>
    <t>"Symbol vozíčkáře na vyhrazené parkovací stání" 2*1,5</t>
  </si>
  <si>
    <t>"V7a" 9,8+11,0</t>
  </si>
  <si>
    <t>"V8c"9,3</t>
  </si>
  <si>
    <t>103</t>
  </si>
  <si>
    <t>915621111</t>
  </si>
  <si>
    <t>Předznačení vodorovného plošného značení</t>
  </si>
  <si>
    <t>-1448159320</t>
  </si>
  <si>
    <t>Předznačení pro vodorovné značení stříkané barvou nebo prováděné z nátěrových hmot plošné šipky, symboly, nápisy</t>
  </si>
  <si>
    <t>https://podminky.urs.cz/item/CS_URS_2025_02/915621111</t>
  </si>
  <si>
    <t>33,1</t>
  </si>
  <si>
    <t>104</t>
  </si>
  <si>
    <t>916111123</t>
  </si>
  <si>
    <t>Osazení obruby z drobných kostek s boční opěrou do lože z betonu prostého</t>
  </si>
  <si>
    <t>1041702502</t>
  </si>
  <si>
    <t>Osazení silniční obruby z dlažebních kostek v jedné řadě s ložem tl. přes 50 do 100 mm, s vyplněním a zatřením spár cementovou maltou z drobných kostek s boční opěrou z betonu prostého, do lože z betonu prostého téže značky</t>
  </si>
  <si>
    <t>https://podminky.urs.cz/item/CS_URS_2025_02/916111123</t>
  </si>
  <si>
    <t>"Žulový dvouřádek"2*(6,8+17,2+36,2+6,3+16,3+5,7+2,0+28,5+68,2+68,2+43,6+40,4)</t>
  </si>
  <si>
    <t>105</t>
  </si>
  <si>
    <t>58381007</t>
  </si>
  <si>
    <t>kostka štípaná dlažební žula drobná 8/10</t>
  </si>
  <si>
    <t>595646153</t>
  </si>
  <si>
    <t>678,8*0,1 'Přepočtené koeficientem množství</t>
  </si>
  <si>
    <t>106</t>
  </si>
  <si>
    <t>916131213</t>
  </si>
  <si>
    <t>Osazení silničního obrubníku betonového stojatého s boční opěrou do lože z betonu prostého</t>
  </si>
  <si>
    <t>-1534642338</t>
  </si>
  <si>
    <t>Osazení silničního obrubníku betonového se zřízením lože, s vyplněním a zatřením spár cementovou maltou stojatého s boční opěrou z betonu prostého, do lože z betonu prostého</t>
  </si>
  <si>
    <t>https://podminky.urs.cz/item/CS_URS_2025_02/916131213</t>
  </si>
  <si>
    <t>349,1+32,0+201,45+32,0</t>
  </si>
  <si>
    <t>107</t>
  </si>
  <si>
    <t>59217031</t>
  </si>
  <si>
    <t>obrubník silniční betonový 1000x150x250mm</t>
  </si>
  <si>
    <t>-1167349526</t>
  </si>
  <si>
    <t>Poznámka k položce:_x000d_
Ztratné 2%</t>
  </si>
  <si>
    <t>7,7+18,4+30,3+0,5+7,2+8,5+1,2+7,9+5,3+1,2+1,5+1,2+1,5+1,2+6,8+1,2+6+1,2+6,8+1,2+6,5+4,8+1,2</t>
  </si>
  <si>
    <t>6,8+1,2+1,7+1,2+6,8+1,2+1,2+1,8+1,8+1,2+6,8+1,2+1,8+2+7,4+12+11+11+12,4+4,6+5,1+0,7+3,5+8</t>
  </si>
  <si>
    <t>3,5+1+3,7+8,3+3,7+2,1+10,4+2,4+1,2+5,4+3,7+1,7+4,4+3,7+1+3,7+8,3+3,7+9,2+6,4+1,1+18,8</t>
  </si>
  <si>
    <t>349,1*1,02 'Přepočtené koeficientem množství</t>
  </si>
  <si>
    <t>108</t>
  </si>
  <si>
    <t>59217078</t>
  </si>
  <si>
    <t>obrubník silniční obloukový betonový R 0,5-2m 150x250mm</t>
  </si>
  <si>
    <t>-26533634</t>
  </si>
  <si>
    <t>"R1" 1,6+1,6+1,6+1,6+1,6+1,6+1,6+1,6+1,6+1,6+1,6+1,6+1,6+1,6+1,6+1,6+1,7+1,6+1,6+1,5</t>
  </si>
  <si>
    <t>32*1,02 'Přepočtené koeficientem množství</t>
  </si>
  <si>
    <t>109</t>
  </si>
  <si>
    <t>59217029</t>
  </si>
  <si>
    <t>obrubník silniční betonový nájezdový 1000x150x150mm</t>
  </si>
  <si>
    <t>315622231</t>
  </si>
  <si>
    <t>Poznámka k položce:_x000d_
Ztratné 2%.</t>
  </si>
  <si>
    <t>"Zpomalovací prahy"4,2+4,3+19,0+5,6+4,2+11,2+5,8+4,2</t>
  </si>
  <si>
    <t>"Ve sjezdech"5,0+1,0+6,0+6,0+6,0+6,0+6,0+6,0</t>
  </si>
  <si>
    <t>"Parkovací stání" 1,25 +15,2+8,6+8,6+8,6+8,6+8,6+11,2+10,3+10,0+10,0</t>
  </si>
  <si>
    <t>201,45*1,02 'Přepočtené koeficientem množství</t>
  </si>
  <si>
    <t>110</t>
  </si>
  <si>
    <t>59217030</t>
  </si>
  <si>
    <t>obrubník silniční betonový přechodový 1000x150x150-250mm</t>
  </si>
  <si>
    <t>-1561955841</t>
  </si>
  <si>
    <t>"Levý"1+1+1+1+1+1+1+1+1+1+1+1+1+1+1+1</t>
  </si>
  <si>
    <t>"Pravý" 1+1+1+1+1+1+1+1+1+1+1+1+1+1+1+1</t>
  </si>
  <si>
    <t>111</t>
  </si>
  <si>
    <t>916231213</t>
  </si>
  <si>
    <t>Osazení chodníkového obrubníku betonového stojatého s boční opěrou do lože z betonu prostého</t>
  </si>
  <si>
    <t>1752979547</t>
  </si>
  <si>
    <t>Osazení chodníkového obrubníku betonového se zřízením lože, s vyplněním a zatřením spár cementovou maltou stojatého s boční opěrou z betonu prostého, do lože z betonu prostého</t>
  </si>
  <si>
    <t>https://podminky.urs.cz/item/CS_URS_2025_02/916231213</t>
  </si>
  <si>
    <t>"Chodník a sjezdy"</t>
  </si>
  <si>
    <t>2,1+18,7+42,3+7,3+0,7+9,2+3,2+7,7+6,4+0,9+2,3+2,3+15,9+2,4+6+2,4+1+8,6+3,2+2,5+5,8+2,5+3,7</t>
  </si>
  <si>
    <t>2+2+3,6+2,5+2,5+6+3,7+2+2+4,2+2+2+2,5+2,5+6+6,4+75,4+1+4,8+0,7+2,7+62+6,4+11,1+6,3+2,2+16,6</t>
  </si>
  <si>
    <t>3,3+2,7+12,6+21,2+35,4+23,4+11,7+29,8+11,8+33,1+2,5+1+5,2+1,1+1,8+1,1+5,2+1,1+1,8+1,1+5,2</t>
  </si>
  <si>
    <t>1,1+1,8+1,1+5,2+1,1+1,8+1,1+5,2+1,1+1,8+1,1+5,2+1,1+1,8+1,1+5,2+1,1+1,8+1,1+5,2+1,1+1,8+1,1</t>
  </si>
  <si>
    <t>4,5+9,9+55,8+39,2+7,8+24+7,7+5,5+18,8</t>
  </si>
  <si>
    <t>"R0,5m" 1,4</t>
  </si>
  <si>
    <t>"R1,0m"1,8+1,8+2,3+1,4+1,4+2,0+1,8+2,4</t>
  </si>
  <si>
    <t>"R2,0m"3,2+3,0+3,2+4,7+4,1</t>
  </si>
  <si>
    <t>"Zpomalovací prahy" 8,0+6,7+5,6+5,6+5,5+5,5+5,5+5,5+5,5+5,5+5,7+6,0+5,6+5,6+5,6+5,6</t>
  </si>
  <si>
    <t>"Stezka pro chodce a cyklisty"</t>
  </si>
  <si>
    <t>34,8+7,1+23,6+5,8+2,2+36,4+4,2+18,3+10+9,8+6,9+31,5+3,1+5,4+14,3+2,6+10,1+8,8+0,8+4,1+12,2</t>
  </si>
  <si>
    <t>29,6+3,1+1,1+3,7+2,1+15,6+4,4+7,2+14+1,9+4</t>
  </si>
  <si>
    <t>"U kontejnerů" 8,9+4,1</t>
  </si>
  <si>
    <t>112</t>
  </si>
  <si>
    <t>59217017</t>
  </si>
  <si>
    <t>obrubník betonový chodníkový 1000x100x250mm</t>
  </si>
  <si>
    <t>1749087323</t>
  </si>
  <si>
    <t>1312,7*1,02 'Přepočtené koeficientem množství</t>
  </si>
  <si>
    <t>113</t>
  </si>
  <si>
    <t>916371215</t>
  </si>
  <si>
    <t>Osazení skrytého zahradního obrubníku kovového zarytím včetně začištění</t>
  </si>
  <si>
    <t>-1457857479</t>
  </si>
  <si>
    <t>Osazení skrytého zahradního obrubníku zarytím včetně začištění kovového</t>
  </si>
  <si>
    <t>https://podminky.urs.cz/item/CS_URS_2025_02/916371215</t>
  </si>
  <si>
    <t>"Ohraničení mlatové cesty" 4+78+6+76+6+49+7+46+48+3+5+3+14+30+28+15+6+39+78+36+36+3+20+20</t>
  </si>
  <si>
    <t>114</t>
  </si>
  <si>
    <t>13021013</t>
  </si>
  <si>
    <t>tyč ocelová kruhová žebírková DIN 488 jakost B500B (10 505) výztuž do betonu D 12mm</t>
  </si>
  <si>
    <t>253817416</t>
  </si>
  <si>
    <t>Poznámka k položce:_x000d_
Hmotnost: 0,89 kg/m. Ztratné 3%</t>
  </si>
  <si>
    <t>"Délka trnu 400 mm, á 1,0 m" (656*1,0*0,4*0,89)*1,1/1000</t>
  </si>
  <si>
    <t>0,257*1,03 'Přepočtené koeficientem množství</t>
  </si>
  <si>
    <t>115</t>
  </si>
  <si>
    <t>13010282</t>
  </si>
  <si>
    <t>tyč ocelová plochá jakost S235JR (11 375) 100x5mm</t>
  </si>
  <si>
    <t>-2044386356</t>
  </si>
  <si>
    <t>Poznámka k položce:_x000d_
Hmotnost: 4,08 kg/m. Ztratné 3%.</t>
  </si>
  <si>
    <t>656,0*4,08/1000</t>
  </si>
  <si>
    <t>2,676*1,03 'Přepočtené koeficientem množství</t>
  </si>
  <si>
    <t>116</t>
  </si>
  <si>
    <t>919732211</t>
  </si>
  <si>
    <t>Styčná spára napojení nového živičného povrchu na stávající za tepla š 15 mm hl 25 mm s prořezáním</t>
  </si>
  <si>
    <t>-606356475</t>
  </si>
  <si>
    <t>Styčná pracovní spára při napojení nového živičného povrchu na stávající se zalitím za tepla modifikovanou asfaltovou hmotou s posypem vápenným hydrátem šířky do 15 mm, hloubky do 25 mm včetně prořezání spáry</t>
  </si>
  <si>
    <t>https://podminky.urs.cz/item/CS_URS_2025_02/919732211</t>
  </si>
  <si>
    <t>Poznámka k položce:_x000d_
Šířka spáry a hloubka bude upravena dle doporučení výrobce zálivky.</t>
  </si>
  <si>
    <t>"Napojení nového asfaltového povrchu na stávající" 20</t>
  </si>
  <si>
    <t>997</t>
  </si>
  <si>
    <t>Přesun sutě</t>
  </si>
  <si>
    <t>117</t>
  </si>
  <si>
    <t>997221551</t>
  </si>
  <si>
    <t>Vodorovná doprava suti ze sypkých materiálů do 1 km</t>
  </si>
  <si>
    <t>1614378717</t>
  </si>
  <si>
    <t>Vodorovná doprava suti bez naložení, ale se složením a s hrubým urovnáním ze sypkých materiálů, na vzdálenost do 1 km</t>
  </si>
  <si>
    <t>https://podminky.urs.cz/item/CS_URS_2025_02/997221551</t>
  </si>
  <si>
    <t>"Frézovaná viz 113154522+113154525" 5,681+23,925</t>
  </si>
  <si>
    <t>118</t>
  </si>
  <si>
    <t>997221559</t>
  </si>
  <si>
    <t>Příplatek ZKD 1 km u vodorovné dopravy suti ze sypkých materiálů</t>
  </si>
  <si>
    <t>367009694</t>
  </si>
  <si>
    <t>Vodorovná doprava suti bez naložení, ale se složením a s hrubým urovnáním ze sypkých materiálů, na vzdálenost Příplatek k ceně za každý další započatý 1 km přes 1 km</t>
  </si>
  <si>
    <t>https://podminky.urs.cz/item/CS_URS_2025_02/997221559</t>
  </si>
  <si>
    <t>"předpokládaná vzdálenost 25 km. viz pol.č. 997221551" 29,606*24</t>
  </si>
  <si>
    <t>119</t>
  </si>
  <si>
    <t>997221561</t>
  </si>
  <si>
    <t>Vodorovná doprava suti z kusových materiálů do 1 km</t>
  </si>
  <si>
    <t>-643441559</t>
  </si>
  <si>
    <t>Vodorovná doprava suti bez naložení, ale se složením a s hrubým urovnáním z kusových materiálů, na vzdálenost do 1 km</t>
  </si>
  <si>
    <t>https://podminky.urs.cz/item/CS_URS_2025_02/997221561</t>
  </si>
  <si>
    <t>"Viz 113106144" 23,088</t>
  </si>
  <si>
    <t>"Viz 113202111+113204111" 14,289+1,368</t>
  </si>
  <si>
    <t>"Viz 890411851" 1,882</t>
  </si>
  <si>
    <t>120</t>
  </si>
  <si>
    <t>997221569</t>
  </si>
  <si>
    <t>Příplatek ZKD 1 km u vodorovné dopravy suti z kusových materiálů</t>
  </si>
  <si>
    <t>-88617219</t>
  </si>
  <si>
    <t>Vodorovná doprava suti bez naložení, ale se složením a s hrubým urovnáním z kusových materiálů, na vzdálenost Příplatek k ceně za každý další započatý 1 km přes 1 km</t>
  </si>
  <si>
    <t>https://podminky.urs.cz/item/CS_URS_2025_02/997221569</t>
  </si>
  <si>
    <t>"předpokládaná vzdálenost 25 km. viz pol.č. 997221561" 40,627*14</t>
  </si>
  <si>
    <t>121</t>
  </si>
  <si>
    <t>997221861</t>
  </si>
  <si>
    <t>Poplatek za uložení na recyklační skládce (skládkovné) stavebního odpadu z prostého betonu pod kódem 17 01 01</t>
  </si>
  <si>
    <t>-292895238</t>
  </si>
  <si>
    <t>Poplatek za uložení stavebního odpadu na recyklační skládce (skládkovné) z prostého betonu zatříděného do Katalogu odpadů pod kódem 17 01 01</t>
  </si>
  <si>
    <t>https://podminky.urs.cz/item/CS_URS_2025_02/997221861</t>
  </si>
  <si>
    <t>40,627</t>
  </si>
  <si>
    <t>122</t>
  </si>
  <si>
    <t>997221873</t>
  </si>
  <si>
    <t>Poplatek za uložení na recyklační skládce (skládkovné) stavebního odpadu zeminy a kamení zatříděného do Katalogu odpadů pod kódem 17 05 04</t>
  </si>
  <si>
    <t>68972728</t>
  </si>
  <si>
    <t>Poplatek za uložení stavebního odpadu na recyklační skládce (skládkovné) zeminy a kamení zatříděného do Katalogu odpadů pod kódem 17 05 04</t>
  </si>
  <si>
    <t>https://podminky.urs.cz/item/CS_URS_2025_02/997221873</t>
  </si>
  <si>
    <t>"Viz 162751117, 2t/m3" (1290,404)*2,0</t>
  </si>
  <si>
    <t>123</t>
  </si>
  <si>
    <t>997221875</t>
  </si>
  <si>
    <t>Poplatek za uložení na recyklační skládce (skládkovné) stavebního odpadu asfaltového bez obsahu dehtu zatříděného do Katalogu odpadů pod kódem 17 03 02</t>
  </si>
  <si>
    <t>617613554</t>
  </si>
  <si>
    <t>Poplatek za uložení stavebního odpadu na recyklační skládce (skládkovné) asfaltového bez obsahu dehtu zatříděného do Katalogu odpadů pod kódem 17 03 02</t>
  </si>
  <si>
    <t>https://podminky.urs.cz/item/CS_URS_2025_02/997221875</t>
  </si>
  <si>
    <t>29,606</t>
  </si>
  <si>
    <t>998</t>
  </si>
  <si>
    <t>Přesun hmot</t>
  </si>
  <si>
    <t>124</t>
  </si>
  <si>
    <t>998225111</t>
  </si>
  <si>
    <t>Přesun hmot pro pozemní komunikace s krytem z kamene, monolitickým betonovým nebo živičným</t>
  </si>
  <si>
    <t>-1349658165</t>
  </si>
  <si>
    <t>Přesun hmot pro komunikace s krytem z kameniva, monolitickým betonovým nebo živičným dopravní vzdálenost do 200 m jakékoliv délky objektu</t>
  </si>
  <si>
    <t>https://podminky.urs.cz/item/CS_URS_2025_02/998225111</t>
  </si>
  <si>
    <t>SO 102 - Komunikace - větev B</t>
  </si>
  <si>
    <t>111251101</t>
  </si>
  <si>
    <t>Odstranění křovin a stromů průměru kmene do 100 mm i s kořeny sklonu terénu do 1:5 z celkové plochy do 100 m2 strojně</t>
  </si>
  <si>
    <t>-1732570000</t>
  </si>
  <si>
    <t>Odstranění křovin a stromů s odstraněním kořenů strojně průměru kmene do 100 mm v rovině nebo ve svahu sklonu terénu do 1:5, při celkové ploše do 100 m2</t>
  </si>
  <si>
    <t>https://podminky.urs.cz/item/CS_URS_2025_02/111251101</t>
  </si>
  <si>
    <t>-1676909515</t>
  </si>
  <si>
    <t>"Frézování stávajícího asfaltu pro postupné napojení" 8,5*1,0</t>
  </si>
  <si>
    <t>-1066456546</t>
  </si>
  <si>
    <t>"Frézování stávajícího asfaltu pro postupné napojení" 8,5*0,5</t>
  </si>
  <si>
    <t>-563684672</t>
  </si>
  <si>
    <t>"Vybourání obrubníku" 8,7</t>
  </si>
  <si>
    <t>"Vybourání jednořádku dlažby" 8,5</t>
  </si>
  <si>
    <t>1678928690</t>
  </si>
  <si>
    <t xml:space="preserve">"Sejmutí podorničí v tl. 100 mm" </t>
  </si>
  <si>
    <t>"BPEJ 72911" 325,7</t>
  </si>
  <si>
    <t>"BPEJ 76701" 189,1</t>
  </si>
  <si>
    <t>-1472867649</t>
  </si>
  <si>
    <t xml:space="preserve">"Sejmutí ornice v tl. 300 mm" </t>
  </si>
  <si>
    <t>-232607112</t>
  </si>
  <si>
    <t>"Vykopávky z dočasné skládky pro dosypávky a ohumusování" 63,047</t>
  </si>
  <si>
    <t>122252203</t>
  </si>
  <si>
    <t>Odkopávky a prokopávky nezapažené pro silnice a dálnice v hornině třídy těžitelnosti I objem do 100 m3 strojně</t>
  </si>
  <si>
    <t>189769020</t>
  </si>
  <si>
    <t>Odkopávky a prokopávky nezapažené pro silnice a dálnice strojně v hornině třídy těžitelnosti I do 100 m3</t>
  </si>
  <si>
    <t>https://podminky.urs.cz/item/CS_URS_2025_02/122252203</t>
  </si>
  <si>
    <t>Poznámka k položce:_x000d_
Část vhodného materiálu z odkopávek bude použita na dosypávky pod zelené plochy.</t>
  </si>
  <si>
    <t>"Odkopávky na úroveň zemní pláně, digitálně z řezů" 15,32</t>
  </si>
  <si>
    <t>"Odkopávky pro výměnu aktivní zóny" 167,2*0,4*0,7</t>
  </si>
  <si>
    <t>122452203</t>
  </si>
  <si>
    <t>Odkopávky a prokopávky nezapažené pro silnice a dálnice v hornině třídy těžitelnosti II objem do 100 m3 strojně</t>
  </si>
  <si>
    <t>CS ÚRS 2024 02</t>
  </si>
  <si>
    <t>61990395</t>
  </si>
  <si>
    <t>Odkopávky a prokopávky nezapažené pro silnice a dálnice strojně v hornině třídy těžitelnosti II do 100 m3</t>
  </si>
  <si>
    <t>https://podminky.urs.cz/item/CS_URS_2024_02/122452203</t>
  </si>
  <si>
    <t>"Odkopávky pro výměnu aktivní zóny" 167,2*0,4*0,2</t>
  </si>
  <si>
    <t>122552203</t>
  </si>
  <si>
    <t>Odkopávky a prokopávky nezapažené pro silnice a dálnice v hornině třídy těžitelnosti III objem do 100 m3 strojně</t>
  </si>
  <si>
    <t>612373321</t>
  </si>
  <si>
    <t>Odkopávky a prokopávky nezapažené pro silnice a dálnice strojně v hornině třídy těžitelnosti III do 100 m3</t>
  </si>
  <si>
    <t>https://podminky.urs.cz/item/CS_URS_2024_02/122552203</t>
  </si>
  <si>
    <t>"Odkopávky pro výměnu aktivní zóny" 167,2*0,4*0,1</t>
  </si>
  <si>
    <t>400037481</t>
  </si>
  <si>
    <t>"pro vpusti " 2*(1,5*1,5*1,5)*0,7</t>
  </si>
  <si>
    <t>2135579280</t>
  </si>
  <si>
    <t>https://podminky.urs.cz/item/CS_URS_2024_02/131451100</t>
  </si>
  <si>
    <t>"pro vpusti " 2*(1,5*1,5*1,5)*0,2</t>
  </si>
  <si>
    <t>1317951609</t>
  </si>
  <si>
    <t>https://podminky.urs.cz/item/CS_URS_2024_02/131551101</t>
  </si>
  <si>
    <t>"pro vpusti " 2*(1,5*1,5*1,5)*0,1</t>
  </si>
  <si>
    <t>-1811851067</t>
  </si>
  <si>
    <t>"hloubení rýh pro přípojky, délka*sirka*prům.hloubka"(1,5+1,5)*1,1*1,5*0,7</t>
  </si>
  <si>
    <t>-234530423</t>
  </si>
  <si>
    <t>https://podminky.urs.cz/item/CS_URS_2024_02/132454201</t>
  </si>
  <si>
    <t>"hloubení rýh pro přípojky, délka*sirka*prům.hloubka"(1,5+1,5)*1,1*1,5*0,2</t>
  </si>
  <si>
    <t>1129724469</t>
  </si>
  <si>
    <t>https://podminky.urs.cz/item/CS_URS_2024_02/132554201</t>
  </si>
  <si>
    <t>"hloubení rýh pro přípojky, délka*sirka*prům.hloubka"(1,5+1,5)*1,1*1,5*0,1</t>
  </si>
  <si>
    <t>2023620080</t>
  </si>
  <si>
    <t>"vputi" 2*(4*1,5*1,5)</t>
  </si>
  <si>
    <t>406464056</t>
  </si>
  <si>
    <t>-663400575</t>
  </si>
  <si>
    <t>"Přípojky vpustí, délka*průměrná hloubka" 2*(1,5*1,5)+2*(1,5*1,5)</t>
  </si>
  <si>
    <t>248234771</t>
  </si>
  <si>
    <t>-982171022</t>
  </si>
  <si>
    <t>"Odvoz ornice na rozprostření" 514,8*0,3</t>
  </si>
  <si>
    <t>"Odvoz podorničí na dočasnou skládku" 514,8*0,1</t>
  </si>
  <si>
    <t>"Odvoz vhodného materiálu z odkopávek pro dosypávky na dočasnou skládku" 11,567</t>
  </si>
  <si>
    <t>-275651234</t>
  </si>
  <si>
    <t>"Viz 122252203 - odkopávky" 82,2*0,7</t>
  </si>
  <si>
    <t>"Viz 131251100 - hloubení jam" 6,75*0,7</t>
  </si>
  <si>
    <t>"Viz 132254201 - hloubení rýh" 4,95*0,7</t>
  </si>
  <si>
    <t>"Odečet vhodné zeminy, která bude použita na dosypávky pod zelené plochy" -11,567*0,7</t>
  </si>
  <si>
    <t>836940646</t>
  </si>
  <si>
    <t>"Předpokládaná vzdálenost 25km" 15*57,633</t>
  </si>
  <si>
    <t>1385337142</t>
  </si>
  <si>
    <t>https://podminky.urs.cz/item/CS_URS_2024_02/162751137</t>
  </si>
  <si>
    <t>"Viz 122252203 - odkopávky" 82,2*0,2</t>
  </si>
  <si>
    <t>"Viz 131251100 - hloubení jam" 6,75*0,2</t>
  </si>
  <si>
    <t>"Viz 132254201 - hloubení rýh" 4,95*0,2</t>
  </si>
  <si>
    <t>"Odečet vhodné zeminy, která bude použita na dosypávky pod zelené plochy" -11,567*0,2</t>
  </si>
  <si>
    <t>-1960334070</t>
  </si>
  <si>
    <t>https://podminky.urs.cz/item/CS_URS_2024_02/162751139</t>
  </si>
  <si>
    <t>"Předpokládaná vzdálenost 25km" 15*16,467</t>
  </si>
  <si>
    <t>-267141037</t>
  </si>
  <si>
    <t>https://podminky.urs.cz/item/CS_URS_2024_02/162751157</t>
  </si>
  <si>
    <t>"Viz 122252203 - odkopávky" 82,2*0,1</t>
  </si>
  <si>
    <t>"Viz 131251100 - hloubení jam" 6,75*0,1</t>
  </si>
  <si>
    <t>"Viz 132254201 - hloubení rýh" 4,95*0,1</t>
  </si>
  <si>
    <t>"Odečet vhodné zeminy, která bude použita na dosypávky pod zelené plochy" -11,567*0,1</t>
  </si>
  <si>
    <t>800861144</t>
  </si>
  <si>
    <t>https://podminky.urs.cz/item/CS_URS_2024_02/162751159</t>
  </si>
  <si>
    <t>"Předpokládaná vzdálenost 25km" 15*8,233</t>
  </si>
  <si>
    <t>-1057957905</t>
  </si>
  <si>
    <t>"Výměna aktivní zóny mimo zásypy inženýrských sítí" 155,1*0,4</t>
  </si>
  <si>
    <t>-1152160064</t>
  </si>
  <si>
    <t>62,040</t>
  </si>
  <si>
    <t>62,04*2 'Přepočtené koeficientem množství</t>
  </si>
  <si>
    <t>-678021697</t>
  </si>
  <si>
    <t>Poznámka k položce:_x000d_
Bude použito stávající podorničí a vhodné odkopávky.Včetně dovozu z dočasné skládky.</t>
  </si>
  <si>
    <t>"Dosypávky pod zelené plochy, digitálně z řezů" 0,31*13,2+0,1*17,9+0,9*30,1+0,8*7,8</t>
  </si>
  <si>
    <t>-954487143</t>
  </si>
  <si>
    <t>"Uložení zeminy na skládku" 82,333</t>
  </si>
  <si>
    <t>"Uložení podorničí a části odkopávek na dočasnou skládku" 63,047</t>
  </si>
  <si>
    <t>-1143207998</t>
  </si>
  <si>
    <t>"Zásyp kolem vpusti " 2*((1,5*1,5*1,5)-(0,5*0,5*1,5))</t>
  </si>
  <si>
    <t>"Zásyp přípojek vpustí " (1,5+1,5)*1,1*0,9</t>
  </si>
  <si>
    <t>-385540923</t>
  </si>
  <si>
    <t>"Zásyp kolem vpusti, 2t/m3" 2*((1,5*1,5*1,5)-(0,5*0,5*1,5))*2</t>
  </si>
  <si>
    <t>"Obsypání přípojek vpustí, délka*sířka*hloubkam 2t/m3" (1,5+1,5)*1,1*0,5*2</t>
  </si>
  <si>
    <t>-440542419</t>
  </si>
  <si>
    <t>"Zásyp přípojek vpustí, 2t/m3" (1,5+1,5)*1,1*0,9*2</t>
  </si>
  <si>
    <t>1335390003</t>
  </si>
  <si>
    <t>"Obsypání přípojek vpustí, délka*sířka*hloubka" (1,5+1,5)*1,1*0,5</t>
  </si>
  <si>
    <t>309920220</t>
  </si>
  <si>
    <t>343,3</t>
  </si>
  <si>
    <t>-1405271712</t>
  </si>
  <si>
    <t>"Rozprostření podorničí v tl. 150mm - ohumusování" 158,9</t>
  </si>
  <si>
    <t>1859968000</t>
  </si>
  <si>
    <t>"Rozprostření ornice v tl. 100 mm na pozemky dle žádosti ZPF a stanoviska OŽP, dle příslušného BPEJ"514,8*3</t>
  </si>
  <si>
    <t>-1372010467</t>
  </si>
  <si>
    <t>158,9</t>
  </si>
  <si>
    <t>809955965</t>
  </si>
  <si>
    <t>158,9*0,02 'Přepočtené koeficientem množství</t>
  </si>
  <si>
    <t>-388102316</t>
  </si>
  <si>
    <t>"Geotextilie pod výměnu aktivní zóny, včetně šikmých částí, včetně přesahů" 167,2*1,2+2*0,7*44,39</t>
  </si>
  <si>
    <t>569734873</t>
  </si>
  <si>
    <t>262,786*1,1845 'Přepočtené koeficientem množství</t>
  </si>
  <si>
    <t>279783297</t>
  </si>
  <si>
    <t>"Lože pod přípojky" 2*(1,5*1,1*0,1)</t>
  </si>
  <si>
    <t>783466635</t>
  </si>
  <si>
    <t>-105325298</t>
  </si>
  <si>
    <t>1065303370</t>
  </si>
  <si>
    <t>"Sjezd - provizorní napojení"4,2+4,+4,3</t>
  </si>
  <si>
    <t>717899641</t>
  </si>
  <si>
    <t xml:space="preserve">"Vrstva pod provizorní sjezd"  4,2+4,2+4,3 </t>
  </si>
  <si>
    <t>-1912288189</t>
  </si>
  <si>
    <t>"Konstrukce vozovky - horní vrstva" 225,0</t>
  </si>
  <si>
    <t>"Konstrukce vozovky - spodní vrstva, plocha*příčné rozšíření*sklon pláně" 225,0*1,2*1,06</t>
  </si>
  <si>
    <t>586716642</t>
  </si>
  <si>
    <t>"Sjezd - konstrukční vrstva" 18,9</t>
  </si>
  <si>
    <t>"Parkovací stání, plocha*příčné rozšíření" 11,0*1,05</t>
  </si>
  <si>
    <t>"Kční vrstva pod lavičkou" 5,5*1,05</t>
  </si>
  <si>
    <t>-785696393</t>
  </si>
  <si>
    <t>225,0</t>
  </si>
  <si>
    <t>"Postupné napojení" 8,5*0,5</t>
  </si>
  <si>
    <t>-1783866328</t>
  </si>
  <si>
    <t>225,0+8,5*0,5</t>
  </si>
  <si>
    <t>-1850241194</t>
  </si>
  <si>
    <t>225,0+8,5</t>
  </si>
  <si>
    <t>-1524064728</t>
  </si>
  <si>
    <t>-230849180</t>
  </si>
  <si>
    <t>"Postupné napojení"8,5*1,0</t>
  </si>
  <si>
    <t>737108635</t>
  </si>
  <si>
    <t>"Dlažba prostoru u lavičky" 5,5</t>
  </si>
  <si>
    <t>"Sjezd" 18,9</t>
  </si>
  <si>
    <t>-1007720421</t>
  </si>
  <si>
    <t>"Dlažba prostoru lavičky" 5,5</t>
  </si>
  <si>
    <t>"Přídlažba jednořádek, osazení viz pol.č. 916132113" (54,5+51,0)*0,1</t>
  </si>
  <si>
    <t>34,95*1,03 'Přepočtené koeficientem množství</t>
  </si>
  <si>
    <t>-1193879291</t>
  </si>
  <si>
    <t>"Parkovací stání" 11,0</t>
  </si>
  <si>
    <t>-497333376</t>
  </si>
  <si>
    <t>11*1,03 'Přepočtené koeficientem množství</t>
  </si>
  <si>
    <t>-1587870286</t>
  </si>
  <si>
    <t>"Lože pod uliční vpusť" 2*(1,3*1,3*0,1)</t>
  </si>
  <si>
    <t>-407886895</t>
  </si>
  <si>
    <t>"Přípojka vpusti, délka*součinitel sklonu" (2,0+2,0)*1,1</t>
  </si>
  <si>
    <t>1248174997</t>
  </si>
  <si>
    <t>4,4*1,015 'Přepočtené koeficientem množství</t>
  </si>
  <si>
    <t>1606693347</t>
  </si>
  <si>
    <t>2+2+2</t>
  </si>
  <si>
    <t>-421588282</t>
  </si>
  <si>
    <t>1+1</t>
  </si>
  <si>
    <t>-1366469833</t>
  </si>
  <si>
    <t>-2130867534</t>
  </si>
  <si>
    <t>-306578429</t>
  </si>
  <si>
    <t>-280928155</t>
  </si>
  <si>
    <t>-58683626</t>
  </si>
  <si>
    <t>-1028739367</t>
  </si>
  <si>
    <t>"Skruž horní" 2</t>
  </si>
  <si>
    <t>-257120705</t>
  </si>
  <si>
    <t>1030377446</t>
  </si>
  <si>
    <t>1775955288</t>
  </si>
  <si>
    <t>1719968345</t>
  </si>
  <si>
    <t>1897128503</t>
  </si>
  <si>
    <t>-419440108</t>
  </si>
  <si>
    <t>-2012131470</t>
  </si>
  <si>
    <t>"Nájezdový" 9,7+5,1+22,2</t>
  </si>
  <si>
    <t>"Přechodový" 6</t>
  </si>
  <si>
    <t>"R2" 3,1</t>
  </si>
  <si>
    <t>"Přímý" 71,7</t>
  </si>
  <si>
    <t>777530878</t>
  </si>
  <si>
    <t>1,1+12,5+0,5+9,7+2,0+3,5+2,0+2,1+7,0+1,0+13,3+1,1+15,9</t>
  </si>
  <si>
    <t>71,7*1,02 'Přepočtené koeficientem množství</t>
  </si>
  <si>
    <t>-882202426</t>
  </si>
  <si>
    <t>3,1*1,02 'Přepočtené koeficientem množství</t>
  </si>
  <si>
    <t>-2014797150</t>
  </si>
  <si>
    <t>"Parkovací stání" 2,0+6,0+1,7</t>
  </si>
  <si>
    <t>"U lavičky" 3,1+2,0</t>
  </si>
  <si>
    <t>"Sjezdy 6,0+6,0+6,0+4,2</t>
  </si>
  <si>
    <t>14,8*1,02 'Přepočtené koeficientem množství</t>
  </si>
  <si>
    <t>-44328</t>
  </si>
  <si>
    <t>"Levý"1+1+1</t>
  </si>
  <si>
    <t>"Pravý" 1+1+1</t>
  </si>
  <si>
    <t>916132113</t>
  </si>
  <si>
    <t>Osazení obruby z betonové přídlažby s boční opěrou do lože z betonu prostého</t>
  </si>
  <si>
    <t>311369770</t>
  </si>
  <si>
    <t>Osazení silniční obruby z betonové přídlažby (krajníků) s ložem tl. přes 50 do 100 mm, s vyplněním a zatřením spár cementovou maltou šířky do 250 mm s boční opěrou z betonu prostého, do lože z betonu prostého</t>
  </si>
  <si>
    <t>https://podminky.urs.cz/item/CS_URS_2025_02/916132113</t>
  </si>
  <si>
    <t>"osazení jednořádkové přídlažby" 54,5+51,0</t>
  </si>
  <si>
    <t>2003265468</t>
  </si>
  <si>
    <t>8,5</t>
  </si>
  <si>
    <t>-636604079</t>
  </si>
  <si>
    <t>"Sjezd" 3,4+6,0+3,4</t>
  </si>
  <si>
    <t>265103115</t>
  </si>
  <si>
    <t>12,8*1,02 'Přepočtené koeficientem množství</t>
  </si>
  <si>
    <t>525226831</t>
  </si>
  <si>
    <t>"Frézovaná viz pol.č. 113154522+113154525" 1,46</t>
  </si>
  <si>
    <t>979843749</t>
  </si>
  <si>
    <t>"předpokládaná vzdálenost 25 km. viz pol.č. 997221551" 1,46*24</t>
  </si>
  <si>
    <t>843704225</t>
  </si>
  <si>
    <t>"Obrubník a přídlažba viz pol.č. 113202111" 3,526</t>
  </si>
  <si>
    <t>-749435143</t>
  </si>
  <si>
    <t>"předpokládaná vzdálenost 25 km. viz pol.č. 997221561" 3,526*24</t>
  </si>
  <si>
    <t>1129322702</t>
  </si>
  <si>
    <t>"Viz 997221561" 3,526</t>
  </si>
  <si>
    <t>-1806560468</t>
  </si>
  <si>
    <t>"Viz 162751117, 2t/m3" (82,333)*2,0</t>
  </si>
  <si>
    <t>2083651605</t>
  </si>
  <si>
    <t>"Viz 997221551" 1,46</t>
  </si>
  <si>
    <t>549777982</t>
  </si>
  <si>
    <t>SO 103 - Komunikace - větev C</t>
  </si>
  <si>
    <t>-1116698835</t>
  </si>
  <si>
    <t>"BPEJ 72911" 472,9</t>
  </si>
  <si>
    <t>"BPEJ 76701" 72,7</t>
  </si>
  <si>
    <t>"BPEJ 76811" 28,7</t>
  </si>
  <si>
    <t>883874538</t>
  </si>
  <si>
    <t>-399006515</t>
  </si>
  <si>
    <t>Poznámka k položce:_x000d_
Zřízení dočasné skládky v režii zhotovitele. Zbytek podorničí bude použit v objektu SO101.</t>
  </si>
  <si>
    <t>"Vykopávky z dočasné skládky pro dosypávky a ohumusování" 156,1*0,15+18,156</t>
  </si>
  <si>
    <t>122252204</t>
  </si>
  <si>
    <t>Odkopávky a prokopávky nezapažené pro silnice a dálnice v hornině třídy těžitelnosti I objem do 500 m3 strojně</t>
  </si>
  <si>
    <t>730457547</t>
  </si>
  <si>
    <t>Odkopávky a prokopávky nezapažené pro silnice a dálnice strojně v hornině třídy těžitelnosti I přes 100 do 500 m3</t>
  </si>
  <si>
    <t>https://podminky.urs.cz/item/CS_URS_2025_02/122252204</t>
  </si>
  <si>
    <t>"Odkopávky na úroveň zemní pláně, digitálně z řezů" 258,8</t>
  </si>
  <si>
    <t>"Odkopávky pro výměnu aktivní zóny" 69,7*0,4+40,6*0,3*0,5</t>
  </si>
  <si>
    <t>-176271515</t>
  </si>
  <si>
    <t>"Odkopávky pro výměnu aktivní zóny" 69,7*0,4+40,6*0,3*0,3</t>
  </si>
  <si>
    <t>-1465177061</t>
  </si>
  <si>
    <t>"Odkopávky pro výměnu aktivní zóny" 69,7*0,4+40,6*0,3*0,2</t>
  </si>
  <si>
    <t>714013654</t>
  </si>
  <si>
    <t>"pro vpusti " 2*(1,5*1,5*1,5)*0,5</t>
  </si>
  <si>
    <t>500510484</t>
  </si>
  <si>
    <t>"pro vpusti " 2*(1,5*1,5*1,5)*0,3</t>
  </si>
  <si>
    <t>221450420</t>
  </si>
  <si>
    <t>-1067155903</t>
  </si>
  <si>
    <t>"hloubení rýh pro přípojky, délka*šířka*prům.hloubka"(3,5+3,3)*1,1*1,5*0,5</t>
  </si>
  <si>
    <t>-1687126461</t>
  </si>
  <si>
    <t>"hloubení rýh pro přípojky, délka*šířka*prům.hloubka"(3,5+3,3)*1,1*1,5*0,3</t>
  </si>
  <si>
    <t>260152700</t>
  </si>
  <si>
    <t>"hloubení rýh pro přípojky, délka*šířka*prům.hloubka"(3,5+3,3)*1,1*1,5*0,2</t>
  </si>
  <si>
    <t>1918519821</t>
  </si>
  <si>
    <t>366291880</t>
  </si>
  <si>
    <t>62717498</t>
  </si>
  <si>
    <t>"Přípojky vpustí, délka*průměrná hloubka" 2*(3,5*1,5)+2*(3,3*1,5)</t>
  </si>
  <si>
    <t>57752119</t>
  </si>
  <si>
    <t>20,4</t>
  </si>
  <si>
    <t>-1098613325</t>
  </si>
  <si>
    <t>"Odvoz ornice na rozprostření" 574,3*0,3</t>
  </si>
  <si>
    <t>"Odvoz podorničí na dočasnou skládku" 574,3*0,1</t>
  </si>
  <si>
    <t>1766700747</t>
  </si>
  <si>
    <t>"Viz 122252204 - odkopávky" 298,86*0,5</t>
  </si>
  <si>
    <t>"Viz 131251100 - hloubení jam" 6,75*0,5</t>
  </si>
  <si>
    <t>"Viz 132254201 - hloubení rýh" 11,22*0,5</t>
  </si>
  <si>
    <t>-1960605497</t>
  </si>
  <si>
    <t>"Předpokládaná vzdálenost 25km" 15*158,415</t>
  </si>
  <si>
    <t>1719630002</t>
  </si>
  <si>
    <t>"Viz 122252204 - odkopávky" 298,86*0,3</t>
  </si>
  <si>
    <t>"Viz 131251100 - hloubení jam" 6,75*0,3</t>
  </si>
  <si>
    <t>"Viz 132254201 - hloubení rýh" 11,22*0,3</t>
  </si>
  <si>
    <t>1887558744</t>
  </si>
  <si>
    <t>"Předpokládaná vzdálenost 25km" 15*95,049</t>
  </si>
  <si>
    <t>-1440567483</t>
  </si>
  <si>
    <t>"Viz 122252204 - odkopávky" 298,86*0,2</t>
  </si>
  <si>
    <t>"Viz 132254201 - hloubení rýh" 11,22*0,2</t>
  </si>
  <si>
    <t>999587723</t>
  </si>
  <si>
    <t>"Předpokládaná vzdálenost 25km" 15*63,366</t>
  </si>
  <si>
    <t>-15919293</t>
  </si>
  <si>
    <t>"Výměna aktivní zóny mimo zásypy inženýrských sítí" (69,7+40,6)*0,4</t>
  </si>
  <si>
    <t>-428981948</t>
  </si>
  <si>
    <t>44,12</t>
  </si>
  <si>
    <t>44,12*2 'Přepočtené koeficientem množství</t>
  </si>
  <si>
    <t>-246291592</t>
  </si>
  <si>
    <t>"Dosypávky pod zelené plochy, digitálně z řezů" 0,05*34,1+0,1*32,5+0,13*42,7+0,15*51,0</t>
  </si>
  <si>
    <t>-759877165</t>
  </si>
  <si>
    <t>"Uložení zeminy na skládku" 316,83</t>
  </si>
  <si>
    <t>"Uložení podorničí na dočasnou skládku" 57,43</t>
  </si>
  <si>
    <t>-1271106722</t>
  </si>
  <si>
    <t>"Zásyp přípojek vpustí" (3,5+3,3)*1,1*0,9</t>
  </si>
  <si>
    <t>-1476066868</t>
  </si>
  <si>
    <t>"Obsypání přípojek vpustí, délka*sířka*hloubkam 2t/m3" (3,5+3,3)*1,1*0,5*2</t>
  </si>
  <si>
    <t>-521006322</t>
  </si>
  <si>
    <t>"Zásyp přípojek vpustí, 2t/m3" (3,5+3,3)*1,1*0,9*2</t>
  </si>
  <si>
    <t>985120021</t>
  </si>
  <si>
    <t>"Obsypání přípojek vpustí, délka*sířka*hloubka" (3,5+3,3)*1,1*0,5</t>
  </si>
  <si>
    <t>-1872509124</t>
  </si>
  <si>
    <t>457,9</t>
  </si>
  <si>
    <t>-2020997673</t>
  </si>
  <si>
    <t>"Rozprostření podorničí v tl. 150mm - ohumusování" 116,6+39,5</t>
  </si>
  <si>
    <t>-704006975</t>
  </si>
  <si>
    <t>"Rozprostření ornice v tl. 100 mm na pozemky dle žádosti ZPF a stanoviska OŽP, dle příslušného BPEJ"574,3*3</t>
  </si>
  <si>
    <t>1280064856</t>
  </si>
  <si>
    <t>156,1</t>
  </si>
  <si>
    <t>-131425698</t>
  </si>
  <si>
    <t>156,1*0,02 'Přepočtené koeficientem množství</t>
  </si>
  <si>
    <t>-84298913</t>
  </si>
  <si>
    <t>"Geotextilie pod výměnu aktivní zóny, včetně šikmých částí, včetně přesahů" 110,3*1,2+2*65,5*0,7</t>
  </si>
  <si>
    <t>352721239</t>
  </si>
  <si>
    <t>224,06*1,1845 'Přepočtené koeficientem množství</t>
  </si>
  <si>
    <t>2098675707</t>
  </si>
  <si>
    <t>"Lože pod přípojky" (3,5+3,3)*1,1*0,1</t>
  </si>
  <si>
    <t>888486227</t>
  </si>
  <si>
    <t>895033213</t>
  </si>
  <si>
    <t>1753927400</t>
  </si>
  <si>
    <t xml:space="preserve">"Sjezd - provizorní napojení"  9,3+4,8+3,3+4,2</t>
  </si>
  <si>
    <t>99817802</t>
  </si>
  <si>
    <t xml:space="preserve">"Vrstva pod provizorní sjezd"  9,3+4,8+3,3+4,2</t>
  </si>
  <si>
    <t>455501833</t>
  </si>
  <si>
    <t>"Konstrukce vozovky - horní vrstva" 337,6+3,6</t>
  </si>
  <si>
    <t>390138834</t>
  </si>
  <si>
    <t>"Konstrukce vozovky - spodní vrstva, plocha*součinitel příčného rozšíření*součinitel tloušťky pro sklon pláně"(337,6+3,6)*1,2*1,2</t>
  </si>
  <si>
    <t>-899970516</t>
  </si>
  <si>
    <t xml:space="preserve">"Sjezd - konstrukční vrstva" 10,2+10,2 +10,4 </t>
  </si>
  <si>
    <t>-333100796</t>
  </si>
  <si>
    <t xml:space="preserve">"Sjezd" 10,2+10,2 +10,4 </t>
  </si>
  <si>
    <t>"Varovný pás" 3,6</t>
  </si>
  <si>
    <t>1166119043</t>
  </si>
  <si>
    <t>3,6*1,03 'Přepočtené koeficientem množství</t>
  </si>
  <si>
    <t>-1167188300</t>
  </si>
  <si>
    <t>30,8*1,03 'Přepočtené koeficientem množství</t>
  </si>
  <si>
    <t>596212213</t>
  </si>
  <si>
    <t>Kladení zámkové dlažby pozemních komunikací ručně tl 80 mm skupiny A pl přes 300 m2</t>
  </si>
  <si>
    <t>1783952958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</si>
  <si>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80 mm skupiny A, pro plochy přes 300 m2</t>
  </si>
  <si>
    <t>https://podminky.urs.cz/item/CS_URS_2025_02/596212213</t>
  </si>
  <si>
    <t>"Komunikace" 337,6</t>
  </si>
  <si>
    <t>59245030</t>
  </si>
  <si>
    <t>dlažba skladebná betonová 200x200mm tl 80mm přírodní</t>
  </si>
  <si>
    <t>508769757</t>
  </si>
  <si>
    <t>Poznámka k položce:_x000d_
Ztratné 1%.</t>
  </si>
  <si>
    <t>337,6*1,01 'Přepočtené koeficientem množství</t>
  </si>
  <si>
    <t>162497438</t>
  </si>
  <si>
    <t>-492965565</t>
  </si>
  <si>
    <t>"Přípojka vpusti, délka*součinitel sklonu" (4,0+3,8)*1,1</t>
  </si>
  <si>
    <t>-561375732</t>
  </si>
  <si>
    <t>8,58*1,015 'Přepočtené koeficientem množství</t>
  </si>
  <si>
    <t>-416423195</t>
  </si>
  <si>
    <t>88839625</t>
  </si>
  <si>
    <t>847227046</t>
  </si>
  <si>
    <t>1597146420</t>
  </si>
  <si>
    <t>1728448158</t>
  </si>
  <si>
    <t>1885375003</t>
  </si>
  <si>
    <t>268275248</t>
  </si>
  <si>
    <t>-1260348167</t>
  </si>
  <si>
    <t>498007409</t>
  </si>
  <si>
    <t>-1066563272</t>
  </si>
  <si>
    <t>212923932</t>
  </si>
  <si>
    <t>1500435802</t>
  </si>
  <si>
    <t>-89895836</t>
  </si>
  <si>
    <t>1338237404</t>
  </si>
  <si>
    <t>-1364902675</t>
  </si>
  <si>
    <t>428816705</t>
  </si>
  <si>
    <t>40445654</t>
  </si>
  <si>
    <t>informativní značky zónové IZ5 1000x750mm</t>
  </si>
  <si>
    <t>-2074302309</t>
  </si>
  <si>
    <t>"IZ5a" 1</t>
  </si>
  <si>
    <t>585498443</t>
  </si>
  <si>
    <t>-1981412098</t>
  </si>
  <si>
    <t>805145358</t>
  </si>
  <si>
    <t>"Nájezdový" 147,5</t>
  </si>
  <si>
    <t>665279253</t>
  </si>
  <si>
    <t>12,4+1,5+3,0+1,5+22,5+1,5+9,0+4,4+1,5+9,0+6,0+5,5+18,0+12,0+11,5+1,5+3,0+2,0+0,5+0,7+18,5+2,0</t>
  </si>
  <si>
    <t>147,5*1,02 'Přepočtené koeficientem množství</t>
  </si>
  <si>
    <t>-512717594</t>
  </si>
  <si>
    <t>"Sjezd"1,9+6,0+1,9+1,9+6,0+1,9+1,9+6,0+1,9</t>
  </si>
  <si>
    <t>-1389641069</t>
  </si>
  <si>
    <t>"Sjezdy" 1,9+6,0+1,9+1,9+6,0+1,9+1,9+6,0+1,9</t>
  </si>
  <si>
    <t>29,4*1,02 'Přepočtené koeficientem množství</t>
  </si>
  <si>
    <t>933463168</t>
  </si>
  <si>
    <t>"Viz 162751117, 2t/m3" (316,83)*2,0</t>
  </si>
  <si>
    <t>1241191583</t>
  </si>
  <si>
    <t>SO 104 - Komunikace - větev D</t>
  </si>
  <si>
    <t>-156447637</t>
  </si>
  <si>
    <t>"Sejmutí podorničí v tl. 100 mm - BPEJ 72911" 576,8</t>
  </si>
  <si>
    <t>-1740223735</t>
  </si>
  <si>
    <t>"Sejmutí ornice v tl. 300 mm - BPEJ 72911" 576,8</t>
  </si>
  <si>
    <t>-1815805160</t>
  </si>
  <si>
    <t>Poznámka k položce:_x000d_
Zřízení dočasné skládky v režii zhotovitele.Zbytek podorničí bude použit v objektu SO101.</t>
  </si>
  <si>
    <t>"Vykopávky z dočasné skládky pro dosypávky a ohumusování" 70,8*0,15+70,8*0,25</t>
  </si>
  <si>
    <t>1118574200</t>
  </si>
  <si>
    <t>"Odkopávky na úroveň zemní pláně, digitálně z řezů" 52,85</t>
  </si>
  <si>
    <t>"Odkopávky pro výměnu aktivní zóny" 155,1*0,4*0,7</t>
  </si>
  <si>
    <t>-1382619147</t>
  </si>
  <si>
    <t>https://podminky.urs.cz/item/CS_URS_2025_02/122452203</t>
  </si>
  <si>
    <t>"Odkopávky pro výměnu aktivní zóny" 155,1*0,4*0,2</t>
  </si>
  <si>
    <t>-950452682</t>
  </si>
  <si>
    <t>https://podminky.urs.cz/item/CS_URS_2025_02/122552203</t>
  </si>
  <si>
    <t>"Odkopávky pro výměnu aktivní zóny" 155,1*0,4*0,1</t>
  </si>
  <si>
    <t>-1675555133</t>
  </si>
  <si>
    <t>-830028811</t>
  </si>
  <si>
    <t>1997580861</t>
  </si>
  <si>
    <t>1763612562</t>
  </si>
  <si>
    <t>"hloubení rýh pro přípojky, délka*šířka*prům.hloubka"(2,9+2,9)*1,1*1,5*0,7</t>
  </si>
  <si>
    <t>-341479246</t>
  </si>
  <si>
    <t>"hloubení rýh pro přípojky, délka*šířka*prům.hloubka"(2,9+2,9)*1,1*1,5*0,2</t>
  </si>
  <si>
    <t>-1969011377</t>
  </si>
  <si>
    <t>"hloubení rýh pro přípojky, délka*šířka*prům.hloubka"(2,9+2,9)*1,1*1,5*0,1</t>
  </si>
  <si>
    <t>-686829129</t>
  </si>
  <si>
    <t>-1246377616</t>
  </si>
  <si>
    <t>-739658679</t>
  </si>
  <si>
    <t>"Přípojky vpustí, délka*průměrná hloubka" 2*(2,9*1,5)+2*(2,9*1,5)</t>
  </si>
  <si>
    <t>1379065173</t>
  </si>
  <si>
    <t>17,4</t>
  </si>
  <si>
    <t>-1365834400</t>
  </si>
  <si>
    <t>"Odvoz ornice na rozprostření" 576,8*0,3</t>
  </si>
  <si>
    <t>"Odvoz podorničí na dočasnou skládku" 576,8*0,1</t>
  </si>
  <si>
    <t>1672445861</t>
  </si>
  <si>
    <t>"Viz 122252204 - odkopávky" 114,89*0,7</t>
  </si>
  <si>
    <t>"Viz 132254201 - hloubení rýh" 9,57*0,7</t>
  </si>
  <si>
    <t>-1732038977</t>
  </si>
  <si>
    <t>"Předpokládaná vzdálenost 25km" 15*91,847</t>
  </si>
  <si>
    <t>-670209030</t>
  </si>
  <si>
    <t>"Viz 122252204 - odkopávky" 114,89*0,2</t>
  </si>
  <si>
    <t>"Viz 132254201 - hloubení rýh" 9,57*0,2</t>
  </si>
  <si>
    <t>1762624605</t>
  </si>
  <si>
    <t>"Předpokládaná vzdálenost 25km" 15*26,242</t>
  </si>
  <si>
    <t>1856433206</t>
  </si>
  <si>
    <t>"Viz 122252204 - odkopávky" 114,89*0,1</t>
  </si>
  <si>
    <t>"Viz 132254201 - hloubení rýh" 9,57*0,1</t>
  </si>
  <si>
    <t>-299306654</t>
  </si>
  <si>
    <t>"Předpokládaná vzdálenost 25km" 15*13,121</t>
  </si>
  <si>
    <t>-714565440</t>
  </si>
  <si>
    <t>1997597204</t>
  </si>
  <si>
    <t>-1402479724</t>
  </si>
  <si>
    <t>"Dosypávky pod zelené plochy průměrná tloušťka 250 mm" (51,2+19,6)*0,25</t>
  </si>
  <si>
    <t>1179942646</t>
  </si>
  <si>
    <t>"Uložení zeminy na skládku" 131,21</t>
  </si>
  <si>
    <t>"Uložení podorničí na dočasnou skládku" 57,68</t>
  </si>
  <si>
    <t>-407784190</t>
  </si>
  <si>
    <t>"Zásyp přípojek vpustí" (2,9+2,9)*1,1*0,9</t>
  </si>
  <si>
    <t>-611894264</t>
  </si>
  <si>
    <t>"Obsypání přípojek vpustí, délka*sířka*hloubkam 2t/m3" (2,9+2,9)*1,1*0,5*2</t>
  </si>
  <si>
    <t>287763392</t>
  </si>
  <si>
    <t>"Zásyp přípojek vpustí, 2t/m3" (2,9+2,9)*1,1*0,9*2</t>
  </si>
  <si>
    <t>-553975988</t>
  </si>
  <si>
    <t>"Obsypání přípojek vpustí, délka*sířka*hloubka" (2,9+2,9)*1,1*0,5</t>
  </si>
  <si>
    <t>-1778541167</t>
  </si>
  <si>
    <t>535,5</t>
  </si>
  <si>
    <t>181351003</t>
  </si>
  <si>
    <t>Rozprostření ornice tl vrstvy do 200 mm pl do 100 m2 v rovině nebo ve svahu do 1:5 strojně</t>
  </si>
  <si>
    <t>-402778225</t>
  </si>
  <si>
    <t>Rozprostření a urovnání ornice v rovině nebo ve svahu sklonu do 1:5 strojně při souvislé ploše do 100 m2, tl. vrstvy do 200 mm</t>
  </si>
  <si>
    <t>https://podminky.urs.cz/item/CS_URS_2025_02/181351003</t>
  </si>
  <si>
    <t>"Rozprostření podorničí v tl. 150mm - ohumusování" 51,2+19,6</t>
  </si>
  <si>
    <t>-2006879663</t>
  </si>
  <si>
    <t>"Rozprostření ornice v tl. 100 mm na pozemky dle žádosti ZPF a stanoviska OŽP, dle příslušného BPEJ"576,8*3</t>
  </si>
  <si>
    <t>1626598923</t>
  </si>
  <si>
    <t>70,8</t>
  </si>
  <si>
    <t>-785948532</t>
  </si>
  <si>
    <t>70,8*0,02 'Přepočtené koeficientem množství</t>
  </si>
  <si>
    <t>734295288</t>
  </si>
  <si>
    <t>"Geotextilie pod výměnu aktivní zóny, včetně šikmých částí, včetně přesahů" 155,1*1,2+2*0,7*65,5</t>
  </si>
  <si>
    <t>1377107233</t>
  </si>
  <si>
    <t>277,82*1,1845 'Přepočtené koeficientem množství</t>
  </si>
  <si>
    <t>-2030844973</t>
  </si>
  <si>
    <t>"Lože pod přípojky" (2,9+2,9)*1,1*0,1</t>
  </si>
  <si>
    <t>Osazení betonových prstenců nebo rámů v do 100 mm pod poklopy a mříže</t>
  </si>
  <si>
    <t>-670826289</t>
  </si>
  <si>
    <t>Osazení betonových dílců prstenců nebo rámů pod poklopy a mříže, výšky do 100 mm</t>
  </si>
  <si>
    <t>96803684</t>
  </si>
  <si>
    <t>1035270385</t>
  </si>
  <si>
    <t xml:space="preserve">"Sjezd - provizorní napojení"  3,3+3,3+3,3+3,4+3,3+3,3+3,3+3,3+3,3+4,2+3,3</t>
  </si>
  <si>
    <t>719968489</t>
  </si>
  <si>
    <t xml:space="preserve">"Vrstva pod provizorní sjezd"  3,3+3,3+3,3+3,4+3,3+3,3+3,3+3,3+3,3+4,2+3,3</t>
  </si>
  <si>
    <t>583114846</t>
  </si>
  <si>
    <t>"Konstrukce vozovky - horní vrstva" 306,7+2,7</t>
  </si>
  <si>
    <t>-1228032111</t>
  </si>
  <si>
    <t>"Konstrukce vozovky - spodní vrstva, plocha*součinitel příčného rozšíření*součinitel tloušťky pro sklon pláně"(306,7+2,7)*1,2*1,2</t>
  </si>
  <si>
    <t>-154913990</t>
  </si>
  <si>
    <t>"Parkovací stání, plocha*rozšíření" (11,3+11,3)*1,05</t>
  </si>
  <si>
    <t>"Sjezd - konstrukční vrstva" 10,2+20,7+20,7+20,6+20,7</t>
  </si>
  <si>
    <t>"Kční vrstvy pod lavičkou" 6,5*1,05</t>
  </si>
  <si>
    <t>-356803623</t>
  </si>
  <si>
    <t>https://podminky.urs.cz/item/CS_URS_2024_02/596212210</t>
  </si>
  <si>
    <t>1112290204</t>
  </si>
  <si>
    <t>"Varovný pás" 2,7</t>
  </si>
  <si>
    <t>2,7*1,03 'Přepočtené koeficientem množství</t>
  </si>
  <si>
    <t>667703164</t>
  </si>
  <si>
    <t>"Prostor pro lavičku" 6,5</t>
  </si>
  <si>
    <t>6,5*1,03 'Přepočtené koeficientem množství</t>
  </si>
  <si>
    <t>-617664063</t>
  </si>
  <si>
    <t>"Komunikace" 306,7</t>
  </si>
  <si>
    <t>-680644194</t>
  </si>
  <si>
    <t>306,7*1,01 'Přepočtené koeficientem množství</t>
  </si>
  <si>
    <t>-1367854719</t>
  </si>
  <si>
    <t>"Parkovací stání" 11,3+11,3</t>
  </si>
  <si>
    <t>"Sjezdy" 10,2+20,7+20,7+20,6+20,7</t>
  </si>
  <si>
    <t>1700021605</t>
  </si>
  <si>
    <t>115,5*1,03 'Přepočtené koeficientem množství</t>
  </si>
  <si>
    <t>-1459479125</t>
  </si>
  <si>
    <t>-797728276</t>
  </si>
  <si>
    <t>"Přípojka vpusti, délka*součinitel sklonu" (3,4+3,4)*1,1</t>
  </si>
  <si>
    <t>-264965847</t>
  </si>
  <si>
    <t>7,48*1,015 'Přepočtené koeficientem množství</t>
  </si>
  <si>
    <t>-85104841</t>
  </si>
  <si>
    <t>-1088759907</t>
  </si>
  <si>
    <t>284309787</t>
  </si>
  <si>
    <t>274175529</t>
  </si>
  <si>
    <t>628666656</t>
  </si>
  <si>
    <t>619578066</t>
  </si>
  <si>
    <t>-707325823</t>
  </si>
  <si>
    <t>1047119641</t>
  </si>
  <si>
    <t>-1057515191</t>
  </si>
  <si>
    <t>-456713760</t>
  </si>
  <si>
    <t>1917341056</t>
  </si>
  <si>
    <t>-693986522</t>
  </si>
  <si>
    <t>107307794</t>
  </si>
  <si>
    <t>1106361255</t>
  </si>
  <si>
    <t>-1053422472</t>
  </si>
  <si>
    <t>1851465616</t>
  </si>
  <si>
    <t>632910872</t>
  </si>
  <si>
    <t>1390923606</t>
  </si>
  <si>
    <t>-967406283</t>
  </si>
  <si>
    <t>-408347321</t>
  </si>
  <si>
    <t>"Nájezdový"14,4+2,0+7,0+2,0+26,0+2,0+4,0+2,0+14,0+6,0+2,0+5,0+2,0+10,0+4,0+10,0+1,5+3,1+2,0+0,5+0,6+10,2+4,0+10,0+4,5</t>
  </si>
  <si>
    <t>-1384115319</t>
  </si>
  <si>
    <t>14,4+2,0+7,0+2,0+26,0+2,0+4,0+2,0+14,0+6,0+2,0+5,0+2,0+10,0+4,0+10,0+1,5+3,1+2,0+0,5+0,6+10,2+4,0+10,0+4,5</t>
  </si>
  <si>
    <t>148,8*1,02 'Přepočtené koeficientem množství</t>
  </si>
  <si>
    <t>1071153552</t>
  </si>
  <si>
    <t xml:space="preserve">"Sjezd"  1,9+5,8+1,9+1,9+11,8+1,9+1,9+11,8+1,9+1,5+11,9+1,9+1,9+11,8+1,9+1,9+6+2,3+2,9+0,4+1,9+6+2+1,9+1,9+1,9+1,9+1,9+1,9+1,5+1,9+1,9+1,9</t>
  </si>
  <si>
    <t xml:space="preserve">"Parkovací stání" 6,0+2,0+6,0+2,0 </t>
  </si>
  <si>
    <t>"Lavička" 2,3+2,9+0,4</t>
  </si>
  <si>
    <t>1888287606</t>
  </si>
  <si>
    <t>135,3*1,02 'Přepočtené koeficientem množství</t>
  </si>
  <si>
    <t>-115428350</t>
  </si>
  <si>
    <t>"Viz 162751117, 2t/m3" (131,21)*2,0</t>
  </si>
  <si>
    <t>-1343117521</t>
  </si>
  <si>
    <t>SO 301 - Splašková kanalizace</t>
  </si>
  <si>
    <t>Soupis:</t>
  </si>
  <si>
    <t>SO301.1 - Stoka S</t>
  </si>
  <si>
    <t xml:space="preserve">Planá u Mariánských Lázní [721280] </t>
  </si>
  <si>
    <t xml:space="preserve">HSV -  Práce a dodávky HSV</t>
  </si>
  <si>
    <t xml:space="preserve">    3 - Svislé a kompletní konstrukce</t>
  </si>
  <si>
    <t xml:space="preserve"> Práce a dodávky HSV</t>
  </si>
  <si>
    <t>121151113</t>
  </si>
  <si>
    <t>Sejmutí ornice plochy do 500 m2 tl vrstvy do 200 mm strojně</t>
  </si>
  <si>
    <t>1105623944</t>
  </si>
  <si>
    <t>Sejmutí ornice strojně při souvislé ploše přes 100 do 500 m2, tl. vrstvy do 200 mm</t>
  </si>
  <si>
    <t>https://podminky.urs.cz/item/CS_URS_2025_02/121151113</t>
  </si>
  <si>
    <t>"Sejmutí podorniční vrstvy nad výkopy (předpokládaná střední hloubka)."</t>
  </si>
  <si>
    <t>"Výkopy uvažovány od úrovně podorniční vrstvy ŠS11-ŠS23."</t>
  </si>
  <si>
    <t xml:space="preserve">"DN300:" </t>
  </si>
  <si>
    <t>"Stoka S dle 301.2, 301.7, ŠS11-ŠS12:" 11,7*1,25</t>
  </si>
  <si>
    <t>"Stoka S dle 301.2, 301.7, ŠS12-ŠS13:" 47,8*1,25</t>
  </si>
  <si>
    <t xml:space="preserve">"DN250:" </t>
  </si>
  <si>
    <t>"Stoka S dle 301.2, 301.7, ŠS13-ŠS13A:" 7*1,2</t>
  </si>
  <si>
    <t>"Stoka S dle 301.2, 301.7, ŠS13A-ŠS15:" (37,7+36,6)*1,2</t>
  </si>
  <si>
    <t>"Stoka S dle 301.2, 301.7, ŠS15-ŠS16:" 11,7*1,2</t>
  </si>
  <si>
    <t>"Stoka S dle 301.2, 301.7, ŠS16-ŠS17:" 45,2*1,2</t>
  </si>
  <si>
    <t>"Stoka S dle 301.2, 301.7, ŠS17-ŠS18:" 41*1,2</t>
  </si>
  <si>
    <t>"Stoka S dle 301.2, 301.7, ŠS18-ŠS19:" 8,9*1,2</t>
  </si>
  <si>
    <t>"Stoka S dle 301.2, 301.7, ŠS19-ŠS21:" (36,9+42,5)*1,2</t>
  </si>
  <si>
    <t>"Stoka S dle 301.2, 301.7, ŠS21-ŠS21A:" 20,4*1,2</t>
  </si>
  <si>
    <t>"Stoka S dle 301.2, 301.7, ŠS21A-ŠS22:" 21,5*1,2</t>
  </si>
  <si>
    <t>"Stoka S dle 301.2, 301.7, ŠS22-ŠS23:" 50,7*1,2</t>
  </si>
  <si>
    <t>"Rozšíření pro šachty:" 14*2*0,5*2</t>
  </si>
  <si>
    <t>121151116</t>
  </si>
  <si>
    <t>Sejmutí ornice plochy do 500 m2 tl vrstvy přes 300 do 400 mm strojně</t>
  </si>
  <si>
    <t>-282308771</t>
  </si>
  <si>
    <t>Sejmutí ornice strojně při souvislé ploše přes 100 do 500 m2, tl. vrstvy přes 300 do 400 mm</t>
  </si>
  <si>
    <t>https://podminky.urs.cz/item/CS_URS_2025_02/121151116</t>
  </si>
  <si>
    <t>"Sejmutí orniční vrstvy nad výkopy (předpokládaná střední hloubka)."</t>
  </si>
  <si>
    <t>132254206</t>
  </si>
  <si>
    <t>Hloubení zapažených rýh š do 2000 mm v hornině třídy těžitelnosti I skupiny 3 objem do 5000 m3</t>
  </si>
  <si>
    <t>792131497</t>
  </si>
  <si>
    <t>Hloubení zapažených rýh šířky přes 800 do 2 000 mm strojně s urovnáním dna do předepsaného profilu a spádu v hornině třídy těžitelnosti I skupiny 3 přes 1 000 do 5 000 m3</t>
  </si>
  <si>
    <t>https://podminky.urs.cz/item/CS_URS_2025_02/132254206</t>
  </si>
  <si>
    <t>"Stoka S dle 301.2, 301.7, ŠS11-ŠS12:" 11,7*1,25*((1,2+1,78)/2)</t>
  </si>
  <si>
    <t>"Stoka S dle 301.2, 301.7, ŠS12-ŠS13:" 47,8*1,25*((1,78+1,81)/2)</t>
  </si>
  <si>
    <t>"Stoka S dle 301.2, 301.7, ŠS13-ŠS13A:" 7*1,2*((1,81+2,08)/2)</t>
  </si>
  <si>
    <t>"Stoka S dle 301.2, 301.7, ŠS13A-ŠS15:" (37,7+36,6)*1,2*((2,08+1,84)/2)</t>
  </si>
  <si>
    <t>"Stoka S dle 301.2, 301.7, ŠS15-ŠS16:" 11,7*1,2*((1,84+2,17)/2)</t>
  </si>
  <si>
    <t>"Stoka S dle 301.2, 301.7, ŠS16-ŠS17:" 45,2*1,2*((2,17+1,83)/2)</t>
  </si>
  <si>
    <t>"Stoka S dle 301.2, 301.7, ŠS17-ŠS18:" 41*1,2*((1,83+2,52)/2)</t>
  </si>
  <si>
    <t>"Stoka S dle 301.2, 301.7, ŠS18-ŠS19:" 8,9*1,2*((2,52+2,03)/2)</t>
  </si>
  <si>
    <t>"Stoka S dle 301.2, 301.7, ŠS19-ŠS21:" (36,9+42,5)*1,2*((2,03+1,47)/2)</t>
  </si>
  <si>
    <t>"Stoka S dle 301.2, 301.7, ŠS21-ŠS21A:" 20,4*1,2*((1,47+1,95)/2)</t>
  </si>
  <si>
    <t>"Stoka S dle 301.2, 301.7, ŠS21A-ŠS22:" 21,5*1,2*((1,42+1,84)/2)</t>
  </si>
  <si>
    <t>"Stoka S dle 301.2, 301.7, ŠS22-ŠS23:" 50,7*1,2*((1,84+2,46)/2)</t>
  </si>
  <si>
    <t>"Výkopy uvažovány od úrovně HTÚ."</t>
  </si>
  <si>
    <t>"Stoka S dle 301.2, 301.7, ŠS23-ŠS25:" (3,7+40)*1,2*((2,46+1,9)/2)</t>
  </si>
  <si>
    <t>"Stoka S dle 301.2, 301.7, ŠS25-ŠS29:" (41,2+43,1+44,8+33,7)*1,2*((1,9+2,15)/2)</t>
  </si>
  <si>
    <t>"Rozšíření pro šachty:" 20*2*0,5*2*2,5</t>
  </si>
  <si>
    <t>"Předpokládané zastoupení těžitelnosti zeminy dle IGP, 70%:" 1579,455*0,7</t>
  </si>
  <si>
    <t>132354206</t>
  </si>
  <si>
    <t>Hloubení zapažených rýh š do 2000 mm v hornině třídy těžitelnosti II skupiny 4 objem do 5000 m3</t>
  </si>
  <si>
    <t>1960673931</t>
  </si>
  <si>
    <t>Hloubení zapažených rýh šířky přes 800 do 2 000 mm strojně s urovnáním dna do předepsaného profilu a spádu v hornině třídy těžitelnosti II skupiny 4 přes 1 000 do 5 000 m3</t>
  </si>
  <si>
    <t>https://podminky.urs.cz/item/CS_URS_2025_02/132354206</t>
  </si>
  <si>
    <t>"Předpokládané zastoupení těžitelnosti zeminy dle IGP, 10%:" 1579,455*0,1</t>
  </si>
  <si>
    <t>132454206</t>
  </si>
  <si>
    <t>Hloubení zapažených rýh š do 2000 mm v hornině třídy těžitelnosti II skupiny 5 objem do 5000 m3</t>
  </si>
  <si>
    <t>-932310913</t>
  </si>
  <si>
    <t>Hloubení zapažených rýh šířky přes 800 do 2 000 mm strojně s urovnáním dna do předepsaného profilu a spádu v hornině třídy těžitelnosti II skupiny 5 přes 1 000 do 5 000 m3</t>
  </si>
  <si>
    <t>https://podminky.urs.cz/item/CS_URS_2025_02/132454206</t>
  </si>
  <si>
    <t>132554206</t>
  </si>
  <si>
    <t>Hloubení zapažených rýh š do 2000 mm v hornině třídy těžitelnosti III skupiny 6 objem do 5000 m3</t>
  </si>
  <si>
    <t>277820860</t>
  </si>
  <si>
    <t>Hloubení zapažených rýh šířky přes 800 do 2 000 mm strojně s urovnáním dna do předepsaného profilu a spádu v hornině třídy těžitelnosti III skupiny 6 přes 1 000 do 5 000 m3</t>
  </si>
  <si>
    <t>https://podminky.urs.cz/item/CS_URS_2025_02/132554206</t>
  </si>
  <si>
    <t>-1134533374</t>
  </si>
  <si>
    <t>"Stoka S dle 301.2, 301.7, ŠS13-ŠS13A:" 7*2*((1,81+2,08)/2)</t>
  </si>
  <si>
    <t>"Stoka S dle 301.2, 301.7, ŠS13A-ŠS15:" (37,7+36,6)*2*((2,08+1,84)/2)</t>
  </si>
  <si>
    <t>"Stoka S dle 301.2, 301.7, ŠS15-ŠS16:" 11,7*2*((1,84+2,17)/2)</t>
  </si>
  <si>
    <t>"Stoka S dle 301.2, 301.7, ŠS16-ŠS17:" 45,2*2*((2,17+1,83)/2)</t>
  </si>
  <si>
    <t>"Stoka S dle 301.2, 301.7, ŠS17-ŠS18:" 41*2*((1,83+2,52)/2)</t>
  </si>
  <si>
    <t>"Stoka S dle 301.2, 301.7, ŠS18-ŠS19:" 8,9*2*((2,52+2,03)/2)</t>
  </si>
  <si>
    <t>"Stoka S dle 301.2, 301.7, ŠS19-ŠS21:" (36,9+42,5)*2*((2,03+1,47)/2)</t>
  </si>
  <si>
    <t>"Stoka S dle 301.2, 301.7, ŠS21-ŠS21A:" 20,4*2*((1,47+1,95)/2)</t>
  </si>
  <si>
    <t>"Stoka S dle 301.2, 301.7, ŠS21A-ŠS22:" 21,5*2*((1,42+1,84)/2)</t>
  </si>
  <si>
    <t>"Stoka S dle 301.2, 301.7, ŠS22-ŠS23:" 50,7*2*((1,84+2,46)/2)</t>
  </si>
  <si>
    <t>"Stoka S dle 301.2, 301.7, ŠS23-ŠS25:" (3,7+40)*2*((2,46+1,9)/2)</t>
  </si>
  <si>
    <t>"Stoka S dle 301.2, 301.7, ŠS25-ŠS29:" (41,2+43,1+44,8+33,7)*2*((1,9+2,15)/2)</t>
  </si>
  <si>
    <t>"Dopočet pažení orniční a podorniční vrstvy:"</t>
  </si>
  <si>
    <t>"Stoka S dle 301.2, 301.7, ŠS13-ŠS13A:" 7*2*0,6</t>
  </si>
  <si>
    <t>"Stoka S dle 301.2, 301.7, ŠS13A-ŠS15:" (37,7+36,6)*2*0,6</t>
  </si>
  <si>
    <t>"Stoka S dle 301.2, 301.7, ŠS15-ŠS16:" 11,7*2*0,6</t>
  </si>
  <si>
    <t>"Stoka S dle 301.2, 301.7, ŠS16-ŠS17:" 45,2*2*0,6</t>
  </si>
  <si>
    <t>"Stoka S dle 301.2, 301.7, ŠS17-ŠS18:" 41*2*0,6</t>
  </si>
  <si>
    <t>"Stoka S dle 301.2, 301.7, ŠS18-ŠS19:" 8,9*2*0,6</t>
  </si>
  <si>
    <t>"Stoka S dle 301.2, 301.7, ŠS19-ŠS21:" (36,9+42,5)*2*0,6</t>
  </si>
  <si>
    <t>"Stoka S dle 301.2, 301.7, ŠS21-ŠS21A:" 20,4*2*0,6</t>
  </si>
  <si>
    <t>"Stoka S dle 301.2, 301.7, ŠS21A-ŠS22:" 21,5*2*0,6</t>
  </si>
  <si>
    <t>"Stoka S dle 301.2, 301.7, ŠS22-ŠS23:" 50,7*2*0,6</t>
  </si>
  <si>
    <t>151811132</t>
  </si>
  <si>
    <t>Osazení pažicího boxu hl výkopu do 4 m š přes 1,2 do 2,5 m</t>
  </si>
  <si>
    <t>637520692</t>
  </si>
  <si>
    <t>Zřízení pažicích boxů pro pažení a rozepření stěn rýh podzemního vedení hloubka výkopu do 4 m, šířka přes 1,2 do 2,5 m</t>
  </si>
  <si>
    <t>https://podminky.urs.cz/item/CS_URS_2025_02/151811132</t>
  </si>
  <si>
    <t>"Stoka S dle 301.2, 301.7, ŠS11-ŠS12:" 11,7*2*((1,2+1,78)/2)</t>
  </si>
  <si>
    <t>"Stoka S dle 301.2, 301.7, ŠS12-ŠS13:" 47,8*2*((1,78+1,81)/2)</t>
  </si>
  <si>
    <t>"Stoka S dle 301.2, 301.7, ŠS11-ŠS12:" 11,7*2*0,6</t>
  </si>
  <si>
    <t>"Stoka S dle 301.2, 301.7, ŠS12-ŠS13:" 47,8*2*0,6</t>
  </si>
  <si>
    <t>-1239112967</t>
  </si>
  <si>
    <t>151811232</t>
  </si>
  <si>
    <t>Odstranění pažicího boxu hl výkopu do 4 m š přes 1,2 do 2,5 m</t>
  </si>
  <si>
    <t>-1918308648</t>
  </si>
  <si>
    <t>Odstranění pažicích boxů pro pažení a rozepření stěn rýh podzemního vedení hloubka výkopu do 4 m, šířka přes 1,2 do 2,5 m</t>
  </si>
  <si>
    <t>https://podminky.urs.cz/item/CS_URS_2025_02/151811232</t>
  </si>
  <si>
    <t>-1144495015</t>
  </si>
  <si>
    <t>"Zásypy vhodnou zeminou ve volném terénu."</t>
  </si>
  <si>
    <t>"Orniční a podorniční vrstva:" 534,495*0,6</t>
  </si>
  <si>
    <t>-100835345</t>
  </si>
  <si>
    <t>"Odvoz přebytečného výkopku na skládku, předpokládáno 15 Km (skládka Tachov)."</t>
  </si>
  <si>
    <t>-1775404783</t>
  </si>
  <si>
    <t>1105,619*5 'Přepočtené koeficientem množství</t>
  </si>
  <si>
    <t>1603612795</t>
  </si>
  <si>
    <t>2144807524</t>
  </si>
  <si>
    <t>315,892*5 'Přepočtené koeficientem množství</t>
  </si>
  <si>
    <t>291857340</t>
  </si>
  <si>
    <t>2123977627</t>
  </si>
  <si>
    <t>157,946*5 'Přepočtené koeficientem množství</t>
  </si>
  <si>
    <t>167151111</t>
  </si>
  <si>
    <t>Nakládání výkopku z hornin třídy těžitelnosti I skupiny 1 až 3 přes 100 m3</t>
  </si>
  <si>
    <t>1903536272</t>
  </si>
  <si>
    <t>Nakládání, skládání a překládání neulehlého výkopku nebo sypaniny strojně nakládání, množství přes 100 m3, z hornin třídy těžitelnosti I, skupiny 1 až 3</t>
  </si>
  <si>
    <t>https://podminky.urs.cz/item/CS_URS_2025_02/167151111</t>
  </si>
  <si>
    <t>171201231</t>
  </si>
  <si>
    <t>Poplatek za uložení zeminy a kamení na recyklační skládce (skládkovné) kód odpadu 17 05 04</t>
  </si>
  <si>
    <t>2033707190</t>
  </si>
  <si>
    <t>https://podminky.urs.cz/item/CS_URS_2025_02/171201231</t>
  </si>
  <si>
    <t>1579,455*2 'Přepočtené koeficientem množství</t>
  </si>
  <si>
    <t>-611495098</t>
  </si>
  <si>
    <t>1043113633</t>
  </si>
  <si>
    <t>"Zásypy kamenivem ve zpevněných plochách. A v budoucích zpevněných plochách dalších etap výstavby."</t>
  </si>
  <si>
    <t>"Odečet vytlačené kubatury."</t>
  </si>
  <si>
    <t>"Lože a obsyp potrubí:"</t>
  </si>
  <si>
    <t>"Stoka S dle 301.4, 301.2, DN250:" -566,6*0,1*1,2</t>
  </si>
  <si>
    <t>"Stoka S dle 301.4, 301.2, DN300:" -59,5*0,1*1,25</t>
  </si>
  <si>
    <t>"Rozšíření pro šachty:" -20*2*0,5*2</t>
  </si>
  <si>
    <t>"Stoka S dle 301.4, 301.2, DN250:" -566,6*(0,25+0,3)*1,2</t>
  </si>
  <si>
    <t>"Stoka S dle 301.4, 301.2, DN300:" -59,5*(0,3+0,3)*1,25</t>
  </si>
  <si>
    <t>"Lože šachet typických DN 1000 dle výpisu šachet (vzorové výkresy) 301.8:" -(20)*1,5*1,5*0,1</t>
  </si>
  <si>
    <t>"Šachty:" -20*2,25*PI*0,6*0,6</t>
  </si>
  <si>
    <t>-1871306063</t>
  </si>
  <si>
    <t>990,05*2 'Přepočtené koeficientem množství</t>
  </si>
  <si>
    <t>600441446</t>
  </si>
  <si>
    <t>"Stoka S dle 301.4, 301.2, DN250:" 566,6*(0,25+0,3)*1,2</t>
  </si>
  <si>
    <t>"Odečet kubatury vytlačené potrubím:" -566,6*PI*0,125*0,125</t>
  </si>
  <si>
    <t>"Stoka S dle 301.4, 301.2, DN300:" 59,5*(0,3+0,3)*1,25</t>
  </si>
  <si>
    <t>"Odečet kubatury vytlačené potrubím:" -59,5*PI*0,15*0,15</t>
  </si>
  <si>
    <t>1118880994</t>
  </si>
  <si>
    <t>386,562*2 'Přepočtené koeficientem množství</t>
  </si>
  <si>
    <t>1326325604</t>
  </si>
  <si>
    <t>181351106</t>
  </si>
  <si>
    <t>Rozprostření ornice tl vrstvy přes 300 do 400 mm pl přes 100 do 500 m2 v rovině nebo ve svahu do 1:5 strojně</t>
  </si>
  <si>
    <t>-1154885845</t>
  </si>
  <si>
    <t>Rozprostření a urovnání ornice v rovině nebo ve svahu sklonu do 1:5 strojně při souvislé ploše přes 100 do 500 m2, tl. vrstvy přes 300 do 400 mm</t>
  </si>
  <si>
    <t>https://podminky.urs.cz/item/CS_URS_2025_02/181351106</t>
  </si>
  <si>
    <t>Svislé a kompletní konstrukce</t>
  </si>
  <si>
    <t>359901211</t>
  </si>
  <si>
    <t>Monitoring stoky jakékoli výšky na nové kanalizaci</t>
  </si>
  <si>
    <t>1209535284</t>
  </si>
  <si>
    <t>Monitoring stok (kamerový systém) jakékoli výšky nová kanalizace</t>
  </si>
  <si>
    <t>https://podminky.urs.cz/item/CS_URS_2025_02/359901211</t>
  </si>
  <si>
    <t>"Stoka S dle 301.4, 301.2:" 566,6</t>
  </si>
  <si>
    <t>"Stoka S dle 301.4, 301.2:" 59,5</t>
  </si>
  <si>
    <t>-1890457790</t>
  </si>
  <si>
    <t>"Stoka S dle 301.4, 301.2, DN250:" 566,6*0,1*1,2</t>
  </si>
  <si>
    <t>"Stoka S dle 301.4, 301.2, DN300:" 59,5*0,1*1,25</t>
  </si>
  <si>
    <t>"Rozšíření pro šachty:" 20*2*0,5*2</t>
  </si>
  <si>
    <t>452112111</t>
  </si>
  <si>
    <t>Osazení betonových prstenců nebo rámů na sucho výšky do 100 mm pod poklopy a mříže</t>
  </si>
  <si>
    <t>-487278439</t>
  </si>
  <si>
    <t>Osazení betonových dílců prstenců nebo rámů pod poklopy a mříže na sucho, výšky do 100 mm</t>
  </si>
  <si>
    <t>https://podminky.urs.cz/item/CS_URS_2025_02/452112111</t>
  </si>
  <si>
    <t>"Dle výpisu šachet 301.9 TBW.Q1 63/4:" 2</t>
  </si>
  <si>
    <t>"Dle výpisu šachet 301.9 TBW.Q1 63/6:" 3</t>
  </si>
  <si>
    <t>"Dle výpisu šachet 301.9 TBW.Q1 63/8:" 9</t>
  </si>
  <si>
    <t>"Dle výpisu šachet 301.9 TBW.Q1 63/10:" 6</t>
  </si>
  <si>
    <t>59224184</t>
  </si>
  <si>
    <t>prstenec šachtový vyrovnávací betonový 625x120x40mm</t>
  </si>
  <si>
    <t>-90594998</t>
  </si>
  <si>
    <t>59224185</t>
  </si>
  <si>
    <t>prstenec šachtový vyrovnávací betonový 625x120x60mm</t>
  </si>
  <si>
    <t>2049651660</t>
  </si>
  <si>
    <t>59224176</t>
  </si>
  <si>
    <t>prstenec šachtový vyrovnávací betonový 625x120x80mm</t>
  </si>
  <si>
    <t>-905383864</t>
  </si>
  <si>
    <t>"Dle výpisu šachet 301.9 TBW.Q1 63/8:" 10</t>
  </si>
  <si>
    <t>59224187</t>
  </si>
  <si>
    <t>prstenec šachtový vyrovnávací betonový 625x120x100mm</t>
  </si>
  <si>
    <t>-180163422</t>
  </si>
  <si>
    <t>452112122</t>
  </si>
  <si>
    <t>Osazení betonových prstenců nebo rámů do malty výšky přes 100 do 200 mm pod poklopy a mříže</t>
  </si>
  <si>
    <t>-1853664608</t>
  </si>
  <si>
    <t>Osazení betonových dílců prstenců nebo rámů pod poklopy a mříže do malty, výšky přes 100 do 200 mm</t>
  </si>
  <si>
    <t>https://podminky.urs.cz/item/CS_URS_2025_02/452112122</t>
  </si>
  <si>
    <t>"Dle výpisu šachet D301.9 TBW.Q1 63/12:" 15</t>
  </si>
  <si>
    <t>59224188</t>
  </si>
  <si>
    <t>prstenec šachtový vyrovnávací betonový 625x120x120mm</t>
  </si>
  <si>
    <t>-1023799843</t>
  </si>
  <si>
    <t>452311151</t>
  </si>
  <si>
    <t>Podkladní desky z betonu prostého bez zvýšených nároků na prostředí tř. C 20/25 otevřený výkop</t>
  </si>
  <si>
    <t>1074830297</t>
  </si>
  <si>
    <t>Podkladní a zajišťovací konstrukce z betonu prostého v otevřeném výkopu bez zvýšených nároků na prostředí desky pod potrubí, stoky a drobné objekty z betonu tř. C 20/25</t>
  </si>
  <si>
    <t>https://podminky.urs.cz/item/CS_URS_2025_02/452311151</t>
  </si>
  <si>
    <t>"Lože šachet typických DN 1000 dle výpisu šachet (vzorové výkresy) 301.8:" (20)*1,5*1,5*0,1</t>
  </si>
  <si>
    <t>452351111</t>
  </si>
  <si>
    <t>Bednění podkladních desek nebo sedlového lože pod potrubí, stoky a drobné objekty otevřený výkop zřízení</t>
  </si>
  <si>
    <t>1603361405</t>
  </si>
  <si>
    <t>Bednění podkladních a zajišťovacích konstrukcí v otevřeném výkopu desek nebo sedlových loží pod potrubí, stoky a drobné objekty zřízení</t>
  </si>
  <si>
    <t>https://podminky.urs.cz/item/CS_URS_2025_02/452351111</t>
  </si>
  <si>
    <t>"Lože šachet typických DN 1000 dle výpisu šachet (vzorové výkresy) D--:" (20)*4*1,5*0,1</t>
  </si>
  <si>
    <t>452351112</t>
  </si>
  <si>
    <t>Bednění podkladních desek nebo sedlového lože pod potrubí, stoky a drobné objekty otevřený výkop odstranění</t>
  </si>
  <si>
    <t>1900466771</t>
  </si>
  <si>
    <t>Bednění podkladních a zajišťovacích konstrukcí v otevřeném výkopu desek nebo sedlových loží pod potrubí, stoky a drobné objekty odstranění</t>
  </si>
  <si>
    <t>https://podminky.urs.cz/item/CS_URS_2025_02/452351112</t>
  </si>
  <si>
    <t>871360310</t>
  </si>
  <si>
    <t>Montáž kanalizačního potrubí hladkého plnostěnného SN 10 z polypropylenu DN 250</t>
  </si>
  <si>
    <t>213046974</t>
  </si>
  <si>
    <t>Montáž kanalizačního potrubí z polypropylenu PP hladkého plnostěnného SN 10 DN 250</t>
  </si>
  <si>
    <t>https://podminky.urs.cz/item/CS_URS_2025_02/871360310</t>
  </si>
  <si>
    <t>28614220</t>
  </si>
  <si>
    <t>trubka kanalizační PP plnostěnná jednovrstvá DN 250x6000mm SN10</t>
  </si>
  <si>
    <t>1320593940</t>
  </si>
  <si>
    <t>566,6*1,015 'Přepočtené koeficientem množství</t>
  </si>
  <si>
    <t>871370310</t>
  </si>
  <si>
    <t>Montáž kanalizačního potrubí hladkého plnostěnného SN 10 z polypropylenu DN 300</t>
  </si>
  <si>
    <t>-347562886</t>
  </si>
  <si>
    <t>Montáž kanalizačního potrubí z polypropylenu PP hladkého plnostěnného SN 10 DN 300</t>
  </si>
  <si>
    <t>https://podminky.urs.cz/item/CS_URS_2025_02/871370310</t>
  </si>
  <si>
    <t>28614221</t>
  </si>
  <si>
    <t>trubka kanalizační PP plnostěnná jednovrstvá DN 315x6000mm SN10</t>
  </si>
  <si>
    <t>-1533986261</t>
  </si>
  <si>
    <t>59,5*1,015 'Přepočtené koeficientem množství</t>
  </si>
  <si>
    <t>892362121</t>
  </si>
  <si>
    <t>Tlaková zkouška vzduchem potrubí DN 250 těsnícím vakem ucpávkovým</t>
  </si>
  <si>
    <t>úsek</t>
  </si>
  <si>
    <t>1733385696</t>
  </si>
  <si>
    <t>Tlakové zkoušky vzduchem těsnícími vaky ucpávkovými DN 250</t>
  </si>
  <si>
    <t>https://podminky.urs.cz/item/CS_URS_2025_02/892362121</t>
  </si>
  <si>
    <t>892372121</t>
  </si>
  <si>
    <t>Tlaková zkouška vzduchem potrubí DN 300 těsnícím vakem ucpávkovým</t>
  </si>
  <si>
    <t>-1657747958</t>
  </si>
  <si>
    <t>Tlakové zkoušky vzduchem těsnícími vaky ucpávkovými DN 300</t>
  </si>
  <si>
    <t>https://podminky.urs.cz/item/CS_URS_2025_02/892372121</t>
  </si>
  <si>
    <t>892383122</t>
  </si>
  <si>
    <t>Proplach a dezinfekce vodovodního potrubí DN 250, DN 300 nebo 350</t>
  </si>
  <si>
    <t>-613858852</t>
  </si>
  <si>
    <t>Proplach a dezinfekce vodovodního potrubí DN 250, 300 nebo 350</t>
  </si>
  <si>
    <t>https://podminky.urs.cz/item/CS_URS_2025_02/892383122</t>
  </si>
  <si>
    <t>"U kanalizačního potrubí pouze proplach potrubí."</t>
  </si>
  <si>
    <t>894410101</t>
  </si>
  <si>
    <t>Osazení betonových dílců pro kanalizační šachty DN 1000 šachtové dno výšky 600 mm</t>
  </si>
  <si>
    <t>1833097829</t>
  </si>
  <si>
    <t>Osazení betonových dílců šachet kanalizačních dno DN 1000, výšky 600 mm</t>
  </si>
  <si>
    <t>https://podminky.urs.cz/item/CS_URS_2025_02/894410101</t>
  </si>
  <si>
    <t>"Dle výpisu šachet 301.9 dle přesné specifikace (zakázková výroba, včetně šachtových vložek): TBZ.Q1 100/600 KOM tl. 15 cm:" 20</t>
  </si>
  <si>
    <t>59224352</t>
  </si>
  <si>
    <t>dno betonové šachty kanalizační jednolité 100x63x25cm</t>
  </si>
  <si>
    <t>-999542566</t>
  </si>
  <si>
    <t>59224348</t>
  </si>
  <si>
    <t>těsnění elastomerové pro spojení šachetních dílů DN 1000</t>
  </si>
  <si>
    <t>-521419585</t>
  </si>
  <si>
    <t>"Dle výpisu šachet 301.9:" 57</t>
  </si>
  <si>
    <t>894410211</t>
  </si>
  <si>
    <t>Osazení betonových dílců pro kanalizační šachty DN 1000 skruž rovná výšky 250 mm</t>
  </si>
  <si>
    <t>-552495785</t>
  </si>
  <si>
    <t>Osazení betonových dílců šachet kanalizačních skruž rovná DN 1000, výšky 250 mm</t>
  </si>
  <si>
    <t>https://podminky.urs.cz/item/CS_URS_2025_02/894410211</t>
  </si>
  <si>
    <t>"Dle výpisu šachet 301.9: TBS-Q.1 100/25 (se stupadly):" 12</t>
  </si>
  <si>
    <t>59224160</t>
  </si>
  <si>
    <t>skruž betonová kanalizační se stupadly 100x25x12cm</t>
  </si>
  <si>
    <t>389831789</t>
  </si>
  <si>
    <t>894410212</t>
  </si>
  <si>
    <t>Osazení betonových dílců pro kanalizační šachty DN 1000 skruž rovná výšky 500 mm</t>
  </si>
  <si>
    <t>1574958298</t>
  </si>
  <si>
    <t>Osazení betonových dílců šachet kanalizačních skruž rovná DN 1000, výšky 500 mm</t>
  </si>
  <si>
    <t>https://podminky.urs.cz/item/CS_URS_2025_02/894410212</t>
  </si>
  <si>
    <t>"Dle výpisu šachet 301.9: TBS-Q.1 100/50 (se stupadly):" 10</t>
  </si>
  <si>
    <t>59224161</t>
  </si>
  <si>
    <t>skruž betonová kanalizační se stupadly 100x50x12cm</t>
  </si>
  <si>
    <t>659008379</t>
  </si>
  <si>
    <t>894410213</t>
  </si>
  <si>
    <t>Osazení betonových dílců pro kanalizační šachty DN 1000 skruž rovná výšky 1000 mm</t>
  </si>
  <si>
    <t>-1205449067</t>
  </si>
  <si>
    <t>Osazení betonových dílců šachet kanalizačních skruž rovná DN 1000, výšky 1000 mm</t>
  </si>
  <si>
    <t>https://podminky.urs.cz/item/CS_URS_2025_02/894410213</t>
  </si>
  <si>
    <t>"Dle výpisu šachet 301.9: TBS-Q.1 100/100 (se stupadly):" 15</t>
  </si>
  <si>
    <t>59224162</t>
  </si>
  <si>
    <t>skruž betonová kanalizační se stupadly 100x100x12cm</t>
  </si>
  <si>
    <t>161836907</t>
  </si>
  <si>
    <t>894410232</t>
  </si>
  <si>
    <t>Osazení betonových dílců pro kanalizační šachty DN 1000 skruž přechodová (konus)</t>
  </si>
  <si>
    <t>-1126084580</t>
  </si>
  <si>
    <t>Osazení betonových dílců šachet kanalizačních skruž přechodová (konus) DN 1000</t>
  </si>
  <si>
    <t>https://podminky.urs.cz/item/CS_URS_2025_02/894410232</t>
  </si>
  <si>
    <t>"Dle výpisu šachet 301.9: TBR-Q.1 100-63/58:" 20</t>
  </si>
  <si>
    <t>59224312</t>
  </si>
  <si>
    <t>konus betonové šachty DN 1000 kanalizační 100x62,5x58cm tl stěny 12 stupadla poplastovaná</t>
  </si>
  <si>
    <t>1310756399</t>
  </si>
  <si>
    <t>899104112</t>
  </si>
  <si>
    <t>Osazení poklopů litinových, ocelových nebo železobetonových včetně rámů pro třídu zatížení D400, E600</t>
  </si>
  <si>
    <t>1393926575</t>
  </si>
  <si>
    <t>Osazení poklopů šachtových litinových, ocelových nebo železobetonových včetně rámů pro třídu zatížení D400, E600</t>
  </si>
  <si>
    <t>https://podminky.urs.cz/item/CS_URS_2025_02/899104112</t>
  </si>
  <si>
    <t>"Dle výpisu šachet specifikace dle 301.9: bez odvětrání, rám BEGU-R-1, poklop BEGU-B-1 D400:" 20</t>
  </si>
  <si>
    <t>63126039</t>
  </si>
  <si>
    <t>poklop šachtový s BEGU rámem a zámky kruhový, DN 600 D400</t>
  </si>
  <si>
    <t>-333300789</t>
  </si>
  <si>
    <t>R900001</t>
  </si>
  <si>
    <t>Dodávka a montáž, příplatek za provedení spadišťových šachet včetně odvrtání a zapravení otvorů včetně všech souvisejících konstrukcí a prací</t>
  </si>
  <si>
    <t>-604531942</t>
  </si>
  <si>
    <t>998276101</t>
  </si>
  <si>
    <t>Přesun hmot pro trubní vedení z trub z plastických hmot otevřený výkop</t>
  </si>
  <si>
    <t>1052945535</t>
  </si>
  <si>
    <t>Přesun hmot pro trubní vedení hloubené z trub z plastických hmot nebo sklolaminátových pro vodovody, kanalizace, teplovody, produktovody v otevřeném výkopu dopravní vzdálenost do 15 m</t>
  </si>
  <si>
    <t>https://podminky.urs.cz/item/CS_URS_2025_02/998276101</t>
  </si>
  <si>
    <t>998276125</t>
  </si>
  <si>
    <t>Příplatek k přesunu hmot pro trubní vedení z trub z plastických hmot za zvětšený přesun přes 500 do 1000 m</t>
  </si>
  <si>
    <t>-1022375076</t>
  </si>
  <si>
    <t>Přesun hmot pro trubní vedení hloubené z trub z plastických hmot nebo sklolaminátových Příplatek k cenám za zvětšený přesun přes vymezenou dopravní vzdálenost přes 500 do 1000 m</t>
  </si>
  <si>
    <t>https://podminky.urs.cz/item/CS_URS_2025_02/998276125</t>
  </si>
  <si>
    <t>SO301.2 - Stoka S5</t>
  </si>
  <si>
    <t>1575291324</t>
  </si>
  <si>
    <t>"Stoka S5 dle 301.3, 301.7:" 17*1,2*((2,53+2,77)/2)</t>
  </si>
  <si>
    <t>"Stoka S5 dle 301.3, 301.7:" (58,2-17)*1,2*((2,77+1,97)/2)</t>
  </si>
  <si>
    <t>"Rozšíření pro šachty:" 1*2*0,5*2*2</t>
  </si>
  <si>
    <t>"Předpokládané zastoupení těžitelnosti zeminy dle IGP, 30%:" 175,233*0,3</t>
  </si>
  <si>
    <t>-1596929474</t>
  </si>
  <si>
    <t>"Předpokládané zastoupení těžitelnosti zeminy dle IGP, 10%:" 175,233*0,1</t>
  </si>
  <si>
    <t>-1546131632</t>
  </si>
  <si>
    <t>183893901</t>
  </si>
  <si>
    <t>"Předpokládané zastoupení těžitelnosti zeminy dle IGP, 50%:" 175,233*0,5</t>
  </si>
  <si>
    <t>1090133065</t>
  </si>
  <si>
    <t>"Stoka S5 dle 301.3, 301.7:" 17*2*((2,53+2,77)/2)</t>
  </si>
  <si>
    <t>"Stoka S5 dle 301.3, 301.7:" (58,2-17)*2*((2,77+1,97)/2)</t>
  </si>
  <si>
    <t>128752549</t>
  </si>
  <si>
    <t>580873542</t>
  </si>
  <si>
    <t>"Rozšíření pro šacthy:" 1*2*0,5*2*2</t>
  </si>
  <si>
    <t>-1899421252</t>
  </si>
  <si>
    <t>175,233*5 'Přepočtené koeficientem množství</t>
  </si>
  <si>
    <t>604841827</t>
  </si>
  <si>
    <t>-1116366474</t>
  </si>
  <si>
    <t>35,046*5 'Přepočtené koeficientem množství</t>
  </si>
  <si>
    <t>-540759189</t>
  </si>
  <si>
    <t>587464448</t>
  </si>
  <si>
    <t>87,617*5 'Přepočtené koeficientem množství</t>
  </si>
  <si>
    <t>1499888900</t>
  </si>
  <si>
    <t>175,233*2 'Přepočtené koeficientem množství</t>
  </si>
  <si>
    <t>553131289</t>
  </si>
  <si>
    <t>"Zásypy kamenivem ve zpevněných plochách."</t>
  </si>
  <si>
    <t>"Odečet vytlačené kubatury:"</t>
  </si>
  <si>
    <t>"Lože a obsyp:"</t>
  </si>
  <si>
    <t>"Stoka S5 dle 301.3, 301.7:" -58,2*0,1*1,2</t>
  </si>
  <si>
    <t>"Rozšíření pro šachty:" -1*2*0,5*2</t>
  </si>
  <si>
    <t>"Stoka S5 dle 301.3, 301.7:" -58,2*(0,25+0,3)*1,2</t>
  </si>
  <si>
    <t>"Lože šachet typických DN 1000 dle výpisu šachet (vzorové výkresy) 301.8:" -(1)*1,5*1,5*0,1</t>
  </si>
  <si>
    <t>"Šachty:" -1*2*PI*0,6*0,6</t>
  </si>
  <si>
    <t>-173943776</t>
  </si>
  <si>
    <t>125,35*2 'Přepočtené koeficientem množství</t>
  </si>
  <si>
    <t>1877324115</t>
  </si>
  <si>
    <t>"Stoka S5 dle 301.3, 301.7:" 58,2*(0,25+0,3)*1,2</t>
  </si>
  <si>
    <t>"Odečet kubatury vytlačené potrubím:" -58,2*PI*0,125*0,125</t>
  </si>
  <si>
    <t>-257173176</t>
  </si>
  <si>
    <t>35,555*2 'Přepočtené koeficientem množství</t>
  </si>
  <si>
    <t>-2107577698</t>
  </si>
  <si>
    <t>"Stoka S5 dle 301.3, 301.7:" 58,2</t>
  </si>
  <si>
    <t>330922792</t>
  </si>
  <si>
    <t>"Stoka S5 dle 301.3, 301.7:" 58,2*0,1*1,2</t>
  </si>
  <si>
    <t>"Rozšíření pro šachty:" 1*2*0,5*2</t>
  </si>
  <si>
    <t>-581593724</t>
  </si>
  <si>
    <t>"Dle výpisu šachet 301.9 TBW.Q1 63/4:" 1</t>
  </si>
  <si>
    <t>"Dle výpisu šachet 301.9 TBW.Q1 63/10:" 1</t>
  </si>
  <si>
    <t>189663434</t>
  </si>
  <si>
    <t>-2033147736</t>
  </si>
  <si>
    <t>-810529443</t>
  </si>
  <si>
    <t>"Dle výpisu šachet D301.9 TBW.Q1 63/12:" 1</t>
  </si>
  <si>
    <t>836414903</t>
  </si>
  <si>
    <t>-1311773001</t>
  </si>
  <si>
    <t>"Lože šachet typických DN 1000 dle výpisu šachet (vzorové výkresy) 301.8:" (1)*1,5*1,5*0,1</t>
  </si>
  <si>
    <t>-1871055607</t>
  </si>
  <si>
    <t>"Lože šachet typických DN 1000 dle výpisu šachet (vzorové výkresy) D--:" (1)*4*1,5*0,1</t>
  </si>
  <si>
    <t>1856107641</t>
  </si>
  <si>
    <t>-22953435</t>
  </si>
  <si>
    <t>1276646335</t>
  </si>
  <si>
    <t>58,2*1,015 'Přepočtené koeficientem množství</t>
  </si>
  <si>
    <t>-1444598424</t>
  </si>
  <si>
    <t>-1067933368</t>
  </si>
  <si>
    <t>892372111</t>
  </si>
  <si>
    <t>Zabezpečení konců potrubí DN do 300 při tlakových zkouškách vodou</t>
  </si>
  <si>
    <t>1177317280</t>
  </si>
  <si>
    <t>Tlakové zkoušky vodou zabezpečení konců potrubí při tlakových zkouškách DN do 300</t>
  </si>
  <si>
    <t>https://podminky.urs.cz/item/CS_URS_2025_02/892372111</t>
  </si>
  <si>
    <t>-606696959</t>
  </si>
  <si>
    <t>"Dle výpisu šachet 301.9 dle přesné specifikace (zakázková výroba, včetně šachtových vložek): TBZ.Q1 100/600 KOM tl. 15 cm:" 1</t>
  </si>
  <si>
    <t>1492538373</t>
  </si>
  <si>
    <t>-871516932</t>
  </si>
  <si>
    <t>"Dle výpisu šachet 301.9:" 3</t>
  </si>
  <si>
    <t>1171522297</t>
  </si>
  <si>
    <t>"Dle výpisu šachet 301.9: TBS-Q.1 100/25 (se stupadly):" 1</t>
  </si>
  <si>
    <t>-1882793770</t>
  </si>
  <si>
    <t>-43075393</t>
  </si>
  <si>
    <t>"Dle výpisu šachet 301.9: TBS-Q.1 100/50 (se stupadly):" 1</t>
  </si>
  <si>
    <t>-1214533738</t>
  </si>
  <si>
    <t>-402591572</t>
  </si>
  <si>
    <t>"Dle výpisu šachet 301.9: TBR-Q.1 100-63/58:" 1</t>
  </si>
  <si>
    <t>-1279087429</t>
  </si>
  <si>
    <t>1806049239</t>
  </si>
  <si>
    <t>"Dle výpisu šachet specifikace dle 301.9: bez odvětrání, rám BEGU-R-1, poklop BEGU-B-1 D400:" 1</t>
  </si>
  <si>
    <t>144604220</t>
  </si>
  <si>
    <t>1059002178</t>
  </si>
  <si>
    <t>-1128934130</t>
  </si>
  <si>
    <t>SO301.3 - Stoka S6</t>
  </si>
  <si>
    <t>-2110594463</t>
  </si>
  <si>
    <t>"Stoka S6 dle 301.4, 301.7:" 112,2*1,2*((1,9+2,34)/2)</t>
  </si>
  <si>
    <t>"Rozšíření pro šachty:" 3*2*0,5*2*2,5</t>
  </si>
  <si>
    <t>"Předpokládané zastoupení těžitelnosti zeminy dle IGP, 30%:" 300,437*0,3</t>
  </si>
  <si>
    <t>551569795</t>
  </si>
  <si>
    <t>700724010</t>
  </si>
  <si>
    <t>-1036942493</t>
  </si>
  <si>
    <t>"Předpokládané zastoupení těžitelnosti zeminy dle IGP, 10%:" 300,437*0,1</t>
  </si>
  <si>
    <t>904288153</t>
  </si>
  <si>
    <t>"Stoka S6 dle 301.4, 301.7:" 112,2*2*((1,9+2,34)/2)</t>
  </si>
  <si>
    <t>-1934150109</t>
  </si>
  <si>
    <t>608503681</t>
  </si>
  <si>
    <t>"Rozšíření pro šacthy:" 3*2*0,5*2*2,5</t>
  </si>
  <si>
    <t>-416990905</t>
  </si>
  <si>
    <t>300,437*5 'Přepočtené koeficientem množství</t>
  </si>
  <si>
    <t>-1706647651</t>
  </si>
  <si>
    <t>1229342618</t>
  </si>
  <si>
    <t>180,262*5 'Přepočtené koeficientem množství</t>
  </si>
  <si>
    <t>445697932</t>
  </si>
  <si>
    <t>1708352083</t>
  </si>
  <si>
    <t>30,044*5 'Přepočtené koeficientem množství</t>
  </si>
  <si>
    <t>-1087537490</t>
  </si>
  <si>
    <t>300,437*2 'Přepočtené koeficientem množství</t>
  </si>
  <si>
    <t>1696432369</t>
  </si>
  <si>
    <t>"Stoka S6 dle 301.4, 301.7:" -112,2*0,1*1,2</t>
  </si>
  <si>
    <t>"Rozšíření pro šachty:" -3*2*0,5*2</t>
  </si>
  <si>
    <t>"Stoka S6 dle 301.4, 301.7:" -112,2*(0,25+0,3)*1,2</t>
  </si>
  <si>
    <t>"Lože šachet typických DN 1000 dle výpisu šachet (vzorové výkresy) 301.8:" -(3)*1,5*1,5*0,1</t>
  </si>
  <si>
    <t>"Šachty:" -1*2,5*PI*0,6*0,6</t>
  </si>
  <si>
    <t>458620977</t>
  </si>
  <si>
    <t>203,419*2 'Přepočtené koeficientem množství</t>
  </si>
  <si>
    <t>-566426022</t>
  </si>
  <si>
    <t>"Stoka S6 dle 301.4, 301.7:" 112,2*(0,25+0,3)*1,2</t>
  </si>
  <si>
    <t>"Odečet kubatury vytlačené potrubím:" -112,2*PI*0,125*0,125</t>
  </si>
  <si>
    <t>-1788921959</t>
  </si>
  <si>
    <t>68,544*2 'Přepočtené koeficientem množství</t>
  </si>
  <si>
    <t>872791356</t>
  </si>
  <si>
    <t>"Stoka S6 dle 301.4, 301.7:" 112,2</t>
  </si>
  <si>
    <t>1071534138</t>
  </si>
  <si>
    <t>"Stoka S6 dle 301.4, 301.7:" 112,2*0,1*1,2</t>
  </si>
  <si>
    <t>"Rozšíření pro šachty:" 3*2*0,5*2</t>
  </si>
  <si>
    <t>1452027786</t>
  </si>
  <si>
    <t>"Dle výpisu šachet 301.9 TBW.Q1 63/6:" 2</t>
  </si>
  <si>
    <t>-1581619925</t>
  </si>
  <si>
    <t>9287100</t>
  </si>
  <si>
    <t>-1294035713</t>
  </si>
  <si>
    <t>893704905</t>
  </si>
  <si>
    <t>-1149510929</t>
  </si>
  <si>
    <t>-1498822559</t>
  </si>
  <si>
    <t>"Lože šachet typických DN 1000 dle výpisu šachet (vzorové výkresy) 301.8:" (3)*1,5*1,5*0,1</t>
  </si>
  <si>
    <t>1919592781</t>
  </si>
  <si>
    <t>"Lože šachet typických DN 1000 dle výpisu šachet (vzorové výkresy) D--:" (3)*4*1,5*0,1</t>
  </si>
  <si>
    <t>226174060</t>
  </si>
  <si>
    <t>1283939885</t>
  </si>
  <si>
    <t>-517459015</t>
  </si>
  <si>
    <t>112,2*1,015 'Přepočtené koeficientem množství</t>
  </si>
  <si>
    <t>543551907</t>
  </si>
  <si>
    <t>-610352565</t>
  </si>
  <si>
    <t>1256253436</t>
  </si>
  <si>
    <t>"Dle výpisu šachet 301.9 dle přesné specifikace (zakázková výroba, včetně šachtových vložek): TBZ.Q1 100/600 KOM tl. 15 cm:" 3</t>
  </si>
  <si>
    <t>-353751126</t>
  </si>
  <si>
    <t>-597056113</t>
  </si>
  <si>
    <t>"Dle výpisu šachet 301.9:" 9</t>
  </si>
  <si>
    <t>928879000</t>
  </si>
  <si>
    <t>"Dle výpisu šachet 301.9: TBS-Q.1 100/25 (se stupadly):" 3</t>
  </si>
  <si>
    <t>-1097240007</t>
  </si>
  <si>
    <t>-2120920266</t>
  </si>
  <si>
    <t>-128236547</t>
  </si>
  <si>
    <t>-1244794735</t>
  </si>
  <si>
    <t>"Dle výpisu šachet 301.9: TBS-Q.1 100/100 (se stupadly):" 2</t>
  </si>
  <si>
    <t>-1542820123</t>
  </si>
  <si>
    <t>-1810665320</t>
  </si>
  <si>
    <t>"Dle výpisu šachet 301.9: TBR-Q.1 100-63/58:" 3</t>
  </si>
  <si>
    <t>1099125120</t>
  </si>
  <si>
    <t>497402387</t>
  </si>
  <si>
    <t>"Dle výpisu šachet specifikace dle 301.9: bez odvětrání, rám BEGU-R-1, poklop BEGU-B-1 D400:" 3</t>
  </si>
  <si>
    <t>1618668213</t>
  </si>
  <si>
    <t>1724183046</t>
  </si>
  <si>
    <t>1135496149</t>
  </si>
  <si>
    <t>SO301.4 - Stoka S7</t>
  </si>
  <si>
    <t>1865421778</t>
  </si>
  <si>
    <t>"Stoka S7 dle 301.5, 301.7:" 77*1,2*((1,89+2,19)/2)</t>
  </si>
  <si>
    <t>"Předpokládané zastoupení těžitelnosti zeminy dle IGP, 50%:" 203,496*0,5</t>
  </si>
  <si>
    <t>1231189435</t>
  </si>
  <si>
    <t>"Předpokládané zastoupení těžitelnosti zeminy dle IGP, 10%:" 203,496*0,1</t>
  </si>
  <si>
    <t>-1139122858</t>
  </si>
  <si>
    <t>-298437170</t>
  </si>
  <si>
    <t>"Předpokládané zastoupení těžitelnosti zeminy dle IGP, 30%:" 203,496*0,3</t>
  </si>
  <si>
    <t>1563522721</t>
  </si>
  <si>
    <t>"Stoka S7 dle 301.5, 301.7:" 77*2*((1,89+2,19)/2)</t>
  </si>
  <si>
    <t>-774873042</t>
  </si>
  <si>
    <t>462372252</t>
  </si>
  <si>
    <t>1160974339</t>
  </si>
  <si>
    <t>101,748*5 'Přepočtené koeficientem množství</t>
  </si>
  <si>
    <t>1587633534</t>
  </si>
  <si>
    <t>-530083216</t>
  </si>
  <si>
    <t>40,7*5 'Přepočtené koeficientem množství</t>
  </si>
  <si>
    <t>1934055942</t>
  </si>
  <si>
    <t>-1380185877</t>
  </si>
  <si>
    <t>61,049*5 'Přepočtené koeficientem množství</t>
  </si>
  <si>
    <t>538823521</t>
  </si>
  <si>
    <t>203,496*2 'Přepočtené koeficientem množství</t>
  </si>
  <si>
    <t>1445736285</t>
  </si>
  <si>
    <t>"Stoka S7 dle 301.5, 301.7:" -77*0,1*1,2</t>
  </si>
  <si>
    <t>"Stoka S7 dle 301.5, 301.7:" -77*(0,25+0,3)*1,2</t>
  </si>
  <si>
    <t>-205252967</t>
  </si>
  <si>
    <t>133,934*2 'Přepočtené koeficientem množství</t>
  </si>
  <si>
    <t>789272314</t>
  </si>
  <si>
    <t>"Stoka S7 dle 301.5, 301.7:" 77*(0,25+0,3)*1,2</t>
  </si>
  <si>
    <t>"Odečet kubatury vytlačené potrubím:" -77*PI*0,125*0,125</t>
  </si>
  <si>
    <t>1850062944</t>
  </si>
  <si>
    <t>47,04*2 'Přepočtené koeficientem množství</t>
  </si>
  <si>
    <t>-624727480</t>
  </si>
  <si>
    <t>"Stoka S7 dle 301.5, 301.7:" 77</t>
  </si>
  <si>
    <t>633390651</t>
  </si>
  <si>
    <t>"Stoka S7 dle 301.5, 301.7:" 77*0,1*1,2</t>
  </si>
  <si>
    <t>-2023041652</t>
  </si>
  <si>
    <t>"Dle výpisu šachet 301.9 TBW.Q1 63/8:" 1</t>
  </si>
  <si>
    <t>-1071374853</t>
  </si>
  <si>
    <t>-1819930682</t>
  </si>
  <si>
    <t>975342016</t>
  </si>
  <si>
    <t>1755299872</t>
  </si>
  <si>
    <t>"Dle výpisu šachet D301.9 TBW.Q1 63/12:" 3</t>
  </si>
  <si>
    <t>816285832</t>
  </si>
  <si>
    <t>277124788</t>
  </si>
  <si>
    <t>359751102</t>
  </si>
  <si>
    <t>635980476</t>
  </si>
  <si>
    <t>1428626292</t>
  </si>
  <si>
    <t>1122354214</t>
  </si>
  <si>
    <t>77*1,015 'Přepočtené koeficientem množství</t>
  </si>
  <si>
    <t>-1085114323</t>
  </si>
  <si>
    <t>1990460290</t>
  </si>
  <si>
    <t>-585378384</t>
  </si>
  <si>
    <t>-1971924866</t>
  </si>
  <si>
    <t>-132942951</t>
  </si>
  <si>
    <t>735353212</t>
  </si>
  <si>
    <t>-1339456646</t>
  </si>
  <si>
    <t>-1774282168</t>
  </si>
  <si>
    <t>"Dle výpisu šachet 301.9: TBS-Q.1 100/50 (se stupadly):" 3</t>
  </si>
  <si>
    <t>802306892</t>
  </si>
  <si>
    <t>-2092402813</t>
  </si>
  <si>
    <t>736559814</t>
  </si>
  <si>
    <t>-453634212</t>
  </si>
  <si>
    <t>922312311</t>
  </si>
  <si>
    <t>-1251437279</t>
  </si>
  <si>
    <t>344391318</t>
  </si>
  <si>
    <t>SO301.5 - Odbočení pro kanalizační přípojky</t>
  </si>
  <si>
    <t>-1269615564</t>
  </si>
  <si>
    <t>"Kanalizační přípojky dle 301.1, 301.7 - předpokládaná střední hloubka výkopu:" 123,5*2,25*1,1</t>
  </si>
  <si>
    <t>"Předpokládané zastoupení těžitelnosti zeminy dle IGP, 30%:" 305,663*0,3</t>
  </si>
  <si>
    <t>665773154</t>
  </si>
  <si>
    <t>16097716</t>
  </si>
  <si>
    <t>-1445433389</t>
  </si>
  <si>
    <t>"Předpokládané zastoupení těžitelnosti zeminy dle IGP, 10%:" 305,663*0,1</t>
  </si>
  <si>
    <t>-1128694769</t>
  </si>
  <si>
    <t>"Kanalizační přípojky dle 301.1, 301.7 - předpokládaná střední hloubka výkopu:" 123,5*2,25*2</t>
  </si>
  <si>
    <t>185371034</t>
  </si>
  <si>
    <t>-1290919154</t>
  </si>
  <si>
    <t>557359965</t>
  </si>
  <si>
    <t>91,699*5 'Přepočtené koeficientem množství</t>
  </si>
  <si>
    <t>1677333342</t>
  </si>
  <si>
    <t>1865785722</t>
  </si>
  <si>
    <t>183,398*5 'Přepočtené koeficientem množství</t>
  </si>
  <si>
    <t>-1603788096</t>
  </si>
  <si>
    <t>1641584807</t>
  </si>
  <si>
    <t>30,566*5 'Přepočtené koeficientem množství</t>
  </si>
  <si>
    <t>-59922422</t>
  </si>
  <si>
    <t>305,663*2 'Přepočtené koeficientem množství</t>
  </si>
  <si>
    <t>-374719896</t>
  </si>
  <si>
    <t>"Kanalizační přípojky dle 301.1, 301.7:" -123,5*0,1*1,1</t>
  </si>
  <si>
    <t>"Kanalizační přípojky dle 301.1, 301.7:" -123,5*(0,15+0,3)*1,1</t>
  </si>
  <si>
    <t>-1607011144</t>
  </si>
  <si>
    <t>230,945*2 'Přepočtené koeficientem množství</t>
  </si>
  <si>
    <t>11685150</t>
  </si>
  <si>
    <t>"Kanalizační přípojky dle 301.1, 301.7:" 123,5*(0,15+0,3)*1,1</t>
  </si>
  <si>
    <t>"Odečet kubatury vytlačené potrubím:" -123,5*PI*0,075*0,075</t>
  </si>
  <si>
    <t>-793872153</t>
  </si>
  <si>
    <t>58,951*2 'Přepočtené koeficientem množství</t>
  </si>
  <si>
    <t>107115823</t>
  </si>
  <si>
    <t>"Kanalizační přípojky dle 301.1:" 123,5</t>
  </si>
  <si>
    <t>1268617407</t>
  </si>
  <si>
    <t>"Kanalizační přípojky dle 301.1, 301.7:" 123,5*0,1*1,1</t>
  </si>
  <si>
    <t>871310310</t>
  </si>
  <si>
    <t>Montáž kanalizačního potrubí hladkého plnostěnného SN 10 z polypropylenu DN 150</t>
  </si>
  <si>
    <t>875916693</t>
  </si>
  <si>
    <t>Montáž kanalizačního potrubí z polypropylenu PP hladkého plnostěnného SN 10 DN 150</t>
  </si>
  <si>
    <t>https://podminky.urs.cz/item/CS_URS_2025_02/871310310</t>
  </si>
  <si>
    <t>28614325</t>
  </si>
  <si>
    <t>trubka kanalizační PP plnostěnná jednovrstvá DN 160x3000mm SN10</t>
  </si>
  <si>
    <t>768169005</t>
  </si>
  <si>
    <t>123,5*1,015 'Přepočtené koeficientem množství</t>
  </si>
  <si>
    <t>-518179266</t>
  </si>
  <si>
    <t>"Kanalizační přípojky dle 301.1 (mimo napojení do šachet):" 26-3</t>
  </si>
  <si>
    <t>"Kanalizační přípojky dle 301.1 (mimo napojení do šachet):" 26</t>
  </si>
  <si>
    <t>28614781</t>
  </si>
  <si>
    <t>zátka kanalizační plastová PP SN12 DN 160</t>
  </si>
  <si>
    <t>401615599</t>
  </si>
  <si>
    <t>28654612</t>
  </si>
  <si>
    <t>koleno kanalizační PP DN 160x45°</t>
  </si>
  <si>
    <t>1261929455</t>
  </si>
  <si>
    <t>877360320</t>
  </si>
  <si>
    <t>Montáž odboček na kanalizačním potrubí z PP nebo tvrdého PVC-U trub hladkých plnostěnných DN 250</t>
  </si>
  <si>
    <t>-176733584</t>
  </si>
  <si>
    <t>Montáž tvarovek na kanalizačním plastovém potrubí z PP nebo PVC-U hladkého plnostěnného odboček DN 250</t>
  </si>
  <si>
    <t>https://podminky.urs.cz/item/CS_URS_2025_02/877360320</t>
  </si>
  <si>
    <t>28654443</t>
  </si>
  <si>
    <t>odbočka kanalizační PP 45° DN 250/160</t>
  </si>
  <si>
    <t>388163157</t>
  </si>
  <si>
    <t>892312121</t>
  </si>
  <si>
    <t>Tlaková zkouška vzduchem potrubí DN 150 těsnícím vakem ucpávkovým</t>
  </si>
  <si>
    <t>-545524352</t>
  </si>
  <si>
    <t>Tlakové zkoušky vzduchem těsnícími vaky ucpávkovými DN 150</t>
  </si>
  <si>
    <t>https://podminky.urs.cz/item/CS_URS_2025_02/892312121</t>
  </si>
  <si>
    <t>"Kanalizační přípojky dle 301.1:" 26</t>
  </si>
  <si>
    <t>892353122</t>
  </si>
  <si>
    <t>Proplach a dezinfekce vodovodního potrubí DN 150 nebo 200</t>
  </si>
  <si>
    <t>-530681077</t>
  </si>
  <si>
    <t>https://podminky.urs.cz/item/CS_URS_2025_02/892353122</t>
  </si>
  <si>
    <t>-539345143</t>
  </si>
  <si>
    <t>-1735258856</t>
  </si>
  <si>
    <t>SO 302 - Dešťová kanalizace</t>
  </si>
  <si>
    <t>SO302.1 - Stoka D</t>
  </si>
  <si>
    <t>-292528997</t>
  </si>
  <si>
    <t xml:space="preserve">"DN500:" </t>
  </si>
  <si>
    <t>"Stoka D dle 302.2, 302.10, VO-Šd1:" 54,4*1,45</t>
  </si>
  <si>
    <t xml:space="preserve">"DN400:" </t>
  </si>
  <si>
    <t>"Stoka D dle 302.2, 302.10, Šd1-Šd2:" 48,4*1,35</t>
  </si>
  <si>
    <t>"Stoka D dle 302.2, 302.10, Šd2-Šd5:" (48,8+20,2+50)*1,35</t>
  </si>
  <si>
    <t>"Rozšíření pro šachty:" 2*2*0,5*2</t>
  </si>
  <si>
    <t>-1944830626</t>
  </si>
  <si>
    <t>"Stoka D dle 302.2, 302.10, Šd5-Šd6:" 50*1,35</t>
  </si>
  <si>
    <t>121151117</t>
  </si>
  <si>
    <t>Sejmutí ornice plochy do 500 m2 tl vrstvy přes 400 do 500 mm strojně</t>
  </si>
  <si>
    <t>1576887823</t>
  </si>
  <si>
    <t>Sejmutí ornice strojně při souvislé ploše přes 100 do 500 m2, tl. vrstvy přes 400 do 500 mm</t>
  </si>
  <si>
    <t>https://podminky.urs.cz/item/CS_URS_2025_02/121151117</t>
  </si>
  <si>
    <t>1475012522</t>
  </si>
  <si>
    <t>"Výkopy uvažovány od úrovně podorniční vrstvy tůně-Šd6."</t>
  </si>
  <si>
    <t>"Stoka D dle 302.2, 302.10, VO-Šd1:" 54,4*1,45*((2,25+1,65)/2)</t>
  </si>
  <si>
    <t>"Stoka D dle 302.2, 302.10, Šd1-Šd2:" 48,4*1,35*((1,65+1,07)/2)</t>
  </si>
  <si>
    <t>"Stoka D dle 302.2, 302.10, Šd2-Šd5:" (48,8+20,2+50)*1,35*1,1</t>
  </si>
  <si>
    <t>"Stoka D dle 302.2, 302.10, Šd5-Šd6:" 50*1,35*((1,35+1,49)/2)</t>
  </si>
  <si>
    <t>"Stoka D dle 302.2, 302.10, Šd6-Šd7:" 51,5*1,35*((1,99+2,14)/2)</t>
  </si>
  <si>
    <t>"Stoka D dle 302.2, 302.10, Šd7-Šd12:" (40,1+41,1+43,3+44,4+32,9)*1,25*1,75</t>
  </si>
  <si>
    <t>"Rozšíření pro šachty:" 4*2*0,5*2*2</t>
  </si>
  <si>
    <t>"Předpokládané zastoupení těžitelnosti zeminy dle IGP, 70%:" 1116,25*0,7</t>
  </si>
  <si>
    <t>-603098279</t>
  </si>
  <si>
    <t>"Předpokládané zastoupení těžitelnosti zeminy dle IGP, 12,5%:" 1116,25*0,125</t>
  </si>
  <si>
    <t>-2029420057</t>
  </si>
  <si>
    <t>-595449873</t>
  </si>
  <si>
    <t>"Předpokládané zastoupení těžitelnosti zeminy dle IGP, 5%:" 1116,25*0,05</t>
  </si>
  <si>
    <t>-2085304188</t>
  </si>
  <si>
    <t>"Stoka D dle 302.2, 302.10, VO-Šd1:" 54,4*2*((2,25+1,65)/2)</t>
  </si>
  <si>
    <t>"Stoka D dle 302.2, 302.10, Šd1-Šd2:" 48,4*25*((1,65+1,07)/2)</t>
  </si>
  <si>
    <t>"Stoka D dle 302.2, 302.10, Šd2-Šd5:" (48,8+20,2+50)*2*1,1*2</t>
  </si>
  <si>
    <t>"Stoka D dle 302.2, 302.10, Šd5-Šd6:" 50*2*((1,35+1,49)/2)</t>
  </si>
  <si>
    <t>"Stoka D dle 302.2, 302.10, Šd6-Šd7:" 51,5*2**((1,99+2,14)/2)</t>
  </si>
  <si>
    <t>"Stoka D dle 302.2, 302.10, Šd7-Šd12:" (40,1+41,1+43,3+44,4+32,9)*2*1,75</t>
  </si>
  <si>
    <t>"Orniční a podorniční vrstva:" (2*308,87*0,2)+(2*148,38*0,4)+(2*227,99*0,5)</t>
  </si>
  <si>
    <t>-2034569847</t>
  </si>
  <si>
    <t>-503290007</t>
  </si>
  <si>
    <t>"Orniční a podorniční vrstva:" (308,87*0,2)+(148,38*0,4)+(227,99*0,5)</t>
  </si>
  <si>
    <t>"Zásypy vhodnou vykopanou zeminou v budoucích nezpevněnách plochách a mimo komunikace:" 216,485</t>
  </si>
  <si>
    <t>-56154155</t>
  </si>
  <si>
    <t>"Zásypy vhodnou vykopanou zeminou v budoucích nezpevněnách plochách a mimo komunikace:" -216,485</t>
  </si>
  <si>
    <t>196426546</t>
  </si>
  <si>
    <t>564,89*5 'Přepočtené koeficientem množství</t>
  </si>
  <si>
    <t>1334193019</t>
  </si>
  <si>
    <t>1094402829</t>
  </si>
  <si>
    <t>279,062*5 'Přepočtené koeficientem množství</t>
  </si>
  <si>
    <t>1016232360</t>
  </si>
  <si>
    <t>-261752156</t>
  </si>
  <si>
    <t>55,813*5 'Přepočtené koeficientem množství</t>
  </si>
  <si>
    <t>-1605732967</t>
  </si>
  <si>
    <t>457269434</t>
  </si>
  <si>
    <t>899,765*2 'Přepočtené koeficientem množství</t>
  </si>
  <si>
    <t>-1705292407</t>
  </si>
  <si>
    <t>-825254678</t>
  </si>
  <si>
    <t>"Zásypy vhodnou vykopanou zeminou v budoucích nezpevněnách plochách a mimo komunikace."</t>
  </si>
  <si>
    <t>"Rozšíření pro šachty:" 2*2*0,5*2*2</t>
  </si>
  <si>
    <t>"Stoka D dle 302.2, 301.10, DN400:" -(48,4+48,8+20,2+50+50)*0,1*1,35</t>
  </si>
  <si>
    <t>"Stoka D dle 302.2, 301.10, DN500:" -54,4*0,1*1,45</t>
  </si>
  <si>
    <t>"Stoka D dle 302.2, 301.10, DN400:" -(48,4+48,8+20,2+50+50)*(0,3+0,4)*1,35</t>
  </si>
  <si>
    <t>"Stoka D dle 302.2, 301.10, DN500:" -54,4*(0,3+0,5)*1,45</t>
  </si>
  <si>
    <t>"Lože šachet typických DN 1000 dle výpisu šachet (vzorové výkresy) 302.11:" -(2)*1,5*1,5*0,1</t>
  </si>
  <si>
    <t>"Šachty:" -2*2*PI*0,6*0,6</t>
  </si>
  <si>
    <t>-864170055</t>
  </si>
  <si>
    <t>"Stoka D dle 302.2, 301.10, DN300:" -201,9*0,1*1,25</t>
  </si>
  <si>
    <t>"Stoka D dle 302.2, 301.10, DN400:" -51,5*0,1*1,35</t>
  </si>
  <si>
    <t>"Rozšíření pro šachty:" -2*2*0,5*2</t>
  </si>
  <si>
    <t>"Stoka D dle 302.2, 301.10, DN300:" -201,9*(0,3+0,3)*1,25</t>
  </si>
  <si>
    <t>"Stoka D dle 302.2, 301.10, DN400:" -51,5*(0,3+0,4)*1,35</t>
  </si>
  <si>
    <t>1771183900</t>
  </si>
  <si>
    <t>351,749*2 'Přepočtené koeficientem množství</t>
  </si>
  <si>
    <t>-773146198</t>
  </si>
  <si>
    <t>"Stoka D dle 302.2, 301.10, DN300:" 201,9*(0,3+0,3)*1,25</t>
  </si>
  <si>
    <t>"Odečet kubatury vytlačené potrubím:" -201,9*PI*0,15*0,15</t>
  </si>
  <si>
    <t>"Stoka D dle 302.2, 301.10, DN400:" 268,9*(0,3+0,4)*1,35</t>
  </si>
  <si>
    <t>"Odečet kubatury vytlačené potrubím:" -268,9*PI*0,2*0,2</t>
  </si>
  <si>
    <t>"Stoka D dle 302.2, 301.10, DN500:" 54,4*(0,3+0,5)*1,45</t>
  </si>
  <si>
    <t>"Odečet kubatury vytlačené potrubím:" -54,4*PI*0,25*0,25</t>
  </si>
  <si>
    <t>93816696</t>
  </si>
  <si>
    <t>409,897*2 'Přepočtené koeficientem množství</t>
  </si>
  <si>
    <t>1116696031</t>
  </si>
  <si>
    <t>677936852</t>
  </si>
  <si>
    <t>181351107</t>
  </si>
  <si>
    <t>Rozprostření ornice tl vrstvy přes 400 do 500 mm pl přes 100 do 500 m2 v rovině nebo ve svahu do 1:5 strojně</t>
  </si>
  <si>
    <t>1277872647</t>
  </si>
  <si>
    <t>Rozprostření a urovnání ornice v rovině nebo ve svahu sklonu do 1:5 strojně při souvislé ploše přes 100 do 500 m2, tl. vrstvy přes 400 do 500 mm</t>
  </si>
  <si>
    <t>https://podminky.urs.cz/item/CS_URS_2025_02/181351107</t>
  </si>
  <si>
    <t>-2085092185</t>
  </si>
  <si>
    <t>"Stoka D dle 302.2, 301.10, DN300:" 201,9</t>
  </si>
  <si>
    <t>"Stoka D dle 302.2, 301.10, DN400:" 268,9</t>
  </si>
  <si>
    <t>"Stoka D dle 302.2, 301.10, DN500:" 54,4</t>
  </si>
  <si>
    <t>1925145421</t>
  </si>
  <si>
    <t>"Stoka D dle 302.2, 301.10, DN300:" 201,9*0,1*1,25</t>
  </si>
  <si>
    <t>"Stoka D dle 302.2, 301.10, DN400:" 268,9*0,1*1,35</t>
  </si>
  <si>
    <t>"Stoka D dle 302.2, 301.10, DN500:" 54,4*0,1*1,45</t>
  </si>
  <si>
    <t>"Rozšíření pro šachty:" 4*2*0,5*2</t>
  </si>
  <si>
    <t>-482208336</t>
  </si>
  <si>
    <t>"Dle výpisu šachet 302.13 TBW.Q1 63/6:" 1</t>
  </si>
  <si>
    <t>"Dle výpisu šachet 302.13 TBW.Q1 63/8:" 2</t>
  </si>
  <si>
    <t>1575502471</t>
  </si>
  <si>
    <t>1035107481</t>
  </si>
  <si>
    <t>758386462</t>
  </si>
  <si>
    <t>"Dle výpisu šachet 302.13 TBW.Q1 63/12:" 3</t>
  </si>
  <si>
    <t>1454617183</t>
  </si>
  <si>
    <t>731486788</t>
  </si>
  <si>
    <t>"Lože šachet typických DN 1000 dle výpisu šachet (vzorové výkresy) 302.11:" (4)*1,5*1,5*0,1</t>
  </si>
  <si>
    <t>-1205245017</t>
  </si>
  <si>
    <t>"Lože šachet typických DN 1000 dle výpisu šachet (vzorové výkresy) 302.11:" (4)*4*1,5*0,1</t>
  </si>
  <si>
    <t>992580368</t>
  </si>
  <si>
    <t>337744573</t>
  </si>
  <si>
    <t>"Stoka D dle 302.2, 301.10:" 201,9</t>
  </si>
  <si>
    <t>153979383</t>
  </si>
  <si>
    <t>201,9*1,015 'Přepočtené koeficientem množství</t>
  </si>
  <si>
    <t>871390310</t>
  </si>
  <si>
    <t>Montáž kanalizačního potrubí hladkého plnostěnného SN 10 z polypropylenu DN 400</t>
  </si>
  <si>
    <t>-1198024605</t>
  </si>
  <si>
    <t>Montáž kanalizačního potrubí z polypropylenu PP hladkého plnostěnného SN 10 DN 400</t>
  </si>
  <si>
    <t>https://podminky.urs.cz/item/CS_URS_2025_02/871390310</t>
  </si>
  <si>
    <t>"Stoka D dle 302.2, 301.10:" 268,9</t>
  </si>
  <si>
    <t>28614222</t>
  </si>
  <si>
    <t>trubka kanalizační PP plnostěnná jednovrstvá DN 400x6000mm SN10</t>
  </si>
  <si>
    <t>907424542</t>
  </si>
  <si>
    <t>268,9*1,015 'Přepočtené koeficientem množství</t>
  </si>
  <si>
    <t>871420310</t>
  </si>
  <si>
    <t>Montáž kanalizačního potrubí hladkého plnostěnného SN 10 z polypropylenu DN 500</t>
  </si>
  <si>
    <t>-1882448717</t>
  </si>
  <si>
    <t>Montáž kanalizačního potrubí z polypropylenu PP hladkého plnostěnného SN 10 DN 500</t>
  </si>
  <si>
    <t>https://podminky.urs.cz/item/CS_URS_2025_02/871420310</t>
  </si>
  <si>
    <t>"Stoka D dle 302.2, 301.10:" 54,4</t>
  </si>
  <si>
    <t>28614223</t>
  </si>
  <si>
    <t>trubka kanalizační PP plnostěnná jednovrstvá DN 500x6000mm SN10</t>
  </si>
  <si>
    <t>-989050946</t>
  </si>
  <si>
    <t>54,4*1,015 'Přepočtené koeficientem množství</t>
  </si>
  <si>
    <t>877360330</t>
  </si>
  <si>
    <t>Montáž spojek na kanalizačním potrubí z PP nebo tvrdého PVC-U trub hladkých plnostěnných DN 250</t>
  </si>
  <si>
    <t>874972491</t>
  </si>
  <si>
    <t>Montáž tvarovek na kanalizačním plastovém potrubí z PP nebo PVC-U hladkého plnostěnného spojek nebo redukcí DN 250</t>
  </si>
  <si>
    <t>https://podminky.urs.cz/item/CS_URS_2025_02/877360330</t>
  </si>
  <si>
    <t>28614780</t>
  </si>
  <si>
    <t>redukce kanalizační PP DN 315/250</t>
  </si>
  <si>
    <t>137199244</t>
  </si>
  <si>
    <t>877370330</t>
  </si>
  <si>
    <t>Montáž spojek na kanalizačním potrubí z PP nebo tvrdého PVC-U trub hladkých plnostěnných DN 300</t>
  </si>
  <si>
    <t>2132232170</t>
  </si>
  <si>
    <t>Montáž tvarovek na kanalizačním plastovém potrubí z PP nebo PVC-U hladkého plnostěnného spojek nebo redukcí DN 300</t>
  </si>
  <si>
    <t>https://podminky.urs.cz/item/CS_URS_2025_02/877370330</t>
  </si>
  <si>
    <t>28614779</t>
  </si>
  <si>
    <t>redukce kanalizační PP DN 250/200</t>
  </si>
  <si>
    <t>1143387574</t>
  </si>
  <si>
    <t>1035326929</t>
  </si>
  <si>
    <t>892392121</t>
  </si>
  <si>
    <t>Tlaková zkouška vzduchem potrubí DN 400 těsnícím vakem ucpávkovým</t>
  </si>
  <si>
    <t>1294581537</t>
  </si>
  <si>
    <t>Tlakové zkoušky vzduchem těsnícími vaky ucpávkovými DN 400</t>
  </si>
  <si>
    <t>https://podminky.urs.cz/item/CS_URS_2025_02/892392121</t>
  </si>
  <si>
    <t>892422121</t>
  </si>
  <si>
    <t>Tlaková zkouška vzduchem potrubí DN 500 těsnícím vakem ucpávkovým</t>
  </si>
  <si>
    <t>-1683398598</t>
  </si>
  <si>
    <t>Tlakové zkoušky vzduchem těsnícími vaky ucpávkovými DN 500</t>
  </si>
  <si>
    <t>https://podminky.urs.cz/item/CS_URS_2025_02/892422121</t>
  </si>
  <si>
    <t>383874740</t>
  </si>
  <si>
    <t>892423122</t>
  </si>
  <si>
    <t>Proplach a dezinfekce vodovodního potrubí DN 400 nebo 500</t>
  </si>
  <si>
    <t>1300979738</t>
  </si>
  <si>
    <t>https://podminky.urs.cz/item/CS_URS_2025_02/892423122</t>
  </si>
  <si>
    <t>894410102</t>
  </si>
  <si>
    <t>Osazení betonových dílců pro kanalizační šachty DN 1000 šachtové dno výšky 800 mm</t>
  </si>
  <si>
    <t>940242038</t>
  </si>
  <si>
    <t>Osazení betonových dílců šachet kanalizačních dno DN 1000, výšky 800 mm</t>
  </si>
  <si>
    <t>https://podminky.urs.cz/item/CS_URS_2025_02/894410102</t>
  </si>
  <si>
    <t>"Dle výpisu šachet 302.13 dle přesné specifikace (zakázková výroba, včetně šachtových vložek): TBZ.Q1 100/675 KOM tl. 15 cm:" 1</t>
  </si>
  <si>
    <t>"Dle výpisu šachet 302.13 dle přesné specifikace (zakázková výroba, včetně šachtových vložek): TBZ.Q1 100/775 KOM tl. 15 cm:" 2</t>
  </si>
  <si>
    <t>59224353</t>
  </si>
  <si>
    <t>dno betonové šachty kanalizační jednolité 100x68x30cm</t>
  </si>
  <si>
    <t>1472972016</t>
  </si>
  <si>
    <t>59224354</t>
  </si>
  <si>
    <t>dno betonové šachty kanalizační jednolité 100x78x40cm</t>
  </si>
  <si>
    <t>860371945</t>
  </si>
  <si>
    <t>894410103</t>
  </si>
  <si>
    <t>Osazení betonových dílců pro kanalizační šachty DN 1000 šachtové dno výšky 1000 mm</t>
  </si>
  <si>
    <t>958676127</t>
  </si>
  <si>
    <t>Osazení betonových dílců šachet kanalizačních dno DN 1000, výšky 1000 mm</t>
  </si>
  <si>
    <t>https://podminky.urs.cz/item/CS_URS_2025_02/894410103</t>
  </si>
  <si>
    <t>"Dle výpisu šachet 302.13 dle přesné specifikace (zakázková výroba, včetně šachtových vložek): TBZ.Q1 100/875 KOM tl. 15 cm:" 1</t>
  </si>
  <si>
    <t>59224355</t>
  </si>
  <si>
    <t>dno betonové šachty kanalizační jednolité 100x88x50cm</t>
  </si>
  <si>
    <t>1570826521</t>
  </si>
  <si>
    <t>796389902</t>
  </si>
  <si>
    <t>"Dle výpisu šachet 302.13:" 9</t>
  </si>
  <si>
    <t>2061726988</t>
  </si>
  <si>
    <t>"Dle výpisu šachet 302.13: TBS-Q.1 100/25 (se stupadly):" 1</t>
  </si>
  <si>
    <t>-70696284</t>
  </si>
  <si>
    <t>725137814</t>
  </si>
  <si>
    <t>"Dle výpisu šachet 302.13: TBS-Q.1 100/50 (se stupadly):" 3</t>
  </si>
  <si>
    <t>-1411628322</t>
  </si>
  <si>
    <t>610957849</t>
  </si>
  <si>
    <t>"Dle výpisu šachet 302.13: TBS-Q.1 100/100 (se stupadly):" 1</t>
  </si>
  <si>
    <t>-1665890047</t>
  </si>
  <si>
    <t>249296291</t>
  </si>
  <si>
    <t>"Dle výpisu šachet 302.13: TBR-Q.1 100-63/58:" 4</t>
  </si>
  <si>
    <t>-982503425</t>
  </si>
  <si>
    <t>894812326</t>
  </si>
  <si>
    <t>Revizní a čistící šachta z PP typ DN 600/315 šachtové dno průtočné 30°, 60°, 90°</t>
  </si>
  <si>
    <t>-2022027654</t>
  </si>
  <si>
    <t>Revizní a čistící šachta z polypropylenu PP pro hladké trouby DN 600 šachtové dno (DN šachty / DN trubního vedení) DN 600/315 průtočné 30°,60°,90°</t>
  </si>
  <si>
    <t>https://podminky.urs.cz/item/CS_URS_2025_02/894812326</t>
  </si>
  <si>
    <t>"Šd2-Šd11 dle 302.13:" 1</t>
  </si>
  <si>
    <t>894812327</t>
  </si>
  <si>
    <t>Revizní a čistící šachta z PP typ DN 600/315 šachtové dno s přítokem tvaru T</t>
  </si>
  <si>
    <t>-857328930</t>
  </si>
  <si>
    <t>Revizní a čistící šachta z polypropylenu PP pro hladké trouby DN 600 šachtové dno (DN šachty / DN trubního vedení) DN 600/315 s přítokem tvaru T</t>
  </si>
  <si>
    <t>https://podminky.urs.cz/item/CS_URS_2025_02/894812327</t>
  </si>
  <si>
    <t>"Šd2-Šd11 dle 302.13:" 4</t>
  </si>
  <si>
    <t>894812329</t>
  </si>
  <si>
    <t>Revizní a čistící šachta z PP typ DN 600/400 šachtové dno průtočné</t>
  </si>
  <si>
    <t>-702614947</t>
  </si>
  <si>
    <t>Revizní a čistící šachta z polypropylenu PP pro hladké trouby DN 600 šachtové dno (DN šachty / DN trubního vedení) DN 600/400 průtočné</t>
  </si>
  <si>
    <t>https://podminky.urs.cz/item/CS_URS_2025_02/894812329</t>
  </si>
  <si>
    <t>"Šd2-Šd11 dle 302.13:" 3</t>
  </si>
  <si>
    <t>894812331</t>
  </si>
  <si>
    <t>Revizní a čistící šachta z PP DN 600 šachtová roura korugovaná světlé hloubky 1000 mm</t>
  </si>
  <si>
    <t>-1204642181</t>
  </si>
  <si>
    <t>Revizní a čistící šachta z polypropylenu PP pro hladké trouby DN 600 roura šachtová korugovaná, světlé hloubky 1 000 mm</t>
  </si>
  <si>
    <t>https://podminky.urs.cz/item/CS_URS_2025_02/894812331</t>
  </si>
  <si>
    <t>894812332</t>
  </si>
  <si>
    <t>Revizní a čistící šachta z PP DN 600 šachtová roura korugovaná světlé hloubky 2000 mm</t>
  </si>
  <si>
    <t>-1244484952</t>
  </si>
  <si>
    <t>Revizní a čistící šachta z polypropylenu PP pro hladké trouby DN 600 roura šachtová korugovaná, světlé hloubky 2 000 mm</t>
  </si>
  <si>
    <t>https://podminky.urs.cz/item/CS_URS_2025_02/894812332</t>
  </si>
  <si>
    <t>894812339</t>
  </si>
  <si>
    <t>Příplatek k rourám revizní a čistící šachty z PP DN 600 za uříznutí šachtové roury</t>
  </si>
  <si>
    <t>-692317924</t>
  </si>
  <si>
    <t>Revizní a čistící šachta z polypropylenu PP pro hladké trouby DN 600 Příplatek k cenám 2331 - 2334 za uříznutí šachtové roury</t>
  </si>
  <si>
    <t>https://podminky.urs.cz/item/CS_URS_2025_02/894812339</t>
  </si>
  <si>
    <t>894812357</t>
  </si>
  <si>
    <t>Revizní a čistící šachta z PP DN 600 poklop litinový pro třídu zatížení B125 s teleskopickým adaptérem</t>
  </si>
  <si>
    <t>1503735456</t>
  </si>
  <si>
    <t>Revizní a čistící šachta z polypropylenu PP pro hladké trouby DN 600 poklop (mříž) litinový pro třídu zatížení B125 s teleskopickým adaptérem</t>
  </si>
  <si>
    <t>https://podminky.urs.cz/item/CS_URS_2025_02/894812357</t>
  </si>
  <si>
    <t>894812377</t>
  </si>
  <si>
    <t>Revizní a čistící šachta z PP DN 600 poklop litinový pro třídu zatížení D400 s teleskopickým adaptérem</t>
  </si>
  <si>
    <t>-1259204306</t>
  </si>
  <si>
    <t>Revizní a čistící šachta z polypropylenu PP pro hladké trouby DN 600 poklop (mříž) litinový pro třídu zatížení D400 s teleskopickým adaptérem</t>
  </si>
  <si>
    <t>https://podminky.urs.cz/item/CS_URS_2025_02/894812377</t>
  </si>
  <si>
    <t>1220391619</t>
  </si>
  <si>
    <t xml:space="preserve">"Dle výpisu šachet specifikace dle 302.13:  s odvětráním, rám BEGU-R-1, poklop BEGU-S-K:" 4</t>
  </si>
  <si>
    <t>-683231965</t>
  </si>
  <si>
    <t>-215503032</t>
  </si>
  <si>
    <t>-570830029</t>
  </si>
  <si>
    <t>SO302.2 - Stoka D2</t>
  </si>
  <si>
    <t>-142138337</t>
  </si>
  <si>
    <t>"Výkopy uvažovány od úrovně podorniční vrstvy."</t>
  </si>
  <si>
    <t xml:space="preserve">"DN300:"  2*1,25</t>
  </si>
  <si>
    <t>-1280732670</t>
  </si>
  <si>
    <t>1565041555</t>
  </si>
  <si>
    <t>"Stoka D2 dle 302.3, 302.8:" 11,6*1,6*1,25</t>
  </si>
  <si>
    <t>"Předpokládané zastoupení těžitelnosti zeminy dle IGP, 30%:" 25,2*0,3</t>
  </si>
  <si>
    <t>1430093587</t>
  </si>
  <si>
    <t>"Předpokládané zastoupení těžitelnosti zeminy dle IGP, 10%:" 25,2*0,1</t>
  </si>
  <si>
    <t>783758941</t>
  </si>
  <si>
    <t>209160811</t>
  </si>
  <si>
    <t>"Předpokládané zastoupení těžitelnosti zeminy dle IGP, 50%:" 25,2*0,5</t>
  </si>
  <si>
    <t>-1163565065</t>
  </si>
  <si>
    <t>"Stoka D2 dle 302.3, 302.8:" 11,6*1,6*2</t>
  </si>
  <si>
    <t>502713774</t>
  </si>
  <si>
    <t>1808709546</t>
  </si>
  <si>
    <t>"Orniční a podorniční vrstva:" 2*1,25*0,6</t>
  </si>
  <si>
    <t>1044414672</t>
  </si>
  <si>
    <t>203836808</t>
  </si>
  <si>
    <t>25,2*5 'Přepočtené koeficientem množství</t>
  </si>
  <si>
    <t>-967550673</t>
  </si>
  <si>
    <t>1029362181</t>
  </si>
  <si>
    <t>5,04*5 'Přepočtené koeficientem množství</t>
  </si>
  <si>
    <t>2022595806</t>
  </si>
  <si>
    <t>-320953269</t>
  </si>
  <si>
    <t>12,6*5 'Přepočtené koeficientem množství</t>
  </si>
  <si>
    <t>-416933464</t>
  </si>
  <si>
    <t>1494241632</t>
  </si>
  <si>
    <t>25,2*2 'Přepočtené koeficientem množství</t>
  </si>
  <si>
    <t>-225543028</t>
  </si>
  <si>
    <t>1273180860</t>
  </si>
  <si>
    <t>"Stoka D2 dle 302.3, 302.8:" -11,6*0,1*1,25</t>
  </si>
  <si>
    <t>"Stoka D2 dle 302.3, 302.8:" -11,6*(0,3+0,3)*1,25</t>
  </si>
  <si>
    <t>"Lože šachet typických DN 1000 dle výpisu šachet (vzorové výkresy) 302.11:" -(1)*1,5*1,5*0,1</t>
  </si>
  <si>
    <t>"Šachty:" -1*1,5*PI*0,6*0,6</t>
  </si>
  <si>
    <t>616883222</t>
  </si>
  <si>
    <t>11,129*2 'Přepočtené koeficientem množství</t>
  </si>
  <si>
    <t>-499509861</t>
  </si>
  <si>
    <t>"Stoka D2 dle 302.3, 302.8:" 11,6*(0,3+0,3)*1,25</t>
  </si>
  <si>
    <t>"Odečet kubatury vytlačené potrubím:" -11,6*PI*0,15*0,15</t>
  </si>
  <si>
    <t>-1338346838</t>
  </si>
  <si>
    <t>7,88*2 'Přepočtené koeficientem množství</t>
  </si>
  <si>
    <t>1533606635</t>
  </si>
  <si>
    <t>-2106827556</t>
  </si>
  <si>
    <t>1361695867</t>
  </si>
  <si>
    <t>"Stoka D2 dle 302.3, 302.8:" 11,6</t>
  </si>
  <si>
    <t>-1856336006</t>
  </si>
  <si>
    <t>"Stoka D2 dle 302.3, 302.8:" 11,6*0,1*1,25</t>
  </si>
  <si>
    <t>-67314327</t>
  </si>
  <si>
    <t>"Dle výpisu šachet 302.13 TBW.Q1 63/10:" 1</t>
  </si>
  <si>
    <t>-1673130202</t>
  </si>
  <si>
    <t>-321137938</t>
  </si>
  <si>
    <t>"Dle výpisu šachet D302.13 TBW.Q1 63/12:" 1</t>
  </si>
  <si>
    <t>537543615</t>
  </si>
  <si>
    <t>-1337798405</t>
  </si>
  <si>
    <t>"Lože šachet typických DN 1000 dle výpisu šachet (vzorové výkresy) 302.11:" (1)*1,5*1,5*0,1</t>
  </si>
  <si>
    <t>-637727803</t>
  </si>
  <si>
    <t>"Lože šachet typických DN 1000 dle výpisu šachet (vzorové výkresy) 302.11:" (1)*4*1,5*0,1</t>
  </si>
  <si>
    <t>-1456932605</t>
  </si>
  <si>
    <t>770944658</t>
  </si>
  <si>
    <t>2027172768</t>
  </si>
  <si>
    <t>11,6*1,015 'Přepočtené koeficientem množství</t>
  </si>
  <si>
    <t>877370310</t>
  </si>
  <si>
    <t>Montáž kolen na kanalizačním potrubí z PP nebo tvrdého PVC-U trub hladkých plnostěnných DN 300</t>
  </si>
  <si>
    <t>991778542</t>
  </si>
  <si>
    <t>Montáž tvarovek na kanalizačním plastovém potrubí z PP nebo PVC-U hladkého plnostěnného kolen, víček nebo hrdlových uzávěrů DN 300</t>
  </si>
  <si>
    <t>https://podminky.urs.cz/item/CS_URS_2025_02/877370310</t>
  </si>
  <si>
    <t>28614784</t>
  </si>
  <si>
    <t>zátka kanalizační plastová PP SN12 DN 315</t>
  </si>
  <si>
    <t>1498831556</t>
  </si>
  <si>
    <t>1393922289</t>
  </si>
  <si>
    <t>-733315703</t>
  </si>
  <si>
    <t>-1842226303</t>
  </si>
  <si>
    <t>1795842408</t>
  </si>
  <si>
    <t>-427631490</t>
  </si>
  <si>
    <t>"Dle výpisu šachet 302.13:" 2</t>
  </si>
  <si>
    <t>546403702</t>
  </si>
  <si>
    <t>1835778642</t>
  </si>
  <si>
    <t>1656912223</t>
  </si>
  <si>
    <t>"Dle výpisu šachet 302.13: TBR-Q.1 100-63/58:" 1</t>
  </si>
  <si>
    <t>-250050544</t>
  </si>
  <si>
    <t>1585447017</t>
  </si>
  <si>
    <t xml:space="preserve">"Dle výpisu šachet specifikace dle 302.13:  s odvětráním, rám BEGU-R-1, poklop BEGU-S-K:" 1</t>
  </si>
  <si>
    <t>40601256</t>
  </si>
  <si>
    <t>1760987657</t>
  </si>
  <si>
    <t>-460434658</t>
  </si>
  <si>
    <t>SO302.3 - Stoka D3</t>
  </si>
  <si>
    <t>-1753056320</t>
  </si>
  <si>
    <t>"Stoka D3 dle 302.4, 302.10:" 58,7*2,1*1,2</t>
  </si>
  <si>
    <t>"Předpokládané zastoupení těžitelnosti zeminy dle IGP, 50%:" 147,924*0,5</t>
  </si>
  <si>
    <t>-1898641055</t>
  </si>
  <si>
    <t>"Předpokládané zastoupení těžitelnosti zeminy dle IGP, 10%:" 147,924*0,1</t>
  </si>
  <si>
    <t>-1788028904</t>
  </si>
  <si>
    <t>413561379</t>
  </si>
  <si>
    <t>"Předpokládané zastoupení těžitelnosti zeminy dle IGP, 30%:" 147,924*0,3</t>
  </si>
  <si>
    <t>535484785</t>
  </si>
  <si>
    <t>"Stoka D3 dle 302.4, 302.10:" 58,7*2,1*2</t>
  </si>
  <si>
    <t>-621057325</t>
  </si>
  <si>
    <t>156606425</t>
  </si>
  <si>
    <t>-1864186018</t>
  </si>
  <si>
    <t>73,962*5 'Přepočtené koeficientem množství</t>
  </si>
  <si>
    <t>1433157687</t>
  </si>
  <si>
    <t>-2089320676</t>
  </si>
  <si>
    <t>29,584*5 'Přepočtené koeficientem množství</t>
  </si>
  <si>
    <t>1269480955</t>
  </si>
  <si>
    <t>2135011781</t>
  </si>
  <si>
    <t>44,377*5 'Přepočtené koeficientem množství</t>
  </si>
  <si>
    <t>572577949</t>
  </si>
  <si>
    <t>147,924*2 'Přepočtené koeficientem množství</t>
  </si>
  <si>
    <t>-674865379</t>
  </si>
  <si>
    <t>"Stoka D3 dle 302.4, 302.10:" -58,7*0,1*1,2</t>
  </si>
  <si>
    <t>"Stoka D3 dle 302.4, 302.10:" -58,7*(0,25+0,3)*1,2</t>
  </si>
  <si>
    <t>179244270</t>
  </si>
  <si>
    <t>102,138*2 'Přepočtené koeficientem množství</t>
  </si>
  <si>
    <t>-1645900166</t>
  </si>
  <si>
    <t>"Stoka D3 dle 302.4, 302.10:" 58,7*(0,25+0,3)*1,2</t>
  </si>
  <si>
    <t>"Odečet kubatury vytlačené potrubím:" -58,7*PI*0,125*0,125</t>
  </si>
  <si>
    <t>1527279910</t>
  </si>
  <si>
    <t>35,861*2 'Přepočtené koeficientem množství</t>
  </si>
  <si>
    <t>1113801691</t>
  </si>
  <si>
    <t>"Stoka D3 dle 302.4, 302.10:" 58,7</t>
  </si>
  <si>
    <t>815140670</t>
  </si>
  <si>
    <t>"Stoka D3 dle 302.4, 302.10:" 58,7*0,1*1,2</t>
  </si>
  <si>
    <t>67133813</t>
  </si>
  <si>
    <t>-1009799074</t>
  </si>
  <si>
    <t>58,7*1,015 'Přepočtené koeficientem množství</t>
  </si>
  <si>
    <t>-1966331286</t>
  </si>
  <si>
    <t>-578591157</t>
  </si>
  <si>
    <t>894812320</t>
  </si>
  <si>
    <t>Revizní a čistící šachta z PP typ DN 600/250 šachtové dno koncové</t>
  </si>
  <si>
    <t>1557886815</t>
  </si>
  <si>
    <t>Revizní a čistící šachta z polypropylenu PP pro hladké trouby DN 600 šachtové dno (DN šachty / DN trubního vedení) DN 600/250 koncové</t>
  </si>
  <si>
    <t>https://podminky.urs.cz/item/CS_URS_2025_02/894812320</t>
  </si>
  <si>
    <t>"Šd37 dle D301.13:" 1</t>
  </si>
  <si>
    <t>-1670450360</t>
  </si>
  <si>
    <t>664181893</t>
  </si>
  <si>
    <t>-203630492</t>
  </si>
  <si>
    <t>-1549767462</t>
  </si>
  <si>
    <t>-450722618</t>
  </si>
  <si>
    <t>SO302.4 - Stoka D4</t>
  </si>
  <si>
    <t>-1242300016</t>
  </si>
  <si>
    <t>"Stoka D4 dle 302.5, 302.10, DN250:" 42,7*1,5*1,2</t>
  </si>
  <si>
    <t>"Stoka D4 dle 302.5, 302.10, DN300:" 70,1*1,5*1,25</t>
  </si>
  <si>
    <t>"Rozšíření pro šachty:" 2*2*0,5*2*1,5</t>
  </si>
  <si>
    <t>"Předpokládané zastoupení těžitelnosti zeminy dle IGP, 30%:" 214,298*0,3</t>
  </si>
  <si>
    <t>-1619015716</t>
  </si>
  <si>
    <t>"Předpokládané zastoupení těžitelnosti zeminy dle IGP, 10%:" 214,298*0,1</t>
  </si>
  <si>
    <t>-34348526</t>
  </si>
  <si>
    <t>341843463</t>
  </si>
  <si>
    <t>"Předpokládané zastoupení těžitelnosti zeminy dle IGP, 50%:" 214,298*0,5</t>
  </si>
  <si>
    <t>1818340012</t>
  </si>
  <si>
    <t>"Stoka D4 dle 302.5, 302.10, DN250:" 42,7*1,5*2</t>
  </si>
  <si>
    <t>1712182316</t>
  </si>
  <si>
    <t>"Stoka D4 dle 302.5, 302.10, DN300:" 70,1*1,5*2</t>
  </si>
  <si>
    <t>363532674</t>
  </si>
  <si>
    <t>1098397456</t>
  </si>
  <si>
    <t>-466799248</t>
  </si>
  <si>
    <t>-1686023937</t>
  </si>
  <si>
    <t>64,289*5 'Přepočtené koeficientem množství</t>
  </si>
  <si>
    <t>1513700914</t>
  </si>
  <si>
    <t>-1227966019</t>
  </si>
  <si>
    <t>42,86*5 'Přepočtené koeficientem množství</t>
  </si>
  <si>
    <t>686934831</t>
  </si>
  <si>
    <t>1858035363</t>
  </si>
  <si>
    <t>107,149*5 'Přepočtené koeficientem množství</t>
  </si>
  <si>
    <t>1361335474</t>
  </si>
  <si>
    <t>214,298*2 'Přepočtené koeficientem množství</t>
  </si>
  <si>
    <t>385385119</t>
  </si>
  <si>
    <t>"Stoka D4 dle 302.5, 302.10, DN250:" -42,7*0,1*1,2</t>
  </si>
  <si>
    <t>"Stoka D4 dle 302.5, 302.10, DN300:" -70,1*0,1*1,25</t>
  </si>
  <si>
    <t>"Stoka D4 dle 302.5, 302.10, DN250:" -42,7*(0,25+0,3)*1,2</t>
  </si>
  <si>
    <t>"Stoka D4 dle 302.5, 302.10, DN300:" -70,1*(0,3+0,3)*1,25</t>
  </si>
  <si>
    <t>"Šachty:" -2*1,5*PI*0,6*0,6</t>
  </si>
  <si>
    <t>91734963</t>
  </si>
  <si>
    <t>111,811*2 'Přepočtené koeficientem množství</t>
  </si>
  <si>
    <t>1344953695</t>
  </si>
  <si>
    <t>"Stoka D4 dle 302.5, 302.10, DN250:" 42,7*(0,25+0,3)*1,2</t>
  </si>
  <si>
    <t>"Odečet kubatury vytlačené potrubím:" -42,7*PI*0,125*0,125</t>
  </si>
  <si>
    <t>"Stoka D4 dle 302.5, 302.10, DN300:" 70,1*(0,3+0,3)*1,25</t>
  </si>
  <si>
    <t>"Odečet kubatury vytlačené potrubím:" -70,1*PI*0,15*0,15</t>
  </si>
  <si>
    <t>1730932233</t>
  </si>
  <si>
    <t>73,706*2 'Přepočtené koeficientem množství</t>
  </si>
  <si>
    <t>1338897366</t>
  </si>
  <si>
    <t>"Stoka D4 dle 302.5, 302.10:" 42,7</t>
  </si>
  <si>
    <t>"Stoka D4 dle 302.5, 302.10:" 70,1</t>
  </si>
  <si>
    <t>-1912784929</t>
  </si>
  <si>
    <t>"Stoka D4 dle 302.5, 302.10, DN250:" 42,7*0,1*1,2</t>
  </si>
  <si>
    <t>"Stoka D4 dle 302.5, 302.10, DN300:" 70,1*0,1*1,25</t>
  </si>
  <si>
    <t>-2044841023</t>
  </si>
  <si>
    <t>"Dle výpisu šachet 302.13 TBW.Q1 63/4:" 2</t>
  </si>
  <si>
    <t>2031651302</t>
  </si>
  <si>
    <t>-1225095023</t>
  </si>
  <si>
    <t>1038859891</t>
  </si>
  <si>
    <t>"Lože šachet typických DN 1000 dle výpisu šachet (vzorové výkresy) 302.11:" (2)*1,5*1,5*0,1</t>
  </si>
  <si>
    <t>-1198160586</t>
  </si>
  <si>
    <t>"Lože šachet typických DN 1000 dle výpisu šachet (vzorové výkresy) 302.11:" (2)*4*1,5*0,1</t>
  </si>
  <si>
    <t>-1726868827</t>
  </si>
  <si>
    <t>148609270</t>
  </si>
  <si>
    <t>-46992347</t>
  </si>
  <si>
    <t>42,7*1,015 'Přepočtené koeficientem množství</t>
  </si>
  <si>
    <t>-1892499476</t>
  </si>
  <si>
    <t>-1072118143</t>
  </si>
  <si>
    <t>70,1*1,015 'Přepočtené koeficientem množství</t>
  </si>
  <si>
    <t>-1334951211</t>
  </si>
  <si>
    <t>-663907071</t>
  </si>
  <si>
    <t>-417155078</t>
  </si>
  <si>
    <t>826655280</t>
  </si>
  <si>
    <t>"Dle výpisu šachet 302.13 dle přesné specifikace (zakázková výroba, včetně šachtových vložek): TBZ.Q1 100/625 KOM tl. 15 cm:" 1</t>
  </si>
  <si>
    <t>1967409922</t>
  </si>
  <si>
    <t>1392656624</t>
  </si>
  <si>
    <t>1991796541</t>
  </si>
  <si>
    <t>"Dle výpisu šachet 302.13:" 4</t>
  </si>
  <si>
    <t>1186462190</t>
  </si>
  <si>
    <t>"Dle výpisu šachet 302.13: TBS-Q.1 100/25 (se stupadly):" 2</t>
  </si>
  <si>
    <t>1378158610</t>
  </si>
  <si>
    <t>237871136</t>
  </si>
  <si>
    <t>"Dle výpisu šachet 302.13: TBR-Q.1 100-63/58:" 2</t>
  </si>
  <si>
    <t>-917022372</t>
  </si>
  <si>
    <t>894812325</t>
  </si>
  <si>
    <t>Revizní a čistící šachta z PP typ DN 600/315 šachtové dno průtočné</t>
  </si>
  <si>
    <t>2100558173</t>
  </si>
  <si>
    <t>Revizní a čistící šachta z polypropylenu PP pro hladké trouby DN 600 šachtové dno (DN šachty / DN trubního vedení) DN 600/315 průtočné</t>
  </si>
  <si>
    <t>https://podminky.urs.cz/item/CS_URS_2025_02/894812325</t>
  </si>
  <si>
    <t>"Šd38 dle D301.13:" 1</t>
  </si>
  <si>
    <t>1011998359</t>
  </si>
  <si>
    <t>-1905333800</t>
  </si>
  <si>
    <t>1549492284</t>
  </si>
  <si>
    <t>349967339</t>
  </si>
  <si>
    <t xml:space="preserve">"Dle výpisu šachet specifikace dle 302.13:  s odvětráním, rám BEGU-R-1, poklop BEGU-S-K:" 2</t>
  </si>
  <si>
    <t>-856196256</t>
  </si>
  <si>
    <t>-2142599197</t>
  </si>
  <si>
    <t>1401131355</t>
  </si>
  <si>
    <t>SO302.5 - Stoka D5</t>
  </si>
  <si>
    <t>2100827533</t>
  </si>
  <si>
    <t>"Stoka D5 dle 302.6, 302.10:" 38,2*1,15</t>
  </si>
  <si>
    <t>-1666974660</t>
  </si>
  <si>
    <t>1817449738</t>
  </si>
  <si>
    <t>"Stoka D5 dle 302.6, 302.10:" 38,2*1,65*1,15</t>
  </si>
  <si>
    <t>"Předpokládané zastoupení těžitelnosti zeminy dle IGP, 50%:" 72,485*0,5</t>
  </si>
  <si>
    <t>-1962136975</t>
  </si>
  <si>
    <t>"Předpokládané zastoupení těžitelnosti zeminy dle IGP, 15%:" 72,485*0,15</t>
  </si>
  <si>
    <t>1888062845</t>
  </si>
  <si>
    <t>-252486928</t>
  </si>
  <si>
    <t>"Předpokládané zastoupení těžitelnosti zeminy dle IGP, 20%:" 72,485*0,20</t>
  </si>
  <si>
    <t>-1021649818</t>
  </si>
  <si>
    <t>"Stoka D5 dle 302.6, 302.10:" 38,2*1,65*2</t>
  </si>
  <si>
    <t>"Stoka D5 dle 302.6, 302.10:" 38,2*0,6*2</t>
  </si>
  <si>
    <t>-1934354892</t>
  </si>
  <si>
    <t>1801958868</t>
  </si>
  <si>
    <t>"Orniční a podorniční vrstva:" 43,93*0,6</t>
  </si>
  <si>
    <t>-2043845590</t>
  </si>
  <si>
    <t>496370032</t>
  </si>
  <si>
    <t>36,243*5 'Přepočtené koeficientem množství</t>
  </si>
  <si>
    <t>-1077493390</t>
  </si>
  <si>
    <t>1334766934</t>
  </si>
  <si>
    <t>21,746*5 'Přepočtené koeficientem množství</t>
  </si>
  <si>
    <t>-1389759826</t>
  </si>
  <si>
    <t>1944188615</t>
  </si>
  <si>
    <t>14,497*5 'Přepočtené koeficientem množství</t>
  </si>
  <si>
    <t>1743351013</t>
  </si>
  <si>
    <t>307095909</t>
  </si>
  <si>
    <t>72,485*2 'Přepočtené koeficientem množství</t>
  </si>
  <si>
    <t>1488983529</t>
  </si>
  <si>
    <t>1530254273</t>
  </si>
  <si>
    <t>"Stoka D5 dle 302.6, 302.10:" -38,2*0,1*1,15</t>
  </si>
  <si>
    <t>"Stoka D5 dle 302.6, 302.10:" -38,2*(0,2+0,3)*1,15</t>
  </si>
  <si>
    <t>-546893966</t>
  </si>
  <si>
    <t>46,127*2 'Přepočtené koeficientem množství</t>
  </si>
  <si>
    <t>435767082</t>
  </si>
  <si>
    <t>"Stoka D5 dle 302.6, 302.10:" 38,2*(0,2+0,3)*1,15</t>
  </si>
  <si>
    <t>"Odečet kubatury vytlačené potrubím:" -38,2*PI*0,1*0,1</t>
  </si>
  <si>
    <t>-718077049</t>
  </si>
  <si>
    <t>20,765*2 'Přepočtené koeficientem množství</t>
  </si>
  <si>
    <t>178809482</t>
  </si>
  <si>
    <t>1898668973</t>
  </si>
  <si>
    <t>1510671740</t>
  </si>
  <si>
    <t>"Stoka D5 dle 302.6, 302.10:" 38,2</t>
  </si>
  <si>
    <t>-923974295</t>
  </si>
  <si>
    <t>"Stoka D5 dle 302.6, 302.10:" 38,2*0,1*1,15</t>
  </si>
  <si>
    <t>871350310</t>
  </si>
  <si>
    <t>Montáž kanalizačního potrubí hladkého plnostěnného SN 10 z polypropylenu DN 200</t>
  </si>
  <si>
    <t>860244380</t>
  </si>
  <si>
    <t>Montáž kanalizačního potrubí z polypropylenu PP hladkého plnostěnného SN 10 DN 200</t>
  </si>
  <si>
    <t>https://podminky.urs.cz/item/CS_URS_2025_02/871350310</t>
  </si>
  <si>
    <t>28614219</t>
  </si>
  <si>
    <t>trubka kanalizační PP plnostěnná jednovrstvá DN 200x6000mm SN10</t>
  </si>
  <si>
    <t>1487386921</t>
  </si>
  <si>
    <t>38,2*1,015 'Přepočtené koeficientem množství</t>
  </si>
  <si>
    <t>892352121</t>
  </si>
  <si>
    <t>Tlaková zkouška vzduchem potrubí DN 200 těsnícím vakem ucpávkovým</t>
  </si>
  <si>
    <t>-1326028283</t>
  </si>
  <si>
    <t>Tlakové zkoušky vzduchem těsnícími vaky ucpávkovými DN 200</t>
  </si>
  <si>
    <t>https://podminky.urs.cz/item/CS_URS_2025_02/892352121</t>
  </si>
  <si>
    <t>-1152057605</t>
  </si>
  <si>
    <t>894812116</t>
  </si>
  <si>
    <t>Revizní a čistící šachta z PP šachtové dno DN 315/200 přímý tok</t>
  </si>
  <si>
    <t>1613104089</t>
  </si>
  <si>
    <t>Revizní a čistící šachta z polypropylenu PP pro hladké trouby DN 315 šachtové dno (DN šachty / DN trubního vedení) DN 315/200 přímý tok</t>
  </si>
  <si>
    <t>https://podminky.urs.cz/item/CS_URS_2025_02/894812116</t>
  </si>
  <si>
    <t>"Šd41 dle 302.13:" 1</t>
  </si>
  <si>
    <t>894812118</t>
  </si>
  <si>
    <t>Revizní a čistící šachta z PP šachtové dno DN 315/200 pravý a levý přítok</t>
  </si>
  <si>
    <t>2006947227</t>
  </si>
  <si>
    <t>Revizní a čistící šachta z polypropylenu PP pro hladké trouby DN 315 šachtové dno (DN šachty / DN trubního vedení) DN 315/200 pravý a levý přítok</t>
  </si>
  <si>
    <t>https://podminky.urs.cz/item/CS_URS_2025_02/894812118</t>
  </si>
  <si>
    <t>"Šd42 dle 302.13:" 1</t>
  </si>
  <si>
    <t>894812131</t>
  </si>
  <si>
    <t>Revizní a čistící šachta z PP DN 315 šachtová roura korugovaná bez hrdla světlé hloubky 1250 mm</t>
  </si>
  <si>
    <t>1128707300</t>
  </si>
  <si>
    <t>Revizní a čistící šachta z polypropylenu PP pro hladké trouby DN 315 roura šachtová korugovaná bez hrdla, světlé hloubky 1250 mm</t>
  </si>
  <si>
    <t>https://podminky.urs.cz/item/CS_URS_2025_02/894812131</t>
  </si>
  <si>
    <t>894812132</t>
  </si>
  <si>
    <t>Revizní a čistící šachta z PP DN 315 šachtová roura korugovaná bez hrdla světlé hloubky 2000 mm</t>
  </si>
  <si>
    <t>128609963</t>
  </si>
  <si>
    <t>Revizní a čistící šachta z polypropylenu PP pro hladké trouby DN 315 roura šachtová korugovaná bez hrdla, světlé hloubky 2000 mm</t>
  </si>
  <si>
    <t>https://podminky.urs.cz/item/CS_URS_2025_02/894812132</t>
  </si>
  <si>
    <t>894812149</t>
  </si>
  <si>
    <t>Příplatek k rourám revizní a čistící šachty z PP DN 315 za uříznutí šachtové roury</t>
  </si>
  <si>
    <t>1669428243</t>
  </si>
  <si>
    <t>Revizní a čistící šachta z polypropylenu PP pro hladké trouby DN 315 roura šachtová korugovaná Příplatek k cenám 2131 - 2142 za uříznutí šachtové roury</t>
  </si>
  <si>
    <t>https://podminky.urs.cz/item/CS_URS_2025_02/894812149</t>
  </si>
  <si>
    <t>894812160</t>
  </si>
  <si>
    <t>Revizní a čistící šachta z PP DN 315 poklop litinový čtvercový do teleskopické trubky pro třídu zatížení B125</t>
  </si>
  <si>
    <t>-1699940713</t>
  </si>
  <si>
    <t>Revizní a čistící šachta z polypropylenu PP pro hladké trouby DN 315 poklop litinový (pro třídu zatížení) čtvercový do teleskopické trubky (B125)</t>
  </si>
  <si>
    <t>https://podminky.urs.cz/item/CS_URS_2025_02/894812160</t>
  </si>
  <si>
    <t>1356904471</t>
  </si>
  <si>
    <t>-1885813278</t>
  </si>
  <si>
    <t>SO302.6 - Stoka D6</t>
  </si>
  <si>
    <t>-1668117166</t>
  </si>
  <si>
    <t>"Stoka D6 dle 302.7, 302.10, DN250:" 17,1*((1,75+1,37)/2)*1,2</t>
  </si>
  <si>
    <t>"Stoka D6 dle 302.7, 302.10, DN300:" 69,9*((1,4+1,75)/2)*1,25</t>
  </si>
  <si>
    <t>"Rozšíření pro šachty:" 1*2*0,5*2*1,5</t>
  </si>
  <si>
    <t>"Předpokládané zastoupení těžitelnosti zeminy dle IGP, 80%:" 172,627*0,8</t>
  </si>
  <si>
    <t>-1574296415</t>
  </si>
  <si>
    <t>"Předpokládané zastoupení těžitelnosti zeminy dle IGP, 7,5%:" 172,627*0,075</t>
  </si>
  <si>
    <t>1627573679</t>
  </si>
  <si>
    <t>1424150915</t>
  </si>
  <si>
    <t>"Předpokládané zastoupení těžitelnosti zeminy dle IGP, 5%:" 172,627*0,05</t>
  </si>
  <si>
    <t>1459767063</t>
  </si>
  <si>
    <t>"Stoka D6 dle 302.7, 302.10, DN250:" 17,1*((1,75+1,37)/2)*2</t>
  </si>
  <si>
    <t>1094783298</t>
  </si>
  <si>
    <t>"Stoka D6 dle 302.7, 302.10, DN300:" 69,9*((1,4+1,75)/2)*2</t>
  </si>
  <si>
    <t>-1860992097</t>
  </si>
  <si>
    <t>2042397086</t>
  </si>
  <si>
    <t>-297781833</t>
  </si>
  <si>
    <t>2046581953</t>
  </si>
  <si>
    <t>138,102*5 'Přepočtené koeficientem množství</t>
  </si>
  <si>
    <t>1254138264</t>
  </si>
  <si>
    <t>-994291037</t>
  </si>
  <si>
    <t>25,894*5 'Přepočtené koeficientem množství</t>
  </si>
  <si>
    <t>-2100892652</t>
  </si>
  <si>
    <t>-305740161</t>
  </si>
  <si>
    <t>8,631*5 'Přepočtené koeficientem množství</t>
  </si>
  <si>
    <t>889497477</t>
  </si>
  <si>
    <t>172,627*2 'Přepočtené koeficientem množství</t>
  </si>
  <si>
    <t>373380128</t>
  </si>
  <si>
    <t>"Stoka D6 dle 302.7, 302.10, DN250:" -17,1*0,1*1,2</t>
  </si>
  <si>
    <t>"Stoka D6 dle 302.7, 302.10, DN300:" -69,9*0,1*1,25</t>
  </si>
  <si>
    <t>"Stoka D6 dle 302.7, 302.10, DN250:" -17,1*(0,25+0,3)*1,2</t>
  </si>
  <si>
    <t>"Stoka D6 dle 302.7, 302.10, DN300:" -69,9*(0,3+0,3)*1,25</t>
  </si>
  <si>
    <t>1088980837</t>
  </si>
  <si>
    <t>94,205*2 'Přepočtené koeficientem množství</t>
  </si>
  <si>
    <t>-1389251041</t>
  </si>
  <si>
    <t>"Stoka D6 dle 302.7, 302.10, DN250:" 17,1*(0,25+0,3)*1,2</t>
  </si>
  <si>
    <t>"Odečet kubatury vytlačené potrubím:" -17,1*PI*0,125*0,125</t>
  </si>
  <si>
    <t>"Stoka D6 dle 302.7, 302.10, DN300:" 69,9*(0,3+0,3)*1,25</t>
  </si>
  <si>
    <t>"Odečet kubatury vytlačené potrubím:" -69,9*PI*0,15*0,15</t>
  </si>
  <si>
    <t>-639040867</t>
  </si>
  <si>
    <t>57,931*2 'Přepočtené koeficientem množství</t>
  </si>
  <si>
    <t>-1052792041</t>
  </si>
  <si>
    <t>"Stoka D6 dle 302.7, 302.10:" 17,1</t>
  </si>
  <si>
    <t>"Stoka D6 dle 302.7, 302.10:" 69,9</t>
  </si>
  <si>
    <t>-589214307</t>
  </si>
  <si>
    <t>"Stoka D6 dle 302.7, 302.10, DN250:" 17,1*0,1*1,2</t>
  </si>
  <si>
    <t>"Stoka D6 dle 302.7, 302.10, DN300:" 69,9*0,1*1,25</t>
  </si>
  <si>
    <t>-1946834604</t>
  </si>
  <si>
    <t>"Dle výpisu šachet 302.13 TBW.Q1 63/4:" 1</t>
  </si>
  <si>
    <t>-69275617</t>
  </si>
  <si>
    <t>1645495294</t>
  </si>
  <si>
    <t>-1003701574</t>
  </si>
  <si>
    <t>17462142</t>
  </si>
  <si>
    <t>964268694</t>
  </si>
  <si>
    <t>381151306</t>
  </si>
  <si>
    <t>-1461874602</t>
  </si>
  <si>
    <t>-1376899260</t>
  </si>
  <si>
    <t>-1556980854</t>
  </si>
  <si>
    <t>17,1*1,015 'Přepočtené koeficientem množství</t>
  </si>
  <si>
    <t>-275388236</t>
  </si>
  <si>
    <t>1239879397</t>
  </si>
  <si>
    <t>69,9*1,015 'Přepočtené koeficientem množství</t>
  </si>
  <si>
    <t>731962227</t>
  </si>
  <si>
    <t>-1597432582</t>
  </si>
  <si>
    <t>1665398280</t>
  </si>
  <si>
    <t>982887728</t>
  </si>
  <si>
    <t>-118265743</t>
  </si>
  <si>
    <t>1837893269</t>
  </si>
  <si>
    <t>-928570367</t>
  </si>
  <si>
    <t>-913710121</t>
  </si>
  <si>
    <t>"Dle výpisu šachet 302.13:" 1</t>
  </si>
  <si>
    <t>690910725</t>
  </si>
  <si>
    <t>-96033041</t>
  </si>
  <si>
    <t>-1320726825</t>
  </si>
  <si>
    <t>"Šd43, Šd44 dle D301.13:" 1</t>
  </si>
  <si>
    <t>-984921099</t>
  </si>
  <si>
    <t>-2139299607</t>
  </si>
  <si>
    <t>-1952397371</t>
  </si>
  <si>
    <t>1898741811</t>
  </si>
  <si>
    <t>1865416189</t>
  </si>
  <si>
    <t>2092936436</t>
  </si>
  <si>
    <t>-1069917729</t>
  </si>
  <si>
    <t>2086717983</t>
  </si>
  <si>
    <t>SO302.7 - Odbočení pro kanalizační přípojky</t>
  </si>
  <si>
    <t>718903380</t>
  </si>
  <si>
    <t>"Kanalizační přípojky dle 302.1, 302.10 - předpokládaná střední hloubka výkopu:" 102,1*1,75*1,1</t>
  </si>
  <si>
    <t>"Předpokládané zastoupení těžitelnosti zeminy dle IGP, 50%:" 196,543*0,5</t>
  </si>
  <si>
    <t>-1207148512</t>
  </si>
  <si>
    <t>"Předpokládané zastoupení těžitelnosti zeminy dle IGP, 10%:" 196,543*0,1</t>
  </si>
  <si>
    <t>1673918304</t>
  </si>
  <si>
    <t>-585754485</t>
  </si>
  <si>
    <t>"Předpokládané zastoupení těžitelnosti zeminy dle IGP, 30%:" 196,543*0,3</t>
  </si>
  <si>
    <t>-497473745</t>
  </si>
  <si>
    <t>"Kanalizační přípojky dle 302.1, 302.10 - předpokládaná střední hloubka výkopu:" 102,1*1,75*2</t>
  </si>
  <si>
    <t>1658638915</t>
  </si>
  <si>
    <t>1402695246</t>
  </si>
  <si>
    <t>-1014479487</t>
  </si>
  <si>
    <t>98,272*5 'Přepočtené koeficientem množství</t>
  </si>
  <si>
    <t>-1392358841</t>
  </si>
  <si>
    <t>-1030269682</t>
  </si>
  <si>
    <t>39,308*5 'Přepočtené koeficientem množství</t>
  </si>
  <si>
    <t>-1328450648</t>
  </si>
  <si>
    <t>1069030106</t>
  </si>
  <si>
    <t>58,963*5 'Přepočtené koeficientem množství</t>
  </si>
  <si>
    <t>-669758064</t>
  </si>
  <si>
    <t>196,543*2 'Přepočtené koeficientem množství</t>
  </si>
  <si>
    <t>-95557681</t>
  </si>
  <si>
    <t>"Kanalizační přípojky dle 302.1, 302,10:" -102,1*0,1*1,1</t>
  </si>
  <si>
    <t>"Kanalizační přípojky dle 302.1, 302.10:" -102,1*(0,15+0,3)*1,1</t>
  </si>
  <si>
    <t>-1987351936</t>
  </si>
  <si>
    <t>134,772*2 'Přepočtené koeficientem množství</t>
  </si>
  <si>
    <t>751443666</t>
  </si>
  <si>
    <t>"Kanalizační přípojky dle 302.1, 302.10:" 102,1*(0,15+0,3)*1,1</t>
  </si>
  <si>
    <t>"Odečet kubatury vytlačené potrubím:" -102,1*PI*0,075*0,075</t>
  </si>
  <si>
    <t>-1371953798</t>
  </si>
  <si>
    <t>48,736*2 'Přepočtené koeficientem množství</t>
  </si>
  <si>
    <t>658638434</t>
  </si>
  <si>
    <t>"Kanalizační přípojky dle 302.1:" 102,1</t>
  </si>
  <si>
    <t>1442849646</t>
  </si>
  <si>
    <t>"Kanalizační přípojky dle 302.1, 302,10:" 102,1*0,1*1,1</t>
  </si>
  <si>
    <t>2117819846</t>
  </si>
  <si>
    <t>57868658</t>
  </si>
  <si>
    <t>102,1*1,015 'Přepočtené koeficientem množství</t>
  </si>
  <si>
    <t>549712271</t>
  </si>
  <si>
    <t>"Kanalizační přípojky dle 302.1 (mimo napojení do šachet):" 26-6</t>
  </si>
  <si>
    <t>"Kanalizační přípojky dle 302.1 (mimo napojení do šachet):" 26</t>
  </si>
  <si>
    <t>1661423580</t>
  </si>
  <si>
    <t>1809306737</t>
  </si>
  <si>
    <t>877350320</t>
  </si>
  <si>
    <t>Montáž odboček na kanalizačním potrubí z PP nebo tvrdého PVC-U trub hladkých plnostěnných DN 200</t>
  </si>
  <si>
    <t>-580682237</t>
  </si>
  <si>
    <t>Montáž tvarovek na kanalizačním plastovém potrubí z PP nebo PVC-U hladkého plnostěnného odboček DN 200</t>
  </si>
  <si>
    <t>https://podminky.urs.cz/item/CS_URS_2025_02/877350320</t>
  </si>
  <si>
    <t>"Kanalizační přípojky dle 302.1 (mimo napojení do šachet):" 1</t>
  </si>
  <si>
    <t>28654441</t>
  </si>
  <si>
    <t>odbočka kanalizační PP 45° DN 200/160</t>
  </si>
  <si>
    <t>1834337039</t>
  </si>
  <si>
    <t>1273784264</t>
  </si>
  <si>
    <t>"Kanalizační přípojky dle 302.1 (mimo napojení do šachet):" 11</t>
  </si>
  <si>
    <t>-1167519270</t>
  </si>
  <si>
    <t>877370320</t>
  </si>
  <si>
    <t>Montáž odboček na kanalizačním potrubí z PP nebo tvrdého PVC-U trub hladkých plnostěnných DN 300</t>
  </si>
  <si>
    <t>-1017807740</t>
  </si>
  <si>
    <t>Montáž tvarovek na kanalizačním plastovém potrubí z PP nebo PVC-U hladkého plnostěnného odboček DN 300</t>
  </si>
  <si>
    <t>https://podminky.urs.cz/item/CS_URS_2025_02/877370320</t>
  </si>
  <si>
    <t>"Kanalizační přípojky dle 302.1 (mimo napojení do šachet):" 8</t>
  </si>
  <si>
    <t>28654446</t>
  </si>
  <si>
    <t>odbočka kanalizační PP 45° DN 315/160</t>
  </si>
  <si>
    <t>527887504</t>
  </si>
  <si>
    <t>986700351</t>
  </si>
  <si>
    <t>"Kanalizační přípojky dle 302.1:" 26</t>
  </si>
  <si>
    <t>-384673165</t>
  </si>
  <si>
    <t>-295188284</t>
  </si>
  <si>
    <t>895767339</t>
  </si>
  <si>
    <t>SO302.8 - Odbočení pro přípojky uličních vpustí</t>
  </si>
  <si>
    <t>694283790</t>
  </si>
  <si>
    <t>"Kanalizační přípojky dle 302.1, 302.10 - předpokládaná střední hloubka výkopu:" 28,5*1,75*1,1</t>
  </si>
  <si>
    <t>"Předpokládané zastoupení těžitelnosti zeminy dle IGP, 50%:" 54,863*0,5</t>
  </si>
  <si>
    <t>-758696414</t>
  </si>
  <si>
    <t>"Předpokládané zastoupení těžitelnosti zeminy dle IGP, 10%:" 54,863*0,1</t>
  </si>
  <si>
    <t>984971739</t>
  </si>
  <si>
    <t>-1342322154</t>
  </si>
  <si>
    <t>"Předpokládané zastoupení těžitelnosti zeminy dle IGP, 30%:" 54,863*0,3</t>
  </si>
  <si>
    <t>-700977421</t>
  </si>
  <si>
    <t>"Kanalizační přípojky dle 302.1, 302.10 - předpokládaná střední hloubka výkopu:" 28,5*1,75*2</t>
  </si>
  <si>
    <t>453244308</t>
  </si>
  <si>
    <t>93400410</t>
  </si>
  <si>
    <t>-1283111251</t>
  </si>
  <si>
    <t>27,432*5 'Přepočtené koeficientem množství</t>
  </si>
  <si>
    <t>1865850690</t>
  </si>
  <si>
    <t>2135082669</t>
  </si>
  <si>
    <t>10,972*5 'Přepočtené koeficientem množství</t>
  </si>
  <si>
    <t>-1296835016</t>
  </si>
  <si>
    <t>-506118300</t>
  </si>
  <si>
    <t>16,459*5 'Přepočtené koeficientem množství</t>
  </si>
  <si>
    <t>-1800190039</t>
  </si>
  <si>
    <t>54,863*2 'Přepočtené koeficientem množství</t>
  </si>
  <si>
    <t>-606956322</t>
  </si>
  <si>
    <t>"Kanalizační přípojky dle 302.1, 302,10:" -28,5*0,1*1,1</t>
  </si>
  <si>
    <t>"Kanalizační přípojky dle 302.1, 302.10:" -28,5*(0,15+0,3)*1,1</t>
  </si>
  <si>
    <t>-490771006</t>
  </si>
  <si>
    <t>37,62*2 'Přepočtené koeficientem množství</t>
  </si>
  <si>
    <t>580777827</t>
  </si>
  <si>
    <t>"Kanalizační přípojky dle 302.1, 302.10:" 28,5*(0,15+0,3)*1,1</t>
  </si>
  <si>
    <t>"Odečet kubatury vytlačené potrubím:" -28,5*PI*0,075*0,075</t>
  </si>
  <si>
    <t>-461315498</t>
  </si>
  <si>
    <t>13,604*2 'Přepočtené koeficientem množství</t>
  </si>
  <si>
    <t>75142966</t>
  </si>
  <si>
    <t>"Kanalizační přípojky dle 302.1:" 28,5</t>
  </si>
  <si>
    <t>-1860289021</t>
  </si>
  <si>
    <t>"Kanalizační přípojky dle 302.1, 302,10:" 28,5*0,1*1,1</t>
  </si>
  <si>
    <t>-715435808</t>
  </si>
  <si>
    <t>-762756271</t>
  </si>
  <si>
    <t>28,5*1,015 'Přepočtené koeficientem množství</t>
  </si>
  <si>
    <t>-579655049</t>
  </si>
  <si>
    <t>"Kanalizační přípojky dle 302.1 (mimo napojení do šachet):" 10</t>
  </si>
  <si>
    <t>393625188</t>
  </si>
  <si>
    <t>-323029958</t>
  </si>
  <si>
    <t>"Kanalizační přípojky dle 302.1 (mimo napojení do šachet):" 3</t>
  </si>
  <si>
    <t>1425733009</t>
  </si>
  <si>
    <t>-1293408865</t>
  </si>
  <si>
    <t>"Kanalizační přípojky dle 302.1 (mimo napojení do šachet):" 7</t>
  </si>
  <si>
    <t>-648201811</t>
  </si>
  <si>
    <t>-1080126664</t>
  </si>
  <si>
    <t>"Kanalizační přípojky dle 302.1:" 10</t>
  </si>
  <si>
    <t>-761241782</t>
  </si>
  <si>
    <t>-1115481673</t>
  </si>
  <si>
    <t>-1127598555</t>
  </si>
  <si>
    <t>SO302.9 - Tůně s retenčním prostorem</t>
  </si>
  <si>
    <t>PSV - Práce a dodávky PSV</t>
  </si>
  <si>
    <t xml:space="preserve">    767 - Konstrukce zámečnické</t>
  </si>
  <si>
    <t>1769396497</t>
  </si>
  <si>
    <t>"Sejmutí ornice v ploše vodního prvku:" 70*70</t>
  </si>
  <si>
    <t>131251107</t>
  </si>
  <si>
    <t>Hloubení jam nezapažených v hornině třídy těžitelnosti I skupiny 3 objem 5000 m3 strojně</t>
  </si>
  <si>
    <t>-1962882683</t>
  </si>
  <si>
    <t>Hloubení nezapažených jam a zářezů strojně s urovnáním dna do předepsaného profilu a spádu v hornině třídy těžitelnosti I skupiny 3 přes 5 000 m3</t>
  </si>
  <si>
    <t>https://podminky.urs.cz/item/CS_URS_2025_02/131251107</t>
  </si>
  <si>
    <t>"Vodní prvek dle 302.9 včetně šachty ŠK1:" 4000</t>
  </si>
  <si>
    <t>"Zához a rovnanina:"</t>
  </si>
  <si>
    <t>"Dno vodního prvku dle 302.9:" 0,4*PI*8*8</t>
  </si>
  <si>
    <t>"Svahy vodního prvku dle 302.9:" ((0,4*PI*25*25)-(0,4*PI*8*8))*0,95</t>
  </si>
  <si>
    <t>"Svahy vodního prvku dle 302.9:" (0,4*PI*25*25)-(0,4*PI*8*8)</t>
  </si>
  <si>
    <t>"Svahy vodního prvku dle 302.9:" ((0,4*PI*25*25)-(0,4*PI*8*8))*0,05</t>
  </si>
  <si>
    <t>"Svahy vodního prvku dle 302.9:" 0,2*((PI*25*25)-(PI*8*8))*0,05</t>
  </si>
  <si>
    <t>"Předpokládané zastoupení těžitelnosti zeminy dle IGP, 70%:" 5588,421*0,7</t>
  </si>
  <si>
    <t>131351107</t>
  </si>
  <si>
    <t>Hloubení jam nezapažených v hornině třídy těžitelnosti II skupiny 4 objem přes 5000 m3 strojně</t>
  </si>
  <si>
    <t>-978155619</t>
  </si>
  <si>
    <t>Hloubení nezapažených jam a zářezů strojně s urovnáním dna do předepsaného profilu a spádu v hornině třídy těžitelnosti II skupiny 4 přes 5 000 m3</t>
  </si>
  <si>
    <t>https://podminky.urs.cz/item/CS_URS_2025_02/131351107</t>
  </si>
  <si>
    <t>"Předpokládané zastoupení těžitelnosti zeminy dle IGP, 12,5%:" 5588,421*0,125</t>
  </si>
  <si>
    <t>131451107</t>
  </si>
  <si>
    <t>Hloubení jam nezapažených v hornině třídy těžitelnosti II skupiny 5 objemu přes 5000 m3 strojně</t>
  </si>
  <si>
    <t>1004427161</t>
  </si>
  <si>
    <t>Hloubení nezapažených jam a zářezů strojně s urovnáním dna do předepsaného profilu a spádu v hornině třídy těžitelnosti II skupiny 5 přes 5 000 m3</t>
  </si>
  <si>
    <t>https://podminky.urs.cz/item/CS_URS_2025_02/131451107</t>
  </si>
  <si>
    <t>131551107</t>
  </si>
  <si>
    <t>Hloubení jam nezapažených v hornině třídy těžitelnosti III skupiny 6 objem přes 5 000 m3 strojně</t>
  </si>
  <si>
    <t>-1306444162</t>
  </si>
  <si>
    <t>Hloubení nezapažených jam a zářezů strojně s urovnáním dna do předepsaného profilu a spádu v hornině třídy těžitelnosti III skupiny 6 přes 5 000 m3</t>
  </si>
  <si>
    <t>https://podminky.urs.cz/item/CS_URS_2025_02/131551107</t>
  </si>
  <si>
    <t>"Předpokládané zastoupení těžitelnosti zeminy dle IGP, 5%:" 5588,421*0,05</t>
  </si>
  <si>
    <t>132254207</t>
  </si>
  <si>
    <t>Hloubení zapažených rýh š do 2000 mm v hornině třídy těžitelnosti I skupiny 3 objem přes 5000 m3</t>
  </si>
  <si>
    <t>214114248</t>
  </si>
  <si>
    <t>Hloubení zapažených rýh šířky přes 800 do 2 000 mm strojně s urovnáním dna do předepsaného profilu a spádu v hornině třídy těžitelnosti I skupiny 3 přes 5 000 m3</t>
  </si>
  <si>
    <t>https://podminky.urs.cz/item/CS_URS_2025_02/132254207</t>
  </si>
  <si>
    <t>"Stoka D dle 302.9:" (25+15)*1,45*1,5</t>
  </si>
  <si>
    <t>"Předpokládané zastoupení těžitelnosti zeminy dle IGP, 70%:" 87*0,7</t>
  </si>
  <si>
    <t>132354207</t>
  </si>
  <si>
    <t>Hloubení zapažených rýh š do 2000 mm v hornině třídy těžitelnosti II skupiny 4 objem přes 5000 m3</t>
  </si>
  <si>
    <t>-963985451</t>
  </si>
  <si>
    <t>Hloubení zapažených rýh šířky přes 800 do 2 000 mm strojně s urovnáním dna do předepsaného profilu a spádu v hornině třídy těžitelnosti II skupiny 4 přes 5 000 m3</t>
  </si>
  <si>
    <t>https://podminky.urs.cz/item/CS_URS_2025_02/132354207</t>
  </si>
  <si>
    <t>"Předpokládané zastoupení těžitelnosti zeminy dle IGP, 12,5%:" 87*0,125</t>
  </si>
  <si>
    <t>132454207</t>
  </si>
  <si>
    <t>Hloubení zapažených rýh š do 2000 mm v hornině třídy těžitelnosti II skupiny 5 objem přes 5000 m3</t>
  </si>
  <si>
    <t>-2022174166</t>
  </si>
  <si>
    <t>Hloubení zapažených rýh šířky přes 800 do 2 000 mm strojně s urovnáním dna do předepsaného profilu a spádu v hornině třídy těžitelnosti II skupiny 5 přes 5 000 m3</t>
  </si>
  <si>
    <t>https://podminky.urs.cz/item/CS_URS_2025_02/132454207</t>
  </si>
  <si>
    <t>132554207</t>
  </si>
  <si>
    <t>Hloubení zapažených rýh š do 2000 mm v hornině třídy těžitelnosti III skupiny 6 objem přes 5000 m3</t>
  </si>
  <si>
    <t>-122614354</t>
  </si>
  <si>
    <t>Hloubení zapažených rýh šířky přes 800 do 2 000 mm strojně s urovnáním dna do předepsaného profilu a spádu v hornině třídy těžitelnosti III skupiny 6 přes 5 000 m3</t>
  </si>
  <si>
    <t>https://podminky.urs.cz/item/CS_URS_2025_02/132554207</t>
  </si>
  <si>
    <t>"Předpokládané zastoupení těžitelnosti zeminy dle IGP, 5%:" 87*0,05</t>
  </si>
  <si>
    <t>948393075</t>
  </si>
  <si>
    <t>"Stoka D dle 302.9:" (25+15)*2*1,5</t>
  </si>
  <si>
    <t>-2096201695</t>
  </si>
  <si>
    <t>131191316</t>
  </si>
  <si>
    <t>"Orniční a podorniční vrstva:" 70*70*0,3</t>
  </si>
  <si>
    <t>-251431687</t>
  </si>
  <si>
    <t>1686494706</t>
  </si>
  <si>
    <t>3972,795*5 'Přepočtené koeficientem množství</t>
  </si>
  <si>
    <t>-569071523</t>
  </si>
  <si>
    <t>1287488953</t>
  </si>
  <si>
    <t>1418,856*5 'Přepočtené koeficientem množství</t>
  </si>
  <si>
    <t>-1187096199</t>
  </si>
  <si>
    <t>-292313970</t>
  </si>
  <si>
    <t>283,771*5 'Přepočtené koeficientem množství</t>
  </si>
  <si>
    <t>-1452267689</t>
  </si>
  <si>
    <t>1689779320</t>
  </si>
  <si>
    <t>"Vodní prvek dle 302.9:" 4000</t>
  </si>
  <si>
    <t>5675,421*2 'Přepočtené koeficientem množství</t>
  </si>
  <si>
    <t>1150224390</t>
  </si>
  <si>
    <t>1113675740</t>
  </si>
  <si>
    <t>"Stoka D dle 302.9:" (25+15)*(0,3+0,5)*1,45</t>
  </si>
  <si>
    <t>"Odečet kubatury vytlačené potrubím:" -(25+15)*PI*0,25*0,25</t>
  </si>
  <si>
    <t>-887420845</t>
  </si>
  <si>
    <t>38,546*2 'Přepočtené koeficientem množství</t>
  </si>
  <si>
    <t>181351115</t>
  </si>
  <si>
    <t>Rozprostření ornice tl vrstvy přes 250 do 300 mm pl přes 500 m2 v rovině nebo ve svahu do 1:5 strojně</t>
  </si>
  <si>
    <t>709051387</t>
  </si>
  <si>
    <t>Rozprostření a urovnání ornice v rovině nebo ve svahu sklonu do 1:5 strojně při souvislé ploše přes 500 m2, tl. vrstvy přes 250 do 300 mm</t>
  </si>
  <si>
    <t>https://podminky.urs.cz/item/CS_URS_2025_02/181351115</t>
  </si>
  <si>
    <t>"Rozprostení ornice v ploše vodního prvku, modelace terénu a zásypy:" 2900</t>
  </si>
  <si>
    <t>181451121</t>
  </si>
  <si>
    <t>Založení lučního trávníku výsevem pl přes 1000 m2 v rovině a ve svahu do 1:5</t>
  </si>
  <si>
    <t>965098976</t>
  </si>
  <si>
    <t>Založení trávníku na půdě předem připravené plochy přes 1000 m2 výsevem včetně utažení lučního v rovině nebo na svahu do 1:5</t>
  </si>
  <si>
    <t>https://podminky.urs.cz/item/CS_URS_2025_02/181451121</t>
  </si>
  <si>
    <t>00572100</t>
  </si>
  <si>
    <t>osivo jetelotráva intenzivní víceletá</t>
  </si>
  <si>
    <t>-164011633</t>
  </si>
  <si>
    <t>2900*0,02 'Přepočtené koeficientem množství</t>
  </si>
  <si>
    <t>182351135</t>
  </si>
  <si>
    <t>Rozprostření ornice pl přes 500 m2 ve svahu přes 1:5 tl vrstvy přes 250 do 300 mm strojně</t>
  </si>
  <si>
    <t>445072853</t>
  </si>
  <si>
    <t>Rozprostření a urovnání ornice ve svahu sklonu přes 1:5 strojně při souvislé ploše přes 500 m2, tl. vrstvy přes 250 do 300 mm</t>
  </si>
  <si>
    <t>https://podminky.urs.cz/item/CS_URS_2025_02/182351135</t>
  </si>
  <si>
    <t>181451122</t>
  </si>
  <si>
    <t>Založení lučního trávníku výsevem pl přes 1000 m2 ve svahu přes 1:5 do 1:2</t>
  </si>
  <si>
    <t>1485197754</t>
  </si>
  <si>
    <t>Založení trávníku na půdě předem připravené plochy přes 1000 m2 výsevem včetně utažení lučního na svahu přes 1:5 do 1:2</t>
  </si>
  <si>
    <t>https://podminky.urs.cz/item/CS_URS_2025_02/181451122</t>
  </si>
  <si>
    <t>-1017084271</t>
  </si>
  <si>
    <t>2000*0,02 'Přepočtené koeficientem množství</t>
  </si>
  <si>
    <t>181951114</t>
  </si>
  <si>
    <t>Úprava pláně v hornině třídy těžitelnosti II skupiny 4 a 5 se zhutněním strojně</t>
  </si>
  <si>
    <t>-1242190723</t>
  </si>
  <si>
    <t>Úprava pláně vyrovnáním výškových rozdílů strojně v hornině třídy těžitelnosti II, skupiny 4 a 5 se zhutněním</t>
  </si>
  <si>
    <t>https://podminky.urs.cz/item/CS_URS_2025_02/181951114</t>
  </si>
  <si>
    <t>-802317030</t>
  </si>
  <si>
    <t>"Stoka D dle 302.9:" 25+15</t>
  </si>
  <si>
    <t>382122122</t>
  </si>
  <si>
    <t>Montáž dna ŽB prefabrikovaných pravoúhlých nádrží včetně těsnění výšky přes 1 do 3 m hmotnosti do 22 t délky přes 3 do 5 m</t>
  </si>
  <si>
    <t>414290638</t>
  </si>
  <si>
    <t>Montáž dílců prefabrikovaných pravoúhlých nádrží ze železobetonu šířky do 3 m dna včetně těsnění výšky přes 1 do 3 m hmotnosti do 22 t, délky přes 3 do 5 m</t>
  </si>
  <si>
    <t>https://podminky.urs.cz/item/CS_URS_2025_02/382122122</t>
  </si>
  <si>
    <t>"Dle přesné specifikace dle 302.9:" 1</t>
  </si>
  <si>
    <t>59226282</t>
  </si>
  <si>
    <t>dno pravoúhlé nádrže vysoké 2800x3800x2780 stěna tl 140mm užitný objem 29,58m3</t>
  </si>
  <si>
    <t>708477916</t>
  </si>
  <si>
    <t>382122312</t>
  </si>
  <si>
    <t>Montáž zákrytové desky ŽB prefabrikovaných pravoúhlých nádrží délky přes 3 do 5 m</t>
  </si>
  <si>
    <t>1342705523</t>
  </si>
  <si>
    <t>Montáž dílců prefabrikovaných pravoúhlých nádrží ze železobetonu šířky do 3 m zákrytové desky, délky přes 3 do 5 m</t>
  </si>
  <si>
    <t>https://podminky.urs.cz/item/CS_URS_2025_02/382122312</t>
  </si>
  <si>
    <t>59226303</t>
  </si>
  <si>
    <t>deska zákrytová pravoúhlé nádrže vysoké se stěnou tl 140mm 2800x3800x250mm otvor 1x d 600mm</t>
  </si>
  <si>
    <t>924004881</t>
  </si>
  <si>
    <t>"Dle přesné specifikace dle 302.9 (atyp):" 1</t>
  </si>
  <si>
    <t>382122411</t>
  </si>
  <si>
    <t>Montáž dělicí stěny ŽB prefabrikovaných pravoúhlých nádrží</t>
  </si>
  <si>
    <t>1439415630</t>
  </si>
  <si>
    <t>Montáž dílců prefabrikovaných pravoúhlých nádrží ze železobetonu šířky do 3 m stěny dělicí</t>
  </si>
  <si>
    <t>https://podminky.urs.cz/item/CS_URS_2025_02/382122411</t>
  </si>
  <si>
    <t>R592001</t>
  </si>
  <si>
    <t>stěna dělící obdélníhové nádrže</t>
  </si>
  <si>
    <t>648043807</t>
  </si>
  <si>
    <t>904951735</t>
  </si>
  <si>
    <t>"Stoka D dle 302.9:" (25+15)*0,1*1,45</t>
  </si>
  <si>
    <t>"ŠK-1 dle 302.9:" 5,5*4,5*0,2</t>
  </si>
  <si>
    <t>1637174772</t>
  </si>
  <si>
    <t>"Lože šachet typických DN 1000 dle výpisu šachet (vzorové výkresy) 302.9:" (2)*1,5*1,5*0,1</t>
  </si>
  <si>
    <t>452321172</t>
  </si>
  <si>
    <t>Podkladní desky ze ŽB se zvýšenými nároky na prostředí tř. C 30/37 otevřený výkop</t>
  </si>
  <si>
    <t>-431582487</t>
  </si>
  <si>
    <t>Podkladní a zajišťovací konstrukce z betonu železového v otevřeném výkopu se zvýšenými nároky na prostředí desky pod potrubí, stoky a drobné objekty z betonu tř. C 30/37</t>
  </si>
  <si>
    <t>https://podminky.urs.cz/item/CS_URS_2025_02/452321172</t>
  </si>
  <si>
    <t>"ŠK-1 dle 302.9:" 5*4*0,2</t>
  </si>
  <si>
    <t>1286103751</t>
  </si>
  <si>
    <t>"Lože šachet typických DN 1000 dle výpisu šachet (vzorové výkresy) 302.09:" (2)*4*1,5*0,1</t>
  </si>
  <si>
    <t>"ŠK-1 dle 302.9:" 2*(5+4)*0,2</t>
  </si>
  <si>
    <t>1734911869</t>
  </si>
  <si>
    <t>452368211</t>
  </si>
  <si>
    <t>Výztuž podkladních desek nebo bloků nebo pražců otevřený výkop ze svařovaných sítí Kari</t>
  </si>
  <si>
    <t>-1014151971</t>
  </si>
  <si>
    <t>Výztuž podkladních desek, bloků nebo pražců v otevřeném výkopu ze svařovaných sítí typu Kari</t>
  </si>
  <si>
    <t>https://podminky.urs.cz/item/CS_URS_2025_02/452368211</t>
  </si>
  <si>
    <t>"ŠK-1 dle 302.9:" 5*4*(10/1000)</t>
  </si>
  <si>
    <t>457315813</t>
  </si>
  <si>
    <t>Těsnící vrstva z betonu mrazuvzdorného tř. C 30/37 tl přes 150 do 200 mm</t>
  </si>
  <si>
    <t>-179696243</t>
  </si>
  <si>
    <t>Těsnicí nebo opevňovací vrstva z prostého betonu pro prostředí s mrazovými cykly tř. C 30/37, tl. vrstvy 200 mm</t>
  </si>
  <si>
    <t>https://podminky.urs.cz/item/CS_URS_2025_02/457315813</t>
  </si>
  <si>
    <t>"Svahy vodního prvku dle 302.9:" ((PI*25*25)-(PI*8*8))*0,05</t>
  </si>
  <si>
    <t>462511270</t>
  </si>
  <si>
    <t>Zához z lomového kamene bez proštěrkování z terénu hmotnost do 200 kg</t>
  </si>
  <si>
    <t>1399290165</t>
  </si>
  <si>
    <t>Zához z lomového kamene neupraveného záhozového bez proštěrkování z terénu, hmotnosti jednotlivých kamenů do 200 kg</t>
  </si>
  <si>
    <t>https://podminky.urs.cz/item/CS_URS_2025_02/462511270</t>
  </si>
  <si>
    <t>462511370</t>
  </si>
  <si>
    <t>Zához z lomového kamene bez proštěrkování z terénu hmotnost přes 200 do 500 kg</t>
  </si>
  <si>
    <t>2107916690</t>
  </si>
  <si>
    <t>Zához z lomového kamene neupraveného záhozového bez proštěrkování z terénu, hmotnosti jednotlivých kamenů přes 200 do 500 kg</t>
  </si>
  <si>
    <t>https://podminky.urs.cz/item/CS_URS_2025_02/462511370</t>
  </si>
  <si>
    <t>463212111</t>
  </si>
  <si>
    <t>Rovnanina z lomového kamene upraveného s vyklínováním spár úlomky kamene</t>
  </si>
  <si>
    <t>1092518649</t>
  </si>
  <si>
    <t>Rovnanina z lomového kamene upraveného, tříděného jakékoliv tloušťky rovnaniny s vyklínováním spár a dutin úlomky kamene</t>
  </si>
  <si>
    <t>https://podminky.urs.cz/item/CS_URS_2025_02/463212111</t>
  </si>
  <si>
    <t>463212191</t>
  </si>
  <si>
    <t>Příplatek za vypracováni líce rovnaniny</t>
  </si>
  <si>
    <t>1861539304</t>
  </si>
  <si>
    <t>Rovnanina z lomového kamene upraveného, tříděného Příplatek k cenám za vypracování líce</t>
  </si>
  <si>
    <t>https://podminky.urs.cz/item/CS_URS_2025_02/463212191</t>
  </si>
  <si>
    <t>1519548835</t>
  </si>
  <si>
    <t>-1986597716</t>
  </si>
  <si>
    <t>40*1,015 'Přepočtené koeficientem množství</t>
  </si>
  <si>
    <t>-1515879233</t>
  </si>
  <si>
    <t>-842515931</t>
  </si>
  <si>
    <t>-1655043245</t>
  </si>
  <si>
    <t>"Dle výpisu šachet 302.9 dle přesné specifikace (zakázková výroba, včetně šachtových vložek):" 2</t>
  </si>
  <si>
    <t>-1839666058</t>
  </si>
  <si>
    <t>687991921</t>
  </si>
  <si>
    <t>"Dle výpisu šachet 302.9:" 4</t>
  </si>
  <si>
    <t>-1256453848</t>
  </si>
  <si>
    <t>"Dle výpisu šachet 302.9: TBS-Q.1 100/25 (se stupadly):" 1</t>
  </si>
  <si>
    <t>-2047700000</t>
  </si>
  <si>
    <t>-1879364940</t>
  </si>
  <si>
    <t>"Dle výpisu šachet 302.9: TBS-Q.1 100/50 (se stupadly):" 1</t>
  </si>
  <si>
    <t>-210203432</t>
  </si>
  <si>
    <t>-862077224</t>
  </si>
  <si>
    <t>"Dle výpisu šachet 302.9: TBR-Q.1 100-63/58:" 2</t>
  </si>
  <si>
    <t>2116513035</t>
  </si>
  <si>
    <t>1727961976</t>
  </si>
  <si>
    <t>"Dle výpisu šachet specifikace dle 302.9:" 2</t>
  </si>
  <si>
    <t>28661933</t>
  </si>
  <si>
    <t>poklop šachtový litinový DN 600 pro třídu zatížení B125</t>
  </si>
  <si>
    <t>38060597</t>
  </si>
  <si>
    <t>899623181</t>
  </si>
  <si>
    <t>Obetonování potrubí nebo zdiva stok betonem prostým tř. C 30/37 v otevřeném výkopu</t>
  </si>
  <si>
    <t>1277214853</t>
  </si>
  <si>
    <t>Obetonování potrubí nebo zdiva stok betonem prostým v otevřeném výkopu, betonem tř. C 30/37</t>
  </si>
  <si>
    <t>https://podminky.urs.cz/item/CS_URS_2025_02/899623181</t>
  </si>
  <si>
    <t>995117654</t>
  </si>
  <si>
    <t>1755159007</t>
  </si>
  <si>
    <t>PSV</t>
  </si>
  <si>
    <t>Práce a dodávky PSV</t>
  </si>
  <si>
    <t>767</t>
  </si>
  <si>
    <t>Konstrukce zámečnické</t>
  </si>
  <si>
    <t>Z01</t>
  </si>
  <si>
    <t>Dodávka a montáž zábradlí nádrže ŠK1 včetně kotvení, spojovacího materiálu a povrchové úpravy včetně všech souvisejících konstrukcí a prací</t>
  </si>
  <si>
    <t>-1822611376</t>
  </si>
  <si>
    <t>Z02</t>
  </si>
  <si>
    <t>Dodávka a montáž poklopů nádrže ŠK1 včetně kotvení, spojovacího materiálu a povrchové úpravy včetně všech souvisejících konstrukcí a prací</t>
  </si>
  <si>
    <t>-635061890</t>
  </si>
  <si>
    <t>Z03</t>
  </si>
  <si>
    <t>Dodávka a montáž vřetenového hradítka 300x300 mm s ručním kolem nádrže ŠK1 včetně kotvení, spojovacího materiálu a povrchové úpravy včetně všech souvisejících konstrukcí a prací</t>
  </si>
  <si>
    <t>341963272</t>
  </si>
  <si>
    <t>SO 351 - Vodovod</t>
  </si>
  <si>
    <t>SO351.1 - Větev V výkopové práce</t>
  </si>
  <si>
    <t>113107424</t>
  </si>
  <si>
    <t>Odstranění podkladu z kameniva drceného tl přes 300 do 400 mm při překopech strojně pl do 15 m2</t>
  </si>
  <si>
    <t>-1299123752</t>
  </si>
  <si>
    <t>Odstranění podkladů nebo krytů při překopech inženýrských sítí s přemístěním hmot na skládku ve vzdálenosti do 3 m nebo s naložením na dopravní prostředek strojně plochy jednotlivě do 15 m2 z kameniva hrubého drceného, o tl. vrstvy přes 300 do 400 mm</t>
  </si>
  <si>
    <t>https://podminky.urs.cz/item/CS_URS_2025_02/113107424</t>
  </si>
  <si>
    <t>"Rozebrání a obnova povrchu dle 351.1, MK živice:"</t>
  </si>
  <si>
    <t>"Větev V dle 351.2, 351.8:" 26*1</t>
  </si>
  <si>
    <t>113107442</t>
  </si>
  <si>
    <t>Odstranění podkladu živičných tl přes 50 do 100 mm při překopech strojně pl do 15 m2</t>
  </si>
  <si>
    <t>-580432622</t>
  </si>
  <si>
    <t>Odstranění podkladů nebo krytů při překopech inženýrských sítí s přemístěním hmot na skládku ve vzdálenosti do 3 m nebo s naložením na dopravní prostředek strojně plochy jednotlivě do 15 m2 živičných, o tl. vrstvy přes 50 do 100 mm</t>
  </si>
  <si>
    <t>https://podminky.urs.cz/item/CS_URS_2025_02/113107442</t>
  </si>
  <si>
    <t>113154523</t>
  </si>
  <si>
    <t>Frézování živičného krytu tl 50 mm pruh š přes 0,5 m pl do 500 m2</t>
  </si>
  <si>
    <t>-291480370</t>
  </si>
  <si>
    <t>Frézování živičného podkladu nebo krytu s naložením hmot na dopravní prostředek plochy do 500 m2 pruhu šířky přes 0,5 m, tloušťky vrstvy 50 mm</t>
  </si>
  <si>
    <t>https://podminky.urs.cz/item/CS_URS_2025_02/113154523</t>
  </si>
  <si>
    <t>"Větev V dle 351.2, 351.8:" 26*(1,5+1+1,5)</t>
  </si>
  <si>
    <t>"Větev V dle 351.2, 351.8:" 26*(0,5+1+0,5)</t>
  </si>
  <si>
    <t>1579428629</t>
  </si>
  <si>
    <t>"Větev V dle 351.2, 351.8:" (475+45)*1</t>
  </si>
  <si>
    <t>-326846964</t>
  </si>
  <si>
    <t>132251256</t>
  </si>
  <si>
    <t>Hloubení rýh nezapažených š do 2000 mm v hornině třídy těžitelnosti I skupiny 3 objem do 5000 m3 strojně</t>
  </si>
  <si>
    <t>-974469214</t>
  </si>
  <si>
    <t>Hloubení nezapažených rýh šířky přes 800 do 2 000 mm strojně s urovnáním dna do předepsaného profilu a spádu v hornině třídy těžitelnosti I skupiny 3 přes 1 000 do 5 000 m3</t>
  </si>
  <si>
    <t>https://podminky.urs.cz/item/CS_URS_2025_02/132251256</t>
  </si>
  <si>
    <t>"Výkopy uvažovány od úrovně HTÚ a podorničních vrstev. Vzhledem k hloubce výkopu uvažováno pažení rýhy v rozsahu 20%."</t>
  </si>
  <si>
    <t>"Větev V dle 351.2, 351.8:" (786,3-26)*1,25*1*0,8</t>
  </si>
  <si>
    <t>"Předpokládané zastoupení těžitelnosti zeminy dle IGP, 70%:" 760,3*0,7</t>
  </si>
  <si>
    <t>-361256884</t>
  </si>
  <si>
    <t>"Výkopy uvažovány od úrovně podkladních vrstev komunikace."</t>
  </si>
  <si>
    <t>"Větev V dle 351.2, 351.8:" 26*1,3*1</t>
  </si>
  <si>
    <t>"Větev V dle 351.2, 351.8:" (786,3-26)*1,25*1*0,2</t>
  </si>
  <si>
    <t>"Předpokládané zastoupení těžitelnosti zeminy dle IGP, 70%:" 223,875*0,7</t>
  </si>
  <si>
    <t>132351256</t>
  </si>
  <si>
    <t>Hloubení rýh nezapažených š do 2000 mm v hornině třídy těžitelnosti II skupiny 4 objem do 5000 m3 strojně</t>
  </si>
  <si>
    <t>2013276716</t>
  </si>
  <si>
    <t>Hloubení nezapažených rýh šířky přes 800 do 2 000 mm strojně s urovnáním dna do předepsaného profilu a spádu v hornině třídy těžitelnosti II skupiny 4 přes 1 000 do 5 000 m3</t>
  </si>
  <si>
    <t>https://podminky.urs.cz/item/CS_URS_2025_02/132351256</t>
  </si>
  <si>
    <t>"Předpokládané zastoupení těžitelnosti zeminy dle IGP, 10%:" 760,3*0,1</t>
  </si>
  <si>
    <t>-182207143</t>
  </si>
  <si>
    <t>"Předpokládané zastoupení těžitelnosti zeminy dle IGP, 10%:" 223,875*0,1</t>
  </si>
  <si>
    <t>132451256</t>
  </si>
  <si>
    <t>Hloubení rýh nezapažených š do 2000 mm v hornině třídy těžitelnosti II skupiny 5 objem do 5000 m3 strojně</t>
  </si>
  <si>
    <t>-454737912</t>
  </si>
  <si>
    <t>Hloubení nezapažených rýh šířky přes 800 do 2 000 mm strojně s urovnáním dna do předepsaného profilu a spádu v hornině třídy těžitelnosti II skupiny 5 přes 1 000 do 5 000 m3</t>
  </si>
  <si>
    <t>https://podminky.urs.cz/item/CS_URS_2025_02/132451256</t>
  </si>
  <si>
    <t>-266897273</t>
  </si>
  <si>
    <t>132551256</t>
  </si>
  <si>
    <t>Hloubení rýh nezapažených š do 2000 mm v hornině třídy těžitelnosti III skupiny 6 objem do 5000 m3 strojně</t>
  </si>
  <si>
    <t>-1744035704</t>
  </si>
  <si>
    <t>Hloubení nezapažených rýh šířky přes 800 do 2 000 mm strojně s urovnáním dna do předepsaného profilu a spádu v hornině třídy těžitelnosti III skupiny 6 přes 1 000 do 5 000 m3</t>
  </si>
  <si>
    <t>https://podminky.urs.cz/item/CS_URS_2025_02/132551256</t>
  </si>
  <si>
    <t>204066385</t>
  </si>
  <si>
    <t>276887201</t>
  </si>
  <si>
    <t>"Větev V dle 351.2, 351.8:" 26*(1,3+0,6)*2</t>
  </si>
  <si>
    <t>"Větev V dle 351.2, 351.8:" (786,3-26)*1,25*2*0,2</t>
  </si>
  <si>
    <t>109660527</t>
  </si>
  <si>
    <t>1080304563</t>
  </si>
  <si>
    <t>"Orniční a podorniční vrstva:" 520*0,6</t>
  </si>
  <si>
    <t>-1665142574</t>
  </si>
  <si>
    <t>84729148</t>
  </si>
  <si>
    <t>688,923*5 'Přepočtené koeficientem množství</t>
  </si>
  <si>
    <t>-1965431951</t>
  </si>
  <si>
    <t>-1658604377</t>
  </si>
  <si>
    <t>196,836*5 'Přepočtené koeficientem množství</t>
  </si>
  <si>
    <t>-450423111</t>
  </si>
  <si>
    <t>2093873574</t>
  </si>
  <si>
    <t>98,418*5 'Přepočtené koeficientem množství</t>
  </si>
  <si>
    <t>-951207808</t>
  </si>
  <si>
    <t>1292940311</t>
  </si>
  <si>
    <t>984,175*2 'Přepočtené koeficientem množství</t>
  </si>
  <si>
    <t>477845244</t>
  </si>
  <si>
    <t>185072900</t>
  </si>
  <si>
    <t>"Odečet vytlačené kubatury, lože a obsyp potrubí:"</t>
  </si>
  <si>
    <t>"Větev V dle 351.2, 351.8:" -786,3*0,1*1</t>
  </si>
  <si>
    <t>"Větev V dle 351.2, 351.8:" -786,3*(0,15+0,3)*1</t>
  </si>
  <si>
    <t>-1780106696</t>
  </si>
  <si>
    <t>551,71*2 'Přepočtené koeficientem množství</t>
  </si>
  <si>
    <t>-353464925</t>
  </si>
  <si>
    <t>"Větev V dle 351.2, 351.8:" 786,3*(0,15+0,3)*1</t>
  </si>
  <si>
    <t>58337310</t>
  </si>
  <si>
    <t>štěrkopísek frakce 0/4</t>
  </si>
  <si>
    <t>-998724201</t>
  </si>
  <si>
    <t>353,835*2 'Přepočtené koeficientem množství</t>
  </si>
  <si>
    <t>-1142617514</t>
  </si>
  <si>
    <t>-942447863</t>
  </si>
  <si>
    <t>2065611815</t>
  </si>
  <si>
    <t>"Větev V dle 351.2, 351.8:" 786,3*0,1*1</t>
  </si>
  <si>
    <t>564831011</t>
  </si>
  <si>
    <t>Podklad ze štěrkodrtě ŠD plochy do 100 m2 tl 100 mm</t>
  </si>
  <si>
    <t>975112354</t>
  </si>
  <si>
    <t>Podklad ze štěrkodrti ŠD s rozprostřením a zhutněním plochy jednotlivě do 100 m2, po zhutnění tl. 100 mm</t>
  </si>
  <si>
    <t>https://podminky.urs.cz/item/CS_URS_2025_02/564831011</t>
  </si>
  <si>
    <t>564851011</t>
  </si>
  <si>
    <t>Podklad ze štěrkodrtě ŠD plochy do 100 m2 tl 150 mm</t>
  </si>
  <si>
    <t>974176341</t>
  </si>
  <si>
    <t>Podklad ze štěrkodrti ŠD s rozprostřením a zhutněním plochy jednotlivě do 100 m2, po zhutnění tl. 150 mm</t>
  </si>
  <si>
    <t>https://podminky.urs.cz/item/CS_URS_2025_02/564851011</t>
  </si>
  <si>
    <t>"Větev V dle 351.2, 351.8:" 2*26*1</t>
  </si>
  <si>
    <t>565165001</t>
  </si>
  <si>
    <t>Asfaltový beton vrstva podkladní ACP 16 + tl 80 mm š do 1,5 m z nemodifikovaného asfaltu</t>
  </si>
  <si>
    <t>200534689</t>
  </si>
  <si>
    <t>Asfaltový beton vrstva podkladní ACP 16 z nemodifikovaného asfaltu s rozprostřením a zhutněním ACP 16 + v pruhu šířky do 1,5 m, po zhutnění tl. 80 mm</t>
  </si>
  <si>
    <t>https://podminky.urs.cz/item/CS_URS_2025_02/565165001</t>
  </si>
  <si>
    <t>573211109</t>
  </si>
  <si>
    <t>Postřik živičný spojovací z asfaltu v množství 0,50 kg/m2</t>
  </si>
  <si>
    <t>-577857407</t>
  </si>
  <si>
    <t>Postřik spojovací PS bez posypu kamenivem z asfaltu silničního, v množství 0,50 kg/m2</t>
  </si>
  <si>
    <t>https://podminky.urs.cz/item/CS_URS_2025_02/573211109</t>
  </si>
  <si>
    <t>577144111</t>
  </si>
  <si>
    <t>Asfaltový beton vrstva obrusná ACO 11+ tř. I tl 50 mm š do 3 m z nemodifikovaného asfaltu</t>
  </si>
  <si>
    <t>-432391358</t>
  </si>
  <si>
    <t>Asfaltový beton vrstva obrusná ACO 11 z nemodifikovaného asfaltu s rozprostřením a se zhutněním ACO 11+ v pruhu šířky přes 1,5 do 3 m, po zhutnění tl. 50 mm</t>
  </si>
  <si>
    <t>https://podminky.urs.cz/item/CS_URS_2025_02/577144111</t>
  </si>
  <si>
    <t>577145112</t>
  </si>
  <si>
    <t>Asfaltový beton vrstva ložní ACL 16 + tl 50 mm š do 3 m z nemodifikovaného asfaltu</t>
  </si>
  <si>
    <t>-2145958221</t>
  </si>
  <si>
    <t>Asfaltový beton vrstva ložní ACL 16 z nemodifikovaného asfaltu s rozprostřením a zhutněním ACL 16 + v pruhu šířky do 3 m, po zhutnění tl. 50 mm</t>
  </si>
  <si>
    <t>https://podminky.urs.cz/item/CS_URS_2025_02/577145112</t>
  </si>
  <si>
    <t>919112111</t>
  </si>
  <si>
    <t>Řezání dilatačních spár š 4 mm hl do 60 mm příčných nebo podélných v živičném krytu</t>
  </si>
  <si>
    <t>2063620281</t>
  </si>
  <si>
    <t>Řezání dilatačních spár v živičném krytu příčných nebo podélných, šířky 4 mm, hloubky do 60 mm</t>
  </si>
  <si>
    <t>https://podminky.urs.cz/item/CS_URS_2025_02/919112111</t>
  </si>
  <si>
    <t>"Větev V dle 351.2, 351.8:" 26*2</t>
  </si>
  <si>
    <t>919112212</t>
  </si>
  <si>
    <t>Řezání spár pro vytvoření komůrky š 10 mm hl 20 mm pro těsnící zálivku v živičném krytu</t>
  </si>
  <si>
    <t>839685383</t>
  </si>
  <si>
    <t>Řezání dilatačních spár v živičném krytu vytvoření komůrky pro těsnící zálivku šířky 10 mm, hloubky 20 mm</t>
  </si>
  <si>
    <t>https://podminky.urs.cz/item/CS_URS_2025_02/919112212</t>
  </si>
  <si>
    <t>919121111</t>
  </si>
  <si>
    <t>Těsnění spár zálivkou za studena pro komůrky š 10 mm hl 20 mm s těsnicím profilem</t>
  </si>
  <si>
    <t>-1075981939</t>
  </si>
  <si>
    <t>Utěsnění dilatačních spár zálivkou za studena v cementobetonovém nebo živičném krytu včetně adhezního nátěru s těsnicím profilem pod zálivkou, pro komůrky šířky 10 mm, hloubky 20 mm</t>
  </si>
  <si>
    <t>https://podminky.urs.cz/item/CS_URS_2025_02/919121111</t>
  </si>
  <si>
    <t>919735112</t>
  </si>
  <si>
    <t>Řezání stávajícího živičného krytu hl přes 50 do 100 mm</t>
  </si>
  <si>
    <t>-1865435651</t>
  </si>
  <si>
    <t>Řezání stávajícího živičného krytu nebo podkladu hloubky přes 50 do 100 mm</t>
  </si>
  <si>
    <t>https://podminky.urs.cz/item/CS_URS_2025_02/919735112</t>
  </si>
  <si>
    <t>-1882578865</t>
  </si>
  <si>
    <t>"Odvoz vybouraných hmot na skládku, případně k dalšímu použití."</t>
  </si>
  <si>
    <t>"Kamenivo (pol. 1):" 15,08</t>
  </si>
  <si>
    <t>"Živice (pol. 3):" 17,94</t>
  </si>
  <si>
    <t>343257411</t>
  </si>
  <si>
    <t>33,02*14 'Přepočtené koeficientem množství</t>
  </si>
  <si>
    <t>436883112</t>
  </si>
  <si>
    <t>"Živice (pol. 2):" 5,72</t>
  </si>
  <si>
    <t>-2080704161</t>
  </si>
  <si>
    <t>5,72*14 'Přepočtené koeficientem množství</t>
  </si>
  <si>
    <t>-1029326344</t>
  </si>
  <si>
    <t>1911269984</t>
  </si>
  <si>
    <t>1646260763</t>
  </si>
  <si>
    <t>-1148663204</t>
  </si>
  <si>
    <t>SO351.2 - Větev V4 výkopové práce</t>
  </si>
  <si>
    <t>113106123</t>
  </si>
  <si>
    <t>Rozebrání dlažeb ze zámkových dlaždic komunikací pro pěší ručně</t>
  </si>
  <si>
    <t>-347487434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</si>
  <si>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</si>
  <si>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https://podminky.urs.cz/item/CS_URS_2025_02/113106123</t>
  </si>
  <si>
    <t>"Rozebrání a obnova povrchu dle 351.1, chodník:" 4</t>
  </si>
  <si>
    <t>2131757737</t>
  </si>
  <si>
    <t>"Větev V4 dle 351.3, 351.8:" 9*1</t>
  </si>
  <si>
    <t>-978250078</t>
  </si>
  <si>
    <t>1264048493</t>
  </si>
  <si>
    <t>"Větev V4 dle 351.3, 351.8:" 9*(1,5+1+1,5)</t>
  </si>
  <si>
    <t>"Větev V4 dle 351.3, 351.8:" 9*(0,5+1+0,5)</t>
  </si>
  <si>
    <t>1930684093</t>
  </si>
  <si>
    <t>"Rozebrání a obnova povrchu dle 351.1, chodník:" 2+2</t>
  </si>
  <si>
    <t>119001405</t>
  </si>
  <si>
    <t>Dočasné zajištění potrubí z PE DN do 200 mm</t>
  </si>
  <si>
    <t>-943638572</t>
  </si>
  <si>
    <t>Dočasné zajištění podzemního potrubí nebo vedení ve výkopišti ve stavu i poloze, ve kterých byla na začátku zemních prací a to s podepřením, vzepřením nebo vyvěšením, případně s ochranným bedněním, se zřízením a odstraněním zajišťovací konstrukce, s opotřebením hmot potrubí plastového, jmenovité světlosti DN do 200 mm</t>
  </si>
  <si>
    <t>https://podminky.urs.cz/item/CS_URS_2025_02/119001405</t>
  </si>
  <si>
    <t>"Křížení inženýrských sítí dle 351.3:"</t>
  </si>
  <si>
    <t>"Vodovod, plynovod, kanalizace:" 1*(1+1+1)</t>
  </si>
  <si>
    <t>-163329420</t>
  </si>
  <si>
    <t>"Výkopy uvažovány od úrovně HTÚ. Vzhledem k hloubce výkopu není uvažováno pažení rýhy."</t>
  </si>
  <si>
    <t>"Větev V4 dle 351.3, 351.8:" (78-9)*1,25*1</t>
  </si>
  <si>
    <t>"Předpokládané zastoupení těžitelnosti zeminy dle IGP, 80%:" 86,25*0,8</t>
  </si>
  <si>
    <t>827452986</t>
  </si>
  <si>
    <t>"Větev V4 dle 351.3, 351.8:" 9*1,5*1</t>
  </si>
  <si>
    <t>"Předpokládané zastoupení těžitelnosti zeminy dle IGP, 80%:" 13,5*0,8</t>
  </si>
  <si>
    <t>-889326333</t>
  </si>
  <si>
    <t>"Předpokládané zastoupení těžitelnosti zeminy dle IGP, 7,5%:" 86,25*0,075</t>
  </si>
  <si>
    <t>1428052981</t>
  </si>
  <si>
    <t>"Předpokládané zastoupení těžitelnosti zeminy dle IGP, 7,5%:" 13,5*0,075</t>
  </si>
  <si>
    <t>395009238</t>
  </si>
  <si>
    <t>-145973310</t>
  </si>
  <si>
    <t>-1365108217</t>
  </si>
  <si>
    <t>"Předpokládané zastoupení těžitelnosti zeminy dle IGP, 5%:" 86,25*0,05</t>
  </si>
  <si>
    <t>-1767693144</t>
  </si>
  <si>
    <t>"Předpokládané zastoupení těžitelnosti zeminy dle IGP, 5%:" 13,5*0,05</t>
  </si>
  <si>
    <t>139001101</t>
  </si>
  <si>
    <t>Příplatek za ztížení vykopávky v blízkosti podzemního vedení</t>
  </si>
  <si>
    <t>653065852</t>
  </si>
  <si>
    <t>Příplatek k cenám hloubených vykopávek za ztížení vykopávky v blízkosti podzemního vedení nebo výbušnin pro jakoukoliv třídu horniny</t>
  </si>
  <si>
    <t>https://podminky.urs.cz/item/CS_URS_2025_02/139001101</t>
  </si>
  <si>
    <t>"Případně proveden ruční výkop dle požadavků správců jednotlivých inženýrských sítí."</t>
  </si>
  <si>
    <t>"Vodovod, plynovod, kanalizace:" 1*(1*1*1)</t>
  </si>
  <si>
    <t>-1498927640</t>
  </si>
  <si>
    <t>"Větev V4 dle 351.3, 351.8:" 9*(1,5+0,6)*2</t>
  </si>
  <si>
    <t>1979170511</t>
  </si>
  <si>
    <t>-206735660</t>
  </si>
  <si>
    <t>1752401167</t>
  </si>
  <si>
    <t>79,8*5 'Přepočtené koeficientem množství</t>
  </si>
  <si>
    <t>1747871570</t>
  </si>
  <si>
    <t>-14665035</t>
  </si>
  <si>
    <t>14,964*5 'Přepočtené koeficientem množství</t>
  </si>
  <si>
    <t>1474653151</t>
  </si>
  <si>
    <t>-335268722</t>
  </si>
  <si>
    <t>4,988*5 'Přepočtené koeficientem množství</t>
  </si>
  <si>
    <t>-339917157</t>
  </si>
  <si>
    <t>99,75*2 'Přepočtené koeficientem množství</t>
  </si>
  <si>
    <t>-1249704482</t>
  </si>
  <si>
    <t>"Větev V4 dle 351.3, 351.8:" -78*0,1*1</t>
  </si>
  <si>
    <t>"Větev V4 dle 351.3, 351.8:" -78*(0,1+0,3)*1</t>
  </si>
  <si>
    <t>-1437422774</t>
  </si>
  <si>
    <t>60,75*2 'Přepočtené koeficientem množství</t>
  </si>
  <si>
    <t>-324062019</t>
  </si>
  <si>
    <t>"Větev V4 dle 351.3, 351.8:" 78*(0,1+0,3)*1</t>
  </si>
  <si>
    <t>-7957030</t>
  </si>
  <si>
    <t>31,2*2 'Přepočtené koeficientem množství</t>
  </si>
  <si>
    <t>-195083743</t>
  </si>
  <si>
    <t>"Větev V4 dle 351.3, 351.8:" 78*0,1*1</t>
  </si>
  <si>
    <t>-1212028352</t>
  </si>
  <si>
    <t>-688825574</t>
  </si>
  <si>
    <t>"Větev V4 dle 351.3, 351.8:" 2*9*1</t>
  </si>
  <si>
    <t>-567204606</t>
  </si>
  <si>
    <t>-1455803633</t>
  </si>
  <si>
    <t>1428772613</t>
  </si>
  <si>
    <t>-586862736</t>
  </si>
  <si>
    <t>596211110</t>
  </si>
  <si>
    <t>Kladení zámkové dlažby komunikací pro pěší ručně tl 60 mm skupiny A pl do 50 m2</t>
  </si>
  <si>
    <t>-507826333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</si>
  <si>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do 50 m2</t>
  </si>
  <si>
    <t>https://podminky.urs.cz/item/CS_URS_2025_02/596211110</t>
  </si>
  <si>
    <t>"Rozebrání a obnova povrchu dle 351.1, chodník, použit stávající materiál:" 4</t>
  </si>
  <si>
    <t>602557759</t>
  </si>
  <si>
    <t>"Rozebrání a obnova povrchu dle 351.1, chodník (použit stávající materiál):" 2</t>
  </si>
  <si>
    <t>-816208782</t>
  </si>
  <si>
    <t>-630141657</t>
  </si>
  <si>
    <t>"Větev V4 dle 351.3, 351.8:" 9*2</t>
  </si>
  <si>
    <t>413778262</t>
  </si>
  <si>
    <t>616529470</t>
  </si>
  <si>
    <t>1689553053</t>
  </si>
  <si>
    <t>979021112</t>
  </si>
  <si>
    <t>Očištění vybouraných obrubníků a krajníků chodníkových při překopech inženýrských sítí</t>
  </si>
  <si>
    <t>-676082263</t>
  </si>
  <si>
    <t>Očištění vybouraných prvků při překopech inženýrských sítí od spojovacího materiálu s odklizením a uložením očištěných hmot a spojovacího materiálu na skládku do vzdálenosti 10 m nebo naložením na dopravní prostředek obrubníků a krajníků, vybouraných z jakéhokoliv lože a s jakoukoliv výplní spár chodníkových</t>
  </si>
  <si>
    <t>https://podminky.urs.cz/item/CS_URS_2025_02/979021112</t>
  </si>
  <si>
    <t>979021113</t>
  </si>
  <si>
    <t>Očištění vybouraných obrubníků a krajníků silničních při překopech inženýrských sítí</t>
  </si>
  <si>
    <t>556237456</t>
  </si>
  <si>
    <t>Očištění vybouraných prvků při překopech inženýrských sítí od spojovacího materiálu s odklizením a uložením očištěných hmot a spojovacího materiálu na skládku do vzdálenosti 10 m nebo naložením na dopravní prostředek obrubníků a krajníků, vybouraných z jakéhokoliv lože a s jakoukoliv výplní spár silničních</t>
  </si>
  <si>
    <t>https://podminky.urs.cz/item/CS_URS_2025_02/979021113</t>
  </si>
  <si>
    <t>979051121</t>
  </si>
  <si>
    <t>Očištění zámkových dlaždic se spárováním z kameniva těženého při překopech inženýrských sítí</t>
  </si>
  <si>
    <t>-850113959</t>
  </si>
  <si>
    <t>Očištění vybouraných prvků při překopech inženýrských sítí od spojovacího materiálu s odklizením a uložením očištěných hmot a spojovacího materiálu na skládku do vzdálenosti 10 m nebo naložením na dopravní prostředek zámkových dlaždic s vyplněním spár kamenivem</t>
  </si>
  <si>
    <t>https://podminky.urs.cz/item/CS_URS_2025_02/979051121</t>
  </si>
  <si>
    <t>1650469924</t>
  </si>
  <si>
    <t>"Kamenivo (pol. 2):" 5,22</t>
  </si>
  <si>
    <t>"Živice (pol. 4):" 6,21</t>
  </si>
  <si>
    <t>-878166361</t>
  </si>
  <si>
    <t>11,43*14 'Přepočtené koeficientem množství</t>
  </si>
  <si>
    <t>-1490362082</t>
  </si>
  <si>
    <t>"Živice (pol. 3):" 1,98</t>
  </si>
  <si>
    <t>-368392178</t>
  </si>
  <si>
    <t>1,98*14 'Přepočtené koeficientem množství</t>
  </si>
  <si>
    <t>-2097321187</t>
  </si>
  <si>
    <t>77421509</t>
  </si>
  <si>
    <t>-123192364</t>
  </si>
  <si>
    <t>-804910252</t>
  </si>
  <si>
    <t>SO351.3 - Větev V5 výkopové práce</t>
  </si>
  <si>
    <t>1068332930</t>
  </si>
  <si>
    <t>"Větev V5 dle 351.4, 351.8:" 68,2*1,2*1</t>
  </si>
  <si>
    <t>"Předpokládané zastoupení těžitelnosti zeminy dle IGP, 90%:" 81,84*0,9</t>
  </si>
  <si>
    <t>-1390547510</t>
  </si>
  <si>
    <t>"Předpokládané zastoupení těžitelnosti zeminy dle IGP, 5%:" 81,84*0,05</t>
  </si>
  <si>
    <t>-1513323095</t>
  </si>
  <si>
    <t>1983364007</t>
  </si>
  <si>
    <t>-1238845104</t>
  </si>
  <si>
    <t>73,656*5 'Přepočtené koeficientem množství</t>
  </si>
  <si>
    <t>-1132409015</t>
  </si>
  <si>
    <t>635428180</t>
  </si>
  <si>
    <t>8,184*5 'Přepočtené koeficientem množství</t>
  </si>
  <si>
    <t>795735011</t>
  </si>
  <si>
    <t>81,84*2 'Přepočtené koeficientem množství</t>
  </si>
  <si>
    <t>933094967</t>
  </si>
  <si>
    <t>"Větev V5 dle 351.4, 351.8:" -68,2*(0,1+0,3)*1</t>
  </si>
  <si>
    <t>"Větev V5 dle 351.4, 351.8:" -68,2*0,1*1</t>
  </si>
  <si>
    <t>1698877449</t>
  </si>
  <si>
    <t>47,74*2 'Přepočtené koeficientem množství</t>
  </si>
  <si>
    <t>4774845</t>
  </si>
  <si>
    <t>"Větev V5 dle 351.4, 351.8:" 68,2*(0,1+0,3)*1</t>
  </si>
  <si>
    <t>287364906</t>
  </si>
  <si>
    <t>27,28*2 'Přepočtené koeficientem množství</t>
  </si>
  <si>
    <t>256652489</t>
  </si>
  <si>
    <t>"Větev V5 dle 351.4, 351.8:" 68,2*0,1*1</t>
  </si>
  <si>
    <t>-484559613</t>
  </si>
  <si>
    <t>-2147345846</t>
  </si>
  <si>
    <t>SO351.4 - Větev V6 výkopové práce</t>
  </si>
  <si>
    <t>-25015029</t>
  </si>
  <si>
    <t>"Větev V6 dle 351.5, 351.8:" 16,1*1,2*1</t>
  </si>
  <si>
    <t>"Předpokládané zastoupení těžitelnosti zeminy dle IGP, 50%:" 19,32*0,5</t>
  </si>
  <si>
    <t>-688352365</t>
  </si>
  <si>
    <t>"Předpokládané zastoupení těžitelnosti zeminy dle IGP, 15%:" 19,32*0,15</t>
  </si>
  <si>
    <t>468666340</t>
  </si>
  <si>
    <t>-1201110469</t>
  </si>
  <si>
    <t>"Předpokládané zastoupení těžitelnosti zeminy dle IGP, 20%:" 19,32*0,2</t>
  </si>
  <si>
    <t>1075137347</t>
  </si>
  <si>
    <t>-1328284222</t>
  </si>
  <si>
    <t>9,66*5 'Přepočtené koeficientem množství</t>
  </si>
  <si>
    <t>-507382715</t>
  </si>
  <si>
    <t>-1747788873</t>
  </si>
  <si>
    <t>5,796*5 'Přepočtené koeficientem množství</t>
  </si>
  <si>
    <t>162953297</t>
  </si>
  <si>
    <t>-68808619</t>
  </si>
  <si>
    <t>3,864*5 'Přepočtené koeficientem množství</t>
  </si>
  <si>
    <t>-1478100976</t>
  </si>
  <si>
    <t>19,32*2 'Přepočtené koeficientem množství</t>
  </si>
  <si>
    <t>-1823029373</t>
  </si>
  <si>
    <t>"Větev V6 dle 351.5, 351.8:" -16,1*0,1*1</t>
  </si>
  <si>
    <t>"Větev V6 dle 351.5, 351.8:" -16,1*(0,1+0,3)*1</t>
  </si>
  <si>
    <t>-146980350</t>
  </si>
  <si>
    <t>11,27*2 'Přepočtené koeficientem množství</t>
  </si>
  <si>
    <t>-1886883760</t>
  </si>
  <si>
    <t>"Větev V6 dle 351.5, 351.8:" 16,1*(0,1+0,3)*1</t>
  </si>
  <si>
    <t>-1052431064</t>
  </si>
  <si>
    <t>6,44*2 'Přepočtené koeficientem množství</t>
  </si>
  <si>
    <t>-1707204504</t>
  </si>
  <si>
    <t>"Větev V6 dle 351.5, 351.8:" 16,1*0,1*1</t>
  </si>
  <si>
    <t>1692412770</t>
  </si>
  <si>
    <t>-1936326499</t>
  </si>
  <si>
    <t>SO351.5 - Výpis materiálu</t>
  </si>
  <si>
    <t xml:space="preserve">    85 -  Potrubí z trub litinových</t>
  </si>
  <si>
    <t xml:space="preserve">    89 -  Ostatní konstrukce</t>
  </si>
  <si>
    <t>857242122</t>
  </si>
  <si>
    <t>Montáž litinových tvarovek jednoosých přírubových otevřený výkop DN 80</t>
  </si>
  <si>
    <t>138384656</t>
  </si>
  <si>
    <t>Montáž litinových tvarovek na potrubí litinovém tlakovém jednoosých na potrubí z trub přírubových v otevřeném výkopu, kanálu nebo v šachtě DN 80</t>
  </si>
  <si>
    <t>https://podminky.urs.cz/item/CS_URS_2025_02/857242122</t>
  </si>
  <si>
    <t>28654368</t>
  </si>
  <si>
    <t>příruba volná k lemovému nákružku z polypropylénu 90</t>
  </si>
  <si>
    <t>-712657986</t>
  </si>
  <si>
    <t>Poznámka k položce:_x000d_
Příruba PP-ocel d 90 DN 80 PN 10/16_x000d_
- příruba z PP s 30% skelných vláken s ocelovým jádrem_x000d_
- pro PE lemový nákružek_x000d_
- médium pitná voda</t>
  </si>
  <si>
    <t>"Dle výpisu materiálu 351.9:" 2</t>
  </si>
  <si>
    <t>31951003</t>
  </si>
  <si>
    <t>potrubní spojka jištěná proti posuvu hrdlo-příruba DN 80</t>
  </si>
  <si>
    <t>1257906037</t>
  </si>
  <si>
    <t>42213003</t>
  </si>
  <si>
    <t>ventil odvzdušňovací/zavzdušňovací přírubový PN 16, pitná voda DN 80</t>
  </si>
  <si>
    <t>-2060101764</t>
  </si>
  <si>
    <t>"Dle výpisu materiálu 351.9:" 1</t>
  </si>
  <si>
    <t>55254047</t>
  </si>
  <si>
    <t>koleno 90° s patkou přírubové litinové vodovodní N-kus PN10/40 DN 80</t>
  </si>
  <si>
    <t>281025012</t>
  </si>
  <si>
    <t xml:space="preserve">Poznámka k položce:_x000d_
Prodloužené patkové koleno přírubové 90°  DN 80 PN 10/16_x000d_
- tělo tvárná litina_x000d_
- vně i uvnitř nástřik epoxidové pryskyřice_x000d_
-médium pitná voda</t>
  </si>
  <si>
    <t>857244122</t>
  </si>
  <si>
    <t>Montáž litinových tvarovek odbočných přírubových otevřený výkop DN 80</t>
  </si>
  <si>
    <t>2087166198</t>
  </si>
  <si>
    <t>Montáž litinových tvarovek na potrubí litinovém tlakovém odbočných na potrubí z trub přírubových v otevřeném výkopu, kanálu nebo v šachtě DN 80</t>
  </si>
  <si>
    <t>https://podminky.urs.cz/item/CS_URS_2025_02/857244122</t>
  </si>
  <si>
    <t>55253511</t>
  </si>
  <si>
    <t>tvarovka přírubová litinová s přírubovou odbočkou,práškový epoxid tl 250µm T-kus DN 80/80</t>
  </si>
  <si>
    <t>-775776818</t>
  </si>
  <si>
    <t>857262122</t>
  </si>
  <si>
    <t>Montáž litinových tvarovek jednoosých přírubových otevřený výkop DN 100</t>
  </si>
  <si>
    <t>670387195</t>
  </si>
  <si>
    <t>Montáž litinových tvarovek na potrubí litinovém tlakovém jednoosých na potrubí z trub přírubových v otevřeném výkopu, kanálu nebo v šachtě DN 100</t>
  </si>
  <si>
    <t>https://podminky.urs.cz/item/CS_URS_2025_02/857262122</t>
  </si>
  <si>
    <t>28654410</t>
  </si>
  <si>
    <t>příruba volná k lemovému nákružku z polypropylénu 110</t>
  </si>
  <si>
    <t>1766520640</t>
  </si>
  <si>
    <t>Poznámka k položce:_x000d_
Příruba PP-ocel d 110 DN 100 PN 10/16_x000d_
- příruba z PP s 30% skelných vláken s ocelovým jádrem_x000d_
- pro PE lemový nákružek_x000d_
- médium pitná voda</t>
  </si>
  <si>
    <t>"Dle výpisu materiálu 351.9:" 25</t>
  </si>
  <si>
    <t>55253661</t>
  </si>
  <si>
    <t>příruba zaslepovací litinová vodovodní PN10/16 X-kus DN 100</t>
  </si>
  <si>
    <t>512309285</t>
  </si>
  <si>
    <t>"Dle výpisu materiálu 351.9:" 4</t>
  </si>
  <si>
    <t>55254048</t>
  </si>
  <si>
    <t>koleno 90° s patkou přírubové litinové vodovodní N-kus PN10/16 DN 100</t>
  </si>
  <si>
    <t>-557370587</t>
  </si>
  <si>
    <t>"Dle výpisu materiálu 351.9:" 3</t>
  </si>
  <si>
    <t>31951004</t>
  </si>
  <si>
    <t>potrubní spojka jištěná proti posuvu hrdlo-příruba DN 100</t>
  </si>
  <si>
    <t>-546341456</t>
  </si>
  <si>
    <t>Poznámka k položce:_x000d_
Přírubová spojka s hrdlem jištěná proti posunu DN 100/80 PN10/16 pro různé druhy potrubí s velkým rozsahem vnějšího průměru potrubí a s možností vyosení potrubí_x000d_
- těleso a přítlačný kroužek tvárná litina vně i uvnitř těžká protikorozní ochrana GSK_x000d_
- jistící prvky nerez_x000d_
- médium pitná voda</t>
  </si>
  <si>
    <t>55251390</t>
  </si>
  <si>
    <t>spojka jištěná proti posunu nástrčné hrdlo pro PE a PVC potrubí DN 110/110</t>
  </si>
  <si>
    <t>1222406688</t>
  </si>
  <si>
    <t>857264122</t>
  </si>
  <si>
    <t>Montáž litinových tvarovek odbočných přírubových otevřený výkop DN 100</t>
  </si>
  <si>
    <t>1668281376</t>
  </si>
  <si>
    <t>Montáž litinových tvarovek na potrubí litinovém tlakovém odbočných na potrubí z trub přírubových v otevřeném výkopu, kanálu nebo v šachtě DN 100</t>
  </si>
  <si>
    <t>https://podminky.urs.cz/item/CS_URS_2025_02/857264122</t>
  </si>
  <si>
    <t>55253513</t>
  </si>
  <si>
    <t>tvarovka přírubová litinová s přírubovou odbočkou,práškový epoxid tl 250µm T-kus DN 100/50</t>
  </si>
  <si>
    <t>-1981694880</t>
  </si>
  <si>
    <t>55253515</t>
  </si>
  <si>
    <t>tvarovka přírubová litinová s přírubovou odbočkou,práškový epoxid tl 250µm T-kus DN 100/80</t>
  </si>
  <si>
    <t>1696331452</t>
  </si>
  <si>
    <t>55253517</t>
  </si>
  <si>
    <t>tvarovka přírubová litinová s přírubovou odbočkou,práškový epoxid tl 250µm T-kus DN 100/100</t>
  </si>
  <si>
    <t>431501668</t>
  </si>
  <si>
    <t>Poznámka k položce:_x000d_
Přírubová tvarovka s přír. odbočkou T-kus DN 100 PN 10/16 dle ČSN EN 545/2015_x000d_
- těleso tvárná litina_x000d_
- vně i uvnitř nástřik epoxidové pryskyřice_x000d_
- médium pitná voda</t>
  </si>
  <si>
    <t>"Dle výpisu materiálu 351.9:" 9</t>
  </si>
  <si>
    <t>871211211</t>
  </si>
  <si>
    <t>Montáž potrubí z PE100 RC SDR 11 otevřený výkop svařovaných elektrotvarovkou d 63 x 5,8 mm</t>
  </si>
  <si>
    <t>-1979820085</t>
  </si>
  <si>
    <t>Montáž vodovodního potrubí z polyetylenu PE100 RC v otevřeném výkopu svařovaných elektrotvarovkou SDR 11/PN16 d 63 x 5,8 mm</t>
  </si>
  <si>
    <t>https://podminky.urs.cz/item/CS_URS_2025_02/871211211</t>
  </si>
  <si>
    <t>"Dle výpisu materiálu 351.9:" 16</t>
  </si>
  <si>
    <t>28613503</t>
  </si>
  <si>
    <t>potrubí vodovodní dvouvrstvé PE100 RC SDR11 63x5,8mm</t>
  </si>
  <si>
    <t>1424882639</t>
  </si>
  <si>
    <t>16*1,015 'Přepočtené koeficientem množství</t>
  </si>
  <si>
    <t>871241211</t>
  </si>
  <si>
    <t>Montáž potrubí z PE100 RC SDR 11 otevřený výkop svařovaných elektrotvarovkou d 90 x 8,2 mm</t>
  </si>
  <si>
    <t>-1153323179</t>
  </si>
  <si>
    <t>Montáž vodovodního potrubí z polyetylenu PE100 RC v otevřeném výkopu svařovaných elektrotvarovkou SDR 11/PN16 d 90 x 8,2 mm</t>
  </si>
  <si>
    <t>https://podminky.urs.cz/item/CS_URS_2025_02/871241211</t>
  </si>
  <si>
    <t>"Dle výpisu materiálu 351.9:" 68,1</t>
  </si>
  <si>
    <t>28613556</t>
  </si>
  <si>
    <t>potrubí vodovodní dvouvrstvé PE100 RC SDR11 90x8,2mm</t>
  </si>
  <si>
    <t>-1559542791</t>
  </si>
  <si>
    <t>68,1*1,015 'Přepočtené koeficientem množství</t>
  </si>
  <si>
    <t>871251211</t>
  </si>
  <si>
    <t>Montáž potrubí z PE100 RC SDR 11 otevřený výkop svařovaných elektrotvarovkou d 110 x 10,0 mm</t>
  </si>
  <si>
    <t>-1889201507</t>
  </si>
  <si>
    <t>Montáž vodovodního potrubí z polyetylenu PE100 RC v otevřeném výkopu svařovaných elektrotvarovkou SDR 11/PN16 d 110 x 10,0 mm</t>
  </si>
  <si>
    <t>https://podminky.urs.cz/item/CS_URS_2025_02/871251211</t>
  </si>
  <si>
    <t>"Dle výpisu materiálu 351.9:" 864,2</t>
  </si>
  <si>
    <t>28613550</t>
  </si>
  <si>
    <t>potrubí vodovodní dvouvrstvé PE100 RC SDR11 110x10mm</t>
  </si>
  <si>
    <t>518778091</t>
  </si>
  <si>
    <t>864,2*1,015 'Přepočtené koeficientem množství</t>
  </si>
  <si>
    <t>877211101</t>
  </si>
  <si>
    <t>Montáž elektrospojek na vodovodním potrubí z PE trub d 63</t>
  </si>
  <si>
    <t>-753591996</t>
  </si>
  <si>
    <t>Montáž tvarovek na vodovodním plastovém potrubí z polyetylenu PE 100 elektrotvarovek SDR 11/PN16 spojek, oblouků nebo redukcí d 63</t>
  </si>
  <si>
    <t>https://podminky.urs.cz/item/CS_URS_2025_02/877211101</t>
  </si>
  <si>
    <t>28615972</t>
  </si>
  <si>
    <t>elektrospojka SDR11 PE 100 PN16 D 63mm</t>
  </si>
  <si>
    <t>1189786817</t>
  </si>
  <si>
    <t>R286063001</t>
  </si>
  <si>
    <t>oblouk 11° SDR11 PE 100 RC PN16 D 63mm</t>
  </si>
  <si>
    <t>317690370</t>
  </si>
  <si>
    <t>R286063006</t>
  </si>
  <si>
    <t>oblouk 60° SDR11 PE 100 RC PN16 D 63mm</t>
  </si>
  <si>
    <t>-1436188260</t>
  </si>
  <si>
    <t>877241101</t>
  </si>
  <si>
    <t>Montáž elektrospojek na vodovodním potrubí z PE trub d 90</t>
  </si>
  <si>
    <t>847168680</t>
  </si>
  <si>
    <t>Montáž tvarovek na vodovodním plastovém potrubí z polyetylenu PE 100 elektrotvarovek SDR 11/PN16 spojek, oblouků nebo redukcí d 90</t>
  </si>
  <si>
    <t>https://podminky.urs.cz/item/CS_URS_2025_02/877241101</t>
  </si>
  <si>
    <t>28615974</t>
  </si>
  <si>
    <t>elektrospojka SDR11 PE 100 PN16 D 90mm</t>
  </si>
  <si>
    <t>-939250831</t>
  </si>
  <si>
    <t>28614977</t>
  </si>
  <si>
    <t>elektroredukce PE 100 PN16 D 90-63mm</t>
  </si>
  <si>
    <t>1839893452</t>
  </si>
  <si>
    <t>28653135</t>
  </si>
  <si>
    <t>nákružek lemový PE 100 SDR11 90mm</t>
  </si>
  <si>
    <t>-61556450</t>
  </si>
  <si>
    <t>877251101</t>
  </si>
  <si>
    <t>Montáž elektrospojek na vodovodním potrubí z PE trub d 110</t>
  </si>
  <si>
    <t>-1648492296</t>
  </si>
  <si>
    <t>Montáž tvarovek na vodovodním plastovém potrubí z polyetylenu PE 100 elektrotvarovek SDR 11/PN16 spojek, oblouků nebo redukcí d 110</t>
  </si>
  <si>
    <t>https://podminky.urs.cz/item/CS_URS_2025_02/877251101</t>
  </si>
  <si>
    <t>28615975</t>
  </si>
  <si>
    <t>elektrospojka SDR11 PE 100 PN16 D 110mm</t>
  </si>
  <si>
    <t>-1445750225</t>
  </si>
  <si>
    <t>"Dle výpisu materiálu 351.9:" 38</t>
  </si>
  <si>
    <t>28614978</t>
  </si>
  <si>
    <t>elektroredukce PE 100 PN16 D 110-90mm</t>
  </si>
  <si>
    <t>-112883744</t>
  </si>
  <si>
    <t>28614949</t>
  </si>
  <si>
    <t>elektrokoleno 45° PE 100 PN16 D 110mm</t>
  </si>
  <si>
    <t>-844906027</t>
  </si>
  <si>
    <t>28653136</t>
  </si>
  <si>
    <t>nákružek lemový PE 100 SDR11 110mm</t>
  </si>
  <si>
    <t>-183413097</t>
  </si>
  <si>
    <t>R286110001</t>
  </si>
  <si>
    <t>oblouk 11° SDR11 PE 100 RC PN16 D 110mm</t>
  </si>
  <si>
    <t>9164153</t>
  </si>
  <si>
    <t>R286110002</t>
  </si>
  <si>
    <t>oblouk 15° SDR11 PE 100 RC PN16 D 110mm</t>
  </si>
  <si>
    <t>-1205244863</t>
  </si>
  <si>
    <t>R286110003</t>
  </si>
  <si>
    <t>oblouk 22° SDR11 PE 100 RC PN16 D 110mm</t>
  </si>
  <si>
    <t>-1420780548</t>
  </si>
  <si>
    <t>R286110004</t>
  </si>
  <si>
    <t>oblouk 30° SDR11 PE 100 RC PN16 D 110mm</t>
  </si>
  <si>
    <t>-1641565472</t>
  </si>
  <si>
    <t>R286110006</t>
  </si>
  <si>
    <t>oblouk 60° SDR11 PE 100 RC PN16 D 110mm</t>
  </si>
  <si>
    <t>166125349</t>
  </si>
  <si>
    <t>877251113</t>
  </si>
  <si>
    <t>Montáž elektro T-kusů na vodovodním potrubí z PE trub d 110</t>
  </si>
  <si>
    <t>775890736</t>
  </si>
  <si>
    <t>Montáž tvarovek na vodovodním plastovém potrubí z polyetylenu PE 100 elektrotvarovek SDR 11/PN16 T-kusů d 110</t>
  </si>
  <si>
    <t>https://podminky.urs.cz/item/CS_URS_2025_02/877251113</t>
  </si>
  <si>
    <t>28614961</t>
  </si>
  <si>
    <t>elektrotvarovka T-kus rovnoramenný PE 100 PN16 D 110mm</t>
  </si>
  <si>
    <t>66799940</t>
  </si>
  <si>
    <t>891242645</t>
  </si>
  <si>
    <t>Montáž souprav proplachovacích ISO připojení DN 63</t>
  </si>
  <si>
    <t>326930959</t>
  </si>
  <si>
    <t>Montáž kanalizačních armatur na potrubí proplachovacích souprav (bez poklopů) ISO připojení DN 63</t>
  </si>
  <si>
    <t>https://podminky.urs.cz/item/CS_URS_2025_02/891242645</t>
  </si>
  <si>
    <t>42210068</t>
  </si>
  <si>
    <t>souprava proplachovací voda+kanál připojení ISO 90° DN 63/1,5 m</t>
  </si>
  <si>
    <t>-1190475762</t>
  </si>
  <si>
    <t>892241111</t>
  </si>
  <si>
    <t>Tlaková zkouška vodou potrubí DN do 80</t>
  </si>
  <si>
    <t>1535346995</t>
  </si>
  <si>
    <t>Tlakové zkoušky vodou na potrubí DN do 80</t>
  </si>
  <si>
    <t>https://podminky.urs.cz/item/CS_URS_2025_02/892241111</t>
  </si>
  <si>
    <t>892271111</t>
  </si>
  <si>
    <t>Tlaková zkouška vodou potrubí DN 100 nebo 125</t>
  </si>
  <si>
    <t>1994301453</t>
  </si>
  <si>
    <t>Tlakové zkoušky vodou na potrubí DN 100 nebo 125</t>
  </si>
  <si>
    <t>https://podminky.urs.cz/item/CS_URS_2025_02/892271111</t>
  </si>
  <si>
    <t>892273122</t>
  </si>
  <si>
    <t>Proplach a dezinfekce vodovodního potrubí DN od 80 do 125</t>
  </si>
  <si>
    <t>-589705721</t>
  </si>
  <si>
    <t>https://podminky.urs.cz/item/CS_URS_2025_02/892273122</t>
  </si>
  <si>
    <t>1509372293</t>
  </si>
  <si>
    <t>-2065491870</t>
  </si>
  <si>
    <t>59224079</t>
  </si>
  <si>
    <t>skruž betonová DN 1000x500 100x50x9cm bez stupadel</t>
  </si>
  <si>
    <t>-874168349</t>
  </si>
  <si>
    <t>894410242</t>
  </si>
  <si>
    <t>Osazení betonových dílců pro kanalizační šachty DN 1500 skruž rovná výšky 500 mm</t>
  </si>
  <si>
    <t>-1652114020</t>
  </si>
  <si>
    <t>Osazení betonových dílců šachet kanalizačních skruž rovná DN 1500, výšky 500 mm</t>
  </si>
  <si>
    <t>https://podminky.urs.cz/item/CS_URS_2025_02/894410242</t>
  </si>
  <si>
    <t>59224435</t>
  </si>
  <si>
    <t>skruž betonové šachty DN 1500 kanalizační 150x50x14cm bez stupadel</t>
  </si>
  <si>
    <t>636579259</t>
  </si>
  <si>
    <t>899721111</t>
  </si>
  <si>
    <t>Signalizační vodič DN do 150 mm na potrubí</t>
  </si>
  <si>
    <t>-2048959322</t>
  </si>
  <si>
    <t>Signalizační vodič na potrubí DN do 150 mm</t>
  </si>
  <si>
    <t>https://podminky.urs.cz/item/CS_URS_2025_02/899721111</t>
  </si>
  <si>
    <t>899722112</t>
  </si>
  <si>
    <t>Krytí potrubí z plastů výstražnou fólií z PVC přes 20 do 25 cm</t>
  </si>
  <si>
    <t>-1522641384</t>
  </si>
  <si>
    <t>Krytí potrubí z plastů výstražnou fólií z PVC šířky přes 20 do 25 cm</t>
  </si>
  <si>
    <t>https://podminky.urs.cz/item/CS_URS_2025_02/899722112</t>
  </si>
  <si>
    <t xml:space="preserve"> Potrubí z trub litinových</t>
  </si>
  <si>
    <t>R858003</t>
  </si>
  <si>
    <t>Dodávka a montáž spojovacího materiálu - přírubový spoj nerezový DN 80, PN 10/16 včetně všech souvisejícíh konstrukcí a prací</t>
  </si>
  <si>
    <t>2088485449</t>
  </si>
  <si>
    <t>"Dle výpisu materiálu 351.9:" 11</t>
  </si>
  <si>
    <t>R858004</t>
  </si>
  <si>
    <t>Dodávka a montáž spojovacího materiálu - přírubový spoj nerezový DN 100, PN 10/16 včetně všech souvisejícíh konstrukcí a prací</t>
  </si>
  <si>
    <t>-164758693</t>
  </si>
  <si>
    <t>"Dle výpisu materiálu 351.9:" 47</t>
  </si>
  <si>
    <t xml:space="preserve"> Ostatní konstrukce</t>
  </si>
  <si>
    <t>891241112</t>
  </si>
  <si>
    <t>Montáž vodovodních šoupátek otevřený výkop DN 80</t>
  </si>
  <si>
    <t>-1790496681</t>
  </si>
  <si>
    <t>Montáž vodovodních armatur na potrubí šoupátek nebo klapek uzavíracích v otevřeném výkopu nebo v šachtách s osazením zemní soupravy (bez poklopů) DN 80</t>
  </si>
  <si>
    <t>https://podminky.urs.cz/item/CS_URS_2025_02/891241112</t>
  </si>
  <si>
    <t>42221303</t>
  </si>
  <si>
    <t>šoupátko pitná voda litina GGG 50 krátká stavební dl PN10/16 DN 80x180mm</t>
  </si>
  <si>
    <t>56335842</t>
  </si>
  <si>
    <t>891247112</t>
  </si>
  <si>
    <t>Montáž hydrantů podzemních DN 80</t>
  </si>
  <si>
    <t>1629349840</t>
  </si>
  <si>
    <t>Montáž vodovodních armatur na potrubí hydrantů podzemních (bez osazení poklopů) DN 80</t>
  </si>
  <si>
    <t>https://podminky.urs.cz/item/CS_URS_2025_02/891247112</t>
  </si>
  <si>
    <t>42273593</t>
  </si>
  <si>
    <t>hydrant podzemní DN 80 PN 16 dvojitý uzávěr s koulí krycí v 1250mm</t>
  </si>
  <si>
    <t>-1185837136</t>
  </si>
  <si>
    <t>28326001</t>
  </si>
  <si>
    <t>obal drenážní k hydrantům</t>
  </si>
  <si>
    <t>1608486486</t>
  </si>
  <si>
    <t>891267212</t>
  </si>
  <si>
    <t>Montáž hydrantů nadzemních DN 100</t>
  </si>
  <si>
    <t>-1901536656</t>
  </si>
  <si>
    <t>Montáž vodovodních armatur na potrubí hydrantů nadzemních DN 100</t>
  </si>
  <si>
    <t>https://podminky.urs.cz/item/CS_URS_2025_02/891267212</t>
  </si>
  <si>
    <t>42273686</t>
  </si>
  <si>
    <t>hydrant nadzemní DN 100 tvárná litina dvojitý uzávěr s koulí krycí v 1250mm</t>
  </si>
  <si>
    <t>-1351641473</t>
  </si>
  <si>
    <t>891261112</t>
  </si>
  <si>
    <t>Montáž vodovodních šoupátek otevřený výkop DN 100</t>
  </si>
  <si>
    <t>826706001</t>
  </si>
  <si>
    <t>Montáž vodovodních armatur na potrubí šoupátek nebo klapek uzavíracích v otevřeném výkopu nebo v šachtách s osazením zemní soupravy (bez poklopů) DN 100</t>
  </si>
  <si>
    <t>https://podminky.urs.cz/item/CS_URS_2025_02/891261112</t>
  </si>
  <si>
    <t>"Dle výpisu materiálu 351.9:" 11+1</t>
  </si>
  <si>
    <t>42221304</t>
  </si>
  <si>
    <t>šoupátko pitná voda litina GGG 50 krátká stavební dl PN10/16 DN 100x190mm</t>
  </si>
  <si>
    <t>-366650051</t>
  </si>
  <si>
    <t>899401112</t>
  </si>
  <si>
    <t>Osazení poklopů uličních litinových šoupátkových</t>
  </si>
  <si>
    <t>-698986279</t>
  </si>
  <si>
    <t>Osazení poklopů uličních s pevným rámem litinových šoupátkových</t>
  </si>
  <si>
    <t>"Dle výpisu materiálu 351.9:" 15+1</t>
  </si>
  <si>
    <t>55241101</t>
  </si>
  <si>
    <t>poklop šoupátkový litinový bez ventilace tř D400 v pevném rámu</t>
  </si>
  <si>
    <t>2130593205</t>
  </si>
  <si>
    <t>Poznámka k položce:_x000d_
Poklop šoupátkový s předlitým nápisem „VODA“_x000d_
- šedá litina_x000d_
- asfaltový nátěr vně i uvnitř</t>
  </si>
  <si>
    <t>42210050</t>
  </si>
  <si>
    <t>deska podkladová uličního poklopu litinového šoupatového</t>
  </si>
  <si>
    <t>1725935234</t>
  </si>
  <si>
    <t>899401113</t>
  </si>
  <si>
    <t>Osazení poklopů uličních litinových hydrantových</t>
  </si>
  <si>
    <t>-1738537640</t>
  </si>
  <si>
    <t>Osazení poklopů uličních s pevným rámem litinových hydrantových</t>
  </si>
  <si>
    <t>https://podminky.urs.cz/item/CS_URS_2025_02/899401113</t>
  </si>
  <si>
    <t>42291452</t>
  </si>
  <si>
    <t>poklop litinový hydrantový DN 80</t>
  </si>
  <si>
    <t>-170212839</t>
  </si>
  <si>
    <t>Poznámka k položce:_x000d_
Poklop hydrantový s předlitým nápisem „HYDRANT“_x000d_
- šedá litina_x000d_
- asfaltový nátěr vně i uvnitř</t>
  </si>
  <si>
    <t>42210052</t>
  </si>
  <si>
    <t>deska podkladová uličního poklopu litinového hydrantového</t>
  </si>
  <si>
    <t>291087324</t>
  </si>
  <si>
    <t>R899100</t>
  </si>
  <si>
    <t>Zkouška hydrantů a ovladatelnosti armatur včetně všech souvisejících konstrukcí a prací</t>
  </si>
  <si>
    <t>1682838579</t>
  </si>
  <si>
    <t>R899101</t>
  </si>
  <si>
    <t>Dodávka a montáž betonových opěrných bloků včetně všech souvisejících konstrukcí a prací</t>
  </si>
  <si>
    <t>1546852674</t>
  </si>
  <si>
    <t>"Dle výpisu materiálu 351.9:" 19+16</t>
  </si>
  <si>
    <t>R899104</t>
  </si>
  <si>
    <t>Dodávka a montáž zemní soupravy teleskopické (1,2 - 1,8 m) pro šoupátka DN80 včetně všech souvisejících konstrukcí a prací</t>
  </si>
  <si>
    <t>-791062570</t>
  </si>
  <si>
    <t>R899105</t>
  </si>
  <si>
    <t>Dodávka a montáž zemní soupravy teleskopické (1,2 - 1,8 m) pro šoupátka DN100 včetně všech souvisejících konstrukcí a prací</t>
  </si>
  <si>
    <t>-563154335</t>
  </si>
  <si>
    <t>R899106</t>
  </si>
  <si>
    <t>Dodávka a montáž zemní soupravy teleskopické (1,2 - 1,8 m) pro šoupátka DN80/100 včetně všech souvisejících konstrukcí a prací</t>
  </si>
  <si>
    <t>1219137729</t>
  </si>
  <si>
    <t>-306984064</t>
  </si>
  <si>
    <t>1867977961</t>
  </si>
  <si>
    <t>SO351.6 - Odbočení pro vodovodní přípojky</t>
  </si>
  <si>
    <t>-154110526</t>
  </si>
  <si>
    <t>"Přípojky dle 351.9:" 139,4*1,2*1</t>
  </si>
  <si>
    <t>"Předpokládané zastoupení těžitelnosti zeminy dle IGP, 70%:" 167,28*0,7</t>
  </si>
  <si>
    <t>288401710</t>
  </si>
  <si>
    <t>"Předpokládané zastoupení těžitelnosti zeminy dle IGP, 10%:" 167,28*0,1</t>
  </si>
  <si>
    <t>-11459129</t>
  </si>
  <si>
    <t>2081456467</t>
  </si>
  <si>
    <t>-255158491</t>
  </si>
  <si>
    <t>1441430274</t>
  </si>
  <si>
    <t>117,096*5 'Přepočtené koeficientem množství</t>
  </si>
  <si>
    <t>-297770214</t>
  </si>
  <si>
    <t>-2089196040</t>
  </si>
  <si>
    <t>33,456*5 'Přepočtené koeficientem množství</t>
  </si>
  <si>
    <t>-500604866</t>
  </si>
  <si>
    <t>-867699252</t>
  </si>
  <si>
    <t>16,728*5 'Přepočtené koeficientem množství</t>
  </si>
  <si>
    <t>264155896</t>
  </si>
  <si>
    <t>167,28*2 'Přepočtené koeficientem množství</t>
  </si>
  <si>
    <t>1523222414</t>
  </si>
  <si>
    <t>"Přípojky dle 351.9:" -139,4*0,1*1</t>
  </si>
  <si>
    <t>"Přípojky dle 351.9:" -139,4*(0,1+0,3)*1</t>
  </si>
  <si>
    <t>-1201187148</t>
  </si>
  <si>
    <t>97,58*2 'Přepočtené koeficientem množství</t>
  </si>
  <si>
    <t>-1948040727</t>
  </si>
  <si>
    <t>"Přípojky dle 351.9:" 139,4*(0,1+0,3)*1</t>
  </si>
  <si>
    <t>-2137233115</t>
  </si>
  <si>
    <t>55,76*2 'Přepočtené koeficientem množství</t>
  </si>
  <si>
    <t>1808520310</t>
  </si>
  <si>
    <t>"Přípojky dle 351.9:" 139,4*0,1*1</t>
  </si>
  <si>
    <t>871161211</t>
  </si>
  <si>
    <t>Montáž potrubí z PE100 RC SDR 11 otevřený výkop svařovaných elektrotvarovkou d 32 x 3,0 mm</t>
  </si>
  <si>
    <t>-1795225884</t>
  </si>
  <si>
    <t>Montáž vodovodního potrubí z polyetylenu PE100 RC v otevřeném výkopu svařovaných elektrotvarovkou SDR 11/PN16 d 32 x 3,0 mm</t>
  </si>
  <si>
    <t>https://podminky.urs.cz/item/CS_URS_2025_02/871161211</t>
  </si>
  <si>
    <t>"Přepojení přípojek dle tabulky přípojek a technické zprávy 351.1:" 139,4</t>
  </si>
  <si>
    <t>28613500</t>
  </si>
  <si>
    <t>potrubí vodovodní dvouvrstvé PE100 RC SDR11 32x3,0mm</t>
  </si>
  <si>
    <t>2051683373</t>
  </si>
  <si>
    <t>139,4*1,015 'Přepočtené koeficientem množství</t>
  </si>
  <si>
    <t>877161101</t>
  </si>
  <si>
    <t>Montáž elektrospojek na vodovodním potrubí z PE trub d 32</t>
  </si>
  <si>
    <t>1977821239</t>
  </si>
  <si>
    <t>Montáž tvarovek na vodovodním plastovém potrubí z polyetylenu PE 100 elektrotvarovek SDR 11/PN16 spojek, oblouků nebo redukcí d 32</t>
  </si>
  <si>
    <t>https://podminky.urs.cz/item/CS_URS_2025_02/877161101</t>
  </si>
  <si>
    <t>"Přepojení přípojek dle tabulky přípojek a technické zprávy 351.1:" 26</t>
  </si>
  <si>
    <t>28615020</t>
  </si>
  <si>
    <t>elektrozáslepka SDR11 PE 100 PN16 D 32mm</t>
  </si>
  <si>
    <t>976810631</t>
  </si>
  <si>
    <t>877162001</t>
  </si>
  <si>
    <t>Montáž svěrných spojek na vodovodním potrubí z trub d 32</t>
  </si>
  <si>
    <t>271319389</t>
  </si>
  <si>
    <t>Montáž svěrných (mechanických) spojek na vodovodním potrubí spojek, kolen 90° nebo redukcí d 32</t>
  </si>
  <si>
    <t>https://podminky.urs.cz/item/CS_URS_2025_02/877162001</t>
  </si>
  <si>
    <t>63126243</t>
  </si>
  <si>
    <t>kus přechodový svěrný kompozitní vnitřní závit pro PE potrubí d 32 x 1"</t>
  </si>
  <si>
    <t>1261165119</t>
  </si>
  <si>
    <t xml:space="preserve">"Přepojení přípojek dle tabulky přípojek a technické zprávy351.1:" 26 </t>
  </si>
  <si>
    <t>877211122</t>
  </si>
  <si>
    <t>Montáž elektro navrtávacích T-kusů s 360° odbočkou na vodovodním potrubí z PE trub d 63/32</t>
  </si>
  <si>
    <t>371913790</t>
  </si>
  <si>
    <t>Montáž tvarovek na vodovodním plastovém potrubí z polyetylenu PE 100 elektrotvarovek SDR 11/PN16 T-kusů navrtávacích s 360° otočnou odbočkou d 63/32</t>
  </si>
  <si>
    <t>https://podminky.urs.cz/item/CS_URS_2025_02/877211122</t>
  </si>
  <si>
    <t>28614000</t>
  </si>
  <si>
    <t>tvarovka T-kus navrtávací s odbočkou 360° D 63-32mm</t>
  </si>
  <si>
    <t>-313696703</t>
  </si>
  <si>
    <t>877241122</t>
  </si>
  <si>
    <t>Montáž elektro navrtávacích T-kusů s 360° odbočkou na vodovodním potrubí z PE trub d 90/32</t>
  </si>
  <si>
    <t>1594003921</t>
  </si>
  <si>
    <t>Montáž tvarovek na vodovodním plastovém potrubí z polyetylenu PE 100 elektrotvarovek SDR 11/PN16 T-kusů navrtávacích s 360° otočnou odbočkou d 90/32</t>
  </si>
  <si>
    <t>https://podminky.urs.cz/item/CS_URS_2025_02/877241122</t>
  </si>
  <si>
    <t>28614008</t>
  </si>
  <si>
    <t>tvarovka T-kus navrtávací s odbočkou 360° D 90-32mm</t>
  </si>
  <si>
    <t>-1662573983</t>
  </si>
  <si>
    <t>877251122</t>
  </si>
  <si>
    <t>Montáž elektro navrtávacích T-kusů s 360° odbočkou na vodovodním potrubí z PE trub d 110/32</t>
  </si>
  <si>
    <t>-910995984</t>
  </si>
  <si>
    <t>Montáž tvarovek na vodovodním plastovém potrubí z polyetylenu PE 100 elektrotvarovek SDR 11/PN16 T-kusů navrtávacích s 360° otočnou odbočkou d 110/32</t>
  </si>
  <si>
    <t>https://podminky.urs.cz/item/CS_URS_2025_02/877251122</t>
  </si>
  <si>
    <t>28614012</t>
  </si>
  <si>
    <t>tvarovka T-kus navrtávací s odbočkou 360° D 110-32mm</t>
  </si>
  <si>
    <t>9757760</t>
  </si>
  <si>
    <t>891161321</t>
  </si>
  <si>
    <t>Montáž vodovodních šoupátek domovní přípojky se závitovými konci PN16 otevřený výkop G 1"</t>
  </si>
  <si>
    <t>1283562706</t>
  </si>
  <si>
    <t>Montáž vodovodních armatur na potrubí šoupátek pro domovní přípojky se závitovými konci PN16 G 1"</t>
  </si>
  <si>
    <t>https://podminky.urs.cz/item/CS_URS_2025_02/891161321</t>
  </si>
  <si>
    <t>42221551</t>
  </si>
  <si>
    <t>šoupátko domovní přípojky litinové vnitřní/vnitřní závit PN16 1"x1"</t>
  </si>
  <si>
    <t>1710172049</t>
  </si>
  <si>
    <t>892233122</t>
  </si>
  <si>
    <t>Proplach a dezinfekce vodovodního potrubí DN od 40 do 70</t>
  </si>
  <si>
    <t>675092088</t>
  </si>
  <si>
    <t>https://podminky.urs.cz/item/CS_URS_2025_02/892233122</t>
  </si>
  <si>
    <t>344868024</t>
  </si>
  <si>
    <t>1435428453</t>
  </si>
  <si>
    <t>899401111</t>
  </si>
  <si>
    <t>Osazení poklopů uličních litinových ventilových</t>
  </si>
  <si>
    <t>549287700</t>
  </si>
  <si>
    <t>Osazení poklopů uličních s pevným rámem litinových ventilových</t>
  </si>
  <si>
    <t>https://podminky.urs.cz/item/CS_URS_2025_02/899401111</t>
  </si>
  <si>
    <t xml:space="preserve">"Přepojení přípojek dle tabulky přípojek a technické zprávy 351.1:" 26 </t>
  </si>
  <si>
    <t>55241103</t>
  </si>
  <si>
    <t>poklop přípojkový litinový bez ventilace tř D400 v samonivelačním rámu</t>
  </si>
  <si>
    <t>-633277403</t>
  </si>
  <si>
    <t>42210051</t>
  </si>
  <si>
    <t>deska podkladová uličního poklopu litinového ventilového</t>
  </si>
  <si>
    <t>382319897</t>
  </si>
  <si>
    <t>-1889129406</t>
  </si>
  <si>
    <t>-1877496914</t>
  </si>
  <si>
    <t>Dodávka a montáž zemní soupravy teleskopické (1,2 – 1,8 m) pro navrtávací pasy se šoupátkem domovní přípojky včetně všech souvisejících konstrukcí a prací</t>
  </si>
  <si>
    <t>-384192337</t>
  </si>
  <si>
    <t>-406263098</t>
  </si>
  <si>
    <t>659937606</t>
  </si>
  <si>
    <t>SO 352 - Přeložka vodovodu</t>
  </si>
  <si>
    <t>1399329219</t>
  </si>
  <si>
    <t>"Přeložka vodovodu větev Vp dle 352.2, 325.4:" 325*1,3</t>
  </si>
  <si>
    <t>246039185</t>
  </si>
  <si>
    <t>"Výkopy uvažovány od úrovně HTÚ a podorniční vrstvy:"</t>
  </si>
  <si>
    <t>"Přeložka vodovodu větev Vp dle 352.2, 325.4:" 475,5*1,3*1,75</t>
  </si>
  <si>
    <t>"Předpokládané zastoupení těžitelnosti zeminy dle IGP, 70%:" 1081,763*0,7</t>
  </si>
  <si>
    <t>-497299097</t>
  </si>
  <si>
    <t>"Předpokládané zastoupení těžitelnosti zeminy dle IGP, 12,5%:" 1081,763*0,125</t>
  </si>
  <si>
    <t>-1427312378</t>
  </si>
  <si>
    <t>-901098026</t>
  </si>
  <si>
    <t>"Předpokládané zastoupení těžitelnosti zeminy dle IGP, 5%:" 1081,763*0,05</t>
  </si>
  <si>
    <t>2063894412</t>
  </si>
  <si>
    <t>"Přeložka vodovodu větev Vp dle 352.2, 325.4:" 475,5*2*1,75</t>
  </si>
  <si>
    <t>1929244444</t>
  </si>
  <si>
    <t>1417909891</t>
  </si>
  <si>
    <t>"Orniční a podorniční vrstva:" 422,5*0,5</t>
  </si>
  <si>
    <t>"Zásypy vhodnou vykopanou zeminou v budoucích nezpevněnách plochách a mimo komunikace:" 443,625</t>
  </si>
  <si>
    <t>-190848893</t>
  </si>
  <si>
    <t>"Zásypy vhodnou vykopanou zeminou v budoucích nezpevněnách plochách a mimo komunikace:" -433,625</t>
  </si>
  <si>
    <t>1212103125</t>
  </si>
  <si>
    <t>323,609*5 'Přepočtené koeficientem množství</t>
  </si>
  <si>
    <t>-630335285</t>
  </si>
  <si>
    <t>-227406083</t>
  </si>
  <si>
    <t>270,44*5 'Přepočtené koeficientem množství</t>
  </si>
  <si>
    <t>-1561931279</t>
  </si>
  <si>
    <t>466390658</t>
  </si>
  <si>
    <t>54,088*5 'Přepočtené koeficientem množství</t>
  </si>
  <si>
    <t>-826185092</t>
  </si>
  <si>
    <t>-58714528</t>
  </si>
  <si>
    <t>"Zásypy vhodnou vykopanou zeminou v budoucích nezpevněnách plochách a mimo komunikace:" -443,625</t>
  </si>
  <si>
    <t>638,138*2 'Přepočtené koeficientem množství</t>
  </si>
  <si>
    <t>-1774134480</t>
  </si>
  <si>
    <t>-1709860420</t>
  </si>
  <si>
    <t>"Přeložka vodovodu větev Vp dle 352.2, 325.4:" 325*1,3*1,75</t>
  </si>
  <si>
    <t>"Přeložka vodovodu větev Vp dle 352.2, 325.4:" -325*1,3*0,1</t>
  </si>
  <si>
    <t>"Přeložka vodovodu větev Vp dle 352.2, 325.4:" -325*1,3*(0,3+0,3)</t>
  </si>
  <si>
    <t>-1860999086</t>
  </si>
  <si>
    <t>"Přeložka vodovodu větev Vp dle 352.2, 325.4:" (475,5-325)*1,3*1,75</t>
  </si>
  <si>
    <t>"Přeložka vodovodu větev Vp dle 352.2, 325.4:" -(475,5-325)*1,3*0,1</t>
  </si>
  <si>
    <t>"Přeložka vodovodu větev Vp dle 352.2, 325.4:" -(475,5-325)*1,3*(0,3+0,3)</t>
  </si>
  <si>
    <t>443736755</t>
  </si>
  <si>
    <t>205,433*2 'Přepočtené koeficientem množství</t>
  </si>
  <si>
    <t>851131975</t>
  </si>
  <si>
    <t>"Přeložka vodovodu větev Vp dle 352.2, 325.4:" 475,5*1,3*(0,3+0,3)</t>
  </si>
  <si>
    <t>"Odečet kubatury vytlačené potrubím:" -475,5*PI*0,15*0,15</t>
  </si>
  <si>
    <t>357633009</t>
  </si>
  <si>
    <t>337,279*2 'Přepočtené koeficientem množství</t>
  </si>
  <si>
    <t>279166597</t>
  </si>
  <si>
    <t>122131400</t>
  </si>
  <si>
    <t>"Přeložka vodovodu větev Vp dle 352.2, 325.4:" 475,5*1,3*0,1</t>
  </si>
  <si>
    <t>850375121</t>
  </si>
  <si>
    <t>Výřez nebo výsek na potrubí z trub litinových tlakových nebo plastických hmot DN 300</t>
  </si>
  <si>
    <t>-1617059385</t>
  </si>
  <si>
    <t>https://podminky.urs.cz/item/CS_URS_2025_02/850375121</t>
  </si>
  <si>
    <t>714131461</t>
  </si>
  <si>
    <t>-235811435</t>
  </si>
  <si>
    <t>"Dle výpisu materiálu 352.3:" 1</t>
  </si>
  <si>
    <t>857372122</t>
  </si>
  <si>
    <t>Montáž litinových tvarovek jednoosých přírubových otevřený výkop DN 300</t>
  </si>
  <si>
    <t>1213761171</t>
  </si>
  <si>
    <t>Montáž litinových tvarovek na potrubí litinovém tlakovém jednoosých na potrubí z trub přírubových v otevřeném výkopu, kanálu nebo v šachtě DN 300</t>
  </si>
  <si>
    <t>https://podminky.urs.cz/item/CS_URS_2025_02/857372122</t>
  </si>
  <si>
    <t>31951011</t>
  </si>
  <si>
    <t>potrubní spojka jištěná proti posuvu hrdlo-příruba DN 300</t>
  </si>
  <si>
    <t>-505086357</t>
  </si>
  <si>
    <t>55251382</t>
  </si>
  <si>
    <t>příruba jištěná proti posunu nástrčné hrdlo pro PE a PVC potrubí DN 300/355</t>
  </si>
  <si>
    <t>1799330169</t>
  </si>
  <si>
    <t>55253335</t>
  </si>
  <si>
    <t>tvarovka přírubová litinová vodovodní FF-kus PN10 DN 300 dl 800mm</t>
  </si>
  <si>
    <t>-1560524623</t>
  </si>
  <si>
    <t>55254017</t>
  </si>
  <si>
    <t>koleno přírubové z tvárné litiny,práškový epoxid tl 250µm FFK-kus DN 300- 45°</t>
  </si>
  <si>
    <t>-1797704277</t>
  </si>
  <si>
    <t>55254032</t>
  </si>
  <si>
    <t>koleno přírubové z tvárné litiny,práškový epoxid tl 250µm Q-kus DN 300-90°</t>
  </si>
  <si>
    <t>-791410663</t>
  </si>
  <si>
    <t>857374122</t>
  </si>
  <si>
    <t>Montáž litinových tvarovek odbočných přírubových otevřený výkop DN 300</t>
  </si>
  <si>
    <t>-1710622935</t>
  </si>
  <si>
    <t>Montáž litinových tvarovek na potrubí litinovém tlakovém odbočných na potrubí z trub přírubových v otevřeném výkopu, kanálu nebo v šachtě DN 300</t>
  </si>
  <si>
    <t>https://podminky.urs.cz/item/CS_URS_2025_02/857374122</t>
  </si>
  <si>
    <t>55253545</t>
  </si>
  <si>
    <t>tvarovka přírubová litinová s přírubovou odbočkou,práškový epoxid tl 250µm T-kus DN 300/80</t>
  </si>
  <si>
    <t>-444289238</t>
  </si>
  <si>
    <t>871381211</t>
  </si>
  <si>
    <t>Montáž potrubí z PE100 RC SDR 11 otevřený výkop svařovaných elektrotvarovkou d 355 x 32,2 mm</t>
  </si>
  <si>
    <t>2093879035</t>
  </si>
  <si>
    <t>Montáž vodovodního potrubí z polyetylenu PE100 RC v otevřeném výkopu svařovaných elektrotvarovkou SDR 11/PN16 d 355 x 32,2 mm</t>
  </si>
  <si>
    <t>https://podminky.urs.cz/item/CS_URS_2025_02/871381211</t>
  </si>
  <si>
    <t>"Přeložka vodovodu větev Vp dle 352.2, 325.4:" 475,5</t>
  </si>
  <si>
    <t>28613567</t>
  </si>
  <si>
    <t>potrubí vodovodní dvouvrstvé PE100 RC SDR11 355x32,2mm</t>
  </si>
  <si>
    <t>-2117530444</t>
  </si>
  <si>
    <t>475,5*1,015 'Přepočtené koeficientem množství</t>
  </si>
  <si>
    <t>877381101</t>
  </si>
  <si>
    <t>Montáž elektrospojek na vodovodním potrubí z PE trub d 355</t>
  </si>
  <si>
    <t>1871060931</t>
  </si>
  <si>
    <t>Montáž tvarovek na vodovodním plastovém potrubí z polyetylenu PE 100 elektrotvarovek SDR 11/PN16 spojek, oblouků nebo redukcí d 355</t>
  </si>
  <si>
    <t>https://podminky.urs.cz/item/CS_URS_2025_02/877381101</t>
  </si>
  <si>
    <t>28615985</t>
  </si>
  <si>
    <t>elektrospojka SDR11 PE 100 PN16 D 355mm</t>
  </si>
  <si>
    <t>-988171210</t>
  </si>
  <si>
    <t>R286355001</t>
  </si>
  <si>
    <t>oblouk 11° SDR11 PE 100 RC PN16 D 355mm</t>
  </si>
  <si>
    <t>325714596</t>
  </si>
  <si>
    <t>R286355003</t>
  </si>
  <si>
    <t>oblouk 22° SDR11 PE 100 RC PN16 D 355mm</t>
  </si>
  <si>
    <t>1915097966</t>
  </si>
  <si>
    <t>R286355004</t>
  </si>
  <si>
    <t>1634109221</t>
  </si>
  <si>
    <t>oblouk 45° SDR11 PE 100 RC PN16 D 355mm</t>
  </si>
  <si>
    <t>R286355006</t>
  </si>
  <si>
    <t>oblouk 60° SDR11 PE 100 RC PN16 D 355mm</t>
  </si>
  <si>
    <t>416329040</t>
  </si>
  <si>
    <t>R286355007</t>
  </si>
  <si>
    <t>oblouk 90° SDR11 PE 100 RC PN16 D 355mm</t>
  </si>
  <si>
    <t>907884711</t>
  </si>
  <si>
    <t>-939152142</t>
  </si>
  <si>
    <t>892381111</t>
  </si>
  <si>
    <t>Tlaková zkouška vodou potrubí DN 250, DN 300 nebo 350</t>
  </si>
  <si>
    <t>1089310158</t>
  </si>
  <si>
    <t>Tlakové zkoušky vodou na potrubí DN 250, 300 nebo 350</t>
  </si>
  <si>
    <t>https://podminky.urs.cz/item/CS_URS_2025_02/892381111</t>
  </si>
  <si>
    <t>1110279710</t>
  </si>
  <si>
    <t>-1935483215</t>
  </si>
  <si>
    <t>61367730</t>
  </si>
  <si>
    <t>899721112</t>
  </si>
  <si>
    <t>Signalizační vodič DN přes 150 mm na potrubí</t>
  </si>
  <si>
    <t>-1103723332</t>
  </si>
  <si>
    <t>Signalizační vodič na potrubí DN nad 150 mm</t>
  </si>
  <si>
    <t>https://podminky.urs.cz/item/CS_URS_2025_02/899721112</t>
  </si>
  <si>
    <t>-1396786811</t>
  </si>
  <si>
    <t>2133458086</t>
  </si>
  <si>
    <t>"Dle výpisu materiálu 352.3:" 3</t>
  </si>
  <si>
    <t>R858008</t>
  </si>
  <si>
    <t>Dodávka a montáž spojovacího materiálu - přírubový spoj nerezový DN 300, PN 10/16 včetně všech souvisejícíh konstrukcí a prací</t>
  </si>
  <si>
    <t>-1351647272</t>
  </si>
  <si>
    <t>"Dle výpisu materiálu 352,3:" 13</t>
  </si>
  <si>
    <t>-1282915590</t>
  </si>
  <si>
    <t>2137652018</t>
  </si>
  <si>
    <t>891371112</t>
  </si>
  <si>
    <t>Montáž vodovodních šoupátek otevřený výkop DN 300</t>
  </si>
  <si>
    <t>-1813159663</t>
  </si>
  <si>
    <t>Montáž vodovodních armatur na potrubí šoupátek nebo klapek uzavíracích v otevřeném výkopu nebo v šachtách s osazením zemní soupravy (bez poklopů) DN 300</t>
  </si>
  <si>
    <t>https://podminky.urs.cz/item/CS_URS_2025_02/891371112</t>
  </si>
  <si>
    <t>42221309</t>
  </si>
  <si>
    <t>šoupátko pitná voda litina GGG 50 krátká stavební dl PN10/16 DN 300x270mm</t>
  </si>
  <si>
    <t>202555524</t>
  </si>
  <si>
    <t>1294776788</t>
  </si>
  <si>
    <t>"Dle výpisu materiálu 352,3:" 1</t>
  </si>
  <si>
    <t>-1786460318</t>
  </si>
  <si>
    <t>426985221</t>
  </si>
  <si>
    <t>-202494329</t>
  </si>
  <si>
    <t>"Dle výpisu materiálu 352.3:" 4</t>
  </si>
  <si>
    <t>-2036360841</t>
  </si>
  <si>
    <t>-1793699696</t>
  </si>
  <si>
    <t>-1201803149</t>
  </si>
  <si>
    <t>695419720</t>
  </si>
  <si>
    <t>-363319600</t>
  </si>
  <si>
    <t>626987338</t>
  </si>
  <si>
    <t>-1089288892</t>
  </si>
  <si>
    <t>"Dle výpisu materiálu 352.3:" 5+10</t>
  </si>
  <si>
    <t>1429430694</t>
  </si>
  <si>
    <t>R899107</t>
  </si>
  <si>
    <t>Dodávka a montáž zemní soupravy teleskopické (1,2 - 1,8 m) pro šoupátka DN300 včetně všech souvisejících konstrukcí a prací</t>
  </si>
  <si>
    <t>1069147352</t>
  </si>
  <si>
    <t>-3998432</t>
  </si>
  <si>
    <t>2023273230</t>
  </si>
  <si>
    <t>SO 401 - Veřejné osvětlení</t>
  </si>
  <si>
    <t xml:space="preserve">    741 - Elektroinstalace - silnoproud</t>
  </si>
  <si>
    <t>M - Práce a dodávky M</t>
  </si>
  <si>
    <t xml:space="preserve">    21-M - Elektromontáže</t>
  </si>
  <si>
    <t xml:space="preserve">    46-M - Zemní práce při extr.mont.pracích</t>
  </si>
  <si>
    <t>121151105</t>
  </si>
  <si>
    <t>Sejmutí ornice plochy do 100 m2 tl vrstvy přes 250 do 300 mm strojně</t>
  </si>
  <si>
    <t>-655810504</t>
  </si>
  <si>
    <t>Sejmutí ornice strojně při souvislé ploše do 100 m2, tl. vrstvy přes 250 do 300 mm</t>
  </si>
  <si>
    <t>https://podminky.urs.cz/item/CS_URS_2025_02/121151105</t>
  </si>
  <si>
    <t>24*0,3</t>
  </si>
  <si>
    <t>CS ÚRS 2024 01</t>
  </si>
  <si>
    <t>1310419451</t>
  </si>
  <si>
    <t>https://podminky.urs.cz/item/CS_URS_2024_01/131251100</t>
  </si>
  <si>
    <t>36*1*0,8*0,6</t>
  </si>
  <si>
    <t>132251103</t>
  </si>
  <si>
    <t>Hloubení rýh nezapažených š do 800 mm v hornině třídy těžitelnosti I skupiny 3 objem do 100 m3 strojně</t>
  </si>
  <si>
    <t>1241399993</t>
  </si>
  <si>
    <t>Hloubení nezapažených rýh šířky do 800 mm strojně s urovnáním dna do předepsaného profilu a spádu v hornině třídy těžitelnosti I skupiny 3 přes 50 do 100 m3</t>
  </si>
  <si>
    <t>https://podminky.urs.cz/item/CS_URS_2025_02/132251103</t>
  </si>
  <si>
    <t>50*0,55*0,3+60,9*0,3*0,4+69,3*0,3*0,45+134*0,3*0,45+24,0*0,3*0,3+90,4*0,3*0,35+46*0,3*0,60</t>
  </si>
  <si>
    <t>65,0*0,3*0,7+24,8*0,3*0,8+110,5*0,3*0,7</t>
  </si>
  <si>
    <t>13,3*0,3*0,4+80,0*0,3*0,35+77*0,3*0,45</t>
  </si>
  <si>
    <t>-1546579184</t>
  </si>
  <si>
    <t>17,28+126,134</t>
  </si>
  <si>
    <t>-1744588905</t>
  </si>
  <si>
    <t>-190209144</t>
  </si>
  <si>
    <t>https://podminky.urs.cz/item/CS_URS_2024_01/171251201</t>
  </si>
  <si>
    <t>1605206699</t>
  </si>
  <si>
    <t>https://podminky.urs.cz/item/CS_URS_2024_01/174151101</t>
  </si>
  <si>
    <t>50*0,3*0,1+69,3*0,3*0,25+134,0*0,3*0,25+46,0*0,3*0,1+45,0*0,3*0,25+65,0*0,3*0,25+24,8*0,3*0,35+110,5*0,3*0,25</t>
  </si>
  <si>
    <t>-1651658509</t>
  </si>
  <si>
    <t>Obsypání potrubí strojně sypaninou z vhodných třídy těžitelnosti I a II, skupiny 1 až 4 nebo materiálem připraveným podél výkopu ve vzdálenosti do 3 m od jeho kraje, pro jakoukoliv hloubku výkopu a míru zhutnění bez prohození sypaniny</t>
  </si>
  <si>
    <t>https://podminky.urs.cz/item/CS_URS_2024_01/175151101</t>
  </si>
  <si>
    <t>90,4*0,3*0,35+46,0*0,3*0,35+80,0*0,3*0,35+77,0*0,3*0,35+65,0*0,3*0,35+24,8*0,3*0,35+110,5*0,3*0,35</t>
  </si>
  <si>
    <t>50*0,3*0,35+13,3*0,3*0,3+60,9*0,3*0,3+69,3*0,3*0,35+134,0*0,3*0,35+24,0*0,3*0,3</t>
  </si>
  <si>
    <t>36*(1*1*0,6-0,4*0,4*0,6)</t>
  </si>
  <si>
    <t>58337303</t>
  </si>
  <si>
    <t>štěrkopísek frakce 0/8</t>
  </si>
  <si>
    <t>-1328025621</t>
  </si>
  <si>
    <t>18,144*1,7 'Přepočtené koeficientem množství</t>
  </si>
  <si>
    <t>181351005</t>
  </si>
  <si>
    <t>Rozprostření ornice tl vrstvy přes 250 do 300 mm pl do 100 m2 v rovině nebo ve svahu do 1:5 strojně</t>
  </si>
  <si>
    <t>1364739523</t>
  </si>
  <si>
    <t>Rozprostření a urovnání ornice v rovině nebo ve svahu sklonu do 1:5 strojně při souvislé ploše do 100 m2, tl. vrstvy přes 250 do 300 mm</t>
  </si>
  <si>
    <t>https://podminky.urs.cz/item/CS_URS_2025_02/181351005</t>
  </si>
  <si>
    <t>922226325</t>
  </si>
  <si>
    <t>https://podminky.urs.cz/item/CS_URS_2024_01/181411131</t>
  </si>
  <si>
    <t>272319972</t>
  </si>
  <si>
    <t>451572111</t>
  </si>
  <si>
    <t>Lože pod potrubí otevřený výkop z kameniva drobného těženého</t>
  </si>
  <si>
    <t>1391608114</t>
  </si>
  <si>
    <t>Lože pod potrubí, stoky a drobné objekty v otevřeném výkopu z kameniva drobného těženého 0 až 4 mm</t>
  </si>
  <si>
    <t>https://podminky.urs.cz/item/CS_URS_2024_01/451572111</t>
  </si>
  <si>
    <t>50*0,3*0,1+13,3*0,3*0,1+60,9*0,3*0,1+69,3*0,3*0,1+134,0*0,3*0,1+24,0*0,3*0,1</t>
  </si>
  <si>
    <t>90,4*0,3*0,1+46,0*0,3*0,1+80,0*0,3*0,1+77,0*0,3*0,1+65,0*0,3*0,1+24,8*0,3*0,1+110,5*0,3*0,1</t>
  </si>
  <si>
    <t>871390320</t>
  </si>
  <si>
    <t>Montáž kanalizačního potrubí hladkého plnostěnného SN 12 z polypropylenu DN 400</t>
  </si>
  <si>
    <t>1863039371</t>
  </si>
  <si>
    <t>Montáž kanalizačního potrubí z polypropylenu PP hladkého plnostěnného SN 12 DN 400</t>
  </si>
  <si>
    <t>https://podminky.urs.cz/item/CS_URS_2025_02/871390320</t>
  </si>
  <si>
    <t>Poznámka k položce:_x000d_
 základové pouzdro</t>
  </si>
  <si>
    <t>28617029</t>
  </si>
  <si>
    <t>trubka kanalizační PP plnostěnná třívrstvá DN 400x1000mm SN12</t>
  </si>
  <si>
    <t>1613067946</t>
  </si>
  <si>
    <t>899722113</t>
  </si>
  <si>
    <t>Krytí potrubí z plastů výstražnou fólií z PVC přes 25 do 34cm</t>
  </si>
  <si>
    <t>1484705393</t>
  </si>
  <si>
    <t>Krytí potrubí z plastů výstražnou fólií z PVC šířky přes 25 do 34 cm</t>
  </si>
  <si>
    <t>https://podminky.urs.cz/item/CS_URS_2024_01/899722113</t>
  </si>
  <si>
    <t>741</t>
  </si>
  <si>
    <t>Elektroinstalace - silnoproud</t>
  </si>
  <si>
    <t>741110053</t>
  </si>
  <si>
    <t>Montáž trubka plastová ohebná D přes 35 mm uložená volně</t>
  </si>
  <si>
    <t>-1585880015</t>
  </si>
  <si>
    <t>Montáž trubek elektroinstalačních s nasunutím nebo našroubováním do krabic plastových ohebných, uložených volně, vnější Ø přes 35 mm</t>
  </si>
  <si>
    <t>https://podminky.urs.cz/item/CS_URS_2024_01/741110053</t>
  </si>
  <si>
    <t>34571351</t>
  </si>
  <si>
    <t>trubka elektroinstalační ohebná dvouplášťová korugovaná (chránička) D 41/50mm, HDPE+LDPE</t>
  </si>
  <si>
    <t>-154932276</t>
  </si>
  <si>
    <t>741122133</t>
  </si>
  <si>
    <t>Montáž kabel Cu plný kulatý žíla 4x10 mm2 zatažený v trubkách (např. CYKY)</t>
  </si>
  <si>
    <t>1195632432</t>
  </si>
  <si>
    <t>Montáž kabelů měděných bez ukončení uložených v trubkách zatažených plných kulatých nebo bezhalogenových (např. CYKY) počtu a průřezu žil 4x10 mm2</t>
  </si>
  <si>
    <t>https://podminky.urs.cz/item/CS_URS_2024_01/741122133</t>
  </si>
  <si>
    <t>271,0+56,7+117,6+135,5+191,4+49,6+131,5+42,2+75,7+57,6</t>
  </si>
  <si>
    <t>34111076</t>
  </si>
  <si>
    <t>kabel instalační jádro Cu plné izolace PVC plášť PVC 450/750V (CYKY) 4x10mm2</t>
  </si>
  <si>
    <t>128</t>
  </si>
  <si>
    <t>277133051</t>
  </si>
  <si>
    <t>741410001</t>
  </si>
  <si>
    <t>Montáž pásku uzemňovacího průřezu do 120 mm2 na povrchu</t>
  </si>
  <si>
    <t>-950088206</t>
  </si>
  <si>
    <t>Montáž uzemňovacího vedení s upevněním, propojením a připojením pomocí svorek na povrchu pásku průřezu do 120 mm2</t>
  </si>
  <si>
    <t>https://podminky.urs.cz/item/CS_URS_2024_01/741410001</t>
  </si>
  <si>
    <t>35442062</t>
  </si>
  <si>
    <t>pás zemnící 30x4mm FeZn</t>
  </si>
  <si>
    <t>-1516534530</t>
  </si>
  <si>
    <t>741410003</t>
  </si>
  <si>
    <t>Montáž drátu nebo lana uzemňovacího průměru do 10 mm na povrchu</t>
  </si>
  <si>
    <t>-1777708842</t>
  </si>
  <si>
    <t>Montáž uzemňovacího vedení s upevněním, propojením a připojením pomocí svorek na povrchu drátu nebo lana Ø do 10 mm</t>
  </si>
  <si>
    <t>https://podminky.urs.cz/item/CS_URS_2024_01/741410003</t>
  </si>
  <si>
    <t>36*8</t>
  </si>
  <si>
    <t>35441073</t>
  </si>
  <si>
    <t>drát D 10mm FeZn</t>
  </si>
  <si>
    <t>-549375621</t>
  </si>
  <si>
    <t>741420021</t>
  </si>
  <si>
    <t>Montáž svorka hromosvodná se 2 šrouby</t>
  </si>
  <si>
    <t>-1218102916</t>
  </si>
  <si>
    <t>Montáž hromosvodného vedení svorek se 2 šrouby</t>
  </si>
  <si>
    <t>https://podminky.urs.cz/item/CS_URS_2025_02/741420021</t>
  </si>
  <si>
    <t>35441895</t>
  </si>
  <si>
    <t>svorka připojovací k připojení kovových částí</t>
  </si>
  <si>
    <t>1559396527</t>
  </si>
  <si>
    <t>35441996</t>
  </si>
  <si>
    <t>svorka odbočovací a spojovací pro spojování kruhových a páskových vodičů, FeZn</t>
  </si>
  <si>
    <t>864019861</t>
  </si>
  <si>
    <t>741810002</t>
  </si>
  <si>
    <t>Celková prohlídka elektrického rozvodu a zařízení přes 100 000 do 500 000,- Kč</t>
  </si>
  <si>
    <t>1398173549</t>
  </si>
  <si>
    <t>Zkoušky a prohlídky elektrických rozvodů a zařízení celková prohlídka a vyhotovení revizní zprávy pro objem montážních prací přes 100 do 500 tis. Kč</t>
  </si>
  <si>
    <t>https://podminky.urs.cz/item/CS_URS_2024_01/741810002</t>
  </si>
  <si>
    <t>Práce a dodávky M</t>
  </si>
  <si>
    <t>21-M</t>
  </si>
  <si>
    <t>Elektromontáže</t>
  </si>
  <si>
    <t>210203901</t>
  </si>
  <si>
    <t>Montáž svítidel LED se zapojením vodičů průmyslových nebo venkovních na výložník nebo dřík</t>
  </si>
  <si>
    <t>1496325450</t>
  </si>
  <si>
    <t>https://podminky.urs.cz/item/CS_URS_2024_01/210203901</t>
  </si>
  <si>
    <t>347R74000</t>
  </si>
  <si>
    <t>svítidlo veřejného osvětlení na výložník zdroj LED 27W 4000lm 3000K</t>
  </si>
  <si>
    <t>256</t>
  </si>
  <si>
    <t>-613244039</t>
  </si>
  <si>
    <t>svítidlo veřejného osvětlení na výložník zdroj LED 29,6W 3054lm 4000K</t>
  </si>
  <si>
    <t>Poznámka k položce:_x000d_
např. MODUS STL 27W, 4000lm, 3000K</t>
  </si>
  <si>
    <t>34774002</t>
  </si>
  <si>
    <t>svítidlo veřejného osvětlení na výložník zdroj LED 56,5W 6133lm 4000K</t>
  </si>
  <si>
    <t>-240829902</t>
  </si>
  <si>
    <t>210204011</t>
  </si>
  <si>
    <t>Montáž stožárů osvětlení ocelových samostatně stojících délky do 12 m</t>
  </si>
  <si>
    <t>-50943928</t>
  </si>
  <si>
    <t>Montáž stožárů osvětlení samostatně stojících ocelových, délky do 12 m</t>
  </si>
  <si>
    <t>https://podminky.urs.cz/item/CS_URS_2024_01/210204011</t>
  </si>
  <si>
    <t>31674068</t>
  </si>
  <si>
    <t>stožár osvětlovací sadový Pz 133/89/60 v 7,0m</t>
  </si>
  <si>
    <t>-1564923687</t>
  </si>
  <si>
    <t>210204100</t>
  </si>
  <si>
    <t>Montáž výložníků osvětlení jednoramenných nástěnných hmotnosti do 35 kg</t>
  </si>
  <si>
    <t>-518890040</t>
  </si>
  <si>
    <t>Montáž výložníků osvětlení jednoramenných nástěnných, hmotnosti do 35 kg</t>
  </si>
  <si>
    <t>https://podminky.urs.cz/item/CS_URS_2024_01/210204100</t>
  </si>
  <si>
    <t>31674001</t>
  </si>
  <si>
    <t>výložník rovný jednoduchý k osvětlovacím stožárům uličním vyložení 1000mm</t>
  </si>
  <si>
    <t>1282921360</t>
  </si>
  <si>
    <t>210204201</t>
  </si>
  <si>
    <t>Montáž elektrovýzbroje stožárů osvětlení 1 okruh</t>
  </si>
  <si>
    <t>-1657420281</t>
  </si>
  <si>
    <t>https://podminky.urs.cz/item/CS_URS_2024_01/210204201</t>
  </si>
  <si>
    <t>31674129</t>
  </si>
  <si>
    <t>výzbroj stožárová SV 6.6.4</t>
  </si>
  <si>
    <t>2048408696</t>
  </si>
  <si>
    <t>46-M</t>
  </si>
  <si>
    <t>Zemní práce při extr.mont.pracích</t>
  </si>
  <si>
    <t>460641113</t>
  </si>
  <si>
    <t>Základové konstrukce při elektromontážích z monolitického betonu tř. C 16/20</t>
  </si>
  <si>
    <t>124098896</t>
  </si>
  <si>
    <t>Základové konstrukce základ bez bednění do rostlé zeminy z monolitického betonu tř. C 16/20</t>
  </si>
  <si>
    <t>https://podminky.urs.cz/item/CS_URS_2024_01/460641113</t>
  </si>
  <si>
    <t>36*0,4*0,8*0,4</t>
  </si>
  <si>
    <t>SO 501 - Plynovod STL</t>
  </si>
  <si>
    <t>SO501.1 - Větev P</t>
  </si>
  <si>
    <t>914224402</t>
  </si>
  <si>
    <t>"Větev P dle 501.3:" 18*1</t>
  </si>
  <si>
    <t>-1651336278</t>
  </si>
  <si>
    <t>147086746</t>
  </si>
  <si>
    <t>"Větev P dle 501.3:" 18*(1,5+1+1,5)</t>
  </si>
  <si>
    <t>"Větev P dle 501.3:" 18*(0,5+1+0,5)</t>
  </si>
  <si>
    <t>351271773</t>
  </si>
  <si>
    <t>"Větev P dle 501.3:" 45*1</t>
  </si>
  <si>
    <t>2057952936</t>
  </si>
  <si>
    <t>-677369672</t>
  </si>
  <si>
    <t>"Větev P dle 501.3:" 302,25*1,35*1*0,8</t>
  </si>
  <si>
    <t>"Předpokládané zastoupení těžitelnosti zeminy dle IGP, 70%:" 326,43*0,7</t>
  </si>
  <si>
    <t>701115528</t>
  </si>
  <si>
    <t>"Větev P dle 501.3:" 302,25*1,35*1*0,2</t>
  </si>
  <si>
    <t>"Předpokládané zastoupení těžitelnosti zeminy dle IGP, 70%:" 81,608*0,7</t>
  </si>
  <si>
    <t>21062427</t>
  </si>
  <si>
    <t>"Předpokládané zastoupení těžitelnosti zeminy dle IGP, 10%:" 326,43*0,1</t>
  </si>
  <si>
    <t>-473372845</t>
  </si>
  <si>
    <t>"Předpokládané zastoupení těžitelnosti zeminy dle IGP, 10%:" 81,608*0,1</t>
  </si>
  <si>
    <t>-1927507882</t>
  </si>
  <si>
    <t>-1986339887</t>
  </si>
  <si>
    <t>-215496488</t>
  </si>
  <si>
    <t>-1819609633</t>
  </si>
  <si>
    <t>1578407086</t>
  </si>
  <si>
    <t>"Větev P dle 501.3:" 302,25*1,35*2*0,2</t>
  </si>
  <si>
    <t>-1128648722</t>
  </si>
  <si>
    <t>506496156</t>
  </si>
  <si>
    <t>"Orniční a podorniční vrstva:" 45*0,6</t>
  </si>
  <si>
    <t>1605822358</t>
  </si>
  <si>
    <t>-653909360</t>
  </si>
  <si>
    <t>285,627*5 'Přepočtené koeficientem množství</t>
  </si>
  <si>
    <t>-815972087</t>
  </si>
  <si>
    <t>45790538</t>
  </si>
  <si>
    <t>81,608*5 'Přepočtené koeficientem množství</t>
  </si>
  <si>
    <t>-1881743770</t>
  </si>
  <si>
    <t>-829056929</t>
  </si>
  <si>
    <t>40,804*5 'Přepočtené koeficientem množství</t>
  </si>
  <si>
    <t>-633804550</t>
  </si>
  <si>
    <t>1888566526</t>
  </si>
  <si>
    <t>"Větev P dle 501.3:" 302,25*1,35*1</t>
  </si>
  <si>
    <t>408,038*2 'Přepočtené koeficientem množství</t>
  </si>
  <si>
    <t>-1624251604</t>
  </si>
  <si>
    <t>647994756</t>
  </si>
  <si>
    <t>"Větev P dle 501.3:" -302,25*0,1*1</t>
  </si>
  <si>
    <t>"Větev P dle 501.3:" -302,25*(0,1+0,3)*1</t>
  </si>
  <si>
    <t>-1667335119</t>
  </si>
  <si>
    <t>175,305*2 'Přepočtené koeficientem množství</t>
  </si>
  <si>
    <t>-351643552</t>
  </si>
  <si>
    <t>"Větev P dle 501.3:" 302,25*(0,1+0,3)*1</t>
  </si>
  <si>
    <t>-1880396956</t>
  </si>
  <si>
    <t>120,9*2 'Přepočtené koeficientem množství</t>
  </si>
  <si>
    <t>-53219675</t>
  </si>
  <si>
    <t>716317927</t>
  </si>
  <si>
    <t>-499607007</t>
  </si>
  <si>
    <t>"Větev P dle 501.3:" 302,25*0,1*1</t>
  </si>
  <si>
    <t>1428158432</t>
  </si>
  <si>
    <t>1294855847</t>
  </si>
  <si>
    <t>"Větev P dle 501.3:" 2*18*1</t>
  </si>
  <si>
    <t>-1816806603</t>
  </si>
  <si>
    <t>-544736989</t>
  </si>
  <si>
    <t>-176904909</t>
  </si>
  <si>
    <t>757822337</t>
  </si>
  <si>
    <t>-72961028</t>
  </si>
  <si>
    <t>"Větev P dle 501.3:" 2*18</t>
  </si>
  <si>
    <t>-1059260756</t>
  </si>
  <si>
    <t>-1021881521</t>
  </si>
  <si>
    <t>-350784062</t>
  </si>
  <si>
    <t>-938706321</t>
  </si>
  <si>
    <t>"Kamenivo (pol. 1):" 10,44</t>
  </si>
  <si>
    <t>"Živice (pol. 3):" 12,42</t>
  </si>
  <si>
    <t>1257870434</t>
  </si>
  <si>
    <t>22,86*14 'Přepočtené koeficientem množství</t>
  </si>
  <si>
    <t>1079245309</t>
  </si>
  <si>
    <t>"Živice (pol. 2):" 3,96</t>
  </si>
  <si>
    <t>820300287</t>
  </si>
  <si>
    <t>3,96*14 'Přepočtené koeficientem množství</t>
  </si>
  <si>
    <t>1730509485</t>
  </si>
  <si>
    <t>1381684397</t>
  </si>
  <si>
    <t>-1970801176</t>
  </si>
  <si>
    <t>-349659958</t>
  </si>
  <si>
    <t>SO501.2 - Větev P1</t>
  </si>
  <si>
    <t>-521911822</t>
  </si>
  <si>
    <t>"Větev P1 dle 501.4:" 17,4*1,2*1</t>
  </si>
  <si>
    <t>"Předpokládané zastoupení těžitelnosti zeminy dle IGP, 50%:" 20,88*0,5</t>
  </si>
  <si>
    <t>-1178706998</t>
  </si>
  <si>
    <t>"Předpokládané zastoupení těžitelnosti zeminy dle IGP, 15%:" 20,88*0,15</t>
  </si>
  <si>
    <t>-382927834</t>
  </si>
  <si>
    <t>568044478</t>
  </si>
  <si>
    <t>"Předpokládané zastoupení těžitelnosti zeminy dle IGP, 20%:" 20,88*0,20</t>
  </si>
  <si>
    <t>1254462661</t>
  </si>
  <si>
    <t>-1853689119</t>
  </si>
  <si>
    <t>10,44*5 'Přepočtené koeficientem množství</t>
  </si>
  <si>
    <t>-922021052</t>
  </si>
  <si>
    <t>1280036318</t>
  </si>
  <si>
    <t>6,264*5 'Přepočtené koeficientem množství</t>
  </si>
  <si>
    <t>-225508348</t>
  </si>
  <si>
    <t>-1301476030</t>
  </si>
  <si>
    <t>4,176*5 'Přepočtené koeficientem množství</t>
  </si>
  <si>
    <t>1704598177</t>
  </si>
  <si>
    <t>20,88*2 'Přepočtené koeficientem množství</t>
  </si>
  <si>
    <t>218116624</t>
  </si>
  <si>
    <t>"Větev P1 dle 501.4:" -17,4*0,1*1</t>
  </si>
  <si>
    <t>"Větev P1 dle 501.4:" -17,4*(0,1+0,3)*1</t>
  </si>
  <si>
    <t>-394008445</t>
  </si>
  <si>
    <t>12,18*2 'Přepočtené koeficientem množství</t>
  </si>
  <si>
    <t>-2095279225</t>
  </si>
  <si>
    <t>"Větev P1 dle 501.4:" 17,4*(0,1+0,3)*1</t>
  </si>
  <si>
    <t>-549414346</t>
  </si>
  <si>
    <t>6,96*2 'Přepočtené koeficientem množství</t>
  </si>
  <si>
    <t>78819223</t>
  </si>
  <si>
    <t>"Větev P1 dle 501.4:" 17,4*0,1*1</t>
  </si>
  <si>
    <t>1234330952</t>
  </si>
  <si>
    <t>1035761851</t>
  </si>
  <si>
    <t>SO501.3 - Větev P2</t>
  </si>
  <si>
    <t>1316114360</t>
  </si>
  <si>
    <t>"Větev P2 dle 501.5:" 66,3*0,85*1</t>
  </si>
  <si>
    <t>"Předpokládané zastoupení těžitelnosti zeminy dle IGP, 90%:" 56,355*0,9</t>
  </si>
  <si>
    <t>1417613016</t>
  </si>
  <si>
    <t>"Předpokládané zastoupení těžitelnosti zeminy dle IGP, 5%:" 56,355*0,05</t>
  </si>
  <si>
    <t>1745574554</t>
  </si>
  <si>
    <t>1701363482</t>
  </si>
  <si>
    <t>774772990</t>
  </si>
  <si>
    <t>50,72*5 'Přepočtené koeficientem množství</t>
  </si>
  <si>
    <t>-70378548</t>
  </si>
  <si>
    <t>1199278511</t>
  </si>
  <si>
    <t>5,636*5 'Přepočtené koeficientem množství</t>
  </si>
  <si>
    <t>385308118</t>
  </si>
  <si>
    <t>56,355*2 'Přepočtené koeficientem množství</t>
  </si>
  <si>
    <t>1086005923</t>
  </si>
  <si>
    <t>"Větev P2 dle 501.5:" -66,3*0,1*1</t>
  </si>
  <si>
    <t>"Větev P2 dle 501.5:" -66,3*(0,1+0,3)*1</t>
  </si>
  <si>
    <t>67299776</t>
  </si>
  <si>
    <t>23,205*2 'Přepočtené koeficientem množství</t>
  </si>
  <si>
    <t>-446915421</t>
  </si>
  <si>
    <t>"Větev P2 dle 501.5:" 66,3*(0,1+0,3)*1</t>
  </si>
  <si>
    <t>-159716855</t>
  </si>
  <si>
    <t>26,52*2 'Přepočtené koeficientem množství</t>
  </si>
  <si>
    <t>-1426466906</t>
  </si>
  <si>
    <t>"Větev P2 dle 501.5:" 66,3*0,1*1</t>
  </si>
  <si>
    <t>1287940887</t>
  </si>
  <si>
    <t>-624882015</t>
  </si>
  <si>
    <t>SO501.4 - Větev P3</t>
  </si>
  <si>
    <t>-1326357131</t>
  </si>
  <si>
    <t>"Rozebrání a obnova povrchu dle 501.3, chodník:" 4</t>
  </si>
  <si>
    <t>1010591412</t>
  </si>
  <si>
    <t>"Rozebrání a obnova povrchu dle 501.1, MK živice:"</t>
  </si>
  <si>
    <t>"Větev P3 dle 501.6:" 4*1</t>
  </si>
  <si>
    <t>1406826847</t>
  </si>
  <si>
    <t>1587857121</t>
  </si>
  <si>
    <t>"Větev P3 dle 501.6:" 4*(1,5+1+1,5)</t>
  </si>
  <si>
    <t>"Větev P3 dle 501.6:" 4*(0,5+1+0,5)</t>
  </si>
  <si>
    <t>272668222</t>
  </si>
  <si>
    <t>"Větev P3 dle 501.6:" 69,7*1,2*1</t>
  </si>
  <si>
    <t>"Předpokládané zastoupení těžitelnosti zeminy dle IGP, 80%:" 83,64*0,8</t>
  </si>
  <si>
    <t>-1532542611</t>
  </si>
  <si>
    <t>"Předpokládané zastoupení těžitelnosti zeminy dle IGP, 7,5%:" 83,64*0,075</t>
  </si>
  <si>
    <t>-1290643151</t>
  </si>
  <si>
    <t>975504625</t>
  </si>
  <si>
    <t>"Předpokládané zastoupení těžitelnosti zeminy dle IGP, 5%:" 83,64*0,05</t>
  </si>
  <si>
    <t>-400503430</t>
  </si>
  <si>
    <t>-1527618850</t>
  </si>
  <si>
    <t>66,912*5 'Přepočtené koeficientem množství</t>
  </si>
  <si>
    <t>561708821</t>
  </si>
  <si>
    <t>-520328133</t>
  </si>
  <si>
    <t>12,546*5 'Přepočtené koeficientem množství</t>
  </si>
  <si>
    <t>-739485362</t>
  </si>
  <si>
    <t>2051955252</t>
  </si>
  <si>
    <t>4,182*5 'Přepočtené koeficientem množství</t>
  </si>
  <si>
    <t>599038408</t>
  </si>
  <si>
    <t>83,64*2 'Přepočtené koeficientem množství</t>
  </si>
  <si>
    <t>-1602880644</t>
  </si>
  <si>
    <t>"Větev P3 dle 501.6:" -69,7*0,1*1</t>
  </si>
  <si>
    <t>"Větev P3 dle 501.6:" -69,7*(0,1+0,3)*1</t>
  </si>
  <si>
    <t>-1480105927</t>
  </si>
  <si>
    <t>48,79*2 'Přepočtené koeficientem množství</t>
  </si>
  <si>
    <t>-1590760963</t>
  </si>
  <si>
    <t>"Větev P3 dle 501.6:" 69,7*(0,1+0,3)*1</t>
  </si>
  <si>
    <t>847555762</t>
  </si>
  <si>
    <t>27,88*2 'Přepočtené koeficientem množství</t>
  </si>
  <si>
    <t>-1801347385</t>
  </si>
  <si>
    <t>"Větev P3 dle 501.6:" 69,7*0,1*1</t>
  </si>
  <si>
    <t>-1800516376</t>
  </si>
  <si>
    <t>-1372635160</t>
  </si>
  <si>
    <t>"Větev P3 dle 501.6:" 2*4*1</t>
  </si>
  <si>
    <t>-201240535</t>
  </si>
  <si>
    <t>-1610409850</t>
  </si>
  <si>
    <t>-1996367781</t>
  </si>
  <si>
    <t>-449277077</t>
  </si>
  <si>
    <t>867954879</t>
  </si>
  <si>
    <t>"Rozebrání a obnova povrchu dle 501.3, chodník, použit stávající materiál:" 4</t>
  </si>
  <si>
    <t>284113259</t>
  </si>
  <si>
    <t>"Rozebrání a obnova povrchu dle 501.3, chodník (použit stávající materiál):" 2</t>
  </si>
  <si>
    <t>-707503878</t>
  </si>
  <si>
    <t>1741741347</t>
  </si>
  <si>
    <t>"Větev P3 dle 501.6:" 2*4</t>
  </si>
  <si>
    <t>1695113439</t>
  </si>
  <si>
    <t>866619133</t>
  </si>
  <si>
    <t>-2097059738</t>
  </si>
  <si>
    <t>1314706485</t>
  </si>
  <si>
    <t>-1078024732</t>
  </si>
  <si>
    <t>1457369767</t>
  </si>
  <si>
    <t>-954169966</t>
  </si>
  <si>
    <t>"Kamenivo (pol. 1):" 2,33</t>
  </si>
  <si>
    <t>"Živice (pol. 3):" 2,76</t>
  </si>
  <si>
    <t>-267982178</t>
  </si>
  <si>
    <t>5,09*14 'Přepočtené koeficientem množství</t>
  </si>
  <si>
    <t>1696023012</t>
  </si>
  <si>
    <t>"Živice (pol. 2):" 0,88</t>
  </si>
  <si>
    <t>-1930890123</t>
  </si>
  <si>
    <t>0,88*14 'Přepočtené koeficientem množství</t>
  </si>
  <si>
    <t>-1388165572</t>
  </si>
  <si>
    <t>"Kamenivo (pol. 1):" 2,32</t>
  </si>
  <si>
    <t>-1447875307</t>
  </si>
  <si>
    <t>-319561234</t>
  </si>
  <si>
    <t>10499856</t>
  </si>
  <si>
    <t>SO501.5 - Výpis materiálu</t>
  </si>
  <si>
    <t xml:space="preserve">    23-M - Montáže potrubí</t>
  </si>
  <si>
    <t>-624095509</t>
  </si>
  <si>
    <t>"Větve P - P3:" 302,3+17,4+66,3+69,7</t>
  </si>
  <si>
    <t>466209432</t>
  </si>
  <si>
    <t>1612598504</t>
  </si>
  <si>
    <t>1839706195</t>
  </si>
  <si>
    <t>23-M</t>
  </si>
  <si>
    <t>Montáže potrubí</t>
  </si>
  <si>
    <t>230202032</t>
  </si>
  <si>
    <t>Montáž chráničky pro plynovody plastové průměru přes 63 do 110 mm</t>
  </si>
  <si>
    <t>530986526</t>
  </si>
  <si>
    <t>Montáž plastové chráničky pro plynovody průměru přes 63 do 110 mm</t>
  </si>
  <si>
    <t>https://podminky.urs.cz/item/CS_URS_2025_02/230202032</t>
  </si>
  <si>
    <t>2302020M</t>
  </si>
  <si>
    <t>chránička PE-HD SDR26 plyn 110x4,2</t>
  </si>
  <si>
    <t>209649728</t>
  </si>
  <si>
    <t>230202071</t>
  </si>
  <si>
    <t>Nasunutí potrubní sekce plastové průměru do 63 mm do chráničky pro plynovody</t>
  </si>
  <si>
    <t>-1194812747</t>
  </si>
  <si>
    <t>Nasunutí potrubní sekce do chráničky pro plynovody nasouvané potrubí plastové dn do 63 mm</t>
  </si>
  <si>
    <t>https://podminky.urs.cz/item/CS_URS_2025_02/230202071</t>
  </si>
  <si>
    <t>230202112</t>
  </si>
  <si>
    <t>Montáž kluzných objímek výšky 15 mm pro plynovodní potrubí vnějšího průměru přes 50 mm do 80 mm</t>
  </si>
  <si>
    <t>1844761357</t>
  </si>
  <si>
    <t>Montáž kluzných objímek pro zasunutí potrubí do chráničky pro plynovody výšky 15 mm vnějšího průměru potrubí přes 50 do 80 mm</t>
  </si>
  <si>
    <t>https://podminky.urs.cz/item/CS_URS_2025_02/230202112</t>
  </si>
  <si>
    <t>28655140</t>
  </si>
  <si>
    <t>objímka kluzná typ C segment v 15mm</t>
  </si>
  <si>
    <t>-760570014</t>
  </si>
  <si>
    <t>230202225</t>
  </si>
  <si>
    <t>Montáž manžety na chráničku plynovodního potrubí plastového průměru přes 63 do 110 mm</t>
  </si>
  <si>
    <t>-1491955525</t>
  </si>
  <si>
    <t>Montáž manžety na chráničku pro plynovody potrubí plastového dn přes 63 do 110 mm</t>
  </si>
  <si>
    <t>https://podminky.urs.cz/item/CS_URS_2025_02/230202225</t>
  </si>
  <si>
    <t>28655108</t>
  </si>
  <si>
    <t>manžeta chráničky vč. upínací pásky 63x160mm DN 50x150</t>
  </si>
  <si>
    <t>-1310730228</t>
  </si>
  <si>
    <t>230205042</t>
  </si>
  <si>
    <t>Montáž plynovodního potrubí plastového svařované na tupo nebo elektrospojkou dn 63 mm en 5,8 mm</t>
  </si>
  <si>
    <t>-1161560797</t>
  </si>
  <si>
    <t>Montáž plynovodního potrubí PE průměru do 110 mm návin nebo tyč, svařované na tupo nebo elektrospojkou Ø 63, tl. stěny 5,8 mm</t>
  </si>
  <si>
    <t>https://podminky.urs.cz/item/CS_URS_2025_02/230205042</t>
  </si>
  <si>
    <t>R286001</t>
  </si>
  <si>
    <t>potrubí PE100RC s ochranným pláštěm SDR11 63x5,80mm</t>
  </si>
  <si>
    <t>896192603</t>
  </si>
  <si>
    <t>455,7*1,05 'Přepočtené koeficientem množství</t>
  </si>
  <si>
    <t>230205242</t>
  </si>
  <si>
    <t>Montáž plynovodního trubního dílu PE elektrotvarovky nebo svařovaného na tupo dn 63 mm en 5,7 mm</t>
  </si>
  <si>
    <t>437221152</t>
  </si>
  <si>
    <t>Montáž plynovodních trubních dílů PE průměru do 110 mm elektrotvarovky nebo svařované na tupo Ø 63, tl. stěny 5,8 mm</t>
  </si>
  <si>
    <t>https://podminky.urs.cz/item/CS_URS_2025_02/230205242</t>
  </si>
  <si>
    <t>28614234</t>
  </si>
  <si>
    <t>koleno 15° SDR11 PE 100 PN16 D 63mm</t>
  </si>
  <si>
    <t>1204525523</t>
  </si>
  <si>
    <t>28614813</t>
  </si>
  <si>
    <t>koleno 90° SDR11 PE 100 PN16 D 63mm</t>
  </si>
  <si>
    <t>1055157253</t>
  </si>
  <si>
    <t>28614839</t>
  </si>
  <si>
    <t>koleno 45° SDR11 PE 100 PN16 D 63mm</t>
  </si>
  <si>
    <t>-886796676</t>
  </si>
  <si>
    <t>-1301212881</t>
  </si>
  <si>
    <t>28615023</t>
  </si>
  <si>
    <t>elektrozáslepka SDR11 PE 100 PN16 D 63mm</t>
  </si>
  <si>
    <t>-1561142089</t>
  </si>
  <si>
    <t>230230016</t>
  </si>
  <si>
    <t>Hlavní tlaková zkouška vzduchem 0,6 MPa DN 50</t>
  </si>
  <si>
    <t>-1566160332</t>
  </si>
  <si>
    <t>Tlakové zkoušky hlavní vzduchem 0,6 MPa DN 50</t>
  </si>
  <si>
    <t>https://podminky.urs.cz/item/CS_URS_2025_02/230230016</t>
  </si>
  <si>
    <t>SO501.6 - Odbočení pro přípojky plynu</t>
  </si>
  <si>
    <t>-354183181</t>
  </si>
  <si>
    <t>"Větve P - P3:" 111,6*0,8*1,2</t>
  </si>
  <si>
    <t>"Předpokládané zastoupení těžitelnosti zeminy dle IGP, 70%:" 107,096*0,7</t>
  </si>
  <si>
    <t>-1515585784</t>
  </si>
  <si>
    <t>"Předpokládané zastoupení těžitelnosti zeminy dle IGP, 10%:" 107,096*0,1</t>
  </si>
  <si>
    <t>771562701</t>
  </si>
  <si>
    <t>-684385903</t>
  </si>
  <si>
    <t>1245452791</t>
  </si>
  <si>
    <t>-240503646</t>
  </si>
  <si>
    <t>74,967*5 'Přepočtené koeficientem množství</t>
  </si>
  <si>
    <t>-990368436</t>
  </si>
  <si>
    <t>1235665841</t>
  </si>
  <si>
    <t>21,42*5 'Přepočtené koeficientem množství</t>
  </si>
  <si>
    <t>250011430</t>
  </si>
  <si>
    <t>986961505</t>
  </si>
  <si>
    <t>10,71*5 'Přepočtené koeficientem množství</t>
  </si>
  <si>
    <t>1609026991</t>
  </si>
  <si>
    <t>107,136*2 'Přepočtené koeficientem množství</t>
  </si>
  <si>
    <t>1973795241</t>
  </si>
  <si>
    <t>"Větve P - P3:" -111,6*0,8*0,1</t>
  </si>
  <si>
    <t>"Větve P - P3:" -111,6*0,8*(0,1+0,3)</t>
  </si>
  <si>
    <t>-693254335</t>
  </si>
  <si>
    <t>62,496*2 'Přepočtené koeficientem množství</t>
  </si>
  <si>
    <t>409640585</t>
  </si>
  <si>
    <t>"Větve P - P3:" 111,6*0,8*(0,1+0,3)</t>
  </si>
  <si>
    <t>1103491845</t>
  </si>
  <si>
    <t>35,712*2 'Přepočtené koeficientem množství</t>
  </si>
  <si>
    <t>1079512013</t>
  </si>
  <si>
    <t>"Větve P - P3:" 111,6*0,8*0,1</t>
  </si>
  <si>
    <t>426493574</t>
  </si>
  <si>
    <t>"Větve P - P3:" 111,6</t>
  </si>
  <si>
    <t>46132673</t>
  </si>
  <si>
    <t>503427762</t>
  </si>
  <si>
    <t>-737413640</t>
  </si>
  <si>
    <t>1142559052</t>
  </si>
  <si>
    <t>2302010M</t>
  </si>
  <si>
    <t>chránička PE-HD SDR26 plyn d75</t>
  </si>
  <si>
    <t>201986255</t>
  </si>
  <si>
    <t>111,6*1,05 'Přepočtené koeficientem množství</t>
  </si>
  <si>
    <t>1647023115</t>
  </si>
  <si>
    <t>230205025</t>
  </si>
  <si>
    <t>Montáž plynovodního potrubí plastového svařované na tupo nebo elektrospojkou dn 32 mm en 3,0 mm</t>
  </si>
  <si>
    <t>464952254</t>
  </si>
  <si>
    <t>Montáž plynovodního potrubí PE průměru do 110 mm návin nebo tyč, svařované na tupo nebo elektrospojkou Ø 32, tl. stěny 3,0 mm</t>
  </si>
  <si>
    <t>https://podminky.urs.cz/item/CS_URS_2025_02/230205025</t>
  </si>
  <si>
    <t>R286002</t>
  </si>
  <si>
    <t>potrubí PE100RC s ochranným pláštěm SDR11 32x3,0mm</t>
  </si>
  <si>
    <t>371069743</t>
  </si>
  <si>
    <t>230205225</t>
  </si>
  <si>
    <t>Montáž plynovodního trubního dílu PE elektrotvarovky nebo svařovaného na tupo dn 32 mm en 2,0 mm</t>
  </si>
  <si>
    <t>1102654419</t>
  </si>
  <si>
    <t>Montáž plynovodních trubních dílů PE průměru do 110 mm elektrotvarovky nebo svařované na tupo Ø 32, tl. stěny 3,0 mm</t>
  </si>
  <si>
    <t>https://podminky.urs.cz/item/CS_URS_2025_02/230205225</t>
  </si>
  <si>
    <t>28614199</t>
  </si>
  <si>
    <t>koleno 90° SDR11 PE 100 PN16 D 32mm</t>
  </si>
  <si>
    <t>912339507</t>
  </si>
  <si>
    <t>28615969</t>
  </si>
  <si>
    <t>elektrospojka SDR11 PE 100 PN16 D 32mm</t>
  </si>
  <si>
    <t>-1606400529</t>
  </si>
  <si>
    <t>1948233623</t>
  </si>
  <si>
    <t>R286003</t>
  </si>
  <si>
    <t>elektrotvarovka T-kus PE 100 PN16 D 63/d32mm</t>
  </si>
  <si>
    <t>2125385005</t>
  </si>
  <si>
    <t>-2068388632</t>
  </si>
  <si>
    <t>23-M001</t>
  </si>
  <si>
    <t>Dodávka a montáž plynoměrné skříně do připraveného výkopu včetně osazení soklu a včetně vystrojení</t>
  </si>
  <si>
    <t>891582902</t>
  </si>
  <si>
    <t>SO 801 - Architektonické a krajinné řešení</t>
  </si>
  <si>
    <t>111211101</t>
  </si>
  <si>
    <t>Odstranění křovin a stromů průměru kmene do 100 mm i s kořeny sklonu terénu do 1:5 ručně</t>
  </si>
  <si>
    <t>-1645284900</t>
  </si>
  <si>
    <t>Odstranění křovin a stromů s odstraněním kořenů ručně průměru kmene do 100 mm jakékoliv plochy v rovině nebo ve svahu o sklonu do 1:5</t>
  </si>
  <si>
    <t>https://podminky.urs.cz/item/CS_URS_2025_02/111211101</t>
  </si>
  <si>
    <t>112101101</t>
  </si>
  <si>
    <t>Odstranění stromů listnatých průměru kmene přes 100 do 300 mm</t>
  </si>
  <si>
    <t>-195711126</t>
  </si>
  <si>
    <t>Odstranění stromů s odřezáním kmene a s odvětvením listnatých, průměru kmene přes 100 do 300 mm</t>
  </si>
  <si>
    <t>https://podminky.urs.cz/item/CS_URS_2025_02/112101101</t>
  </si>
  <si>
    <t>112251101</t>
  </si>
  <si>
    <t>Odstranění pařezů průměru přes 100 do 300 mm</t>
  </si>
  <si>
    <t>-497352250</t>
  </si>
  <si>
    <t>Odstranění pařezů strojně s jejich vykopáním nebo vytrháním průměru přes 100 do 300 mm</t>
  </si>
  <si>
    <t>https://podminky.urs.cz/item/CS_URS_2025_02/112251101</t>
  </si>
  <si>
    <t>122251102</t>
  </si>
  <si>
    <t>Odkopávky a prokopávky nezapažené v hornině třídy těžitelnosti I skupiny 3 objem do 50 m3 strojně</t>
  </si>
  <si>
    <t>992921834</t>
  </si>
  <si>
    <t>Odkopávky a prokopávky nezapažené strojně v hornině třídy těžitelnosti I skupiny 3 přes 20 do 50 m3</t>
  </si>
  <si>
    <t>https://podminky.urs.cz/item/CS_URS_2025_02/122251102</t>
  </si>
  <si>
    <t>1,7*17</t>
  </si>
  <si>
    <t>1014840736</t>
  </si>
  <si>
    <t>1,7*17-1,57*1,54-0,15*13-0,3*1,9*1,5</t>
  </si>
  <si>
    <t>183101113</t>
  </si>
  <si>
    <t>Hloubení jamek bez výměny půdy zeminy skupiny 1 až 4 obj přes 0,02 do 0,05 m3 v rovině a svahu do 1:5</t>
  </si>
  <si>
    <t>784246230</t>
  </si>
  <si>
    <t>Hloubení jamek pro vysazování rostlin v zemině skupiny 1 až 4 bez výměny půdy v rovině nebo na svahu do 1:5, objemu přes 0,02 do 0,05 m3</t>
  </si>
  <si>
    <t>https://podminky.urs.cz/item/CS_URS_2025_02/183101113</t>
  </si>
  <si>
    <t>669*1,4</t>
  </si>
  <si>
    <t>183101115</t>
  </si>
  <si>
    <t>Hloubení jamek bez výměny půdy zeminy skupiny 1 až 4 obj přes 0,125 do 0,4 m3 v rovině a svahu do 1:5</t>
  </si>
  <si>
    <t>392805315</t>
  </si>
  <si>
    <t>Hloubení jamek pro vysazování rostlin v zemině skupiny 1 až 4 bez výměny půdy v rovině nebo na svahu do 1:5, objemu přes 0,125 do 0,40 m3</t>
  </si>
  <si>
    <t>https://podminky.urs.cz/item/CS_URS_2025_02/183101115</t>
  </si>
  <si>
    <t>183106614</t>
  </si>
  <si>
    <t>Ochrana stromu protikořenovou clonou v rovině nebo na svahu do 1:5 hl přes 1000 do 1400 mm</t>
  </si>
  <si>
    <t>231499650</t>
  </si>
  <si>
    <t>Instalace protikořenových bariér do předem vyhloubené rýhy, včetně zásypu a hutnění v rovině nebo na svahu do 1:5, hloubky přes 1000 do 1400 mm</t>
  </si>
  <si>
    <t>https://podminky.urs.cz/item/CS_URS_2025_02/183106614</t>
  </si>
  <si>
    <t>62*8</t>
  </si>
  <si>
    <t>69311085</t>
  </si>
  <si>
    <t>geotextilie netkaná separační, ochranná, filtrační, drenážní PP 800g/m2</t>
  </si>
  <si>
    <t>-2055681642</t>
  </si>
  <si>
    <t>496*2,4 'Přepočtené koeficientem množství</t>
  </si>
  <si>
    <t>183117114</t>
  </si>
  <si>
    <t>Rýhy pro protikořenové textilie v zemině skupiny 1 až 4 hl přes 1,1 do 1,6 m š do 0,6 m v rovině a svahu do 1:5</t>
  </si>
  <si>
    <t>1184367987</t>
  </si>
  <si>
    <t>Hloubení rýh pro instalaci protikořenových bariér zapažených i nezapažených, v zemině skupiny 1 až 4, šířky do 600 mm v rovině nebo na svahu do 1:5, hloubky přes 1100 do 1600 mm</t>
  </si>
  <si>
    <t>https://podminky.urs.cz/item/CS_URS_2025_02/183117114</t>
  </si>
  <si>
    <t>496/3</t>
  </si>
  <si>
    <t>183211211</t>
  </si>
  <si>
    <t>Založení štěrkového záhonu pro výsadbu trvalek v rovině nebo ve svahu do 1:5 v zemině skupiny 1 až 4</t>
  </si>
  <si>
    <t>-918138095</t>
  </si>
  <si>
    <t>Založení štěrkového záhonu pro výsadbu trvalek v zemině skupiny 1 až 4 v rovině nebo na svahu do 1:5</t>
  </si>
  <si>
    <t>https://podminky.urs.cz/item/CS_URS_2025_01/183211211</t>
  </si>
  <si>
    <t>183211312</t>
  </si>
  <si>
    <t>Výsadba trvalek prostokořenných</t>
  </si>
  <si>
    <t>-1494154934</t>
  </si>
  <si>
    <t>Výsadba květin do připravené půdy se zalitím do připravené půdy, se zalitím trvalek prostokořenných</t>
  </si>
  <si>
    <t>https://podminky.urs.cz/item/CS_URS_2025_01/183211312</t>
  </si>
  <si>
    <t>487*5</t>
  </si>
  <si>
    <t>183402121</t>
  </si>
  <si>
    <t>Rozrušení půdy souvislé pl přes 100 do 500 m2 hl přes 50 do 150 mm v rovině a svahu do 1:5</t>
  </si>
  <si>
    <t>431279845</t>
  </si>
  <si>
    <t>Rozrušení půdy na hloubku přes 50 do 150 mm souvislé plochy do 500 m2 v rovině nebo na svahu do 1:5</t>
  </si>
  <si>
    <t>https://podminky.urs.cz/item/CS_URS_2025_02/183402121</t>
  </si>
  <si>
    <t>183403153</t>
  </si>
  <si>
    <t>Obdělání půdy hrabáním v rovině a svahu do 1:5</t>
  </si>
  <si>
    <t>1517698182</t>
  </si>
  <si>
    <t>Obdělání půdy hrabáním v rovině nebo na svahu do 1:5</t>
  </si>
  <si>
    <t>https://podminky.urs.cz/item/CS_URS_2025_02/183403153</t>
  </si>
  <si>
    <t>184102116</t>
  </si>
  <si>
    <t>Výsadba dřeviny s balem D přes 0,6 do 0,8 m do jamky se zalitím v rovině a svahu do 1:5</t>
  </si>
  <si>
    <t>-633740486</t>
  </si>
  <si>
    <t>Výsadba dřeviny s balem do předem vyhloubené jamky se zalitím v rovině nebo na svahu do 1:5, při průměru balu přes 600 do 800 mm</t>
  </si>
  <si>
    <t>https://podminky.urs.cz/item/CS_URS_2025_02/184102116</t>
  </si>
  <si>
    <t>M01</t>
  </si>
  <si>
    <t>javor klen OK 12-14 cm</t>
  </si>
  <si>
    <t>230404040</t>
  </si>
  <si>
    <t>M02</t>
  </si>
  <si>
    <t>dub letní OK 12-14 cm</t>
  </si>
  <si>
    <t>1665635826</t>
  </si>
  <si>
    <t>M03</t>
  </si>
  <si>
    <t>jerlín OK 12-14 cm</t>
  </si>
  <si>
    <t>-252024570</t>
  </si>
  <si>
    <t>M04</t>
  </si>
  <si>
    <t>platan východní OK 12-14 cm</t>
  </si>
  <si>
    <t>2070929708</t>
  </si>
  <si>
    <t>184102211</t>
  </si>
  <si>
    <t>Výsadba keře bez balu v do 1 m do jamky se zalitím v rovině a svahu do 1:5</t>
  </si>
  <si>
    <t>503038222</t>
  </si>
  <si>
    <t>Výsadba keře bez balu do předem vyhloubené jamky se zalitím v rovině nebo na svahu do 1:5 výšky do 1 m v terénu</t>
  </si>
  <si>
    <t>https://podminky.urs.cz/item/CS_URS_2025_02/184102211</t>
  </si>
  <si>
    <t>02650442</t>
  </si>
  <si>
    <t>habr obecný /Carpinus betulus/ 80-125cm</t>
  </si>
  <si>
    <t>-102627137</t>
  </si>
  <si>
    <t>184215311</t>
  </si>
  <si>
    <t>Ukotvení dřeviny textilními popruhy a ocelovými lanky do zeminy skupiny 1 až 4 obvodu kmene do 250 mm</t>
  </si>
  <si>
    <t>976663454</t>
  </si>
  <si>
    <t>Ukotvení dřeviny nadzemním kotvením za kmen pomocí textilních popruhů a ocelových lanek do volné zeminy skupiny 1 až 4, obvodu kmene do 250 mm</t>
  </si>
  <si>
    <t>https://podminky.urs.cz/item/CS_URS_2025_02/184215311</t>
  </si>
  <si>
    <t>67587008</t>
  </si>
  <si>
    <t>sada pro nadzemní kotvení stromu za kmen do volné zeminy obvodu kmene do 500mm výšky kmene do 10m</t>
  </si>
  <si>
    <t>sada</t>
  </si>
  <si>
    <t>965657923</t>
  </si>
  <si>
    <t>184215412</t>
  </si>
  <si>
    <t>Zhotovení závlahové mísy dřevin D přes 0,5 do 1,0 m v rovině nebo na svahu do 1:5</t>
  </si>
  <si>
    <t>-415030175</t>
  </si>
  <si>
    <t>Zhotovení závlahové mísy u solitérních dřevin v rovině nebo na svahu do 1:5, o průměru mísy přes 0,5 do 1 m</t>
  </si>
  <si>
    <t>https://podminky.urs.cz/item/CS_URS_2025_02/184215412</t>
  </si>
  <si>
    <t>184813511</t>
  </si>
  <si>
    <t>Chemické odplevelení před založením kultury postřikem na široko v rovině a svahu do 1:5 ručně</t>
  </si>
  <si>
    <t>-1287945915</t>
  </si>
  <si>
    <t>Chemické odplevelení půdy před založením kultury, trávníku nebo zpevněných ploch ručně o jakékoli výměře postřikem na široko v rovině nebo na svahu do 1:5</t>
  </si>
  <si>
    <t>https://podminky.urs.cz/item/CS_URS_2025_02/184813511</t>
  </si>
  <si>
    <t>184911421</t>
  </si>
  <si>
    <t>Mulčování rostlin kůrou tl do 0,1 m v rovině a svahu do 1:5</t>
  </si>
  <si>
    <t>1827861366</t>
  </si>
  <si>
    <t>Mulčování vysazených rostlin mulčovací kůrou, tl. do 100 mm v rovině nebo na svahu do 1:5</t>
  </si>
  <si>
    <t>https://podminky.urs.cz/item/CS_URS_2025_02/184911421</t>
  </si>
  <si>
    <t>10391100</t>
  </si>
  <si>
    <t>kůra mulčovací VL</t>
  </si>
  <si>
    <t>1043506297</t>
  </si>
  <si>
    <t>669*0,103 'Přepočtené koeficientem množství</t>
  </si>
  <si>
    <t>273313511</t>
  </si>
  <si>
    <t>Základové desky z betonu tř. C 12/15</t>
  </si>
  <si>
    <t>-2011527288</t>
  </si>
  <si>
    <t>Základy z betonu prostého desky z betonu kamenem neprokládaného tř. C 12/15</t>
  </si>
  <si>
    <t>https://podminky.urs.cz/item/CS_URS_2025_02/273313511</t>
  </si>
  <si>
    <t>0,15*13</t>
  </si>
  <si>
    <t>936124113</t>
  </si>
  <si>
    <t>Montáž lavičky stabilní kotvené šrouby na pevný podklad</t>
  </si>
  <si>
    <t>-221243873</t>
  </si>
  <si>
    <t>Montáž lavičky parkové stabilní přichycené kotevními šrouby</t>
  </si>
  <si>
    <t>https://podminky.urs.cz/item/CS_URS_2025_02/936124113</t>
  </si>
  <si>
    <t>74910100</t>
  </si>
  <si>
    <t>lavička bez opěradla nekotvená 1500x450x420mm konstrukce-kov, sedák-dřevo</t>
  </si>
  <si>
    <t>1328485991</t>
  </si>
  <si>
    <t>R01</t>
  </si>
  <si>
    <t>Kompletní dodávka podzemních kontejnerů 5m3 - 3x –, rozměr podstavy 1570x1540, výška 2010</t>
  </si>
  <si>
    <t>1368977961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</si>
</sst>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4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800080"/>
      <name val="Arial CE"/>
    </font>
    <font>
      <sz val="8"/>
      <color rgb="FF0000A8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sz val="7"/>
      <name val="Arial CE"/>
    </font>
    <font>
      <i/>
      <sz val="7"/>
      <color rgb="FF969696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3" fillId="0" borderId="0" applyNumberFormat="0" applyFill="0" applyBorder="0" applyAlignment="0" applyProtection="0"/>
  </cellStyleXfs>
  <cellXfs count="25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8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4" fontId="18" fillId="0" borderId="5" xfId="0" applyNumberFormat="1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left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3" fillId="5" borderId="6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vertical="center"/>
    </xf>
    <xf numFmtId="0" fontId="23" fillId="5" borderId="7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right" vertical="center"/>
    </xf>
    <xf numFmtId="0" fontId="23" fillId="5" borderId="8" xfId="0" applyFont="1" applyFill="1" applyBorder="1" applyAlignment="1">
      <alignment horizontal="left" vertical="center"/>
    </xf>
    <xf numFmtId="0" fontId="23" fillId="5" borderId="0" xfId="0" applyFont="1" applyFill="1" applyAlignment="1">
      <alignment horizontal="center" vertical="center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4" fontId="25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1" fillId="0" borderId="14" xfId="0" applyNumberFormat="1" applyFont="1" applyBorder="1" applyAlignment="1">
      <alignment vertical="center"/>
    </xf>
    <xf numFmtId="4" fontId="21" fillId="0" borderId="0" xfId="0" applyNumberFormat="1" applyFont="1" applyBorder="1" applyAlignment="1">
      <alignment vertical="center"/>
    </xf>
    <xf numFmtId="166" fontId="21" fillId="0" borderId="0" xfId="0" applyNumberFormat="1" applyFont="1" applyBorder="1" applyAlignment="1">
      <alignment vertical="center"/>
    </xf>
    <xf numFmtId="4" fontId="21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left" vertical="center" wrapText="1"/>
    </xf>
    <xf numFmtId="0" fontId="29" fillId="0" borderId="0" xfId="0" applyFont="1" applyAlignment="1">
      <alignment vertical="center"/>
    </xf>
    <xf numFmtId="4" fontId="29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4" fontId="30" fillId="0" borderId="14" xfId="0" applyNumberFormat="1" applyFont="1" applyBorder="1" applyAlignment="1">
      <alignment vertical="center"/>
    </xf>
    <xf numFmtId="4" fontId="30" fillId="0" borderId="0" xfId="0" applyNumberFormat="1" applyFont="1" applyBorder="1" applyAlignment="1">
      <alignment vertical="center"/>
    </xf>
    <xf numFmtId="166" fontId="30" fillId="0" borderId="0" xfId="0" applyNumberFormat="1" applyFont="1" applyBorder="1" applyAlignment="1">
      <alignment vertical="center"/>
    </xf>
    <xf numFmtId="4" fontId="30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4" fontId="29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30" fillId="0" borderId="19" xfId="0" applyNumberFormat="1" applyFont="1" applyBorder="1" applyAlignment="1">
      <alignment vertical="center"/>
    </xf>
    <xf numFmtId="4" fontId="30" fillId="0" borderId="20" xfId="0" applyNumberFormat="1" applyFont="1" applyBorder="1" applyAlignment="1">
      <alignment vertical="center"/>
    </xf>
    <xf numFmtId="166" fontId="30" fillId="0" borderId="20" xfId="0" applyNumberFormat="1" applyFont="1" applyBorder="1" applyAlignment="1">
      <alignment vertical="center"/>
    </xf>
    <xf numFmtId="4" fontId="30" fillId="0" borderId="21" xfId="0" applyNumberFormat="1" applyFont="1" applyBorder="1" applyAlignment="1">
      <alignment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8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ont="1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3" fillId="5" borderId="0" xfId="0" applyFont="1" applyFill="1" applyAlignment="1">
      <alignment horizontal="left" vertical="center"/>
    </xf>
    <xf numFmtId="0" fontId="23" fillId="5" borderId="0" xfId="0" applyFont="1" applyFill="1" applyAlignment="1">
      <alignment horizontal="right" vertical="center"/>
    </xf>
    <xf numFmtId="0" fontId="33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3" fillId="5" borderId="16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23" fillId="5" borderId="18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/>
    <xf numFmtId="166" fontId="34" fillId="0" borderId="12" xfId="0" applyNumberFormat="1" applyFont="1" applyBorder="1" applyAlignment="1"/>
    <xf numFmtId="166" fontId="34" fillId="0" borderId="13" xfId="0" applyNumberFormat="1" applyFont="1" applyBorder="1" applyAlignment="1"/>
    <xf numFmtId="4" fontId="35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0" fillId="0" borderId="3" xfId="0" applyFont="1" applyBorder="1" applyAlignment="1" applyProtection="1">
      <alignment vertical="center"/>
      <protection locked="0"/>
    </xf>
    <xf numFmtId="0" fontId="23" fillId="0" borderId="22" xfId="0" applyFont="1" applyBorder="1" applyAlignment="1" applyProtection="1">
      <alignment horizontal="center" vertical="center"/>
      <protection locked="0"/>
    </xf>
    <xf numFmtId="49" fontId="23" fillId="0" borderId="22" xfId="0" applyNumberFormat="1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center" vertical="center" wrapText="1"/>
      <protection locked="0"/>
    </xf>
    <xf numFmtId="167" fontId="23" fillId="0" borderId="22" xfId="0" applyNumberFormat="1" applyFont="1" applyBorder="1" applyAlignment="1" applyProtection="1">
      <alignment vertical="center"/>
      <protection locked="0"/>
    </xf>
    <xf numFmtId="4" fontId="23" fillId="3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  <protection locked="0"/>
    </xf>
    <xf numFmtId="0" fontId="24" fillId="3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>
      <alignment horizontal="center" vertical="center"/>
    </xf>
    <xf numFmtId="166" fontId="24" fillId="0" borderId="0" xfId="0" applyNumberFormat="1" applyFont="1" applyBorder="1" applyAlignment="1">
      <alignment vertical="center"/>
    </xf>
    <xf numFmtId="166" fontId="24" fillId="0" borderId="15" xfId="0" applyNumberFormat="1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  <xf numFmtId="0" fontId="37" fillId="0" borderId="0" xfId="0" applyFont="1" applyAlignment="1">
      <alignment horizontal="left"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8" fillId="0" borderId="0" xfId="0" applyFont="1" applyAlignment="1">
      <alignment vertical="center" wrapText="1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39" fillId="0" borderId="0" xfId="0" applyFont="1" applyAlignment="1">
      <alignment horizontal="left" vertical="center"/>
    </xf>
    <xf numFmtId="0" fontId="40" fillId="0" borderId="0" xfId="1" applyFont="1" applyAlignment="1">
      <alignment vertical="center" wrapText="1"/>
    </xf>
    <xf numFmtId="0" fontId="0" fillId="0" borderId="19" xfId="0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0" xfId="0" applyFont="1" applyBorder="1" applyAlignment="1">
      <alignment vertical="center"/>
    </xf>
    <xf numFmtId="0" fontId="0" fillId="0" borderId="21" xfId="0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167" fontId="9" fillId="0" borderId="0" xfId="0" applyNumberFormat="1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41" fillId="0" borderId="22" xfId="0" applyFont="1" applyBorder="1" applyAlignment="1" applyProtection="1">
      <alignment horizontal="center" vertical="center"/>
      <protection locked="0"/>
    </xf>
    <xf numFmtId="49" fontId="41" fillId="0" borderId="22" xfId="0" applyNumberFormat="1" applyFont="1" applyBorder="1" applyAlignment="1" applyProtection="1">
      <alignment horizontal="left" vertical="center" wrapText="1"/>
      <protection locked="0"/>
    </xf>
    <xf numFmtId="0" fontId="41" fillId="0" borderId="22" xfId="0" applyFont="1" applyBorder="1" applyAlignment="1" applyProtection="1">
      <alignment horizontal="left" vertical="center" wrapText="1"/>
      <protection locked="0"/>
    </xf>
    <xf numFmtId="0" fontId="41" fillId="0" borderId="22" xfId="0" applyFont="1" applyBorder="1" applyAlignment="1" applyProtection="1">
      <alignment horizontal="center" vertical="center" wrapText="1"/>
      <protection locked="0"/>
    </xf>
    <xf numFmtId="167" fontId="41" fillId="0" borderId="22" xfId="0" applyNumberFormat="1" applyFont="1" applyBorder="1" applyAlignment="1" applyProtection="1">
      <alignment vertical="center"/>
      <protection locked="0"/>
    </xf>
    <xf numFmtId="4" fontId="41" fillId="3" borderId="22" xfId="0" applyNumberFormat="1" applyFont="1" applyFill="1" applyBorder="1" applyAlignment="1" applyProtection="1">
      <alignment vertical="center"/>
      <protection locked="0"/>
    </xf>
    <xf numFmtId="4" fontId="41" fillId="0" borderId="22" xfId="0" applyNumberFormat="1" applyFont="1" applyBorder="1" applyAlignment="1" applyProtection="1">
      <alignment vertical="center"/>
      <protection locked="0"/>
    </xf>
    <xf numFmtId="0" fontId="42" fillId="0" borderId="3" xfId="0" applyFont="1" applyBorder="1" applyAlignment="1">
      <alignment vertical="center"/>
    </xf>
    <xf numFmtId="0" fontId="41" fillId="3" borderId="14" xfId="0" applyFont="1" applyFill="1" applyBorder="1" applyAlignment="1" applyProtection="1">
      <alignment horizontal="left" vertical="center"/>
      <protection locked="0"/>
    </xf>
    <xf numFmtId="0" fontId="41" fillId="0" borderId="0" xfId="0" applyFont="1" applyBorder="1" applyAlignment="1">
      <alignment horizontal="center" vertical="center"/>
    </xf>
    <xf numFmtId="0" fontId="9" fillId="0" borderId="19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21" xfId="0" applyFont="1" applyBorder="1" applyAlignment="1">
      <alignment vertical="center"/>
    </xf>
    <xf numFmtId="0" fontId="10" fillId="0" borderId="19" xfId="0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10" fillId="0" borderId="21" xfId="0" applyFont="1" applyBorder="1" applyAlignment="1">
      <alignment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styles" Target="styles.xml" /><Relationship Id="rId37" Type="http://schemas.openxmlformats.org/officeDocument/2006/relationships/theme" Target="theme/theme1.xml" /><Relationship Id="rId38" Type="http://schemas.openxmlformats.org/officeDocument/2006/relationships/calcChain" Target="calcChain.xml" /><Relationship Id="rId39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image" Target="../media/image1.jpg" /><Relationship Id="rId2" Type="http://schemas.openxmlformats.org/officeDocument/2006/relationships/image" Target="../media/image2.jp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image" Target="../media/image36.jpg" /><Relationship Id="rId2" Type="http://schemas.openxmlformats.org/officeDocument/2006/relationships/image" Target="../media/image37.jpg" /><Relationship Id="rId3" Type="http://schemas.openxmlformats.org/officeDocument/2006/relationships/image" Target="../media/image3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image" Target="../media/image40.jpg" /><Relationship Id="rId2" Type="http://schemas.openxmlformats.org/officeDocument/2006/relationships/image" Target="../media/image41.jpg" /><Relationship Id="rId3" Type="http://schemas.openxmlformats.org/officeDocument/2006/relationships/image" Target="../media/image4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image" Target="../media/image44.jpg" /><Relationship Id="rId2" Type="http://schemas.openxmlformats.org/officeDocument/2006/relationships/image" Target="../media/image45.jpg" /><Relationship Id="rId3" Type="http://schemas.openxmlformats.org/officeDocument/2006/relationships/image" Target="../media/image4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image" Target="../media/image48.jpg" /><Relationship Id="rId2" Type="http://schemas.openxmlformats.org/officeDocument/2006/relationships/image" Target="../media/image49.jpg" /><Relationship Id="rId3" Type="http://schemas.openxmlformats.org/officeDocument/2006/relationships/image" Target="../media/image5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image" Target="../media/image52.jpg" /><Relationship Id="rId2" Type="http://schemas.openxmlformats.org/officeDocument/2006/relationships/image" Target="../media/image53.jpg" /><Relationship Id="rId3" Type="http://schemas.openxmlformats.org/officeDocument/2006/relationships/image" Target="../media/image5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image" Target="../media/image56.jpg" /><Relationship Id="rId2" Type="http://schemas.openxmlformats.org/officeDocument/2006/relationships/image" Target="../media/image57.jpg" /><Relationship Id="rId3" Type="http://schemas.openxmlformats.org/officeDocument/2006/relationships/image" Target="../media/image5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image" Target="../media/image60.jpg" /><Relationship Id="rId2" Type="http://schemas.openxmlformats.org/officeDocument/2006/relationships/image" Target="../media/image61.jpg" /><Relationship Id="rId3" Type="http://schemas.openxmlformats.org/officeDocument/2006/relationships/image" Target="../media/image6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image" Target="../media/image64.jpg" /><Relationship Id="rId2" Type="http://schemas.openxmlformats.org/officeDocument/2006/relationships/image" Target="../media/image65.jpg" /><Relationship Id="rId3" Type="http://schemas.openxmlformats.org/officeDocument/2006/relationships/image" Target="../media/image6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image" Target="../media/image68.jpg" /><Relationship Id="rId2" Type="http://schemas.openxmlformats.org/officeDocument/2006/relationships/image" Target="../media/image69.jpg" /><Relationship Id="rId3" Type="http://schemas.openxmlformats.org/officeDocument/2006/relationships/image" Target="../media/image7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image" Target="../media/image72.jpg" /><Relationship Id="rId2" Type="http://schemas.openxmlformats.org/officeDocument/2006/relationships/image" Target="../media/image73.jpg" /><Relationship Id="rId3" Type="http://schemas.openxmlformats.org/officeDocument/2006/relationships/image" Target="../media/image7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image" Target="../media/image4.jpg" /><Relationship Id="rId2" Type="http://schemas.openxmlformats.org/officeDocument/2006/relationships/image" Target="../media/image5.jpg" /><Relationship Id="rId3" Type="http://schemas.openxmlformats.org/officeDocument/2006/relationships/image" Target="../media/image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image" Target="../media/image76.jpg" /><Relationship Id="rId2" Type="http://schemas.openxmlformats.org/officeDocument/2006/relationships/image" Target="../media/image77.jpg" /><Relationship Id="rId3" Type="http://schemas.openxmlformats.org/officeDocument/2006/relationships/image" Target="../media/image7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image" Target="../media/image80.jpg" /><Relationship Id="rId2" Type="http://schemas.openxmlformats.org/officeDocument/2006/relationships/image" Target="../media/image81.jpg" /><Relationship Id="rId3" Type="http://schemas.openxmlformats.org/officeDocument/2006/relationships/image" Target="../media/image8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image" Target="../media/image84.jpg" /><Relationship Id="rId2" Type="http://schemas.openxmlformats.org/officeDocument/2006/relationships/image" Target="../media/image85.jpg" /><Relationship Id="rId3" Type="http://schemas.openxmlformats.org/officeDocument/2006/relationships/image" Target="../media/image8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image" Target="../media/image88.jpg" /><Relationship Id="rId2" Type="http://schemas.openxmlformats.org/officeDocument/2006/relationships/image" Target="../media/image89.jpg" /><Relationship Id="rId3" Type="http://schemas.openxmlformats.org/officeDocument/2006/relationships/image" Target="../media/image9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image" Target="../media/image92.jpg" /><Relationship Id="rId2" Type="http://schemas.openxmlformats.org/officeDocument/2006/relationships/image" Target="../media/image93.jpg" /><Relationship Id="rId3" Type="http://schemas.openxmlformats.org/officeDocument/2006/relationships/image" Target="../media/image9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image" Target="../media/image96.jpg" /><Relationship Id="rId2" Type="http://schemas.openxmlformats.org/officeDocument/2006/relationships/image" Target="../media/image97.jpg" /><Relationship Id="rId3" Type="http://schemas.openxmlformats.org/officeDocument/2006/relationships/image" Target="../media/image9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image" Target="../media/image100.jpg" /><Relationship Id="rId2" Type="http://schemas.openxmlformats.org/officeDocument/2006/relationships/image" Target="../media/image101.jpg" /><Relationship Id="rId3" Type="http://schemas.openxmlformats.org/officeDocument/2006/relationships/image" Target="../media/image10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image" Target="../media/image104.jpg" /><Relationship Id="rId2" Type="http://schemas.openxmlformats.org/officeDocument/2006/relationships/image" Target="../media/image105.jpg" /><Relationship Id="rId3" Type="http://schemas.openxmlformats.org/officeDocument/2006/relationships/image" Target="../media/image10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image" Target="../media/image108.jpg" /><Relationship Id="rId2" Type="http://schemas.openxmlformats.org/officeDocument/2006/relationships/image" Target="../media/image109.jpg" /><Relationship Id="rId3" Type="http://schemas.openxmlformats.org/officeDocument/2006/relationships/image" Target="../media/image11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image" Target="../media/image112.jpg" /><Relationship Id="rId2" Type="http://schemas.openxmlformats.org/officeDocument/2006/relationships/image" Target="../media/image113.jpg" /><Relationship Id="rId3" Type="http://schemas.openxmlformats.org/officeDocument/2006/relationships/image" Target="../media/image11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image" Target="../media/image8.jpg" /><Relationship Id="rId2" Type="http://schemas.openxmlformats.org/officeDocument/2006/relationships/image" Target="../media/image9.jpg" /><Relationship Id="rId3" Type="http://schemas.openxmlformats.org/officeDocument/2006/relationships/image" Target="../media/image1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image" Target="../media/image116.jpg" /><Relationship Id="rId2" Type="http://schemas.openxmlformats.org/officeDocument/2006/relationships/image" Target="../media/image117.jpg" /><Relationship Id="rId3" Type="http://schemas.openxmlformats.org/officeDocument/2006/relationships/image" Target="../media/image11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image" Target="../media/image120.jpg" /><Relationship Id="rId2" Type="http://schemas.openxmlformats.org/officeDocument/2006/relationships/image" Target="../media/image121.jpg" /><Relationship Id="rId3" Type="http://schemas.openxmlformats.org/officeDocument/2006/relationships/image" Target="../media/image12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image" Target="../media/image124.jpg" /><Relationship Id="rId2" Type="http://schemas.openxmlformats.org/officeDocument/2006/relationships/image" Target="../media/image125.jpg" /><Relationship Id="rId3" Type="http://schemas.openxmlformats.org/officeDocument/2006/relationships/image" Target="../media/image12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image" Target="../media/image128.jpg" /><Relationship Id="rId2" Type="http://schemas.openxmlformats.org/officeDocument/2006/relationships/image" Target="../media/image129.jpg" /><Relationship Id="rId3" Type="http://schemas.openxmlformats.org/officeDocument/2006/relationships/image" Target="../media/image13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4.xml.rels>&#65279;<?xml version="1.0" encoding="utf-8"?><Relationships xmlns="http://schemas.openxmlformats.org/package/2006/relationships"><Relationship Id="rId1" Type="http://schemas.openxmlformats.org/officeDocument/2006/relationships/image" Target="../media/image132.jpg" /><Relationship Id="rId2" Type="http://schemas.openxmlformats.org/officeDocument/2006/relationships/image" Target="../media/image133.jpg" /><Relationship Id="rId3" Type="http://schemas.openxmlformats.org/officeDocument/2006/relationships/image" Target="../media/image13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5.xml.rels>&#65279;<?xml version="1.0" encoding="utf-8"?><Relationships xmlns="http://schemas.openxmlformats.org/package/2006/relationships"><Relationship Id="rId1" Type="http://schemas.openxmlformats.org/officeDocument/2006/relationships/image" Target="../media/image136.jpg" /><Relationship Id="rId2" Type="http://schemas.openxmlformats.org/officeDocument/2006/relationships/image" Target="../media/image137.jpg" /><Relationship Id="rId3" Type="http://schemas.openxmlformats.org/officeDocument/2006/relationships/image" Target="../media/image13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image" Target="../media/image12.jpg" /><Relationship Id="rId2" Type="http://schemas.openxmlformats.org/officeDocument/2006/relationships/image" Target="../media/image13.jpg" /><Relationship Id="rId3" Type="http://schemas.openxmlformats.org/officeDocument/2006/relationships/image" Target="../media/image1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image" Target="../media/image16.jpg" /><Relationship Id="rId2" Type="http://schemas.openxmlformats.org/officeDocument/2006/relationships/image" Target="../media/image17.jpg" /><Relationship Id="rId3" Type="http://schemas.openxmlformats.org/officeDocument/2006/relationships/image" Target="../media/image1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image" Target="../media/image20.jpg" /><Relationship Id="rId2" Type="http://schemas.openxmlformats.org/officeDocument/2006/relationships/image" Target="../media/image21.jpg" /><Relationship Id="rId3" Type="http://schemas.openxmlformats.org/officeDocument/2006/relationships/image" Target="../media/image2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image" Target="../media/image24.jpg" /><Relationship Id="rId2" Type="http://schemas.openxmlformats.org/officeDocument/2006/relationships/image" Target="../media/image25.jpg" /><Relationship Id="rId3" Type="http://schemas.openxmlformats.org/officeDocument/2006/relationships/image" Target="../media/image2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image" Target="../media/image28.jpg" /><Relationship Id="rId2" Type="http://schemas.openxmlformats.org/officeDocument/2006/relationships/image" Target="../media/image29.jpg" /><Relationship Id="rId3" Type="http://schemas.openxmlformats.org/officeDocument/2006/relationships/image" Target="../media/image3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image" Target="../media/image32.jpg" /><Relationship Id="rId2" Type="http://schemas.openxmlformats.org/officeDocument/2006/relationships/image" Target="../media/image33.jpg" /><Relationship Id="rId3" Type="http://schemas.openxmlformats.org/officeDocument/2006/relationships/image" Target="../media/image3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86995</xdr:colOff>
      <xdr:row>3</xdr:row>
      <xdr:rowOff>0</xdr:rowOff>
    </xdr:from>
    <xdr:to>
      <xdr:col>40</xdr:col>
      <xdr:colOff>367665</xdr:colOff>
      <xdr:row>6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39</xdr:col>
      <xdr:colOff>225425</xdr:colOff>
      <xdr:row>81</xdr:row>
      <xdr:rowOff>0</xdr:rowOff>
    </xdr:from>
    <xdr:to>
      <xdr:col>41</xdr:col>
      <xdr:colOff>176530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110</xdr:row>
      <xdr:rowOff>0</xdr:rowOff>
    </xdr:from>
    <xdr:to>
      <xdr:col>9</xdr:col>
      <xdr:colOff>1215390</xdr:colOff>
      <xdr:row>114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110</xdr:row>
      <xdr:rowOff>0</xdr:rowOff>
    </xdr:from>
    <xdr:to>
      <xdr:col>9</xdr:col>
      <xdr:colOff>1215390</xdr:colOff>
      <xdr:row>114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110</xdr:row>
      <xdr:rowOff>0</xdr:rowOff>
    </xdr:from>
    <xdr:to>
      <xdr:col>9</xdr:col>
      <xdr:colOff>1215390</xdr:colOff>
      <xdr:row>114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110</xdr:row>
      <xdr:rowOff>0</xdr:rowOff>
    </xdr:from>
    <xdr:to>
      <xdr:col>9</xdr:col>
      <xdr:colOff>1215390</xdr:colOff>
      <xdr:row>114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110</xdr:row>
      <xdr:rowOff>0</xdr:rowOff>
    </xdr:from>
    <xdr:to>
      <xdr:col>9</xdr:col>
      <xdr:colOff>1215390</xdr:colOff>
      <xdr:row>114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110</xdr:row>
      <xdr:rowOff>0</xdr:rowOff>
    </xdr:from>
    <xdr:to>
      <xdr:col>9</xdr:col>
      <xdr:colOff>1215390</xdr:colOff>
      <xdr:row>114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110</xdr:row>
      <xdr:rowOff>0</xdr:rowOff>
    </xdr:from>
    <xdr:to>
      <xdr:col>9</xdr:col>
      <xdr:colOff>1215390</xdr:colOff>
      <xdr:row>114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110</xdr:row>
      <xdr:rowOff>0</xdr:rowOff>
    </xdr:from>
    <xdr:to>
      <xdr:col>9</xdr:col>
      <xdr:colOff>1215390</xdr:colOff>
      <xdr:row>114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110</xdr:row>
      <xdr:rowOff>0</xdr:rowOff>
    </xdr:from>
    <xdr:to>
      <xdr:col>9</xdr:col>
      <xdr:colOff>1215390</xdr:colOff>
      <xdr:row>114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110</xdr:row>
      <xdr:rowOff>0</xdr:rowOff>
    </xdr:from>
    <xdr:to>
      <xdr:col>9</xdr:col>
      <xdr:colOff>1215390</xdr:colOff>
      <xdr:row>114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109</xdr:row>
      <xdr:rowOff>0</xdr:rowOff>
    </xdr:from>
    <xdr:to>
      <xdr:col>9</xdr:col>
      <xdr:colOff>1215390</xdr:colOff>
      <xdr:row>113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112</xdr:row>
      <xdr:rowOff>0</xdr:rowOff>
    </xdr:from>
    <xdr:to>
      <xdr:col>9</xdr:col>
      <xdr:colOff>1215390</xdr:colOff>
      <xdr:row>116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111</xdr:row>
      <xdr:rowOff>0</xdr:rowOff>
    </xdr:from>
    <xdr:to>
      <xdr:col>9</xdr:col>
      <xdr:colOff>1215390</xdr:colOff>
      <xdr:row>115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111</xdr:row>
      <xdr:rowOff>0</xdr:rowOff>
    </xdr:from>
    <xdr:to>
      <xdr:col>9</xdr:col>
      <xdr:colOff>1215390</xdr:colOff>
      <xdr:row>115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108</xdr:row>
      <xdr:rowOff>0</xdr:rowOff>
    </xdr:from>
    <xdr:to>
      <xdr:col>9</xdr:col>
      <xdr:colOff>1215390</xdr:colOff>
      <xdr:row>112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108</xdr:row>
      <xdr:rowOff>0</xdr:rowOff>
    </xdr:from>
    <xdr:to>
      <xdr:col>9</xdr:col>
      <xdr:colOff>1215390</xdr:colOff>
      <xdr:row>112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109</xdr:row>
      <xdr:rowOff>0</xdr:rowOff>
    </xdr:from>
    <xdr:to>
      <xdr:col>9</xdr:col>
      <xdr:colOff>1215390</xdr:colOff>
      <xdr:row>113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110</xdr:row>
      <xdr:rowOff>0</xdr:rowOff>
    </xdr:from>
    <xdr:to>
      <xdr:col>9</xdr:col>
      <xdr:colOff>1215390</xdr:colOff>
      <xdr:row>114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109</xdr:row>
      <xdr:rowOff>0</xdr:rowOff>
    </xdr:from>
    <xdr:to>
      <xdr:col>9</xdr:col>
      <xdr:colOff>1215390</xdr:colOff>
      <xdr:row>113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111</xdr:row>
      <xdr:rowOff>0</xdr:rowOff>
    </xdr:from>
    <xdr:to>
      <xdr:col>9</xdr:col>
      <xdr:colOff>1215390</xdr:colOff>
      <xdr:row>115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111</xdr:row>
      <xdr:rowOff>0</xdr:rowOff>
    </xdr:from>
    <xdr:to>
      <xdr:col>9</xdr:col>
      <xdr:colOff>1215390</xdr:colOff>
      <xdr:row>115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112</xdr:row>
      <xdr:rowOff>0</xdr:rowOff>
    </xdr:from>
    <xdr:to>
      <xdr:col>9</xdr:col>
      <xdr:colOff>1215390</xdr:colOff>
      <xdr:row>116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108</xdr:row>
      <xdr:rowOff>0</xdr:rowOff>
    </xdr:from>
    <xdr:to>
      <xdr:col>9</xdr:col>
      <xdr:colOff>1215390</xdr:colOff>
      <xdr:row>112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108</xdr:row>
      <xdr:rowOff>0</xdr:rowOff>
    </xdr:from>
    <xdr:to>
      <xdr:col>9</xdr:col>
      <xdr:colOff>1215390</xdr:colOff>
      <xdr:row>112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111</xdr:row>
      <xdr:rowOff>0</xdr:rowOff>
    </xdr:from>
    <xdr:to>
      <xdr:col>9</xdr:col>
      <xdr:colOff>1215390</xdr:colOff>
      <xdr:row>115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109</xdr:row>
      <xdr:rowOff>0</xdr:rowOff>
    </xdr:from>
    <xdr:to>
      <xdr:col>9</xdr:col>
      <xdr:colOff>1215390</xdr:colOff>
      <xdr:row>113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111</xdr:row>
      <xdr:rowOff>0</xdr:rowOff>
    </xdr:from>
    <xdr:to>
      <xdr:col>9</xdr:col>
      <xdr:colOff>1215390</xdr:colOff>
      <xdr:row>115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106</xdr:row>
      <xdr:rowOff>0</xdr:rowOff>
    </xdr:from>
    <xdr:to>
      <xdr:col>9</xdr:col>
      <xdr:colOff>1215390</xdr:colOff>
      <xdr:row>110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112</xdr:row>
      <xdr:rowOff>0</xdr:rowOff>
    </xdr:from>
    <xdr:to>
      <xdr:col>9</xdr:col>
      <xdr:colOff>1215390</xdr:colOff>
      <xdr:row>116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112</xdr:row>
      <xdr:rowOff>0</xdr:rowOff>
    </xdr:from>
    <xdr:to>
      <xdr:col>9</xdr:col>
      <xdr:colOff>1215390</xdr:colOff>
      <xdr:row>116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112</xdr:row>
      <xdr:rowOff>0</xdr:rowOff>
    </xdr:from>
    <xdr:to>
      <xdr:col>9</xdr:col>
      <xdr:colOff>1215390</xdr:colOff>
      <xdr:row>116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111</xdr:row>
      <xdr:rowOff>0</xdr:rowOff>
    </xdr:from>
    <xdr:to>
      <xdr:col>9</xdr:col>
      <xdr:colOff>1215390</xdr:colOff>
      <xdr:row>115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110</xdr:row>
      <xdr:rowOff>0</xdr:rowOff>
    </xdr:from>
    <xdr:to>
      <xdr:col>9</xdr:col>
      <xdr:colOff>1215390</xdr:colOff>
      <xdr:row>114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110</xdr:row>
      <xdr:rowOff>0</xdr:rowOff>
    </xdr:from>
    <xdr:to>
      <xdr:col>9</xdr:col>
      <xdr:colOff>1215390</xdr:colOff>
      <xdr:row>114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54206" TargetMode="External" /><Relationship Id="rId2" Type="http://schemas.openxmlformats.org/officeDocument/2006/relationships/hyperlink" Target="https://podminky.urs.cz/item/CS_URS_2025_02/132354206" TargetMode="External" /><Relationship Id="rId3" Type="http://schemas.openxmlformats.org/officeDocument/2006/relationships/hyperlink" Target="https://podminky.urs.cz/item/CS_URS_2025_02/132454206" TargetMode="External" /><Relationship Id="rId4" Type="http://schemas.openxmlformats.org/officeDocument/2006/relationships/hyperlink" Target="https://podminky.urs.cz/item/CS_URS_2025_02/132554206" TargetMode="External" /><Relationship Id="rId5" Type="http://schemas.openxmlformats.org/officeDocument/2006/relationships/hyperlink" Target="https://podminky.urs.cz/item/CS_URS_2025_02/151811131" TargetMode="External" /><Relationship Id="rId6" Type="http://schemas.openxmlformats.org/officeDocument/2006/relationships/hyperlink" Target="https://podminky.urs.cz/item/CS_URS_2025_02/151811231" TargetMode="External" /><Relationship Id="rId7" Type="http://schemas.openxmlformats.org/officeDocument/2006/relationships/hyperlink" Target="https://podminky.urs.cz/item/CS_URS_2025_02/162751117" TargetMode="External" /><Relationship Id="rId8" Type="http://schemas.openxmlformats.org/officeDocument/2006/relationships/hyperlink" Target="https://podminky.urs.cz/item/CS_URS_2025_02/162751119" TargetMode="External" /><Relationship Id="rId9" Type="http://schemas.openxmlformats.org/officeDocument/2006/relationships/hyperlink" Target="https://podminky.urs.cz/item/CS_URS_2025_02/162751137" TargetMode="External" /><Relationship Id="rId10" Type="http://schemas.openxmlformats.org/officeDocument/2006/relationships/hyperlink" Target="https://podminky.urs.cz/item/CS_URS_2025_02/162751139" TargetMode="External" /><Relationship Id="rId11" Type="http://schemas.openxmlformats.org/officeDocument/2006/relationships/hyperlink" Target="https://podminky.urs.cz/item/CS_URS_2025_02/162751157" TargetMode="External" /><Relationship Id="rId12" Type="http://schemas.openxmlformats.org/officeDocument/2006/relationships/hyperlink" Target="https://podminky.urs.cz/item/CS_URS_2025_02/162751159" TargetMode="External" /><Relationship Id="rId13" Type="http://schemas.openxmlformats.org/officeDocument/2006/relationships/hyperlink" Target="https://podminky.urs.cz/item/CS_URS_2025_02/171201231" TargetMode="External" /><Relationship Id="rId14" Type="http://schemas.openxmlformats.org/officeDocument/2006/relationships/hyperlink" Target="https://podminky.urs.cz/item/CS_URS_2025_02/174151101" TargetMode="External" /><Relationship Id="rId15" Type="http://schemas.openxmlformats.org/officeDocument/2006/relationships/hyperlink" Target="https://podminky.urs.cz/item/CS_URS_2025_02/175151101" TargetMode="External" /><Relationship Id="rId16" Type="http://schemas.openxmlformats.org/officeDocument/2006/relationships/hyperlink" Target="https://podminky.urs.cz/item/CS_URS_2025_02/359901211" TargetMode="External" /><Relationship Id="rId17" Type="http://schemas.openxmlformats.org/officeDocument/2006/relationships/hyperlink" Target="https://podminky.urs.cz/item/CS_URS_2025_02/451573111" TargetMode="External" /><Relationship Id="rId18" Type="http://schemas.openxmlformats.org/officeDocument/2006/relationships/hyperlink" Target="https://podminky.urs.cz/item/CS_URS_2025_02/452112111" TargetMode="External" /><Relationship Id="rId19" Type="http://schemas.openxmlformats.org/officeDocument/2006/relationships/hyperlink" Target="https://podminky.urs.cz/item/CS_URS_2025_02/452112122" TargetMode="External" /><Relationship Id="rId20" Type="http://schemas.openxmlformats.org/officeDocument/2006/relationships/hyperlink" Target="https://podminky.urs.cz/item/CS_URS_2025_02/452311151" TargetMode="External" /><Relationship Id="rId21" Type="http://schemas.openxmlformats.org/officeDocument/2006/relationships/hyperlink" Target="https://podminky.urs.cz/item/CS_URS_2025_02/452351111" TargetMode="External" /><Relationship Id="rId22" Type="http://schemas.openxmlformats.org/officeDocument/2006/relationships/hyperlink" Target="https://podminky.urs.cz/item/CS_URS_2025_02/452351112" TargetMode="External" /><Relationship Id="rId23" Type="http://schemas.openxmlformats.org/officeDocument/2006/relationships/hyperlink" Target="https://podminky.urs.cz/item/CS_URS_2025_02/871360310" TargetMode="External" /><Relationship Id="rId24" Type="http://schemas.openxmlformats.org/officeDocument/2006/relationships/hyperlink" Target="https://podminky.urs.cz/item/CS_URS_2025_02/892362121" TargetMode="External" /><Relationship Id="rId25" Type="http://schemas.openxmlformats.org/officeDocument/2006/relationships/hyperlink" Target="https://podminky.urs.cz/item/CS_URS_2025_02/892383122" TargetMode="External" /><Relationship Id="rId26" Type="http://schemas.openxmlformats.org/officeDocument/2006/relationships/hyperlink" Target="https://podminky.urs.cz/item/CS_URS_2025_02/894410101" TargetMode="External" /><Relationship Id="rId27" Type="http://schemas.openxmlformats.org/officeDocument/2006/relationships/hyperlink" Target="https://podminky.urs.cz/item/CS_URS_2025_02/894410211" TargetMode="External" /><Relationship Id="rId28" Type="http://schemas.openxmlformats.org/officeDocument/2006/relationships/hyperlink" Target="https://podminky.urs.cz/item/CS_URS_2025_02/894410212" TargetMode="External" /><Relationship Id="rId29" Type="http://schemas.openxmlformats.org/officeDocument/2006/relationships/hyperlink" Target="https://podminky.urs.cz/item/CS_URS_2025_02/894410232" TargetMode="External" /><Relationship Id="rId30" Type="http://schemas.openxmlformats.org/officeDocument/2006/relationships/hyperlink" Target="https://podminky.urs.cz/item/CS_URS_2025_02/899104112" TargetMode="External" /><Relationship Id="rId31" Type="http://schemas.openxmlformats.org/officeDocument/2006/relationships/hyperlink" Target="https://podminky.urs.cz/item/CS_URS_2025_02/998276101" TargetMode="External" /><Relationship Id="rId32" Type="http://schemas.openxmlformats.org/officeDocument/2006/relationships/hyperlink" Target="https://podminky.urs.cz/item/CS_URS_2025_02/998276125" TargetMode="External" /><Relationship Id="rId33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54206" TargetMode="External" /><Relationship Id="rId2" Type="http://schemas.openxmlformats.org/officeDocument/2006/relationships/hyperlink" Target="https://podminky.urs.cz/item/CS_URS_2025_02/132354206" TargetMode="External" /><Relationship Id="rId3" Type="http://schemas.openxmlformats.org/officeDocument/2006/relationships/hyperlink" Target="https://podminky.urs.cz/item/CS_URS_2025_02/132454206" TargetMode="External" /><Relationship Id="rId4" Type="http://schemas.openxmlformats.org/officeDocument/2006/relationships/hyperlink" Target="https://podminky.urs.cz/item/CS_URS_2025_02/132554206" TargetMode="External" /><Relationship Id="rId5" Type="http://schemas.openxmlformats.org/officeDocument/2006/relationships/hyperlink" Target="https://podminky.urs.cz/item/CS_URS_2025_02/151811131" TargetMode="External" /><Relationship Id="rId6" Type="http://schemas.openxmlformats.org/officeDocument/2006/relationships/hyperlink" Target="https://podminky.urs.cz/item/CS_URS_2025_02/151811231" TargetMode="External" /><Relationship Id="rId7" Type="http://schemas.openxmlformats.org/officeDocument/2006/relationships/hyperlink" Target="https://podminky.urs.cz/item/CS_URS_2025_02/162751117" TargetMode="External" /><Relationship Id="rId8" Type="http://schemas.openxmlformats.org/officeDocument/2006/relationships/hyperlink" Target="https://podminky.urs.cz/item/CS_URS_2025_02/162751119" TargetMode="External" /><Relationship Id="rId9" Type="http://schemas.openxmlformats.org/officeDocument/2006/relationships/hyperlink" Target="https://podminky.urs.cz/item/CS_URS_2025_02/162751137" TargetMode="External" /><Relationship Id="rId10" Type="http://schemas.openxmlformats.org/officeDocument/2006/relationships/hyperlink" Target="https://podminky.urs.cz/item/CS_URS_2025_02/162751139" TargetMode="External" /><Relationship Id="rId11" Type="http://schemas.openxmlformats.org/officeDocument/2006/relationships/hyperlink" Target="https://podminky.urs.cz/item/CS_URS_2025_02/162751157" TargetMode="External" /><Relationship Id="rId12" Type="http://schemas.openxmlformats.org/officeDocument/2006/relationships/hyperlink" Target="https://podminky.urs.cz/item/CS_URS_2025_02/162751159" TargetMode="External" /><Relationship Id="rId13" Type="http://schemas.openxmlformats.org/officeDocument/2006/relationships/hyperlink" Target="https://podminky.urs.cz/item/CS_URS_2025_02/171201231" TargetMode="External" /><Relationship Id="rId14" Type="http://schemas.openxmlformats.org/officeDocument/2006/relationships/hyperlink" Target="https://podminky.urs.cz/item/CS_URS_2025_02/174151101" TargetMode="External" /><Relationship Id="rId15" Type="http://schemas.openxmlformats.org/officeDocument/2006/relationships/hyperlink" Target="https://podminky.urs.cz/item/CS_URS_2025_02/175151101" TargetMode="External" /><Relationship Id="rId16" Type="http://schemas.openxmlformats.org/officeDocument/2006/relationships/hyperlink" Target="https://podminky.urs.cz/item/CS_URS_2025_02/359901211" TargetMode="External" /><Relationship Id="rId17" Type="http://schemas.openxmlformats.org/officeDocument/2006/relationships/hyperlink" Target="https://podminky.urs.cz/item/CS_URS_2025_02/451573111" TargetMode="External" /><Relationship Id="rId18" Type="http://schemas.openxmlformats.org/officeDocument/2006/relationships/hyperlink" Target="https://podminky.urs.cz/item/CS_URS_2025_02/871310310" TargetMode="External" /><Relationship Id="rId19" Type="http://schemas.openxmlformats.org/officeDocument/2006/relationships/hyperlink" Target="https://podminky.urs.cz/item/CS_URS_2025_02/877310310" TargetMode="External" /><Relationship Id="rId20" Type="http://schemas.openxmlformats.org/officeDocument/2006/relationships/hyperlink" Target="https://podminky.urs.cz/item/CS_URS_2025_02/877360320" TargetMode="External" /><Relationship Id="rId21" Type="http://schemas.openxmlformats.org/officeDocument/2006/relationships/hyperlink" Target="https://podminky.urs.cz/item/CS_URS_2025_02/892312121" TargetMode="External" /><Relationship Id="rId22" Type="http://schemas.openxmlformats.org/officeDocument/2006/relationships/hyperlink" Target="https://podminky.urs.cz/item/CS_URS_2025_02/892353122" TargetMode="External" /><Relationship Id="rId23" Type="http://schemas.openxmlformats.org/officeDocument/2006/relationships/hyperlink" Target="https://podminky.urs.cz/item/CS_URS_2025_02/998276101" TargetMode="External" /><Relationship Id="rId24" Type="http://schemas.openxmlformats.org/officeDocument/2006/relationships/hyperlink" Target="https://podminky.urs.cz/item/CS_URS_2025_02/998276125" TargetMode="External" /><Relationship Id="rId25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21151113" TargetMode="External" /><Relationship Id="rId2" Type="http://schemas.openxmlformats.org/officeDocument/2006/relationships/hyperlink" Target="https://podminky.urs.cz/item/CS_URS_2025_02/121151116" TargetMode="External" /><Relationship Id="rId3" Type="http://schemas.openxmlformats.org/officeDocument/2006/relationships/hyperlink" Target="https://podminky.urs.cz/item/CS_URS_2025_02/121151117" TargetMode="External" /><Relationship Id="rId4" Type="http://schemas.openxmlformats.org/officeDocument/2006/relationships/hyperlink" Target="https://podminky.urs.cz/item/CS_URS_2025_02/132254206" TargetMode="External" /><Relationship Id="rId5" Type="http://schemas.openxmlformats.org/officeDocument/2006/relationships/hyperlink" Target="https://podminky.urs.cz/item/CS_URS_2025_02/132354206" TargetMode="External" /><Relationship Id="rId6" Type="http://schemas.openxmlformats.org/officeDocument/2006/relationships/hyperlink" Target="https://podminky.urs.cz/item/CS_URS_2025_02/132454206" TargetMode="External" /><Relationship Id="rId7" Type="http://schemas.openxmlformats.org/officeDocument/2006/relationships/hyperlink" Target="https://podminky.urs.cz/item/CS_URS_2025_02/132554206" TargetMode="External" /><Relationship Id="rId8" Type="http://schemas.openxmlformats.org/officeDocument/2006/relationships/hyperlink" Target="https://podminky.urs.cz/item/CS_URS_2025_02/151811132" TargetMode="External" /><Relationship Id="rId9" Type="http://schemas.openxmlformats.org/officeDocument/2006/relationships/hyperlink" Target="https://podminky.urs.cz/item/CS_URS_2025_02/151811232" TargetMode="External" /><Relationship Id="rId10" Type="http://schemas.openxmlformats.org/officeDocument/2006/relationships/hyperlink" Target="https://podminky.urs.cz/item/CS_URS_2025_02/162351104" TargetMode="External" /><Relationship Id="rId11" Type="http://schemas.openxmlformats.org/officeDocument/2006/relationships/hyperlink" Target="https://podminky.urs.cz/item/CS_URS_2025_02/162751117" TargetMode="External" /><Relationship Id="rId12" Type="http://schemas.openxmlformats.org/officeDocument/2006/relationships/hyperlink" Target="https://podminky.urs.cz/item/CS_URS_2025_02/162751119" TargetMode="External" /><Relationship Id="rId13" Type="http://schemas.openxmlformats.org/officeDocument/2006/relationships/hyperlink" Target="https://podminky.urs.cz/item/CS_URS_2025_02/162751137" TargetMode="External" /><Relationship Id="rId14" Type="http://schemas.openxmlformats.org/officeDocument/2006/relationships/hyperlink" Target="https://podminky.urs.cz/item/CS_URS_2025_02/162751139" TargetMode="External" /><Relationship Id="rId15" Type="http://schemas.openxmlformats.org/officeDocument/2006/relationships/hyperlink" Target="https://podminky.urs.cz/item/CS_URS_2025_02/162751157" TargetMode="External" /><Relationship Id="rId16" Type="http://schemas.openxmlformats.org/officeDocument/2006/relationships/hyperlink" Target="https://podminky.urs.cz/item/CS_URS_2025_02/162751159" TargetMode="External" /><Relationship Id="rId17" Type="http://schemas.openxmlformats.org/officeDocument/2006/relationships/hyperlink" Target="https://podminky.urs.cz/item/CS_URS_2025_02/167151111" TargetMode="External" /><Relationship Id="rId18" Type="http://schemas.openxmlformats.org/officeDocument/2006/relationships/hyperlink" Target="https://podminky.urs.cz/item/CS_URS_2025_02/171201231" TargetMode="External" /><Relationship Id="rId19" Type="http://schemas.openxmlformats.org/officeDocument/2006/relationships/hyperlink" Target="https://podminky.urs.cz/item/CS_URS_2025_02/171251201" TargetMode="External" /><Relationship Id="rId20" Type="http://schemas.openxmlformats.org/officeDocument/2006/relationships/hyperlink" Target="https://podminky.urs.cz/item/CS_URS_2025_02/174151101" TargetMode="External" /><Relationship Id="rId21" Type="http://schemas.openxmlformats.org/officeDocument/2006/relationships/hyperlink" Target="https://podminky.urs.cz/item/CS_URS_2025_02/174151101" TargetMode="External" /><Relationship Id="rId22" Type="http://schemas.openxmlformats.org/officeDocument/2006/relationships/hyperlink" Target="https://podminky.urs.cz/item/CS_URS_2025_02/175151101" TargetMode="External" /><Relationship Id="rId23" Type="http://schemas.openxmlformats.org/officeDocument/2006/relationships/hyperlink" Target="https://podminky.urs.cz/item/CS_URS_2025_02/181351103" TargetMode="External" /><Relationship Id="rId24" Type="http://schemas.openxmlformats.org/officeDocument/2006/relationships/hyperlink" Target="https://podminky.urs.cz/item/CS_URS_2025_02/181351106" TargetMode="External" /><Relationship Id="rId25" Type="http://schemas.openxmlformats.org/officeDocument/2006/relationships/hyperlink" Target="https://podminky.urs.cz/item/CS_URS_2025_02/181351107" TargetMode="External" /><Relationship Id="rId26" Type="http://schemas.openxmlformats.org/officeDocument/2006/relationships/hyperlink" Target="https://podminky.urs.cz/item/CS_URS_2025_02/359901211" TargetMode="External" /><Relationship Id="rId27" Type="http://schemas.openxmlformats.org/officeDocument/2006/relationships/hyperlink" Target="https://podminky.urs.cz/item/CS_URS_2025_02/451573111" TargetMode="External" /><Relationship Id="rId28" Type="http://schemas.openxmlformats.org/officeDocument/2006/relationships/hyperlink" Target="https://podminky.urs.cz/item/CS_URS_2025_02/452112111" TargetMode="External" /><Relationship Id="rId29" Type="http://schemas.openxmlformats.org/officeDocument/2006/relationships/hyperlink" Target="https://podminky.urs.cz/item/CS_URS_2025_02/452112122" TargetMode="External" /><Relationship Id="rId30" Type="http://schemas.openxmlformats.org/officeDocument/2006/relationships/hyperlink" Target="https://podminky.urs.cz/item/CS_URS_2025_02/452311151" TargetMode="External" /><Relationship Id="rId31" Type="http://schemas.openxmlformats.org/officeDocument/2006/relationships/hyperlink" Target="https://podminky.urs.cz/item/CS_URS_2025_02/452351111" TargetMode="External" /><Relationship Id="rId32" Type="http://schemas.openxmlformats.org/officeDocument/2006/relationships/hyperlink" Target="https://podminky.urs.cz/item/CS_URS_2025_02/452351112" TargetMode="External" /><Relationship Id="rId33" Type="http://schemas.openxmlformats.org/officeDocument/2006/relationships/hyperlink" Target="https://podminky.urs.cz/item/CS_URS_2025_02/871370310" TargetMode="External" /><Relationship Id="rId34" Type="http://schemas.openxmlformats.org/officeDocument/2006/relationships/hyperlink" Target="https://podminky.urs.cz/item/CS_URS_2025_02/871390310" TargetMode="External" /><Relationship Id="rId35" Type="http://schemas.openxmlformats.org/officeDocument/2006/relationships/hyperlink" Target="https://podminky.urs.cz/item/CS_URS_2025_02/871420310" TargetMode="External" /><Relationship Id="rId36" Type="http://schemas.openxmlformats.org/officeDocument/2006/relationships/hyperlink" Target="https://podminky.urs.cz/item/CS_URS_2025_02/877360330" TargetMode="External" /><Relationship Id="rId37" Type="http://schemas.openxmlformats.org/officeDocument/2006/relationships/hyperlink" Target="https://podminky.urs.cz/item/CS_URS_2025_02/877370330" TargetMode="External" /><Relationship Id="rId38" Type="http://schemas.openxmlformats.org/officeDocument/2006/relationships/hyperlink" Target="https://podminky.urs.cz/item/CS_URS_2025_02/892372121" TargetMode="External" /><Relationship Id="rId39" Type="http://schemas.openxmlformats.org/officeDocument/2006/relationships/hyperlink" Target="https://podminky.urs.cz/item/CS_URS_2025_02/892392121" TargetMode="External" /><Relationship Id="rId40" Type="http://schemas.openxmlformats.org/officeDocument/2006/relationships/hyperlink" Target="https://podminky.urs.cz/item/CS_URS_2025_02/892422121" TargetMode="External" /><Relationship Id="rId41" Type="http://schemas.openxmlformats.org/officeDocument/2006/relationships/hyperlink" Target="https://podminky.urs.cz/item/CS_URS_2025_02/892383122" TargetMode="External" /><Relationship Id="rId42" Type="http://schemas.openxmlformats.org/officeDocument/2006/relationships/hyperlink" Target="https://podminky.urs.cz/item/CS_URS_2025_02/892423122" TargetMode="External" /><Relationship Id="rId43" Type="http://schemas.openxmlformats.org/officeDocument/2006/relationships/hyperlink" Target="https://podminky.urs.cz/item/CS_URS_2025_02/894410102" TargetMode="External" /><Relationship Id="rId44" Type="http://schemas.openxmlformats.org/officeDocument/2006/relationships/hyperlink" Target="https://podminky.urs.cz/item/CS_URS_2025_02/894410103" TargetMode="External" /><Relationship Id="rId45" Type="http://schemas.openxmlformats.org/officeDocument/2006/relationships/hyperlink" Target="https://podminky.urs.cz/item/CS_URS_2025_02/894410211" TargetMode="External" /><Relationship Id="rId46" Type="http://schemas.openxmlformats.org/officeDocument/2006/relationships/hyperlink" Target="https://podminky.urs.cz/item/CS_URS_2025_02/894410212" TargetMode="External" /><Relationship Id="rId47" Type="http://schemas.openxmlformats.org/officeDocument/2006/relationships/hyperlink" Target="https://podminky.urs.cz/item/CS_URS_2025_02/894410213" TargetMode="External" /><Relationship Id="rId48" Type="http://schemas.openxmlformats.org/officeDocument/2006/relationships/hyperlink" Target="https://podminky.urs.cz/item/CS_URS_2025_02/894410232" TargetMode="External" /><Relationship Id="rId49" Type="http://schemas.openxmlformats.org/officeDocument/2006/relationships/hyperlink" Target="https://podminky.urs.cz/item/CS_URS_2025_02/894812326" TargetMode="External" /><Relationship Id="rId50" Type="http://schemas.openxmlformats.org/officeDocument/2006/relationships/hyperlink" Target="https://podminky.urs.cz/item/CS_URS_2025_02/894812327" TargetMode="External" /><Relationship Id="rId51" Type="http://schemas.openxmlformats.org/officeDocument/2006/relationships/hyperlink" Target="https://podminky.urs.cz/item/CS_URS_2025_02/894812329" TargetMode="External" /><Relationship Id="rId52" Type="http://schemas.openxmlformats.org/officeDocument/2006/relationships/hyperlink" Target="https://podminky.urs.cz/item/CS_URS_2025_02/894812331" TargetMode="External" /><Relationship Id="rId53" Type="http://schemas.openxmlformats.org/officeDocument/2006/relationships/hyperlink" Target="https://podminky.urs.cz/item/CS_URS_2025_02/894812332" TargetMode="External" /><Relationship Id="rId54" Type="http://schemas.openxmlformats.org/officeDocument/2006/relationships/hyperlink" Target="https://podminky.urs.cz/item/CS_URS_2025_02/894812339" TargetMode="External" /><Relationship Id="rId55" Type="http://schemas.openxmlformats.org/officeDocument/2006/relationships/hyperlink" Target="https://podminky.urs.cz/item/CS_URS_2025_02/894812357" TargetMode="External" /><Relationship Id="rId56" Type="http://schemas.openxmlformats.org/officeDocument/2006/relationships/hyperlink" Target="https://podminky.urs.cz/item/CS_URS_2025_02/894812377" TargetMode="External" /><Relationship Id="rId57" Type="http://schemas.openxmlformats.org/officeDocument/2006/relationships/hyperlink" Target="https://podminky.urs.cz/item/CS_URS_2025_02/899104112" TargetMode="External" /><Relationship Id="rId58" Type="http://schemas.openxmlformats.org/officeDocument/2006/relationships/hyperlink" Target="https://podminky.urs.cz/item/CS_URS_2025_02/998276101" TargetMode="External" /><Relationship Id="rId59" Type="http://schemas.openxmlformats.org/officeDocument/2006/relationships/hyperlink" Target="https://podminky.urs.cz/item/CS_URS_2025_02/998276125" TargetMode="External" /><Relationship Id="rId60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21151113" TargetMode="External" /><Relationship Id="rId2" Type="http://schemas.openxmlformats.org/officeDocument/2006/relationships/hyperlink" Target="https://podminky.urs.cz/item/CS_URS_2025_02/121151116" TargetMode="External" /><Relationship Id="rId3" Type="http://schemas.openxmlformats.org/officeDocument/2006/relationships/hyperlink" Target="https://podminky.urs.cz/item/CS_URS_2025_02/132254206" TargetMode="External" /><Relationship Id="rId4" Type="http://schemas.openxmlformats.org/officeDocument/2006/relationships/hyperlink" Target="https://podminky.urs.cz/item/CS_URS_2025_02/132354206" TargetMode="External" /><Relationship Id="rId5" Type="http://schemas.openxmlformats.org/officeDocument/2006/relationships/hyperlink" Target="https://podminky.urs.cz/item/CS_URS_2025_02/132454206" TargetMode="External" /><Relationship Id="rId6" Type="http://schemas.openxmlformats.org/officeDocument/2006/relationships/hyperlink" Target="https://podminky.urs.cz/item/CS_URS_2025_02/132554206" TargetMode="External" /><Relationship Id="rId7" Type="http://schemas.openxmlformats.org/officeDocument/2006/relationships/hyperlink" Target="https://podminky.urs.cz/item/CS_URS_2025_02/151811132" TargetMode="External" /><Relationship Id="rId8" Type="http://schemas.openxmlformats.org/officeDocument/2006/relationships/hyperlink" Target="https://podminky.urs.cz/item/CS_URS_2025_02/151811232" TargetMode="External" /><Relationship Id="rId9" Type="http://schemas.openxmlformats.org/officeDocument/2006/relationships/hyperlink" Target="https://podminky.urs.cz/item/CS_URS_2025_02/162351104" TargetMode="External" /><Relationship Id="rId10" Type="http://schemas.openxmlformats.org/officeDocument/2006/relationships/hyperlink" Target="https://podminky.urs.cz/item/CS_URS_2025_02/162751117" TargetMode="External" /><Relationship Id="rId11" Type="http://schemas.openxmlformats.org/officeDocument/2006/relationships/hyperlink" Target="https://podminky.urs.cz/item/CS_URS_2025_02/162751119" TargetMode="External" /><Relationship Id="rId12" Type="http://schemas.openxmlformats.org/officeDocument/2006/relationships/hyperlink" Target="https://podminky.urs.cz/item/CS_URS_2025_02/162751137" TargetMode="External" /><Relationship Id="rId13" Type="http://schemas.openxmlformats.org/officeDocument/2006/relationships/hyperlink" Target="https://podminky.urs.cz/item/CS_URS_2025_02/162751139" TargetMode="External" /><Relationship Id="rId14" Type="http://schemas.openxmlformats.org/officeDocument/2006/relationships/hyperlink" Target="https://podminky.urs.cz/item/CS_URS_2025_02/162751157" TargetMode="External" /><Relationship Id="rId15" Type="http://schemas.openxmlformats.org/officeDocument/2006/relationships/hyperlink" Target="https://podminky.urs.cz/item/CS_URS_2025_02/162751159" TargetMode="External" /><Relationship Id="rId16" Type="http://schemas.openxmlformats.org/officeDocument/2006/relationships/hyperlink" Target="https://podminky.urs.cz/item/CS_URS_2025_02/167151111" TargetMode="External" /><Relationship Id="rId17" Type="http://schemas.openxmlformats.org/officeDocument/2006/relationships/hyperlink" Target="https://podminky.urs.cz/item/CS_URS_2025_02/171201231" TargetMode="External" /><Relationship Id="rId18" Type="http://schemas.openxmlformats.org/officeDocument/2006/relationships/hyperlink" Target="https://podminky.urs.cz/item/CS_URS_2025_02/171251201" TargetMode="External" /><Relationship Id="rId19" Type="http://schemas.openxmlformats.org/officeDocument/2006/relationships/hyperlink" Target="https://podminky.urs.cz/item/CS_URS_2025_02/174151101" TargetMode="External" /><Relationship Id="rId20" Type="http://schemas.openxmlformats.org/officeDocument/2006/relationships/hyperlink" Target="https://podminky.urs.cz/item/CS_URS_2025_02/175151101" TargetMode="External" /><Relationship Id="rId21" Type="http://schemas.openxmlformats.org/officeDocument/2006/relationships/hyperlink" Target="https://podminky.urs.cz/item/CS_URS_2025_02/181351103" TargetMode="External" /><Relationship Id="rId22" Type="http://schemas.openxmlformats.org/officeDocument/2006/relationships/hyperlink" Target="https://podminky.urs.cz/item/CS_URS_2025_02/181351106" TargetMode="External" /><Relationship Id="rId23" Type="http://schemas.openxmlformats.org/officeDocument/2006/relationships/hyperlink" Target="https://podminky.urs.cz/item/CS_URS_2025_02/359901211" TargetMode="External" /><Relationship Id="rId24" Type="http://schemas.openxmlformats.org/officeDocument/2006/relationships/hyperlink" Target="https://podminky.urs.cz/item/CS_URS_2025_02/451573111" TargetMode="External" /><Relationship Id="rId25" Type="http://schemas.openxmlformats.org/officeDocument/2006/relationships/hyperlink" Target="https://podminky.urs.cz/item/CS_URS_2025_02/452112111" TargetMode="External" /><Relationship Id="rId26" Type="http://schemas.openxmlformats.org/officeDocument/2006/relationships/hyperlink" Target="https://podminky.urs.cz/item/CS_URS_2025_02/452112122" TargetMode="External" /><Relationship Id="rId27" Type="http://schemas.openxmlformats.org/officeDocument/2006/relationships/hyperlink" Target="https://podminky.urs.cz/item/CS_URS_2025_02/452311151" TargetMode="External" /><Relationship Id="rId28" Type="http://schemas.openxmlformats.org/officeDocument/2006/relationships/hyperlink" Target="https://podminky.urs.cz/item/CS_URS_2025_02/452351111" TargetMode="External" /><Relationship Id="rId29" Type="http://schemas.openxmlformats.org/officeDocument/2006/relationships/hyperlink" Target="https://podminky.urs.cz/item/CS_URS_2025_02/452351112" TargetMode="External" /><Relationship Id="rId30" Type="http://schemas.openxmlformats.org/officeDocument/2006/relationships/hyperlink" Target="https://podminky.urs.cz/item/CS_URS_2025_02/871370310" TargetMode="External" /><Relationship Id="rId31" Type="http://schemas.openxmlformats.org/officeDocument/2006/relationships/hyperlink" Target="https://podminky.urs.cz/item/CS_URS_2025_02/877370310" TargetMode="External" /><Relationship Id="rId32" Type="http://schemas.openxmlformats.org/officeDocument/2006/relationships/hyperlink" Target="https://podminky.urs.cz/item/CS_URS_2025_02/892372121" TargetMode="External" /><Relationship Id="rId33" Type="http://schemas.openxmlformats.org/officeDocument/2006/relationships/hyperlink" Target="https://podminky.urs.cz/item/CS_URS_2025_02/892383122" TargetMode="External" /><Relationship Id="rId34" Type="http://schemas.openxmlformats.org/officeDocument/2006/relationships/hyperlink" Target="https://podminky.urs.cz/item/CS_URS_2025_02/894410102" TargetMode="External" /><Relationship Id="rId35" Type="http://schemas.openxmlformats.org/officeDocument/2006/relationships/hyperlink" Target="https://podminky.urs.cz/item/CS_URS_2025_02/894410211" TargetMode="External" /><Relationship Id="rId36" Type="http://schemas.openxmlformats.org/officeDocument/2006/relationships/hyperlink" Target="https://podminky.urs.cz/item/CS_URS_2025_02/894410232" TargetMode="External" /><Relationship Id="rId37" Type="http://schemas.openxmlformats.org/officeDocument/2006/relationships/hyperlink" Target="https://podminky.urs.cz/item/CS_URS_2025_02/899104112" TargetMode="External" /><Relationship Id="rId38" Type="http://schemas.openxmlformats.org/officeDocument/2006/relationships/hyperlink" Target="https://podminky.urs.cz/item/CS_URS_2025_02/998276101" TargetMode="External" /><Relationship Id="rId39" Type="http://schemas.openxmlformats.org/officeDocument/2006/relationships/hyperlink" Target="https://podminky.urs.cz/item/CS_URS_2025_02/998276125" TargetMode="External" /><Relationship Id="rId40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54206" TargetMode="External" /><Relationship Id="rId2" Type="http://schemas.openxmlformats.org/officeDocument/2006/relationships/hyperlink" Target="https://podminky.urs.cz/item/CS_URS_2025_02/132354206" TargetMode="External" /><Relationship Id="rId3" Type="http://schemas.openxmlformats.org/officeDocument/2006/relationships/hyperlink" Target="https://podminky.urs.cz/item/CS_URS_2025_02/132454206" TargetMode="External" /><Relationship Id="rId4" Type="http://schemas.openxmlformats.org/officeDocument/2006/relationships/hyperlink" Target="https://podminky.urs.cz/item/CS_URS_2025_02/132554206" TargetMode="External" /><Relationship Id="rId5" Type="http://schemas.openxmlformats.org/officeDocument/2006/relationships/hyperlink" Target="https://podminky.urs.cz/item/CS_URS_2025_02/151811131" TargetMode="External" /><Relationship Id="rId6" Type="http://schemas.openxmlformats.org/officeDocument/2006/relationships/hyperlink" Target="https://podminky.urs.cz/item/CS_URS_2025_02/151811231" TargetMode="External" /><Relationship Id="rId7" Type="http://schemas.openxmlformats.org/officeDocument/2006/relationships/hyperlink" Target="https://podminky.urs.cz/item/CS_URS_2025_02/162751117" TargetMode="External" /><Relationship Id="rId8" Type="http://schemas.openxmlformats.org/officeDocument/2006/relationships/hyperlink" Target="https://podminky.urs.cz/item/CS_URS_2025_02/162751119" TargetMode="External" /><Relationship Id="rId9" Type="http://schemas.openxmlformats.org/officeDocument/2006/relationships/hyperlink" Target="https://podminky.urs.cz/item/CS_URS_2025_02/162751137" TargetMode="External" /><Relationship Id="rId10" Type="http://schemas.openxmlformats.org/officeDocument/2006/relationships/hyperlink" Target="https://podminky.urs.cz/item/CS_URS_2025_02/162751139" TargetMode="External" /><Relationship Id="rId11" Type="http://schemas.openxmlformats.org/officeDocument/2006/relationships/hyperlink" Target="https://podminky.urs.cz/item/CS_URS_2025_02/162751157" TargetMode="External" /><Relationship Id="rId12" Type="http://schemas.openxmlformats.org/officeDocument/2006/relationships/hyperlink" Target="https://podminky.urs.cz/item/CS_URS_2025_02/162751159" TargetMode="External" /><Relationship Id="rId13" Type="http://schemas.openxmlformats.org/officeDocument/2006/relationships/hyperlink" Target="https://podminky.urs.cz/item/CS_URS_2025_02/171201231" TargetMode="External" /><Relationship Id="rId14" Type="http://schemas.openxmlformats.org/officeDocument/2006/relationships/hyperlink" Target="https://podminky.urs.cz/item/CS_URS_2025_02/174151101" TargetMode="External" /><Relationship Id="rId15" Type="http://schemas.openxmlformats.org/officeDocument/2006/relationships/hyperlink" Target="https://podminky.urs.cz/item/CS_URS_2025_02/175151101" TargetMode="External" /><Relationship Id="rId16" Type="http://schemas.openxmlformats.org/officeDocument/2006/relationships/hyperlink" Target="https://podminky.urs.cz/item/CS_URS_2025_02/359901211" TargetMode="External" /><Relationship Id="rId17" Type="http://schemas.openxmlformats.org/officeDocument/2006/relationships/hyperlink" Target="https://podminky.urs.cz/item/CS_URS_2025_02/451573111" TargetMode="External" /><Relationship Id="rId18" Type="http://schemas.openxmlformats.org/officeDocument/2006/relationships/hyperlink" Target="https://podminky.urs.cz/item/CS_URS_2025_02/871360310" TargetMode="External" /><Relationship Id="rId19" Type="http://schemas.openxmlformats.org/officeDocument/2006/relationships/hyperlink" Target="https://podminky.urs.cz/item/CS_URS_2025_02/892362121" TargetMode="External" /><Relationship Id="rId20" Type="http://schemas.openxmlformats.org/officeDocument/2006/relationships/hyperlink" Target="https://podminky.urs.cz/item/CS_URS_2025_02/892383122" TargetMode="External" /><Relationship Id="rId21" Type="http://schemas.openxmlformats.org/officeDocument/2006/relationships/hyperlink" Target="https://podminky.urs.cz/item/CS_URS_2025_02/894812320" TargetMode="External" /><Relationship Id="rId22" Type="http://schemas.openxmlformats.org/officeDocument/2006/relationships/hyperlink" Target="https://podminky.urs.cz/item/CS_URS_2025_02/894812332" TargetMode="External" /><Relationship Id="rId23" Type="http://schemas.openxmlformats.org/officeDocument/2006/relationships/hyperlink" Target="https://podminky.urs.cz/item/CS_URS_2025_02/894812339" TargetMode="External" /><Relationship Id="rId24" Type="http://schemas.openxmlformats.org/officeDocument/2006/relationships/hyperlink" Target="https://podminky.urs.cz/item/CS_URS_2025_02/894812377" TargetMode="External" /><Relationship Id="rId25" Type="http://schemas.openxmlformats.org/officeDocument/2006/relationships/hyperlink" Target="https://podminky.urs.cz/item/CS_URS_2025_02/998276101" TargetMode="External" /><Relationship Id="rId26" Type="http://schemas.openxmlformats.org/officeDocument/2006/relationships/hyperlink" Target="https://podminky.urs.cz/item/CS_URS_2025_02/998276125" TargetMode="External" /><Relationship Id="rId27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54206" TargetMode="External" /><Relationship Id="rId2" Type="http://schemas.openxmlformats.org/officeDocument/2006/relationships/hyperlink" Target="https://podminky.urs.cz/item/CS_URS_2025_02/132354206" TargetMode="External" /><Relationship Id="rId3" Type="http://schemas.openxmlformats.org/officeDocument/2006/relationships/hyperlink" Target="https://podminky.urs.cz/item/CS_URS_2025_02/132454206" TargetMode="External" /><Relationship Id="rId4" Type="http://schemas.openxmlformats.org/officeDocument/2006/relationships/hyperlink" Target="https://podminky.urs.cz/item/CS_URS_2025_02/132554206" TargetMode="External" /><Relationship Id="rId5" Type="http://schemas.openxmlformats.org/officeDocument/2006/relationships/hyperlink" Target="https://podminky.urs.cz/item/CS_URS_2025_02/151811131" TargetMode="External" /><Relationship Id="rId6" Type="http://schemas.openxmlformats.org/officeDocument/2006/relationships/hyperlink" Target="https://podminky.urs.cz/item/CS_URS_2025_02/151811132" TargetMode="External" /><Relationship Id="rId7" Type="http://schemas.openxmlformats.org/officeDocument/2006/relationships/hyperlink" Target="https://podminky.urs.cz/item/CS_URS_2025_02/151811231" TargetMode="External" /><Relationship Id="rId8" Type="http://schemas.openxmlformats.org/officeDocument/2006/relationships/hyperlink" Target="https://podminky.urs.cz/item/CS_URS_2025_02/151811232" TargetMode="External" /><Relationship Id="rId9" Type="http://schemas.openxmlformats.org/officeDocument/2006/relationships/hyperlink" Target="https://podminky.urs.cz/item/CS_URS_2025_02/162751117" TargetMode="External" /><Relationship Id="rId10" Type="http://schemas.openxmlformats.org/officeDocument/2006/relationships/hyperlink" Target="https://podminky.urs.cz/item/CS_URS_2025_02/162751119" TargetMode="External" /><Relationship Id="rId11" Type="http://schemas.openxmlformats.org/officeDocument/2006/relationships/hyperlink" Target="https://podminky.urs.cz/item/CS_URS_2025_02/162751137" TargetMode="External" /><Relationship Id="rId12" Type="http://schemas.openxmlformats.org/officeDocument/2006/relationships/hyperlink" Target="https://podminky.urs.cz/item/CS_URS_2025_02/162751139" TargetMode="External" /><Relationship Id="rId13" Type="http://schemas.openxmlformats.org/officeDocument/2006/relationships/hyperlink" Target="https://podminky.urs.cz/item/CS_URS_2025_02/162751157" TargetMode="External" /><Relationship Id="rId14" Type="http://schemas.openxmlformats.org/officeDocument/2006/relationships/hyperlink" Target="https://podminky.urs.cz/item/CS_URS_2025_02/162751159" TargetMode="External" /><Relationship Id="rId15" Type="http://schemas.openxmlformats.org/officeDocument/2006/relationships/hyperlink" Target="https://podminky.urs.cz/item/CS_URS_2025_02/171201231" TargetMode="External" /><Relationship Id="rId16" Type="http://schemas.openxmlformats.org/officeDocument/2006/relationships/hyperlink" Target="https://podminky.urs.cz/item/CS_URS_2025_02/174151101" TargetMode="External" /><Relationship Id="rId17" Type="http://schemas.openxmlformats.org/officeDocument/2006/relationships/hyperlink" Target="https://podminky.urs.cz/item/CS_URS_2025_02/175151101" TargetMode="External" /><Relationship Id="rId18" Type="http://schemas.openxmlformats.org/officeDocument/2006/relationships/hyperlink" Target="https://podminky.urs.cz/item/CS_URS_2025_02/359901211" TargetMode="External" /><Relationship Id="rId19" Type="http://schemas.openxmlformats.org/officeDocument/2006/relationships/hyperlink" Target="https://podminky.urs.cz/item/CS_URS_2025_02/451573111" TargetMode="External" /><Relationship Id="rId20" Type="http://schemas.openxmlformats.org/officeDocument/2006/relationships/hyperlink" Target="https://podminky.urs.cz/item/CS_URS_2025_02/452112111" TargetMode="External" /><Relationship Id="rId21" Type="http://schemas.openxmlformats.org/officeDocument/2006/relationships/hyperlink" Target="https://podminky.urs.cz/item/CS_URS_2025_02/452311151" TargetMode="External" /><Relationship Id="rId22" Type="http://schemas.openxmlformats.org/officeDocument/2006/relationships/hyperlink" Target="https://podminky.urs.cz/item/CS_URS_2025_02/452351111" TargetMode="External" /><Relationship Id="rId23" Type="http://schemas.openxmlformats.org/officeDocument/2006/relationships/hyperlink" Target="https://podminky.urs.cz/item/CS_URS_2025_02/452351112" TargetMode="External" /><Relationship Id="rId24" Type="http://schemas.openxmlformats.org/officeDocument/2006/relationships/hyperlink" Target="https://podminky.urs.cz/item/CS_URS_2025_02/871360310" TargetMode="External" /><Relationship Id="rId25" Type="http://schemas.openxmlformats.org/officeDocument/2006/relationships/hyperlink" Target="https://podminky.urs.cz/item/CS_URS_2025_02/871370310" TargetMode="External" /><Relationship Id="rId26" Type="http://schemas.openxmlformats.org/officeDocument/2006/relationships/hyperlink" Target="https://podminky.urs.cz/item/CS_URS_2025_02/892362121" TargetMode="External" /><Relationship Id="rId27" Type="http://schemas.openxmlformats.org/officeDocument/2006/relationships/hyperlink" Target="https://podminky.urs.cz/item/CS_URS_2025_02/892372121" TargetMode="External" /><Relationship Id="rId28" Type="http://schemas.openxmlformats.org/officeDocument/2006/relationships/hyperlink" Target="https://podminky.urs.cz/item/CS_URS_2025_02/892383122" TargetMode="External" /><Relationship Id="rId29" Type="http://schemas.openxmlformats.org/officeDocument/2006/relationships/hyperlink" Target="https://podminky.urs.cz/item/CS_URS_2025_02/894410102" TargetMode="External" /><Relationship Id="rId30" Type="http://schemas.openxmlformats.org/officeDocument/2006/relationships/hyperlink" Target="https://podminky.urs.cz/item/CS_URS_2025_02/894410211" TargetMode="External" /><Relationship Id="rId31" Type="http://schemas.openxmlformats.org/officeDocument/2006/relationships/hyperlink" Target="https://podminky.urs.cz/item/CS_URS_2025_02/894410232" TargetMode="External" /><Relationship Id="rId32" Type="http://schemas.openxmlformats.org/officeDocument/2006/relationships/hyperlink" Target="https://podminky.urs.cz/item/CS_URS_2025_02/894812325" TargetMode="External" /><Relationship Id="rId33" Type="http://schemas.openxmlformats.org/officeDocument/2006/relationships/hyperlink" Target="https://podminky.urs.cz/item/CS_URS_2025_02/894812332" TargetMode="External" /><Relationship Id="rId34" Type="http://schemas.openxmlformats.org/officeDocument/2006/relationships/hyperlink" Target="https://podminky.urs.cz/item/CS_URS_2025_02/894812339" TargetMode="External" /><Relationship Id="rId35" Type="http://schemas.openxmlformats.org/officeDocument/2006/relationships/hyperlink" Target="https://podminky.urs.cz/item/CS_URS_2025_02/894812377" TargetMode="External" /><Relationship Id="rId36" Type="http://schemas.openxmlformats.org/officeDocument/2006/relationships/hyperlink" Target="https://podminky.urs.cz/item/CS_URS_2025_02/899104112" TargetMode="External" /><Relationship Id="rId37" Type="http://schemas.openxmlformats.org/officeDocument/2006/relationships/hyperlink" Target="https://podminky.urs.cz/item/CS_URS_2025_02/998276101" TargetMode="External" /><Relationship Id="rId38" Type="http://schemas.openxmlformats.org/officeDocument/2006/relationships/hyperlink" Target="https://podminky.urs.cz/item/CS_URS_2025_02/998276125" TargetMode="External" /><Relationship Id="rId39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21151113" TargetMode="External" /><Relationship Id="rId2" Type="http://schemas.openxmlformats.org/officeDocument/2006/relationships/hyperlink" Target="https://podminky.urs.cz/item/CS_URS_2025_02/121151116" TargetMode="External" /><Relationship Id="rId3" Type="http://schemas.openxmlformats.org/officeDocument/2006/relationships/hyperlink" Target="https://podminky.urs.cz/item/CS_URS_2025_02/132254206" TargetMode="External" /><Relationship Id="rId4" Type="http://schemas.openxmlformats.org/officeDocument/2006/relationships/hyperlink" Target="https://podminky.urs.cz/item/CS_URS_2025_02/132354206" TargetMode="External" /><Relationship Id="rId5" Type="http://schemas.openxmlformats.org/officeDocument/2006/relationships/hyperlink" Target="https://podminky.urs.cz/item/CS_URS_2025_02/132454206" TargetMode="External" /><Relationship Id="rId6" Type="http://schemas.openxmlformats.org/officeDocument/2006/relationships/hyperlink" Target="https://podminky.urs.cz/item/CS_URS_2025_02/132554206" TargetMode="External" /><Relationship Id="rId7" Type="http://schemas.openxmlformats.org/officeDocument/2006/relationships/hyperlink" Target="https://podminky.urs.cz/item/CS_URS_2025_02/151811131" TargetMode="External" /><Relationship Id="rId8" Type="http://schemas.openxmlformats.org/officeDocument/2006/relationships/hyperlink" Target="https://podminky.urs.cz/item/CS_URS_2025_02/151811231" TargetMode="External" /><Relationship Id="rId9" Type="http://schemas.openxmlformats.org/officeDocument/2006/relationships/hyperlink" Target="https://podminky.urs.cz/item/CS_URS_2025_02/162351104" TargetMode="External" /><Relationship Id="rId10" Type="http://schemas.openxmlformats.org/officeDocument/2006/relationships/hyperlink" Target="https://podminky.urs.cz/item/CS_URS_2025_02/162751117" TargetMode="External" /><Relationship Id="rId11" Type="http://schemas.openxmlformats.org/officeDocument/2006/relationships/hyperlink" Target="https://podminky.urs.cz/item/CS_URS_2025_02/162751119" TargetMode="External" /><Relationship Id="rId12" Type="http://schemas.openxmlformats.org/officeDocument/2006/relationships/hyperlink" Target="https://podminky.urs.cz/item/CS_URS_2025_02/162751137" TargetMode="External" /><Relationship Id="rId13" Type="http://schemas.openxmlformats.org/officeDocument/2006/relationships/hyperlink" Target="https://podminky.urs.cz/item/CS_URS_2025_02/162751139" TargetMode="External" /><Relationship Id="rId14" Type="http://schemas.openxmlformats.org/officeDocument/2006/relationships/hyperlink" Target="https://podminky.urs.cz/item/CS_URS_2025_02/162751157" TargetMode="External" /><Relationship Id="rId15" Type="http://schemas.openxmlformats.org/officeDocument/2006/relationships/hyperlink" Target="https://podminky.urs.cz/item/CS_URS_2025_02/162751159" TargetMode="External" /><Relationship Id="rId16" Type="http://schemas.openxmlformats.org/officeDocument/2006/relationships/hyperlink" Target="https://podminky.urs.cz/item/CS_URS_2025_02/167151111" TargetMode="External" /><Relationship Id="rId17" Type="http://schemas.openxmlformats.org/officeDocument/2006/relationships/hyperlink" Target="https://podminky.urs.cz/item/CS_URS_2025_02/171201231" TargetMode="External" /><Relationship Id="rId18" Type="http://schemas.openxmlformats.org/officeDocument/2006/relationships/hyperlink" Target="https://podminky.urs.cz/item/CS_URS_2025_02/171251201" TargetMode="External" /><Relationship Id="rId19" Type="http://schemas.openxmlformats.org/officeDocument/2006/relationships/hyperlink" Target="https://podminky.urs.cz/item/CS_URS_2025_02/174151101" TargetMode="External" /><Relationship Id="rId20" Type="http://schemas.openxmlformats.org/officeDocument/2006/relationships/hyperlink" Target="https://podminky.urs.cz/item/CS_URS_2025_02/175151101" TargetMode="External" /><Relationship Id="rId21" Type="http://schemas.openxmlformats.org/officeDocument/2006/relationships/hyperlink" Target="https://podminky.urs.cz/item/CS_URS_2025_02/181351103" TargetMode="External" /><Relationship Id="rId22" Type="http://schemas.openxmlformats.org/officeDocument/2006/relationships/hyperlink" Target="https://podminky.urs.cz/item/CS_URS_2025_02/181351106" TargetMode="External" /><Relationship Id="rId23" Type="http://schemas.openxmlformats.org/officeDocument/2006/relationships/hyperlink" Target="https://podminky.urs.cz/item/CS_URS_2025_02/359901211" TargetMode="External" /><Relationship Id="rId24" Type="http://schemas.openxmlformats.org/officeDocument/2006/relationships/hyperlink" Target="https://podminky.urs.cz/item/CS_URS_2025_02/451573111" TargetMode="External" /><Relationship Id="rId25" Type="http://schemas.openxmlformats.org/officeDocument/2006/relationships/hyperlink" Target="https://podminky.urs.cz/item/CS_URS_2025_02/871350310" TargetMode="External" /><Relationship Id="rId26" Type="http://schemas.openxmlformats.org/officeDocument/2006/relationships/hyperlink" Target="https://podminky.urs.cz/item/CS_URS_2025_02/892352121" TargetMode="External" /><Relationship Id="rId27" Type="http://schemas.openxmlformats.org/officeDocument/2006/relationships/hyperlink" Target="https://podminky.urs.cz/item/CS_URS_2025_02/892353122" TargetMode="External" /><Relationship Id="rId28" Type="http://schemas.openxmlformats.org/officeDocument/2006/relationships/hyperlink" Target="https://podminky.urs.cz/item/CS_URS_2025_02/894812116" TargetMode="External" /><Relationship Id="rId29" Type="http://schemas.openxmlformats.org/officeDocument/2006/relationships/hyperlink" Target="https://podminky.urs.cz/item/CS_URS_2025_02/894812118" TargetMode="External" /><Relationship Id="rId30" Type="http://schemas.openxmlformats.org/officeDocument/2006/relationships/hyperlink" Target="https://podminky.urs.cz/item/CS_URS_2025_02/894812131" TargetMode="External" /><Relationship Id="rId31" Type="http://schemas.openxmlformats.org/officeDocument/2006/relationships/hyperlink" Target="https://podminky.urs.cz/item/CS_URS_2025_02/894812132" TargetMode="External" /><Relationship Id="rId32" Type="http://schemas.openxmlformats.org/officeDocument/2006/relationships/hyperlink" Target="https://podminky.urs.cz/item/CS_URS_2025_02/894812149" TargetMode="External" /><Relationship Id="rId33" Type="http://schemas.openxmlformats.org/officeDocument/2006/relationships/hyperlink" Target="https://podminky.urs.cz/item/CS_URS_2025_02/894812160" TargetMode="External" /><Relationship Id="rId34" Type="http://schemas.openxmlformats.org/officeDocument/2006/relationships/hyperlink" Target="https://podminky.urs.cz/item/CS_URS_2025_02/998276101" TargetMode="External" /><Relationship Id="rId35" Type="http://schemas.openxmlformats.org/officeDocument/2006/relationships/hyperlink" Target="https://podminky.urs.cz/item/CS_URS_2025_02/998276125" TargetMode="External" /><Relationship Id="rId36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54206" TargetMode="External" /><Relationship Id="rId2" Type="http://schemas.openxmlformats.org/officeDocument/2006/relationships/hyperlink" Target="https://podminky.urs.cz/item/CS_URS_2025_02/132354206" TargetMode="External" /><Relationship Id="rId3" Type="http://schemas.openxmlformats.org/officeDocument/2006/relationships/hyperlink" Target="https://podminky.urs.cz/item/CS_URS_2025_02/132454206" TargetMode="External" /><Relationship Id="rId4" Type="http://schemas.openxmlformats.org/officeDocument/2006/relationships/hyperlink" Target="https://podminky.urs.cz/item/CS_URS_2025_02/132554206" TargetMode="External" /><Relationship Id="rId5" Type="http://schemas.openxmlformats.org/officeDocument/2006/relationships/hyperlink" Target="https://podminky.urs.cz/item/CS_URS_2025_02/151811131" TargetMode="External" /><Relationship Id="rId6" Type="http://schemas.openxmlformats.org/officeDocument/2006/relationships/hyperlink" Target="https://podminky.urs.cz/item/CS_URS_2025_02/151811132" TargetMode="External" /><Relationship Id="rId7" Type="http://schemas.openxmlformats.org/officeDocument/2006/relationships/hyperlink" Target="https://podminky.urs.cz/item/CS_URS_2025_02/151811231" TargetMode="External" /><Relationship Id="rId8" Type="http://schemas.openxmlformats.org/officeDocument/2006/relationships/hyperlink" Target="https://podminky.urs.cz/item/CS_URS_2025_02/151811232" TargetMode="External" /><Relationship Id="rId9" Type="http://schemas.openxmlformats.org/officeDocument/2006/relationships/hyperlink" Target="https://podminky.urs.cz/item/CS_URS_2025_02/162751117" TargetMode="External" /><Relationship Id="rId10" Type="http://schemas.openxmlformats.org/officeDocument/2006/relationships/hyperlink" Target="https://podminky.urs.cz/item/CS_URS_2025_02/162751119" TargetMode="External" /><Relationship Id="rId11" Type="http://schemas.openxmlformats.org/officeDocument/2006/relationships/hyperlink" Target="https://podminky.urs.cz/item/CS_URS_2025_02/162751137" TargetMode="External" /><Relationship Id="rId12" Type="http://schemas.openxmlformats.org/officeDocument/2006/relationships/hyperlink" Target="https://podminky.urs.cz/item/CS_URS_2025_02/162751139" TargetMode="External" /><Relationship Id="rId13" Type="http://schemas.openxmlformats.org/officeDocument/2006/relationships/hyperlink" Target="https://podminky.urs.cz/item/CS_URS_2025_02/162751157" TargetMode="External" /><Relationship Id="rId14" Type="http://schemas.openxmlformats.org/officeDocument/2006/relationships/hyperlink" Target="https://podminky.urs.cz/item/CS_URS_2025_02/162751159" TargetMode="External" /><Relationship Id="rId15" Type="http://schemas.openxmlformats.org/officeDocument/2006/relationships/hyperlink" Target="https://podminky.urs.cz/item/CS_URS_2025_02/171201231" TargetMode="External" /><Relationship Id="rId16" Type="http://schemas.openxmlformats.org/officeDocument/2006/relationships/hyperlink" Target="https://podminky.urs.cz/item/CS_URS_2025_02/174151101" TargetMode="External" /><Relationship Id="rId17" Type="http://schemas.openxmlformats.org/officeDocument/2006/relationships/hyperlink" Target="https://podminky.urs.cz/item/CS_URS_2025_02/175151101" TargetMode="External" /><Relationship Id="rId18" Type="http://schemas.openxmlformats.org/officeDocument/2006/relationships/hyperlink" Target="https://podminky.urs.cz/item/CS_URS_2025_02/359901211" TargetMode="External" /><Relationship Id="rId19" Type="http://schemas.openxmlformats.org/officeDocument/2006/relationships/hyperlink" Target="https://podminky.urs.cz/item/CS_URS_2025_02/451573111" TargetMode="External" /><Relationship Id="rId20" Type="http://schemas.openxmlformats.org/officeDocument/2006/relationships/hyperlink" Target="https://podminky.urs.cz/item/CS_URS_2025_02/452112111" TargetMode="External" /><Relationship Id="rId21" Type="http://schemas.openxmlformats.org/officeDocument/2006/relationships/hyperlink" Target="https://podminky.urs.cz/item/CS_URS_2025_02/452112122" TargetMode="External" /><Relationship Id="rId22" Type="http://schemas.openxmlformats.org/officeDocument/2006/relationships/hyperlink" Target="https://podminky.urs.cz/item/CS_URS_2025_02/452311151" TargetMode="External" /><Relationship Id="rId23" Type="http://schemas.openxmlformats.org/officeDocument/2006/relationships/hyperlink" Target="https://podminky.urs.cz/item/CS_URS_2025_02/452351111" TargetMode="External" /><Relationship Id="rId24" Type="http://schemas.openxmlformats.org/officeDocument/2006/relationships/hyperlink" Target="https://podminky.urs.cz/item/CS_URS_2025_02/452351112" TargetMode="External" /><Relationship Id="rId25" Type="http://schemas.openxmlformats.org/officeDocument/2006/relationships/hyperlink" Target="https://podminky.urs.cz/item/CS_URS_2025_02/871360310" TargetMode="External" /><Relationship Id="rId26" Type="http://schemas.openxmlformats.org/officeDocument/2006/relationships/hyperlink" Target="https://podminky.urs.cz/item/CS_URS_2025_02/871370310" TargetMode="External" /><Relationship Id="rId27" Type="http://schemas.openxmlformats.org/officeDocument/2006/relationships/hyperlink" Target="https://podminky.urs.cz/item/CS_URS_2025_02/877370330" TargetMode="External" /><Relationship Id="rId28" Type="http://schemas.openxmlformats.org/officeDocument/2006/relationships/hyperlink" Target="https://podminky.urs.cz/item/CS_URS_2025_02/892362121" TargetMode="External" /><Relationship Id="rId29" Type="http://schemas.openxmlformats.org/officeDocument/2006/relationships/hyperlink" Target="https://podminky.urs.cz/item/CS_URS_2025_02/892372121" TargetMode="External" /><Relationship Id="rId30" Type="http://schemas.openxmlformats.org/officeDocument/2006/relationships/hyperlink" Target="https://podminky.urs.cz/item/CS_URS_2025_02/892383122" TargetMode="External" /><Relationship Id="rId31" Type="http://schemas.openxmlformats.org/officeDocument/2006/relationships/hyperlink" Target="https://podminky.urs.cz/item/CS_URS_2025_02/894410102" TargetMode="External" /><Relationship Id="rId32" Type="http://schemas.openxmlformats.org/officeDocument/2006/relationships/hyperlink" Target="https://podminky.urs.cz/item/CS_URS_2025_02/894410232" TargetMode="External" /><Relationship Id="rId33" Type="http://schemas.openxmlformats.org/officeDocument/2006/relationships/hyperlink" Target="https://podminky.urs.cz/item/CS_URS_2025_02/894812325" TargetMode="External" /><Relationship Id="rId34" Type="http://schemas.openxmlformats.org/officeDocument/2006/relationships/hyperlink" Target="https://podminky.urs.cz/item/CS_URS_2025_02/894812326" TargetMode="External" /><Relationship Id="rId35" Type="http://schemas.openxmlformats.org/officeDocument/2006/relationships/hyperlink" Target="https://podminky.urs.cz/item/CS_URS_2025_02/894812332" TargetMode="External" /><Relationship Id="rId36" Type="http://schemas.openxmlformats.org/officeDocument/2006/relationships/hyperlink" Target="https://podminky.urs.cz/item/CS_URS_2025_02/894812339" TargetMode="External" /><Relationship Id="rId37" Type="http://schemas.openxmlformats.org/officeDocument/2006/relationships/hyperlink" Target="https://podminky.urs.cz/item/CS_URS_2025_02/894812377" TargetMode="External" /><Relationship Id="rId38" Type="http://schemas.openxmlformats.org/officeDocument/2006/relationships/hyperlink" Target="https://podminky.urs.cz/item/CS_URS_2025_02/899104112" TargetMode="External" /><Relationship Id="rId39" Type="http://schemas.openxmlformats.org/officeDocument/2006/relationships/hyperlink" Target="https://podminky.urs.cz/item/CS_URS_2025_02/998276101" TargetMode="External" /><Relationship Id="rId40" Type="http://schemas.openxmlformats.org/officeDocument/2006/relationships/hyperlink" Target="https://podminky.urs.cz/item/CS_URS_2025_02/998276125" TargetMode="External" /><Relationship Id="rId4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54206" TargetMode="External" /><Relationship Id="rId2" Type="http://schemas.openxmlformats.org/officeDocument/2006/relationships/hyperlink" Target="https://podminky.urs.cz/item/CS_URS_2025_02/132354206" TargetMode="External" /><Relationship Id="rId3" Type="http://schemas.openxmlformats.org/officeDocument/2006/relationships/hyperlink" Target="https://podminky.urs.cz/item/CS_URS_2025_02/132454206" TargetMode="External" /><Relationship Id="rId4" Type="http://schemas.openxmlformats.org/officeDocument/2006/relationships/hyperlink" Target="https://podminky.urs.cz/item/CS_URS_2025_02/132554206" TargetMode="External" /><Relationship Id="rId5" Type="http://schemas.openxmlformats.org/officeDocument/2006/relationships/hyperlink" Target="https://podminky.urs.cz/item/CS_URS_2025_02/151811131" TargetMode="External" /><Relationship Id="rId6" Type="http://schemas.openxmlformats.org/officeDocument/2006/relationships/hyperlink" Target="https://podminky.urs.cz/item/CS_URS_2025_02/151811231" TargetMode="External" /><Relationship Id="rId7" Type="http://schemas.openxmlformats.org/officeDocument/2006/relationships/hyperlink" Target="https://podminky.urs.cz/item/CS_URS_2025_02/162751117" TargetMode="External" /><Relationship Id="rId8" Type="http://schemas.openxmlformats.org/officeDocument/2006/relationships/hyperlink" Target="https://podminky.urs.cz/item/CS_URS_2025_02/162751119" TargetMode="External" /><Relationship Id="rId9" Type="http://schemas.openxmlformats.org/officeDocument/2006/relationships/hyperlink" Target="https://podminky.urs.cz/item/CS_URS_2025_02/162751137" TargetMode="External" /><Relationship Id="rId10" Type="http://schemas.openxmlformats.org/officeDocument/2006/relationships/hyperlink" Target="https://podminky.urs.cz/item/CS_URS_2025_02/162751139" TargetMode="External" /><Relationship Id="rId11" Type="http://schemas.openxmlformats.org/officeDocument/2006/relationships/hyperlink" Target="https://podminky.urs.cz/item/CS_URS_2025_02/162751157" TargetMode="External" /><Relationship Id="rId12" Type="http://schemas.openxmlformats.org/officeDocument/2006/relationships/hyperlink" Target="https://podminky.urs.cz/item/CS_URS_2025_02/162751159" TargetMode="External" /><Relationship Id="rId13" Type="http://schemas.openxmlformats.org/officeDocument/2006/relationships/hyperlink" Target="https://podminky.urs.cz/item/CS_URS_2025_02/171201231" TargetMode="External" /><Relationship Id="rId14" Type="http://schemas.openxmlformats.org/officeDocument/2006/relationships/hyperlink" Target="https://podminky.urs.cz/item/CS_URS_2025_02/174151101" TargetMode="External" /><Relationship Id="rId15" Type="http://schemas.openxmlformats.org/officeDocument/2006/relationships/hyperlink" Target="https://podminky.urs.cz/item/CS_URS_2025_02/175151101" TargetMode="External" /><Relationship Id="rId16" Type="http://schemas.openxmlformats.org/officeDocument/2006/relationships/hyperlink" Target="https://podminky.urs.cz/item/CS_URS_2025_02/359901211" TargetMode="External" /><Relationship Id="rId17" Type="http://schemas.openxmlformats.org/officeDocument/2006/relationships/hyperlink" Target="https://podminky.urs.cz/item/CS_URS_2025_02/451573111" TargetMode="External" /><Relationship Id="rId18" Type="http://schemas.openxmlformats.org/officeDocument/2006/relationships/hyperlink" Target="https://podminky.urs.cz/item/CS_URS_2025_02/871310310" TargetMode="External" /><Relationship Id="rId19" Type="http://schemas.openxmlformats.org/officeDocument/2006/relationships/hyperlink" Target="https://podminky.urs.cz/item/CS_URS_2025_02/877310310" TargetMode="External" /><Relationship Id="rId20" Type="http://schemas.openxmlformats.org/officeDocument/2006/relationships/hyperlink" Target="https://podminky.urs.cz/item/CS_URS_2025_02/877350320" TargetMode="External" /><Relationship Id="rId21" Type="http://schemas.openxmlformats.org/officeDocument/2006/relationships/hyperlink" Target="https://podminky.urs.cz/item/CS_URS_2025_02/877360320" TargetMode="External" /><Relationship Id="rId22" Type="http://schemas.openxmlformats.org/officeDocument/2006/relationships/hyperlink" Target="https://podminky.urs.cz/item/CS_URS_2025_02/877370320" TargetMode="External" /><Relationship Id="rId23" Type="http://schemas.openxmlformats.org/officeDocument/2006/relationships/hyperlink" Target="https://podminky.urs.cz/item/CS_URS_2025_02/892312121" TargetMode="External" /><Relationship Id="rId24" Type="http://schemas.openxmlformats.org/officeDocument/2006/relationships/hyperlink" Target="https://podminky.urs.cz/item/CS_URS_2025_02/892353122" TargetMode="External" /><Relationship Id="rId25" Type="http://schemas.openxmlformats.org/officeDocument/2006/relationships/hyperlink" Target="https://podminky.urs.cz/item/CS_URS_2025_02/998276101" TargetMode="External" /><Relationship Id="rId26" Type="http://schemas.openxmlformats.org/officeDocument/2006/relationships/hyperlink" Target="https://podminky.urs.cz/item/CS_URS_2025_02/998276125" TargetMode="External" /><Relationship Id="rId27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54206" TargetMode="External" /><Relationship Id="rId2" Type="http://schemas.openxmlformats.org/officeDocument/2006/relationships/hyperlink" Target="https://podminky.urs.cz/item/CS_URS_2025_02/132354206" TargetMode="External" /><Relationship Id="rId3" Type="http://schemas.openxmlformats.org/officeDocument/2006/relationships/hyperlink" Target="https://podminky.urs.cz/item/CS_URS_2025_02/132454206" TargetMode="External" /><Relationship Id="rId4" Type="http://schemas.openxmlformats.org/officeDocument/2006/relationships/hyperlink" Target="https://podminky.urs.cz/item/CS_URS_2025_02/132554206" TargetMode="External" /><Relationship Id="rId5" Type="http://schemas.openxmlformats.org/officeDocument/2006/relationships/hyperlink" Target="https://podminky.urs.cz/item/CS_URS_2025_02/151811131" TargetMode="External" /><Relationship Id="rId6" Type="http://schemas.openxmlformats.org/officeDocument/2006/relationships/hyperlink" Target="https://podminky.urs.cz/item/CS_URS_2025_02/151811231" TargetMode="External" /><Relationship Id="rId7" Type="http://schemas.openxmlformats.org/officeDocument/2006/relationships/hyperlink" Target="https://podminky.urs.cz/item/CS_URS_2025_02/162751117" TargetMode="External" /><Relationship Id="rId8" Type="http://schemas.openxmlformats.org/officeDocument/2006/relationships/hyperlink" Target="https://podminky.urs.cz/item/CS_URS_2025_02/162751119" TargetMode="External" /><Relationship Id="rId9" Type="http://schemas.openxmlformats.org/officeDocument/2006/relationships/hyperlink" Target="https://podminky.urs.cz/item/CS_URS_2025_02/162751137" TargetMode="External" /><Relationship Id="rId10" Type="http://schemas.openxmlformats.org/officeDocument/2006/relationships/hyperlink" Target="https://podminky.urs.cz/item/CS_URS_2025_02/162751139" TargetMode="External" /><Relationship Id="rId11" Type="http://schemas.openxmlformats.org/officeDocument/2006/relationships/hyperlink" Target="https://podminky.urs.cz/item/CS_URS_2025_02/162751157" TargetMode="External" /><Relationship Id="rId12" Type="http://schemas.openxmlformats.org/officeDocument/2006/relationships/hyperlink" Target="https://podminky.urs.cz/item/CS_URS_2025_02/162751159" TargetMode="External" /><Relationship Id="rId13" Type="http://schemas.openxmlformats.org/officeDocument/2006/relationships/hyperlink" Target="https://podminky.urs.cz/item/CS_URS_2025_02/171201231" TargetMode="External" /><Relationship Id="rId14" Type="http://schemas.openxmlformats.org/officeDocument/2006/relationships/hyperlink" Target="https://podminky.urs.cz/item/CS_URS_2025_02/174151101" TargetMode="External" /><Relationship Id="rId15" Type="http://schemas.openxmlformats.org/officeDocument/2006/relationships/hyperlink" Target="https://podminky.urs.cz/item/CS_URS_2025_02/175151101" TargetMode="External" /><Relationship Id="rId16" Type="http://schemas.openxmlformats.org/officeDocument/2006/relationships/hyperlink" Target="https://podminky.urs.cz/item/CS_URS_2025_02/359901211" TargetMode="External" /><Relationship Id="rId17" Type="http://schemas.openxmlformats.org/officeDocument/2006/relationships/hyperlink" Target="https://podminky.urs.cz/item/CS_URS_2025_02/451573111" TargetMode="External" /><Relationship Id="rId18" Type="http://schemas.openxmlformats.org/officeDocument/2006/relationships/hyperlink" Target="https://podminky.urs.cz/item/CS_URS_2025_02/871310310" TargetMode="External" /><Relationship Id="rId19" Type="http://schemas.openxmlformats.org/officeDocument/2006/relationships/hyperlink" Target="https://podminky.urs.cz/item/CS_URS_2025_02/877310310" TargetMode="External" /><Relationship Id="rId20" Type="http://schemas.openxmlformats.org/officeDocument/2006/relationships/hyperlink" Target="https://podminky.urs.cz/item/CS_URS_2025_02/877360320" TargetMode="External" /><Relationship Id="rId21" Type="http://schemas.openxmlformats.org/officeDocument/2006/relationships/hyperlink" Target="https://podminky.urs.cz/item/CS_URS_2025_02/877370320" TargetMode="External" /><Relationship Id="rId22" Type="http://schemas.openxmlformats.org/officeDocument/2006/relationships/hyperlink" Target="https://podminky.urs.cz/item/CS_URS_2025_02/892312121" TargetMode="External" /><Relationship Id="rId23" Type="http://schemas.openxmlformats.org/officeDocument/2006/relationships/hyperlink" Target="https://podminky.urs.cz/item/CS_URS_2025_02/892353122" TargetMode="External" /><Relationship Id="rId24" Type="http://schemas.openxmlformats.org/officeDocument/2006/relationships/hyperlink" Target="https://podminky.urs.cz/item/CS_URS_2025_02/998276101" TargetMode="External" /><Relationship Id="rId25" Type="http://schemas.openxmlformats.org/officeDocument/2006/relationships/hyperlink" Target="https://podminky.urs.cz/item/CS_URS_2025_02/998276125" TargetMode="External" /><Relationship Id="rId26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013294000" TargetMode="External" /><Relationship Id="rId2" Type="http://schemas.openxmlformats.org/officeDocument/2006/relationships/hyperlink" Target="https://podminky.urs.cz/item/CS_URS_2025_01/032103000" TargetMode="External" /><Relationship Id="rId3" Type="http://schemas.openxmlformats.org/officeDocument/2006/relationships/hyperlink" Target="https://podminky.urs.cz/item/CS_URS_2025_01/032403000" TargetMode="External" /><Relationship Id="rId4" Type="http://schemas.openxmlformats.org/officeDocument/2006/relationships/hyperlink" Target="https://podminky.urs.cz/item/CS_URS_2025_01/039002000" TargetMode="External" /><Relationship Id="rId5" Type="http://schemas.openxmlformats.org/officeDocument/2006/relationships/hyperlink" Target="https://podminky.urs.cz/item/CS_URS_2025_01/072103000" TargetMode="External" /><Relationship Id="rId6" Type="http://schemas.openxmlformats.org/officeDocument/2006/relationships/hyperlink" Target="https://podminky.urs.cz/item/CS_URS_2025_01/072203000" TargetMode="External" /><Relationship Id="rId7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21151125" TargetMode="External" /><Relationship Id="rId2" Type="http://schemas.openxmlformats.org/officeDocument/2006/relationships/hyperlink" Target="https://podminky.urs.cz/item/CS_URS_2025_02/131251107" TargetMode="External" /><Relationship Id="rId3" Type="http://schemas.openxmlformats.org/officeDocument/2006/relationships/hyperlink" Target="https://podminky.urs.cz/item/CS_URS_2025_02/131351107" TargetMode="External" /><Relationship Id="rId4" Type="http://schemas.openxmlformats.org/officeDocument/2006/relationships/hyperlink" Target="https://podminky.urs.cz/item/CS_URS_2025_02/131451107" TargetMode="External" /><Relationship Id="rId5" Type="http://schemas.openxmlformats.org/officeDocument/2006/relationships/hyperlink" Target="https://podminky.urs.cz/item/CS_URS_2025_02/131551107" TargetMode="External" /><Relationship Id="rId6" Type="http://schemas.openxmlformats.org/officeDocument/2006/relationships/hyperlink" Target="https://podminky.urs.cz/item/CS_URS_2025_02/132254207" TargetMode="External" /><Relationship Id="rId7" Type="http://schemas.openxmlformats.org/officeDocument/2006/relationships/hyperlink" Target="https://podminky.urs.cz/item/CS_URS_2025_02/132354207" TargetMode="External" /><Relationship Id="rId8" Type="http://schemas.openxmlformats.org/officeDocument/2006/relationships/hyperlink" Target="https://podminky.urs.cz/item/CS_URS_2025_02/132454207" TargetMode="External" /><Relationship Id="rId9" Type="http://schemas.openxmlformats.org/officeDocument/2006/relationships/hyperlink" Target="https://podminky.urs.cz/item/CS_URS_2025_02/132554207" TargetMode="External" /><Relationship Id="rId10" Type="http://schemas.openxmlformats.org/officeDocument/2006/relationships/hyperlink" Target="https://podminky.urs.cz/item/CS_URS_2025_02/151811132" TargetMode="External" /><Relationship Id="rId11" Type="http://schemas.openxmlformats.org/officeDocument/2006/relationships/hyperlink" Target="https://podminky.urs.cz/item/CS_URS_2025_02/151811232" TargetMode="External" /><Relationship Id="rId12" Type="http://schemas.openxmlformats.org/officeDocument/2006/relationships/hyperlink" Target="https://podminky.urs.cz/item/CS_URS_2025_02/162351104" TargetMode="External" /><Relationship Id="rId13" Type="http://schemas.openxmlformats.org/officeDocument/2006/relationships/hyperlink" Target="https://podminky.urs.cz/item/CS_URS_2025_02/162751117" TargetMode="External" /><Relationship Id="rId14" Type="http://schemas.openxmlformats.org/officeDocument/2006/relationships/hyperlink" Target="https://podminky.urs.cz/item/CS_URS_2025_02/162751119" TargetMode="External" /><Relationship Id="rId15" Type="http://schemas.openxmlformats.org/officeDocument/2006/relationships/hyperlink" Target="https://podminky.urs.cz/item/CS_URS_2025_02/162751137" TargetMode="External" /><Relationship Id="rId16" Type="http://schemas.openxmlformats.org/officeDocument/2006/relationships/hyperlink" Target="https://podminky.urs.cz/item/CS_URS_2025_02/162751139" TargetMode="External" /><Relationship Id="rId17" Type="http://schemas.openxmlformats.org/officeDocument/2006/relationships/hyperlink" Target="https://podminky.urs.cz/item/CS_URS_2025_02/162751157" TargetMode="External" /><Relationship Id="rId18" Type="http://schemas.openxmlformats.org/officeDocument/2006/relationships/hyperlink" Target="https://podminky.urs.cz/item/CS_URS_2025_02/162751159" TargetMode="External" /><Relationship Id="rId19" Type="http://schemas.openxmlformats.org/officeDocument/2006/relationships/hyperlink" Target="https://podminky.urs.cz/item/CS_URS_2025_02/167151111" TargetMode="External" /><Relationship Id="rId20" Type="http://schemas.openxmlformats.org/officeDocument/2006/relationships/hyperlink" Target="https://podminky.urs.cz/item/CS_URS_2025_02/171201231" TargetMode="External" /><Relationship Id="rId21" Type="http://schemas.openxmlformats.org/officeDocument/2006/relationships/hyperlink" Target="https://podminky.urs.cz/item/CS_URS_2025_02/171251201" TargetMode="External" /><Relationship Id="rId22" Type="http://schemas.openxmlformats.org/officeDocument/2006/relationships/hyperlink" Target="https://podminky.urs.cz/item/CS_URS_2025_02/175151101" TargetMode="External" /><Relationship Id="rId23" Type="http://schemas.openxmlformats.org/officeDocument/2006/relationships/hyperlink" Target="https://podminky.urs.cz/item/CS_URS_2025_02/181351115" TargetMode="External" /><Relationship Id="rId24" Type="http://schemas.openxmlformats.org/officeDocument/2006/relationships/hyperlink" Target="https://podminky.urs.cz/item/CS_URS_2025_02/181451121" TargetMode="External" /><Relationship Id="rId25" Type="http://schemas.openxmlformats.org/officeDocument/2006/relationships/hyperlink" Target="https://podminky.urs.cz/item/CS_URS_2025_02/182351135" TargetMode="External" /><Relationship Id="rId26" Type="http://schemas.openxmlformats.org/officeDocument/2006/relationships/hyperlink" Target="https://podminky.urs.cz/item/CS_URS_2025_02/181451122" TargetMode="External" /><Relationship Id="rId27" Type="http://schemas.openxmlformats.org/officeDocument/2006/relationships/hyperlink" Target="https://podminky.urs.cz/item/CS_URS_2025_02/181951114" TargetMode="External" /><Relationship Id="rId28" Type="http://schemas.openxmlformats.org/officeDocument/2006/relationships/hyperlink" Target="https://podminky.urs.cz/item/CS_URS_2025_02/359901211" TargetMode="External" /><Relationship Id="rId29" Type="http://schemas.openxmlformats.org/officeDocument/2006/relationships/hyperlink" Target="https://podminky.urs.cz/item/CS_URS_2025_02/382122122" TargetMode="External" /><Relationship Id="rId30" Type="http://schemas.openxmlformats.org/officeDocument/2006/relationships/hyperlink" Target="https://podminky.urs.cz/item/CS_URS_2025_02/382122312" TargetMode="External" /><Relationship Id="rId31" Type="http://schemas.openxmlformats.org/officeDocument/2006/relationships/hyperlink" Target="https://podminky.urs.cz/item/CS_URS_2025_02/382122411" TargetMode="External" /><Relationship Id="rId32" Type="http://schemas.openxmlformats.org/officeDocument/2006/relationships/hyperlink" Target="https://podminky.urs.cz/item/CS_URS_2025_02/451573111" TargetMode="External" /><Relationship Id="rId33" Type="http://schemas.openxmlformats.org/officeDocument/2006/relationships/hyperlink" Target="https://podminky.urs.cz/item/CS_URS_2025_02/452311151" TargetMode="External" /><Relationship Id="rId34" Type="http://schemas.openxmlformats.org/officeDocument/2006/relationships/hyperlink" Target="https://podminky.urs.cz/item/CS_URS_2025_02/452321172" TargetMode="External" /><Relationship Id="rId35" Type="http://schemas.openxmlformats.org/officeDocument/2006/relationships/hyperlink" Target="https://podminky.urs.cz/item/CS_URS_2025_02/452351111" TargetMode="External" /><Relationship Id="rId36" Type="http://schemas.openxmlformats.org/officeDocument/2006/relationships/hyperlink" Target="https://podminky.urs.cz/item/CS_URS_2025_02/452351112" TargetMode="External" /><Relationship Id="rId37" Type="http://schemas.openxmlformats.org/officeDocument/2006/relationships/hyperlink" Target="https://podminky.urs.cz/item/CS_URS_2025_02/452368211" TargetMode="External" /><Relationship Id="rId38" Type="http://schemas.openxmlformats.org/officeDocument/2006/relationships/hyperlink" Target="https://podminky.urs.cz/item/CS_URS_2025_02/457315813" TargetMode="External" /><Relationship Id="rId39" Type="http://schemas.openxmlformats.org/officeDocument/2006/relationships/hyperlink" Target="https://podminky.urs.cz/item/CS_URS_2025_02/462511270" TargetMode="External" /><Relationship Id="rId40" Type="http://schemas.openxmlformats.org/officeDocument/2006/relationships/hyperlink" Target="https://podminky.urs.cz/item/CS_URS_2025_02/462511370" TargetMode="External" /><Relationship Id="rId41" Type="http://schemas.openxmlformats.org/officeDocument/2006/relationships/hyperlink" Target="https://podminky.urs.cz/item/CS_URS_2025_02/463212111" TargetMode="External" /><Relationship Id="rId42" Type="http://schemas.openxmlformats.org/officeDocument/2006/relationships/hyperlink" Target="https://podminky.urs.cz/item/CS_URS_2025_02/463212191" TargetMode="External" /><Relationship Id="rId43" Type="http://schemas.openxmlformats.org/officeDocument/2006/relationships/hyperlink" Target="https://podminky.urs.cz/item/CS_URS_2025_02/871420310" TargetMode="External" /><Relationship Id="rId44" Type="http://schemas.openxmlformats.org/officeDocument/2006/relationships/hyperlink" Target="https://podminky.urs.cz/item/CS_URS_2025_02/892422121" TargetMode="External" /><Relationship Id="rId45" Type="http://schemas.openxmlformats.org/officeDocument/2006/relationships/hyperlink" Target="https://podminky.urs.cz/item/CS_URS_2025_02/892423122" TargetMode="External" /><Relationship Id="rId46" Type="http://schemas.openxmlformats.org/officeDocument/2006/relationships/hyperlink" Target="https://podminky.urs.cz/item/CS_URS_2025_02/894410103" TargetMode="External" /><Relationship Id="rId47" Type="http://schemas.openxmlformats.org/officeDocument/2006/relationships/hyperlink" Target="https://podminky.urs.cz/item/CS_URS_2025_02/894410211" TargetMode="External" /><Relationship Id="rId48" Type="http://schemas.openxmlformats.org/officeDocument/2006/relationships/hyperlink" Target="https://podminky.urs.cz/item/CS_URS_2025_02/894410212" TargetMode="External" /><Relationship Id="rId49" Type="http://schemas.openxmlformats.org/officeDocument/2006/relationships/hyperlink" Target="https://podminky.urs.cz/item/CS_URS_2025_02/894410232" TargetMode="External" /><Relationship Id="rId50" Type="http://schemas.openxmlformats.org/officeDocument/2006/relationships/hyperlink" Target="https://podminky.urs.cz/item/CS_URS_2025_02/899104112" TargetMode="External" /><Relationship Id="rId51" Type="http://schemas.openxmlformats.org/officeDocument/2006/relationships/hyperlink" Target="https://podminky.urs.cz/item/CS_URS_2025_02/899623181" TargetMode="External" /><Relationship Id="rId52" Type="http://schemas.openxmlformats.org/officeDocument/2006/relationships/hyperlink" Target="https://podminky.urs.cz/item/CS_URS_2025_02/998276101" TargetMode="External" /><Relationship Id="rId53" Type="http://schemas.openxmlformats.org/officeDocument/2006/relationships/hyperlink" Target="https://podminky.urs.cz/item/CS_URS_2025_02/998276125" TargetMode="External" /><Relationship Id="rId54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3107424" TargetMode="External" /><Relationship Id="rId2" Type="http://schemas.openxmlformats.org/officeDocument/2006/relationships/hyperlink" Target="https://podminky.urs.cz/item/CS_URS_2025_02/113107442" TargetMode="External" /><Relationship Id="rId3" Type="http://schemas.openxmlformats.org/officeDocument/2006/relationships/hyperlink" Target="https://podminky.urs.cz/item/CS_URS_2025_02/113154523" TargetMode="External" /><Relationship Id="rId4" Type="http://schemas.openxmlformats.org/officeDocument/2006/relationships/hyperlink" Target="https://podminky.urs.cz/item/CS_URS_2025_02/121151113" TargetMode="External" /><Relationship Id="rId5" Type="http://schemas.openxmlformats.org/officeDocument/2006/relationships/hyperlink" Target="https://podminky.urs.cz/item/CS_URS_2025_02/121151116" TargetMode="External" /><Relationship Id="rId6" Type="http://schemas.openxmlformats.org/officeDocument/2006/relationships/hyperlink" Target="https://podminky.urs.cz/item/CS_URS_2025_02/132251256" TargetMode="External" /><Relationship Id="rId7" Type="http://schemas.openxmlformats.org/officeDocument/2006/relationships/hyperlink" Target="https://podminky.urs.cz/item/CS_URS_2025_02/132254206" TargetMode="External" /><Relationship Id="rId8" Type="http://schemas.openxmlformats.org/officeDocument/2006/relationships/hyperlink" Target="https://podminky.urs.cz/item/CS_URS_2025_02/132351256" TargetMode="External" /><Relationship Id="rId9" Type="http://schemas.openxmlformats.org/officeDocument/2006/relationships/hyperlink" Target="https://podminky.urs.cz/item/CS_URS_2025_02/132354206" TargetMode="External" /><Relationship Id="rId10" Type="http://schemas.openxmlformats.org/officeDocument/2006/relationships/hyperlink" Target="https://podminky.urs.cz/item/CS_URS_2025_02/132451256" TargetMode="External" /><Relationship Id="rId11" Type="http://schemas.openxmlformats.org/officeDocument/2006/relationships/hyperlink" Target="https://podminky.urs.cz/item/CS_URS_2025_02/132454206" TargetMode="External" /><Relationship Id="rId12" Type="http://schemas.openxmlformats.org/officeDocument/2006/relationships/hyperlink" Target="https://podminky.urs.cz/item/CS_URS_2025_02/132551256" TargetMode="External" /><Relationship Id="rId13" Type="http://schemas.openxmlformats.org/officeDocument/2006/relationships/hyperlink" Target="https://podminky.urs.cz/item/CS_URS_2025_02/132554206" TargetMode="External" /><Relationship Id="rId14" Type="http://schemas.openxmlformats.org/officeDocument/2006/relationships/hyperlink" Target="https://podminky.urs.cz/item/CS_URS_2025_02/151811131" TargetMode="External" /><Relationship Id="rId15" Type="http://schemas.openxmlformats.org/officeDocument/2006/relationships/hyperlink" Target="https://podminky.urs.cz/item/CS_URS_2025_02/151811231" TargetMode="External" /><Relationship Id="rId16" Type="http://schemas.openxmlformats.org/officeDocument/2006/relationships/hyperlink" Target="https://podminky.urs.cz/item/CS_URS_2025_02/162351104" TargetMode="External" /><Relationship Id="rId17" Type="http://schemas.openxmlformats.org/officeDocument/2006/relationships/hyperlink" Target="https://podminky.urs.cz/item/CS_URS_2025_02/162751117" TargetMode="External" /><Relationship Id="rId18" Type="http://schemas.openxmlformats.org/officeDocument/2006/relationships/hyperlink" Target="https://podminky.urs.cz/item/CS_URS_2025_02/162751119" TargetMode="External" /><Relationship Id="rId19" Type="http://schemas.openxmlformats.org/officeDocument/2006/relationships/hyperlink" Target="https://podminky.urs.cz/item/CS_URS_2025_02/162751137" TargetMode="External" /><Relationship Id="rId20" Type="http://schemas.openxmlformats.org/officeDocument/2006/relationships/hyperlink" Target="https://podminky.urs.cz/item/CS_URS_2025_02/162751139" TargetMode="External" /><Relationship Id="rId21" Type="http://schemas.openxmlformats.org/officeDocument/2006/relationships/hyperlink" Target="https://podminky.urs.cz/item/CS_URS_2025_02/162751157" TargetMode="External" /><Relationship Id="rId22" Type="http://schemas.openxmlformats.org/officeDocument/2006/relationships/hyperlink" Target="https://podminky.urs.cz/item/CS_URS_2025_02/162751159" TargetMode="External" /><Relationship Id="rId23" Type="http://schemas.openxmlformats.org/officeDocument/2006/relationships/hyperlink" Target="https://podminky.urs.cz/item/CS_URS_2025_02/167151111" TargetMode="External" /><Relationship Id="rId24" Type="http://schemas.openxmlformats.org/officeDocument/2006/relationships/hyperlink" Target="https://podminky.urs.cz/item/CS_URS_2025_02/171201231" TargetMode="External" /><Relationship Id="rId25" Type="http://schemas.openxmlformats.org/officeDocument/2006/relationships/hyperlink" Target="https://podminky.urs.cz/item/CS_URS_2025_02/171251201" TargetMode="External" /><Relationship Id="rId26" Type="http://schemas.openxmlformats.org/officeDocument/2006/relationships/hyperlink" Target="https://podminky.urs.cz/item/CS_URS_2025_02/174151101" TargetMode="External" /><Relationship Id="rId27" Type="http://schemas.openxmlformats.org/officeDocument/2006/relationships/hyperlink" Target="https://podminky.urs.cz/item/CS_URS_2025_02/175151101" TargetMode="External" /><Relationship Id="rId28" Type="http://schemas.openxmlformats.org/officeDocument/2006/relationships/hyperlink" Target="https://podminky.urs.cz/item/CS_URS_2025_02/181351103" TargetMode="External" /><Relationship Id="rId29" Type="http://schemas.openxmlformats.org/officeDocument/2006/relationships/hyperlink" Target="https://podminky.urs.cz/item/CS_URS_2025_02/181351106" TargetMode="External" /><Relationship Id="rId30" Type="http://schemas.openxmlformats.org/officeDocument/2006/relationships/hyperlink" Target="https://podminky.urs.cz/item/CS_URS_2025_02/451573111" TargetMode="External" /><Relationship Id="rId31" Type="http://schemas.openxmlformats.org/officeDocument/2006/relationships/hyperlink" Target="https://podminky.urs.cz/item/CS_URS_2025_02/564831011" TargetMode="External" /><Relationship Id="rId32" Type="http://schemas.openxmlformats.org/officeDocument/2006/relationships/hyperlink" Target="https://podminky.urs.cz/item/CS_URS_2025_02/564851011" TargetMode="External" /><Relationship Id="rId33" Type="http://schemas.openxmlformats.org/officeDocument/2006/relationships/hyperlink" Target="https://podminky.urs.cz/item/CS_URS_2025_02/565165001" TargetMode="External" /><Relationship Id="rId34" Type="http://schemas.openxmlformats.org/officeDocument/2006/relationships/hyperlink" Target="https://podminky.urs.cz/item/CS_URS_2025_02/573211109" TargetMode="External" /><Relationship Id="rId35" Type="http://schemas.openxmlformats.org/officeDocument/2006/relationships/hyperlink" Target="https://podminky.urs.cz/item/CS_URS_2025_02/577144111" TargetMode="External" /><Relationship Id="rId36" Type="http://schemas.openxmlformats.org/officeDocument/2006/relationships/hyperlink" Target="https://podminky.urs.cz/item/CS_URS_2025_02/577145112" TargetMode="External" /><Relationship Id="rId37" Type="http://schemas.openxmlformats.org/officeDocument/2006/relationships/hyperlink" Target="https://podminky.urs.cz/item/CS_URS_2025_02/919112111" TargetMode="External" /><Relationship Id="rId38" Type="http://schemas.openxmlformats.org/officeDocument/2006/relationships/hyperlink" Target="https://podminky.urs.cz/item/CS_URS_2025_02/919112212" TargetMode="External" /><Relationship Id="rId39" Type="http://schemas.openxmlformats.org/officeDocument/2006/relationships/hyperlink" Target="https://podminky.urs.cz/item/CS_URS_2025_02/919121111" TargetMode="External" /><Relationship Id="rId40" Type="http://schemas.openxmlformats.org/officeDocument/2006/relationships/hyperlink" Target="https://podminky.urs.cz/item/CS_URS_2025_02/919735112" TargetMode="External" /><Relationship Id="rId41" Type="http://schemas.openxmlformats.org/officeDocument/2006/relationships/hyperlink" Target="https://podminky.urs.cz/item/CS_URS_2025_02/997221551" TargetMode="External" /><Relationship Id="rId42" Type="http://schemas.openxmlformats.org/officeDocument/2006/relationships/hyperlink" Target="https://podminky.urs.cz/item/CS_URS_2025_02/997221559" TargetMode="External" /><Relationship Id="rId43" Type="http://schemas.openxmlformats.org/officeDocument/2006/relationships/hyperlink" Target="https://podminky.urs.cz/item/CS_URS_2025_02/997221561" TargetMode="External" /><Relationship Id="rId44" Type="http://schemas.openxmlformats.org/officeDocument/2006/relationships/hyperlink" Target="https://podminky.urs.cz/item/CS_URS_2025_02/997221569" TargetMode="External" /><Relationship Id="rId45" Type="http://schemas.openxmlformats.org/officeDocument/2006/relationships/hyperlink" Target="https://podminky.urs.cz/item/CS_URS_2025_02/997221873" TargetMode="External" /><Relationship Id="rId46" Type="http://schemas.openxmlformats.org/officeDocument/2006/relationships/hyperlink" Target="https://podminky.urs.cz/item/CS_URS_2025_02/997221875" TargetMode="External" /><Relationship Id="rId47" Type="http://schemas.openxmlformats.org/officeDocument/2006/relationships/hyperlink" Target="https://podminky.urs.cz/item/CS_URS_2025_02/998276101" TargetMode="External" /><Relationship Id="rId48" Type="http://schemas.openxmlformats.org/officeDocument/2006/relationships/hyperlink" Target="https://podminky.urs.cz/item/CS_URS_2025_02/998276125" TargetMode="External" /><Relationship Id="rId49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3106123" TargetMode="External" /><Relationship Id="rId2" Type="http://schemas.openxmlformats.org/officeDocument/2006/relationships/hyperlink" Target="https://podminky.urs.cz/item/CS_URS_2025_02/113107424" TargetMode="External" /><Relationship Id="rId3" Type="http://schemas.openxmlformats.org/officeDocument/2006/relationships/hyperlink" Target="https://podminky.urs.cz/item/CS_URS_2025_02/113107442" TargetMode="External" /><Relationship Id="rId4" Type="http://schemas.openxmlformats.org/officeDocument/2006/relationships/hyperlink" Target="https://podminky.urs.cz/item/CS_URS_2025_02/113154523" TargetMode="External" /><Relationship Id="rId5" Type="http://schemas.openxmlformats.org/officeDocument/2006/relationships/hyperlink" Target="https://podminky.urs.cz/item/CS_URS_2025_02/113202111" TargetMode="External" /><Relationship Id="rId6" Type="http://schemas.openxmlformats.org/officeDocument/2006/relationships/hyperlink" Target="https://podminky.urs.cz/item/CS_URS_2025_02/119001405" TargetMode="External" /><Relationship Id="rId7" Type="http://schemas.openxmlformats.org/officeDocument/2006/relationships/hyperlink" Target="https://podminky.urs.cz/item/CS_URS_2025_02/132251256" TargetMode="External" /><Relationship Id="rId8" Type="http://schemas.openxmlformats.org/officeDocument/2006/relationships/hyperlink" Target="https://podminky.urs.cz/item/CS_URS_2025_02/132254206" TargetMode="External" /><Relationship Id="rId9" Type="http://schemas.openxmlformats.org/officeDocument/2006/relationships/hyperlink" Target="https://podminky.urs.cz/item/CS_URS_2025_02/132351256" TargetMode="External" /><Relationship Id="rId10" Type="http://schemas.openxmlformats.org/officeDocument/2006/relationships/hyperlink" Target="https://podminky.urs.cz/item/CS_URS_2025_02/132354206" TargetMode="External" /><Relationship Id="rId11" Type="http://schemas.openxmlformats.org/officeDocument/2006/relationships/hyperlink" Target="https://podminky.urs.cz/item/CS_URS_2025_02/132451256" TargetMode="External" /><Relationship Id="rId12" Type="http://schemas.openxmlformats.org/officeDocument/2006/relationships/hyperlink" Target="https://podminky.urs.cz/item/CS_URS_2025_02/132454206" TargetMode="External" /><Relationship Id="rId13" Type="http://schemas.openxmlformats.org/officeDocument/2006/relationships/hyperlink" Target="https://podminky.urs.cz/item/CS_URS_2025_02/132551256" TargetMode="External" /><Relationship Id="rId14" Type="http://schemas.openxmlformats.org/officeDocument/2006/relationships/hyperlink" Target="https://podminky.urs.cz/item/CS_URS_2025_02/132554206" TargetMode="External" /><Relationship Id="rId15" Type="http://schemas.openxmlformats.org/officeDocument/2006/relationships/hyperlink" Target="https://podminky.urs.cz/item/CS_URS_2025_02/139001101" TargetMode="External" /><Relationship Id="rId16" Type="http://schemas.openxmlformats.org/officeDocument/2006/relationships/hyperlink" Target="https://podminky.urs.cz/item/CS_URS_2025_02/151811131" TargetMode="External" /><Relationship Id="rId17" Type="http://schemas.openxmlformats.org/officeDocument/2006/relationships/hyperlink" Target="https://podminky.urs.cz/item/CS_URS_2025_02/151811231" TargetMode="External" /><Relationship Id="rId18" Type="http://schemas.openxmlformats.org/officeDocument/2006/relationships/hyperlink" Target="https://podminky.urs.cz/item/CS_URS_2025_02/162751117" TargetMode="External" /><Relationship Id="rId19" Type="http://schemas.openxmlformats.org/officeDocument/2006/relationships/hyperlink" Target="https://podminky.urs.cz/item/CS_URS_2025_02/162751119" TargetMode="External" /><Relationship Id="rId20" Type="http://schemas.openxmlformats.org/officeDocument/2006/relationships/hyperlink" Target="https://podminky.urs.cz/item/CS_URS_2025_02/162751137" TargetMode="External" /><Relationship Id="rId21" Type="http://schemas.openxmlformats.org/officeDocument/2006/relationships/hyperlink" Target="https://podminky.urs.cz/item/CS_URS_2025_02/162751139" TargetMode="External" /><Relationship Id="rId22" Type="http://schemas.openxmlformats.org/officeDocument/2006/relationships/hyperlink" Target="https://podminky.urs.cz/item/CS_URS_2025_02/162751157" TargetMode="External" /><Relationship Id="rId23" Type="http://schemas.openxmlformats.org/officeDocument/2006/relationships/hyperlink" Target="https://podminky.urs.cz/item/CS_URS_2025_02/162751159" TargetMode="External" /><Relationship Id="rId24" Type="http://schemas.openxmlformats.org/officeDocument/2006/relationships/hyperlink" Target="https://podminky.urs.cz/item/CS_URS_2025_02/171201231" TargetMode="External" /><Relationship Id="rId25" Type="http://schemas.openxmlformats.org/officeDocument/2006/relationships/hyperlink" Target="https://podminky.urs.cz/item/CS_URS_2025_02/174151101" TargetMode="External" /><Relationship Id="rId26" Type="http://schemas.openxmlformats.org/officeDocument/2006/relationships/hyperlink" Target="https://podminky.urs.cz/item/CS_URS_2025_02/175151101" TargetMode="External" /><Relationship Id="rId27" Type="http://schemas.openxmlformats.org/officeDocument/2006/relationships/hyperlink" Target="https://podminky.urs.cz/item/CS_URS_2025_02/451573111" TargetMode="External" /><Relationship Id="rId28" Type="http://schemas.openxmlformats.org/officeDocument/2006/relationships/hyperlink" Target="https://podminky.urs.cz/item/CS_URS_2025_02/564831011" TargetMode="External" /><Relationship Id="rId29" Type="http://schemas.openxmlformats.org/officeDocument/2006/relationships/hyperlink" Target="https://podminky.urs.cz/item/CS_URS_2025_02/564851011" TargetMode="External" /><Relationship Id="rId30" Type="http://schemas.openxmlformats.org/officeDocument/2006/relationships/hyperlink" Target="https://podminky.urs.cz/item/CS_URS_2025_02/565165001" TargetMode="External" /><Relationship Id="rId31" Type="http://schemas.openxmlformats.org/officeDocument/2006/relationships/hyperlink" Target="https://podminky.urs.cz/item/CS_URS_2025_02/573211109" TargetMode="External" /><Relationship Id="rId32" Type="http://schemas.openxmlformats.org/officeDocument/2006/relationships/hyperlink" Target="https://podminky.urs.cz/item/CS_URS_2025_02/577144111" TargetMode="External" /><Relationship Id="rId33" Type="http://schemas.openxmlformats.org/officeDocument/2006/relationships/hyperlink" Target="https://podminky.urs.cz/item/CS_URS_2025_02/577145112" TargetMode="External" /><Relationship Id="rId34" Type="http://schemas.openxmlformats.org/officeDocument/2006/relationships/hyperlink" Target="https://podminky.urs.cz/item/CS_URS_2025_02/596211110" TargetMode="External" /><Relationship Id="rId35" Type="http://schemas.openxmlformats.org/officeDocument/2006/relationships/hyperlink" Target="https://podminky.urs.cz/item/CS_URS_2025_02/916131213" TargetMode="External" /><Relationship Id="rId36" Type="http://schemas.openxmlformats.org/officeDocument/2006/relationships/hyperlink" Target="https://podminky.urs.cz/item/CS_URS_2025_02/916231213" TargetMode="External" /><Relationship Id="rId37" Type="http://schemas.openxmlformats.org/officeDocument/2006/relationships/hyperlink" Target="https://podminky.urs.cz/item/CS_URS_2025_02/919112111" TargetMode="External" /><Relationship Id="rId38" Type="http://schemas.openxmlformats.org/officeDocument/2006/relationships/hyperlink" Target="https://podminky.urs.cz/item/CS_URS_2025_02/919112212" TargetMode="External" /><Relationship Id="rId39" Type="http://schemas.openxmlformats.org/officeDocument/2006/relationships/hyperlink" Target="https://podminky.urs.cz/item/CS_URS_2025_02/919121111" TargetMode="External" /><Relationship Id="rId40" Type="http://schemas.openxmlformats.org/officeDocument/2006/relationships/hyperlink" Target="https://podminky.urs.cz/item/CS_URS_2025_02/919735112" TargetMode="External" /><Relationship Id="rId41" Type="http://schemas.openxmlformats.org/officeDocument/2006/relationships/hyperlink" Target="https://podminky.urs.cz/item/CS_URS_2025_02/979021112" TargetMode="External" /><Relationship Id="rId42" Type="http://schemas.openxmlformats.org/officeDocument/2006/relationships/hyperlink" Target="https://podminky.urs.cz/item/CS_URS_2025_02/979021113" TargetMode="External" /><Relationship Id="rId43" Type="http://schemas.openxmlformats.org/officeDocument/2006/relationships/hyperlink" Target="https://podminky.urs.cz/item/CS_URS_2025_02/979051121" TargetMode="External" /><Relationship Id="rId44" Type="http://schemas.openxmlformats.org/officeDocument/2006/relationships/hyperlink" Target="https://podminky.urs.cz/item/CS_URS_2025_02/997221551" TargetMode="External" /><Relationship Id="rId45" Type="http://schemas.openxmlformats.org/officeDocument/2006/relationships/hyperlink" Target="https://podminky.urs.cz/item/CS_URS_2025_02/997221559" TargetMode="External" /><Relationship Id="rId46" Type="http://schemas.openxmlformats.org/officeDocument/2006/relationships/hyperlink" Target="https://podminky.urs.cz/item/CS_URS_2025_02/997221561" TargetMode="External" /><Relationship Id="rId47" Type="http://schemas.openxmlformats.org/officeDocument/2006/relationships/hyperlink" Target="https://podminky.urs.cz/item/CS_URS_2025_02/997221569" TargetMode="External" /><Relationship Id="rId48" Type="http://schemas.openxmlformats.org/officeDocument/2006/relationships/hyperlink" Target="https://podminky.urs.cz/item/CS_URS_2025_02/997221873" TargetMode="External" /><Relationship Id="rId49" Type="http://schemas.openxmlformats.org/officeDocument/2006/relationships/hyperlink" Target="https://podminky.urs.cz/item/CS_URS_2025_02/997221875" TargetMode="External" /><Relationship Id="rId50" Type="http://schemas.openxmlformats.org/officeDocument/2006/relationships/hyperlink" Target="https://podminky.urs.cz/item/CS_URS_2025_02/998276101" TargetMode="External" /><Relationship Id="rId51" Type="http://schemas.openxmlformats.org/officeDocument/2006/relationships/hyperlink" Target="https://podminky.urs.cz/item/CS_URS_2025_02/998276125" TargetMode="External" /><Relationship Id="rId52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51256" TargetMode="External" /><Relationship Id="rId2" Type="http://schemas.openxmlformats.org/officeDocument/2006/relationships/hyperlink" Target="https://podminky.urs.cz/item/CS_URS_2025_02/132351256" TargetMode="External" /><Relationship Id="rId3" Type="http://schemas.openxmlformats.org/officeDocument/2006/relationships/hyperlink" Target="https://podminky.urs.cz/item/CS_URS_2025_02/132451256" TargetMode="External" /><Relationship Id="rId4" Type="http://schemas.openxmlformats.org/officeDocument/2006/relationships/hyperlink" Target="https://podminky.urs.cz/item/CS_URS_2025_02/162751117" TargetMode="External" /><Relationship Id="rId5" Type="http://schemas.openxmlformats.org/officeDocument/2006/relationships/hyperlink" Target="https://podminky.urs.cz/item/CS_URS_2025_02/162751119" TargetMode="External" /><Relationship Id="rId6" Type="http://schemas.openxmlformats.org/officeDocument/2006/relationships/hyperlink" Target="https://podminky.urs.cz/item/CS_URS_2025_02/162751137" TargetMode="External" /><Relationship Id="rId7" Type="http://schemas.openxmlformats.org/officeDocument/2006/relationships/hyperlink" Target="https://podminky.urs.cz/item/CS_URS_2025_02/162751139" TargetMode="External" /><Relationship Id="rId8" Type="http://schemas.openxmlformats.org/officeDocument/2006/relationships/hyperlink" Target="https://podminky.urs.cz/item/CS_URS_2025_02/171201231" TargetMode="External" /><Relationship Id="rId9" Type="http://schemas.openxmlformats.org/officeDocument/2006/relationships/hyperlink" Target="https://podminky.urs.cz/item/CS_URS_2025_02/174151101" TargetMode="External" /><Relationship Id="rId10" Type="http://schemas.openxmlformats.org/officeDocument/2006/relationships/hyperlink" Target="https://podminky.urs.cz/item/CS_URS_2025_02/175151101" TargetMode="External" /><Relationship Id="rId11" Type="http://schemas.openxmlformats.org/officeDocument/2006/relationships/hyperlink" Target="https://podminky.urs.cz/item/CS_URS_2025_02/451573111" TargetMode="External" /><Relationship Id="rId12" Type="http://schemas.openxmlformats.org/officeDocument/2006/relationships/hyperlink" Target="https://podminky.urs.cz/item/CS_URS_2025_02/998276101" TargetMode="External" /><Relationship Id="rId13" Type="http://schemas.openxmlformats.org/officeDocument/2006/relationships/hyperlink" Target="https://podminky.urs.cz/item/CS_URS_2025_02/998276125" TargetMode="External" /><Relationship Id="rId14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51256" TargetMode="External" /><Relationship Id="rId2" Type="http://schemas.openxmlformats.org/officeDocument/2006/relationships/hyperlink" Target="https://podminky.urs.cz/item/CS_URS_2025_02/132351256" TargetMode="External" /><Relationship Id="rId3" Type="http://schemas.openxmlformats.org/officeDocument/2006/relationships/hyperlink" Target="https://podminky.urs.cz/item/CS_URS_2025_02/132451256" TargetMode="External" /><Relationship Id="rId4" Type="http://schemas.openxmlformats.org/officeDocument/2006/relationships/hyperlink" Target="https://podminky.urs.cz/item/CS_URS_2025_02/132551256" TargetMode="External" /><Relationship Id="rId5" Type="http://schemas.openxmlformats.org/officeDocument/2006/relationships/hyperlink" Target="https://podminky.urs.cz/item/CS_URS_2025_02/162751117" TargetMode="External" /><Relationship Id="rId6" Type="http://schemas.openxmlformats.org/officeDocument/2006/relationships/hyperlink" Target="https://podminky.urs.cz/item/CS_URS_2025_02/162751119" TargetMode="External" /><Relationship Id="rId7" Type="http://schemas.openxmlformats.org/officeDocument/2006/relationships/hyperlink" Target="https://podminky.urs.cz/item/CS_URS_2025_02/162751137" TargetMode="External" /><Relationship Id="rId8" Type="http://schemas.openxmlformats.org/officeDocument/2006/relationships/hyperlink" Target="https://podminky.urs.cz/item/CS_URS_2025_02/162751139" TargetMode="External" /><Relationship Id="rId9" Type="http://schemas.openxmlformats.org/officeDocument/2006/relationships/hyperlink" Target="https://podminky.urs.cz/item/CS_URS_2025_02/162751157" TargetMode="External" /><Relationship Id="rId10" Type="http://schemas.openxmlformats.org/officeDocument/2006/relationships/hyperlink" Target="https://podminky.urs.cz/item/CS_URS_2025_02/162751159" TargetMode="External" /><Relationship Id="rId11" Type="http://schemas.openxmlformats.org/officeDocument/2006/relationships/hyperlink" Target="https://podminky.urs.cz/item/CS_URS_2025_02/171201231" TargetMode="External" /><Relationship Id="rId12" Type="http://schemas.openxmlformats.org/officeDocument/2006/relationships/hyperlink" Target="https://podminky.urs.cz/item/CS_URS_2025_02/174151101" TargetMode="External" /><Relationship Id="rId13" Type="http://schemas.openxmlformats.org/officeDocument/2006/relationships/hyperlink" Target="https://podminky.urs.cz/item/CS_URS_2025_02/175151101" TargetMode="External" /><Relationship Id="rId14" Type="http://schemas.openxmlformats.org/officeDocument/2006/relationships/hyperlink" Target="https://podminky.urs.cz/item/CS_URS_2025_02/451573111" TargetMode="External" /><Relationship Id="rId15" Type="http://schemas.openxmlformats.org/officeDocument/2006/relationships/hyperlink" Target="https://podminky.urs.cz/item/CS_URS_2025_02/998276101" TargetMode="External" /><Relationship Id="rId16" Type="http://schemas.openxmlformats.org/officeDocument/2006/relationships/hyperlink" Target="https://podminky.urs.cz/item/CS_URS_2025_02/998276125" TargetMode="External" /><Relationship Id="rId17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857242122" TargetMode="External" /><Relationship Id="rId2" Type="http://schemas.openxmlformats.org/officeDocument/2006/relationships/hyperlink" Target="https://podminky.urs.cz/item/CS_URS_2025_02/857244122" TargetMode="External" /><Relationship Id="rId3" Type="http://schemas.openxmlformats.org/officeDocument/2006/relationships/hyperlink" Target="https://podminky.urs.cz/item/CS_URS_2025_02/857262122" TargetMode="External" /><Relationship Id="rId4" Type="http://schemas.openxmlformats.org/officeDocument/2006/relationships/hyperlink" Target="https://podminky.urs.cz/item/CS_URS_2025_02/857264122" TargetMode="External" /><Relationship Id="rId5" Type="http://schemas.openxmlformats.org/officeDocument/2006/relationships/hyperlink" Target="https://podminky.urs.cz/item/CS_URS_2025_02/871211211" TargetMode="External" /><Relationship Id="rId6" Type="http://schemas.openxmlformats.org/officeDocument/2006/relationships/hyperlink" Target="https://podminky.urs.cz/item/CS_URS_2025_02/871241211" TargetMode="External" /><Relationship Id="rId7" Type="http://schemas.openxmlformats.org/officeDocument/2006/relationships/hyperlink" Target="https://podminky.urs.cz/item/CS_URS_2025_02/871251211" TargetMode="External" /><Relationship Id="rId8" Type="http://schemas.openxmlformats.org/officeDocument/2006/relationships/hyperlink" Target="https://podminky.urs.cz/item/CS_URS_2025_02/877211101" TargetMode="External" /><Relationship Id="rId9" Type="http://schemas.openxmlformats.org/officeDocument/2006/relationships/hyperlink" Target="https://podminky.urs.cz/item/CS_URS_2025_02/877241101" TargetMode="External" /><Relationship Id="rId10" Type="http://schemas.openxmlformats.org/officeDocument/2006/relationships/hyperlink" Target="https://podminky.urs.cz/item/CS_URS_2025_02/877251101" TargetMode="External" /><Relationship Id="rId11" Type="http://schemas.openxmlformats.org/officeDocument/2006/relationships/hyperlink" Target="https://podminky.urs.cz/item/CS_URS_2025_02/877251113" TargetMode="External" /><Relationship Id="rId12" Type="http://schemas.openxmlformats.org/officeDocument/2006/relationships/hyperlink" Target="https://podminky.urs.cz/item/CS_URS_2025_02/891242645" TargetMode="External" /><Relationship Id="rId13" Type="http://schemas.openxmlformats.org/officeDocument/2006/relationships/hyperlink" Target="https://podminky.urs.cz/item/CS_URS_2025_02/892241111" TargetMode="External" /><Relationship Id="rId14" Type="http://schemas.openxmlformats.org/officeDocument/2006/relationships/hyperlink" Target="https://podminky.urs.cz/item/CS_URS_2025_02/892271111" TargetMode="External" /><Relationship Id="rId15" Type="http://schemas.openxmlformats.org/officeDocument/2006/relationships/hyperlink" Target="https://podminky.urs.cz/item/CS_URS_2025_02/892273122" TargetMode="External" /><Relationship Id="rId16" Type="http://schemas.openxmlformats.org/officeDocument/2006/relationships/hyperlink" Target="https://podminky.urs.cz/item/CS_URS_2025_02/892372111" TargetMode="External" /><Relationship Id="rId17" Type="http://schemas.openxmlformats.org/officeDocument/2006/relationships/hyperlink" Target="https://podminky.urs.cz/item/CS_URS_2025_02/894410212" TargetMode="External" /><Relationship Id="rId18" Type="http://schemas.openxmlformats.org/officeDocument/2006/relationships/hyperlink" Target="https://podminky.urs.cz/item/CS_URS_2025_02/894410242" TargetMode="External" /><Relationship Id="rId19" Type="http://schemas.openxmlformats.org/officeDocument/2006/relationships/hyperlink" Target="https://podminky.urs.cz/item/CS_URS_2025_02/899721111" TargetMode="External" /><Relationship Id="rId20" Type="http://schemas.openxmlformats.org/officeDocument/2006/relationships/hyperlink" Target="https://podminky.urs.cz/item/CS_URS_2025_02/899722112" TargetMode="External" /><Relationship Id="rId21" Type="http://schemas.openxmlformats.org/officeDocument/2006/relationships/hyperlink" Target="https://podminky.urs.cz/item/CS_URS_2025_02/891241112" TargetMode="External" /><Relationship Id="rId22" Type="http://schemas.openxmlformats.org/officeDocument/2006/relationships/hyperlink" Target="https://podminky.urs.cz/item/CS_URS_2025_02/891247112" TargetMode="External" /><Relationship Id="rId23" Type="http://schemas.openxmlformats.org/officeDocument/2006/relationships/hyperlink" Target="https://podminky.urs.cz/item/CS_URS_2025_02/891267212" TargetMode="External" /><Relationship Id="rId24" Type="http://schemas.openxmlformats.org/officeDocument/2006/relationships/hyperlink" Target="https://podminky.urs.cz/item/CS_URS_2025_02/891261112" TargetMode="External" /><Relationship Id="rId25" Type="http://schemas.openxmlformats.org/officeDocument/2006/relationships/hyperlink" Target="https://podminky.urs.cz/item/CS_URS_2025_02/899401113" TargetMode="External" /><Relationship Id="rId26" Type="http://schemas.openxmlformats.org/officeDocument/2006/relationships/hyperlink" Target="https://podminky.urs.cz/item/CS_URS_2025_02/998276101" TargetMode="External" /><Relationship Id="rId27" Type="http://schemas.openxmlformats.org/officeDocument/2006/relationships/hyperlink" Target="https://podminky.urs.cz/item/CS_URS_2025_02/998276125" TargetMode="External" /><Relationship Id="rId28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51256" TargetMode="External" /><Relationship Id="rId2" Type="http://schemas.openxmlformats.org/officeDocument/2006/relationships/hyperlink" Target="https://podminky.urs.cz/item/CS_URS_2025_02/132351256" TargetMode="External" /><Relationship Id="rId3" Type="http://schemas.openxmlformats.org/officeDocument/2006/relationships/hyperlink" Target="https://podminky.urs.cz/item/CS_URS_2025_02/132451256" TargetMode="External" /><Relationship Id="rId4" Type="http://schemas.openxmlformats.org/officeDocument/2006/relationships/hyperlink" Target="https://podminky.urs.cz/item/CS_URS_2025_02/132551256" TargetMode="External" /><Relationship Id="rId5" Type="http://schemas.openxmlformats.org/officeDocument/2006/relationships/hyperlink" Target="https://podminky.urs.cz/item/CS_URS_2025_02/162751117" TargetMode="External" /><Relationship Id="rId6" Type="http://schemas.openxmlformats.org/officeDocument/2006/relationships/hyperlink" Target="https://podminky.urs.cz/item/CS_URS_2025_02/162751119" TargetMode="External" /><Relationship Id="rId7" Type="http://schemas.openxmlformats.org/officeDocument/2006/relationships/hyperlink" Target="https://podminky.urs.cz/item/CS_URS_2025_02/162751137" TargetMode="External" /><Relationship Id="rId8" Type="http://schemas.openxmlformats.org/officeDocument/2006/relationships/hyperlink" Target="https://podminky.urs.cz/item/CS_URS_2025_02/162751139" TargetMode="External" /><Relationship Id="rId9" Type="http://schemas.openxmlformats.org/officeDocument/2006/relationships/hyperlink" Target="https://podminky.urs.cz/item/CS_URS_2025_02/162751157" TargetMode="External" /><Relationship Id="rId10" Type="http://schemas.openxmlformats.org/officeDocument/2006/relationships/hyperlink" Target="https://podminky.urs.cz/item/CS_URS_2025_02/162751159" TargetMode="External" /><Relationship Id="rId11" Type="http://schemas.openxmlformats.org/officeDocument/2006/relationships/hyperlink" Target="https://podminky.urs.cz/item/CS_URS_2025_02/171201231" TargetMode="External" /><Relationship Id="rId12" Type="http://schemas.openxmlformats.org/officeDocument/2006/relationships/hyperlink" Target="https://podminky.urs.cz/item/CS_URS_2025_02/174151101" TargetMode="External" /><Relationship Id="rId13" Type="http://schemas.openxmlformats.org/officeDocument/2006/relationships/hyperlink" Target="https://podminky.urs.cz/item/CS_URS_2025_02/175151101" TargetMode="External" /><Relationship Id="rId14" Type="http://schemas.openxmlformats.org/officeDocument/2006/relationships/hyperlink" Target="https://podminky.urs.cz/item/CS_URS_2025_02/451573111" TargetMode="External" /><Relationship Id="rId15" Type="http://schemas.openxmlformats.org/officeDocument/2006/relationships/hyperlink" Target="https://podminky.urs.cz/item/CS_URS_2025_02/871161211" TargetMode="External" /><Relationship Id="rId16" Type="http://schemas.openxmlformats.org/officeDocument/2006/relationships/hyperlink" Target="https://podminky.urs.cz/item/CS_URS_2025_02/877161101" TargetMode="External" /><Relationship Id="rId17" Type="http://schemas.openxmlformats.org/officeDocument/2006/relationships/hyperlink" Target="https://podminky.urs.cz/item/CS_URS_2025_02/877162001" TargetMode="External" /><Relationship Id="rId18" Type="http://schemas.openxmlformats.org/officeDocument/2006/relationships/hyperlink" Target="https://podminky.urs.cz/item/CS_URS_2025_02/877211122" TargetMode="External" /><Relationship Id="rId19" Type="http://schemas.openxmlformats.org/officeDocument/2006/relationships/hyperlink" Target="https://podminky.urs.cz/item/CS_URS_2025_02/877241122" TargetMode="External" /><Relationship Id="rId20" Type="http://schemas.openxmlformats.org/officeDocument/2006/relationships/hyperlink" Target="https://podminky.urs.cz/item/CS_URS_2025_02/877251122" TargetMode="External" /><Relationship Id="rId21" Type="http://schemas.openxmlformats.org/officeDocument/2006/relationships/hyperlink" Target="https://podminky.urs.cz/item/CS_URS_2025_02/891161321" TargetMode="External" /><Relationship Id="rId22" Type="http://schemas.openxmlformats.org/officeDocument/2006/relationships/hyperlink" Target="https://podminky.urs.cz/item/CS_URS_2025_02/892233122" TargetMode="External" /><Relationship Id="rId23" Type="http://schemas.openxmlformats.org/officeDocument/2006/relationships/hyperlink" Target="https://podminky.urs.cz/item/CS_URS_2025_02/892241111" TargetMode="External" /><Relationship Id="rId24" Type="http://schemas.openxmlformats.org/officeDocument/2006/relationships/hyperlink" Target="https://podminky.urs.cz/item/CS_URS_2025_02/899722112" TargetMode="External" /><Relationship Id="rId25" Type="http://schemas.openxmlformats.org/officeDocument/2006/relationships/hyperlink" Target="https://podminky.urs.cz/item/CS_URS_2025_02/899401111" TargetMode="External" /><Relationship Id="rId26" Type="http://schemas.openxmlformats.org/officeDocument/2006/relationships/hyperlink" Target="https://podminky.urs.cz/item/CS_URS_2025_02/998276101" TargetMode="External" /><Relationship Id="rId27" Type="http://schemas.openxmlformats.org/officeDocument/2006/relationships/hyperlink" Target="https://podminky.urs.cz/item/CS_URS_2025_02/998276125" TargetMode="External" /><Relationship Id="rId28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21151117" TargetMode="External" /><Relationship Id="rId2" Type="http://schemas.openxmlformats.org/officeDocument/2006/relationships/hyperlink" Target="https://podminky.urs.cz/item/CS_URS_2025_02/132254206" TargetMode="External" /><Relationship Id="rId3" Type="http://schemas.openxmlformats.org/officeDocument/2006/relationships/hyperlink" Target="https://podminky.urs.cz/item/CS_URS_2025_02/132354206" TargetMode="External" /><Relationship Id="rId4" Type="http://schemas.openxmlformats.org/officeDocument/2006/relationships/hyperlink" Target="https://podminky.urs.cz/item/CS_URS_2025_02/132454206" TargetMode="External" /><Relationship Id="rId5" Type="http://schemas.openxmlformats.org/officeDocument/2006/relationships/hyperlink" Target="https://podminky.urs.cz/item/CS_URS_2025_02/132554206" TargetMode="External" /><Relationship Id="rId6" Type="http://schemas.openxmlformats.org/officeDocument/2006/relationships/hyperlink" Target="https://podminky.urs.cz/item/CS_URS_2025_02/151811132" TargetMode="External" /><Relationship Id="rId7" Type="http://schemas.openxmlformats.org/officeDocument/2006/relationships/hyperlink" Target="https://podminky.urs.cz/item/CS_URS_2025_02/151811232" TargetMode="External" /><Relationship Id="rId8" Type="http://schemas.openxmlformats.org/officeDocument/2006/relationships/hyperlink" Target="https://podminky.urs.cz/item/CS_URS_2025_02/162351104" TargetMode="External" /><Relationship Id="rId9" Type="http://schemas.openxmlformats.org/officeDocument/2006/relationships/hyperlink" Target="https://podminky.urs.cz/item/CS_URS_2025_02/162751117" TargetMode="External" /><Relationship Id="rId10" Type="http://schemas.openxmlformats.org/officeDocument/2006/relationships/hyperlink" Target="https://podminky.urs.cz/item/CS_URS_2025_02/162751119" TargetMode="External" /><Relationship Id="rId11" Type="http://schemas.openxmlformats.org/officeDocument/2006/relationships/hyperlink" Target="https://podminky.urs.cz/item/CS_URS_2025_02/162751137" TargetMode="External" /><Relationship Id="rId12" Type="http://schemas.openxmlformats.org/officeDocument/2006/relationships/hyperlink" Target="https://podminky.urs.cz/item/CS_URS_2025_02/162751139" TargetMode="External" /><Relationship Id="rId13" Type="http://schemas.openxmlformats.org/officeDocument/2006/relationships/hyperlink" Target="https://podminky.urs.cz/item/CS_URS_2025_02/162751157" TargetMode="External" /><Relationship Id="rId14" Type="http://schemas.openxmlformats.org/officeDocument/2006/relationships/hyperlink" Target="https://podminky.urs.cz/item/CS_URS_2025_02/162751159" TargetMode="External" /><Relationship Id="rId15" Type="http://schemas.openxmlformats.org/officeDocument/2006/relationships/hyperlink" Target="https://podminky.urs.cz/item/CS_URS_2025_02/167151111" TargetMode="External" /><Relationship Id="rId16" Type="http://schemas.openxmlformats.org/officeDocument/2006/relationships/hyperlink" Target="https://podminky.urs.cz/item/CS_URS_2025_02/171201231" TargetMode="External" /><Relationship Id="rId17" Type="http://schemas.openxmlformats.org/officeDocument/2006/relationships/hyperlink" Target="https://podminky.urs.cz/item/CS_URS_2025_02/171251201" TargetMode="External" /><Relationship Id="rId18" Type="http://schemas.openxmlformats.org/officeDocument/2006/relationships/hyperlink" Target="https://podminky.urs.cz/item/CS_URS_2025_02/174151101" TargetMode="External" /><Relationship Id="rId19" Type="http://schemas.openxmlformats.org/officeDocument/2006/relationships/hyperlink" Target="https://podminky.urs.cz/item/CS_URS_2025_02/174151101" TargetMode="External" /><Relationship Id="rId20" Type="http://schemas.openxmlformats.org/officeDocument/2006/relationships/hyperlink" Target="https://podminky.urs.cz/item/CS_URS_2025_02/175151101" TargetMode="External" /><Relationship Id="rId21" Type="http://schemas.openxmlformats.org/officeDocument/2006/relationships/hyperlink" Target="https://podminky.urs.cz/item/CS_URS_2025_02/181351107" TargetMode="External" /><Relationship Id="rId22" Type="http://schemas.openxmlformats.org/officeDocument/2006/relationships/hyperlink" Target="https://podminky.urs.cz/item/CS_URS_2025_02/451573111" TargetMode="External" /><Relationship Id="rId23" Type="http://schemas.openxmlformats.org/officeDocument/2006/relationships/hyperlink" Target="https://podminky.urs.cz/item/CS_URS_2025_02/850375121" TargetMode="External" /><Relationship Id="rId24" Type="http://schemas.openxmlformats.org/officeDocument/2006/relationships/hyperlink" Target="https://podminky.urs.cz/item/CS_URS_2025_02/857242122" TargetMode="External" /><Relationship Id="rId25" Type="http://schemas.openxmlformats.org/officeDocument/2006/relationships/hyperlink" Target="https://podminky.urs.cz/item/CS_URS_2025_02/857372122" TargetMode="External" /><Relationship Id="rId26" Type="http://schemas.openxmlformats.org/officeDocument/2006/relationships/hyperlink" Target="https://podminky.urs.cz/item/CS_URS_2025_02/857374122" TargetMode="External" /><Relationship Id="rId27" Type="http://schemas.openxmlformats.org/officeDocument/2006/relationships/hyperlink" Target="https://podminky.urs.cz/item/CS_URS_2025_02/871381211" TargetMode="External" /><Relationship Id="rId28" Type="http://schemas.openxmlformats.org/officeDocument/2006/relationships/hyperlink" Target="https://podminky.urs.cz/item/CS_URS_2025_02/877381101" TargetMode="External" /><Relationship Id="rId29" Type="http://schemas.openxmlformats.org/officeDocument/2006/relationships/hyperlink" Target="https://podminky.urs.cz/item/CS_URS_2025_02/892372111" TargetMode="External" /><Relationship Id="rId30" Type="http://schemas.openxmlformats.org/officeDocument/2006/relationships/hyperlink" Target="https://podminky.urs.cz/item/CS_URS_2025_02/892381111" TargetMode="External" /><Relationship Id="rId31" Type="http://schemas.openxmlformats.org/officeDocument/2006/relationships/hyperlink" Target="https://podminky.urs.cz/item/CS_URS_2025_02/892383122" TargetMode="External" /><Relationship Id="rId32" Type="http://schemas.openxmlformats.org/officeDocument/2006/relationships/hyperlink" Target="https://podminky.urs.cz/item/CS_URS_2025_02/894410242" TargetMode="External" /><Relationship Id="rId33" Type="http://schemas.openxmlformats.org/officeDocument/2006/relationships/hyperlink" Target="https://podminky.urs.cz/item/CS_URS_2025_02/899721112" TargetMode="External" /><Relationship Id="rId34" Type="http://schemas.openxmlformats.org/officeDocument/2006/relationships/hyperlink" Target="https://podminky.urs.cz/item/CS_URS_2025_02/899722112" TargetMode="External" /><Relationship Id="rId35" Type="http://schemas.openxmlformats.org/officeDocument/2006/relationships/hyperlink" Target="https://podminky.urs.cz/item/CS_URS_2025_02/891241112" TargetMode="External" /><Relationship Id="rId36" Type="http://schemas.openxmlformats.org/officeDocument/2006/relationships/hyperlink" Target="https://podminky.urs.cz/item/CS_URS_2025_02/891371112" TargetMode="External" /><Relationship Id="rId37" Type="http://schemas.openxmlformats.org/officeDocument/2006/relationships/hyperlink" Target="https://podminky.urs.cz/item/CS_URS_2025_02/891247112" TargetMode="External" /><Relationship Id="rId38" Type="http://schemas.openxmlformats.org/officeDocument/2006/relationships/hyperlink" Target="https://podminky.urs.cz/item/CS_URS_2025_02/899401113" TargetMode="External" /><Relationship Id="rId39" Type="http://schemas.openxmlformats.org/officeDocument/2006/relationships/hyperlink" Target="https://podminky.urs.cz/item/CS_URS_2025_02/998276101" TargetMode="External" /><Relationship Id="rId40" Type="http://schemas.openxmlformats.org/officeDocument/2006/relationships/hyperlink" Target="https://podminky.urs.cz/item/CS_URS_2025_02/998276125" TargetMode="External" /><Relationship Id="rId4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21151105" TargetMode="External" /><Relationship Id="rId2" Type="http://schemas.openxmlformats.org/officeDocument/2006/relationships/hyperlink" Target="https://podminky.urs.cz/item/CS_URS_2024_01/131251100" TargetMode="External" /><Relationship Id="rId3" Type="http://schemas.openxmlformats.org/officeDocument/2006/relationships/hyperlink" Target="https://podminky.urs.cz/item/CS_URS_2025_02/132251103" TargetMode="External" /><Relationship Id="rId4" Type="http://schemas.openxmlformats.org/officeDocument/2006/relationships/hyperlink" Target="https://podminky.urs.cz/item/CS_URS_2025_02/162751117" TargetMode="External" /><Relationship Id="rId5" Type="http://schemas.openxmlformats.org/officeDocument/2006/relationships/hyperlink" Target="https://podminky.urs.cz/item/CS_URS_2025_02/162751119" TargetMode="External" /><Relationship Id="rId6" Type="http://schemas.openxmlformats.org/officeDocument/2006/relationships/hyperlink" Target="https://podminky.urs.cz/item/CS_URS_2024_01/171251201" TargetMode="External" /><Relationship Id="rId7" Type="http://schemas.openxmlformats.org/officeDocument/2006/relationships/hyperlink" Target="https://podminky.urs.cz/item/CS_URS_2024_01/174151101" TargetMode="External" /><Relationship Id="rId8" Type="http://schemas.openxmlformats.org/officeDocument/2006/relationships/hyperlink" Target="https://podminky.urs.cz/item/CS_URS_2024_01/175151101" TargetMode="External" /><Relationship Id="rId9" Type="http://schemas.openxmlformats.org/officeDocument/2006/relationships/hyperlink" Target="https://podminky.urs.cz/item/CS_URS_2025_02/181351005" TargetMode="External" /><Relationship Id="rId10" Type="http://schemas.openxmlformats.org/officeDocument/2006/relationships/hyperlink" Target="https://podminky.urs.cz/item/CS_URS_2024_01/181411131" TargetMode="External" /><Relationship Id="rId11" Type="http://schemas.openxmlformats.org/officeDocument/2006/relationships/hyperlink" Target="https://podminky.urs.cz/item/CS_URS_2024_01/451572111" TargetMode="External" /><Relationship Id="rId12" Type="http://schemas.openxmlformats.org/officeDocument/2006/relationships/hyperlink" Target="https://podminky.urs.cz/item/CS_URS_2025_02/871390320" TargetMode="External" /><Relationship Id="rId13" Type="http://schemas.openxmlformats.org/officeDocument/2006/relationships/hyperlink" Target="https://podminky.urs.cz/item/CS_URS_2024_01/899722113" TargetMode="External" /><Relationship Id="rId14" Type="http://schemas.openxmlformats.org/officeDocument/2006/relationships/hyperlink" Target="https://podminky.urs.cz/item/CS_URS_2024_01/741110053" TargetMode="External" /><Relationship Id="rId15" Type="http://schemas.openxmlformats.org/officeDocument/2006/relationships/hyperlink" Target="https://podminky.urs.cz/item/CS_URS_2024_01/741122133" TargetMode="External" /><Relationship Id="rId16" Type="http://schemas.openxmlformats.org/officeDocument/2006/relationships/hyperlink" Target="https://podminky.urs.cz/item/CS_URS_2024_01/741410001" TargetMode="External" /><Relationship Id="rId17" Type="http://schemas.openxmlformats.org/officeDocument/2006/relationships/hyperlink" Target="https://podminky.urs.cz/item/CS_URS_2024_01/741410003" TargetMode="External" /><Relationship Id="rId18" Type="http://schemas.openxmlformats.org/officeDocument/2006/relationships/hyperlink" Target="https://podminky.urs.cz/item/CS_URS_2025_02/741420021" TargetMode="External" /><Relationship Id="rId19" Type="http://schemas.openxmlformats.org/officeDocument/2006/relationships/hyperlink" Target="https://podminky.urs.cz/item/CS_URS_2024_01/741810002" TargetMode="External" /><Relationship Id="rId20" Type="http://schemas.openxmlformats.org/officeDocument/2006/relationships/hyperlink" Target="https://podminky.urs.cz/item/CS_URS_2024_01/210203901" TargetMode="External" /><Relationship Id="rId21" Type="http://schemas.openxmlformats.org/officeDocument/2006/relationships/hyperlink" Target="https://podminky.urs.cz/item/CS_URS_2024_01/210204011" TargetMode="External" /><Relationship Id="rId22" Type="http://schemas.openxmlformats.org/officeDocument/2006/relationships/hyperlink" Target="https://podminky.urs.cz/item/CS_URS_2024_01/210204100" TargetMode="External" /><Relationship Id="rId23" Type="http://schemas.openxmlformats.org/officeDocument/2006/relationships/hyperlink" Target="https://podminky.urs.cz/item/CS_URS_2024_01/210204201" TargetMode="External" /><Relationship Id="rId24" Type="http://schemas.openxmlformats.org/officeDocument/2006/relationships/hyperlink" Target="https://podminky.urs.cz/item/CS_URS_2024_01/460641113" TargetMode="External" /><Relationship Id="rId25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3107424" TargetMode="External" /><Relationship Id="rId2" Type="http://schemas.openxmlformats.org/officeDocument/2006/relationships/hyperlink" Target="https://podminky.urs.cz/item/CS_URS_2025_02/113107442" TargetMode="External" /><Relationship Id="rId3" Type="http://schemas.openxmlformats.org/officeDocument/2006/relationships/hyperlink" Target="https://podminky.urs.cz/item/CS_URS_2025_02/113154523" TargetMode="External" /><Relationship Id="rId4" Type="http://schemas.openxmlformats.org/officeDocument/2006/relationships/hyperlink" Target="https://podminky.urs.cz/item/CS_URS_2025_02/121151113" TargetMode="External" /><Relationship Id="rId5" Type="http://schemas.openxmlformats.org/officeDocument/2006/relationships/hyperlink" Target="https://podminky.urs.cz/item/CS_URS_2025_02/121151116" TargetMode="External" /><Relationship Id="rId6" Type="http://schemas.openxmlformats.org/officeDocument/2006/relationships/hyperlink" Target="https://podminky.urs.cz/item/CS_URS_2025_02/132251256" TargetMode="External" /><Relationship Id="rId7" Type="http://schemas.openxmlformats.org/officeDocument/2006/relationships/hyperlink" Target="https://podminky.urs.cz/item/CS_URS_2025_02/132254206" TargetMode="External" /><Relationship Id="rId8" Type="http://schemas.openxmlformats.org/officeDocument/2006/relationships/hyperlink" Target="https://podminky.urs.cz/item/CS_URS_2025_02/132351256" TargetMode="External" /><Relationship Id="rId9" Type="http://schemas.openxmlformats.org/officeDocument/2006/relationships/hyperlink" Target="https://podminky.urs.cz/item/CS_URS_2025_02/132354206" TargetMode="External" /><Relationship Id="rId10" Type="http://schemas.openxmlformats.org/officeDocument/2006/relationships/hyperlink" Target="https://podminky.urs.cz/item/CS_URS_2025_02/132451256" TargetMode="External" /><Relationship Id="rId11" Type="http://schemas.openxmlformats.org/officeDocument/2006/relationships/hyperlink" Target="https://podminky.urs.cz/item/CS_URS_2025_02/132454206" TargetMode="External" /><Relationship Id="rId12" Type="http://schemas.openxmlformats.org/officeDocument/2006/relationships/hyperlink" Target="https://podminky.urs.cz/item/CS_URS_2025_02/132551256" TargetMode="External" /><Relationship Id="rId13" Type="http://schemas.openxmlformats.org/officeDocument/2006/relationships/hyperlink" Target="https://podminky.urs.cz/item/CS_URS_2025_02/132554206" TargetMode="External" /><Relationship Id="rId14" Type="http://schemas.openxmlformats.org/officeDocument/2006/relationships/hyperlink" Target="https://podminky.urs.cz/item/CS_URS_2025_02/151811131" TargetMode="External" /><Relationship Id="rId15" Type="http://schemas.openxmlformats.org/officeDocument/2006/relationships/hyperlink" Target="https://podminky.urs.cz/item/CS_URS_2025_02/151811231" TargetMode="External" /><Relationship Id="rId16" Type="http://schemas.openxmlformats.org/officeDocument/2006/relationships/hyperlink" Target="https://podminky.urs.cz/item/CS_URS_2025_02/162351104" TargetMode="External" /><Relationship Id="rId17" Type="http://schemas.openxmlformats.org/officeDocument/2006/relationships/hyperlink" Target="https://podminky.urs.cz/item/CS_URS_2025_02/162751117" TargetMode="External" /><Relationship Id="rId18" Type="http://schemas.openxmlformats.org/officeDocument/2006/relationships/hyperlink" Target="https://podminky.urs.cz/item/CS_URS_2025_02/162751119" TargetMode="External" /><Relationship Id="rId19" Type="http://schemas.openxmlformats.org/officeDocument/2006/relationships/hyperlink" Target="https://podminky.urs.cz/item/CS_URS_2025_02/162751137" TargetMode="External" /><Relationship Id="rId20" Type="http://schemas.openxmlformats.org/officeDocument/2006/relationships/hyperlink" Target="https://podminky.urs.cz/item/CS_URS_2025_02/162751139" TargetMode="External" /><Relationship Id="rId21" Type="http://schemas.openxmlformats.org/officeDocument/2006/relationships/hyperlink" Target="https://podminky.urs.cz/item/CS_URS_2025_02/162751157" TargetMode="External" /><Relationship Id="rId22" Type="http://schemas.openxmlformats.org/officeDocument/2006/relationships/hyperlink" Target="https://podminky.urs.cz/item/CS_URS_2025_02/162751159" TargetMode="External" /><Relationship Id="rId23" Type="http://schemas.openxmlformats.org/officeDocument/2006/relationships/hyperlink" Target="https://podminky.urs.cz/item/CS_URS_2025_02/167151111" TargetMode="External" /><Relationship Id="rId24" Type="http://schemas.openxmlformats.org/officeDocument/2006/relationships/hyperlink" Target="https://podminky.urs.cz/item/CS_URS_2025_02/171201231" TargetMode="External" /><Relationship Id="rId25" Type="http://schemas.openxmlformats.org/officeDocument/2006/relationships/hyperlink" Target="https://podminky.urs.cz/item/CS_URS_2025_02/171251201" TargetMode="External" /><Relationship Id="rId26" Type="http://schemas.openxmlformats.org/officeDocument/2006/relationships/hyperlink" Target="https://podminky.urs.cz/item/CS_URS_2025_02/174151101" TargetMode="External" /><Relationship Id="rId27" Type="http://schemas.openxmlformats.org/officeDocument/2006/relationships/hyperlink" Target="https://podminky.urs.cz/item/CS_URS_2025_02/175151101" TargetMode="External" /><Relationship Id="rId28" Type="http://schemas.openxmlformats.org/officeDocument/2006/relationships/hyperlink" Target="https://podminky.urs.cz/item/CS_URS_2025_02/181351103" TargetMode="External" /><Relationship Id="rId29" Type="http://schemas.openxmlformats.org/officeDocument/2006/relationships/hyperlink" Target="https://podminky.urs.cz/item/CS_URS_2025_02/181351106" TargetMode="External" /><Relationship Id="rId30" Type="http://schemas.openxmlformats.org/officeDocument/2006/relationships/hyperlink" Target="https://podminky.urs.cz/item/CS_URS_2025_02/451573111" TargetMode="External" /><Relationship Id="rId31" Type="http://schemas.openxmlformats.org/officeDocument/2006/relationships/hyperlink" Target="https://podminky.urs.cz/item/CS_URS_2025_02/564831011" TargetMode="External" /><Relationship Id="rId32" Type="http://schemas.openxmlformats.org/officeDocument/2006/relationships/hyperlink" Target="https://podminky.urs.cz/item/CS_URS_2025_02/564851011" TargetMode="External" /><Relationship Id="rId33" Type="http://schemas.openxmlformats.org/officeDocument/2006/relationships/hyperlink" Target="https://podminky.urs.cz/item/CS_URS_2025_02/565165001" TargetMode="External" /><Relationship Id="rId34" Type="http://schemas.openxmlformats.org/officeDocument/2006/relationships/hyperlink" Target="https://podminky.urs.cz/item/CS_URS_2025_02/573211109" TargetMode="External" /><Relationship Id="rId35" Type="http://schemas.openxmlformats.org/officeDocument/2006/relationships/hyperlink" Target="https://podminky.urs.cz/item/CS_URS_2025_02/577144111" TargetMode="External" /><Relationship Id="rId36" Type="http://schemas.openxmlformats.org/officeDocument/2006/relationships/hyperlink" Target="https://podminky.urs.cz/item/CS_URS_2025_02/577145112" TargetMode="External" /><Relationship Id="rId37" Type="http://schemas.openxmlformats.org/officeDocument/2006/relationships/hyperlink" Target="https://podminky.urs.cz/item/CS_URS_2025_02/919112111" TargetMode="External" /><Relationship Id="rId38" Type="http://schemas.openxmlformats.org/officeDocument/2006/relationships/hyperlink" Target="https://podminky.urs.cz/item/CS_URS_2025_02/919112212" TargetMode="External" /><Relationship Id="rId39" Type="http://schemas.openxmlformats.org/officeDocument/2006/relationships/hyperlink" Target="https://podminky.urs.cz/item/CS_URS_2025_02/919121111" TargetMode="External" /><Relationship Id="rId40" Type="http://schemas.openxmlformats.org/officeDocument/2006/relationships/hyperlink" Target="https://podminky.urs.cz/item/CS_URS_2025_02/919735112" TargetMode="External" /><Relationship Id="rId41" Type="http://schemas.openxmlformats.org/officeDocument/2006/relationships/hyperlink" Target="https://podminky.urs.cz/item/CS_URS_2025_02/997221551" TargetMode="External" /><Relationship Id="rId42" Type="http://schemas.openxmlformats.org/officeDocument/2006/relationships/hyperlink" Target="https://podminky.urs.cz/item/CS_URS_2025_02/997221559" TargetMode="External" /><Relationship Id="rId43" Type="http://schemas.openxmlformats.org/officeDocument/2006/relationships/hyperlink" Target="https://podminky.urs.cz/item/CS_URS_2025_02/997221561" TargetMode="External" /><Relationship Id="rId44" Type="http://schemas.openxmlformats.org/officeDocument/2006/relationships/hyperlink" Target="https://podminky.urs.cz/item/CS_URS_2025_02/997221569" TargetMode="External" /><Relationship Id="rId45" Type="http://schemas.openxmlformats.org/officeDocument/2006/relationships/hyperlink" Target="https://podminky.urs.cz/item/CS_URS_2025_02/997221873" TargetMode="External" /><Relationship Id="rId46" Type="http://schemas.openxmlformats.org/officeDocument/2006/relationships/hyperlink" Target="https://podminky.urs.cz/item/CS_URS_2025_02/997221875" TargetMode="External" /><Relationship Id="rId47" Type="http://schemas.openxmlformats.org/officeDocument/2006/relationships/hyperlink" Target="https://podminky.urs.cz/item/CS_URS_2025_02/998276101" TargetMode="External" /><Relationship Id="rId48" Type="http://schemas.openxmlformats.org/officeDocument/2006/relationships/hyperlink" Target="https://podminky.urs.cz/item/CS_URS_2025_02/998276125" TargetMode="External" /><Relationship Id="rId49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1301111" TargetMode="External" /><Relationship Id="rId2" Type="http://schemas.openxmlformats.org/officeDocument/2006/relationships/hyperlink" Target="https://podminky.urs.cz/item/CS_URS_2025_02/113106144" TargetMode="External" /><Relationship Id="rId3" Type="http://schemas.openxmlformats.org/officeDocument/2006/relationships/hyperlink" Target="https://podminky.urs.cz/item/CS_URS_2025_02/113154522" TargetMode="External" /><Relationship Id="rId4" Type="http://schemas.openxmlformats.org/officeDocument/2006/relationships/hyperlink" Target="https://podminky.urs.cz/item/CS_URS_2025_02/113154525" TargetMode="External" /><Relationship Id="rId5" Type="http://schemas.openxmlformats.org/officeDocument/2006/relationships/hyperlink" Target="https://podminky.urs.cz/item/CS_URS_2025_02/113202111" TargetMode="External" /><Relationship Id="rId6" Type="http://schemas.openxmlformats.org/officeDocument/2006/relationships/hyperlink" Target="https://podminky.urs.cz/item/CS_URS_2025_02/113204111" TargetMode="External" /><Relationship Id="rId7" Type="http://schemas.openxmlformats.org/officeDocument/2006/relationships/hyperlink" Target="https://podminky.urs.cz/item/CS_URS_2025_02/121151123" TargetMode="External" /><Relationship Id="rId8" Type="http://schemas.openxmlformats.org/officeDocument/2006/relationships/hyperlink" Target="https://podminky.urs.cz/item/CS_URS_2025_02/121151125" TargetMode="External" /><Relationship Id="rId9" Type="http://schemas.openxmlformats.org/officeDocument/2006/relationships/hyperlink" Target="https://podminky.urs.cz/item/CS_URS_2025_02/122151402" TargetMode="External" /><Relationship Id="rId10" Type="http://schemas.openxmlformats.org/officeDocument/2006/relationships/hyperlink" Target="https://podminky.urs.cz/item/CS_URS_2025_02/122252205" TargetMode="External" /><Relationship Id="rId11" Type="http://schemas.openxmlformats.org/officeDocument/2006/relationships/hyperlink" Target="https://podminky.urs.cz/item/CS_URS_2025_02/122452204" TargetMode="External" /><Relationship Id="rId12" Type="http://schemas.openxmlformats.org/officeDocument/2006/relationships/hyperlink" Target="https://podminky.urs.cz/item/CS_URS_2025_02/122552204" TargetMode="External" /><Relationship Id="rId13" Type="http://schemas.openxmlformats.org/officeDocument/2006/relationships/hyperlink" Target="https://podminky.urs.cz/item/CS_URS_2025_02/131251100" TargetMode="External" /><Relationship Id="rId14" Type="http://schemas.openxmlformats.org/officeDocument/2006/relationships/hyperlink" Target="https://podminky.urs.cz/item/CS_URS_2025_02/131451100" TargetMode="External" /><Relationship Id="rId15" Type="http://schemas.openxmlformats.org/officeDocument/2006/relationships/hyperlink" Target="https://podminky.urs.cz/item/CS_URS_2025_02/131551101" TargetMode="External" /><Relationship Id="rId16" Type="http://schemas.openxmlformats.org/officeDocument/2006/relationships/hyperlink" Target="https://podminky.urs.cz/item/CS_URS_2025_02/132254201" TargetMode="External" /><Relationship Id="rId17" Type="http://schemas.openxmlformats.org/officeDocument/2006/relationships/hyperlink" Target="https://podminky.urs.cz/item/CS_URS_2025_02/132454201" TargetMode="External" /><Relationship Id="rId18" Type="http://schemas.openxmlformats.org/officeDocument/2006/relationships/hyperlink" Target="https://podminky.urs.cz/item/CS_URS_2025_02/132554201" TargetMode="External" /><Relationship Id="rId19" Type="http://schemas.openxmlformats.org/officeDocument/2006/relationships/hyperlink" Target="https://podminky.urs.cz/item/CS_URS_2025_02/151101101" TargetMode="External" /><Relationship Id="rId20" Type="http://schemas.openxmlformats.org/officeDocument/2006/relationships/hyperlink" Target="https://podminky.urs.cz/item/CS_URS_2025_02/151101111" TargetMode="External" /><Relationship Id="rId21" Type="http://schemas.openxmlformats.org/officeDocument/2006/relationships/hyperlink" Target="https://podminky.urs.cz/item/CS_URS_2025_02/151811131" TargetMode="External" /><Relationship Id="rId22" Type="http://schemas.openxmlformats.org/officeDocument/2006/relationships/hyperlink" Target="https://podminky.urs.cz/item/CS_URS_2025_02/151811231" TargetMode="External" /><Relationship Id="rId23" Type="http://schemas.openxmlformats.org/officeDocument/2006/relationships/hyperlink" Target="https://podminky.urs.cz/item/CS_URS_2025_02/162351104" TargetMode="External" /><Relationship Id="rId24" Type="http://schemas.openxmlformats.org/officeDocument/2006/relationships/hyperlink" Target="https://podminky.urs.cz/item/CS_URS_2025_02/162751117" TargetMode="External" /><Relationship Id="rId25" Type="http://schemas.openxmlformats.org/officeDocument/2006/relationships/hyperlink" Target="https://podminky.urs.cz/item/CS_URS_2025_02/162751119" TargetMode="External" /><Relationship Id="rId26" Type="http://schemas.openxmlformats.org/officeDocument/2006/relationships/hyperlink" Target="https://podminky.urs.cz/item/CS_URS_2025_02/162751137" TargetMode="External" /><Relationship Id="rId27" Type="http://schemas.openxmlformats.org/officeDocument/2006/relationships/hyperlink" Target="https://podminky.urs.cz/item/CS_URS_2025_02/162751139" TargetMode="External" /><Relationship Id="rId28" Type="http://schemas.openxmlformats.org/officeDocument/2006/relationships/hyperlink" Target="https://podminky.urs.cz/item/CS_URS_2025_02/162751157" TargetMode="External" /><Relationship Id="rId29" Type="http://schemas.openxmlformats.org/officeDocument/2006/relationships/hyperlink" Target="https://podminky.urs.cz/item/CS_URS_2025_02/162751159" TargetMode="External" /><Relationship Id="rId30" Type="http://schemas.openxmlformats.org/officeDocument/2006/relationships/hyperlink" Target="https://podminky.urs.cz/item/CS_URS_2025_02/171152111" TargetMode="External" /><Relationship Id="rId31" Type="http://schemas.openxmlformats.org/officeDocument/2006/relationships/hyperlink" Target="https://podminky.urs.cz/item/CS_URS_2025_02/171152112" TargetMode="External" /><Relationship Id="rId32" Type="http://schemas.openxmlformats.org/officeDocument/2006/relationships/hyperlink" Target="https://podminky.urs.cz/item/CS_URS_2025_02/171251201" TargetMode="External" /><Relationship Id="rId33" Type="http://schemas.openxmlformats.org/officeDocument/2006/relationships/hyperlink" Target="https://podminky.urs.cz/item/CS_URS_2025_02/174151101" TargetMode="External" /><Relationship Id="rId34" Type="http://schemas.openxmlformats.org/officeDocument/2006/relationships/hyperlink" Target="https://podminky.urs.cz/item/CS_URS_2025_02/175151101" TargetMode="External" /><Relationship Id="rId35" Type="http://schemas.openxmlformats.org/officeDocument/2006/relationships/hyperlink" Target="https://podminky.urs.cz/item/CS_URS_2025_02/181252305" TargetMode="External" /><Relationship Id="rId36" Type="http://schemas.openxmlformats.org/officeDocument/2006/relationships/hyperlink" Target="https://podminky.urs.cz/item/CS_URS_2025_02/181351103" TargetMode="External" /><Relationship Id="rId37" Type="http://schemas.openxmlformats.org/officeDocument/2006/relationships/hyperlink" Target="https://podminky.urs.cz/item/CS_URS_2025_02/181351113" TargetMode="External" /><Relationship Id="rId38" Type="http://schemas.openxmlformats.org/officeDocument/2006/relationships/hyperlink" Target="https://podminky.urs.cz/item/CS_URS_2025_02/181411131" TargetMode="External" /><Relationship Id="rId39" Type="http://schemas.openxmlformats.org/officeDocument/2006/relationships/hyperlink" Target="https://podminky.urs.cz/item/CS_URS_2025_02/213141111" TargetMode="External" /><Relationship Id="rId40" Type="http://schemas.openxmlformats.org/officeDocument/2006/relationships/hyperlink" Target="https://podminky.urs.cz/item/CS_URS_2025_02/451573111" TargetMode="External" /><Relationship Id="rId41" Type="http://schemas.openxmlformats.org/officeDocument/2006/relationships/hyperlink" Target="https://podminky.urs.cz/item/CS_URS_2025_02/452112112" TargetMode="External" /><Relationship Id="rId42" Type="http://schemas.openxmlformats.org/officeDocument/2006/relationships/hyperlink" Target="https://podminky.urs.cz/item/CS_URS_2025_02/564762111" TargetMode="External" /><Relationship Id="rId43" Type="http://schemas.openxmlformats.org/officeDocument/2006/relationships/hyperlink" Target="https://podminky.urs.cz/item/CS_URS_2025_02/564831111" TargetMode="External" /><Relationship Id="rId44" Type="http://schemas.openxmlformats.org/officeDocument/2006/relationships/hyperlink" Target="https://podminky.urs.cz/item/CS_URS_2025_02/564851013" TargetMode="External" /><Relationship Id="rId45" Type="http://schemas.openxmlformats.org/officeDocument/2006/relationships/hyperlink" Target="https://podminky.urs.cz/item/CS_URS_2025_02/564851111" TargetMode="External" /><Relationship Id="rId46" Type="http://schemas.openxmlformats.org/officeDocument/2006/relationships/hyperlink" Target="https://podminky.urs.cz/item/CS_URS_2025_02/564861111" TargetMode="External" /><Relationship Id="rId47" Type="http://schemas.openxmlformats.org/officeDocument/2006/relationships/hyperlink" Target="https://podminky.urs.cz/item/CS_URS_2025_02/564871011" TargetMode="External" /><Relationship Id="rId48" Type="http://schemas.openxmlformats.org/officeDocument/2006/relationships/hyperlink" Target="https://podminky.urs.cz/item/CS_URS_2025_02/564911511" TargetMode="External" /><Relationship Id="rId49" Type="http://schemas.openxmlformats.org/officeDocument/2006/relationships/hyperlink" Target="https://podminky.urs.cz/item/CS_URS_2025_02/565155011" TargetMode="External" /><Relationship Id="rId50" Type="http://schemas.openxmlformats.org/officeDocument/2006/relationships/hyperlink" Target="https://podminky.urs.cz/item/CS_URS_2025_02/573191111" TargetMode="External" /><Relationship Id="rId51" Type="http://schemas.openxmlformats.org/officeDocument/2006/relationships/hyperlink" Target="https://podminky.urs.cz/item/CS_URS_2025_02/573231106" TargetMode="External" /><Relationship Id="rId52" Type="http://schemas.openxmlformats.org/officeDocument/2006/relationships/hyperlink" Target="https://podminky.urs.cz/item/CS_URS_2025_02/573231109" TargetMode="External" /><Relationship Id="rId53" Type="http://schemas.openxmlformats.org/officeDocument/2006/relationships/hyperlink" Target="https://podminky.urs.cz/item/CS_URS_2025_02/577134211" TargetMode="External" /><Relationship Id="rId54" Type="http://schemas.openxmlformats.org/officeDocument/2006/relationships/hyperlink" Target="https://podminky.urs.cz/item/CS_URS_2025_02/577144211" TargetMode="External" /><Relationship Id="rId55" Type="http://schemas.openxmlformats.org/officeDocument/2006/relationships/hyperlink" Target="https://podminky.urs.cz/item/CS_URS_2025_02/589116112" TargetMode="External" /><Relationship Id="rId56" Type="http://schemas.openxmlformats.org/officeDocument/2006/relationships/hyperlink" Target="https://podminky.urs.cz/item/CS_URS_2025_02/596211113" TargetMode="External" /><Relationship Id="rId57" Type="http://schemas.openxmlformats.org/officeDocument/2006/relationships/hyperlink" Target="https://podminky.urs.cz/item/CS_URS_2025_02/596212210" TargetMode="External" /><Relationship Id="rId58" Type="http://schemas.openxmlformats.org/officeDocument/2006/relationships/hyperlink" Target="https://podminky.urs.cz/item/CS_URS_2025_02/596212312" TargetMode="External" /><Relationship Id="rId59" Type="http://schemas.openxmlformats.org/officeDocument/2006/relationships/hyperlink" Target="https://podminky.urs.cz/item/CS_URS_2025_02/596412111" TargetMode="External" /><Relationship Id="rId60" Type="http://schemas.openxmlformats.org/officeDocument/2006/relationships/hyperlink" Target="https://podminky.urs.cz/item/CS_URS_2025_02/631311123" TargetMode="External" /><Relationship Id="rId61" Type="http://schemas.openxmlformats.org/officeDocument/2006/relationships/hyperlink" Target="https://podminky.urs.cz/item/CS_URS_2025_02/871310320" TargetMode="External" /><Relationship Id="rId62" Type="http://schemas.openxmlformats.org/officeDocument/2006/relationships/hyperlink" Target="https://podminky.urs.cz/item/CS_URS_2025_02/877310310" TargetMode="External" /><Relationship Id="rId63" Type="http://schemas.openxmlformats.org/officeDocument/2006/relationships/hyperlink" Target="https://podminky.urs.cz/item/CS_URS_2025_02/890411851" TargetMode="External" /><Relationship Id="rId64" Type="http://schemas.openxmlformats.org/officeDocument/2006/relationships/hyperlink" Target="https://podminky.urs.cz/item/CS_URS_2025_02/895941342" TargetMode="External" /><Relationship Id="rId65" Type="http://schemas.openxmlformats.org/officeDocument/2006/relationships/hyperlink" Target="https://podminky.urs.cz/item/CS_URS_2025_02/895941351" TargetMode="External" /><Relationship Id="rId66" Type="http://schemas.openxmlformats.org/officeDocument/2006/relationships/hyperlink" Target="https://podminky.urs.cz/item/CS_URS_2025_02/895941362" TargetMode="External" /><Relationship Id="rId67" Type="http://schemas.openxmlformats.org/officeDocument/2006/relationships/hyperlink" Target="https://podminky.urs.cz/item/CS_URS_2025_02/895941367" TargetMode="External" /><Relationship Id="rId68" Type="http://schemas.openxmlformats.org/officeDocument/2006/relationships/hyperlink" Target="https://podminky.urs.cz/item/CS_URS_2025_02/899202211" TargetMode="External" /><Relationship Id="rId69" Type="http://schemas.openxmlformats.org/officeDocument/2006/relationships/hyperlink" Target="https://podminky.urs.cz/item/CS_URS_2025_02/899204112" TargetMode="External" /><Relationship Id="rId70" Type="http://schemas.openxmlformats.org/officeDocument/2006/relationships/hyperlink" Target="https://podminky.urs.cz/item/CS_URS_2025_02/914111111" TargetMode="External" /><Relationship Id="rId71" Type="http://schemas.openxmlformats.org/officeDocument/2006/relationships/hyperlink" Target="https://podminky.urs.cz/item/CS_URS_2025_02/914511112" TargetMode="External" /><Relationship Id="rId72" Type="http://schemas.openxmlformats.org/officeDocument/2006/relationships/hyperlink" Target="https://podminky.urs.cz/item/CS_URS_2025_02/915231111" TargetMode="External" /><Relationship Id="rId73" Type="http://schemas.openxmlformats.org/officeDocument/2006/relationships/hyperlink" Target="https://podminky.urs.cz/item/CS_URS_2025_02/915621111" TargetMode="External" /><Relationship Id="rId74" Type="http://schemas.openxmlformats.org/officeDocument/2006/relationships/hyperlink" Target="https://podminky.urs.cz/item/CS_URS_2025_02/916111123" TargetMode="External" /><Relationship Id="rId75" Type="http://schemas.openxmlformats.org/officeDocument/2006/relationships/hyperlink" Target="https://podminky.urs.cz/item/CS_URS_2025_02/916131213" TargetMode="External" /><Relationship Id="rId76" Type="http://schemas.openxmlformats.org/officeDocument/2006/relationships/hyperlink" Target="https://podminky.urs.cz/item/CS_URS_2025_02/916231213" TargetMode="External" /><Relationship Id="rId77" Type="http://schemas.openxmlformats.org/officeDocument/2006/relationships/hyperlink" Target="https://podminky.urs.cz/item/CS_URS_2025_02/916371215" TargetMode="External" /><Relationship Id="rId78" Type="http://schemas.openxmlformats.org/officeDocument/2006/relationships/hyperlink" Target="https://podminky.urs.cz/item/CS_URS_2025_02/919732211" TargetMode="External" /><Relationship Id="rId79" Type="http://schemas.openxmlformats.org/officeDocument/2006/relationships/hyperlink" Target="https://podminky.urs.cz/item/CS_URS_2025_02/997221551" TargetMode="External" /><Relationship Id="rId80" Type="http://schemas.openxmlformats.org/officeDocument/2006/relationships/hyperlink" Target="https://podminky.urs.cz/item/CS_URS_2025_02/997221559" TargetMode="External" /><Relationship Id="rId81" Type="http://schemas.openxmlformats.org/officeDocument/2006/relationships/hyperlink" Target="https://podminky.urs.cz/item/CS_URS_2025_02/997221561" TargetMode="External" /><Relationship Id="rId82" Type="http://schemas.openxmlformats.org/officeDocument/2006/relationships/hyperlink" Target="https://podminky.urs.cz/item/CS_URS_2025_02/997221569" TargetMode="External" /><Relationship Id="rId83" Type="http://schemas.openxmlformats.org/officeDocument/2006/relationships/hyperlink" Target="https://podminky.urs.cz/item/CS_URS_2025_02/997221861" TargetMode="External" /><Relationship Id="rId84" Type="http://schemas.openxmlformats.org/officeDocument/2006/relationships/hyperlink" Target="https://podminky.urs.cz/item/CS_URS_2025_02/997221873" TargetMode="External" /><Relationship Id="rId85" Type="http://schemas.openxmlformats.org/officeDocument/2006/relationships/hyperlink" Target="https://podminky.urs.cz/item/CS_URS_2025_02/997221875" TargetMode="External" /><Relationship Id="rId86" Type="http://schemas.openxmlformats.org/officeDocument/2006/relationships/hyperlink" Target="https://podminky.urs.cz/item/CS_URS_2025_02/998225111" TargetMode="External" /><Relationship Id="rId87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51256" TargetMode="External" /><Relationship Id="rId2" Type="http://schemas.openxmlformats.org/officeDocument/2006/relationships/hyperlink" Target="https://podminky.urs.cz/item/CS_URS_2025_02/132351256" TargetMode="External" /><Relationship Id="rId3" Type="http://schemas.openxmlformats.org/officeDocument/2006/relationships/hyperlink" Target="https://podminky.urs.cz/item/CS_URS_2025_02/132451256" TargetMode="External" /><Relationship Id="rId4" Type="http://schemas.openxmlformats.org/officeDocument/2006/relationships/hyperlink" Target="https://podminky.urs.cz/item/CS_URS_2025_02/132551256" TargetMode="External" /><Relationship Id="rId5" Type="http://schemas.openxmlformats.org/officeDocument/2006/relationships/hyperlink" Target="https://podminky.urs.cz/item/CS_URS_2025_02/162751117" TargetMode="External" /><Relationship Id="rId6" Type="http://schemas.openxmlformats.org/officeDocument/2006/relationships/hyperlink" Target="https://podminky.urs.cz/item/CS_URS_2025_02/162751119" TargetMode="External" /><Relationship Id="rId7" Type="http://schemas.openxmlformats.org/officeDocument/2006/relationships/hyperlink" Target="https://podminky.urs.cz/item/CS_URS_2025_02/162751137" TargetMode="External" /><Relationship Id="rId8" Type="http://schemas.openxmlformats.org/officeDocument/2006/relationships/hyperlink" Target="https://podminky.urs.cz/item/CS_URS_2025_02/162751139" TargetMode="External" /><Relationship Id="rId9" Type="http://schemas.openxmlformats.org/officeDocument/2006/relationships/hyperlink" Target="https://podminky.urs.cz/item/CS_URS_2025_02/162751157" TargetMode="External" /><Relationship Id="rId10" Type="http://schemas.openxmlformats.org/officeDocument/2006/relationships/hyperlink" Target="https://podminky.urs.cz/item/CS_URS_2025_02/162751159" TargetMode="External" /><Relationship Id="rId11" Type="http://schemas.openxmlformats.org/officeDocument/2006/relationships/hyperlink" Target="https://podminky.urs.cz/item/CS_URS_2025_02/171201231" TargetMode="External" /><Relationship Id="rId12" Type="http://schemas.openxmlformats.org/officeDocument/2006/relationships/hyperlink" Target="https://podminky.urs.cz/item/CS_URS_2025_02/174151101" TargetMode="External" /><Relationship Id="rId13" Type="http://schemas.openxmlformats.org/officeDocument/2006/relationships/hyperlink" Target="https://podminky.urs.cz/item/CS_URS_2025_02/175151101" TargetMode="External" /><Relationship Id="rId14" Type="http://schemas.openxmlformats.org/officeDocument/2006/relationships/hyperlink" Target="https://podminky.urs.cz/item/CS_URS_2025_02/451573111" TargetMode="External" /><Relationship Id="rId15" Type="http://schemas.openxmlformats.org/officeDocument/2006/relationships/hyperlink" Target="https://podminky.urs.cz/item/CS_URS_2025_02/998276101" TargetMode="External" /><Relationship Id="rId16" Type="http://schemas.openxmlformats.org/officeDocument/2006/relationships/hyperlink" Target="https://podminky.urs.cz/item/CS_URS_2025_02/998276125" TargetMode="External" /><Relationship Id="rId17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51256" TargetMode="External" /><Relationship Id="rId2" Type="http://schemas.openxmlformats.org/officeDocument/2006/relationships/hyperlink" Target="https://podminky.urs.cz/item/CS_URS_2025_02/132351256" TargetMode="External" /><Relationship Id="rId3" Type="http://schemas.openxmlformats.org/officeDocument/2006/relationships/hyperlink" Target="https://podminky.urs.cz/item/CS_URS_2025_02/132451256" TargetMode="External" /><Relationship Id="rId4" Type="http://schemas.openxmlformats.org/officeDocument/2006/relationships/hyperlink" Target="https://podminky.urs.cz/item/CS_URS_2025_02/162751117" TargetMode="External" /><Relationship Id="rId5" Type="http://schemas.openxmlformats.org/officeDocument/2006/relationships/hyperlink" Target="https://podminky.urs.cz/item/CS_URS_2025_02/162751119" TargetMode="External" /><Relationship Id="rId6" Type="http://schemas.openxmlformats.org/officeDocument/2006/relationships/hyperlink" Target="https://podminky.urs.cz/item/CS_URS_2025_02/162751137" TargetMode="External" /><Relationship Id="rId7" Type="http://schemas.openxmlformats.org/officeDocument/2006/relationships/hyperlink" Target="https://podminky.urs.cz/item/CS_URS_2025_02/162751139" TargetMode="External" /><Relationship Id="rId8" Type="http://schemas.openxmlformats.org/officeDocument/2006/relationships/hyperlink" Target="https://podminky.urs.cz/item/CS_URS_2025_02/171201231" TargetMode="External" /><Relationship Id="rId9" Type="http://schemas.openxmlformats.org/officeDocument/2006/relationships/hyperlink" Target="https://podminky.urs.cz/item/CS_URS_2025_02/174151101" TargetMode="External" /><Relationship Id="rId10" Type="http://schemas.openxmlformats.org/officeDocument/2006/relationships/hyperlink" Target="https://podminky.urs.cz/item/CS_URS_2025_02/175151101" TargetMode="External" /><Relationship Id="rId11" Type="http://schemas.openxmlformats.org/officeDocument/2006/relationships/hyperlink" Target="https://podminky.urs.cz/item/CS_URS_2025_02/451573111" TargetMode="External" /><Relationship Id="rId12" Type="http://schemas.openxmlformats.org/officeDocument/2006/relationships/hyperlink" Target="https://podminky.urs.cz/item/CS_URS_2025_02/998276101" TargetMode="External" /><Relationship Id="rId13" Type="http://schemas.openxmlformats.org/officeDocument/2006/relationships/hyperlink" Target="https://podminky.urs.cz/item/CS_URS_2025_02/998276125" TargetMode="External" /><Relationship Id="rId14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3106123" TargetMode="External" /><Relationship Id="rId2" Type="http://schemas.openxmlformats.org/officeDocument/2006/relationships/hyperlink" Target="https://podminky.urs.cz/item/CS_URS_2025_02/113107424" TargetMode="External" /><Relationship Id="rId3" Type="http://schemas.openxmlformats.org/officeDocument/2006/relationships/hyperlink" Target="https://podminky.urs.cz/item/CS_URS_2025_02/113107442" TargetMode="External" /><Relationship Id="rId4" Type="http://schemas.openxmlformats.org/officeDocument/2006/relationships/hyperlink" Target="https://podminky.urs.cz/item/CS_URS_2025_02/113154523" TargetMode="External" /><Relationship Id="rId5" Type="http://schemas.openxmlformats.org/officeDocument/2006/relationships/hyperlink" Target="https://podminky.urs.cz/item/CS_URS_2025_02/132251256" TargetMode="External" /><Relationship Id="rId6" Type="http://schemas.openxmlformats.org/officeDocument/2006/relationships/hyperlink" Target="https://podminky.urs.cz/item/CS_URS_2025_02/132351256" TargetMode="External" /><Relationship Id="rId7" Type="http://schemas.openxmlformats.org/officeDocument/2006/relationships/hyperlink" Target="https://podminky.urs.cz/item/CS_URS_2025_02/132451256" TargetMode="External" /><Relationship Id="rId8" Type="http://schemas.openxmlformats.org/officeDocument/2006/relationships/hyperlink" Target="https://podminky.urs.cz/item/CS_URS_2025_02/132551256" TargetMode="External" /><Relationship Id="rId9" Type="http://schemas.openxmlformats.org/officeDocument/2006/relationships/hyperlink" Target="https://podminky.urs.cz/item/CS_URS_2025_02/162751117" TargetMode="External" /><Relationship Id="rId10" Type="http://schemas.openxmlformats.org/officeDocument/2006/relationships/hyperlink" Target="https://podminky.urs.cz/item/CS_URS_2025_02/162751119" TargetMode="External" /><Relationship Id="rId11" Type="http://schemas.openxmlformats.org/officeDocument/2006/relationships/hyperlink" Target="https://podminky.urs.cz/item/CS_URS_2025_02/162751137" TargetMode="External" /><Relationship Id="rId12" Type="http://schemas.openxmlformats.org/officeDocument/2006/relationships/hyperlink" Target="https://podminky.urs.cz/item/CS_URS_2025_02/162751139" TargetMode="External" /><Relationship Id="rId13" Type="http://schemas.openxmlformats.org/officeDocument/2006/relationships/hyperlink" Target="https://podminky.urs.cz/item/CS_URS_2025_02/162751157" TargetMode="External" /><Relationship Id="rId14" Type="http://schemas.openxmlformats.org/officeDocument/2006/relationships/hyperlink" Target="https://podminky.urs.cz/item/CS_URS_2025_02/162751159" TargetMode="External" /><Relationship Id="rId15" Type="http://schemas.openxmlformats.org/officeDocument/2006/relationships/hyperlink" Target="https://podminky.urs.cz/item/CS_URS_2025_02/171201231" TargetMode="External" /><Relationship Id="rId16" Type="http://schemas.openxmlformats.org/officeDocument/2006/relationships/hyperlink" Target="https://podminky.urs.cz/item/CS_URS_2025_02/174151101" TargetMode="External" /><Relationship Id="rId17" Type="http://schemas.openxmlformats.org/officeDocument/2006/relationships/hyperlink" Target="https://podminky.urs.cz/item/CS_URS_2025_02/175151101" TargetMode="External" /><Relationship Id="rId18" Type="http://schemas.openxmlformats.org/officeDocument/2006/relationships/hyperlink" Target="https://podminky.urs.cz/item/CS_URS_2025_02/451573111" TargetMode="External" /><Relationship Id="rId19" Type="http://schemas.openxmlformats.org/officeDocument/2006/relationships/hyperlink" Target="https://podminky.urs.cz/item/CS_URS_2025_02/564831011" TargetMode="External" /><Relationship Id="rId20" Type="http://schemas.openxmlformats.org/officeDocument/2006/relationships/hyperlink" Target="https://podminky.urs.cz/item/CS_URS_2025_02/564851011" TargetMode="External" /><Relationship Id="rId21" Type="http://schemas.openxmlformats.org/officeDocument/2006/relationships/hyperlink" Target="https://podminky.urs.cz/item/CS_URS_2025_02/565165001" TargetMode="External" /><Relationship Id="rId22" Type="http://schemas.openxmlformats.org/officeDocument/2006/relationships/hyperlink" Target="https://podminky.urs.cz/item/CS_URS_2025_02/573211109" TargetMode="External" /><Relationship Id="rId23" Type="http://schemas.openxmlformats.org/officeDocument/2006/relationships/hyperlink" Target="https://podminky.urs.cz/item/CS_URS_2025_02/577144111" TargetMode="External" /><Relationship Id="rId24" Type="http://schemas.openxmlformats.org/officeDocument/2006/relationships/hyperlink" Target="https://podminky.urs.cz/item/CS_URS_2025_02/577145112" TargetMode="External" /><Relationship Id="rId25" Type="http://schemas.openxmlformats.org/officeDocument/2006/relationships/hyperlink" Target="https://podminky.urs.cz/item/CS_URS_2025_02/596211110" TargetMode="External" /><Relationship Id="rId26" Type="http://schemas.openxmlformats.org/officeDocument/2006/relationships/hyperlink" Target="https://podminky.urs.cz/item/CS_URS_2025_02/916131213" TargetMode="External" /><Relationship Id="rId27" Type="http://schemas.openxmlformats.org/officeDocument/2006/relationships/hyperlink" Target="https://podminky.urs.cz/item/CS_URS_2025_02/916231213" TargetMode="External" /><Relationship Id="rId28" Type="http://schemas.openxmlformats.org/officeDocument/2006/relationships/hyperlink" Target="https://podminky.urs.cz/item/CS_URS_2025_02/919112111" TargetMode="External" /><Relationship Id="rId29" Type="http://schemas.openxmlformats.org/officeDocument/2006/relationships/hyperlink" Target="https://podminky.urs.cz/item/CS_URS_2025_02/919112212" TargetMode="External" /><Relationship Id="rId30" Type="http://schemas.openxmlformats.org/officeDocument/2006/relationships/hyperlink" Target="https://podminky.urs.cz/item/CS_URS_2025_02/919121111" TargetMode="External" /><Relationship Id="rId31" Type="http://schemas.openxmlformats.org/officeDocument/2006/relationships/hyperlink" Target="https://podminky.urs.cz/item/CS_URS_2025_02/919735112" TargetMode="External" /><Relationship Id="rId32" Type="http://schemas.openxmlformats.org/officeDocument/2006/relationships/hyperlink" Target="https://podminky.urs.cz/item/CS_URS_2025_02/979021112" TargetMode="External" /><Relationship Id="rId33" Type="http://schemas.openxmlformats.org/officeDocument/2006/relationships/hyperlink" Target="https://podminky.urs.cz/item/CS_URS_2025_02/979021113" TargetMode="External" /><Relationship Id="rId34" Type="http://schemas.openxmlformats.org/officeDocument/2006/relationships/hyperlink" Target="https://podminky.urs.cz/item/CS_URS_2025_02/979051121" TargetMode="External" /><Relationship Id="rId35" Type="http://schemas.openxmlformats.org/officeDocument/2006/relationships/hyperlink" Target="https://podminky.urs.cz/item/CS_URS_2025_02/997221551" TargetMode="External" /><Relationship Id="rId36" Type="http://schemas.openxmlformats.org/officeDocument/2006/relationships/hyperlink" Target="https://podminky.urs.cz/item/CS_URS_2025_02/997221559" TargetMode="External" /><Relationship Id="rId37" Type="http://schemas.openxmlformats.org/officeDocument/2006/relationships/hyperlink" Target="https://podminky.urs.cz/item/CS_URS_2025_02/997221561" TargetMode="External" /><Relationship Id="rId38" Type="http://schemas.openxmlformats.org/officeDocument/2006/relationships/hyperlink" Target="https://podminky.urs.cz/item/CS_URS_2025_02/997221569" TargetMode="External" /><Relationship Id="rId39" Type="http://schemas.openxmlformats.org/officeDocument/2006/relationships/hyperlink" Target="https://podminky.urs.cz/item/CS_URS_2025_02/997221873" TargetMode="External" /><Relationship Id="rId40" Type="http://schemas.openxmlformats.org/officeDocument/2006/relationships/hyperlink" Target="https://podminky.urs.cz/item/CS_URS_2025_02/997221875" TargetMode="External" /><Relationship Id="rId41" Type="http://schemas.openxmlformats.org/officeDocument/2006/relationships/hyperlink" Target="https://podminky.urs.cz/item/CS_URS_2025_02/998276101" TargetMode="External" /><Relationship Id="rId42" Type="http://schemas.openxmlformats.org/officeDocument/2006/relationships/hyperlink" Target="https://podminky.urs.cz/item/CS_URS_2025_02/998276125" TargetMode="External" /><Relationship Id="rId43" Type="http://schemas.openxmlformats.org/officeDocument/2006/relationships/drawing" Target="../drawings/drawing32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899721111" TargetMode="External" /><Relationship Id="rId2" Type="http://schemas.openxmlformats.org/officeDocument/2006/relationships/hyperlink" Target="https://podminky.urs.cz/item/CS_URS_2025_02/899722112" TargetMode="External" /><Relationship Id="rId3" Type="http://schemas.openxmlformats.org/officeDocument/2006/relationships/hyperlink" Target="https://podminky.urs.cz/item/CS_URS_2025_02/998276101" TargetMode="External" /><Relationship Id="rId4" Type="http://schemas.openxmlformats.org/officeDocument/2006/relationships/hyperlink" Target="https://podminky.urs.cz/item/CS_URS_2025_02/998276125" TargetMode="External" /><Relationship Id="rId5" Type="http://schemas.openxmlformats.org/officeDocument/2006/relationships/hyperlink" Target="https://podminky.urs.cz/item/CS_URS_2025_02/230202032" TargetMode="External" /><Relationship Id="rId6" Type="http://schemas.openxmlformats.org/officeDocument/2006/relationships/hyperlink" Target="https://podminky.urs.cz/item/CS_URS_2025_02/230202071" TargetMode="External" /><Relationship Id="rId7" Type="http://schemas.openxmlformats.org/officeDocument/2006/relationships/hyperlink" Target="https://podminky.urs.cz/item/CS_URS_2025_02/230202112" TargetMode="External" /><Relationship Id="rId8" Type="http://schemas.openxmlformats.org/officeDocument/2006/relationships/hyperlink" Target="https://podminky.urs.cz/item/CS_URS_2025_02/230202225" TargetMode="External" /><Relationship Id="rId9" Type="http://schemas.openxmlformats.org/officeDocument/2006/relationships/hyperlink" Target="https://podminky.urs.cz/item/CS_URS_2025_02/230205042" TargetMode="External" /><Relationship Id="rId10" Type="http://schemas.openxmlformats.org/officeDocument/2006/relationships/hyperlink" Target="https://podminky.urs.cz/item/CS_URS_2025_02/230205242" TargetMode="External" /><Relationship Id="rId11" Type="http://schemas.openxmlformats.org/officeDocument/2006/relationships/hyperlink" Target="https://podminky.urs.cz/item/CS_URS_2025_02/230230016" TargetMode="External" /><Relationship Id="rId12" Type="http://schemas.openxmlformats.org/officeDocument/2006/relationships/drawing" Target="../drawings/drawing33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51256" TargetMode="External" /><Relationship Id="rId2" Type="http://schemas.openxmlformats.org/officeDocument/2006/relationships/hyperlink" Target="https://podminky.urs.cz/item/CS_URS_2025_02/132351256" TargetMode="External" /><Relationship Id="rId3" Type="http://schemas.openxmlformats.org/officeDocument/2006/relationships/hyperlink" Target="https://podminky.urs.cz/item/CS_URS_2025_02/132451256" TargetMode="External" /><Relationship Id="rId4" Type="http://schemas.openxmlformats.org/officeDocument/2006/relationships/hyperlink" Target="https://podminky.urs.cz/item/CS_URS_2025_02/132551256" TargetMode="External" /><Relationship Id="rId5" Type="http://schemas.openxmlformats.org/officeDocument/2006/relationships/hyperlink" Target="https://podminky.urs.cz/item/CS_URS_2025_02/162751117" TargetMode="External" /><Relationship Id="rId6" Type="http://schemas.openxmlformats.org/officeDocument/2006/relationships/hyperlink" Target="https://podminky.urs.cz/item/CS_URS_2025_02/162751119" TargetMode="External" /><Relationship Id="rId7" Type="http://schemas.openxmlformats.org/officeDocument/2006/relationships/hyperlink" Target="https://podminky.urs.cz/item/CS_URS_2025_02/162751137" TargetMode="External" /><Relationship Id="rId8" Type="http://schemas.openxmlformats.org/officeDocument/2006/relationships/hyperlink" Target="https://podminky.urs.cz/item/CS_URS_2025_02/162751139" TargetMode="External" /><Relationship Id="rId9" Type="http://schemas.openxmlformats.org/officeDocument/2006/relationships/hyperlink" Target="https://podminky.urs.cz/item/CS_URS_2025_02/162751157" TargetMode="External" /><Relationship Id="rId10" Type="http://schemas.openxmlformats.org/officeDocument/2006/relationships/hyperlink" Target="https://podminky.urs.cz/item/CS_URS_2025_02/162751159" TargetMode="External" /><Relationship Id="rId11" Type="http://schemas.openxmlformats.org/officeDocument/2006/relationships/hyperlink" Target="https://podminky.urs.cz/item/CS_URS_2025_02/171201231" TargetMode="External" /><Relationship Id="rId12" Type="http://schemas.openxmlformats.org/officeDocument/2006/relationships/hyperlink" Target="https://podminky.urs.cz/item/CS_URS_2025_02/174151101" TargetMode="External" /><Relationship Id="rId13" Type="http://schemas.openxmlformats.org/officeDocument/2006/relationships/hyperlink" Target="https://podminky.urs.cz/item/CS_URS_2025_02/175151101" TargetMode="External" /><Relationship Id="rId14" Type="http://schemas.openxmlformats.org/officeDocument/2006/relationships/hyperlink" Target="https://podminky.urs.cz/item/CS_URS_2025_02/451573111" TargetMode="External" /><Relationship Id="rId15" Type="http://schemas.openxmlformats.org/officeDocument/2006/relationships/hyperlink" Target="https://podminky.urs.cz/item/CS_URS_2025_02/899721111" TargetMode="External" /><Relationship Id="rId16" Type="http://schemas.openxmlformats.org/officeDocument/2006/relationships/hyperlink" Target="https://podminky.urs.cz/item/CS_URS_2025_02/899722112" TargetMode="External" /><Relationship Id="rId17" Type="http://schemas.openxmlformats.org/officeDocument/2006/relationships/hyperlink" Target="https://podminky.urs.cz/item/CS_URS_2025_02/998276101" TargetMode="External" /><Relationship Id="rId18" Type="http://schemas.openxmlformats.org/officeDocument/2006/relationships/hyperlink" Target="https://podminky.urs.cz/item/CS_URS_2025_02/998276125" TargetMode="External" /><Relationship Id="rId19" Type="http://schemas.openxmlformats.org/officeDocument/2006/relationships/hyperlink" Target="https://podminky.urs.cz/item/CS_URS_2025_02/230202032" TargetMode="External" /><Relationship Id="rId20" Type="http://schemas.openxmlformats.org/officeDocument/2006/relationships/hyperlink" Target="https://podminky.urs.cz/item/CS_URS_2025_02/230202071" TargetMode="External" /><Relationship Id="rId21" Type="http://schemas.openxmlformats.org/officeDocument/2006/relationships/hyperlink" Target="https://podminky.urs.cz/item/CS_URS_2025_02/230205025" TargetMode="External" /><Relationship Id="rId22" Type="http://schemas.openxmlformats.org/officeDocument/2006/relationships/hyperlink" Target="https://podminky.urs.cz/item/CS_URS_2025_02/230205225" TargetMode="External" /><Relationship Id="rId23" Type="http://schemas.openxmlformats.org/officeDocument/2006/relationships/hyperlink" Target="https://podminky.urs.cz/item/CS_URS_2025_02/230205242" TargetMode="External" /><Relationship Id="rId24" Type="http://schemas.openxmlformats.org/officeDocument/2006/relationships/hyperlink" Target="https://podminky.urs.cz/item/CS_URS_2025_02/230230016" TargetMode="External" /><Relationship Id="rId25" Type="http://schemas.openxmlformats.org/officeDocument/2006/relationships/drawing" Target="../drawings/drawing34.xml" /></Relationships>
</file>

<file path=xl/worksheets/_rels/sheet3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1211101" TargetMode="External" /><Relationship Id="rId2" Type="http://schemas.openxmlformats.org/officeDocument/2006/relationships/hyperlink" Target="https://podminky.urs.cz/item/CS_URS_2025_02/112101101" TargetMode="External" /><Relationship Id="rId3" Type="http://schemas.openxmlformats.org/officeDocument/2006/relationships/hyperlink" Target="https://podminky.urs.cz/item/CS_URS_2025_02/112251101" TargetMode="External" /><Relationship Id="rId4" Type="http://schemas.openxmlformats.org/officeDocument/2006/relationships/hyperlink" Target="https://podminky.urs.cz/item/CS_URS_2025_02/122251102" TargetMode="External" /><Relationship Id="rId5" Type="http://schemas.openxmlformats.org/officeDocument/2006/relationships/hyperlink" Target="https://podminky.urs.cz/item/CS_URS_2025_02/174151101" TargetMode="External" /><Relationship Id="rId6" Type="http://schemas.openxmlformats.org/officeDocument/2006/relationships/hyperlink" Target="https://podminky.urs.cz/item/CS_URS_2025_02/183101113" TargetMode="External" /><Relationship Id="rId7" Type="http://schemas.openxmlformats.org/officeDocument/2006/relationships/hyperlink" Target="https://podminky.urs.cz/item/CS_URS_2025_02/183101115" TargetMode="External" /><Relationship Id="rId8" Type="http://schemas.openxmlformats.org/officeDocument/2006/relationships/hyperlink" Target="https://podminky.urs.cz/item/CS_URS_2025_02/183106614" TargetMode="External" /><Relationship Id="rId9" Type="http://schemas.openxmlformats.org/officeDocument/2006/relationships/hyperlink" Target="https://podminky.urs.cz/item/CS_URS_2025_02/183117114" TargetMode="External" /><Relationship Id="rId10" Type="http://schemas.openxmlformats.org/officeDocument/2006/relationships/hyperlink" Target="https://podminky.urs.cz/item/CS_URS_2025_01/183211211" TargetMode="External" /><Relationship Id="rId11" Type="http://schemas.openxmlformats.org/officeDocument/2006/relationships/hyperlink" Target="https://podminky.urs.cz/item/CS_URS_2025_01/183211312" TargetMode="External" /><Relationship Id="rId12" Type="http://schemas.openxmlformats.org/officeDocument/2006/relationships/hyperlink" Target="https://podminky.urs.cz/item/CS_URS_2025_02/183402121" TargetMode="External" /><Relationship Id="rId13" Type="http://schemas.openxmlformats.org/officeDocument/2006/relationships/hyperlink" Target="https://podminky.urs.cz/item/CS_URS_2025_02/183403153" TargetMode="External" /><Relationship Id="rId14" Type="http://schemas.openxmlformats.org/officeDocument/2006/relationships/hyperlink" Target="https://podminky.urs.cz/item/CS_URS_2025_02/184102116" TargetMode="External" /><Relationship Id="rId15" Type="http://schemas.openxmlformats.org/officeDocument/2006/relationships/hyperlink" Target="https://podminky.urs.cz/item/CS_URS_2025_02/184102211" TargetMode="External" /><Relationship Id="rId16" Type="http://schemas.openxmlformats.org/officeDocument/2006/relationships/hyperlink" Target="https://podminky.urs.cz/item/CS_URS_2025_02/184215311" TargetMode="External" /><Relationship Id="rId17" Type="http://schemas.openxmlformats.org/officeDocument/2006/relationships/hyperlink" Target="https://podminky.urs.cz/item/CS_URS_2025_02/184215412" TargetMode="External" /><Relationship Id="rId18" Type="http://schemas.openxmlformats.org/officeDocument/2006/relationships/hyperlink" Target="https://podminky.urs.cz/item/CS_URS_2025_02/184813511" TargetMode="External" /><Relationship Id="rId19" Type="http://schemas.openxmlformats.org/officeDocument/2006/relationships/hyperlink" Target="https://podminky.urs.cz/item/CS_URS_2025_02/184911421" TargetMode="External" /><Relationship Id="rId20" Type="http://schemas.openxmlformats.org/officeDocument/2006/relationships/hyperlink" Target="https://podminky.urs.cz/item/CS_URS_2025_02/273313511" TargetMode="External" /><Relationship Id="rId21" Type="http://schemas.openxmlformats.org/officeDocument/2006/relationships/hyperlink" Target="https://podminky.urs.cz/item/CS_URS_2025_02/936124113" TargetMode="External" /><Relationship Id="rId22" Type="http://schemas.openxmlformats.org/officeDocument/2006/relationships/drawing" Target="../drawings/drawing35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1251101" TargetMode="External" /><Relationship Id="rId2" Type="http://schemas.openxmlformats.org/officeDocument/2006/relationships/hyperlink" Target="https://podminky.urs.cz/item/CS_URS_2025_02/113154522" TargetMode="External" /><Relationship Id="rId3" Type="http://schemas.openxmlformats.org/officeDocument/2006/relationships/hyperlink" Target="https://podminky.urs.cz/item/CS_URS_2025_02/113154525" TargetMode="External" /><Relationship Id="rId4" Type="http://schemas.openxmlformats.org/officeDocument/2006/relationships/hyperlink" Target="https://podminky.urs.cz/item/CS_URS_2025_02/113202111" TargetMode="External" /><Relationship Id="rId5" Type="http://schemas.openxmlformats.org/officeDocument/2006/relationships/hyperlink" Target="https://podminky.urs.cz/item/CS_URS_2025_02/121151123" TargetMode="External" /><Relationship Id="rId6" Type="http://schemas.openxmlformats.org/officeDocument/2006/relationships/hyperlink" Target="https://podminky.urs.cz/item/CS_URS_2025_02/121151125" TargetMode="External" /><Relationship Id="rId7" Type="http://schemas.openxmlformats.org/officeDocument/2006/relationships/hyperlink" Target="https://podminky.urs.cz/item/CS_URS_2025_02/122151402" TargetMode="External" /><Relationship Id="rId8" Type="http://schemas.openxmlformats.org/officeDocument/2006/relationships/hyperlink" Target="https://podminky.urs.cz/item/CS_URS_2025_02/122252203" TargetMode="External" /><Relationship Id="rId9" Type="http://schemas.openxmlformats.org/officeDocument/2006/relationships/hyperlink" Target="https://podminky.urs.cz/item/CS_URS_2024_02/122452203" TargetMode="External" /><Relationship Id="rId10" Type="http://schemas.openxmlformats.org/officeDocument/2006/relationships/hyperlink" Target="https://podminky.urs.cz/item/CS_URS_2024_02/122552203" TargetMode="External" /><Relationship Id="rId11" Type="http://schemas.openxmlformats.org/officeDocument/2006/relationships/hyperlink" Target="https://podminky.urs.cz/item/CS_URS_2025_02/131251100" TargetMode="External" /><Relationship Id="rId12" Type="http://schemas.openxmlformats.org/officeDocument/2006/relationships/hyperlink" Target="https://podminky.urs.cz/item/CS_URS_2024_02/131451100" TargetMode="External" /><Relationship Id="rId13" Type="http://schemas.openxmlformats.org/officeDocument/2006/relationships/hyperlink" Target="https://podminky.urs.cz/item/CS_URS_2024_02/131551101" TargetMode="External" /><Relationship Id="rId14" Type="http://schemas.openxmlformats.org/officeDocument/2006/relationships/hyperlink" Target="https://podminky.urs.cz/item/CS_URS_2025_02/132254201" TargetMode="External" /><Relationship Id="rId15" Type="http://schemas.openxmlformats.org/officeDocument/2006/relationships/hyperlink" Target="https://podminky.urs.cz/item/CS_URS_2024_02/132454201" TargetMode="External" /><Relationship Id="rId16" Type="http://schemas.openxmlformats.org/officeDocument/2006/relationships/hyperlink" Target="https://podminky.urs.cz/item/CS_URS_2024_02/132554201" TargetMode="External" /><Relationship Id="rId17" Type="http://schemas.openxmlformats.org/officeDocument/2006/relationships/hyperlink" Target="https://podminky.urs.cz/item/CS_URS_2025_02/151101101" TargetMode="External" /><Relationship Id="rId18" Type="http://schemas.openxmlformats.org/officeDocument/2006/relationships/hyperlink" Target="https://podminky.urs.cz/item/CS_URS_2025_02/151101111" TargetMode="External" /><Relationship Id="rId19" Type="http://schemas.openxmlformats.org/officeDocument/2006/relationships/hyperlink" Target="https://podminky.urs.cz/item/CS_URS_2025_02/151811131" TargetMode="External" /><Relationship Id="rId20" Type="http://schemas.openxmlformats.org/officeDocument/2006/relationships/hyperlink" Target="https://podminky.urs.cz/item/CS_URS_2025_02/151811231" TargetMode="External" /><Relationship Id="rId21" Type="http://schemas.openxmlformats.org/officeDocument/2006/relationships/hyperlink" Target="https://podminky.urs.cz/item/CS_URS_2025_02/162351104" TargetMode="External" /><Relationship Id="rId22" Type="http://schemas.openxmlformats.org/officeDocument/2006/relationships/hyperlink" Target="https://podminky.urs.cz/item/CS_URS_2025_02/162751117" TargetMode="External" /><Relationship Id="rId23" Type="http://schemas.openxmlformats.org/officeDocument/2006/relationships/hyperlink" Target="https://podminky.urs.cz/item/CS_URS_2025_02/162751119" TargetMode="External" /><Relationship Id="rId24" Type="http://schemas.openxmlformats.org/officeDocument/2006/relationships/hyperlink" Target="https://podminky.urs.cz/item/CS_URS_2024_02/162751137" TargetMode="External" /><Relationship Id="rId25" Type="http://schemas.openxmlformats.org/officeDocument/2006/relationships/hyperlink" Target="https://podminky.urs.cz/item/CS_URS_2024_02/162751139" TargetMode="External" /><Relationship Id="rId26" Type="http://schemas.openxmlformats.org/officeDocument/2006/relationships/hyperlink" Target="https://podminky.urs.cz/item/CS_URS_2024_02/162751157" TargetMode="External" /><Relationship Id="rId27" Type="http://schemas.openxmlformats.org/officeDocument/2006/relationships/hyperlink" Target="https://podminky.urs.cz/item/CS_URS_2024_02/162751159" TargetMode="External" /><Relationship Id="rId28" Type="http://schemas.openxmlformats.org/officeDocument/2006/relationships/hyperlink" Target="https://podminky.urs.cz/item/CS_URS_2025_02/171152111" TargetMode="External" /><Relationship Id="rId29" Type="http://schemas.openxmlformats.org/officeDocument/2006/relationships/hyperlink" Target="https://podminky.urs.cz/item/CS_URS_2025_02/171152112" TargetMode="External" /><Relationship Id="rId30" Type="http://schemas.openxmlformats.org/officeDocument/2006/relationships/hyperlink" Target="https://podminky.urs.cz/item/CS_URS_2025_02/171251201" TargetMode="External" /><Relationship Id="rId31" Type="http://schemas.openxmlformats.org/officeDocument/2006/relationships/hyperlink" Target="https://podminky.urs.cz/item/CS_URS_2025_02/174151101" TargetMode="External" /><Relationship Id="rId32" Type="http://schemas.openxmlformats.org/officeDocument/2006/relationships/hyperlink" Target="https://podminky.urs.cz/item/CS_URS_2025_02/175151101" TargetMode="External" /><Relationship Id="rId33" Type="http://schemas.openxmlformats.org/officeDocument/2006/relationships/hyperlink" Target="https://podminky.urs.cz/item/CS_URS_2025_02/181252305" TargetMode="External" /><Relationship Id="rId34" Type="http://schemas.openxmlformats.org/officeDocument/2006/relationships/hyperlink" Target="https://podminky.urs.cz/item/CS_URS_2025_02/181351103" TargetMode="External" /><Relationship Id="rId35" Type="http://schemas.openxmlformats.org/officeDocument/2006/relationships/hyperlink" Target="https://podminky.urs.cz/item/CS_URS_2025_02/181351113" TargetMode="External" /><Relationship Id="rId36" Type="http://schemas.openxmlformats.org/officeDocument/2006/relationships/hyperlink" Target="https://podminky.urs.cz/item/CS_URS_2025_02/181411131" TargetMode="External" /><Relationship Id="rId37" Type="http://schemas.openxmlformats.org/officeDocument/2006/relationships/hyperlink" Target="https://podminky.urs.cz/item/CS_URS_2025_02/213141111" TargetMode="External" /><Relationship Id="rId38" Type="http://schemas.openxmlformats.org/officeDocument/2006/relationships/hyperlink" Target="https://podminky.urs.cz/item/CS_URS_2025_02/451573111" TargetMode="External" /><Relationship Id="rId39" Type="http://schemas.openxmlformats.org/officeDocument/2006/relationships/hyperlink" Target="https://podminky.urs.cz/item/CS_URS_2025_02/452112112" TargetMode="External" /><Relationship Id="rId40" Type="http://schemas.openxmlformats.org/officeDocument/2006/relationships/hyperlink" Target="https://podminky.urs.cz/item/CS_URS_2025_02/564762111" TargetMode="External" /><Relationship Id="rId41" Type="http://schemas.openxmlformats.org/officeDocument/2006/relationships/hyperlink" Target="https://podminky.urs.cz/item/CS_URS_2025_02/564851013" TargetMode="External" /><Relationship Id="rId42" Type="http://schemas.openxmlformats.org/officeDocument/2006/relationships/hyperlink" Target="https://podminky.urs.cz/item/CS_URS_2025_02/564851111" TargetMode="External" /><Relationship Id="rId43" Type="http://schemas.openxmlformats.org/officeDocument/2006/relationships/hyperlink" Target="https://podminky.urs.cz/item/CS_URS_2025_02/564871011" TargetMode="External" /><Relationship Id="rId44" Type="http://schemas.openxmlformats.org/officeDocument/2006/relationships/hyperlink" Target="https://podminky.urs.cz/item/CS_URS_2025_02/565155011" TargetMode="External" /><Relationship Id="rId45" Type="http://schemas.openxmlformats.org/officeDocument/2006/relationships/hyperlink" Target="https://podminky.urs.cz/item/CS_URS_2025_02/573191111" TargetMode="External" /><Relationship Id="rId46" Type="http://schemas.openxmlformats.org/officeDocument/2006/relationships/hyperlink" Target="https://podminky.urs.cz/item/CS_URS_2025_02/573231106" TargetMode="External" /><Relationship Id="rId47" Type="http://schemas.openxmlformats.org/officeDocument/2006/relationships/hyperlink" Target="https://podminky.urs.cz/item/CS_URS_2025_02/573231109" TargetMode="External" /><Relationship Id="rId48" Type="http://schemas.openxmlformats.org/officeDocument/2006/relationships/hyperlink" Target="https://podminky.urs.cz/item/CS_URS_2025_02/577134211" TargetMode="External" /><Relationship Id="rId49" Type="http://schemas.openxmlformats.org/officeDocument/2006/relationships/hyperlink" Target="https://podminky.urs.cz/item/CS_URS_2025_02/596212210" TargetMode="External" /><Relationship Id="rId50" Type="http://schemas.openxmlformats.org/officeDocument/2006/relationships/hyperlink" Target="https://podminky.urs.cz/item/CS_URS_2025_02/596412111" TargetMode="External" /><Relationship Id="rId51" Type="http://schemas.openxmlformats.org/officeDocument/2006/relationships/hyperlink" Target="https://podminky.urs.cz/item/CS_URS_2025_02/631311123" TargetMode="External" /><Relationship Id="rId52" Type="http://schemas.openxmlformats.org/officeDocument/2006/relationships/hyperlink" Target="https://podminky.urs.cz/item/CS_URS_2025_02/871310320" TargetMode="External" /><Relationship Id="rId53" Type="http://schemas.openxmlformats.org/officeDocument/2006/relationships/hyperlink" Target="https://podminky.urs.cz/item/CS_URS_2025_02/877310310" TargetMode="External" /><Relationship Id="rId54" Type="http://schemas.openxmlformats.org/officeDocument/2006/relationships/hyperlink" Target="https://podminky.urs.cz/item/CS_URS_2025_02/895941342" TargetMode="External" /><Relationship Id="rId55" Type="http://schemas.openxmlformats.org/officeDocument/2006/relationships/hyperlink" Target="https://podminky.urs.cz/item/CS_URS_2025_02/895941351" TargetMode="External" /><Relationship Id="rId56" Type="http://schemas.openxmlformats.org/officeDocument/2006/relationships/hyperlink" Target="https://podminky.urs.cz/item/CS_URS_2025_02/895941362" TargetMode="External" /><Relationship Id="rId57" Type="http://schemas.openxmlformats.org/officeDocument/2006/relationships/hyperlink" Target="https://podminky.urs.cz/item/CS_URS_2025_02/895941367" TargetMode="External" /><Relationship Id="rId58" Type="http://schemas.openxmlformats.org/officeDocument/2006/relationships/hyperlink" Target="https://podminky.urs.cz/item/CS_URS_2025_02/899204112" TargetMode="External" /><Relationship Id="rId59" Type="http://schemas.openxmlformats.org/officeDocument/2006/relationships/hyperlink" Target="https://podminky.urs.cz/item/CS_URS_2025_02/916131213" TargetMode="External" /><Relationship Id="rId60" Type="http://schemas.openxmlformats.org/officeDocument/2006/relationships/hyperlink" Target="https://podminky.urs.cz/item/CS_URS_2025_02/916132113" TargetMode="External" /><Relationship Id="rId61" Type="http://schemas.openxmlformats.org/officeDocument/2006/relationships/hyperlink" Target="https://podminky.urs.cz/item/CS_URS_2025_02/919732211" TargetMode="External" /><Relationship Id="rId62" Type="http://schemas.openxmlformats.org/officeDocument/2006/relationships/hyperlink" Target="https://podminky.urs.cz/item/CS_URS_2025_02/916231213" TargetMode="External" /><Relationship Id="rId63" Type="http://schemas.openxmlformats.org/officeDocument/2006/relationships/hyperlink" Target="https://podminky.urs.cz/item/CS_URS_2025_02/997221551" TargetMode="External" /><Relationship Id="rId64" Type="http://schemas.openxmlformats.org/officeDocument/2006/relationships/hyperlink" Target="https://podminky.urs.cz/item/CS_URS_2025_02/997221559" TargetMode="External" /><Relationship Id="rId65" Type="http://schemas.openxmlformats.org/officeDocument/2006/relationships/hyperlink" Target="https://podminky.urs.cz/item/CS_URS_2025_02/997221561" TargetMode="External" /><Relationship Id="rId66" Type="http://schemas.openxmlformats.org/officeDocument/2006/relationships/hyperlink" Target="https://podminky.urs.cz/item/CS_URS_2025_02/997221569" TargetMode="External" /><Relationship Id="rId67" Type="http://schemas.openxmlformats.org/officeDocument/2006/relationships/hyperlink" Target="https://podminky.urs.cz/item/CS_URS_2025_02/997221861" TargetMode="External" /><Relationship Id="rId68" Type="http://schemas.openxmlformats.org/officeDocument/2006/relationships/hyperlink" Target="https://podminky.urs.cz/item/CS_URS_2025_02/997221873" TargetMode="External" /><Relationship Id="rId69" Type="http://schemas.openxmlformats.org/officeDocument/2006/relationships/hyperlink" Target="https://podminky.urs.cz/item/CS_URS_2025_02/997221875" TargetMode="External" /><Relationship Id="rId70" Type="http://schemas.openxmlformats.org/officeDocument/2006/relationships/hyperlink" Target="https://podminky.urs.cz/item/CS_URS_2025_02/998225111" TargetMode="External" /><Relationship Id="rId7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21151123" TargetMode="External" /><Relationship Id="rId2" Type="http://schemas.openxmlformats.org/officeDocument/2006/relationships/hyperlink" Target="https://podminky.urs.cz/item/CS_URS_2025_02/121151125" TargetMode="External" /><Relationship Id="rId3" Type="http://schemas.openxmlformats.org/officeDocument/2006/relationships/hyperlink" Target="https://podminky.urs.cz/item/CS_URS_2025_02/122151402" TargetMode="External" /><Relationship Id="rId4" Type="http://schemas.openxmlformats.org/officeDocument/2006/relationships/hyperlink" Target="https://podminky.urs.cz/item/CS_URS_2025_02/122252204" TargetMode="External" /><Relationship Id="rId5" Type="http://schemas.openxmlformats.org/officeDocument/2006/relationships/hyperlink" Target="https://podminky.urs.cz/item/CS_URS_2024_02/122452203" TargetMode="External" /><Relationship Id="rId6" Type="http://schemas.openxmlformats.org/officeDocument/2006/relationships/hyperlink" Target="https://podminky.urs.cz/item/CS_URS_2024_02/122552203" TargetMode="External" /><Relationship Id="rId7" Type="http://schemas.openxmlformats.org/officeDocument/2006/relationships/hyperlink" Target="https://podminky.urs.cz/item/CS_URS_2025_02/131251100" TargetMode="External" /><Relationship Id="rId8" Type="http://schemas.openxmlformats.org/officeDocument/2006/relationships/hyperlink" Target="https://podminky.urs.cz/item/CS_URS_2024_02/131451100" TargetMode="External" /><Relationship Id="rId9" Type="http://schemas.openxmlformats.org/officeDocument/2006/relationships/hyperlink" Target="https://podminky.urs.cz/item/CS_URS_2024_02/131551101" TargetMode="External" /><Relationship Id="rId10" Type="http://schemas.openxmlformats.org/officeDocument/2006/relationships/hyperlink" Target="https://podminky.urs.cz/item/CS_URS_2025_02/132254201" TargetMode="External" /><Relationship Id="rId11" Type="http://schemas.openxmlformats.org/officeDocument/2006/relationships/hyperlink" Target="https://podminky.urs.cz/item/CS_URS_2024_02/132454201" TargetMode="External" /><Relationship Id="rId12" Type="http://schemas.openxmlformats.org/officeDocument/2006/relationships/hyperlink" Target="https://podminky.urs.cz/item/CS_URS_2024_02/132554201" TargetMode="External" /><Relationship Id="rId13" Type="http://schemas.openxmlformats.org/officeDocument/2006/relationships/hyperlink" Target="https://podminky.urs.cz/item/CS_URS_2025_02/151101101" TargetMode="External" /><Relationship Id="rId14" Type="http://schemas.openxmlformats.org/officeDocument/2006/relationships/hyperlink" Target="https://podminky.urs.cz/item/CS_URS_2025_02/151101111" TargetMode="External" /><Relationship Id="rId15" Type="http://schemas.openxmlformats.org/officeDocument/2006/relationships/hyperlink" Target="https://podminky.urs.cz/item/CS_URS_2025_02/151811131" TargetMode="External" /><Relationship Id="rId16" Type="http://schemas.openxmlformats.org/officeDocument/2006/relationships/hyperlink" Target="https://podminky.urs.cz/item/CS_URS_2025_02/151811231" TargetMode="External" /><Relationship Id="rId17" Type="http://schemas.openxmlformats.org/officeDocument/2006/relationships/hyperlink" Target="https://podminky.urs.cz/item/CS_URS_2025_02/162351104" TargetMode="External" /><Relationship Id="rId18" Type="http://schemas.openxmlformats.org/officeDocument/2006/relationships/hyperlink" Target="https://podminky.urs.cz/item/CS_URS_2025_02/162751117" TargetMode="External" /><Relationship Id="rId19" Type="http://schemas.openxmlformats.org/officeDocument/2006/relationships/hyperlink" Target="https://podminky.urs.cz/item/CS_URS_2025_02/162751119" TargetMode="External" /><Relationship Id="rId20" Type="http://schemas.openxmlformats.org/officeDocument/2006/relationships/hyperlink" Target="https://podminky.urs.cz/item/CS_URS_2024_02/162751137" TargetMode="External" /><Relationship Id="rId21" Type="http://schemas.openxmlformats.org/officeDocument/2006/relationships/hyperlink" Target="https://podminky.urs.cz/item/CS_URS_2024_02/162751139" TargetMode="External" /><Relationship Id="rId22" Type="http://schemas.openxmlformats.org/officeDocument/2006/relationships/hyperlink" Target="https://podminky.urs.cz/item/CS_URS_2024_02/162751157" TargetMode="External" /><Relationship Id="rId23" Type="http://schemas.openxmlformats.org/officeDocument/2006/relationships/hyperlink" Target="https://podminky.urs.cz/item/CS_URS_2024_02/162751159" TargetMode="External" /><Relationship Id="rId24" Type="http://schemas.openxmlformats.org/officeDocument/2006/relationships/hyperlink" Target="https://podminky.urs.cz/item/CS_URS_2025_02/171152111" TargetMode="External" /><Relationship Id="rId25" Type="http://schemas.openxmlformats.org/officeDocument/2006/relationships/hyperlink" Target="https://podminky.urs.cz/item/CS_URS_2025_02/171152112" TargetMode="External" /><Relationship Id="rId26" Type="http://schemas.openxmlformats.org/officeDocument/2006/relationships/hyperlink" Target="https://podminky.urs.cz/item/CS_URS_2025_02/171251201" TargetMode="External" /><Relationship Id="rId27" Type="http://schemas.openxmlformats.org/officeDocument/2006/relationships/hyperlink" Target="https://podminky.urs.cz/item/CS_URS_2025_02/174151101" TargetMode="External" /><Relationship Id="rId28" Type="http://schemas.openxmlformats.org/officeDocument/2006/relationships/hyperlink" Target="https://podminky.urs.cz/item/CS_URS_2025_02/175151101" TargetMode="External" /><Relationship Id="rId29" Type="http://schemas.openxmlformats.org/officeDocument/2006/relationships/hyperlink" Target="https://podminky.urs.cz/item/CS_URS_2025_02/181252305" TargetMode="External" /><Relationship Id="rId30" Type="http://schemas.openxmlformats.org/officeDocument/2006/relationships/hyperlink" Target="https://podminky.urs.cz/item/CS_URS_2025_02/181351103" TargetMode="External" /><Relationship Id="rId31" Type="http://schemas.openxmlformats.org/officeDocument/2006/relationships/hyperlink" Target="https://podminky.urs.cz/item/CS_URS_2025_02/181351113" TargetMode="External" /><Relationship Id="rId32" Type="http://schemas.openxmlformats.org/officeDocument/2006/relationships/hyperlink" Target="https://podminky.urs.cz/item/CS_URS_2025_02/181411131" TargetMode="External" /><Relationship Id="rId33" Type="http://schemas.openxmlformats.org/officeDocument/2006/relationships/hyperlink" Target="https://podminky.urs.cz/item/CS_URS_2025_02/213141111" TargetMode="External" /><Relationship Id="rId34" Type="http://schemas.openxmlformats.org/officeDocument/2006/relationships/hyperlink" Target="https://podminky.urs.cz/item/CS_URS_2025_02/451573111" TargetMode="External" /><Relationship Id="rId35" Type="http://schemas.openxmlformats.org/officeDocument/2006/relationships/hyperlink" Target="https://podminky.urs.cz/item/CS_URS_2025_02/452112112" TargetMode="External" /><Relationship Id="rId36" Type="http://schemas.openxmlformats.org/officeDocument/2006/relationships/hyperlink" Target="https://podminky.urs.cz/item/CS_URS_2025_02/564762111" TargetMode="External" /><Relationship Id="rId37" Type="http://schemas.openxmlformats.org/officeDocument/2006/relationships/hyperlink" Target="https://podminky.urs.cz/item/CS_URS_2025_02/564851013" TargetMode="External" /><Relationship Id="rId38" Type="http://schemas.openxmlformats.org/officeDocument/2006/relationships/hyperlink" Target="https://podminky.urs.cz/item/CS_URS_2025_02/564851111" TargetMode="External" /><Relationship Id="rId39" Type="http://schemas.openxmlformats.org/officeDocument/2006/relationships/hyperlink" Target="https://podminky.urs.cz/item/CS_URS_2025_02/564861111" TargetMode="External" /><Relationship Id="rId40" Type="http://schemas.openxmlformats.org/officeDocument/2006/relationships/hyperlink" Target="https://podminky.urs.cz/item/CS_URS_2025_02/564871011" TargetMode="External" /><Relationship Id="rId41" Type="http://schemas.openxmlformats.org/officeDocument/2006/relationships/hyperlink" Target="https://podminky.urs.cz/item/CS_URS_2025_02/596212210" TargetMode="External" /><Relationship Id="rId42" Type="http://schemas.openxmlformats.org/officeDocument/2006/relationships/hyperlink" Target="https://podminky.urs.cz/item/CS_URS_2025_02/596212213" TargetMode="External" /><Relationship Id="rId43" Type="http://schemas.openxmlformats.org/officeDocument/2006/relationships/hyperlink" Target="https://podminky.urs.cz/item/CS_URS_2025_02/631311123" TargetMode="External" /><Relationship Id="rId44" Type="http://schemas.openxmlformats.org/officeDocument/2006/relationships/hyperlink" Target="https://podminky.urs.cz/item/CS_URS_2025_02/871310320" TargetMode="External" /><Relationship Id="rId45" Type="http://schemas.openxmlformats.org/officeDocument/2006/relationships/hyperlink" Target="https://podminky.urs.cz/item/CS_URS_2025_02/877310310" TargetMode="External" /><Relationship Id="rId46" Type="http://schemas.openxmlformats.org/officeDocument/2006/relationships/hyperlink" Target="https://podminky.urs.cz/item/CS_URS_2025_02/895941342" TargetMode="External" /><Relationship Id="rId47" Type="http://schemas.openxmlformats.org/officeDocument/2006/relationships/hyperlink" Target="https://podminky.urs.cz/item/CS_URS_2025_02/895941351" TargetMode="External" /><Relationship Id="rId48" Type="http://schemas.openxmlformats.org/officeDocument/2006/relationships/hyperlink" Target="https://podminky.urs.cz/item/CS_URS_2025_02/895941362" TargetMode="External" /><Relationship Id="rId49" Type="http://schemas.openxmlformats.org/officeDocument/2006/relationships/hyperlink" Target="https://podminky.urs.cz/item/CS_URS_2025_02/895941367" TargetMode="External" /><Relationship Id="rId50" Type="http://schemas.openxmlformats.org/officeDocument/2006/relationships/hyperlink" Target="https://podminky.urs.cz/item/CS_URS_2025_02/899204112" TargetMode="External" /><Relationship Id="rId51" Type="http://schemas.openxmlformats.org/officeDocument/2006/relationships/hyperlink" Target="https://podminky.urs.cz/item/CS_URS_2025_02/914111111" TargetMode="External" /><Relationship Id="rId52" Type="http://schemas.openxmlformats.org/officeDocument/2006/relationships/hyperlink" Target="https://podminky.urs.cz/item/CS_URS_2025_02/914511112" TargetMode="External" /><Relationship Id="rId53" Type="http://schemas.openxmlformats.org/officeDocument/2006/relationships/hyperlink" Target="https://podminky.urs.cz/item/CS_URS_2025_02/916131213" TargetMode="External" /><Relationship Id="rId54" Type="http://schemas.openxmlformats.org/officeDocument/2006/relationships/hyperlink" Target="https://podminky.urs.cz/item/CS_URS_2025_02/916231213" TargetMode="External" /><Relationship Id="rId55" Type="http://schemas.openxmlformats.org/officeDocument/2006/relationships/hyperlink" Target="https://podminky.urs.cz/item/CS_URS_2025_02/997221873" TargetMode="External" /><Relationship Id="rId56" Type="http://schemas.openxmlformats.org/officeDocument/2006/relationships/hyperlink" Target="https://podminky.urs.cz/item/CS_URS_2025_02/998225111" TargetMode="External" /><Relationship Id="rId57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21151123" TargetMode="External" /><Relationship Id="rId2" Type="http://schemas.openxmlformats.org/officeDocument/2006/relationships/hyperlink" Target="https://podminky.urs.cz/item/CS_URS_2025_02/121151125" TargetMode="External" /><Relationship Id="rId3" Type="http://schemas.openxmlformats.org/officeDocument/2006/relationships/hyperlink" Target="https://podminky.urs.cz/item/CS_URS_2025_02/122151402" TargetMode="External" /><Relationship Id="rId4" Type="http://schemas.openxmlformats.org/officeDocument/2006/relationships/hyperlink" Target="https://podminky.urs.cz/item/CS_URS_2025_02/122252204" TargetMode="External" /><Relationship Id="rId5" Type="http://schemas.openxmlformats.org/officeDocument/2006/relationships/hyperlink" Target="https://podminky.urs.cz/item/CS_URS_2025_02/122452203" TargetMode="External" /><Relationship Id="rId6" Type="http://schemas.openxmlformats.org/officeDocument/2006/relationships/hyperlink" Target="https://podminky.urs.cz/item/CS_URS_2025_02/122552203" TargetMode="External" /><Relationship Id="rId7" Type="http://schemas.openxmlformats.org/officeDocument/2006/relationships/hyperlink" Target="https://podminky.urs.cz/item/CS_URS_2025_02/131251100" TargetMode="External" /><Relationship Id="rId8" Type="http://schemas.openxmlformats.org/officeDocument/2006/relationships/hyperlink" Target="https://podminky.urs.cz/item/CS_URS_2025_02/131451100" TargetMode="External" /><Relationship Id="rId9" Type="http://schemas.openxmlformats.org/officeDocument/2006/relationships/hyperlink" Target="https://podminky.urs.cz/item/CS_URS_2025_02/131551101" TargetMode="External" /><Relationship Id="rId10" Type="http://schemas.openxmlformats.org/officeDocument/2006/relationships/hyperlink" Target="https://podminky.urs.cz/item/CS_URS_2025_02/132254201" TargetMode="External" /><Relationship Id="rId11" Type="http://schemas.openxmlformats.org/officeDocument/2006/relationships/hyperlink" Target="https://podminky.urs.cz/item/CS_URS_2025_02/132454201" TargetMode="External" /><Relationship Id="rId12" Type="http://schemas.openxmlformats.org/officeDocument/2006/relationships/hyperlink" Target="https://podminky.urs.cz/item/CS_URS_2025_02/132554201" TargetMode="External" /><Relationship Id="rId13" Type="http://schemas.openxmlformats.org/officeDocument/2006/relationships/hyperlink" Target="https://podminky.urs.cz/item/CS_URS_2025_02/151101101" TargetMode="External" /><Relationship Id="rId14" Type="http://schemas.openxmlformats.org/officeDocument/2006/relationships/hyperlink" Target="https://podminky.urs.cz/item/CS_URS_2025_02/151101111" TargetMode="External" /><Relationship Id="rId15" Type="http://schemas.openxmlformats.org/officeDocument/2006/relationships/hyperlink" Target="https://podminky.urs.cz/item/CS_URS_2025_02/151811131" TargetMode="External" /><Relationship Id="rId16" Type="http://schemas.openxmlformats.org/officeDocument/2006/relationships/hyperlink" Target="https://podminky.urs.cz/item/CS_URS_2025_02/151811231" TargetMode="External" /><Relationship Id="rId17" Type="http://schemas.openxmlformats.org/officeDocument/2006/relationships/hyperlink" Target="https://podminky.urs.cz/item/CS_URS_2025_02/162351104" TargetMode="External" /><Relationship Id="rId18" Type="http://schemas.openxmlformats.org/officeDocument/2006/relationships/hyperlink" Target="https://podminky.urs.cz/item/CS_URS_2025_02/162751117" TargetMode="External" /><Relationship Id="rId19" Type="http://schemas.openxmlformats.org/officeDocument/2006/relationships/hyperlink" Target="https://podminky.urs.cz/item/CS_URS_2025_02/162751119" TargetMode="External" /><Relationship Id="rId20" Type="http://schemas.openxmlformats.org/officeDocument/2006/relationships/hyperlink" Target="https://podminky.urs.cz/item/CS_URS_2025_02/162751137" TargetMode="External" /><Relationship Id="rId21" Type="http://schemas.openxmlformats.org/officeDocument/2006/relationships/hyperlink" Target="https://podminky.urs.cz/item/CS_URS_2025_02/162751139" TargetMode="External" /><Relationship Id="rId22" Type="http://schemas.openxmlformats.org/officeDocument/2006/relationships/hyperlink" Target="https://podminky.urs.cz/item/CS_URS_2025_02/162751157" TargetMode="External" /><Relationship Id="rId23" Type="http://schemas.openxmlformats.org/officeDocument/2006/relationships/hyperlink" Target="https://podminky.urs.cz/item/CS_URS_2025_02/162751159" TargetMode="External" /><Relationship Id="rId24" Type="http://schemas.openxmlformats.org/officeDocument/2006/relationships/hyperlink" Target="https://podminky.urs.cz/item/CS_URS_2025_02/171152111" TargetMode="External" /><Relationship Id="rId25" Type="http://schemas.openxmlformats.org/officeDocument/2006/relationships/hyperlink" Target="https://podminky.urs.cz/item/CS_URS_2025_02/171152112" TargetMode="External" /><Relationship Id="rId26" Type="http://schemas.openxmlformats.org/officeDocument/2006/relationships/hyperlink" Target="https://podminky.urs.cz/item/CS_URS_2025_02/171251201" TargetMode="External" /><Relationship Id="rId27" Type="http://schemas.openxmlformats.org/officeDocument/2006/relationships/hyperlink" Target="https://podminky.urs.cz/item/CS_URS_2025_02/174151101" TargetMode="External" /><Relationship Id="rId28" Type="http://schemas.openxmlformats.org/officeDocument/2006/relationships/hyperlink" Target="https://podminky.urs.cz/item/CS_URS_2025_02/175151101" TargetMode="External" /><Relationship Id="rId29" Type="http://schemas.openxmlformats.org/officeDocument/2006/relationships/hyperlink" Target="https://podminky.urs.cz/item/CS_URS_2025_02/181252305" TargetMode="External" /><Relationship Id="rId30" Type="http://schemas.openxmlformats.org/officeDocument/2006/relationships/hyperlink" Target="https://podminky.urs.cz/item/CS_URS_2025_02/181351003" TargetMode="External" /><Relationship Id="rId31" Type="http://schemas.openxmlformats.org/officeDocument/2006/relationships/hyperlink" Target="https://podminky.urs.cz/item/CS_URS_2025_02/181351113" TargetMode="External" /><Relationship Id="rId32" Type="http://schemas.openxmlformats.org/officeDocument/2006/relationships/hyperlink" Target="https://podminky.urs.cz/item/CS_URS_2025_02/181411131" TargetMode="External" /><Relationship Id="rId33" Type="http://schemas.openxmlformats.org/officeDocument/2006/relationships/hyperlink" Target="https://podminky.urs.cz/item/CS_URS_2025_02/213141111" TargetMode="External" /><Relationship Id="rId34" Type="http://schemas.openxmlformats.org/officeDocument/2006/relationships/hyperlink" Target="https://podminky.urs.cz/item/CS_URS_2025_02/451573111" TargetMode="External" /><Relationship Id="rId35" Type="http://schemas.openxmlformats.org/officeDocument/2006/relationships/hyperlink" Target="https://podminky.urs.cz/item/CS_URS_2025_02/452112112" TargetMode="External" /><Relationship Id="rId36" Type="http://schemas.openxmlformats.org/officeDocument/2006/relationships/hyperlink" Target="https://podminky.urs.cz/item/CS_URS_2025_02/564762111" TargetMode="External" /><Relationship Id="rId37" Type="http://schemas.openxmlformats.org/officeDocument/2006/relationships/hyperlink" Target="https://podminky.urs.cz/item/CS_URS_2025_02/564851013" TargetMode="External" /><Relationship Id="rId38" Type="http://schemas.openxmlformats.org/officeDocument/2006/relationships/hyperlink" Target="https://podminky.urs.cz/item/CS_URS_2025_02/564851111" TargetMode="External" /><Relationship Id="rId39" Type="http://schemas.openxmlformats.org/officeDocument/2006/relationships/hyperlink" Target="https://podminky.urs.cz/item/CS_URS_2025_02/564861111" TargetMode="External" /><Relationship Id="rId40" Type="http://schemas.openxmlformats.org/officeDocument/2006/relationships/hyperlink" Target="https://podminky.urs.cz/item/CS_URS_2025_02/564871011" TargetMode="External" /><Relationship Id="rId41" Type="http://schemas.openxmlformats.org/officeDocument/2006/relationships/hyperlink" Target="https://podminky.urs.cz/item/CS_URS_2024_02/596212210" TargetMode="External" /><Relationship Id="rId42" Type="http://schemas.openxmlformats.org/officeDocument/2006/relationships/hyperlink" Target="https://podminky.urs.cz/item/CS_URS_2025_02/596212213" TargetMode="External" /><Relationship Id="rId43" Type="http://schemas.openxmlformats.org/officeDocument/2006/relationships/hyperlink" Target="https://podminky.urs.cz/item/CS_URS_2025_02/596412111" TargetMode="External" /><Relationship Id="rId44" Type="http://schemas.openxmlformats.org/officeDocument/2006/relationships/hyperlink" Target="https://podminky.urs.cz/item/CS_URS_2025_02/631311123" TargetMode="External" /><Relationship Id="rId45" Type="http://schemas.openxmlformats.org/officeDocument/2006/relationships/hyperlink" Target="https://podminky.urs.cz/item/CS_URS_2025_02/871310320" TargetMode="External" /><Relationship Id="rId46" Type="http://schemas.openxmlformats.org/officeDocument/2006/relationships/hyperlink" Target="https://podminky.urs.cz/item/CS_URS_2025_02/877310310" TargetMode="External" /><Relationship Id="rId47" Type="http://schemas.openxmlformats.org/officeDocument/2006/relationships/hyperlink" Target="https://podminky.urs.cz/item/CS_URS_2025_02/895941342" TargetMode="External" /><Relationship Id="rId48" Type="http://schemas.openxmlformats.org/officeDocument/2006/relationships/hyperlink" Target="https://podminky.urs.cz/item/CS_URS_2025_02/895941351" TargetMode="External" /><Relationship Id="rId49" Type="http://schemas.openxmlformats.org/officeDocument/2006/relationships/hyperlink" Target="https://podminky.urs.cz/item/CS_URS_2025_02/895941362" TargetMode="External" /><Relationship Id="rId50" Type="http://schemas.openxmlformats.org/officeDocument/2006/relationships/hyperlink" Target="https://podminky.urs.cz/item/CS_URS_2025_02/895941367" TargetMode="External" /><Relationship Id="rId51" Type="http://schemas.openxmlformats.org/officeDocument/2006/relationships/hyperlink" Target="https://podminky.urs.cz/item/CS_URS_2025_02/899204112" TargetMode="External" /><Relationship Id="rId52" Type="http://schemas.openxmlformats.org/officeDocument/2006/relationships/hyperlink" Target="https://podminky.urs.cz/item/CS_URS_2025_02/914111111" TargetMode="External" /><Relationship Id="rId53" Type="http://schemas.openxmlformats.org/officeDocument/2006/relationships/hyperlink" Target="https://podminky.urs.cz/item/CS_URS_2025_02/914511112" TargetMode="External" /><Relationship Id="rId54" Type="http://schemas.openxmlformats.org/officeDocument/2006/relationships/hyperlink" Target="https://podminky.urs.cz/item/CS_URS_2025_02/916131213" TargetMode="External" /><Relationship Id="rId55" Type="http://schemas.openxmlformats.org/officeDocument/2006/relationships/hyperlink" Target="https://podminky.urs.cz/item/CS_URS_2025_02/916231213" TargetMode="External" /><Relationship Id="rId56" Type="http://schemas.openxmlformats.org/officeDocument/2006/relationships/hyperlink" Target="https://podminky.urs.cz/item/CS_URS_2025_02/997221873" TargetMode="External" /><Relationship Id="rId57" Type="http://schemas.openxmlformats.org/officeDocument/2006/relationships/hyperlink" Target="https://podminky.urs.cz/item/CS_URS_2025_02/998225111" TargetMode="External" /><Relationship Id="rId58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21151113" TargetMode="External" /><Relationship Id="rId2" Type="http://schemas.openxmlformats.org/officeDocument/2006/relationships/hyperlink" Target="https://podminky.urs.cz/item/CS_URS_2025_02/121151116" TargetMode="External" /><Relationship Id="rId3" Type="http://schemas.openxmlformats.org/officeDocument/2006/relationships/hyperlink" Target="https://podminky.urs.cz/item/CS_URS_2025_02/132254206" TargetMode="External" /><Relationship Id="rId4" Type="http://schemas.openxmlformats.org/officeDocument/2006/relationships/hyperlink" Target="https://podminky.urs.cz/item/CS_URS_2025_02/132354206" TargetMode="External" /><Relationship Id="rId5" Type="http://schemas.openxmlformats.org/officeDocument/2006/relationships/hyperlink" Target="https://podminky.urs.cz/item/CS_URS_2025_02/132454206" TargetMode="External" /><Relationship Id="rId6" Type="http://schemas.openxmlformats.org/officeDocument/2006/relationships/hyperlink" Target="https://podminky.urs.cz/item/CS_URS_2025_02/132554206" TargetMode="External" /><Relationship Id="rId7" Type="http://schemas.openxmlformats.org/officeDocument/2006/relationships/hyperlink" Target="https://podminky.urs.cz/item/CS_URS_2025_02/151811131" TargetMode="External" /><Relationship Id="rId8" Type="http://schemas.openxmlformats.org/officeDocument/2006/relationships/hyperlink" Target="https://podminky.urs.cz/item/CS_URS_2025_02/151811132" TargetMode="External" /><Relationship Id="rId9" Type="http://schemas.openxmlformats.org/officeDocument/2006/relationships/hyperlink" Target="https://podminky.urs.cz/item/CS_URS_2025_02/151811231" TargetMode="External" /><Relationship Id="rId10" Type="http://schemas.openxmlformats.org/officeDocument/2006/relationships/hyperlink" Target="https://podminky.urs.cz/item/CS_URS_2025_02/151811232" TargetMode="External" /><Relationship Id="rId11" Type="http://schemas.openxmlformats.org/officeDocument/2006/relationships/hyperlink" Target="https://podminky.urs.cz/item/CS_URS_2025_02/162351104" TargetMode="External" /><Relationship Id="rId12" Type="http://schemas.openxmlformats.org/officeDocument/2006/relationships/hyperlink" Target="https://podminky.urs.cz/item/CS_URS_2025_02/162751117" TargetMode="External" /><Relationship Id="rId13" Type="http://schemas.openxmlformats.org/officeDocument/2006/relationships/hyperlink" Target="https://podminky.urs.cz/item/CS_URS_2025_02/162751119" TargetMode="External" /><Relationship Id="rId14" Type="http://schemas.openxmlformats.org/officeDocument/2006/relationships/hyperlink" Target="https://podminky.urs.cz/item/CS_URS_2025_02/162751137" TargetMode="External" /><Relationship Id="rId15" Type="http://schemas.openxmlformats.org/officeDocument/2006/relationships/hyperlink" Target="https://podminky.urs.cz/item/CS_URS_2025_02/162751139" TargetMode="External" /><Relationship Id="rId16" Type="http://schemas.openxmlformats.org/officeDocument/2006/relationships/hyperlink" Target="https://podminky.urs.cz/item/CS_URS_2025_02/162751157" TargetMode="External" /><Relationship Id="rId17" Type="http://schemas.openxmlformats.org/officeDocument/2006/relationships/hyperlink" Target="https://podminky.urs.cz/item/CS_URS_2025_02/162751159" TargetMode="External" /><Relationship Id="rId18" Type="http://schemas.openxmlformats.org/officeDocument/2006/relationships/hyperlink" Target="https://podminky.urs.cz/item/CS_URS_2025_02/167151111" TargetMode="External" /><Relationship Id="rId19" Type="http://schemas.openxmlformats.org/officeDocument/2006/relationships/hyperlink" Target="https://podminky.urs.cz/item/CS_URS_2025_02/171201231" TargetMode="External" /><Relationship Id="rId20" Type="http://schemas.openxmlformats.org/officeDocument/2006/relationships/hyperlink" Target="https://podminky.urs.cz/item/CS_URS_2025_02/171251201" TargetMode="External" /><Relationship Id="rId21" Type="http://schemas.openxmlformats.org/officeDocument/2006/relationships/hyperlink" Target="https://podminky.urs.cz/item/CS_URS_2025_02/174151101" TargetMode="External" /><Relationship Id="rId22" Type="http://schemas.openxmlformats.org/officeDocument/2006/relationships/hyperlink" Target="https://podminky.urs.cz/item/CS_URS_2025_02/175151101" TargetMode="External" /><Relationship Id="rId23" Type="http://schemas.openxmlformats.org/officeDocument/2006/relationships/hyperlink" Target="https://podminky.urs.cz/item/CS_URS_2025_02/181351103" TargetMode="External" /><Relationship Id="rId24" Type="http://schemas.openxmlformats.org/officeDocument/2006/relationships/hyperlink" Target="https://podminky.urs.cz/item/CS_URS_2025_02/181351106" TargetMode="External" /><Relationship Id="rId25" Type="http://schemas.openxmlformats.org/officeDocument/2006/relationships/hyperlink" Target="https://podminky.urs.cz/item/CS_URS_2025_02/359901211" TargetMode="External" /><Relationship Id="rId26" Type="http://schemas.openxmlformats.org/officeDocument/2006/relationships/hyperlink" Target="https://podminky.urs.cz/item/CS_URS_2025_02/451573111" TargetMode="External" /><Relationship Id="rId27" Type="http://schemas.openxmlformats.org/officeDocument/2006/relationships/hyperlink" Target="https://podminky.urs.cz/item/CS_URS_2025_02/452112111" TargetMode="External" /><Relationship Id="rId28" Type="http://schemas.openxmlformats.org/officeDocument/2006/relationships/hyperlink" Target="https://podminky.urs.cz/item/CS_URS_2025_02/452112122" TargetMode="External" /><Relationship Id="rId29" Type="http://schemas.openxmlformats.org/officeDocument/2006/relationships/hyperlink" Target="https://podminky.urs.cz/item/CS_URS_2025_02/452311151" TargetMode="External" /><Relationship Id="rId30" Type="http://schemas.openxmlformats.org/officeDocument/2006/relationships/hyperlink" Target="https://podminky.urs.cz/item/CS_URS_2025_02/452351111" TargetMode="External" /><Relationship Id="rId31" Type="http://schemas.openxmlformats.org/officeDocument/2006/relationships/hyperlink" Target="https://podminky.urs.cz/item/CS_URS_2025_02/452351112" TargetMode="External" /><Relationship Id="rId32" Type="http://schemas.openxmlformats.org/officeDocument/2006/relationships/hyperlink" Target="https://podminky.urs.cz/item/CS_URS_2025_02/871360310" TargetMode="External" /><Relationship Id="rId33" Type="http://schemas.openxmlformats.org/officeDocument/2006/relationships/hyperlink" Target="https://podminky.urs.cz/item/CS_URS_2025_02/871370310" TargetMode="External" /><Relationship Id="rId34" Type="http://schemas.openxmlformats.org/officeDocument/2006/relationships/hyperlink" Target="https://podminky.urs.cz/item/CS_URS_2025_02/892362121" TargetMode="External" /><Relationship Id="rId35" Type="http://schemas.openxmlformats.org/officeDocument/2006/relationships/hyperlink" Target="https://podminky.urs.cz/item/CS_URS_2025_02/892372121" TargetMode="External" /><Relationship Id="rId36" Type="http://schemas.openxmlformats.org/officeDocument/2006/relationships/hyperlink" Target="https://podminky.urs.cz/item/CS_URS_2025_02/892383122" TargetMode="External" /><Relationship Id="rId37" Type="http://schemas.openxmlformats.org/officeDocument/2006/relationships/hyperlink" Target="https://podminky.urs.cz/item/CS_URS_2025_02/894410101" TargetMode="External" /><Relationship Id="rId38" Type="http://schemas.openxmlformats.org/officeDocument/2006/relationships/hyperlink" Target="https://podminky.urs.cz/item/CS_URS_2025_02/894410211" TargetMode="External" /><Relationship Id="rId39" Type="http://schemas.openxmlformats.org/officeDocument/2006/relationships/hyperlink" Target="https://podminky.urs.cz/item/CS_URS_2025_02/894410212" TargetMode="External" /><Relationship Id="rId40" Type="http://schemas.openxmlformats.org/officeDocument/2006/relationships/hyperlink" Target="https://podminky.urs.cz/item/CS_URS_2025_02/894410213" TargetMode="External" /><Relationship Id="rId41" Type="http://schemas.openxmlformats.org/officeDocument/2006/relationships/hyperlink" Target="https://podminky.urs.cz/item/CS_URS_2025_02/894410232" TargetMode="External" /><Relationship Id="rId42" Type="http://schemas.openxmlformats.org/officeDocument/2006/relationships/hyperlink" Target="https://podminky.urs.cz/item/CS_URS_2025_02/899104112" TargetMode="External" /><Relationship Id="rId43" Type="http://schemas.openxmlformats.org/officeDocument/2006/relationships/hyperlink" Target="https://podminky.urs.cz/item/CS_URS_2025_02/998276101" TargetMode="External" /><Relationship Id="rId44" Type="http://schemas.openxmlformats.org/officeDocument/2006/relationships/hyperlink" Target="https://podminky.urs.cz/item/CS_URS_2025_02/998276125" TargetMode="External" /><Relationship Id="rId45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54206" TargetMode="External" /><Relationship Id="rId2" Type="http://schemas.openxmlformats.org/officeDocument/2006/relationships/hyperlink" Target="https://podminky.urs.cz/item/CS_URS_2025_02/132354206" TargetMode="External" /><Relationship Id="rId3" Type="http://schemas.openxmlformats.org/officeDocument/2006/relationships/hyperlink" Target="https://podminky.urs.cz/item/CS_URS_2025_02/132454206" TargetMode="External" /><Relationship Id="rId4" Type="http://schemas.openxmlformats.org/officeDocument/2006/relationships/hyperlink" Target="https://podminky.urs.cz/item/CS_URS_2025_02/132554206" TargetMode="External" /><Relationship Id="rId5" Type="http://schemas.openxmlformats.org/officeDocument/2006/relationships/hyperlink" Target="https://podminky.urs.cz/item/CS_URS_2025_02/151811131" TargetMode="External" /><Relationship Id="rId6" Type="http://schemas.openxmlformats.org/officeDocument/2006/relationships/hyperlink" Target="https://podminky.urs.cz/item/CS_URS_2025_02/151811231" TargetMode="External" /><Relationship Id="rId7" Type="http://schemas.openxmlformats.org/officeDocument/2006/relationships/hyperlink" Target="https://podminky.urs.cz/item/CS_URS_2025_02/162751117" TargetMode="External" /><Relationship Id="rId8" Type="http://schemas.openxmlformats.org/officeDocument/2006/relationships/hyperlink" Target="https://podminky.urs.cz/item/CS_URS_2025_02/162751119" TargetMode="External" /><Relationship Id="rId9" Type="http://schemas.openxmlformats.org/officeDocument/2006/relationships/hyperlink" Target="https://podminky.urs.cz/item/CS_URS_2025_02/162751137" TargetMode="External" /><Relationship Id="rId10" Type="http://schemas.openxmlformats.org/officeDocument/2006/relationships/hyperlink" Target="https://podminky.urs.cz/item/CS_URS_2025_02/162751139" TargetMode="External" /><Relationship Id="rId11" Type="http://schemas.openxmlformats.org/officeDocument/2006/relationships/hyperlink" Target="https://podminky.urs.cz/item/CS_URS_2025_02/162751157" TargetMode="External" /><Relationship Id="rId12" Type="http://schemas.openxmlformats.org/officeDocument/2006/relationships/hyperlink" Target="https://podminky.urs.cz/item/CS_URS_2025_02/162751159" TargetMode="External" /><Relationship Id="rId13" Type="http://schemas.openxmlformats.org/officeDocument/2006/relationships/hyperlink" Target="https://podminky.urs.cz/item/CS_URS_2025_02/171201231" TargetMode="External" /><Relationship Id="rId14" Type="http://schemas.openxmlformats.org/officeDocument/2006/relationships/hyperlink" Target="https://podminky.urs.cz/item/CS_URS_2025_02/174151101" TargetMode="External" /><Relationship Id="rId15" Type="http://schemas.openxmlformats.org/officeDocument/2006/relationships/hyperlink" Target="https://podminky.urs.cz/item/CS_URS_2025_02/175151101" TargetMode="External" /><Relationship Id="rId16" Type="http://schemas.openxmlformats.org/officeDocument/2006/relationships/hyperlink" Target="https://podminky.urs.cz/item/CS_URS_2025_02/359901211" TargetMode="External" /><Relationship Id="rId17" Type="http://schemas.openxmlformats.org/officeDocument/2006/relationships/hyperlink" Target="https://podminky.urs.cz/item/CS_URS_2025_02/451573111" TargetMode="External" /><Relationship Id="rId18" Type="http://schemas.openxmlformats.org/officeDocument/2006/relationships/hyperlink" Target="https://podminky.urs.cz/item/CS_URS_2025_02/452112111" TargetMode="External" /><Relationship Id="rId19" Type="http://schemas.openxmlformats.org/officeDocument/2006/relationships/hyperlink" Target="https://podminky.urs.cz/item/CS_URS_2025_02/452112122" TargetMode="External" /><Relationship Id="rId20" Type="http://schemas.openxmlformats.org/officeDocument/2006/relationships/hyperlink" Target="https://podminky.urs.cz/item/CS_URS_2025_02/452311151" TargetMode="External" /><Relationship Id="rId21" Type="http://schemas.openxmlformats.org/officeDocument/2006/relationships/hyperlink" Target="https://podminky.urs.cz/item/CS_URS_2025_02/452351111" TargetMode="External" /><Relationship Id="rId22" Type="http://schemas.openxmlformats.org/officeDocument/2006/relationships/hyperlink" Target="https://podminky.urs.cz/item/CS_URS_2025_02/452351112" TargetMode="External" /><Relationship Id="rId23" Type="http://schemas.openxmlformats.org/officeDocument/2006/relationships/hyperlink" Target="https://podminky.urs.cz/item/CS_URS_2025_02/871360310" TargetMode="External" /><Relationship Id="rId24" Type="http://schemas.openxmlformats.org/officeDocument/2006/relationships/hyperlink" Target="https://podminky.urs.cz/item/CS_URS_2025_02/892362121" TargetMode="External" /><Relationship Id="rId25" Type="http://schemas.openxmlformats.org/officeDocument/2006/relationships/hyperlink" Target="https://podminky.urs.cz/item/CS_URS_2025_02/892383122" TargetMode="External" /><Relationship Id="rId26" Type="http://schemas.openxmlformats.org/officeDocument/2006/relationships/hyperlink" Target="https://podminky.urs.cz/item/CS_URS_2025_02/892372111" TargetMode="External" /><Relationship Id="rId27" Type="http://schemas.openxmlformats.org/officeDocument/2006/relationships/hyperlink" Target="https://podminky.urs.cz/item/CS_URS_2025_02/894410101" TargetMode="External" /><Relationship Id="rId28" Type="http://schemas.openxmlformats.org/officeDocument/2006/relationships/hyperlink" Target="https://podminky.urs.cz/item/CS_URS_2025_02/894410211" TargetMode="External" /><Relationship Id="rId29" Type="http://schemas.openxmlformats.org/officeDocument/2006/relationships/hyperlink" Target="https://podminky.urs.cz/item/CS_URS_2025_02/894410212" TargetMode="External" /><Relationship Id="rId30" Type="http://schemas.openxmlformats.org/officeDocument/2006/relationships/hyperlink" Target="https://podminky.urs.cz/item/CS_URS_2025_02/894410232" TargetMode="External" /><Relationship Id="rId31" Type="http://schemas.openxmlformats.org/officeDocument/2006/relationships/hyperlink" Target="https://podminky.urs.cz/item/CS_URS_2025_02/899104112" TargetMode="External" /><Relationship Id="rId32" Type="http://schemas.openxmlformats.org/officeDocument/2006/relationships/hyperlink" Target="https://podminky.urs.cz/item/CS_URS_2025_02/998276101" TargetMode="External" /><Relationship Id="rId33" Type="http://schemas.openxmlformats.org/officeDocument/2006/relationships/hyperlink" Target="https://podminky.urs.cz/item/CS_URS_2025_02/998276125" TargetMode="External" /><Relationship Id="rId34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54206" TargetMode="External" /><Relationship Id="rId2" Type="http://schemas.openxmlformats.org/officeDocument/2006/relationships/hyperlink" Target="https://podminky.urs.cz/item/CS_URS_2025_02/132354206" TargetMode="External" /><Relationship Id="rId3" Type="http://schemas.openxmlformats.org/officeDocument/2006/relationships/hyperlink" Target="https://podminky.urs.cz/item/CS_URS_2025_02/132454206" TargetMode="External" /><Relationship Id="rId4" Type="http://schemas.openxmlformats.org/officeDocument/2006/relationships/hyperlink" Target="https://podminky.urs.cz/item/CS_URS_2025_02/132554206" TargetMode="External" /><Relationship Id="rId5" Type="http://schemas.openxmlformats.org/officeDocument/2006/relationships/hyperlink" Target="https://podminky.urs.cz/item/CS_URS_2025_02/151811131" TargetMode="External" /><Relationship Id="rId6" Type="http://schemas.openxmlformats.org/officeDocument/2006/relationships/hyperlink" Target="https://podminky.urs.cz/item/CS_URS_2025_02/151811231" TargetMode="External" /><Relationship Id="rId7" Type="http://schemas.openxmlformats.org/officeDocument/2006/relationships/hyperlink" Target="https://podminky.urs.cz/item/CS_URS_2025_02/162751117" TargetMode="External" /><Relationship Id="rId8" Type="http://schemas.openxmlformats.org/officeDocument/2006/relationships/hyperlink" Target="https://podminky.urs.cz/item/CS_URS_2025_02/162751119" TargetMode="External" /><Relationship Id="rId9" Type="http://schemas.openxmlformats.org/officeDocument/2006/relationships/hyperlink" Target="https://podminky.urs.cz/item/CS_URS_2025_02/162751137" TargetMode="External" /><Relationship Id="rId10" Type="http://schemas.openxmlformats.org/officeDocument/2006/relationships/hyperlink" Target="https://podminky.urs.cz/item/CS_URS_2025_02/162751139" TargetMode="External" /><Relationship Id="rId11" Type="http://schemas.openxmlformats.org/officeDocument/2006/relationships/hyperlink" Target="https://podminky.urs.cz/item/CS_URS_2025_02/162751157" TargetMode="External" /><Relationship Id="rId12" Type="http://schemas.openxmlformats.org/officeDocument/2006/relationships/hyperlink" Target="https://podminky.urs.cz/item/CS_URS_2025_02/162751159" TargetMode="External" /><Relationship Id="rId13" Type="http://schemas.openxmlformats.org/officeDocument/2006/relationships/hyperlink" Target="https://podminky.urs.cz/item/CS_URS_2025_02/171201231" TargetMode="External" /><Relationship Id="rId14" Type="http://schemas.openxmlformats.org/officeDocument/2006/relationships/hyperlink" Target="https://podminky.urs.cz/item/CS_URS_2025_02/174151101" TargetMode="External" /><Relationship Id="rId15" Type="http://schemas.openxmlformats.org/officeDocument/2006/relationships/hyperlink" Target="https://podminky.urs.cz/item/CS_URS_2025_02/175151101" TargetMode="External" /><Relationship Id="rId16" Type="http://schemas.openxmlformats.org/officeDocument/2006/relationships/hyperlink" Target="https://podminky.urs.cz/item/CS_URS_2025_02/359901211" TargetMode="External" /><Relationship Id="rId17" Type="http://schemas.openxmlformats.org/officeDocument/2006/relationships/hyperlink" Target="https://podminky.urs.cz/item/CS_URS_2025_02/451573111" TargetMode="External" /><Relationship Id="rId18" Type="http://schemas.openxmlformats.org/officeDocument/2006/relationships/hyperlink" Target="https://podminky.urs.cz/item/CS_URS_2025_02/452112111" TargetMode="External" /><Relationship Id="rId19" Type="http://schemas.openxmlformats.org/officeDocument/2006/relationships/hyperlink" Target="https://podminky.urs.cz/item/CS_URS_2025_02/452112122" TargetMode="External" /><Relationship Id="rId20" Type="http://schemas.openxmlformats.org/officeDocument/2006/relationships/hyperlink" Target="https://podminky.urs.cz/item/CS_URS_2025_02/452311151" TargetMode="External" /><Relationship Id="rId21" Type="http://schemas.openxmlformats.org/officeDocument/2006/relationships/hyperlink" Target="https://podminky.urs.cz/item/CS_URS_2025_02/452351111" TargetMode="External" /><Relationship Id="rId22" Type="http://schemas.openxmlformats.org/officeDocument/2006/relationships/hyperlink" Target="https://podminky.urs.cz/item/CS_URS_2025_02/452351112" TargetMode="External" /><Relationship Id="rId23" Type="http://schemas.openxmlformats.org/officeDocument/2006/relationships/hyperlink" Target="https://podminky.urs.cz/item/CS_URS_2025_02/871360310" TargetMode="External" /><Relationship Id="rId24" Type="http://schemas.openxmlformats.org/officeDocument/2006/relationships/hyperlink" Target="https://podminky.urs.cz/item/CS_URS_2025_02/892362121" TargetMode="External" /><Relationship Id="rId25" Type="http://schemas.openxmlformats.org/officeDocument/2006/relationships/hyperlink" Target="https://podminky.urs.cz/item/CS_URS_2025_02/892383122" TargetMode="External" /><Relationship Id="rId26" Type="http://schemas.openxmlformats.org/officeDocument/2006/relationships/hyperlink" Target="https://podminky.urs.cz/item/CS_URS_2025_02/894410101" TargetMode="External" /><Relationship Id="rId27" Type="http://schemas.openxmlformats.org/officeDocument/2006/relationships/hyperlink" Target="https://podminky.urs.cz/item/CS_URS_2025_02/894410211" TargetMode="External" /><Relationship Id="rId28" Type="http://schemas.openxmlformats.org/officeDocument/2006/relationships/hyperlink" Target="https://podminky.urs.cz/item/CS_URS_2025_02/894410212" TargetMode="External" /><Relationship Id="rId29" Type="http://schemas.openxmlformats.org/officeDocument/2006/relationships/hyperlink" Target="https://podminky.urs.cz/item/CS_URS_2025_02/894410213" TargetMode="External" /><Relationship Id="rId30" Type="http://schemas.openxmlformats.org/officeDocument/2006/relationships/hyperlink" Target="https://podminky.urs.cz/item/CS_URS_2025_02/894410232" TargetMode="External" /><Relationship Id="rId31" Type="http://schemas.openxmlformats.org/officeDocument/2006/relationships/hyperlink" Target="https://podminky.urs.cz/item/CS_URS_2025_02/899104112" TargetMode="External" /><Relationship Id="rId32" Type="http://schemas.openxmlformats.org/officeDocument/2006/relationships/hyperlink" Target="https://podminky.urs.cz/item/CS_URS_2025_02/998276101" TargetMode="External" /><Relationship Id="rId33" Type="http://schemas.openxmlformats.org/officeDocument/2006/relationships/hyperlink" Target="https://podminky.urs.cz/item/CS_URS_2025_02/998276125" TargetMode="External" /><Relationship Id="rId34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="1" customFormat="1" ht="36.96" customHeight="1">
      <c r="AR2" s="18" t="s">
        <v>5</v>
      </c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2"/>
      <c r="D4" s="23" t="s">
        <v>9</v>
      </c>
      <c r="AR4" s="22"/>
      <c r="AS4" s="24" t="s">
        <v>10</v>
      </c>
      <c r="BE4" s="25" t="s">
        <v>11</v>
      </c>
      <c r="BS4" s="19" t="s">
        <v>12</v>
      </c>
    </row>
    <row r="5" s="1" customFormat="1" ht="12" customHeight="1">
      <c r="B5" s="22"/>
      <c r="D5" s="26" t="s">
        <v>13</v>
      </c>
      <c r="K5" s="27" t="s">
        <v>14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R5" s="22"/>
      <c r="BE5" s="28" t="s">
        <v>15</v>
      </c>
      <c r="BS5" s="19" t="s">
        <v>6</v>
      </c>
    </row>
    <row r="6" s="1" customFormat="1" ht="36.96" customHeight="1">
      <c r="B6" s="22"/>
      <c r="D6" s="29" t="s">
        <v>16</v>
      </c>
      <c r="K6" s="30" t="s">
        <v>17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R6" s="22"/>
      <c r="BE6" s="31"/>
      <c r="BS6" s="19" t="s">
        <v>6</v>
      </c>
    </row>
    <row r="7" s="1" customFormat="1" ht="12" customHeight="1">
      <c r="B7" s="22"/>
      <c r="D7" s="32" t="s">
        <v>18</v>
      </c>
      <c r="K7" s="27" t="s">
        <v>1</v>
      </c>
      <c r="AK7" s="32" t="s">
        <v>19</v>
      </c>
      <c r="AN7" s="27" t="s">
        <v>1</v>
      </c>
      <c r="AR7" s="22"/>
      <c r="BE7" s="31"/>
      <c r="BS7" s="19" t="s">
        <v>6</v>
      </c>
    </row>
    <row r="8" s="1" customFormat="1" ht="12" customHeight="1">
      <c r="B8" s="22"/>
      <c r="D8" s="32" t="s">
        <v>20</v>
      </c>
      <c r="K8" s="27" t="s">
        <v>21</v>
      </c>
      <c r="AK8" s="32" t="s">
        <v>22</v>
      </c>
      <c r="AN8" s="33" t="s">
        <v>23</v>
      </c>
      <c r="AR8" s="22"/>
      <c r="BE8" s="31"/>
      <c r="BS8" s="19" t="s">
        <v>6</v>
      </c>
    </row>
    <row r="9" s="1" customFormat="1" ht="14.4" customHeight="1">
      <c r="B9" s="22"/>
      <c r="AR9" s="22"/>
      <c r="BE9" s="31"/>
      <c r="BS9" s="19" t="s">
        <v>6</v>
      </c>
    </row>
    <row r="10" s="1" customFormat="1" ht="12" customHeight="1">
      <c r="B10" s="22"/>
      <c r="D10" s="32" t="s">
        <v>24</v>
      </c>
      <c r="AK10" s="32" t="s">
        <v>25</v>
      </c>
      <c r="AN10" s="27" t="s">
        <v>26</v>
      </c>
      <c r="AR10" s="22"/>
      <c r="BE10" s="31"/>
      <c r="BS10" s="19" t="s">
        <v>6</v>
      </c>
    </row>
    <row r="11" s="1" customFormat="1" ht="18.48" customHeight="1">
      <c r="B11" s="22"/>
      <c r="E11" s="27" t="s">
        <v>21</v>
      </c>
      <c r="AK11" s="32" t="s">
        <v>27</v>
      </c>
      <c r="AN11" s="27" t="s">
        <v>28</v>
      </c>
      <c r="AR11" s="22"/>
      <c r="BE11" s="31"/>
      <c r="BS11" s="19" t="s">
        <v>6</v>
      </c>
    </row>
    <row r="12" s="1" customFormat="1" ht="6.96" customHeight="1">
      <c r="B12" s="22"/>
      <c r="AR12" s="22"/>
      <c r="BE12" s="31"/>
      <c r="BS12" s="19" t="s">
        <v>6</v>
      </c>
    </row>
    <row r="13" s="1" customFormat="1" ht="12" customHeight="1">
      <c r="B13" s="22"/>
      <c r="D13" s="32" t="s">
        <v>29</v>
      </c>
      <c r="AK13" s="32" t="s">
        <v>25</v>
      </c>
      <c r="AN13" s="34" t="s">
        <v>30</v>
      </c>
      <c r="AR13" s="22"/>
      <c r="BE13" s="31"/>
      <c r="BS13" s="19" t="s">
        <v>6</v>
      </c>
    </row>
    <row r="14">
      <c r="B14" s="22"/>
      <c r="E14" s="34" t="s">
        <v>30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2" t="s">
        <v>27</v>
      </c>
      <c r="AN14" s="34" t="s">
        <v>30</v>
      </c>
      <c r="AR14" s="22"/>
      <c r="BE14" s="31"/>
      <c r="BS14" s="19" t="s">
        <v>6</v>
      </c>
    </row>
    <row r="15" s="1" customFormat="1" ht="6.96" customHeight="1">
      <c r="B15" s="22"/>
      <c r="AR15" s="22"/>
      <c r="BE15" s="31"/>
      <c r="BS15" s="19" t="s">
        <v>3</v>
      </c>
    </row>
    <row r="16" s="1" customFormat="1" ht="12" customHeight="1">
      <c r="B16" s="22"/>
      <c r="D16" s="32" t="s">
        <v>31</v>
      </c>
      <c r="AK16" s="32" t="s">
        <v>25</v>
      </c>
      <c r="AN16" s="27" t="s">
        <v>32</v>
      </c>
      <c r="AR16" s="22"/>
      <c r="BE16" s="31"/>
      <c r="BS16" s="19" t="s">
        <v>3</v>
      </c>
    </row>
    <row r="17" s="1" customFormat="1" ht="18.48" customHeight="1">
      <c r="B17" s="22"/>
      <c r="E17" s="27" t="s">
        <v>33</v>
      </c>
      <c r="AK17" s="32" t="s">
        <v>27</v>
      </c>
      <c r="AN17" s="27" t="s">
        <v>34</v>
      </c>
      <c r="AR17" s="22"/>
      <c r="BE17" s="31"/>
      <c r="BS17" s="19" t="s">
        <v>35</v>
      </c>
    </row>
    <row r="18" s="1" customFormat="1" ht="6.96" customHeight="1">
      <c r="B18" s="22"/>
      <c r="AR18" s="22"/>
      <c r="BE18" s="31"/>
      <c r="BS18" s="19" t="s">
        <v>6</v>
      </c>
    </row>
    <row r="19" s="1" customFormat="1" ht="12" customHeight="1">
      <c r="B19" s="22"/>
      <c r="D19" s="32" t="s">
        <v>36</v>
      </c>
      <c r="AK19" s="32" t="s">
        <v>25</v>
      </c>
      <c r="AN19" s="27" t="s">
        <v>32</v>
      </c>
      <c r="AR19" s="22"/>
      <c r="BE19" s="31"/>
      <c r="BS19" s="19" t="s">
        <v>6</v>
      </c>
    </row>
    <row r="20" s="1" customFormat="1" ht="18.48" customHeight="1">
      <c r="B20" s="22"/>
      <c r="E20" s="27" t="s">
        <v>33</v>
      </c>
      <c r="AK20" s="32" t="s">
        <v>27</v>
      </c>
      <c r="AN20" s="27" t="s">
        <v>34</v>
      </c>
      <c r="AR20" s="22"/>
      <c r="BE20" s="31"/>
      <c r="BS20" s="19" t="s">
        <v>35</v>
      </c>
    </row>
    <row r="21" s="1" customFormat="1" ht="6.96" customHeight="1">
      <c r="B21" s="22"/>
      <c r="AR21" s="22"/>
      <c r="BE21" s="31"/>
    </row>
    <row r="22" s="1" customFormat="1" ht="12" customHeight="1">
      <c r="B22" s="22"/>
      <c r="D22" s="32" t="s">
        <v>37</v>
      </c>
      <c r="AR22" s="22"/>
      <c r="BE22" s="31"/>
    </row>
    <row r="23" s="1" customFormat="1" ht="47.25" customHeight="1">
      <c r="B23" s="22"/>
      <c r="E23" s="36" t="s">
        <v>38</v>
      </c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R23" s="22"/>
      <c r="BE23" s="31"/>
    </row>
    <row r="24" s="1" customFormat="1" ht="6.96" customHeight="1">
      <c r="B24" s="22"/>
      <c r="AR24" s="22"/>
      <c r="BE24" s="31"/>
    </row>
    <row r="25" s="1" customFormat="1" ht="6.96" customHeight="1">
      <c r="B25" s="22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R25" s="22"/>
      <c r="BE25" s="31"/>
    </row>
    <row r="26" s="2" customFormat="1" ht="25.92" customHeight="1">
      <c r="A26" s="38"/>
      <c r="B26" s="39"/>
      <c r="C26" s="38"/>
      <c r="D26" s="40" t="s">
        <v>39</v>
      </c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2">
        <f>ROUND(AG94,2)</f>
        <v>0</v>
      </c>
      <c r="AL26" s="41"/>
      <c r="AM26" s="41"/>
      <c r="AN26" s="41"/>
      <c r="AO26" s="41"/>
      <c r="AP26" s="38"/>
      <c r="AQ26" s="38"/>
      <c r="AR26" s="39"/>
      <c r="BE26" s="31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9"/>
      <c r="BE27" s="31"/>
    </row>
    <row r="28" s="2" customForma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43" t="s">
        <v>40</v>
      </c>
      <c r="M28" s="43"/>
      <c r="N28" s="43"/>
      <c r="O28" s="43"/>
      <c r="P28" s="43"/>
      <c r="Q28" s="38"/>
      <c r="R28" s="38"/>
      <c r="S28" s="38"/>
      <c r="T28" s="38"/>
      <c r="U28" s="38"/>
      <c r="V28" s="38"/>
      <c r="W28" s="43" t="s">
        <v>41</v>
      </c>
      <c r="X28" s="43"/>
      <c r="Y28" s="43"/>
      <c r="Z28" s="43"/>
      <c r="AA28" s="43"/>
      <c r="AB28" s="43"/>
      <c r="AC28" s="43"/>
      <c r="AD28" s="43"/>
      <c r="AE28" s="43"/>
      <c r="AF28" s="38"/>
      <c r="AG28" s="38"/>
      <c r="AH28" s="38"/>
      <c r="AI28" s="38"/>
      <c r="AJ28" s="38"/>
      <c r="AK28" s="43" t="s">
        <v>42</v>
      </c>
      <c r="AL28" s="43"/>
      <c r="AM28" s="43"/>
      <c r="AN28" s="43"/>
      <c r="AO28" s="43"/>
      <c r="AP28" s="38"/>
      <c r="AQ28" s="38"/>
      <c r="AR28" s="39"/>
      <c r="BE28" s="31"/>
    </row>
    <row r="29" s="3" customFormat="1" ht="14.4" customHeight="1">
      <c r="A29" s="3"/>
      <c r="B29" s="44"/>
      <c r="C29" s="3"/>
      <c r="D29" s="32" t="s">
        <v>43</v>
      </c>
      <c r="E29" s="3"/>
      <c r="F29" s="32" t="s">
        <v>44</v>
      </c>
      <c r="G29" s="3"/>
      <c r="H29" s="3"/>
      <c r="I29" s="3"/>
      <c r="J29" s="3"/>
      <c r="K29" s="3"/>
      <c r="L29" s="45">
        <v>0.20999999999999999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46">
        <f>ROUND(AZ94, 2)</f>
        <v>0</v>
      </c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46">
        <f>ROUND(AV94, 2)</f>
        <v>0</v>
      </c>
      <c r="AL29" s="3"/>
      <c r="AM29" s="3"/>
      <c r="AN29" s="3"/>
      <c r="AO29" s="3"/>
      <c r="AP29" s="3"/>
      <c r="AQ29" s="3"/>
      <c r="AR29" s="44"/>
      <c r="BE29" s="47"/>
    </row>
    <row r="30" s="3" customFormat="1" ht="14.4" customHeight="1">
      <c r="A30" s="3"/>
      <c r="B30" s="44"/>
      <c r="C30" s="3"/>
      <c r="D30" s="3"/>
      <c r="E30" s="3"/>
      <c r="F30" s="32" t="s">
        <v>45</v>
      </c>
      <c r="G30" s="3"/>
      <c r="H30" s="3"/>
      <c r="I30" s="3"/>
      <c r="J30" s="3"/>
      <c r="K30" s="3"/>
      <c r="L30" s="45">
        <v>0.12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46">
        <f>ROUND(BA94, 2)</f>
        <v>0</v>
      </c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46">
        <f>ROUND(AW94, 2)</f>
        <v>0</v>
      </c>
      <c r="AL30" s="3"/>
      <c r="AM30" s="3"/>
      <c r="AN30" s="3"/>
      <c r="AO30" s="3"/>
      <c r="AP30" s="3"/>
      <c r="AQ30" s="3"/>
      <c r="AR30" s="44"/>
      <c r="BE30" s="47"/>
    </row>
    <row r="31" hidden="1" s="3" customFormat="1" ht="14.4" customHeight="1">
      <c r="A31" s="3"/>
      <c r="B31" s="44"/>
      <c r="C31" s="3"/>
      <c r="D31" s="3"/>
      <c r="E31" s="3"/>
      <c r="F31" s="32" t="s">
        <v>46</v>
      </c>
      <c r="G31" s="3"/>
      <c r="H31" s="3"/>
      <c r="I31" s="3"/>
      <c r="J31" s="3"/>
      <c r="K31" s="3"/>
      <c r="L31" s="45">
        <v>0.20999999999999999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46">
        <f>ROUND(BB94, 2)</f>
        <v>0</v>
      </c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46">
        <v>0</v>
      </c>
      <c r="AL31" s="3"/>
      <c r="AM31" s="3"/>
      <c r="AN31" s="3"/>
      <c r="AO31" s="3"/>
      <c r="AP31" s="3"/>
      <c r="AQ31" s="3"/>
      <c r="AR31" s="44"/>
      <c r="BE31" s="47"/>
    </row>
    <row r="32" hidden="1" s="3" customFormat="1" ht="14.4" customHeight="1">
      <c r="A32" s="3"/>
      <c r="B32" s="44"/>
      <c r="C32" s="3"/>
      <c r="D32" s="3"/>
      <c r="E32" s="3"/>
      <c r="F32" s="32" t="s">
        <v>47</v>
      </c>
      <c r="G32" s="3"/>
      <c r="H32" s="3"/>
      <c r="I32" s="3"/>
      <c r="J32" s="3"/>
      <c r="K32" s="3"/>
      <c r="L32" s="45">
        <v>0.12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46">
        <f>ROUND(BC94, 2)</f>
        <v>0</v>
      </c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46">
        <v>0</v>
      </c>
      <c r="AL32" s="3"/>
      <c r="AM32" s="3"/>
      <c r="AN32" s="3"/>
      <c r="AO32" s="3"/>
      <c r="AP32" s="3"/>
      <c r="AQ32" s="3"/>
      <c r="AR32" s="44"/>
      <c r="BE32" s="47"/>
    </row>
    <row r="33" hidden="1" s="3" customFormat="1" ht="14.4" customHeight="1">
      <c r="A33" s="3"/>
      <c r="B33" s="44"/>
      <c r="C33" s="3"/>
      <c r="D33" s="3"/>
      <c r="E33" s="3"/>
      <c r="F33" s="32" t="s">
        <v>48</v>
      </c>
      <c r="G33" s="3"/>
      <c r="H33" s="3"/>
      <c r="I33" s="3"/>
      <c r="J33" s="3"/>
      <c r="K33" s="3"/>
      <c r="L33" s="45">
        <v>0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46">
        <f>ROUND(BD94, 2)</f>
        <v>0</v>
      </c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46">
        <v>0</v>
      </c>
      <c r="AL33" s="3"/>
      <c r="AM33" s="3"/>
      <c r="AN33" s="3"/>
      <c r="AO33" s="3"/>
      <c r="AP33" s="3"/>
      <c r="AQ33" s="3"/>
      <c r="AR33" s="44"/>
      <c r="BE33" s="47"/>
    </row>
    <row r="34" s="2" customFormat="1" ht="6.96" customHeight="1">
      <c r="A34" s="38"/>
      <c r="B34" s="39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9"/>
      <c r="BE34" s="31"/>
    </row>
    <row r="35" s="2" customFormat="1" ht="25.92" customHeight="1">
      <c r="A35" s="38"/>
      <c r="B35" s="39"/>
      <c r="C35" s="48"/>
      <c r="D35" s="49" t="s">
        <v>49</v>
      </c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1" t="s">
        <v>50</v>
      </c>
      <c r="U35" s="50"/>
      <c r="V35" s="50"/>
      <c r="W35" s="50"/>
      <c r="X35" s="52" t="s">
        <v>51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3">
        <f>SUM(AK26:AK33)</f>
        <v>0</v>
      </c>
      <c r="AL35" s="50"/>
      <c r="AM35" s="50"/>
      <c r="AN35" s="50"/>
      <c r="AO35" s="54"/>
      <c r="AP35" s="48"/>
      <c r="AQ35" s="48"/>
      <c r="AR35" s="39"/>
      <c r="BE35" s="38"/>
    </row>
    <row r="36" s="2" customFormat="1" ht="6.96" customHeight="1">
      <c r="A36" s="38"/>
      <c r="B36" s="39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9"/>
      <c r="BE36" s="38"/>
    </row>
    <row r="37" s="2" customFormat="1" ht="14.4" customHeight="1">
      <c r="A37" s="38"/>
      <c r="B37" s="39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9"/>
      <c r="BE37" s="38"/>
    </row>
    <row r="38" s="1" customFormat="1" ht="14.4" customHeight="1">
      <c r="B38" s="22"/>
      <c r="AR38" s="22"/>
    </row>
    <row r="39" s="1" customFormat="1" ht="14.4" customHeight="1">
      <c r="B39" s="22"/>
      <c r="AR39" s="22"/>
    </row>
    <row r="40" s="1" customFormat="1" ht="14.4" customHeight="1">
      <c r="B40" s="22"/>
      <c r="AR40" s="22"/>
    </row>
    <row r="41" s="1" customFormat="1" ht="14.4" customHeight="1">
      <c r="B41" s="22"/>
      <c r="AR41" s="22"/>
    </row>
    <row r="42" s="1" customFormat="1" ht="14.4" customHeight="1">
      <c r="B42" s="22"/>
      <c r="AR42" s="22"/>
    </row>
    <row r="43" s="1" customFormat="1" ht="14.4" customHeight="1">
      <c r="B43" s="22"/>
      <c r="AR43" s="22"/>
    </row>
    <row r="44" s="1" customFormat="1" ht="14.4" customHeight="1">
      <c r="B44" s="22"/>
      <c r="AR44" s="22"/>
    </row>
    <row r="45" s="1" customFormat="1" ht="14.4" customHeight="1">
      <c r="B45" s="22"/>
      <c r="AR45" s="22"/>
    </row>
    <row r="46" s="1" customFormat="1" ht="14.4" customHeight="1">
      <c r="B46" s="22"/>
      <c r="AR46" s="22"/>
    </row>
    <row r="47" s="1" customFormat="1" ht="14.4" customHeight="1">
      <c r="B47" s="22"/>
      <c r="AR47" s="22"/>
    </row>
    <row r="48" s="1" customFormat="1" ht="14.4" customHeight="1">
      <c r="B48" s="22"/>
      <c r="AR48" s="22"/>
    </row>
    <row r="49" s="2" customFormat="1" ht="14.4" customHeight="1">
      <c r="B49" s="55"/>
      <c r="D49" s="56" t="s">
        <v>52</v>
      </c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6" t="s">
        <v>53</v>
      </c>
      <c r="AI49" s="57"/>
      <c r="AJ49" s="57"/>
      <c r="AK49" s="57"/>
      <c r="AL49" s="57"/>
      <c r="AM49" s="57"/>
      <c r="AN49" s="57"/>
      <c r="AO49" s="57"/>
      <c r="AR49" s="55"/>
    </row>
    <row r="50">
      <c r="B50" s="22"/>
      <c r="AR50" s="22"/>
    </row>
    <row r="51">
      <c r="B51" s="22"/>
      <c r="AR51" s="22"/>
    </row>
    <row r="52">
      <c r="B52" s="22"/>
      <c r="AR52" s="22"/>
    </row>
    <row r="53">
      <c r="B53" s="22"/>
      <c r="AR53" s="22"/>
    </row>
    <row r="54">
      <c r="B54" s="22"/>
      <c r="AR54" s="22"/>
    </row>
    <row r="55">
      <c r="B55" s="22"/>
      <c r="AR55" s="22"/>
    </row>
    <row r="56">
      <c r="B56" s="22"/>
      <c r="AR56" s="22"/>
    </row>
    <row r="57">
      <c r="B57" s="22"/>
      <c r="AR57" s="22"/>
    </row>
    <row r="58">
      <c r="B58" s="22"/>
      <c r="AR58" s="22"/>
    </row>
    <row r="59">
      <c r="B59" s="22"/>
      <c r="AR59" s="22"/>
    </row>
    <row r="60" s="2" customFormat="1">
      <c r="A60" s="38"/>
      <c r="B60" s="39"/>
      <c r="C60" s="38"/>
      <c r="D60" s="58" t="s">
        <v>54</v>
      </c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58" t="s">
        <v>55</v>
      </c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58" t="s">
        <v>54</v>
      </c>
      <c r="AI60" s="41"/>
      <c r="AJ60" s="41"/>
      <c r="AK60" s="41"/>
      <c r="AL60" s="41"/>
      <c r="AM60" s="58" t="s">
        <v>55</v>
      </c>
      <c r="AN60" s="41"/>
      <c r="AO60" s="41"/>
      <c r="AP60" s="38"/>
      <c r="AQ60" s="38"/>
      <c r="AR60" s="39"/>
      <c r="BE60" s="38"/>
    </row>
    <row r="61">
      <c r="B61" s="22"/>
      <c r="AR61" s="22"/>
    </row>
    <row r="62">
      <c r="B62" s="22"/>
      <c r="AR62" s="22"/>
    </row>
    <row r="63">
      <c r="B63" s="22"/>
      <c r="AR63" s="22"/>
    </row>
    <row r="64" s="2" customFormat="1">
      <c r="A64" s="38"/>
      <c r="B64" s="39"/>
      <c r="C64" s="38"/>
      <c r="D64" s="56" t="s">
        <v>56</v>
      </c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6" t="s">
        <v>57</v>
      </c>
      <c r="AI64" s="59"/>
      <c r="AJ64" s="59"/>
      <c r="AK64" s="59"/>
      <c r="AL64" s="59"/>
      <c r="AM64" s="59"/>
      <c r="AN64" s="59"/>
      <c r="AO64" s="59"/>
      <c r="AP64" s="38"/>
      <c r="AQ64" s="38"/>
      <c r="AR64" s="39"/>
      <c r="BE64" s="38"/>
    </row>
    <row r="65">
      <c r="B65" s="22"/>
      <c r="AR65" s="22"/>
    </row>
    <row r="66">
      <c r="B66" s="22"/>
      <c r="AR66" s="22"/>
    </row>
    <row r="67">
      <c r="B67" s="22"/>
      <c r="AR67" s="22"/>
    </row>
    <row r="68">
      <c r="B68" s="22"/>
      <c r="AR68" s="22"/>
    </row>
    <row r="69">
      <c r="B69" s="22"/>
      <c r="AR69" s="22"/>
    </row>
    <row r="70">
      <c r="B70" s="22"/>
      <c r="AR70" s="22"/>
    </row>
    <row r="71">
      <c r="B71" s="22"/>
      <c r="AR71" s="22"/>
    </row>
    <row r="72">
      <c r="B72" s="22"/>
      <c r="AR72" s="22"/>
    </row>
    <row r="73">
      <c r="B73" s="22"/>
      <c r="AR73" s="22"/>
    </row>
    <row r="74">
      <c r="B74" s="22"/>
      <c r="AR74" s="22"/>
    </row>
    <row r="75" s="2" customFormat="1">
      <c r="A75" s="38"/>
      <c r="B75" s="39"/>
      <c r="C75" s="38"/>
      <c r="D75" s="58" t="s">
        <v>54</v>
      </c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58" t="s">
        <v>55</v>
      </c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58" t="s">
        <v>54</v>
      </c>
      <c r="AI75" s="41"/>
      <c r="AJ75" s="41"/>
      <c r="AK75" s="41"/>
      <c r="AL75" s="41"/>
      <c r="AM75" s="58" t="s">
        <v>55</v>
      </c>
      <c r="AN75" s="41"/>
      <c r="AO75" s="41"/>
      <c r="AP75" s="38"/>
      <c r="AQ75" s="38"/>
      <c r="AR75" s="39"/>
      <c r="BE75" s="38"/>
    </row>
    <row r="76" s="2" customFormat="1">
      <c r="A76" s="38"/>
      <c r="B76" s="39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9"/>
      <c r="BE76" s="38"/>
    </row>
    <row r="77" s="2" customFormat="1" ht="6.96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39"/>
      <c r="B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39"/>
      <c r="BE81" s="38"/>
    </row>
    <row r="82" s="2" customFormat="1" ht="24.96" customHeight="1">
      <c r="A82" s="38"/>
      <c r="B82" s="39"/>
      <c r="C82" s="23" t="s">
        <v>58</v>
      </c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9"/>
      <c r="B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9"/>
      <c r="BE83" s="38"/>
    </row>
    <row r="84" s="4" customFormat="1" ht="12" customHeight="1">
      <c r="A84" s="4"/>
      <c r="B84" s="64"/>
      <c r="C84" s="32" t="s">
        <v>13</v>
      </c>
      <c r="D84" s="4"/>
      <c r="E84" s="4"/>
      <c r="F84" s="4"/>
      <c r="G84" s="4"/>
      <c r="H84" s="4"/>
      <c r="I84" s="4"/>
      <c r="J84" s="4"/>
      <c r="K84" s="4"/>
      <c r="L84" s="4" t="str">
        <f>K5</f>
        <v>21003</v>
      </c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64"/>
      <c r="BE84" s="4"/>
    </row>
    <row r="85" s="5" customFormat="1" ht="36.96" customHeight="1">
      <c r="A85" s="5"/>
      <c r="B85" s="65"/>
      <c r="C85" s="66" t="s">
        <v>16</v>
      </c>
      <c r="D85" s="5"/>
      <c r="E85" s="5"/>
      <c r="F85" s="5"/>
      <c r="G85" s="5"/>
      <c r="H85" s="5"/>
      <c r="I85" s="5"/>
      <c r="J85" s="5"/>
      <c r="K85" s="5"/>
      <c r="L85" s="67" t="str">
        <f>K6</f>
        <v>Veřejná prostranství v lokalitě Z15 v Plané - etapa 1</v>
      </c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65"/>
      <c r="BE85" s="5"/>
    </row>
    <row r="86" s="2" customFormat="1" ht="6.96" customHeight="1">
      <c r="A86" s="38"/>
      <c r="B86" s="39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9"/>
      <c r="BE86" s="38"/>
    </row>
    <row r="87" s="2" customFormat="1" ht="12" customHeight="1">
      <c r="A87" s="38"/>
      <c r="B87" s="39"/>
      <c r="C87" s="32" t="s">
        <v>20</v>
      </c>
      <c r="D87" s="38"/>
      <c r="E87" s="38"/>
      <c r="F87" s="38"/>
      <c r="G87" s="38"/>
      <c r="H87" s="38"/>
      <c r="I87" s="38"/>
      <c r="J87" s="38"/>
      <c r="K87" s="38"/>
      <c r="L87" s="68" t="str">
        <f>IF(K8="","",K8)</f>
        <v>Planá</v>
      </c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2" t="s">
        <v>22</v>
      </c>
      <c r="AJ87" s="38"/>
      <c r="AK87" s="38"/>
      <c r="AL87" s="38"/>
      <c r="AM87" s="69" t="str">
        <f>IF(AN8= "","",AN8)</f>
        <v>10. 12. 2024</v>
      </c>
      <c r="AN87" s="69"/>
      <c r="AO87" s="38"/>
      <c r="AP87" s="38"/>
      <c r="AQ87" s="38"/>
      <c r="AR87" s="39"/>
      <c r="B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9"/>
      <c r="BE88" s="38"/>
    </row>
    <row r="89" s="2" customFormat="1" ht="15.15" customHeight="1">
      <c r="A89" s="38"/>
      <c r="B89" s="39"/>
      <c r="C89" s="32" t="s">
        <v>24</v>
      </c>
      <c r="D89" s="38"/>
      <c r="E89" s="38"/>
      <c r="F89" s="38"/>
      <c r="G89" s="38"/>
      <c r="H89" s="38"/>
      <c r="I89" s="38"/>
      <c r="J89" s="38"/>
      <c r="K89" s="38"/>
      <c r="L89" s="4" t="str">
        <f>IF(E11= "","",E11)</f>
        <v>Planá</v>
      </c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2" t="s">
        <v>31</v>
      </c>
      <c r="AJ89" s="38"/>
      <c r="AK89" s="38"/>
      <c r="AL89" s="38"/>
      <c r="AM89" s="70" t="str">
        <f>IF(E17="","",E17)</f>
        <v>Laboro ateliér s.r.o.</v>
      </c>
      <c r="AN89" s="4"/>
      <c r="AO89" s="4"/>
      <c r="AP89" s="4"/>
      <c r="AQ89" s="38"/>
      <c r="AR89" s="39"/>
      <c r="AS89" s="71" t="s">
        <v>59</v>
      </c>
      <c r="AT89" s="72"/>
      <c r="AU89" s="73"/>
      <c r="AV89" s="73"/>
      <c r="AW89" s="73"/>
      <c r="AX89" s="73"/>
      <c r="AY89" s="73"/>
      <c r="AZ89" s="73"/>
      <c r="BA89" s="73"/>
      <c r="BB89" s="73"/>
      <c r="BC89" s="73"/>
      <c r="BD89" s="74"/>
      <c r="BE89" s="38"/>
    </row>
    <row r="90" s="2" customFormat="1" ht="15.15" customHeight="1">
      <c r="A90" s="38"/>
      <c r="B90" s="39"/>
      <c r="C90" s="32" t="s">
        <v>29</v>
      </c>
      <c r="D90" s="38"/>
      <c r="E90" s="38"/>
      <c r="F90" s="38"/>
      <c r="G90" s="38"/>
      <c r="H90" s="38"/>
      <c r="I90" s="38"/>
      <c r="J90" s="38"/>
      <c r="K90" s="38"/>
      <c r="L90" s="4" t="str">
        <f>IF(E14= "Vyplň údaj","",E14)</f>
        <v/>
      </c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2" t="s">
        <v>36</v>
      </c>
      <c r="AJ90" s="38"/>
      <c r="AK90" s="38"/>
      <c r="AL90" s="38"/>
      <c r="AM90" s="70" t="str">
        <f>IF(E20="","",E20)</f>
        <v>Laboro ateliér s.r.o.</v>
      </c>
      <c r="AN90" s="4"/>
      <c r="AO90" s="4"/>
      <c r="AP90" s="4"/>
      <c r="AQ90" s="38"/>
      <c r="AR90" s="39"/>
      <c r="AS90" s="75"/>
      <c r="AT90" s="76"/>
      <c r="AU90" s="77"/>
      <c r="AV90" s="77"/>
      <c r="AW90" s="77"/>
      <c r="AX90" s="77"/>
      <c r="AY90" s="77"/>
      <c r="AZ90" s="77"/>
      <c r="BA90" s="77"/>
      <c r="BB90" s="77"/>
      <c r="BC90" s="77"/>
      <c r="BD90" s="78"/>
      <c r="BE90" s="38"/>
    </row>
    <row r="91" s="2" customFormat="1" ht="10.8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9"/>
      <c r="AS91" s="75"/>
      <c r="AT91" s="76"/>
      <c r="AU91" s="77"/>
      <c r="AV91" s="77"/>
      <c r="AW91" s="77"/>
      <c r="AX91" s="77"/>
      <c r="AY91" s="77"/>
      <c r="AZ91" s="77"/>
      <c r="BA91" s="77"/>
      <c r="BB91" s="77"/>
      <c r="BC91" s="77"/>
      <c r="BD91" s="78"/>
      <c r="BE91" s="38"/>
    </row>
    <row r="92" s="2" customFormat="1" ht="29.28" customHeight="1">
      <c r="A92" s="38"/>
      <c r="B92" s="39"/>
      <c r="C92" s="79" t="s">
        <v>60</v>
      </c>
      <c r="D92" s="80"/>
      <c r="E92" s="80"/>
      <c r="F92" s="80"/>
      <c r="G92" s="80"/>
      <c r="H92" s="81"/>
      <c r="I92" s="82" t="s">
        <v>61</v>
      </c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3" t="s">
        <v>62</v>
      </c>
      <c r="AH92" s="80"/>
      <c r="AI92" s="80"/>
      <c r="AJ92" s="80"/>
      <c r="AK92" s="80"/>
      <c r="AL92" s="80"/>
      <c r="AM92" s="80"/>
      <c r="AN92" s="82" t="s">
        <v>63</v>
      </c>
      <c r="AO92" s="80"/>
      <c r="AP92" s="84"/>
      <c r="AQ92" s="85" t="s">
        <v>64</v>
      </c>
      <c r="AR92" s="39"/>
      <c r="AS92" s="86" t="s">
        <v>65</v>
      </c>
      <c r="AT92" s="87" t="s">
        <v>66</v>
      </c>
      <c r="AU92" s="87" t="s">
        <v>67</v>
      </c>
      <c r="AV92" s="87" t="s">
        <v>68</v>
      </c>
      <c r="AW92" s="87" t="s">
        <v>69</v>
      </c>
      <c r="AX92" s="87" t="s">
        <v>70</v>
      </c>
      <c r="AY92" s="87" t="s">
        <v>71</v>
      </c>
      <c r="AZ92" s="87" t="s">
        <v>72</v>
      </c>
      <c r="BA92" s="87" t="s">
        <v>73</v>
      </c>
      <c r="BB92" s="87" t="s">
        <v>74</v>
      </c>
      <c r="BC92" s="87" t="s">
        <v>75</v>
      </c>
      <c r="BD92" s="88" t="s">
        <v>76</v>
      </c>
      <c r="BE92" s="38"/>
    </row>
    <row r="93" s="2" customFormat="1" ht="10.8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9"/>
      <c r="AS93" s="89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1"/>
      <c r="BE93" s="38"/>
    </row>
    <row r="94" s="6" customFormat="1" ht="32.4" customHeight="1">
      <c r="A94" s="6"/>
      <c r="B94" s="92"/>
      <c r="C94" s="93" t="s">
        <v>77</v>
      </c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5">
        <f>ROUND(AG95+SUM(AG96:AG100)+AG106+AG116+SUM(AG123:AG125)+AG132,2)</f>
        <v>0</v>
      </c>
      <c r="AH94" s="95"/>
      <c r="AI94" s="95"/>
      <c r="AJ94" s="95"/>
      <c r="AK94" s="95"/>
      <c r="AL94" s="95"/>
      <c r="AM94" s="95"/>
      <c r="AN94" s="96">
        <f>SUM(AG94,AT94)</f>
        <v>0</v>
      </c>
      <c r="AO94" s="96"/>
      <c r="AP94" s="96"/>
      <c r="AQ94" s="97" t="s">
        <v>1</v>
      </c>
      <c r="AR94" s="92"/>
      <c r="AS94" s="98">
        <f>ROUND(AS95+SUM(AS96:AS100)+AS106+AS116+SUM(AS123:AS125)+AS132,2)</f>
        <v>0</v>
      </c>
      <c r="AT94" s="99">
        <f>ROUND(SUM(AV94:AW94),2)</f>
        <v>0</v>
      </c>
      <c r="AU94" s="100">
        <f>ROUND(AU95+SUM(AU96:AU100)+AU106+AU116+SUM(AU123:AU125)+AU132,5)</f>
        <v>0</v>
      </c>
      <c r="AV94" s="99">
        <f>ROUND(AZ94*L29,2)</f>
        <v>0</v>
      </c>
      <c r="AW94" s="99">
        <f>ROUND(BA94*L30,2)</f>
        <v>0</v>
      </c>
      <c r="AX94" s="99">
        <f>ROUND(BB94*L29,2)</f>
        <v>0</v>
      </c>
      <c r="AY94" s="99">
        <f>ROUND(BC94*L30,2)</f>
        <v>0</v>
      </c>
      <c r="AZ94" s="99">
        <f>ROUND(AZ95+SUM(AZ96:AZ100)+AZ106+AZ116+SUM(AZ123:AZ125)+AZ132,2)</f>
        <v>0</v>
      </c>
      <c r="BA94" s="99">
        <f>ROUND(BA95+SUM(BA96:BA100)+BA106+BA116+SUM(BA123:BA125)+BA132,2)</f>
        <v>0</v>
      </c>
      <c r="BB94" s="99">
        <f>ROUND(BB95+SUM(BB96:BB100)+BB106+BB116+SUM(BB123:BB125)+BB132,2)</f>
        <v>0</v>
      </c>
      <c r="BC94" s="99">
        <f>ROUND(BC95+SUM(BC96:BC100)+BC106+BC116+SUM(BC123:BC125)+BC132,2)</f>
        <v>0</v>
      </c>
      <c r="BD94" s="101">
        <f>ROUND(BD95+SUM(BD96:BD100)+BD106+BD116+SUM(BD123:BD125)+BD132,2)</f>
        <v>0</v>
      </c>
      <c r="BE94" s="6"/>
      <c r="BS94" s="102" t="s">
        <v>78</v>
      </c>
      <c r="BT94" s="102" t="s">
        <v>79</v>
      </c>
      <c r="BU94" s="103" t="s">
        <v>80</v>
      </c>
      <c r="BV94" s="102" t="s">
        <v>81</v>
      </c>
      <c r="BW94" s="102" t="s">
        <v>4</v>
      </c>
      <c r="BX94" s="102" t="s">
        <v>82</v>
      </c>
      <c r="CL94" s="102" t="s">
        <v>1</v>
      </c>
    </row>
    <row r="95" s="7" customFormat="1" ht="16.5" customHeight="1">
      <c r="A95" s="104" t="s">
        <v>83</v>
      </c>
      <c r="B95" s="105"/>
      <c r="C95" s="106"/>
      <c r="D95" s="107" t="s">
        <v>84</v>
      </c>
      <c r="E95" s="107"/>
      <c r="F95" s="107"/>
      <c r="G95" s="107"/>
      <c r="H95" s="107"/>
      <c r="I95" s="108"/>
      <c r="J95" s="107" t="s">
        <v>85</v>
      </c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9">
        <f>'SO 001 - Vedlejší rozpočt...'!J30</f>
        <v>0</v>
      </c>
      <c r="AH95" s="108"/>
      <c r="AI95" s="108"/>
      <c r="AJ95" s="108"/>
      <c r="AK95" s="108"/>
      <c r="AL95" s="108"/>
      <c r="AM95" s="108"/>
      <c r="AN95" s="109">
        <f>SUM(AG95,AT95)</f>
        <v>0</v>
      </c>
      <c r="AO95" s="108"/>
      <c r="AP95" s="108"/>
      <c r="AQ95" s="110" t="s">
        <v>86</v>
      </c>
      <c r="AR95" s="105"/>
      <c r="AS95" s="111">
        <v>0</v>
      </c>
      <c r="AT95" s="112">
        <f>ROUND(SUM(AV95:AW95),2)</f>
        <v>0</v>
      </c>
      <c r="AU95" s="113">
        <f>'SO 001 - Vedlejší rozpočt...'!P123</f>
        <v>0</v>
      </c>
      <c r="AV95" s="112">
        <f>'SO 001 - Vedlejší rozpočt...'!J33</f>
        <v>0</v>
      </c>
      <c r="AW95" s="112">
        <f>'SO 001 - Vedlejší rozpočt...'!J34</f>
        <v>0</v>
      </c>
      <c r="AX95" s="112">
        <f>'SO 001 - Vedlejší rozpočt...'!J35</f>
        <v>0</v>
      </c>
      <c r="AY95" s="112">
        <f>'SO 001 - Vedlejší rozpočt...'!J36</f>
        <v>0</v>
      </c>
      <c r="AZ95" s="112">
        <f>'SO 001 - Vedlejší rozpočt...'!F33</f>
        <v>0</v>
      </c>
      <c r="BA95" s="112">
        <f>'SO 001 - Vedlejší rozpočt...'!F34</f>
        <v>0</v>
      </c>
      <c r="BB95" s="112">
        <f>'SO 001 - Vedlejší rozpočt...'!F35</f>
        <v>0</v>
      </c>
      <c r="BC95" s="112">
        <f>'SO 001 - Vedlejší rozpočt...'!F36</f>
        <v>0</v>
      </c>
      <c r="BD95" s="114">
        <f>'SO 001 - Vedlejší rozpočt...'!F37</f>
        <v>0</v>
      </c>
      <c r="BE95" s="7"/>
      <c r="BT95" s="115" t="s">
        <v>87</v>
      </c>
      <c r="BV95" s="115" t="s">
        <v>81</v>
      </c>
      <c r="BW95" s="115" t="s">
        <v>88</v>
      </c>
      <c r="BX95" s="115" t="s">
        <v>4</v>
      </c>
      <c r="CL95" s="115" t="s">
        <v>1</v>
      </c>
      <c r="CM95" s="115" t="s">
        <v>89</v>
      </c>
    </row>
    <row r="96" s="7" customFormat="1" ht="16.5" customHeight="1">
      <c r="A96" s="104" t="s">
        <v>83</v>
      </c>
      <c r="B96" s="105"/>
      <c r="C96" s="106"/>
      <c r="D96" s="107" t="s">
        <v>90</v>
      </c>
      <c r="E96" s="107"/>
      <c r="F96" s="107"/>
      <c r="G96" s="107"/>
      <c r="H96" s="107"/>
      <c r="I96" s="108"/>
      <c r="J96" s="107" t="s">
        <v>91</v>
      </c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9">
        <f>'SO 101 - Komunikace - vět...'!J30</f>
        <v>0</v>
      </c>
      <c r="AH96" s="108"/>
      <c r="AI96" s="108"/>
      <c r="AJ96" s="108"/>
      <c r="AK96" s="108"/>
      <c r="AL96" s="108"/>
      <c r="AM96" s="108"/>
      <c r="AN96" s="109">
        <f>SUM(AG96,AT96)</f>
        <v>0</v>
      </c>
      <c r="AO96" s="108"/>
      <c r="AP96" s="108"/>
      <c r="AQ96" s="110" t="s">
        <v>86</v>
      </c>
      <c r="AR96" s="105"/>
      <c r="AS96" s="111">
        <v>0</v>
      </c>
      <c r="AT96" s="112">
        <f>ROUND(SUM(AV96:AW96),2)</f>
        <v>0</v>
      </c>
      <c r="AU96" s="113">
        <f>'SO 101 - Komunikace - vět...'!P126</f>
        <v>0</v>
      </c>
      <c r="AV96" s="112">
        <f>'SO 101 - Komunikace - vět...'!J33</f>
        <v>0</v>
      </c>
      <c r="AW96" s="112">
        <f>'SO 101 - Komunikace - vět...'!J34</f>
        <v>0</v>
      </c>
      <c r="AX96" s="112">
        <f>'SO 101 - Komunikace - vět...'!J35</f>
        <v>0</v>
      </c>
      <c r="AY96" s="112">
        <f>'SO 101 - Komunikace - vět...'!J36</f>
        <v>0</v>
      </c>
      <c r="AZ96" s="112">
        <f>'SO 101 - Komunikace - vět...'!F33</f>
        <v>0</v>
      </c>
      <c r="BA96" s="112">
        <f>'SO 101 - Komunikace - vět...'!F34</f>
        <v>0</v>
      </c>
      <c r="BB96" s="112">
        <f>'SO 101 - Komunikace - vět...'!F35</f>
        <v>0</v>
      </c>
      <c r="BC96" s="112">
        <f>'SO 101 - Komunikace - vět...'!F36</f>
        <v>0</v>
      </c>
      <c r="BD96" s="114">
        <f>'SO 101 - Komunikace - vět...'!F37</f>
        <v>0</v>
      </c>
      <c r="BE96" s="7"/>
      <c r="BT96" s="115" t="s">
        <v>87</v>
      </c>
      <c r="BV96" s="115" t="s">
        <v>81</v>
      </c>
      <c r="BW96" s="115" t="s">
        <v>92</v>
      </c>
      <c r="BX96" s="115" t="s">
        <v>4</v>
      </c>
      <c r="CL96" s="115" t="s">
        <v>1</v>
      </c>
      <c r="CM96" s="115" t="s">
        <v>89</v>
      </c>
    </row>
    <row r="97" s="7" customFormat="1" ht="16.5" customHeight="1">
      <c r="A97" s="104" t="s">
        <v>83</v>
      </c>
      <c r="B97" s="105"/>
      <c r="C97" s="106"/>
      <c r="D97" s="107" t="s">
        <v>93</v>
      </c>
      <c r="E97" s="107"/>
      <c r="F97" s="107"/>
      <c r="G97" s="107"/>
      <c r="H97" s="107"/>
      <c r="I97" s="108"/>
      <c r="J97" s="107" t="s">
        <v>94</v>
      </c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9">
        <f>'SO 102 - Komunikace - vět...'!J30</f>
        <v>0</v>
      </c>
      <c r="AH97" s="108"/>
      <c r="AI97" s="108"/>
      <c r="AJ97" s="108"/>
      <c r="AK97" s="108"/>
      <c r="AL97" s="108"/>
      <c r="AM97" s="108"/>
      <c r="AN97" s="109">
        <f>SUM(AG97,AT97)</f>
        <v>0</v>
      </c>
      <c r="AO97" s="108"/>
      <c r="AP97" s="108"/>
      <c r="AQ97" s="110" t="s">
        <v>86</v>
      </c>
      <c r="AR97" s="105"/>
      <c r="AS97" s="111">
        <v>0</v>
      </c>
      <c r="AT97" s="112">
        <f>ROUND(SUM(AV97:AW97),2)</f>
        <v>0</v>
      </c>
      <c r="AU97" s="113">
        <f>'SO 102 - Komunikace - vět...'!P126</f>
        <v>0</v>
      </c>
      <c r="AV97" s="112">
        <f>'SO 102 - Komunikace - vět...'!J33</f>
        <v>0</v>
      </c>
      <c r="AW97" s="112">
        <f>'SO 102 - Komunikace - vět...'!J34</f>
        <v>0</v>
      </c>
      <c r="AX97" s="112">
        <f>'SO 102 - Komunikace - vět...'!J35</f>
        <v>0</v>
      </c>
      <c r="AY97" s="112">
        <f>'SO 102 - Komunikace - vět...'!J36</f>
        <v>0</v>
      </c>
      <c r="AZ97" s="112">
        <f>'SO 102 - Komunikace - vět...'!F33</f>
        <v>0</v>
      </c>
      <c r="BA97" s="112">
        <f>'SO 102 - Komunikace - vět...'!F34</f>
        <v>0</v>
      </c>
      <c r="BB97" s="112">
        <f>'SO 102 - Komunikace - vět...'!F35</f>
        <v>0</v>
      </c>
      <c r="BC97" s="112">
        <f>'SO 102 - Komunikace - vět...'!F36</f>
        <v>0</v>
      </c>
      <c r="BD97" s="114">
        <f>'SO 102 - Komunikace - vět...'!F37</f>
        <v>0</v>
      </c>
      <c r="BE97" s="7"/>
      <c r="BT97" s="115" t="s">
        <v>87</v>
      </c>
      <c r="BV97" s="115" t="s">
        <v>81</v>
      </c>
      <c r="BW97" s="115" t="s">
        <v>95</v>
      </c>
      <c r="BX97" s="115" t="s">
        <v>4</v>
      </c>
      <c r="CL97" s="115" t="s">
        <v>1</v>
      </c>
      <c r="CM97" s="115" t="s">
        <v>89</v>
      </c>
    </row>
    <row r="98" s="7" customFormat="1" ht="16.5" customHeight="1">
      <c r="A98" s="104" t="s">
        <v>83</v>
      </c>
      <c r="B98" s="105"/>
      <c r="C98" s="106"/>
      <c r="D98" s="107" t="s">
        <v>96</v>
      </c>
      <c r="E98" s="107"/>
      <c r="F98" s="107"/>
      <c r="G98" s="107"/>
      <c r="H98" s="107"/>
      <c r="I98" s="108"/>
      <c r="J98" s="107" t="s">
        <v>97</v>
      </c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9">
        <f>'SO 103 - Komunikace - vět...'!J30</f>
        <v>0</v>
      </c>
      <c r="AH98" s="108"/>
      <c r="AI98" s="108"/>
      <c r="AJ98" s="108"/>
      <c r="AK98" s="108"/>
      <c r="AL98" s="108"/>
      <c r="AM98" s="108"/>
      <c r="AN98" s="109">
        <f>SUM(AG98,AT98)</f>
        <v>0</v>
      </c>
      <c r="AO98" s="108"/>
      <c r="AP98" s="108"/>
      <c r="AQ98" s="110" t="s">
        <v>86</v>
      </c>
      <c r="AR98" s="105"/>
      <c r="AS98" s="111">
        <v>0</v>
      </c>
      <c r="AT98" s="112">
        <f>ROUND(SUM(AV98:AW98),2)</f>
        <v>0</v>
      </c>
      <c r="AU98" s="113">
        <f>'SO 103 - Komunikace - vět...'!P126</f>
        <v>0</v>
      </c>
      <c r="AV98" s="112">
        <f>'SO 103 - Komunikace - vět...'!J33</f>
        <v>0</v>
      </c>
      <c r="AW98" s="112">
        <f>'SO 103 - Komunikace - vět...'!J34</f>
        <v>0</v>
      </c>
      <c r="AX98" s="112">
        <f>'SO 103 - Komunikace - vět...'!J35</f>
        <v>0</v>
      </c>
      <c r="AY98" s="112">
        <f>'SO 103 - Komunikace - vět...'!J36</f>
        <v>0</v>
      </c>
      <c r="AZ98" s="112">
        <f>'SO 103 - Komunikace - vět...'!F33</f>
        <v>0</v>
      </c>
      <c r="BA98" s="112">
        <f>'SO 103 - Komunikace - vět...'!F34</f>
        <v>0</v>
      </c>
      <c r="BB98" s="112">
        <f>'SO 103 - Komunikace - vět...'!F35</f>
        <v>0</v>
      </c>
      <c r="BC98" s="112">
        <f>'SO 103 - Komunikace - vět...'!F36</f>
        <v>0</v>
      </c>
      <c r="BD98" s="114">
        <f>'SO 103 - Komunikace - vět...'!F37</f>
        <v>0</v>
      </c>
      <c r="BE98" s="7"/>
      <c r="BT98" s="115" t="s">
        <v>87</v>
      </c>
      <c r="BV98" s="115" t="s">
        <v>81</v>
      </c>
      <c r="BW98" s="115" t="s">
        <v>98</v>
      </c>
      <c r="BX98" s="115" t="s">
        <v>4</v>
      </c>
      <c r="CL98" s="115" t="s">
        <v>1</v>
      </c>
      <c r="CM98" s="115" t="s">
        <v>89</v>
      </c>
    </row>
    <row r="99" s="7" customFormat="1" ht="16.5" customHeight="1">
      <c r="A99" s="104" t="s">
        <v>83</v>
      </c>
      <c r="B99" s="105"/>
      <c r="C99" s="106"/>
      <c r="D99" s="107" t="s">
        <v>99</v>
      </c>
      <c r="E99" s="107"/>
      <c r="F99" s="107"/>
      <c r="G99" s="107"/>
      <c r="H99" s="107"/>
      <c r="I99" s="108"/>
      <c r="J99" s="107" t="s">
        <v>100</v>
      </c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9">
        <f>'SO 104 - Komunikace - vět...'!J30</f>
        <v>0</v>
      </c>
      <c r="AH99" s="108"/>
      <c r="AI99" s="108"/>
      <c r="AJ99" s="108"/>
      <c r="AK99" s="108"/>
      <c r="AL99" s="108"/>
      <c r="AM99" s="108"/>
      <c r="AN99" s="109">
        <f>SUM(AG99,AT99)</f>
        <v>0</v>
      </c>
      <c r="AO99" s="108"/>
      <c r="AP99" s="108"/>
      <c r="AQ99" s="110" t="s">
        <v>86</v>
      </c>
      <c r="AR99" s="105"/>
      <c r="AS99" s="111">
        <v>0</v>
      </c>
      <c r="AT99" s="112">
        <f>ROUND(SUM(AV99:AW99),2)</f>
        <v>0</v>
      </c>
      <c r="AU99" s="113">
        <f>'SO 104 - Komunikace - vět...'!P126</f>
        <v>0</v>
      </c>
      <c r="AV99" s="112">
        <f>'SO 104 - Komunikace - vět...'!J33</f>
        <v>0</v>
      </c>
      <c r="AW99" s="112">
        <f>'SO 104 - Komunikace - vět...'!J34</f>
        <v>0</v>
      </c>
      <c r="AX99" s="112">
        <f>'SO 104 - Komunikace - vět...'!J35</f>
        <v>0</v>
      </c>
      <c r="AY99" s="112">
        <f>'SO 104 - Komunikace - vět...'!J36</f>
        <v>0</v>
      </c>
      <c r="AZ99" s="112">
        <f>'SO 104 - Komunikace - vět...'!F33</f>
        <v>0</v>
      </c>
      <c r="BA99" s="112">
        <f>'SO 104 - Komunikace - vět...'!F34</f>
        <v>0</v>
      </c>
      <c r="BB99" s="112">
        <f>'SO 104 - Komunikace - vět...'!F35</f>
        <v>0</v>
      </c>
      <c r="BC99" s="112">
        <f>'SO 104 - Komunikace - vět...'!F36</f>
        <v>0</v>
      </c>
      <c r="BD99" s="114">
        <f>'SO 104 - Komunikace - vět...'!F37</f>
        <v>0</v>
      </c>
      <c r="BE99" s="7"/>
      <c r="BT99" s="115" t="s">
        <v>87</v>
      </c>
      <c r="BV99" s="115" t="s">
        <v>81</v>
      </c>
      <c r="BW99" s="115" t="s">
        <v>101</v>
      </c>
      <c r="BX99" s="115" t="s">
        <v>4</v>
      </c>
      <c r="CL99" s="115" t="s">
        <v>1</v>
      </c>
      <c r="CM99" s="115" t="s">
        <v>89</v>
      </c>
    </row>
    <row r="100" s="7" customFormat="1" ht="16.5" customHeight="1">
      <c r="A100" s="7"/>
      <c r="B100" s="105"/>
      <c r="C100" s="106"/>
      <c r="D100" s="107" t="s">
        <v>102</v>
      </c>
      <c r="E100" s="107"/>
      <c r="F100" s="107"/>
      <c r="G100" s="107"/>
      <c r="H100" s="107"/>
      <c r="I100" s="108"/>
      <c r="J100" s="107" t="s">
        <v>103</v>
      </c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  <c r="AG100" s="116">
        <f>ROUND(SUM(AG101:AG105),2)</f>
        <v>0</v>
      </c>
      <c r="AH100" s="108"/>
      <c r="AI100" s="108"/>
      <c r="AJ100" s="108"/>
      <c r="AK100" s="108"/>
      <c r="AL100" s="108"/>
      <c r="AM100" s="108"/>
      <c r="AN100" s="109">
        <f>SUM(AG100,AT100)</f>
        <v>0</v>
      </c>
      <c r="AO100" s="108"/>
      <c r="AP100" s="108"/>
      <c r="AQ100" s="110" t="s">
        <v>86</v>
      </c>
      <c r="AR100" s="105"/>
      <c r="AS100" s="111">
        <f>ROUND(SUM(AS101:AS105),2)</f>
        <v>0</v>
      </c>
      <c r="AT100" s="112">
        <f>ROUND(SUM(AV100:AW100),2)</f>
        <v>0</v>
      </c>
      <c r="AU100" s="113">
        <f>ROUND(SUM(AU101:AU105),5)</f>
        <v>0</v>
      </c>
      <c r="AV100" s="112">
        <f>ROUND(AZ100*L29,2)</f>
        <v>0</v>
      </c>
      <c r="AW100" s="112">
        <f>ROUND(BA100*L30,2)</f>
        <v>0</v>
      </c>
      <c r="AX100" s="112">
        <f>ROUND(BB100*L29,2)</f>
        <v>0</v>
      </c>
      <c r="AY100" s="112">
        <f>ROUND(BC100*L30,2)</f>
        <v>0</v>
      </c>
      <c r="AZ100" s="112">
        <f>ROUND(SUM(AZ101:AZ105),2)</f>
        <v>0</v>
      </c>
      <c r="BA100" s="112">
        <f>ROUND(SUM(BA101:BA105),2)</f>
        <v>0</v>
      </c>
      <c r="BB100" s="112">
        <f>ROUND(SUM(BB101:BB105),2)</f>
        <v>0</v>
      </c>
      <c r="BC100" s="112">
        <f>ROUND(SUM(BC101:BC105),2)</f>
        <v>0</v>
      </c>
      <c r="BD100" s="114">
        <f>ROUND(SUM(BD101:BD105),2)</f>
        <v>0</v>
      </c>
      <c r="BE100" s="7"/>
      <c r="BS100" s="115" t="s">
        <v>78</v>
      </c>
      <c r="BT100" s="115" t="s">
        <v>87</v>
      </c>
      <c r="BU100" s="115" t="s">
        <v>80</v>
      </c>
      <c r="BV100" s="115" t="s">
        <v>81</v>
      </c>
      <c r="BW100" s="115" t="s">
        <v>104</v>
      </c>
      <c r="BX100" s="115" t="s">
        <v>4</v>
      </c>
      <c r="CL100" s="115" t="s">
        <v>1</v>
      </c>
      <c r="CM100" s="115" t="s">
        <v>89</v>
      </c>
    </row>
    <row r="101" s="4" customFormat="1" ht="16.5" customHeight="1">
      <c r="A101" s="104" t="s">
        <v>83</v>
      </c>
      <c r="B101" s="64"/>
      <c r="C101" s="10"/>
      <c r="D101" s="10"/>
      <c r="E101" s="117" t="s">
        <v>105</v>
      </c>
      <c r="F101" s="117"/>
      <c r="G101" s="117"/>
      <c r="H101" s="117"/>
      <c r="I101" s="117"/>
      <c r="J101" s="10"/>
      <c r="K101" s="117" t="s">
        <v>106</v>
      </c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8">
        <f>'SO301.1 - Stoka S'!J32</f>
        <v>0</v>
      </c>
      <c r="AH101" s="10"/>
      <c r="AI101" s="10"/>
      <c r="AJ101" s="10"/>
      <c r="AK101" s="10"/>
      <c r="AL101" s="10"/>
      <c r="AM101" s="10"/>
      <c r="AN101" s="118">
        <f>SUM(AG101,AT101)</f>
        <v>0</v>
      </c>
      <c r="AO101" s="10"/>
      <c r="AP101" s="10"/>
      <c r="AQ101" s="119" t="s">
        <v>107</v>
      </c>
      <c r="AR101" s="64"/>
      <c r="AS101" s="120">
        <v>0</v>
      </c>
      <c r="AT101" s="121">
        <f>ROUND(SUM(AV101:AW101),2)</f>
        <v>0</v>
      </c>
      <c r="AU101" s="122">
        <f>'SO301.1 - Stoka S'!P127</f>
        <v>0</v>
      </c>
      <c r="AV101" s="121">
        <f>'SO301.1 - Stoka S'!J35</f>
        <v>0</v>
      </c>
      <c r="AW101" s="121">
        <f>'SO301.1 - Stoka S'!J36</f>
        <v>0</v>
      </c>
      <c r="AX101" s="121">
        <f>'SO301.1 - Stoka S'!J37</f>
        <v>0</v>
      </c>
      <c r="AY101" s="121">
        <f>'SO301.1 - Stoka S'!J38</f>
        <v>0</v>
      </c>
      <c r="AZ101" s="121">
        <f>'SO301.1 - Stoka S'!F35</f>
        <v>0</v>
      </c>
      <c r="BA101" s="121">
        <f>'SO301.1 - Stoka S'!F36</f>
        <v>0</v>
      </c>
      <c r="BB101" s="121">
        <f>'SO301.1 - Stoka S'!F37</f>
        <v>0</v>
      </c>
      <c r="BC101" s="121">
        <f>'SO301.1 - Stoka S'!F38</f>
        <v>0</v>
      </c>
      <c r="BD101" s="123">
        <f>'SO301.1 - Stoka S'!F39</f>
        <v>0</v>
      </c>
      <c r="BE101" s="4"/>
      <c r="BT101" s="27" t="s">
        <v>89</v>
      </c>
      <c r="BV101" s="27" t="s">
        <v>81</v>
      </c>
      <c r="BW101" s="27" t="s">
        <v>108</v>
      </c>
      <c r="BX101" s="27" t="s">
        <v>104</v>
      </c>
      <c r="CL101" s="27" t="s">
        <v>1</v>
      </c>
    </row>
    <row r="102" s="4" customFormat="1" ht="16.5" customHeight="1">
      <c r="A102" s="104" t="s">
        <v>83</v>
      </c>
      <c r="B102" s="64"/>
      <c r="C102" s="10"/>
      <c r="D102" s="10"/>
      <c r="E102" s="117" t="s">
        <v>109</v>
      </c>
      <c r="F102" s="117"/>
      <c r="G102" s="117"/>
      <c r="H102" s="117"/>
      <c r="I102" s="117"/>
      <c r="J102" s="10"/>
      <c r="K102" s="117" t="s">
        <v>110</v>
      </c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8">
        <f>'SO301.2 - Stoka S5'!J32</f>
        <v>0</v>
      </c>
      <c r="AH102" s="10"/>
      <c r="AI102" s="10"/>
      <c r="AJ102" s="10"/>
      <c r="AK102" s="10"/>
      <c r="AL102" s="10"/>
      <c r="AM102" s="10"/>
      <c r="AN102" s="118">
        <f>SUM(AG102,AT102)</f>
        <v>0</v>
      </c>
      <c r="AO102" s="10"/>
      <c r="AP102" s="10"/>
      <c r="AQ102" s="119" t="s">
        <v>107</v>
      </c>
      <c r="AR102" s="64"/>
      <c r="AS102" s="120">
        <v>0</v>
      </c>
      <c r="AT102" s="121">
        <f>ROUND(SUM(AV102:AW102),2)</f>
        <v>0</v>
      </c>
      <c r="AU102" s="122">
        <f>'SO301.2 - Stoka S5'!P126</f>
        <v>0</v>
      </c>
      <c r="AV102" s="121">
        <f>'SO301.2 - Stoka S5'!J35</f>
        <v>0</v>
      </c>
      <c r="AW102" s="121">
        <f>'SO301.2 - Stoka S5'!J36</f>
        <v>0</v>
      </c>
      <c r="AX102" s="121">
        <f>'SO301.2 - Stoka S5'!J37</f>
        <v>0</v>
      </c>
      <c r="AY102" s="121">
        <f>'SO301.2 - Stoka S5'!J38</f>
        <v>0</v>
      </c>
      <c r="AZ102" s="121">
        <f>'SO301.2 - Stoka S5'!F35</f>
        <v>0</v>
      </c>
      <c r="BA102" s="121">
        <f>'SO301.2 - Stoka S5'!F36</f>
        <v>0</v>
      </c>
      <c r="BB102" s="121">
        <f>'SO301.2 - Stoka S5'!F37</f>
        <v>0</v>
      </c>
      <c r="BC102" s="121">
        <f>'SO301.2 - Stoka S5'!F38</f>
        <v>0</v>
      </c>
      <c r="BD102" s="123">
        <f>'SO301.2 - Stoka S5'!F39</f>
        <v>0</v>
      </c>
      <c r="BE102" s="4"/>
      <c r="BT102" s="27" t="s">
        <v>89</v>
      </c>
      <c r="BV102" s="27" t="s">
        <v>81</v>
      </c>
      <c r="BW102" s="27" t="s">
        <v>111</v>
      </c>
      <c r="BX102" s="27" t="s">
        <v>104</v>
      </c>
      <c r="CL102" s="27" t="s">
        <v>1</v>
      </c>
    </row>
    <row r="103" s="4" customFormat="1" ht="16.5" customHeight="1">
      <c r="A103" s="104" t="s">
        <v>83</v>
      </c>
      <c r="B103" s="64"/>
      <c r="C103" s="10"/>
      <c r="D103" s="10"/>
      <c r="E103" s="117" t="s">
        <v>112</v>
      </c>
      <c r="F103" s="117"/>
      <c r="G103" s="117"/>
      <c r="H103" s="117"/>
      <c r="I103" s="117"/>
      <c r="J103" s="10"/>
      <c r="K103" s="117" t="s">
        <v>113</v>
      </c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8">
        <f>'SO301.3 - Stoka S6'!J32</f>
        <v>0</v>
      </c>
      <c r="AH103" s="10"/>
      <c r="AI103" s="10"/>
      <c r="AJ103" s="10"/>
      <c r="AK103" s="10"/>
      <c r="AL103" s="10"/>
      <c r="AM103" s="10"/>
      <c r="AN103" s="118">
        <f>SUM(AG103,AT103)</f>
        <v>0</v>
      </c>
      <c r="AO103" s="10"/>
      <c r="AP103" s="10"/>
      <c r="AQ103" s="119" t="s">
        <v>107</v>
      </c>
      <c r="AR103" s="64"/>
      <c r="AS103" s="120">
        <v>0</v>
      </c>
      <c r="AT103" s="121">
        <f>ROUND(SUM(AV103:AW103),2)</f>
        <v>0</v>
      </c>
      <c r="AU103" s="122">
        <f>'SO301.3 - Stoka S6'!P126</f>
        <v>0</v>
      </c>
      <c r="AV103" s="121">
        <f>'SO301.3 - Stoka S6'!J35</f>
        <v>0</v>
      </c>
      <c r="AW103" s="121">
        <f>'SO301.3 - Stoka S6'!J36</f>
        <v>0</v>
      </c>
      <c r="AX103" s="121">
        <f>'SO301.3 - Stoka S6'!J37</f>
        <v>0</v>
      </c>
      <c r="AY103" s="121">
        <f>'SO301.3 - Stoka S6'!J38</f>
        <v>0</v>
      </c>
      <c r="AZ103" s="121">
        <f>'SO301.3 - Stoka S6'!F35</f>
        <v>0</v>
      </c>
      <c r="BA103" s="121">
        <f>'SO301.3 - Stoka S6'!F36</f>
        <v>0</v>
      </c>
      <c r="BB103" s="121">
        <f>'SO301.3 - Stoka S6'!F37</f>
        <v>0</v>
      </c>
      <c r="BC103" s="121">
        <f>'SO301.3 - Stoka S6'!F38</f>
        <v>0</v>
      </c>
      <c r="BD103" s="123">
        <f>'SO301.3 - Stoka S6'!F39</f>
        <v>0</v>
      </c>
      <c r="BE103" s="4"/>
      <c r="BT103" s="27" t="s">
        <v>89</v>
      </c>
      <c r="BV103" s="27" t="s">
        <v>81</v>
      </c>
      <c r="BW103" s="27" t="s">
        <v>114</v>
      </c>
      <c r="BX103" s="27" t="s">
        <v>104</v>
      </c>
      <c r="CL103" s="27" t="s">
        <v>1</v>
      </c>
    </row>
    <row r="104" s="4" customFormat="1" ht="16.5" customHeight="1">
      <c r="A104" s="104" t="s">
        <v>83</v>
      </c>
      <c r="B104" s="64"/>
      <c r="C104" s="10"/>
      <c r="D104" s="10"/>
      <c r="E104" s="117" t="s">
        <v>115</v>
      </c>
      <c r="F104" s="117"/>
      <c r="G104" s="117"/>
      <c r="H104" s="117"/>
      <c r="I104" s="117"/>
      <c r="J104" s="10"/>
      <c r="K104" s="117" t="s">
        <v>116</v>
      </c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8">
        <f>'SO301.4 - Stoka S7'!J32</f>
        <v>0</v>
      </c>
      <c r="AH104" s="10"/>
      <c r="AI104" s="10"/>
      <c r="AJ104" s="10"/>
      <c r="AK104" s="10"/>
      <c r="AL104" s="10"/>
      <c r="AM104" s="10"/>
      <c r="AN104" s="118">
        <f>SUM(AG104,AT104)</f>
        <v>0</v>
      </c>
      <c r="AO104" s="10"/>
      <c r="AP104" s="10"/>
      <c r="AQ104" s="119" t="s">
        <v>107</v>
      </c>
      <c r="AR104" s="64"/>
      <c r="AS104" s="120">
        <v>0</v>
      </c>
      <c r="AT104" s="121">
        <f>ROUND(SUM(AV104:AW104),2)</f>
        <v>0</v>
      </c>
      <c r="AU104" s="122">
        <f>'SO301.4 - Stoka S7'!P126</f>
        <v>0</v>
      </c>
      <c r="AV104" s="121">
        <f>'SO301.4 - Stoka S7'!J35</f>
        <v>0</v>
      </c>
      <c r="AW104" s="121">
        <f>'SO301.4 - Stoka S7'!J36</f>
        <v>0</v>
      </c>
      <c r="AX104" s="121">
        <f>'SO301.4 - Stoka S7'!J37</f>
        <v>0</v>
      </c>
      <c r="AY104" s="121">
        <f>'SO301.4 - Stoka S7'!J38</f>
        <v>0</v>
      </c>
      <c r="AZ104" s="121">
        <f>'SO301.4 - Stoka S7'!F35</f>
        <v>0</v>
      </c>
      <c r="BA104" s="121">
        <f>'SO301.4 - Stoka S7'!F36</f>
        <v>0</v>
      </c>
      <c r="BB104" s="121">
        <f>'SO301.4 - Stoka S7'!F37</f>
        <v>0</v>
      </c>
      <c r="BC104" s="121">
        <f>'SO301.4 - Stoka S7'!F38</f>
        <v>0</v>
      </c>
      <c r="BD104" s="123">
        <f>'SO301.4 - Stoka S7'!F39</f>
        <v>0</v>
      </c>
      <c r="BE104" s="4"/>
      <c r="BT104" s="27" t="s">
        <v>89</v>
      </c>
      <c r="BV104" s="27" t="s">
        <v>81</v>
      </c>
      <c r="BW104" s="27" t="s">
        <v>117</v>
      </c>
      <c r="BX104" s="27" t="s">
        <v>104</v>
      </c>
      <c r="CL104" s="27" t="s">
        <v>1</v>
      </c>
    </row>
    <row r="105" s="4" customFormat="1" ht="16.5" customHeight="1">
      <c r="A105" s="104" t="s">
        <v>83</v>
      </c>
      <c r="B105" s="64"/>
      <c r="C105" s="10"/>
      <c r="D105" s="10"/>
      <c r="E105" s="117" t="s">
        <v>118</v>
      </c>
      <c r="F105" s="117"/>
      <c r="G105" s="117"/>
      <c r="H105" s="117"/>
      <c r="I105" s="117"/>
      <c r="J105" s="10"/>
      <c r="K105" s="117" t="s">
        <v>119</v>
      </c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8">
        <f>'SO301.5 - Odbočení pro ka...'!J32</f>
        <v>0</v>
      </c>
      <c r="AH105" s="10"/>
      <c r="AI105" s="10"/>
      <c r="AJ105" s="10"/>
      <c r="AK105" s="10"/>
      <c r="AL105" s="10"/>
      <c r="AM105" s="10"/>
      <c r="AN105" s="118">
        <f>SUM(AG105,AT105)</f>
        <v>0</v>
      </c>
      <c r="AO105" s="10"/>
      <c r="AP105" s="10"/>
      <c r="AQ105" s="119" t="s">
        <v>107</v>
      </c>
      <c r="AR105" s="64"/>
      <c r="AS105" s="120">
        <v>0</v>
      </c>
      <c r="AT105" s="121">
        <f>ROUND(SUM(AV105:AW105),2)</f>
        <v>0</v>
      </c>
      <c r="AU105" s="122">
        <f>'SO301.5 - Odbočení pro ka...'!P126</f>
        <v>0</v>
      </c>
      <c r="AV105" s="121">
        <f>'SO301.5 - Odbočení pro ka...'!J35</f>
        <v>0</v>
      </c>
      <c r="AW105" s="121">
        <f>'SO301.5 - Odbočení pro ka...'!J36</f>
        <v>0</v>
      </c>
      <c r="AX105" s="121">
        <f>'SO301.5 - Odbočení pro ka...'!J37</f>
        <v>0</v>
      </c>
      <c r="AY105" s="121">
        <f>'SO301.5 - Odbočení pro ka...'!J38</f>
        <v>0</v>
      </c>
      <c r="AZ105" s="121">
        <f>'SO301.5 - Odbočení pro ka...'!F35</f>
        <v>0</v>
      </c>
      <c r="BA105" s="121">
        <f>'SO301.5 - Odbočení pro ka...'!F36</f>
        <v>0</v>
      </c>
      <c r="BB105" s="121">
        <f>'SO301.5 - Odbočení pro ka...'!F37</f>
        <v>0</v>
      </c>
      <c r="BC105" s="121">
        <f>'SO301.5 - Odbočení pro ka...'!F38</f>
        <v>0</v>
      </c>
      <c r="BD105" s="123">
        <f>'SO301.5 - Odbočení pro ka...'!F39</f>
        <v>0</v>
      </c>
      <c r="BE105" s="4"/>
      <c r="BT105" s="27" t="s">
        <v>89</v>
      </c>
      <c r="BV105" s="27" t="s">
        <v>81</v>
      </c>
      <c r="BW105" s="27" t="s">
        <v>120</v>
      </c>
      <c r="BX105" s="27" t="s">
        <v>104</v>
      </c>
      <c r="CL105" s="27" t="s">
        <v>1</v>
      </c>
    </row>
    <row r="106" s="7" customFormat="1" ht="16.5" customHeight="1">
      <c r="A106" s="7"/>
      <c r="B106" s="105"/>
      <c r="C106" s="106"/>
      <c r="D106" s="107" t="s">
        <v>121</v>
      </c>
      <c r="E106" s="107"/>
      <c r="F106" s="107"/>
      <c r="G106" s="107"/>
      <c r="H106" s="107"/>
      <c r="I106" s="108"/>
      <c r="J106" s="107" t="s">
        <v>122</v>
      </c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16">
        <f>ROUND(SUM(AG107:AG115),2)</f>
        <v>0</v>
      </c>
      <c r="AH106" s="108"/>
      <c r="AI106" s="108"/>
      <c r="AJ106" s="108"/>
      <c r="AK106" s="108"/>
      <c r="AL106" s="108"/>
      <c r="AM106" s="108"/>
      <c r="AN106" s="109">
        <f>SUM(AG106,AT106)</f>
        <v>0</v>
      </c>
      <c r="AO106" s="108"/>
      <c r="AP106" s="108"/>
      <c r="AQ106" s="110" t="s">
        <v>86</v>
      </c>
      <c r="AR106" s="105"/>
      <c r="AS106" s="111">
        <f>ROUND(SUM(AS107:AS115),2)</f>
        <v>0</v>
      </c>
      <c r="AT106" s="112">
        <f>ROUND(SUM(AV106:AW106),2)</f>
        <v>0</v>
      </c>
      <c r="AU106" s="113">
        <f>ROUND(SUM(AU107:AU115),5)</f>
        <v>0</v>
      </c>
      <c r="AV106" s="112">
        <f>ROUND(AZ106*L29,2)</f>
        <v>0</v>
      </c>
      <c r="AW106" s="112">
        <f>ROUND(BA106*L30,2)</f>
        <v>0</v>
      </c>
      <c r="AX106" s="112">
        <f>ROUND(BB106*L29,2)</f>
        <v>0</v>
      </c>
      <c r="AY106" s="112">
        <f>ROUND(BC106*L30,2)</f>
        <v>0</v>
      </c>
      <c r="AZ106" s="112">
        <f>ROUND(SUM(AZ107:AZ115),2)</f>
        <v>0</v>
      </c>
      <c r="BA106" s="112">
        <f>ROUND(SUM(BA107:BA115),2)</f>
        <v>0</v>
      </c>
      <c r="BB106" s="112">
        <f>ROUND(SUM(BB107:BB115),2)</f>
        <v>0</v>
      </c>
      <c r="BC106" s="112">
        <f>ROUND(SUM(BC107:BC115),2)</f>
        <v>0</v>
      </c>
      <c r="BD106" s="114">
        <f>ROUND(SUM(BD107:BD115),2)</f>
        <v>0</v>
      </c>
      <c r="BE106" s="7"/>
      <c r="BS106" s="115" t="s">
        <v>78</v>
      </c>
      <c r="BT106" s="115" t="s">
        <v>87</v>
      </c>
      <c r="BU106" s="115" t="s">
        <v>80</v>
      </c>
      <c r="BV106" s="115" t="s">
        <v>81</v>
      </c>
      <c r="BW106" s="115" t="s">
        <v>123</v>
      </c>
      <c r="BX106" s="115" t="s">
        <v>4</v>
      </c>
      <c r="CL106" s="115" t="s">
        <v>1</v>
      </c>
      <c r="CM106" s="115" t="s">
        <v>89</v>
      </c>
    </row>
    <row r="107" s="4" customFormat="1" ht="16.5" customHeight="1">
      <c r="A107" s="104" t="s">
        <v>83</v>
      </c>
      <c r="B107" s="64"/>
      <c r="C107" s="10"/>
      <c r="D107" s="10"/>
      <c r="E107" s="117" t="s">
        <v>124</v>
      </c>
      <c r="F107" s="117"/>
      <c r="G107" s="117"/>
      <c r="H107" s="117"/>
      <c r="I107" s="117"/>
      <c r="J107" s="10"/>
      <c r="K107" s="117" t="s">
        <v>125</v>
      </c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8">
        <f>'SO302.1 - Stoka D'!J32</f>
        <v>0</v>
      </c>
      <c r="AH107" s="10"/>
      <c r="AI107" s="10"/>
      <c r="AJ107" s="10"/>
      <c r="AK107" s="10"/>
      <c r="AL107" s="10"/>
      <c r="AM107" s="10"/>
      <c r="AN107" s="118">
        <f>SUM(AG107,AT107)</f>
        <v>0</v>
      </c>
      <c r="AO107" s="10"/>
      <c r="AP107" s="10"/>
      <c r="AQ107" s="119" t="s">
        <v>107</v>
      </c>
      <c r="AR107" s="64"/>
      <c r="AS107" s="120">
        <v>0</v>
      </c>
      <c r="AT107" s="121">
        <f>ROUND(SUM(AV107:AW107),2)</f>
        <v>0</v>
      </c>
      <c r="AU107" s="122">
        <f>'SO302.1 - Stoka D'!P126</f>
        <v>0</v>
      </c>
      <c r="AV107" s="121">
        <f>'SO302.1 - Stoka D'!J35</f>
        <v>0</v>
      </c>
      <c r="AW107" s="121">
        <f>'SO302.1 - Stoka D'!J36</f>
        <v>0</v>
      </c>
      <c r="AX107" s="121">
        <f>'SO302.1 - Stoka D'!J37</f>
        <v>0</v>
      </c>
      <c r="AY107" s="121">
        <f>'SO302.1 - Stoka D'!J38</f>
        <v>0</v>
      </c>
      <c r="AZ107" s="121">
        <f>'SO302.1 - Stoka D'!F35</f>
        <v>0</v>
      </c>
      <c r="BA107" s="121">
        <f>'SO302.1 - Stoka D'!F36</f>
        <v>0</v>
      </c>
      <c r="BB107" s="121">
        <f>'SO302.1 - Stoka D'!F37</f>
        <v>0</v>
      </c>
      <c r="BC107" s="121">
        <f>'SO302.1 - Stoka D'!F38</f>
        <v>0</v>
      </c>
      <c r="BD107" s="123">
        <f>'SO302.1 - Stoka D'!F39</f>
        <v>0</v>
      </c>
      <c r="BE107" s="4"/>
      <c r="BT107" s="27" t="s">
        <v>89</v>
      </c>
      <c r="BV107" s="27" t="s">
        <v>81</v>
      </c>
      <c r="BW107" s="27" t="s">
        <v>126</v>
      </c>
      <c r="BX107" s="27" t="s">
        <v>123</v>
      </c>
      <c r="CL107" s="27" t="s">
        <v>1</v>
      </c>
    </row>
    <row r="108" s="4" customFormat="1" ht="16.5" customHeight="1">
      <c r="A108" s="104" t="s">
        <v>83</v>
      </c>
      <c r="B108" s="64"/>
      <c r="C108" s="10"/>
      <c r="D108" s="10"/>
      <c r="E108" s="117" t="s">
        <v>127</v>
      </c>
      <c r="F108" s="117"/>
      <c r="G108" s="117"/>
      <c r="H108" s="117"/>
      <c r="I108" s="117"/>
      <c r="J108" s="10"/>
      <c r="K108" s="117" t="s">
        <v>128</v>
      </c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8">
        <f>'SO302.2 - Stoka D2'!J32</f>
        <v>0</v>
      </c>
      <c r="AH108" s="10"/>
      <c r="AI108" s="10"/>
      <c r="AJ108" s="10"/>
      <c r="AK108" s="10"/>
      <c r="AL108" s="10"/>
      <c r="AM108" s="10"/>
      <c r="AN108" s="118">
        <f>SUM(AG108,AT108)</f>
        <v>0</v>
      </c>
      <c r="AO108" s="10"/>
      <c r="AP108" s="10"/>
      <c r="AQ108" s="119" t="s">
        <v>107</v>
      </c>
      <c r="AR108" s="64"/>
      <c r="AS108" s="120">
        <v>0</v>
      </c>
      <c r="AT108" s="121">
        <f>ROUND(SUM(AV108:AW108),2)</f>
        <v>0</v>
      </c>
      <c r="AU108" s="122">
        <f>'SO302.2 - Stoka D2'!P126</f>
        <v>0</v>
      </c>
      <c r="AV108" s="121">
        <f>'SO302.2 - Stoka D2'!J35</f>
        <v>0</v>
      </c>
      <c r="AW108" s="121">
        <f>'SO302.2 - Stoka D2'!J36</f>
        <v>0</v>
      </c>
      <c r="AX108" s="121">
        <f>'SO302.2 - Stoka D2'!J37</f>
        <v>0</v>
      </c>
      <c r="AY108" s="121">
        <f>'SO302.2 - Stoka D2'!J38</f>
        <v>0</v>
      </c>
      <c r="AZ108" s="121">
        <f>'SO302.2 - Stoka D2'!F35</f>
        <v>0</v>
      </c>
      <c r="BA108" s="121">
        <f>'SO302.2 - Stoka D2'!F36</f>
        <v>0</v>
      </c>
      <c r="BB108" s="121">
        <f>'SO302.2 - Stoka D2'!F37</f>
        <v>0</v>
      </c>
      <c r="BC108" s="121">
        <f>'SO302.2 - Stoka D2'!F38</f>
        <v>0</v>
      </c>
      <c r="BD108" s="123">
        <f>'SO302.2 - Stoka D2'!F39</f>
        <v>0</v>
      </c>
      <c r="BE108" s="4"/>
      <c r="BT108" s="27" t="s">
        <v>89</v>
      </c>
      <c r="BV108" s="27" t="s">
        <v>81</v>
      </c>
      <c r="BW108" s="27" t="s">
        <v>129</v>
      </c>
      <c r="BX108" s="27" t="s">
        <v>123</v>
      </c>
      <c r="CL108" s="27" t="s">
        <v>1</v>
      </c>
    </row>
    <row r="109" s="4" customFormat="1" ht="16.5" customHeight="1">
      <c r="A109" s="104" t="s">
        <v>83</v>
      </c>
      <c r="B109" s="64"/>
      <c r="C109" s="10"/>
      <c r="D109" s="10"/>
      <c r="E109" s="117" t="s">
        <v>130</v>
      </c>
      <c r="F109" s="117"/>
      <c r="G109" s="117"/>
      <c r="H109" s="117"/>
      <c r="I109" s="117"/>
      <c r="J109" s="10"/>
      <c r="K109" s="117" t="s">
        <v>131</v>
      </c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8">
        <f>'SO302.3 - Stoka D3'!J32</f>
        <v>0</v>
      </c>
      <c r="AH109" s="10"/>
      <c r="AI109" s="10"/>
      <c r="AJ109" s="10"/>
      <c r="AK109" s="10"/>
      <c r="AL109" s="10"/>
      <c r="AM109" s="10"/>
      <c r="AN109" s="118">
        <f>SUM(AG109,AT109)</f>
        <v>0</v>
      </c>
      <c r="AO109" s="10"/>
      <c r="AP109" s="10"/>
      <c r="AQ109" s="119" t="s">
        <v>107</v>
      </c>
      <c r="AR109" s="64"/>
      <c r="AS109" s="120">
        <v>0</v>
      </c>
      <c r="AT109" s="121">
        <f>ROUND(SUM(AV109:AW109),2)</f>
        <v>0</v>
      </c>
      <c r="AU109" s="122">
        <f>'SO302.3 - Stoka D3'!P126</f>
        <v>0</v>
      </c>
      <c r="AV109" s="121">
        <f>'SO302.3 - Stoka D3'!J35</f>
        <v>0</v>
      </c>
      <c r="AW109" s="121">
        <f>'SO302.3 - Stoka D3'!J36</f>
        <v>0</v>
      </c>
      <c r="AX109" s="121">
        <f>'SO302.3 - Stoka D3'!J37</f>
        <v>0</v>
      </c>
      <c r="AY109" s="121">
        <f>'SO302.3 - Stoka D3'!J38</f>
        <v>0</v>
      </c>
      <c r="AZ109" s="121">
        <f>'SO302.3 - Stoka D3'!F35</f>
        <v>0</v>
      </c>
      <c r="BA109" s="121">
        <f>'SO302.3 - Stoka D3'!F36</f>
        <v>0</v>
      </c>
      <c r="BB109" s="121">
        <f>'SO302.3 - Stoka D3'!F37</f>
        <v>0</v>
      </c>
      <c r="BC109" s="121">
        <f>'SO302.3 - Stoka D3'!F38</f>
        <v>0</v>
      </c>
      <c r="BD109" s="123">
        <f>'SO302.3 - Stoka D3'!F39</f>
        <v>0</v>
      </c>
      <c r="BE109" s="4"/>
      <c r="BT109" s="27" t="s">
        <v>89</v>
      </c>
      <c r="BV109" s="27" t="s">
        <v>81</v>
      </c>
      <c r="BW109" s="27" t="s">
        <v>132</v>
      </c>
      <c r="BX109" s="27" t="s">
        <v>123</v>
      </c>
      <c r="CL109" s="27" t="s">
        <v>1</v>
      </c>
    </row>
    <row r="110" s="4" customFormat="1" ht="16.5" customHeight="1">
      <c r="A110" s="104" t="s">
        <v>83</v>
      </c>
      <c r="B110" s="64"/>
      <c r="C110" s="10"/>
      <c r="D110" s="10"/>
      <c r="E110" s="117" t="s">
        <v>133</v>
      </c>
      <c r="F110" s="117"/>
      <c r="G110" s="117"/>
      <c r="H110" s="117"/>
      <c r="I110" s="117"/>
      <c r="J110" s="10"/>
      <c r="K110" s="117" t="s">
        <v>134</v>
      </c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8">
        <f>'SO302.4 - Stoka D4'!J32</f>
        <v>0</v>
      </c>
      <c r="AH110" s="10"/>
      <c r="AI110" s="10"/>
      <c r="AJ110" s="10"/>
      <c r="AK110" s="10"/>
      <c r="AL110" s="10"/>
      <c r="AM110" s="10"/>
      <c r="AN110" s="118">
        <f>SUM(AG110,AT110)</f>
        <v>0</v>
      </c>
      <c r="AO110" s="10"/>
      <c r="AP110" s="10"/>
      <c r="AQ110" s="119" t="s">
        <v>107</v>
      </c>
      <c r="AR110" s="64"/>
      <c r="AS110" s="120">
        <v>0</v>
      </c>
      <c r="AT110" s="121">
        <f>ROUND(SUM(AV110:AW110),2)</f>
        <v>0</v>
      </c>
      <c r="AU110" s="122">
        <f>'SO302.4 - Stoka D4'!P126</f>
        <v>0</v>
      </c>
      <c r="AV110" s="121">
        <f>'SO302.4 - Stoka D4'!J35</f>
        <v>0</v>
      </c>
      <c r="AW110" s="121">
        <f>'SO302.4 - Stoka D4'!J36</f>
        <v>0</v>
      </c>
      <c r="AX110" s="121">
        <f>'SO302.4 - Stoka D4'!J37</f>
        <v>0</v>
      </c>
      <c r="AY110" s="121">
        <f>'SO302.4 - Stoka D4'!J38</f>
        <v>0</v>
      </c>
      <c r="AZ110" s="121">
        <f>'SO302.4 - Stoka D4'!F35</f>
        <v>0</v>
      </c>
      <c r="BA110" s="121">
        <f>'SO302.4 - Stoka D4'!F36</f>
        <v>0</v>
      </c>
      <c r="BB110" s="121">
        <f>'SO302.4 - Stoka D4'!F37</f>
        <v>0</v>
      </c>
      <c r="BC110" s="121">
        <f>'SO302.4 - Stoka D4'!F38</f>
        <v>0</v>
      </c>
      <c r="BD110" s="123">
        <f>'SO302.4 - Stoka D4'!F39</f>
        <v>0</v>
      </c>
      <c r="BE110" s="4"/>
      <c r="BT110" s="27" t="s">
        <v>89</v>
      </c>
      <c r="BV110" s="27" t="s">
        <v>81</v>
      </c>
      <c r="BW110" s="27" t="s">
        <v>135</v>
      </c>
      <c r="BX110" s="27" t="s">
        <v>123</v>
      </c>
      <c r="CL110" s="27" t="s">
        <v>1</v>
      </c>
    </row>
    <row r="111" s="4" customFormat="1" ht="16.5" customHeight="1">
      <c r="A111" s="104" t="s">
        <v>83</v>
      </c>
      <c r="B111" s="64"/>
      <c r="C111" s="10"/>
      <c r="D111" s="10"/>
      <c r="E111" s="117" t="s">
        <v>136</v>
      </c>
      <c r="F111" s="117"/>
      <c r="G111" s="117"/>
      <c r="H111" s="117"/>
      <c r="I111" s="117"/>
      <c r="J111" s="10"/>
      <c r="K111" s="117" t="s">
        <v>137</v>
      </c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8">
        <f>'SO302.5 - Stoka D5'!J32</f>
        <v>0</v>
      </c>
      <c r="AH111" s="10"/>
      <c r="AI111" s="10"/>
      <c r="AJ111" s="10"/>
      <c r="AK111" s="10"/>
      <c r="AL111" s="10"/>
      <c r="AM111" s="10"/>
      <c r="AN111" s="118">
        <f>SUM(AG111,AT111)</f>
        <v>0</v>
      </c>
      <c r="AO111" s="10"/>
      <c r="AP111" s="10"/>
      <c r="AQ111" s="119" t="s">
        <v>107</v>
      </c>
      <c r="AR111" s="64"/>
      <c r="AS111" s="120">
        <v>0</v>
      </c>
      <c r="AT111" s="121">
        <f>ROUND(SUM(AV111:AW111),2)</f>
        <v>0</v>
      </c>
      <c r="AU111" s="122">
        <f>'SO302.5 - Stoka D5'!P126</f>
        <v>0</v>
      </c>
      <c r="AV111" s="121">
        <f>'SO302.5 - Stoka D5'!J35</f>
        <v>0</v>
      </c>
      <c r="AW111" s="121">
        <f>'SO302.5 - Stoka D5'!J36</f>
        <v>0</v>
      </c>
      <c r="AX111" s="121">
        <f>'SO302.5 - Stoka D5'!J37</f>
        <v>0</v>
      </c>
      <c r="AY111" s="121">
        <f>'SO302.5 - Stoka D5'!J38</f>
        <v>0</v>
      </c>
      <c r="AZ111" s="121">
        <f>'SO302.5 - Stoka D5'!F35</f>
        <v>0</v>
      </c>
      <c r="BA111" s="121">
        <f>'SO302.5 - Stoka D5'!F36</f>
        <v>0</v>
      </c>
      <c r="BB111" s="121">
        <f>'SO302.5 - Stoka D5'!F37</f>
        <v>0</v>
      </c>
      <c r="BC111" s="121">
        <f>'SO302.5 - Stoka D5'!F38</f>
        <v>0</v>
      </c>
      <c r="BD111" s="123">
        <f>'SO302.5 - Stoka D5'!F39</f>
        <v>0</v>
      </c>
      <c r="BE111" s="4"/>
      <c r="BT111" s="27" t="s">
        <v>89</v>
      </c>
      <c r="BV111" s="27" t="s">
        <v>81</v>
      </c>
      <c r="BW111" s="27" t="s">
        <v>138</v>
      </c>
      <c r="BX111" s="27" t="s">
        <v>123</v>
      </c>
      <c r="CL111" s="27" t="s">
        <v>1</v>
      </c>
    </row>
    <row r="112" s="4" customFormat="1" ht="16.5" customHeight="1">
      <c r="A112" s="104" t="s">
        <v>83</v>
      </c>
      <c r="B112" s="64"/>
      <c r="C112" s="10"/>
      <c r="D112" s="10"/>
      <c r="E112" s="117" t="s">
        <v>139</v>
      </c>
      <c r="F112" s="117"/>
      <c r="G112" s="117"/>
      <c r="H112" s="117"/>
      <c r="I112" s="117"/>
      <c r="J112" s="10"/>
      <c r="K112" s="117" t="s">
        <v>140</v>
      </c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8">
        <f>'SO302.6 - Stoka D6'!J32</f>
        <v>0</v>
      </c>
      <c r="AH112" s="10"/>
      <c r="AI112" s="10"/>
      <c r="AJ112" s="10"/>
      <c r="AK112" s="10"/>
      <c r="AL112" s="10"/>
      <c r="AM112" s="10"/>
      <c r="AN112" s="118">
        <f>SUM(AG112,AT112)</f>
        <v>0</v>
      </c>
      <c r="AO112" s="10"/>
      <c r="AP112" s="10"/>
      <c r="AQ112" s="119" t="s">
        <v>107</v>
      </c>
      <c r="AR112" s="64"/>
      <c r="AS112" s="120">
        <v>0</v>
      </c>
      <c r="AT112" s="121">
        <f>ROUND(SUM(AV112:AW112),2)</f>
        <v>0</v>
      </c>
      <c r="AU112" s="122">
        <f>'SO302.6 - Stoka D6'!P126</f>
        <v>0</v>
      </c>
      <c r="AV112" s="121">
        <f>'SO302.6 - Stoka D6'!J35</f>
        <v>0</v>
      </c>
      <c r="AW112" s="121">
        <f>'SO302.6 - Stoka D6'!J36</f>
        <v>0</v>
      </c>
      <c r="AX112" s="121">
        <f>'SO302.6 - Stoka D6'!J37</f>
        <v>0</v>
      </c>
      <c r="AY112" s="121">
        <f>'SO302.6 - Stoka D6'!J38</f>
        <v>0</v>
      </c>
      <c r="AZ112" s="121">
        <f>'SO302.6 - Stoka D6'!F35</f>
        <v>0</v>
      </c>
      <c r="BA112" s="121">
        <f>'SO302.6 - Stoka D6'!F36</f>
        <v>0</v>
      </c>
      <c r="BB112" s="121">
        <f>'SO302.6 - Stoka D6'!F37</f>
        <v>0</v>
      </c>
      <c r="BC112" s="121">
        <f>'SO302.6 - Stoka D6'!F38</f>
        <v>0</v>
      </c>
      <c r="BD112" s="123">
        <f>'SO302.6 - Stoka D6'!F39</f>
        <v>0</v>
      </c>
      <c r="BE112" s="4"/>
      <c r="BT112" s="27" t="s">
        <v>89</v>
      </c>
      <c r="BV112" s="27" t="s">
        <v>81</v>
      </c>
      <c r="BW112" s="27" t="s">
        <v>141</v>
      </c>
      <c r="BX112" s="27" t="s">
        <v>123</v>
      </c>
      <c r="CL112" s="27" t="s">
        <v>1</v>
      </c>
    </row>
    <row r="113" s="4" customFormat="1" ht="16.5" customHeight="1">
      <c r="A113" s="104" t="s">
        <v>83</v>
      </c>
      <c r="B113" s="64"/>
      <c r="C113" s="10"/>
      <c r="D113" s="10"/>
      <c r="E113" s="117" t="s">
        <v>142</v>
      </c>
      <c r="F113" s="117"/>
      <c r="G113" s="117"/>
      <c r="H113" s="117"/>
      <c r="I113" s="117"/>
      <c r="J113" s="10"/>
      <c r="K113" s="117" t="s">
        <v>119</v>
      </c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8">
        <f>'SO302.7 - Odbočení pro ka...'!J32</f>
        <v>0</v>
      </c>
      <c r="AH113" s="10"/>
      <c r="AI113" s="10"/>
      <c r="AJ113" s="10"/>
      <c r="AK113" s="10"/>
      <c r="AL113" s="10"/>
      <c r="AM113" s="10"/>
      <c r="AN113" s="118">
        <f>SUM(AG113,AT113)</f>
        <v>0</v>
      </c>
      <c r="AO113" s="10"/>
      <c r="AP113" s="10"/>
      <c r="AQ113" s="119" t="s">
        <v>107</v>
      </c>
      <c r="AR113" s="64"/>
      <c r="AS113" s="120">
        <v>0</v>
      </c>
      <c r="AT113" s="121">
        <f>ROUND(SUM(AV113:AW113),2)</f>
        <v>0</v>
      </c>
      <c r="AU113" s="122">
        <f>'SO302.7 - Odbočení pro ka...'!P126</f>
        <v>0</v>
      </c>
      <c r="AV113" s="121">
        <f>'SO302.7 - Odbočení pro ka...'!J35</f>
        <v>0</v>
      </c>
      <c r="AW113" s="121">
        <f>'SO302.7 - Odbočení pro ka...'!J36</f>
        <v>0</v>
      </c>
      <c r="AX113" s="121">
        <f>'SO302.7 - Odbočení pro ka...'!J37</f>
        <v>0</v>
      </c>
      <c r="AY113" s="121">
        <f>'SO302.7 - Odbočení pro ka...'!J38</f>
        <v>0</v>
      </c>
      <c r="AZ113" s="121">
        <f>'SO302.7 - Odbočení pro ka...'!F35</f>
        <v>0</v>
      </c>
      <c r="BA113" s="121">
        <f>'SO302.7 - Odbočení pro ka...'!F36</f>
        <v>0</v>
      </c>
      <c r="BB113" s="121">
        <f>'SO302.7 - Odbočení pro ka...'!F37</f>
        <v>0</v>
      </c>
      <c r="BC113" s="121">
        <f>'SO302.7 - Odbočení pro ka...'!F38</f>
        <v>0</v>
      </c>
      <c r="BD113" s="123">
        <f>'SO302.7 - Odbočení pro ka...'!F39</f>
        <v>0</v>
      </c>
      <c r="BE113" s="4"/>
      <c r="BT113" s="27" t="s">
        <v>89</v>
      </c>
      <c r="BV113" s="27" t="s">
        <v>81</v>
      </c>
      <c r="BW113" s="27" t="s">
        <v>143</v>
      </c>
      <c r="BX113" s="27" t="s">
        <v>123</v>
      </c>
      <c r="CL113" s="27" t="s">
        <v>1</v>
      </c>
    </row>
    <row r="114" s="4" customFormat="1" ht="16.5" customHeight="1">
      <c r="A114" s="104" t="s">
        <v>83</v>
      </c>
      <c r="B114" s="64"/>
      <c r="C114" s="10"/>
      <c r="D114" s="10"/>
      <c r="E114" s="117" t="s">
        <v>144</v>
      </c>
      <c r="F114" s="117"/>
      <c r="G114" s="117"/>
      <c r="H114" s="117"/>
      <c r="I114" s="117"/>
      <c r="J114" s="10"/>
      <c r="K114" s="117" t="s">
        <v>145</v>
      </c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8">
        <f>'SO302.8 - Odbočení pro př...'!J32</f>
        <v>0</v>
      </c>
      <c r="AH114" s="10"/>
      <c r="AI114" s="10"/>
      <c r="AJ114" s="10"/>
      <c r="AK114" s="10"/>
      <c r="AL114" s="10"/>
      <c r="AM114" s="10"/>
      <c r="AN114" s="118">
        <f>SUM(AG114,AT114)</f>
        <v>0</v>
      </c>
      <c r="AO114" s="10"/>
      <c r="AP114" s="10"/>
      <c r="AQ114" s="119" t="s">
        <v>107</v>
      </c>
      <c r="AR114" s="64"/>
      <c r="AS114" s="120">
        <v>0</v>
      </c>
      <c r="AT114" s="121">
        <f>ROUND(SUM(AV114:AW114),2)</f>
        <v>0</v>
      </c>
      <c r="AU114" s="122">
        <f>'SO302.8 - Odbočení pro př...'!P126</f>
        <v>0</v>
      </c>
      <c r="AV114" s="121">
        <f>'SO302.8 - Odbočení pro př...'!J35</f>
        <v>0</v>
      </c>
      <c r="AW114" s="121">
        <f>'SO302.8 - Odbočení pro př...'!J36</f>
        <v>0</v>
      </c>
      <c r="AX114" s="121">
        <f>'SO302.8 - Odbočení pro př...'!J37</f>
        <v>0</v>
      </c>
      <c r="AY114" s="121">
        <f>'SO302.8 - Odbočení pro př...'!J38</f>
        <v>0</v>
      </c>
      <c r="AZ114" s="121">
        <f>'SO302.8 - Odbočení pro př...'!F35</f>
        <v>0</v>
      </c>
      <c r="BA114" s="121">
        <f>'SO302.8 - Odbočení pro př...'!F36</f>
        <v>0</v>
      </c>
      <c r="BB114" s="121">
        <f>'SO302.8 - Odbočení pro př...'!F37</f>
        <v>0</v>
      </c>
      <c r="BC114" s="121">
        <f>'SO302.8 - Odbočení pro př...'!F38</f>
        <v>0</v>
      </c>
      <c r="BD114" s="123">
        <f>'SO302.8 - Odbočení pro př...'!F39</f>
        <v>0</v>
      </c>
      <c r="BE114" s="4"/>
      <c r="BT114" s="27" t="s">
        <v>89</v>
      </c>
      <c r="BV114" s="27" t="s">
        <v>81</v>
      </c>
      <c r="BW114" s="27" t="s">
        <v>146</v>
      </c>
      <c r="BX114" s="27" t="s">
        <v>123</v>
      </c>
      <c r="CL114" s="27" t="s">
        <v>1</v>
      </c>
    </row>
    <row r="115" s="4" customFormat="1" ht="16.5" customHeight="1">
      <c r="A115" s="104" t="s">
        <v>83</v>
      </c>
      <c r="B115" s="64"/>
      <c r="C115" s="10"/>
      <c r="D115" s="10"/>
      <c r="E115" s="117" t="s">
        <v>147</v>
      </c>
      <c r="F115" s="117"/>
      <c r="G115" s="117"/>
      <c r="H115" s="117"/>
      <c r="I115" s="117"/>
      <c r="J115" s="10"/>
      <c r="K115" s="117" t="s">
        <v>148</v>
      </c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8">
        <f>'SO302.9 - Tůně s retenční...'!J32</f>
        <v>0</v>
      </c>
      <c r="AH115" s="10"/>
      <c r="AI115" s="10"/>
      <c r="AJ115" s="10"/>
      <c r="AK115" s="10"/>
      <c r="AL115" s="10"/>
      <c r="AM115" s="10"/>
      <c r="AN115" s="118">
        <f>SUM(AG115,AT115)</f>
        <v>0</v>
      </c>
      <c r="AO115" s="10"/>
      <c r="AP115" s="10"/>
      <c r="AQ115" s="119" t="s">
        <v>107</v>
      </c>
      <c r="AR115" s="64"/>
      <c r="AS115" s="120">
        <v>0</v>
      </c>
      <c r="AT115" s="121">
        <f>ROUND(SUM(AV115:AW115),2)</f>
        <v>0</v>
      </c>
      <c r="AU115" s="122">
        <f>'SO302.9 - Tůně s retenční...'!P128</f>
        <v>0</v>
      </c>
      <c r="AV115" s="121">
        <f>'SO302.9 - Tůně s retenční...'!J35</f>
        <v>0</v>
      </c>
      <c r="AW115" s="121">
        <f>'SO302.9 - Tůně s retenční...'!J36</f>
        <v>0</v>
      </c>
      <c r="AX115" s="121">
        <f>'SO302.9 - Tůně s retenční...'!J37</f>
        <v>0</v>
      </c>
      <c r="AY115" s="121">
        <f>'SO302.9 - Tůně s retenční...'!J38</f>
        <v>0</v>
      </c>
      <c r="AZ115" s="121">
        <f>'SO302.9 - Tůně s retenční...'!F35</f>
        <v>0</v>
      </c>
      <c r="BA115" s="121">
        <f>'SO302.9 - Tůně s retenční...'!F36</f>
        <v>0</v>
      </c>
      <c r="BB115" s="121">
        <f>'SO302.9 - Tůně s retenční...'!F37</f>
        <v>0</v>
      </c>
      <c r="BC115" s="121">
        <f>'SO302.9 - Tůně s retenční...'!F38</f>
        <v>0</v>
      </c>
      <c r="BD115" s="123">
        <f>'SO302.9 - Tůně s retenční...'!F39</f>
        <v>0</v>
      </c>
      <c r="BE115" s="4"/>
      <c r="BT115" s="27" t="s">
        <v>89</v>
      </c>
      <c r="BV115" s="27" t="s">
        <v>81</v>
      </c>
      <c r="BW115" s="27" t="s">
        <v>149</v>
      </c>
      <c r="BX115" s="27" t="s">
        <v>123</v>
      </c>
      <c r="CL115" s="27" t="s">
        <v>1</v>
      </c>
    </row>
    <row r="116" s="7" customFormat="1" ht="16.5" customHeight="1">
      <c r="A116" s="7"/>
      <c r="B116" s="105"/>
      <c r="C116" s="106"/>
      <c r="D116" s="107" t="s">
        <v>150</v>
      </c>
      <c r="E116" s="107"/>
      <c r="F116" s="107"/>
      <c r="G116" s="107"/>
      <c r="H116" s="107"/>
      <c r="I116" s="108"/>
      <c r="J116" s="107" t="s">
        <v>151</v>
      </c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16">
        <f>ROUND(SUM(AG117:AG122),2)</f>
        <v>0</v>
      </c>
      <c r="AH116" s="108"/>
      <c r="AI116" s="108"/>
      <c r="AJ116" s="108"/>
      <c r="AK116" s="108"/>
      <c r="AL116" s="108"/>
      <c r="AM116" s="108"/>
      <c r="AN116" s="109">
        <f>SUM(AG116,AT116)</f>
        <v>0</v>
      </c>
      <c r="AO116" s="108"/>
      <c r="AP116" s="108"/>
      <c r="AQ116" s="110" t="s">
        <v>86</v>
      </c>
      <c r="AR116" s="105"/>
      <c r="AS116" s="111">
        <f>ROUND(SUM(AS117:AS122),2)</f>
        <v>0</v>
      </c>
      <c r="AT116" s="112">
        <f>ROUND(SUM(AV116:AW116),2)</f>
        <v>0</v>
      </c>
      <c r="AU116" s="113">
        <f>ROUND(SUM(AU117:AU122),5)</f>
        <v>0</v>
      </c>
      <c r="AV116" s="112">
        <f>ROUND(AZ116*L29,2)</f>
        <v>0</v>
      </c>
      <c r="AW116" s="112">
        <f>ROUND(BA116*L30,2)</f>
        <v>0</v>
      </c>
      <c r="AX116" s="112">
        <f>ROUND(BB116*L29,2)</f>
        <v>0</v>
      </c>
      <c r="AY116" s="112">
        <f>ROUND(BC116*L30,2)</f>
        <v>0</v>
      </c>
      <c r="AZ116" s="112">
        <f>ROUND(SUM(AZ117:AZ122),2)</f>
        <v>0</v>
      </c>
      <c r="BA116" s="112">
        <f>ROUND(SUM(BA117:BA122),2)</f>
        <v>0</v>
      </c>
      <c r="BB116" s="112">
        <f>ROUND(SUM(BB117:BB122),2)</f>
        <v>0</v>
      </c>
      <c r="BC116" s="112">
        <f>ROUND(SUM(BC117:BC122),2)</f>
        <v>0</v>
      </c>
      <c r="BD116" s="114">
        <f>ROUND(SUM(BD117:BD122),2)</f>
        <v>0</v>
      </c>
      <c r="BE116" s="7"/>
      <c r="BS116" s="115" t="s">
        <v>78</v>
      </c>
      <c r="BT116" s="115" t="s">
        <v>87</v>
      </c>
      <c r="BU116" s="115" t="s">
        <v>80</v>
      </c>
      <c r="BV116" s="115" t="s">
        <v>81</v>
      </c>
      <c r="BW116" s="115" t="s">
        <v>152</v>
      </c>
      <c r="BX116" s="115" t="s">
        <v>4</v>
      </c>
      <c r="CL116" s="115" t="s">
        <v>1</v>
      </c>
      <c r="CM116" s="115" t="s">
        <v>89</v>
      </c>
    </row>
    <row r="117" s="4" customFormat="1" ht="16.5" customHeight="1">
      <c r="A117" s="104" t="s">
        <v>83</v>
      </c>
      <c r="B117" s="64"/>
      <c r="C117" s="10"/>
      <c r="D117" s="10"/>
      <c r="E117" s="117" t="s">
        <v>153</v>
      </c>
      <c r="F117" s="117"/>
      <c r="G117" s="117"/>
      <c r="H117" s="117"/>
      <c r="I117" s="117"/>
      <c r="J117" s="10"/>
      <c r="K117" s="117" t="s">
        <v>154</v>
      </c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8">
        <f>'SO351.1 - Větev V výkopov...'!J32</f>
        <v>0</v>
      </c>
      <c r="AH117" s="10"/>
      <c r="AI117" s="10"/>
      <c r="AJ117" s="10"/>
      <c r="AK117" s="10"/>
      <c r="AL117" s="10"/>
      <c r="AM117" s="10"/>
      <c r="AN117" s="118">
        <f>SUM(AG117,AT117)</f>
        <v>0</v>
      </c>
      <c r="AO117" s="10"/>
      <c r="AP117" s="10"/>
      <c r="AQ117" s="119" t="s">
        <v>107</v>
      </c>
      <c r="AR117" s="64"/>
      <c r="AS117" s="120">
        <v>0</v>
      </c>
      <c r="AT117" s="121">
        <f>ROUND(SUM(AV117:AW117),2)</f>
        <v>0</v>
      </c>
      <c r="AU117" s="122">
        <f>'SO351.1 - Větev V výkopov...'!P127</f>
        <v>0</v>
      </c>
      <c r="AV117" s="121">
        <f>'SO351.1 - Větev V výkopov...'!J35</f>
        <v>0</v>
      </c>
      <c r="AW117" s="121">
        <f>'SO351.1 - Větev V výkopov...'!J36</f>
        <v>0</v>
      </c>
      <c r="AX117" s="121">
        <f>'SO351.1 - Větev V výkopov...'!J37</f>
        <v>0</v>
      </c>
      <c r="AY117" s="121">
        <f>'SO351.1 - Větev V výkopov...'!J38</f>
        <v>0</v>
      </c>
      <c r="AZ117" s="121">
        <f>'SO351.1 - Větev V výkopov...'!F35</f>
        <v>0</v>
      </c>
      <c r="BA117" s="121">
        <f>'SO351.1 - Větev V výkopov...'!F36</f>
        <v>0</v>
      </c>
      <c r="BB117" s="121">
        <f>'SO351.1 - Větev V výkopov...'!F37</f>
        <v>0</v>
      </c>
      <c r="BC117" s="121">
        <f>'SO351.1 - Větev V výkopov...'!F38</f>
        <v>0</v>
      </c>
      <c r="BD117" s="123">
        <f>'SO351.1 - Větev V výkopov...'!F39</f>
        <v>0</v>
      </c>
      <c r="BE117" s="4"/>
      <c r="BT117" s="27" t="s">
        <v>89</v>
      </c>
      <c r="BV117" s="27" t="s">
        <v>81</v>
      </c>
      <c r="BW117" s="27" t="s">
        <v>155</v>
      </c>
      <c r="BX117" s="27" t="s">
        <v>152</v>
      </c>
      <c r="CL117" s="27" t="s">
        <v>1</v>
      </c>
    </row>
    <row r="118" s="4" customFormat="1" ht="16.5" customHeight="1">
      <c r="A118" s="104" t="s">
        <v>83</v>
      </c>
      <c r="B118" s="64"/>
      <c r="C118" s="10"/>
      <c r="D118" s="10"/>
      <c r="E118" s="117" t="s">
        <v>156</v>
      </c>
      <c r="F118" s="117"/>
      <c r="G118" s="117"/>
      <c r="H118" s="117"/>
      <c r="I118" s="117"/>
      <c r="J118" s="10"/>
      <c r="K118" s="117" t="s">
        <v>157</v>
      </c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8">
        <f>'SO351.2 - Větev V4 výkopo...'!J32</f>
        <v>0</v>
      </c>
      <c r="AH118" s="10"/>
      <c r="AI118" s="10"/>
      <c r="AJ118" s="10"/>
      <c r="AK118" s="10"/>
      <c r="AL118" s="10"/>
      <c r="AM118" s="10"/>
      <c r="AN118" s="118">
        <f>SUM(AG118,AT118)</f>
        <v>0</v>
      </c>
      <c r="AO118" s="10"/>
      <c r="AP118" s="10"/>
      <c r="AQ118" s="119" t="s">
        <v>107</v>
      </c>
      <c r="AR118" s="64"/>
      <c r="AS118" s="120">
        <v>0</v>
      </c>
      <c r="AT118" s="121">
        <f>ROUND(SUM(AV118:AW118),2)</f>
        <v>0</v>
      </c>
      <c r="AU118" s="122">
        <f>'SO351.2 - Větev V4 výkopo...'!P127</f>
        <v>0</v>
      </c>
      <c r="AV118" s="121">
        <f>'SO351.2 - Větev V4 výkopo...'!J35</f>
        <v>0</v>
      </c>
      <c r="AW118" s="121">
        <f>'SO351.2 - Větev V4 výkopo...'!J36</f>
        <v>0</v>
      </c>
      <c r="AX118" s="121">
        <f>'SO351.2 - Větev V4 výkopo...'!J37</f>
        <v>0</v>
      </c>
      <c r="AY118" s="121">
        <f>'SO351.2 - Větev V4 výkopo...'!J38</f>
        <v>0</v>
      </c>
      <c r="AZ118" s="121">
        <f>'SO351.2 - Větev V4 výkopo...'!F35</f>
        <v>0</v>
      </c>
      <c r="BA118" s="121">
        <f>'SO351.2 - Větev V4 výkopo...'!F36</f>
        <v>0</v>
      </c>
      <c r="BB118" s="121">
        <f>'SO351.2 - Větev V4 výkopo...'!F37</f>
        <v>0</v>
      </c>
      <c r="BC118" s="121">
        <f>'SO351.2 - Větev V4 výkopo...'!F38</f>
        <v>0</v>
      </c>
      <c r="BD118" s="123">
        <f>'SO351.2 - Větev V4 výkopo...'!F39</f>
        <v>0</v>
      </c>
      <c r="BE118" s="4"/>
      <c r="BT118" s="27" t="s">
        <v>89</v>
      </c>
      <c r="BV118" s="27" t="s">
        <v>81</v>
      </c>
      <c r="BW118" s="27" t="s">
        <v>158</v>
      </c>
      <c r="BX118" s="27" t="s">
        <v>152</v>
      </c>
      <c r="CL118" s="27" t="s">
        <v>1</v>
      </c>
    </row>
    <row r="119" s="4" customFormat="1" ht="16.5" customHeight="1">
      <c r="A119" s="104" t="s">
        <v>83</v>
      </c>
      <c r="B119" s="64"/>
      <c r="C119" s="10"/>
      <c r="D119" s="10"/>
      <c r="E119" s="117" t="s">
        <v>159</v>
      </c>
      <c r="F119" s="117"/>
      <c r="G119" s="117"/>
      <c r="H119" s="117"/>
      <c r="I119" s="117"/>
      <c r="J119" s="10"/>
      <c r="K119" s="117" t="s">
        <v>160</v>
      </c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8">
        <f>'SO351.3 - Větev V5 výkopo...'!J32</f>
        <v>0</v>
      </c>
      <c r="AH119" s="10"/>
      <c r="AI119" s="10"/>
      <c r="AJ119" s="10"/>
      <c r="AK119" s="10"/>
      <c r="AL119" s="10"/>
      <c r="AM119" s="10"/>
      <c r="AN119" s="118">
        <f>SUM(AG119,AT119)</f>
        <v>0</v>
      </c>
      <c r="AO119" s="10"/>
      <c r="AP119" s="10"/>
      <c r="AQ119" s="119" t="s">
        <v>107</v>
      </c>
      <c r="AR119" s="64"/>
      <c r="AS119" s="120">
        <v>0</v>
      </c>
      <c r="AT119" s="121">
        <f>ROUND(SUM(AV119:AW119),2)</f>
        <v>0</v>
      </c>
      <c r="AU119" s="122">
        <f>'SO351.3 - Větev V5 výkopo...'!P124</f>
        <v>0</v>
      </c>
      <c r="AV119" s="121">
        <f>'SO351.3 - Větev V5 výkopo...'!J35</f>
        <v>0</v>
      </c>
      <c r="AW119" s="121">
        <f>'SO351.3 - Větev V5 výkopo...'!J36</f>
        <v>0</v>
      </c>
      <c r="AX119" s="121">
        <f>'SO351.3 - Větev V5 výkopo...'!J37</f>
        <v>0</v>
      </c>
      <c r="AY119" s="121">
        <f>'SO351.3 - Větev V5 výkopo...'!J38</f>
        <v>0</v>
      </c>
      <c r="AZ119" s="121">
        <f>'SO351.3 - Větev V5 výkopo...'!F35</f>
        <v>0</v>
      </c>
      <c r="BA119" s="121">
        <f>'SO351.3 - Větev V5 výkopo...'!F36</f>
        <v>0</v>
      </c>
      <c r="BB119" s="121">
        <f>'SO351.3 - Větev V5 výkopo...'!F37</f>
        <v>0</v>
      </c>
      <c r="BC119" s="121">
        <f>'SO351.3 - Větev V5 výkopo...'!F38</f>
        <v>0</v>
      </c>
      <c r="BD119" s="123">
        <f>'SO351.3 - Větev V5 výkopo...'!F39</f>
        <v>0</v>
      </c>
      <c r="BE119" s="4"/>
      <c r="BT119" s="27" t="s">
        <v>89</v>
      </c>
      <c r="BV119" s="27" t="s">
        <v>81</v>
      </c>
      <c r="BW119" s="27" t="s">
        <v>161</v>
      </c>
      <c r="BX119" s="27" t="s">
        <v>152</v>
      </c>
      <c r="CL119" s="27" t="s">
        <v>1</v>
      </c>
    </row>
    <row r="120" s="4" customFormat="1" ht="16.5" customHeight="1">
      <c r="A120" s="104" t="s">
        <v>83</v>
      </c>
      <c r="B120" s="64"/>
      <c r="C120" s="10"/>
      <c r="D120" s="10"/>
      <c r="E120" s="117" t="s">
        <v>162</v>
      </c>
      <c r="F120" s="117"/>
      <c r="G120" s="117"/>
      <c r="H120" s="117"/>
      <c r="I120" s="117"/>
      <c r="J120" s="10"/>
      <c r="K120" s="117" t="s">
        <v>163</v>
      </c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8">
        <f>'SO351.4 - Větev V6 výkopo...'!J32</f>
        <v>0</v>
      </c>
      <c r="AH120" s="10"/>
      <c r="AI120" s="10"/>
      <c r="AJ120" s="10"/>
      <c r="AK120" s="10"/>
      <c r="AL120" s="10"/>
      <c r="AM120" s="10"/>
      <c r="AN120" s="118">
        <f>SUM(AG120,AT120)</f>
        <v>0</v>
      </c>
      <c r="AO120" s="10"/>
      <c r="AP120" s="10"/>
      <c r="AQ120" s="119" t="s">
        <v>107</v>
      </c>
      <c r="AR120" s="64"/>
      <c r="AS120" s="120">
        <v>0</v>
      </c>
      <c r="AT120" s="121">
        <f>ROUND(SUM(AV120:AW120),2)</f>
        <v>0</v>
      </c>
      <c r="AU120" s="122">
        <f>'SO351.4 - Větev V6 výkopo...'!P124</f>
        <v>0</v>
      </c>
      <c r="AV120" s="121">
        <f>'SO351.4 - Větev V6 výkopo...'!J35</f>
        <v>0</v>
      </c>
      <c r="AW120" s="121">
        <f>'SO351.4 - Větev V6 výkopo...'!J36</f>
        <v>0</v>
      </c>
      <c r="AX120" s="121">
        <f>'SO351.4 - Větev V6 výkopo...'!J37</f>
        <v>0</v>
      </c>
      <c r="AY120" s="121">
        <f>'SO351.4 - Větev V6 výkopo...'!J38</f>
        <v>0</v>
      </c>
      <c r="AZ120" s="121">
        <f>'SO351.4 - Větev V6 výkopo...'!F35</f>
        <v>0</v>
      </c>
      <c r="BA120" s="121">
        <f>'SO351.4 - Větev V6 výkopo...'!F36</f>
        <v>0</v>
      </c>
      <c r="BB120" s="121">
        <f>'SO351.4 - Větev V6 výkopo...'!F37</f>
        <v>0</v>
      </c>
      <c r="BC120" s="121">
        <f>'SO351.4 - Větev V6 výkopo...'!F38</f>
        <v>0</v>
      </c>
      <c r="BD120" s="123">
        <f>'SO351.4 - Větev V6 výkopo...'!F39</f>
        <v>0</v>
      </c>
      <c r="BE120" s="4"/>
      <c r="BT120" s="27" t="s">
        <v>89</v>
      </c>
      <c r="BV120" s="27" t="s">
        <v>81</v>
      </c>
      <c r="BW120" s="27" t="s">
        <v>164</v>
      </c>
      <c r="BX120" s="27" t="s">
        <v>152</v>
      </c>
      <c r="CL120" s="27" t="s">
        <v>1</v>
      </c>
    </row>
    <row r="121" s="4" customFormat="1" ht="16.5" customHeight="1">
      <c r="A121" s="104" t="s">
        <v>83</v>
      </c>
      <c r="B121" s="64"/>
      <c r="C121" s="10"/>
      <c r="D121" s="10"/>
      <c r="E121" s="117" t="s">
        <v>165</v>
      </c>
      <c r="F121" s="117"/>
      <c r="G121" s="117"/>
      <c r="H121" s="117"/>
      <c r="I121" s="117"/>
      <c r="J121" s="10"/>
      <c r="K121" s="117" t="s">
        <v>166</v>
      </c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8">
        <f>'SO351.5 - Výpis materiálu'!J32</f>
        <v>0</v>
      </c>
      <c r="AH121" s="10"/>
      <c r="AI121" s="10"/>
      <c r="AJ121" s="10"/>
      <c r="AK121" s="10"/>
      <c r="AL121" s="10"/>
      <c r="AM121" s="10"/>
      <c r="AN121" s="118">
        <f>SUM(AG121,AT121)</f>
        <v>0</v>
      </c>
      <c r="AO121" s="10"/>
      <c r="AP121" s="10"/>
      <c r="AQ121" s="119" t="s">
        <v>107</v>
      </c>
      <c r="AR121" s="64"/>
      <c r="AS121" s="120">
        <v>0</v>
      </c>
      <c r="AT121" s="121">
        <f>ROUND(SUM(AV121:AW121),2)</f>
        <v>0</v>
      </c>
      <c r="AU121" s="122">
        <f>'SO351.5 - Výpis materiálu'!P125</f>
        <v>0</v>
      </c>
      <c r="AV121" s="121">
        <f>'SO351.5 - Výpis materiálu'!J35</f>
        <v>0</v>
      </c>
      <c r="AW121" s="121">
        <f>'SO351.5 - Výpis materiálu'!J36</f>
        <v>0</v>
      </c>
      <c r="AX121" s="121">
        <f>'SO351.5 - Výpis materiálu'!J37</f>
        <v>0</v>
      </c>
      <c r="AY121" s="121">
        <f>'SO351.5 - Výpis materiálu'!J38</f>
        <v>0</v>
      </c>
      <c r="AZ121" s="121">
        <f>'SO351.5 - Výpis materiálu'!F35</f>
        <v>0</v>
      </c>
      <c r="BA121" s="121">
        <f>'SO351.5 - Výpis materiálu'!F36</f>
        <v>0</v>
      </c>
      <c r="BB121" s="121">
        <f>'SO351.5 - Výpis materiálu'!F37</f>
        <v>0</v>
      </c>
      <c r="BC121" s="121">
        <f>'SO351.5 - Výpis materiálu'!F38</f>
        <v>0</v>
      </c>
      <c r="BD121" s="123">
        <f>'SO351.5 - Výpis materiálu'!F39</f>
        <v>0</v>
      </c>
      <c r="BE121" s="4"/>
      <c r="BT121" s="27" t="s">
        <v>89</v>
      </c>
      <c r="BV121" s="27" t="s">
        <v>81</v>
      </c>
      <c r="BW121" s="27" t="s">
        <v>167</v>
      </c>
      <c r="BX121" s="27" t="s">
        <v>152</v>
      </c>
      <c r="CL121" s="27" t="s">
        <v>1</v>
      </c>
    </row>
    <row r="122" s="4" customFormat="1" ht="16.5" customHeight="1">
      <c r="A122" s="104" t="s">
        <v>83</v>
      </c>
      <c r="B122" s="64"/>
      <c r="C122" s="10"/>
      <c r="D122" s="10"/>
      <c r="E122" s="117" t="s">
        <v>168</v>
      </c>
      <c r="F122" s="117"/>
      <c r="G122" s="117"/>
      <c r="H122" s="117"/>
      <c r="I122" s="117"/>
      <c r="J122" s="10"/>
      <c r="K122" s="117" t="s">
        <v>169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8">
        <f>'SO351.6 - Odbočení pro vo...'!J32</f>
        <v>0</v>
      </c>
      <c r="AH122" s="10"/>
      <c r="AI122" s="10"/>
      <c r="AJ122" s="10"/>
      <c r="AK122" s="10"/>
      <c r="AL122" s="10"/>
      <c r="AM122" s="10"/>
      <c r="AN122" s="118">
        <f>SUM(AG122,AT122)</f>
        <v>0</v>
      </c>
      <c r="AO122" s="10"/>
      <c r="AP122" s="10"/>
      <c r="AQ122" s="119" t="s">
        <v>107</v>
      </c>
      <c r="AR122" s="64"/>
      <c r="AS122" s="120">
        <v>0</v>
      </c>
      <c r="AT122" s="121">
        <f>ROUND(SUM(AV122:AW122),2)</f>
        <v>0</v>
      </c>
      <c r="AU122" s="122">
        <f>'SO351.6 - Odbočení pro vo...'!P126</f>
        <v>0</v>
      </c>
      <c r="AV122" s="121">
        <f>'SO351.6 - Odbočení pro vo...'!J35</f>
        <v>0</v>
      </c>
      <c r="AW122" s="121">
        <f>'SO351.6 - Odbočení pro vo...'!J36</f>
        <v>0</v>
      </c>
      <c r="AX122" s="121">
        <f>'SO351.6 - Odbočení pro vo...'!J37</f>
        <v>0</v>
      </c>
      <c r="AY122" s="121">
        <f>'SO351.6 - Odbočení pro vo...'!J38</f>
        <v>0</v>
      </c>
      <c r="AZ122" s="121">
        <f>'SO351.6 - Odbočení pro vo...'!F35</f>
        <v>0</v>
      </c>
      <c r="BA122" s="121">
        <f>'SO351.6 - Odbočení pro vo...'!F36</f>
        <v>0</v>
      </c>
      <c r="BB122" s="121">
        <f>'SO351.6 - Odbočení pro vo...'!F37</f>
        <v>0</v>
      </c>
      <c r="BC122" s="121">
        <f>'SO351.6 - Odbočení pro vo...'!F38</f>
        <v>0</v>
      </c>
      <c r="BD122" s="123">
        <f>'SO351.6 - Odbočení pro vo...'!F39</f>
        <v>0</v>
      </c>
      <c r="BE122" s="4"/>
      <c r="BT122" s="27" t="s">
        <v>89</v>
      </c>
      <c r="BV122" s="27" t="s">
        <v>81</v>
      </c>
      <c r="BW122" s="27" t="s">
        <v>170</v>
      </c>
      <c r="BX122" s="27" t="s">
        <v>152</v>
      </c>
      <c r="CL122" s="27" t="s">
        <v>1</v>
      </c>
    </row>
    <row r="123" s="7" customFormat="1" ht="16.5" customHeight="1">
      <c r="A123" s="104" t="s">
        <v>83</v>
      </c>
      <c r="B123" s="105"/>
      <c r="C123" s="106"/>
      <c r="D123" s="107" t="s">
        <v>171</v>
      </c>
      <c r="E123" s="107"/>
      <c r="F123" s="107"/>
      <c r="G123" s="107"/>
      <c r="H123" s="107"/>
      <c r="I123" s="108"/>
      <c r="J123" s="107" t="s">
        <v>172</v>
      </c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9">
        <f>'SO 352 - Přeložka vodovodu'!J30</f>
        <v>0</v>
      </c>
      <c r="AH123" s="108"/>
      <c r="AI123" s="108"/>
      <c r="AJ123" s="108"/>
      <c r="AK123" s="108"/>
      <c r="AL123" s="108"/>
      <c r="AM123" s="108"/>
      <c r="AN123" s="109">
        <f>SUM(AG123,AT123)</f>
        <v>0</v>
      </c>
      <c r="AO123" s="108"/>
      <c r="AP123" s="108"/>
      <c r="AQ123" s="110" t="s">
        <v>86</v>
      </c>
      <c r="AR123" s="105"/>
      <c r="AS123" s="111">
        <v>0</v>
      </c>
      <c r="AT123" s="112">
        <f>ROUND(SUM(AV123:AW123),2)</f>
        <v>0</v>
      </c>
      <c r="AU123" s="113">
        <f>'SO 352 - Přeložka vodovodu'!P123</f>
        <v>0</v>
      </c>
      <c r="AV123" s="112">
        <f>'SO 352 - Přeložka vodovodu'!J33</f>
        <v>0</v>
      </c>
      <c r="AW123" s="112">
        <f>'SO 352 - Přeložka vodovodu'!J34</f>
        <v>0</v>
      </c>
      <c r="AX123" s="112">
        <f>'SO 352 - Přeložka vodovodu'!J35</f>
        <v>0</v>
      </c>
      <c r="AY123" s="112">
        <f>'SO 352 - Přeložka vodovodu'!J36</f>
        <v>0</v>
      </c>
      <c r="AZ123" s="112">
        <f>'SO 352 - Přeložka vodovodu'!F33</f>
        <v>0</v>
      </c>
      <c r="BA123" s="112">
        <f>'SO 352 - Přeložka vodovodu'!F34</f>
        <v>0</v>
      </c>
      <c r="BB123" s="112">
        <f>'SO 352 - Přeložka vodovodu'!F35</f>
        <v>0</v>
      </c>
      <c r="BC123" s="112">
        <f>'SO 352 - Přeložka vodovodu'!F36</f>
        <v>0</v>
      </c>
      <c r="BD123" s="114">
        <f>'SO 352 - Přeložka vodovodu'!F37</f>
        <v>0</v>
      </c>
      <c r="BE123" s="7"/>
      <c r="BT123" s="115" t="s">
        <v>87</v>
      </c>
      <c r="BV123" s="115" t="s">
        <v>81</v>
      </c>
      <c r="BW123" s="115" t="s">
        <v>173</v>
      </c>
      <c r="BX123" s="115" t="s">
        <v>4</v>
      </c>
      <c r="CL123" s="115" t="s">
        <v>1</v>
      </c>
      <c r="CM123" s="115" t="s">
        <v>89</v>
      </c>
    </row>
    <row r="124" s="7" customFormat="1" ht="16.5" customHeight="1">
      <c r="A124" s="104" t="s">
        <v>83</v>
      </c>
      <c r="B124" s="105"/>
      <c r="C124" s="106"/>
      <c r="D124" s="107" t="s">
        <v>174</v>
      </c>
      <c r="E124" s="107"/>
      <c r="F124" s="107"/>
      <c r="G124" s="107"/>
      <c r="H124" s="107"/>
      <c r="I124" s="108"/>
      <c r="J124" s="107" t="s">
        <v>175</v>
      </c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9">
        <f>'SO 401 - Veřejné osvětlení'!J30</f>
        <v>0</v>
      </c>
      <c r="AH124" s="108"/>
      <c r="AI124" s="108"/>
      <c r="AJ124" s="108"/>
      <c r="AK124" s="108"/>
      <c r="AL124" s="108"/>
      <c r="AM124" s="108"/>
      <c r="AN124" s="109">
        <f>SUM(AG124,AT124)</f>
        <v>0</v>
      </c>
      <c r="AO124" s="108"/>
      <c r="AP124" s="108"/>
      <c r="AQ124" s="110" t="s">
        <v>86</v>
      </c>
      <c r="AR124" s="105"/>
      <c r="AS124" s="111">
        <v>0</v>
      </c>
      <c r="AT124" s="112">
        <f>ROUND(SUM(AV124:AW124),2)</f>
        <v>0</v>
      </c>
      <c r="AU124" s="113">
        <f>'SO 401 - Veřejné osvětlení'!P125</f>
        <v>0</v>
      </c>
      <c r="AV124" s="112">
        <f>'SO 401 - Veřejné osvětlení'!J33</f>
        <v>0</v>
      </c>
      <c r="AW124" s="112">
        <f>'SO 401 - Veřejné osvětlení'!J34</f>
        <v>0</v>
      </c>
      <c r="AX124" s="112">
        <f>'SO 401 - Veřejné osvětlení'!J35</f>
        <v>0</v>
      </c>
      <c r="AY124" s="112">
        <f>'SO 401 - Veřejné osvětlení'!J36</f>
        <v>0</v>
      </c>
      <c r="AZ124" s="112">
        <f>'SO 401 - Veřejné osvětlení'!F33</f>
        <v>0</v>
      </c>
      <c r="BA124" s="112">
        <f>'SO 401 - Veřejné osvětlení'!F34</f>
        <v>0</v>
      </c>
      <c r="BB124" s="112">
        <f>'SO 401 - Veřejné osvětlení'!F35</f>
        <v>0</v>
      </c>
      <c r="BC124" s="112">
        <f>'SO 401 - Veřejné osvětlení'!F36</f>
        <v>0</v>
      </c>
      <c r="BD124" s="114">
        <f>'SO 401 - Veřejné osvětlení'!F37</f>
        <v>0</v>
      </c>
      <c r="BE124" s="7"/>
      <c r="BT124" s="115" t="s">
        <v>87</v>
      </c>
      <c r="BV124" s="115" t="s">
        <v>81</v>
      </c>
      <c r="BW124" s="115" t="s">
        <v>176</v>
      </c>
      <c r="BX124" s="115" t="s">
        <v>4</v>
      </c>
      <c r="CL124" s="115" t="s">
        <v>1</v>
      </c>
      <c r="CM124" s="115" t="s">
        <v>89</v>
      </c>
    </row>
    <row r="125" s="7" customFormat="1" ht="16.5" customHeight="1">
      <c r="A125" s="7"/>
      <c r="B125" s="105"/>
      <c r="C125" s="106"/>
      <c r="D125" s="107" t="s">
        <v>177</v>
      </c>
      <c r="E125" s="107"/>
      <c r="F125" s="107"/>
      <c r="G125" s="107"/>
      <c r="H125" s="107"/>
      <c r="I125" s="108"/>
      <c r="J125" s="107" t="s">
        <v>178</v>
      </c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16">
        <f>ROUND(SUM(AG126:AG131),2)</f>
        <v>0</v>
      </c>
      <c r="AH125" s="108"/>
      <c r="AI125" s="108"/>
      <c r="AJ125" s="108"/>
      <c r="AK125" s="108"/>
      <c r="AL125" s="108"/>
      <c r="AM125" s="108"/>
      <c r="AN125" s="109">
        <f>SUM(AG125,AT125)</f>
        <v>0</v>
      </c>
      <c r="AO125" s="108"/>
      <c r="AP125" s="108"/>
      <c r="AQ125" s="110" t="s">
        <v>86</v>
      </c>
      <c r="AR125" s="105"/>
      <c r="AS125" s="111">
        <f>ROUND(SUM(AS126:AS131),2)</f>
        <v>0</v>
      </c>
      <c r="AT125" s="112">
        <f>ROUND(SUM(AV125:AW125),2)</f>
        <v>0</v>
      </c>
      <c r="AU125" s="113">
        <f>ROUND(SUM(AU126:AU131),5)</f>
        <v>0</v>
      </c>
      <c r="AV125" s="112">
        <f>ROUND(AZ125*L29,2)</f>
        <v>0</v>
      </c>
      <c r="AW125" s="112">
        <f>ROUND(BA125*L30,2)</f>
        <v>0</v>
      </c>
      <c r="AX125" s="112">
        <f>ROUND(BB125*L29,2)</f>
        <v>0</v>
      </c>
      <c r="AY125" s="112">
        <f>ROUND(BC125*L30,2)</f>
        <v>0</v>
      </c>
      <c r="AZ125" s="112">
        <f>ROUND(SUM(AZ126:AZ131),2)</f>
        <v>0</v>
      </c>
      <c r="BA125" s="112">
        <f>ROUND(SUM(BA126:BA131),2)</f>
        <v>0</v>
      </c>
      <c r="BB125" s="112">
        <f>ROUND(SUM(BB126:BB131),2)</f>
        <v>0</v>
      </c>
      <c r="BC125" s="112">
        <f>ROUND(SUM(BC126:BC131),2)</f>
        <v>0</v>
      </c>
      <c r="BD125" s="114">
        <f>ROUND(SUM(BD126:BD131),2)</f>
        <v>0</v>
      </c>
      <c r="BE125" s="7"/>
      <c r="BS125" s="115" t="s">
        <v>78</v>
      </c>
      <c r="BT125" s="115" t="s">
        <v>87</v>
      </c>
      <c r="BU125" s="115" t="s">
        <v>80</v>
      </c>
      <c r="BV125" s="115" t="s">
        <v>81</v>
      </c>
      <c r="BW125" s="115" t="s">
        <v>179</v>
      </c>
      <c r="BX125" s="115" t="s">
        <v>4</v>
      </c>
      <c r="CL125" s="115" t="s">
        <v>1</v>
      </c>
      <c r="CM125" s="115" t="s">
        <v>89</v>
      </c>
    </row>
    <row r="126" s="4" customFormat="1" ht="16.5" customHeight="1">
      <c r="A126" s="104" t="s">
        <v>83</v>
      </c>
      <c r="B126" s="64"/>
      <c r="C126" s="10"/>
      <c r="D126" s="10"/>
      <c r="E126" s="117" t="s">
        <v>180</v>
      </c>
      <c r="F126" s="117"/>
      <c r="G126" s="117"/>
      <c r="H126" s="117"/>
      <c r="I126" s="117"/>
      <c r="J126" s="10"/>
      <c r="K126" s="117" t="s">
        <v>181</v>
      </c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8">
        <f>'SO501.1 - Větev P'!J32</f>
        <v>0</v>
      </c>
      <c r="AH126" s="10"/>
      <c r="AI126" s="10"/>
      <c r="AJ126" s="10"/>
      <c r="AK126" s="10"/>
      <c r="AL126" s="10"/>
      <c r="AM126" s="10"/>
      <c r="AN126" s="118">
        <f>SUM(AG126,AT126)</f>
        <v>0</v>
      </c>
      <c r="AO126" s="10"/>
      <c r="AP126" s="10"/>
      <c r="AQ126" s="119" t="s">
        <v>107</v>
      </c>
      <c r="AR126" s="64"/>
      <c r="AS126" s="120">
        <v>0</v>
      </c>
      <c r="AT126" s="121">
        <f>ROUND(SUM(AV126:AW126),2)</f>
        <v>0</v>
      </c>
      <c r="AU126" s="122">
        <f>'SO501.1 - Větev P'!P127</f>
        <v>0</v>
      </c>
      <c r="AV126" s="121">
        <f>'SO501.1 - Větev P'!J35</f>
        <v>0</v>
      </c>
      <c r="AW126" s="121">
        <f>'SO501.1 - Větev P'!J36</f>
        <v>0</v>
      </c>
      <c r="AX126" s="121">
        <f>'SO501.1 - Větev P'!J37</f>
        <v>0</v>
      </c>
      <c r="AY126" s="121">
        <f>'SO501.1 - Větev P'!J38</f>
        <v>0</v>
      </c>
      <c r="AZ126" s="121">
        <f>'SO501.1 - Větev P'!F35</f>
        <v>0</v>
      </c>
      <c r="BA126" s="121">
        <f>'SO501.1 - Větev P'!F36</f>
        <v>0</v>
      </c>
      <c r="BB126" s="121">
        <f>'SO501.1 - Větev P'!F37</f>
        <v>0</v>
      </c>
      <c r="BC126" s="121">
        <f>'SO501.1 - Větev P'!F38</f>
        <v>0</v>
      </c>
      <c r="BD126" s="123">
        <f>'SO501.1 - Větev P'!F39</f>
        <v>0</v>
      </c>
      <c r="BE126" s="4"/>
      <c r="BT126" s="27" t="s">
        <v>89</v>
      </c>
      <c r="BV126" s="27" t="s">
        <v>81</v>
      </c>
      <c r="BW126" s="27" t="s">
        <v>182</v>
      </c>
      <c r="BX126" s="27" t="s">
        <v>179</v>
      </c>
      <c r="CL126" s="27" t="s">
        <v>1</v>
      </c>
    </row>
    <row r="127" s="4" customFormat="1" ht="16.5" customHeight="1">
      <c r="A127" s="104" t="s">
        <v>83</v>
      </c>
      <c r="B127" s="64"/>
      <c r="C127" s="10"/>
      <c r="D127" s="10"/>
      <c r="E127" s="117" t="s">
        <v>183</v>
      </c>
      <c r="F127" s="117"/>
      <c r="G127" s="117"/>
      <c r="H127" s="117"/>
      <c r="I127" s="117"/>
      <c r="J127" s="10"/>
      <c r="K127" s="117" t="s">
        <v>184</v>
      </c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8">
        <f>'SO501.2 - Větev P1'!J32</f>
        <v>0</v>
      </c>
      <c r="AH127" s="10"/>
      <c r="AI127" s="10"/>
      <c r="AJ127" s="10"/>
      <c r="AK127" s="10"/>
      <c r="AL127" s="10"/>
      <c r="AM127" s="10"/>
      <c r="AN127" s="118">
        <f>SUM(AG127,AT127)</f>
        <v>0</v>
      </c>
      <c r="AO127" s="10"/>
      <c r="AP127" s="10"/>
      <c r="AQ127" s="119" t="s">
        <v>107</v>
      </c>
      <c r="AR127" s="64"/>
      <c r="AS127" s="120">
        <v>0</v>
      </c>
      <c r="AT127" s="121">
        <f>ROUND(SUM(AV127:AW127),2)</f>
        <v>0</v>
      </c>
      <c r="AU127" s="122">
        <f>'SO501.2 - Větev P1'!P124</f>
        <v>0</v>
      </c>
      <c r="AV127" s="121">
        <f>'SO501.2 - Větev P1'!J35</f>
        <v>0</v>
      </c>
      <c r="AW127" s="121">
        <f>'SO501.2 - Větev P1'!J36</f>
        <v>0</v>
      </c>
      <c r="AX127" s="121">
        <f>'SO501.2 - Větev P1'!J37</f>
        <v>0</v>
      </c>
      <c r="AY127" s="121">
        <f>'SO501.2 - Větev P1'!J38</f>
        <v>0</v>
      </c>
      <c r="AZ127" s="121">
        <f>'SO501.2 - Větev P1'!F35</f>
        <v>0</v>
      </c>
      <c r="BA127" s="121">
        <f>'SO501.2 - Větev P1'!F36</f>
        <v>0</v>
      </c>
      <c r="BB127" s="121">
        <f>'SO501.2 - Větev P1'!F37</f>
        <v>0</v>
      </c>
      <c r="BC127" s="121">
        <f>'SO501.2 - Větev P1'!F38</f>
        <v>0</v>
      </c>
      <c r="BD127" s="123">
        <f>'SO501.2 - Větev P1'!F39</f>
        <v>0</v>
      </c>
      <c r="BE127" s="4"/>
      <c r="BT127" s="27" t="s">
        <v>89</v>
      </c>
      <c r="BV127" s="27" t="s">
        <v>81</v>
      </c>
      <c r="BW127" s="27" t="s">
        <v>185</v>
      </c>
      <c r="BX127" s="27" t="s">
        <v>179</v>
      </c>
      <c r="CL127" s="27" t="s">
        <v>1</v>
      </c>
    </row>
    <row r="128" s="4" customFormat="1" ht="16.5" customHeight="1">
      <c r="A128" s="104" t="s">
        <v>83</v>
      </c>
      <c r="B128" s="64"/>
      <c r="C128" s="10"/>
      <c r="D128" s="10"/>
      <c r="E128" s="117" t="s">
        <v>186</v>
      </c>
      <c r="F128" s="117"/>
      <c r="G128" s="117"/>
      <c r="H128" s="117"/>
      <c r="I128" s="117"/>
      <c r="J128" s="10"/>
      <c r="K128" s="117" t="s">
        <v>187</v>
      </c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8">
        <f>'SO501.3 - Větev P2'!J32</f>
        <v>0</v>
      </c>
      <c r="AH128" s="10"/>
      <c r="AI128" s="10"/>
      <c r="AJ128" s="10"/>
      <c r="AK128" s="10"/>
      <c r="AL128" s="10"/>
      <c r="AM128" s="10"/>
      <c r="AN128" s="118">
        <f>SUM(AG128,AT128)</f>
        <v>0</v>
      </c>
      <c r="AO128" s="10"/>
      <c r="AP128" s="10"/>
      <c r="AQ128" s="119" t="s">
        <v>107</v>
      </c>
      <c r="AR128" s="64"/>
      <c r="AS128" s="120">
        <v>0</v>
      </c>
      <c r="AT128" s="121">
        <f>ROUND(SUM(AV128:AW128),2)</f>
        <v>0</v>
      </c>
      <c r="AU128" s="122">
        <f>'SO501.3 - Větev P2'!P124</f>
        <v>0</v>
      </c>
      <c r="AV128" s="121">
        <f>'SO501.3 - Větev P2'!J35</f>
        <v>0</v>
      </c>
      <c r="AW128" s="121">
        <f>'SO501.3 - Větev P2'!J36</f>
        <v>0</v>
      </c>
      <c r="AX128" s="121">
        <f>'SO501.3 - Větev P2'!J37</f>
        <v>0</v>
      </c>
      <c r="AY128" s="121">
        <f>'SO501.3 - Větev P2'!J38</f>
        <v>0</v>
      </c>
      <c r="AZ128" s="121">
        <f>'SO501.3 - Větev P2'!F35</f>
        <v>0</v>
      </c>
      <c r="BA128" s="121">
        <f>'SO501.3 - Větev P2'!F36</f>
        <v>0</v>
      </c>
      <c r="BB128" s="121">
        <f>'SO501.3 - Větev P2'!F37</f>
        <v>0</v>
      </c>
      <c r="BC128" s="121">
        <f>'SO501.3 - Větev P2'!F38</f>
        <v>0</v>
      </c>
      <c r="BD128" s="123">
        <f>'SO501.3 - Větev P2'!F39</f>
        <v>0</v>
      </c>
      <c r="BE128" s="4"/>
      <c r="BT128" s="27" t="s">
        <v>89</v>
      </c>
      <c r="BV128" s="27" t="s">
        <v>81</v>
      </c>
      <c r="BW128" s="27" t="s">
        <v>188</v>
      </c>
      <c r="BX128" s="27" t="s">
        <v>179</v>
      </c>
      <c r="CL128" s="27" t="s">
        <v>1</v>
      </c>
    </row>
    <row r="129" s="4" customFormat="1" ht="16.5" customHeight="1">
      <c r="A129" s="104" t="s">
        <v>83</v>
      </c>
      <c r="B129" s="64"/>
      <c r="C129" s="10"/>
      <c r="D129" s="10"/>
      <c r="E129" s="117" t="s">
        <v>189</v>
      </c>
      <c r="F129" s="117"/>
      <c r="G129" s="117"/>
      <c r="H129" s="117"/>
      <c r="I129" s="117"/>
      <c r="J129" s="10"/>
      <c r="K129" s="117" t="s">
        <v>190</v>
      </c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8">
        <f>'SO501.4 - Větev P3'!J32</f>
        <v>0</v>
      </c>
      <c r="AH129" s="10"/>
      <c r="AI129" s="10"/>
      <c r="AJ129" s="10"/>
      <c r="AK129" s="10"/>
      <c r="AL129" s="10"/>
      <c r="AM129" s="10"/>
      <c r="AN129" s="118">
        <f>SUM(AG129,AT129)</f>
        <v>0</v>
      </c>
      <c r="AO129" s="10"/>
      <c r="AP129" s="10"/>
      <c r="AQ129" s="119" t="s">
        <v>107</v>
      </c>
      <c r="AR129" s="64"/>
      <c r="AS129" s="120">
        <v>0</v>
      </c>
      <c r="AT129" s="121">
        <f>ROUND(SUM(AV129:AW129),2)</f>
        <v>0</v>
      </c>
      <c r="AU129" s="122">
        <f>'SO501.4 - Větev P3'!P127</f>
        <v>0</v>
      </c>
      <c r="AV129" s="121">
        <f>'SO501.4 - Větev P3'!J35</f>
        <v>0</v>
      </c>
      <c r="AW129" s="121">
        <f>'SO501.4 - Větev P3'!J36</f>
        <v>0</v>
      </c>
      <c r="AX129" s="121">
        <f>'SO501.4 - Větev P3'!J37</f>
        <v>0</v>
      </c>
      <c r="AY129" s="121">
        <f>'SO501.4 - Větev P3'!J38</f>
        <v>0</v>
      </c>
      <c r="AZ129" s="121">
        <f>'SO501.4 - Větev P3'!F35</f>
        <v>0</v>
      </c>
      <c r="BA129" s="121">
        <f>'SO501.4 - Větev P3'!F36</f>
        <v>0</v>
      </c>
      <c r="BB129" s="121">
        <f>'SO501.4 - Větev P3'!F37</f>
        <v>0</v>
      </c>
      <c r="BC129" s="121">
        <f>'SO501.4 - Větev P3'!F38</f>
        <v>0</v>
      </c>
      <c r="BD129" s="123">
        <f>'SO501.4 - Větev P3'!F39</f>
        <v>0</v>
      </c>
      <c r="BE129" s="4"/>
      <c r="BT129" s="27" t="s">
        <v>89</v>
      </c>
      <c r="BV129" s="27" t="s">
        <v>81</v>
      </c>
      <c r="BW129" s="27" t="s">
        <v>191</v>
      </c>
      <c r="BX129" s="27" t="s">
        <v>179</v>
      </c>
      <c r="CL129" s="27" t="s">
        <v>1</v>
      </c>
    </row>
    <row r="130" s="4" customFormat="1" ht="16.5" customHeight="1">
      <c r="A130" s="104" t="s">
        <v>83</v>
      </c>
      <c r="B130" s="64"/>
      <c r="C130" s="10"/>
      <c r="D130" s="10"/>
      <c r="E130" s="117" t="s">
        <v>192</v>
      </c>
      <c r="F130" s="117"/>
      <c r="G130" s="117"/>
      <c r="H130" s="117"/>
      <c r="I130" s="117"/>
      <c r="J130" s="10"/>
      <c r="K130" s="117" t="s">
        <v>166</v>
      </c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8">
        <f>'SO501.5 - Výpis materiálu'!J32</f>
        <v>0</v>
      </c>
      <c r="AH130" s="10"/>
      <c r="AI130" s="10"/>
      <c r="AJ130" s="10"/>
      <c r="AK130" s="10"/>
      <c r="AL130" s="10"/>
      <c r="AM130" s="10"/>
      <c r="AN130" s="118">
        <f>SUM(AG130,AT130)</f>
        <v>0</v>
      </c>
      <c r="AO130" s="10"/>
      <c r="AP130" s="10"/>
      <c r="AQ130" s="119" t="s">
        <v>107</v>
      </c>
      <c r="AR130" s="64"/>
      <c r="AS130" s="120">
        <v>0</v>
      </c>
      <c r="AT130" s="121">
        <f>ROUND(SUM(AV130:AW130),2)</f>
        <v>0</v>
      </c>
      <c r="AU130" s="122">
        <f>'SO501.5 - Výpis materiálu'!P125</f>
        <v>0</v>
      </c>
      <c r="AV130" s="121">
        <f>'SO501.5 - Výpis materiálu'!J35</f>
        <v>0</v>
      </c>
      <c r="AW130" s="121">
        <f>'SO501.5 - Výpis materiálu'!J36</f>
        <v>0</v>
      </c>
      <c r="AX130" s="121">
        <f>'SO501.5 - Výpis materiálu'!J37</f>
        <v>0</v>
      </c>
      <c r="AY130" s="121">
        <f>'SO501.5 - Výpis materiálu'!J38</f>
        <v>0</v>
      </c>
      <c r="AZ130" s="121">
        <f>'SO501.5 - Výpis materiálu'!F35</f>
        <v>0</v>
      </c>
      <c r="BA130" s="121">
        <f>'SO501.5 - Výpis materiálu'!F36</f>
        <v>0</v>
      </c>
      <c r="BB130" s="121">
        <f>'SO501.5 - Výpis materiálu'!F37</f>
        <v>0</v>
      </c>
      <c r="BC130" s="121">
        <f>'SO501.5 - Výpis materiálu'!F38</f>
        <v>0</v>
      </c>
      <c r="BD130" s="123">
        <f>'SO501.5 - Výpis materiálu'!F39</f>
        <v>0</v>
      </c>
      <c r="BE130" s="4"/>
      <c r="BT130" s="27" t="s">
        <v>89</v>
      </c>
      <c r="BV130" s="27" t="s">
        <v>81</v>
      </c>
      <c r="BW130" s="27" t="s">
        <v>193</v>
      </c>
      <c r="BX130" s="27" t="s">
        <v>179</v>
      </c>
      <c r="CL130" s="27" t="s">
        <v>1</v>
      </c>
    </row>
    <row r="131" s="4" customFormat="1" ht="16.5" customHeight="1">
      <c r="A131" s="104" t="s">
        <v>83</v>
      </c>
      <c r="B131" s="64"/>
      <c r="C131" s="10"/>
      <c r="D131" s="10"/>
      <c r="E131" s="117" t="s">
        <v>194</v>
      </c>
      <c r="F131" s="117"/>
      <c r="G131" s="117"/>
      <c r="H131" s="117"/>
      <c r="I131" s="117"/>
      <c r="J131" s="10"/>
      <c r="K131" s="117" t="s">
        <v>195</v>
      </c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8">
        <f>'SO501.6 - Odbočení pro př...'!J32</f>
        <v>0</v>
      </c>
      <c r="AH131" s="10"/>
      <c r="AI131" s="10"/>
      <c r="AJ131" s="10"/>
      <c r="AK131" s="10"/>
      <c r="AL131" s="10"/>
      <c r="AM131" s="10"/>
      <c r="AN131" s="118">
        <f>SUM(AG131,AT131)</f>
        <v>0</v>
      </c>
      <c r="AO131" s="10"/>
      <c r="AP131" s="10"/>
      <c r="AQ131" s="119" t="s">
        <v>107</v>
      </c>
      <c r="AR131" s="64"/>
      <c r="AS131" s="120">
        <v>0</v>
      </c>
      <c r="AT131" s="121">
        <f>ROUND(SUM(AV131:AW131),2)</f>
        <v>0</v>
      </c>
      <c r="AU131" s="122">
        <f>'SO501.6 - Odbočení pro př...'!P127</f>
        <v>0</v>
      </c>
      <c r="AV131" s="121">
        <f>'SO501.6 - Odbočení pro př...'!J35</f>
        <v>0</v>
      </c>
      <c r="AW131" s="121">
        <f>'SO501.6 - Odbočení pro př...'!J36</f>
        <v>0</v>
      </c>
      <c r="AX131" s="121">
        <f>'SO501.6 - Odbočení pro př...'!J37</f>
        <v>0</v>
      </c>
      <c r="AY131" s="121">
        <f>'SO501.6 - Odbočení pro př...'!J38</f>
        <v>0</v>
      </c>
      <c r="AZ131" s="121">
        <f>'SO501.6 - Odbočení pro př...'!F35</f>
        <v>0</v>
      </c>
      <c r="BA131" s="121">
        <f>'SO501.6 - Odbočení pro př...'!F36</f>
        <v>0</v>
      </c>
      <c r="BB131" s="121">
        <f>'SO501.6 - Odbočení pro př...'!F37</f>
        <v>0</v>
      </c>
      <c r="BC131" s="121">
        <f>'SO501.6 - Odbočení pro př...'!F38</f>
        <v>0</v>
      </c>
      <c r="BD131" s="123">
        <f>'SO501.6 - Odbočení pro př...'!F39</f>
        <v>0</v>
      </c>
      <c r="BE131" s="4"/>
      <c r="BT131" s="27" t="s">
        <v>89</v>
      </c>
      <c r="BV131" s="27" t="s">
        <v>81</v>
      </c>
      <c r="BW131" s="27" t="s">
        <v>196</v>
      </c>
      <c r="BX131" s="27" t="s">
        <v>179</v>
      </c>
      <c r="CL131" s="27" t="s">
        <v>1</v>
      </c>
    </row>
    <row r="132" s="7" customFormat="1" ht="16.5" customHeight="1">
      <c r="A132" s="104" t="s">
        <v>83</v>
      </c>
      <c r="B132" s="105"/>
      <c r="C132" s="106"/>
      <c r="D132" s="107" t="s">
        <v>197</v>
      </c>
      <c r="E132" s="107"/>
      <c r="F132" s="107"/>
      <c r="G132" s="107"/>
      <c r="H132" s="107"/>
      <c r="I132" s="108"/>
      <c r="J132" s="107" t="s">
        <v>198</v>
      </c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9">
        <f>'SO 801 - Architektonické ...'!J30</f>
        <v>0</v>
      </c>
      <c r="AH132" s="108"/>
      <c r="AI132" s="108"/>
      <c r="AJ132" s="108"/>
      <c r="AK132" s="108"/>
      <c r="AL132" s="108"/>
      <c r="AM132" s="108"/>
      <c r="AN132" s="109">
        <f>SUM(AG132,AT132)</f>
        <v>0</v>
      </c>
      <c r="AO132" s="108"/>
      <c r="AP132" s="108"/>
      <c r="AQ132" s="110" t="s">
        <v>86</v>
      </c>
      <c r="AR132" s="105"/>
      <c r="AS132" s="124">
        <v>0</v>
      </c>
      <c r="AT132" s="125">
        <f>ROUND(SUM(AV132:AW132),2)</f>
        <v>0</v>
      </c>
      <c r="AU132" s="126">
        <f>'SO 801 - Architektonické ...'!P120</f>
        <v>0</v>
      </c>
      <c r="AV132" s="125">
        <f>'SO 801 - Architektonické ...'!J33</f>
        <v>0</v>
      </c>
      <c r="AW132" s="125">
        <f>'SO 801 - Architektonické ...'!J34</f>
        <v>0</v>
      </c>
      <c r="AX132" s="125">
        <f>'SO 801 - Architektonické ...'!J35</f>
        <v>0</v>
      </c>
      <c r="AY132" s="125">
        <f>'SO 801 - Architektonické ...'!J36</f>
        <v>0</v>
      </c>
      <c r="AZ132" s="125">
        <f>'SO 801 - Architektonické ...'!F33</f>
        <v>0</v>
      </c>
      <c r="BA132" s="125">
        <f>'SO 801 - Architektonické ...'!F34</f>
        <v>0</v>
      </c>
      <c r="BB132" s="125">
        <f>'SO 801 - Architektonické ...'!F35</f>
        <v>0</v>
      </c>
      <c r="BC132" s="125">
        <f>'SO 801 - Architektonické ...'!F36</f>
        <v>0</v>
      </c>
      <c r="BD132" s="127">
        <f>'SO 801 - Architektonické ...'!F37</f>
        <v>0</v>
      </c>
      <c r="BE132" s="7"/>
      <c r="BT132" s="115" t="s">
        <v>87</v>
      </c>
      <c r="BV132" s="115" t="s">
        <v>81</v>
      </c>
      <c r="BW132" s="115" t="s">
        <v>199</v>
      </c>
      <c r="BX132" s="115" t="s">
        <v>4</v>
      </c>
      <c r="CL132" s="115" t="s">
        <v>1</v>
      </c>
      <c r="CM132" s="115" t="s">
        <v>89</v>
      </c>
    </row>
    <row r="133" s="2" customFormat="1" ht="30" customHeight="1">
      <c r="A133" s="38"/>
      <c r="B133" s="39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9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</row>
    <row r="134" s="2" customFormat="1" ht="6.96" customHeight="1">
      <c r="A134" s="38"/>
      <c r="B134" s="60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39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</row>
  </sheetData>
  <mergeCells count="190"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AK33:AO33"/>
    <mergeCell ref="L33:P33"/>
    <mergeCell ref="W33:AE33"/>
    <mergeCell ref="AK35:AO35"/>
    <mergeCell ref="X35:AB35"/>
    <mergeCell ref="AR2:BE2"/>
    <mergeCell ref="AG101:AM101"/>
    <mergeCell ref="AN101:AP101"/>
    <mergeCell ref="AN102:AP102"/>
    <mergeCell ref="AG102:AM102"/>
    <mergeCell ref="AN103:AP103"/>
    <mergeCell ref="AG103:AM103"/>
    <mergeCell ref="AN104:AP104"/>
    <mergeCell ref="AG104:AM104"/>
    <mergeCell ref="AN105:AP105"/>
    <mergeCell ref="AG105:AM105"/>
    <mergeCell ref="AN106:AP106"/>
    <mergeCell ref="AG106:AM106"/>
    <mergeCell ref="AN107:AP107"/>
    <mergeCell ref="AG107:AM107"/>
    <mergeCell ref="AG108:AM108"/>
    <mergeCell ref="AN108:AP108"/>
    <mergeCell ref="AG109:AM109"/>
    <mergeCell ref="AN109:AP109"/>
    <mergeCell ref="AN110:AP110"/>
    <mergeCell ref="AG110:AM110"/>
    <mergeCell ref="AN111:AP111"/>
    <mergeCell ref="AG111:AM111"/>
    <mergeCell ref="AG112:AM112"/>
    <mergeCell ref="AN112:AP112"/>
    <mergeCell ref="AG113:AM113"/>
    <mergeCell ref="AN113:AP113"/>
    <mergeCell ref="AN114:AP114"/>
    <mergeCell ref="AG114:AM114"/>
    <mergeCell ref="AG115:AM115"/>
    <mergeCell ref="AN115:AP115"/>
    <mergeCell ref="AN116:AP116"/>
    <mergeCell ref="AG116:AM116"/>
    <mergeCell ref="AN117:AP117"/>
    <mergeCell ref="AG117:AM117"/>
    <mergeCell ref="AN118:AP118"/>
    <mergeCell ref="AG118:AM118"/>
    <mergeCell ref="AN119:AP119"/>
    <mergeCell ref="AG119:AM119"/>
    <mergeCell ref="AN120:AP120"/>
    <mergeCell ref="AG120:AM120"/>
    <mergeCell ref="AG121:AM121"/>
    <mergeCell ref="AN121:AP121"/>
    <mergeCell ref="AN122:AP122"/>
    <mergeCell ref="AG122:AM122"/>
    <mergeCell ref="AN123:AP123"/>
    <mergeCell ref="AG123:AM123"/>
    <mergeCell ref="AN124:AP124"/>
    <mergeCell ref="AG124:AM124"/>
    <mergeCell ref="AN125:AP125"/>
    <mergeCell ref="AG125:AM125"/>
    <mergeCell ref="AN126:AP126"/>
    <mergeCell ref="AG126:AM126"/>
    <mergeCell ref="AN127:AP127"/>
    <mergeCell ref="AG127:AM127"/>
    <mergeCell ref="AN128:AP128"/>
    <mergeCell ref="AG128:AM128"/>
    <mergeCell ref="AN129:AP129"/>
    <mergeCell ref="AG129:AM129"/>
    <mergeCell ref="AN130:AP130"/>
    <mergeCell ref="AG130:AM130"/>
    <mergeCell ref="AN131:AP131"/>
    <mergeCell ref="AG131:AM131"/>
    <mergeCell ref="AN132:AP132"/>
    <mergeCell ref="AG132:AM132"/>
    <mergeCell ref="L85:AJ85"/>
    <mergeCell ref="I92:AF92"/>
    <mergeCell ref="C92:G92"/>
    <mergeCell ref="D95:H95"/>
    <mergeCell ref="J95:AF95"/>
    <mergeCell ref="J96:AF96"/>
    <mergeCell ref="D96:H96"/>
    <mergeCell ref="D97:H97"/>
    <mergeCell ref="J97:AF97"/>
    <mergeCell ref="D98:H98"/>
    <mergeCell ref="J98:AF98"/>
    <mergeCell ref="D99:H99"/>
    <mergeCell ref="J99:AF99"/>
    <mergeCell ref="D100:H100"/>
    <mergeCell ref="J100:AF100"/>
    <mergeCell ref="K101:AF101"/>
    <mergeCell ref="E101:I101"/>
    <mergeCell ref="K102:AF102"/>
    <mergeCell ref="E102:I102"/>
    <mergeCell ref="K103:AF103"/>
    <mergeCell ref="E103:I103"/>
    <mergeCell ref="AM87:AN87"/>
    <mergeCell ref="AM89:AP89"/>
    <mergeCell ref="AS89:AT91"/>
    <mergeCell ref="AM90:AP90"/>
    <mergeCell ref="AN92:AP92"/>
    <mergeCell ref="AG92:AM92"/>
    <mergeCell ref="AN95:AP95"/>
    <mergeCell ref="AG95:AM95"/>
    <mergeCell ref="AN96:AP96"/>
    <mergeCell ref="AG96:AM96"/>
    <mergeCell ref="AG97:AM97"/>
    <mergeCell ref="AN97:AP97"/>
    <mergeCell ref="AN98:AP98"/>
    <mergeCell ref="AG98:AM98"/>
    <mergeCell ref="AN99:AP99"/>
    <mergeCell ref="AG99:AM99"/>
    <mergeCell ref="AN100:AP100"/>
    <mergeCell ref="AG100:AM100"/>
    <mergeCell ref="AG94:AM94"/>
    <mergeCell ref="AN94:AP94"/>
    <mergeCell ref="J125:AF125"/>
    <mergeCell ref="J106:AF106"/>
    <mergeCell ref="J124:AF124"/>
    <mergeCell ref="J123:AF123"/>
    <mergeCell ref="J116:AF116"/>
    <mergeCell ref="K128:AF128"/>
    <mergeCell ref="K113:AF113"/>
    <mergeCell ref="K127:AF127"/>
    <mergeCell ref="K105:AF105"/>
    <mergeCell ref="K126:AF126"/>
    <mergeCell ref="K114:AF114"/>
    <mergeCell ref="K107:AF107"/>
    <mergeCell ref="K122:AF122"/>
    <mergeCell ref="K121:AF121"/>
    <mergeCell ref="K112:AF112"/>
    <mergeCell ref="K109:AF109"/>
    <mergeCell ref="K120:AF120"/>
    <mergeCell ref="K119:AF119"/>
    <mergeCell ref="K115:AF115"/>
    <mergeCell ref="K118:AF118"/>
    <mergeCell ref="K110:AF110"/>
    <mergeCell ref="K117:AF117"/>
    <mergeCell ref="K111:AF111"/>
    <mergeCell ref="K108:AF108"/>
    <mergeCell ref="K104:AF104"/>
    <mergeCell ref="K129:AF129"/>
    <mergeCell ref="K130:AF130"/>
    <mergeCell ref="K131:AF131"/>
    <mergeCell ref="J132:AF132"/>
    <mergeCell ref="D116:H116"/>
    <mergeCell ref="D106:H106"/>
    <mergeCell ref="D125:H125"/>
    <mergeCell ref="D124:H124"/>
    <mergeCell ref="D123:H123"/>
    <mergeCell ref="E115:I115"/>
    <mergeCell ref="E117:I117"/>
    <mergeCell ref="E118:I118"/>
    <mergeCell ref="E119:I119"/>
    <mergeCell ref="E120:I120"/>
    <mergeCell ref="E122:I122"/>
    <mergeCell ref="E114:I114"/>
    <mergeCell ref="E126:I126"/>
    <mergeCell ref="E127:I127"/>
    <mergeCell ref="E128:I128"/>
    <mergeCell ref="E121:I121"/>
    <mergeCell ref="E113:I113"/>
    <mergeCell ref="E129:I129"/>
    <mergeCell ref="E112:I112"/>
    <mergeCell ref="E104:I104"/>
    <mergeCell ref="E105:I105"/>
    <mergeCell ref="E107:I107"/>
    <mergeCell ref="E109:I109"/>
    <mergeCell ref="E110:I110"/>
    <mergeCell ref="E108:I108"/>
    <mergeCell ref="E111:I111"/>
    <mergeCell ref="E130:I130"/>
    <mergeCell ref="E131:I131"/>
    <mergeCell ref="D132:H132"/>
  </mergeCells>
  <hyperlinks>
    <hyperlink ref="A95" location="'SO 001 - Vedlejší rozpočt...'!C2" display="/"/>
    <hyperlink ref="A96" location="'SO 101 - Komunikace - vět...'!C2" display="/"/>
    <hyperlink ref="A97" location="'SO 102 - Komunikace - vět...'!C2" display="/"/>
    <hyperlink ref="A98" location="'SO 103 - Komunikace - vět...'!C2" display="/"/>
    <hyperlink ref="A99" location="'SO 104 - Komunikace - vět...'!C2" display="/"/>
    <hyperlink ref="A101" location="'SO301.1 - Stoka S'!C2" display="/"/>
    <hyperlink ref="A102" location="'SO301.2 - Stoka S5'!C2" display="/"/>
    <hyperlink ref="A103" location="'SO301.3 - Stoka S6'!C2" display="/"/>
    <hyperlink ref="A104" location="'SO301.4 - Stoka S7'!C2" display="/"/>
    <hyperlink ref="A105" location="'SO301.5 - Odbočení pro ka...'!C2" display="/"/>
    <hyperlink ref="A107" location="'SO302.1 - Stoka D'!C2" display="/"/>
    <hyperlink ref="A108" location="'SO302.2 - Stoka D2'!C2" display="/"/>
    <hyperlink ref="A109" location="'SO302.3 - Stoka D3'!C2" display="/"/>
    <hyperlink ref="A110" location="'SO302.4 - Stoka D4'!C2" display="/"/>
    <hyperlink ref="A111" location="'SO302.5 - Stoka D5'!C2" display="/"/>
    <hyperlink ref="A112" location="'SO302.6 - Stoka D6'!C2" display="/"/>
    <hyperlink ref="A113" location="'SO302.7 - Odbočení pro ka...'!C2" display="/"/>
    <hyperlink ref="A114" location="'SO302.8 - Odbočení pro př...'!C2" display="/"/>
    <hyperlink ref="A115" location="'SO302.9 - Tůně s retenční...'!C2" display="/"/>
    <hyperlink ref="A117" location="'SO351.1 - Větev V výkopov...'!C2" display="/"/>
    <hyperlink ref="A118" location="'SO351.2 - Větev V4 výkopo...'!C2" display="/"/>
    <hyperlink ref="A119" location="'SO351.3 - Větev V5 výkopo...'!C2" display="/"/>
    <hyperlink ref="A120" location="'SO351.4 - Větev V6 výkopo...'!C2" display="/"/>
    <hyperlink ref="A121" location="'SO351.5 - Výpis materiálu'!C2" display="/"/>
    <hyperlink ref="A122" location="'SO351.6 - Odbočení pro vo...'!C2" display="/"/>
    <hyperlink ref="A123" location="'SO 352 - Přeložka vodovodu'!C2" display="/"/>
    <hyperlink ref="A124" location="'SO 401 - Veřejné osvětlení'!C2" display="/"/>
    <hyperlink ref="A126" location="'SO501.1 - Větev P'!C2" display="/"/>
    <hyperlink ref="A127" location="'SO501.2 - Větev P1'!C2" display="/"/>
    <hyperlink ref="A128" location="'SO501.3 - Větev P2'!C2" display="/"/>
    <hyperlink ref="A129" location="'SO501.4 - Větev P3'!C2" display="/"/>
    <hyperlink ref="A130" location="'SO501.5 - Výpis materiálu'!C2" display="/"/>
    <hyperlink ref="A131" location="'SO501.6 - Odbočení pro př...'!C2" display="/"/>
    <hyperlink ref="A132" location="'SO 801 - Architektonické ...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1923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2421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ROUND(J126,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ROUND((SUM(BE126:BE392)),  2)</f>
        <v>0</v>
      </c>
      <c r="G35" s="38"/>
      <c r="H35" s="38"/>
      <c r="I35" s="136">
        <v>0.20999999999999999</v>
      </c>
      <c r="J35" s="135">
        <f>ROUND(((SUM(BE126:BE392))*I35),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ROUND((SUM(BF126:BF392)),  2)</f>
        <v>0</v>
      </c>
      <c r="G36" s="38"/>
      <c r="H36" s="38"/>
      <c r="I36" s="136">
        <v>0.12</v>
      </c>
      <c r="J36" s="135">
        <f>ROUND(((SUM(BF126:BF392))*I36),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ROUND((SUM(BG126:BG392)),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ROUND((SUM(BH126:BH392)),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ROUND((SUM(BI126:BI392)),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1923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SO301.4 - Stoka S7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J126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1927</v>
      </c>
      <c r="E99" s="150"/>
      <c r="F99" s="150"/>
      <c r="G99" s="150"/>
      <c r="H99" s="150"/>
      <c r="I99" s="150"/>
      <c r="J99" s="151">
        <f>J127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J128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1928</v>
      </c>
      <c r="E101" s="154"/>
      <c r="F101" s="154"/>
      <c r="G101" s="154"/>
      <c r="H101" s="154"/>
      <c r="I101" s="154"/>
      <c r="J101" s="155">
        <f>J269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502</v>
      </c>
      <c r="E102" s="154"/>
      <c r="F102" s="154"/>
      <c r="G102" s="154"/>
      <c r="H102" s="154"/>
      <c r="I102" s="154"/>
      <c r="J102" s="155">
        <f>J275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505</v>
      </c>
      <c r="E103" s="154"/>
      <c r="F103" s="154"/>
      <c r="G103" s="154"/>
      <c r="H103" s="154"/>
      <c r="I103" s="154"/>
      <c r="J103" s="155">
        <f>J323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2"/>
      <c r="C104" s="10"/>
      <c r="D104" s="153" t="s">
        <v>508</v>
      </c>
      <c r="E104" s="154"/>
      <c r="F104" s="154"/>
      <c r="G104" s="154"/>
      <c r="H104" s="154"/>
      <c r="I104" s="154"/>
      <c r="J104" s="155">
        <f>J386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215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29" t="str">
        <f>E7</f>
        <v>Veřejná prostranství v lokalitě Z15 v Plané - etapa 1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29" t="s">
        <v>1923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1924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E11</f>
        <v>SO301.4 - Stoka S7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F14</f>
        <v xml:space="preserve">Planá u Mariánských Lázní [721280] </v>
      </c>
      <c r="G120" s="38"/>
      <c r="H120" s="38"/>
      <c r="I120" s="32" t="s">
        <v>22</v>
      </c>
      <c r="J120" s="69" t="str">
        <f>IF(J14="","",J14)</f>
        <v>10. 12. 2024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E17</f>
        <v>Planá</v>
      </c>
      <c r="G122" s="38"/>
      <c r="H122" s="38"/>
      <c r="I122" s="32" t="s">
        <v>31</v>
      </c>
      <c r="J122" s="36" t="str">
        <f>E23</f>
        <v>Laboro ateliér s.r.o.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29</v>
      </c>
      <c r="D123" s="38"/>
      <c r="E123" s="38"/>
      <c r="F123" s="27" t="str">
        <f>IF(E20="","",E20)</f>
        <v>Vyplň údaj</v>
      </c>
      <c r="G123" s="38"/>
      <c r="H123" s="38"/>
      <c r="I123" s="32" t="s">
        <v>36</v>
      </c>
      <c r="J123" s="36" t="str">
        <f>E26</f>
        <v>Laboro ateliér s.r.o.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6"/>
      <c r="B125" s="157"/>
      <c r="C125" s="158" t="s">
        <v>216</v>
      </c>
      <c r="D125" s="159" t="s">
        <v>64</v>
      </c>
      <c r="E125" s="159" t="s">
        <v>60</v>
      </c>
      <c r="F125" s="159" t="s">
        <v>61</v>
      </c>
      <c r="G125" s="159" t="s">
        <v>217</v>
      </c>
      <c r="H125" s="159" t="s">
        <v>218</v>
      </c>
      <c r="I125" s="159" t="s">
        <v>219</v>
      </c>
      <c r="J125" s="159" t="s">
        <v>205</v>
      </c>
      <c r="K125" s="160" t="s">
        <v>220</v>
      </c>
      <c r="L125" s="161"/>
      <c r="M125" s="86" t="s">
        <v>1</v>
      </c>
      <c r="N125" s="87" t="s">
        <v>43</v>
      </c>
      <c r="O125" s="87" t="s">
        <v>221</v>
      </c>
      <c r="P125" s="87" t="s">
        <v>222</v>
      </c>
      <c r="Q125" s="87" t="s">
        <v>223</v>
      </c>
      <c r="R125" s="87" t="s">
        <v>224</v>
      </c>
      <c r="S125" s="87" t="s">
        <v>225</v>
      </c>
      <c r="T125" s="88" t="s">
        <v>226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="2" customFormat="1" ht="22.8" customHeight="1">
      <c r="A126" s="38"/>
      <c r="B126" s="39"/>
      <c r="C126" s="93" t="s">
        <v>227</v>
      </c>
      <c r="D126" s="38"/>
      <c r="E126" s="38"/>
      <c r="F126" s="38"/>
      <c r="G126" s="38"/>
      <c r="H126" s="38"/>
      <c r="I126" s="38"/>
      <c r="J126" s="162">
        <f>BK126</f>
        <v>0</v>
      </c>
      <c r="K126" s="38"/>
      <c r="L126" s="39"/>
      <c r="M126" s="89"/>
      <c r="N126" s="73"/>
      <c r="O126" s="90"/>
      <c r="P126" s="163">
        <f>P127</f>
        <v>0</v>
      </c>
      <c r="Q126" s="90"/>
      <c r="R126" s="163">
        <f>R127</f>
        <v>11.634437770000002</v>
      </c>
      <c r="S126" s="90"/>
      <c r="T126" s="164">
        <f>T127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78</v>
      </c>
      <c r="AU126" s="19" t="s">
        <v>207</v>
      </c>
      <c r="BK126" s="165">
        <f>BK127</f>
        <v>0</v>
      </c>
    </row>
    <row r="127" s="12" customFormat="1" ht="25.92" customHeight="1">
      <c r="A127" s="12"/>
      <c r="B127" s="166"/>
      <c r="C127" s="12"/>
      <c r="D127" s="167" t="s">
        <v>78</v>
      </c>
      <c r="E127" s="168" t="s">
        <v>509</v>
      </c>
      <c r="F127" s="168" t="s">
        <v>1929</v>
      </c>
      <c r="G127" s="12"/>
      <c r="H127" s="12"/>
      <c r="I127" s="169"/>
      <c r="J127" s="170">
        <f>BK127</f>
        <v>0</v>
      </c>
      <c r="K127" s="12"/>
      <c r="L127" s="166"/>
      <c r="M127" s="171"/>
      <c r="N127" s="172"/>
      <c r="O127" s="172"/>
      <c r="P127" s="173">
        <f>P128+P269+P275+P323+P386</f>
        <v>0</v>
      </c>
      <c r="Q127" s="172"/>
      <c r="R127" s="173">
        <f>R128+R269+R275+R323+R386</f>
        <v>11.634437770000002</v>
      </c>
      <c r="S127" s="172"/>
      <c r="T127" s="174">
        <f>T128+T269+T275+T323+T386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7" t="s">
        <v>87</v>
      </c>
      <c r="AT127" s="175" t="s">
        <v>78</v>
      </c>
      <c r="AU127" s="175" t="s">
        <v>79</v>
      </c>
      <c r="AY127" s="167" t="s">
        <v>230</v>
      </c>
      <c r="BK127" s="176">
        <f>BK128+BK269+BK275+BK323+BK386</f>
        <v>0</v>
      </c>
    </row>
    <row r="128" s="12" customFormat="1" ht="22.8" customHeight="1">
      <c r="A128" s="12"/>
      <c r="B128" s="166"/>
      <c r="C128" s="12"/>
      <c r="D128" s="167" t="s">
        <v>78</v>
      </c>
      <c r="E128" s="197" t="s">
        <v>87</v>
      </c>
      <c r="F128" s="197" t="s">
        <v>511</v>
      </c>
      <c r="G128" s="12"/>
      <c r="H128" s="12"/>
      <c r="I128" s="169"/>
      <c r="J128" s="198">
        <f>BK128</f>
        <v>0</v>
      </c>
      <c r="K128" s="12"/>
      <c r="L128" s="166"/>
      <c r="M128" s="171"/>
      <c r="N128" s="172"/>
      <c r="O128" s="172"/>
      <c r="P128" s="173">
        <f>SUM(P129:P268)</f>
        <v>0</v>
      </c>
      <c r="Q128" s="172"/>
      <c r="R128" s="173">
        <f>SUM(R129:R268)</f>
        <v>0.19091280000000002</v>
      </c>
      <c r="S128" s="172"/>
      <c r="T128" s="174">
        <f>SUM(T129:T268)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87</v>
      </c>
      <c r="AT128" s="175" t="s">
        <v>78</v>
      </c>
      <c r="AU128" s="175" t="s">
        <v>87</v>
      </c>
      <c r="AY128" s="167" t="s">
        <v>230</v>
      </c>
      <c r="BK128" s="176">
        <f>SUM(BK129:BK268)</f>
        <v>0</v>
      </c>
    </row>
    <row r="129" s="2" customFormat="1" ht="21.75" customHeight="1">
      <c r="A129" s="38"/>
      <c r="B129" s="177"/>
      <c r="C129" s="178" t="s">
        <v>87</v>
      </c>
      <c r="D129" s="178" t="s">
        <v>231</v>
      </c>
      <c r="E129" s="179" t="s">
        <v>1958</v>
      </c>
      <c r="F129" s="180" t="s">
        <v>1959</v>
      </c>
      <c r="G129" s="181" t="s">
        <v>578</v>
      </c>
      <c r="H129" s="182">
        <v>101.74800000000001</v>
      </c>
      <c r="I129" s="183"/>
      <c r="J129" s="184">
        <f>ROUND(I129*H129,2)</f>
        <v>0</v>
      </c>
      <c r="K129" s="180" t="s">
        <v>515</v>
      </c>
      <c r="L129" s="39"/>
      <c r="M129" s="185" t="s">
        <v>1</v>
      </c>
      <c r="N129" s="186" t="s">
        <v>44</v>
      </c>
      <c r="O129" s="77"/>
      <c r="P129" s="187">
        <f>O129*H129</f>
        <v>0</v>
      </c>
      <c r="Q129" s="187">
        <v>0</v>
      </c>
      <c r="R129" s="187">
        <f>Q129*H129</f>
        <v>0</v>
      </c>
      <c r="S129" s="187">
        <v>0</v>
      </c>
      <c r="T129" s="18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9" t="s">
        <v>235</v>
      </c>
      <c r="AT129" s="189" t="s">
        <v>231</v>
      </c>
      <c r="AU129" s="189" t="s">
        <v>89</v>
      </c>
      <c r="AY129" s="19" t="s">
        <v>230</v>
      </c>
      <c r="BE129" s="190">
        <f>IF(N129="základní",J129,0)</f>
        <v>0</v>
      </c>
      <c r="BF129" s="190">
        <f>IF(N129="snížená",J129,0)</f>
        <v>0</v>
      </c>
      <c r="BG129" s="190">
        <f>IF(N129="zákl. přenesená",J129,0)</f>
        <v>0</v>
      </c>
      <c r="BH129" s="190">
        <f>IF(N129="sníž. přenesená",J129,0)</f>
        <v>0</v>
      </c>
      <c r="BI129" s="190">
        <f>IF(N129="nulová",J129,0)</f>
        <v>0</v>
      </c>
      <c r="BJ129" s="19" t="s">
        <v>87</v>
      </c>
      <c r="BK129" s="190">
        <f>ROUND(I129*H129,2)</f>
        <v>0</v>
      </c>
      <c r="BL129" s="19" t="s">
        <v>235</v>
      </c>
      <c r="BM129" s="189" t="s">
        <v>2422</v>
      </c>
    </row>
    <row r="130" s="2" customFormat="1">
      <c r="A130" s="38"/>
      <c r="B130" s="39"/>
      <c r="C130" s="38"/>
      <c r="D130" s="191" t="s">
        <v>237</v>
      </c>
      <c r="E130" s="38"/>
      <c r="F130" s="192" t="s">
        <v>1961</v>
      </c>
      <c r="G130" s="38"/>
      <c r="H130" s="38"/>
      <c r="I130" s="193"/>
      <c r="J130" s="38"/>
      <c r="K130" s="38"/>
      <c r="L130" s="39"/>
      <c r="M130" s="194"/>
      <c r="N130" s="195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237</v>
      </c>
      <c r="AU130" s="19" t="s">
        <v>89</v>
      </c>
    </row>
    <row r="131" s="2" customFormat="1">
      <c r="A131" s="38"/>
      <c r="B131" s="39"/>
      <c r="C131" s="38"/>
      <c r="D131" s="199" t="s">
        <v>397</v>
      </c>
      <c r="E131" s="38"/>
      <c r="F131" s="200" t="s">
        <v>1962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397</v>
      </c>
      <c r="AU131" s="19" t="s">
        <v>89</v>
      </c>
    </row>
    <row r="132" s="15" customFormat="1">
      <c r="A132" s="15"/>
      <c r="B132" s="221"/>
      <c r="C132" s="15"/>
      <c r="D132" s="191" t="s">
        <v>519</v>
      </c>
      <c r="E132" s="222" t="s">
        <v>1</v>
      </c>
      <c r="F132" s="223" t="s">
        <v>1975</v>
      </c>
      <c r="G132" s="15"/>
      <c r="H132" s="222" t="s">
        <v>1</v>
      </c>
      <c r="I132" s="224"/>
      <c r="J132" s="15"/>
      <c r="K132" s="15"/>
      <c r="L132" s="221"/>
      <c r="M132" s="225"/>
      <c r="N132" s="226"/>
      <c r="O132" s="226"/>
      <c r="P132" s="226"/>
      <c r="Q132" s="226"/>
      <c r="R132" s="226"/>
      <c r="S132" s="226"/>
      <c r="T132" s="22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22" t="s">
        <v>519</v>
      </c>
      <c r="AU132" s="222" t="s">
        <v>89</v>
      </c>
      <c r="AV132" s="15" t="s">
        <v>87</v>
      </c>
      <c r="AW132" s="15" t="s">
        <v>35</v>
      </c>
      <c r="AX132" s="15" t="s">
        <v>79</v>
      </c>
      <c r="AY132" s="222" t="s">
        <v>230</v>
      </c>
    </row>
    <row r="133" s="13" customFormat="1">
      <c r="A133" s="13"/>
      <c r="B133" s="205"/>
      <c r="C133" s="13"/>
      <c r="D133" s="191" t="s">
        <v>519</v>
      </c>
      <c r="E133" s="206" t="s">
        <v>1</v>
      </c>
      <c r="F133" s="207" t="s">
        <v>2423</v>
      </c>
      <c r="G133" s="13"/>
      <c r="H133" s="208">
        <v>188.49600000000001</v>
      </c>
      <c r="I133" s="209"/>
      <c r="J133" s="13"/>
      <c r="K133" s="13"/>
      <c r="L133" s="205"/>
      <c r="M133" s="210"/>
      <c r="N133" s="211"/>
      <c r="O133" s="211"/>
      <c r="P133" s="211"/>
      <c r="Q133" s="211"/>
      <c r="R133" s="211"/>
      <c r="S133" s="211"/>
      <c r="T133" s="21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6" t="s">
        <v>519</v>
      </c>
      <c r="AU133" s="206" t="s">
        <v>89</v>
      </c>
      <c r="AV133" s="13" t="s">
        <v>89</v>
      </c>
      <c r="AW133" s="13" t="s">
        <v>35</v>
      </c>
      <c r="AX133" s="13" t="s">
        <v>79</v>
      </c>
      <c r="AY133" s="206" t="s">
        <v>230</v>
      </c>
    </row>
    <row r="134" s="13" customFormat="1">
      <c r="A134" s="13"/>
      <c r="B134" s="205"/>
      <c r="C134" s="13"/>
      <c r="D134" s="191" t="s">
        <v>519</v>
      </c>
      <c r="E134" s="206" t="s">
        <v>1</v>
      </c>
      <c r="F134" s="207" t="s">
        <v>2354</v>
      </c>
      <c r="G134" s="13"/>
      <c r="H134" s="208">
        <v>15</v>
      </c>
      <c r="I134" s="209"/>
      <c r="J134" s="13"/>
      <c r="K134" s="13"/>
      <c r="L134" s="205"/>
      <c r="M134" s="210"/>
      <c r="N134" s="211"/>
      <c r="O134" s="211"/>
      <c r="P134" s="211"/>
      <c r="Q134" s="211"/>
      <c r="R134" s="211"/>
      <c r="S134" s="211"/>
      <c r="T134" s="21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06" t="s">
        <v>519</v>
      </c>
      <c r="AU134" s="206" t="s">
        <v>89</v>
      </c>
      <c r="AV134" s="13" t="s">
        <v>89</v>
      </c>
      <c r="AW134" s="13" t="s">
        <v>35</v>
      </c>
      <c r="AX134" s="13" t="s">
        <v>79</v>
      </c>
      <c r="AY134" s="206" t="s">
        <v>230</v>
      </c>
    </row>
    <row r="135" s="14" customFormat="1">
      <c r="A135" s="14"/>
      <c r="B135" s="213"/>
      <c r="C135" s="14"/>
      <c r="D135" s="191" t="s">
        <v>519</v>
      </c>
      <c r="E135" s="214" t="s">
        <v>1</v>
      </c>
      <c r="F135" s="215" t="s">
        <v>534</v>
      </c>
      <c r="G135" s="14"/>
      <c r="H135" s="216">
        <v>203.49600000000001</v>
      </c>
      <c r="I135" s="217"/>
      <c r="J135" s="14"/>
      <c r="K135" s="14"/>
      <c r="L135" s="213"/>
      <c r="M135" s="218"/>
      <c r="N135" s="219"/>
      <c r="O135" s="219"/>
      <c r="P135" s="219"/>
      <c r="Q135" s="219"/>
      <c r="R135" s="219"/>
      <c r="S135" s="219"/>
      <c r="T135" s="220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14" t="s">
        <v>519</v>
      </c>
      <c r="AU135" s="214" t="s">
        <v>89</v>
      </c>
      <c r="AV135" s="14" t="s">
        <v>235</v>
      </c>
      <c r="AW135" s="14" t="s">
        <v>35</v>
      </c>
      <c r="AX135" s="14" t="s">
        <v>79</v>
      </c>
      <c r="AY135" s="214" t="s">
        <v>230</v>
      </c>
    </row>
    <row r="136" s="13" customFormat="1">
      <c r="A136" s="13"/>
      <c r="B136" s="205"/>
      <c r="C136" s="13"/>
      <c r="D136" s="191" t="s">
        <v>519</v>
      </c>
      <c r="E136" s="206" t="s">
        <v>1</v>
      </c>
      <c r="F136" s="207" t="s">
        <v>2424</v>
      </c>
      <c r="G136" s="13"/>
      <c r="H136" s="208">
        <v>101.74800000000001</v>
      </c>
      <c r="I136" s="209"/>
      <c r="J136" s="13"/>
      <c r="K136" s="13"/>
      <c r="L136" s="205"/>
      <c r="M136" s="210"/>
      <c r="N136" s="211"/>
      <c r="O136" s="211"/>
      <c r="P136" s="211"/>
      <c r="Q136" s="211"/>
      <c r="R136" s="211"/>
      <c r="S136" s="211"/>
      <c r="T136" s="21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06" t="s">
        <v>519</v>
      </c>
      <c r="AU136" s="206" t="s">
        <v>89</v>
      </c>
      <c r="AV136" s="13" t="s">
        <v>89</v>
      </c>
      <c r="AW136" s="13" t="s">
        <v>35</v>
      </c>
      <c r="AX136" s="13" t="s">
        <v>79</v>
      </c>
      <c r="AY136" s="206" t="s">
        <v>230</v>
      </c>
    </row>
    <row r="137" s="14" customFormat="1">
      <c r="A137" s="14"/>
      <c r="B137" s="213"/>
      <c r="C137" s="14"/>
      <c r="D137" s="191" t="s">
        <v>519</v>
      </c>
      <c r="E137" s="214" t="s">
        <v>1</v>
      </c>
      <c r="F137" s="215" t="s">
        <v>534</v>
      </c>
      <c r="G137" s="14"/>
      <c r="H137" s="216">
        <v>101.74800000000001</v>
      </c>
      <c r="I137" s="217"/>
      <c r="J137" s="14"/>
      <c r="K137" s="14"/>
      <c r="L137" s="213"/>
      <c r="M137" s="218"/>
      <c r="N137" s="219"/>
      <c r="O137" s="219"/>
      <c r="P137" s="219"/>
      <c r="Q137" s="219"/>
      <c r="R137" s="219"/>
      <c r="S137" s="219"/>
      <c r="T137" s="220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14" t="s">
        <v>519</v>
      </c>
      <c r="AU137" s="214" t="s">
        <v>89</v>
      </c>
      <c r="AV137" s="14" t="s">
        <v>235</v>
      </c>
      <c r="AW137" s="14" t="s">
        <v>35</v>
      </c>
      <c r="AX137" s="14" t="s">
        <v>87</v>
      </c>
      <c r="AY137" s="214" t="s">
        <v>230</v>
      </c>
    </row>
    <row r="138" s="2" customFormat="1" ht="21.75" customHeight="1">
      <c r="A138" s="38"/>
      <c r="B138" s="177"/>
      <c r="C138" s="178" t="s">
        <v>89</v>
      </c>
      <c r="D138" s="178" t="s">
        <v>231</v>
      </c>
      <c r="E138" s="179" t="s">
        <v>1980</v>
      </c>
      <c r="F138" s="180" t="s">
        <v>1981</v>
      </c>
      <c r="G138" s="181" t="s">
        <v>578</v>
      </c>
      <c r="H138" s="182">
        <v>20.350000000000001</v>
      </c>
      <c r="I138" s="183"/>
      <c r="J138" s="184">
        <f>ROUND(I138*H138,2)</f>
        <v>0</v>
      </c>
      <c r="K138" s="180" t="s">
        <v>515</v>
      </c>
      <c r="L138" s="39"/>
      <c r="M138" s="185" t="s">
        <v>1</v>
      </c>
      <c r="N138" s="186" t="s">
        <v>44</v>
      </c>
      <c r="O138" s="77"/>
      <c r="P138" s="187">
        <f>O138*H138</f>
        <v>0</v>
      </c>
      <c r="Q138" s="187">
        <v>0</v>
      </c>
      <c r="R138" s="187">
        <f>Q138*H138</f>
        <v>0</v>
      </c>
      <c r="S138" s="187">
        <v>0</v>
      </c>
      <c r="T138" s="188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89" t="s">
        <v>235</v>
      </c>
      <c r="AT138" s="189" t="s">
        <v>231</v>
      </c>
      <c r="AU138" s="189" t="s">
        <v>89</v>
      </c>
      <c r="AY138" s="19" t="s">
        <v>230</v>
      </c>
      <c r="BE138" s="190">
        <f>IF(N138="základní",J138,0)</f>
        <v>0</v>
      </c>
      <c r="BF138" s="190">
        <f>IF(N138="snížená",J138,0)</f>
        <v>0</v>
      </c>
      <c r="BG138" s="190">
        <f>IF(N138="zákl. přenesená",J138,0)</f>
        <v>0</v>
      </c>
      <c r="BH138" s="190">
        <f>IF(N138="sníž. přenesená",J138,0)</f>
        <v>0</v>
      </c>
      <c r="BI138" s="190">
        <f>IF(N138="nulová",J138,0)</f>
        <v>0</v>
      </c>
      <c r="BJ138" s="19" t="s">
        <v>87</v>
      </c>
      <c r="BK138" s="190">
        <f>ROUND(I138*H138,2)</f>
        <v>0</v>
      </c>
      <c r="BL138" s="19" t="s">
        <v>235</v>
      </c>
      <c r="BM138" s="189" t="s">
        <v>2425</v>
      </c>
    </row>
    <row r="139" s="2" customFormat="1">
      <c r="A139" s="38"/>
      <c r="B139" s="39"/>
      <c r="C139" s="38"/>
      <c r="D139" s="191" t="s">
        <v>237</v>
      </c>
      <c r="E139" s="38"/>
      <c r="F139" s="192" t="s">
        <v>1983</v>
      </c>
      <c r="G139" s="38"/>
      <c r="H139" s="38"/>
      <c r="I139" s="193"/>
      <c r="J139" s="38"/>
      <c r="K139" s="38"/>
      <c r="L139" s="39"/>
      <c r="M139" s="194"/>
      <c r="N139" s="195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237</v>
      </c>
      <c r="AU139" s="19" t="s">
        <v>89</v>
      </c>
    </row>
    <row r="140" s="2" customFormat="1">
      <c r="A140" s="38"/>
      <c r="B140" s="39"/>
      <c r="C140" s="38"/>
      <c r="D140" s="199" t="s">
        <v>397</v>
      </c>
      <c r="E140" s="38"/>
      <c r="F140" s="200" t="s">
        <v>1984</v>
      </c>
      <c r="G140" s="38"/>
      <c r="H140" s="38"/>
      <c r="I140" s="193"/>
      <c r="J140" s="38"/>
      <c r="K140" s="38"/>
      <c r="L140" s="39"/>
      <c r="M140" s="194"/>
      <c r="N140" s="195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397</v>
      </c>
      <c r="AU140" s="19" t="s">
        <v>89</v>
      </c>
    </row>
    <row r="141" s="15" customFormat="1">
      <c r="A141" s="15"/>
      <c r="B141" s="221"/>
      <c r="C141" s="15"/>
      <c r="D141" s="191" t="s">
        <v>519</v>
      </c>
      <c r="E141" s="222" t="s">
        <v>1</v>
      </c>
      <c r="F141" s="223" t="s">
        <v>1975</v>
      </c>
      <c r="G141" s="15"/>
      <c r="H141" s="222" t="s">
        <v>1</v>
      </c>
      <c r="I141" s="224"/>
      <c r="J141" s="15"/>
      <c r="K141" s="15"/>
      <c r="L141" s="221"/>
      <c r="M141" s="225"/>
      <c r="N141" s="226"/>
      <c r="O141" s="226"/>
      <c r="P141" s="226"/>
      <c r="Q141" s="226"/>
      <c r="R141" s="226"/>
      <c r="S141" s="226"/>
      <c r="T141" s="227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22" t="s">
        <v>519</v>
      </c>
      <c r="AU141" s="222" t="s">
        <v>89</v>
      </c>
      <c r="AV141" s="15" t="s">
        <v>87</v>
      </c>
      <c r="AW141" s="15" t="s">
        <v>35</v>
      </c>
      <c r="AX141" s="15" t="s">
        <v>79</v>
      </c>
      <c r="AY141" s="222" t="s">
        <v>230</v>
      </c>
    </row>
    <row r="142" s="13" customFormat="1">
      <c r="A142" s="13"/>
      <c r="B142" s="205"/>
      <c r="C142" s="13"/>
      <c r="D142" s="191" t="s">
        <v>519</v>
      </c>
      <c r="E142" s="206" t="s">
        <v>1</v>
      </c>
      <c r="F142" s="207" t="s">
        <v>2423</v>
      </c>
      <c r="G142" s="13"/>
      <c r="H142" s="208">
        <v>188.49600000000001</v>
      </c>
      <c r="I142" s="209"/>
      <c r="J142" s="13"/>
      <c r="K142" s="13"/>
      <c r="L142" s="205"/>
      <c r="M142" s="210"/>
      <c r="N142" s="211"/>
      <c r="O142" s="211"/>
      <c r="P142" s="211"/>
      <c r="Q142" s="211"/>
      <c r="R142" s="211"/>
      <c r="S142" s="211"/>
      <c r="T142" s="21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6" t="s">
        <v>519</v>
      </c>
      <c r="AU142" s="206" t="s">
        <v>89</v>
      </c>
      <c r="AV142" s="13" t="s">
        <v>89</v>
      </c>
      <c r="AW142" s="13" t="s">
        <v>35</v>
      </c>
      <c r="AX142" s="13" t="s">
        <v>79</v>
      </c>
      <c r="AY142" s="206" t="s">
        <v>230</v>
      </c>
    </row>
    <row r="143" s="13" customFormat="1">
      <c r="A143" s="13"/>
      <c r="B143" s="205"/>
      <c r="C143" s="13"/>
      <c r="D143" s="191" t="s">
        <v>519</v>
      </c>
      <c r="E143" s="206" t="s">
        <v>1</v>
      </c>
      <c r="F143" s="207" t="s">
        <v>2354</v>
      </c>
      <c r="G143" s="13"/>
      <c r="H143" s="208">
        <v>15</v>
      </c>
      <c r="I143" s="209"/>
      <c r="J143" s="13"/>
      <c r="K143" s="13"/>
      <c r="L143" s="205"/>
      <c r="M143" s="210"/>
      <c r="N143" s="211"/>
      <c r="O143" s="211"/>
      <c r="P143" s="211"/>
      <c r="Q143" s="211"/>
      <c r="R143" s="211"/>
      <c r="S143" s="211"/>
      <c r="T143" s="21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6" t="s">
        <v>519</v>
      </c>
      <c r="AU143" s="206" t="s">
        <v>89</v>
      </c>
      <c r="AV143" s="13" t="s">
        <v>89</v>
      </c>
      <c r="AW143" s="13" t="s">
        <v>35</v>
      </c>
      <c r="AX143" s="13" t="s">
        <v>79</v>
      </c>
      <c r="AY143" s="206" t="s">
        <v>230</v>
      </c>
    </row>
    <row r="144" s="14" customFormat="1">
      <c r="A144" s="14"/>
      <c r="B144" s="213"/>
      <c r="C144" s="14"/>
      <c r="D144" s="191" t="s">
        <v>519</v>
      </c>
      <c r="E144" s="214" t="s">
        <v>1</v>
      </c>
      <c r="F144" s="215" t="s">
        <v>534</v>
      </c>
      <c r="G144" s="14"/>
      <c r="H144" s="216">
        <v>203.49600000000001</v>
      </c>
      <c r="I144" s="217"/>
      <c r="J144" s="14"/>
      <c r="K144" s="14"/>
      <c r="L144" s="213"/>
      <c r="M144" s="218"/>
      <c r="N144" s="219"/>
      <c r="O144" s="219"/>
      <c r="P144" s="219"/>
      <c r="Q144" s="219"/>
      <c r="R144" s="219"/>
      <c r="S144" s="219"/>
      <c r="T144" s="220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14" t="s">
        <v>519</v>
      </c>
      <c r="AU144" s="214" t="s">
        <v>89</v>
      </c>
      <c r="AV144" s="14" t="s">
        <v>235</v>
      </c>
      <c r="AW144" s="14" t="s">
        <v>35</v>
      </c>
      <c r="AX144" s="14" t="s">
        <v>79</v>
      </c>
      <c r="AY144" s="214" t="s">
        <v>230</v>
      </c>
    </row>
    <row r="145" s="13" customFormat="1">
      <c r="A145" s="13"/>
      <c r="B145" s="205"/>
      <c r="C145" s="13"/>
      <c r="D145" s="191" t="s">
        <v>519</v>
      </c>
      <c r="E145" s="206" t="s">
        <v>1</v>
      </c>
      <c r="F145" s="207" t="s">
        <v>2426</v>
      </c>
      <c r="G145" s="13"/>
      <c r="H145" s="208">
        <v>20.350000000000001</v>
      </c>
      <c r="I145" s="209"/>
      <c r="J145" s="13"/>
      <c r="K145" s="13"/>
      <c r="L145" s="205"/>
      <c r="M145" s="210"/>
      <c r="N145" s="211"/>
      <c r="O145" s="211"/>
      <c r="P145" s="211"/>
      <c r="Q145" s="211"/>
      <c r="R145" s="211"/>
      <c r="S145" s="211"/>
      <c r="T145" s="21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06" t="s">
        <v>519</v>
      </c>
      <c r="AU145" s="206" t="s">
        <v>89</v>
      </c>
      <c r="AV145" s="13" t="s">
        <v>89</v>
      </c>
      <c r="AW145" s="13" t="s">
        <v>35</v>
      </c>
      <c r="AX145" s="13" t="s">
        <v>79</v>
      </c>
      <c r="AY145" s="206" t="s">
        <v>230</v>
      </c>
    </row>
    <row r="146" s="14" customFormat="1">
      <c r="A146" s="14"/>
      <c r="B146" s="213"/>
      <c r="C146" s="14"/>
      <c r="D146" s="191" t="s">
        <v>519</v>
      </c>
      <c r="E146" s="214" t="s">
        <v>1</v>
      </c>
      <c r="F146" s="215" t="s">
        <v>534</v>
      </c>
      <c r="G146" s="14"/>
      <c r="H146" s="216">
        <v>20.350000000000001</v>
      </c>
      <c r="I146" s="217"/>
      <c r="J146" s="14"/>
      <c r="K146" s="14"/>
      <c r="L146" s="213"/>
      <c r="M146" s="218"/>
      <c r="N146" s="219"/>
      <c r="O146" s="219"/>
      <c r="P146" s="219"/>
      <c r="Q146" s="219"/>
      <c r="R146" s="219"/>
      <c r="S146" s="219"/>
      <c r="T146" s="220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14" t="s">
        <v>519</v>
      </c>
      <c r="AU146" s="214" t="s">
        <v>89</v>
      </c>
      <c r="AV146" s="14" t="s">
        <v>235</v>
      </c>
      <c r="AW146" s="14" t="s">
        <v>35</v>
      </c>
      <c r="AX146" s="14" t="s">
        <v>87</v>
      </c>
      <c r="AY146" s="214" t="s">
        <v>230</v>
      </c>
    </row>
    <row r="147" s="2" customFormat="1" ht="21.75" customHeight="1">
      <c r="A147" s="38"/>
      <c r="B147" s="177"/>
      <c r="C147" s="178" t="s">
        <v>241</v>
      </c>
      <c r="D147" s="178" t="s">
        <v>231</v>
      </c>
      <c r="E147" s="179" t="s">
        <v>1986</v>
      </c>
      <c r="F147" s="180" t="s">
        <v>1987</v>
      </c>
      <c r="G147" s="181" t="s">
        <v>578</v>
      </c>
      <c r="H147" s="182">
        <v>20.350000000000001</v>
      </c>
      <c r="I147" s="183"/>
      <c r="J147" s="184">
        <f>ROUND(I147*H147,2)</f>
        <v>0</v>
      </c>
      <c r="K147" s="180" t="s">
        <v>515</v>
      </c>
      <c r="L147" s="39"/>
      <c r="M147" s="185" t="s">
        <v>1</v>
      </c>
      <c r="N147" s="186" t="s">
        <v>44</v>
      </c>
      <c r="O147" s="77"/>
      <c r="P147" s="187">
        <f>O147*H147</f>
        <v>0</v>
      </c>
      <c r="Q147" s="187">
        <v>0</v>
      </c>
      <c r="R147" s="187">
        <f>Q147*H147</f>
        <v>0</v>
      </c>
      <c r="S147" s="187">
        <v>0</v>
      </c>
      <c r="T147" s="18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89" t="s">
        <v>235</v>
      </c>
      <c r="AT147" s="189" t="s">
        <v>231</v>
      </c>
      <c r="AU147" s="189" t="s">
        <v>89</v>
      </c>
      <c r="AY147" s="19" t="s">
        <v>230</v>
      </c>
      <c r="BE147" s="190">
        <f>IF(N147="základní",J147,0)</f>
        <v>0</v>
      </c>
      <c r="BF147" s="190">
        <f>IF(N147="snížená",J147,0)</f>
        <v>0</v>
      </c>
      <c r="BG147" s="190">
        <f>IF(N147="zákl. přenesená",J147,0)</f>
        <v>0</v>
      </c>
      <c r="BH147" s="190">
        <f>IF(N147="sníž. přenesená",J147,0)</f>
        <v>0</v>
      </c>
      <c r="BI147" s="190">
        <f>IF(N147="nulová",J147,0)</f>
        <v>0</v>
      </c>
      <c r="BJ147" s="19" t="s">
        <v>87</v>
      </c>
      <c r="BK147" s="190">
        <f>ROUND(I147*H147,2)</f>
        <v>0</v>
      </c>
      <c r="BL147" s="19" t="s">
        <v>235</v>
      </c>
      <c r="BM147" s="189" t="s">
        <v>2427</v>
      </c>
    </row>
    <row r="148" s="2" customFormat="1">
      <c r="A148" s="38"/>
      <c r="B148" s="39"/>
      <c r="C148" s="38"/>
      <c r="D148" s="191" t="s">
        <v>237</v>
      </c>
      <c r="E148" s="38"/>
      <c r="F148" s="192" t="s">
        <v>1989</v>
      </c>
      <c r="G148" s="38"/>
      <c r="H148" s="38"/>
      <c r="I148" s="193"/>
      <c r="J148" s="38"/>
      <c r="K148" s="38"/>
      <c r="L148" s="39"/>
      <c r="M148" s="194"/>
      <c r="N148" s="195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237</v>
      </c>
      <c r="AU148" s="19" t="s">
        <v>89</v>
      </c>
    </row>
    <row r="149" s="2" customFormat="1">
      <c r="A149" s="38"/>
      <c r="B149" s="39"/>
      <c r="C149" s="38"/>
      <c r="D149" s="199" t="s">
        <v>397</v>
      </c>
      <c r="E149" s="38"/>
      <c r="F149" s="200" t="s">
        <v>1990</v>
      </c>
      <c r="G149" s="38"/>
      <c r="H149" s="38"/>
      <c r="I149" s="193"/>
      <c r="J149" s="38"/>
      <c r="K149" s="38"/>
      <c r="L149" s="39"/>
      <c r="M149" s="194"/>
      <c r="N149" s="195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397</v>
      </c>
      <c r="AU149" s="19" t="s">
        <v>89</v>
      </c>
    </row>
    <row r="150" s="15" customFormat="1">
      <c r="A150" s="15"/>
      <c r="B150" s="221"/>
      <c r="C150" s="15"/>
      <c r="D150" s="191" t="s">
        <v>519</v>
      </c>
      <c r="E150" s="222" t="s">
        <v>1</v>
      </c>
      <c r="F150" s="223" t="s">
        <v>1975</v>
      </c>
      <c r="G150" s="15"/>
      <c r="H150" s="222" t="s">
        <v>1</v>
      </c>
      <c r="I150" s="224"/>
      <c r="J150" s="15"/>
      <c r="K150" s="15"/>
      <c r="L150" s="221"/>
      <c r="M150" s="225"/>
      <c r="N150" s="226"/>
      <c r="O150" s="226"/>
      <c r="P150" s="226"/>
      <c r="Q150" s="226"/>
      <c r="R150" s="226"/>
      <c r="S150" s="226"/>
      <c r="T150" s="227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22" t="s">
        <v>519</v>
      </c>
      <c r="AU150" s="222" t="s">
        <v>89</v>
      </c>
      <c r="AV150" s="15" t="s">
        <v>87</v>
      </c>
      <c r="AW150" s="15" t="s">
        <v>35</v>
      </c>
      <c r="AX150" s="15" t="s">
        <v>79</v>
      </c>
      <c r="AY150" s="222" t="s">
        <v>230</v>
      </c>
    </row>
    <row r="151" s="13" customFormat="1">
      <c r="A151" s="13"/>
      <c r="B151" s="205"/>
      <c r="C151" s="13"/>
      <c r="D151" s="191" t="s">
        <v>519</v>
      </c>
      <c r="E151" s="206" t="s">
        <v>1</v>
      </c>
      <c r="F151" s="207" t="s">
        <v>2423</v>
      </c>
      <c r="G151" s="13"/>
      <c r="H151" s="208">
        <v>188.49600000000001</v>
      </c>
      <c r="I151" s="209"/>
      <c r="J151" s="13"/>
      <c r="K151" s="13"/>
      <c r="L151" s="205"/>
      <c r="M151" s="210"/>
      <c r="N151" s="211"/>
      <c r="O151" s="211"/>
      <c r="P151" s="211"/>
      <c r="Q151" s="211"/>
      <c r="R151" s="211"/>
      <c r="S151" s="211"/>
      <c r="T151" s="21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06" t="s">
        <v>519</v>
      </c>
      <c r="AU151" s="206" t="s">
        <v>89</v>
      </c>
      <c r="AV151" s="13" t="s">
        <v>89</v>
      </c>
      <c r="AW151" s="13" t="s">
        <v>35</v>
      </c>
      <c r="AX151" s="13" t="s">
        <v>79</v>
      </c>
      <c r="AY151" s="206" t="s">
        <v>230</v>
      </c>
    </row>
    <row r="152" s="13" customFormat="1">
      <c r="A152" s="13"/>
      <c r="B152" s="205"/>
      <c r="C152" s="13"/>
      <c r="D152" s="191" t="s">
        <v>519</v>
      </c>
      <c r="E152" s="206" t="s">
        <v>1</v>
      </c>
      <c r="F152" s="207" t="s">
        <v>2354</v>
      </c>
      <c r="G152" s="13"/>
      <c r="H152" s="208">
        <v>15</v>
      </c>
      <c r="I152" s="209"/>
      <c r="J152" s="13"/>
      <c r="K152" s="13"/>
      <c r="L152" s="205"/>
      <c r="M152" s="210"/>
      <c r="N152" s="211"/>
      <c r="O152" s="211"/>
      <c r="P152" s="211"/>
      <c r="Q152" s="211"/>
      <c r="R152" s="211"/>
      <c r="S152" s="211"/>
      <c r="T152" s="21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6" t="s">
        <v>519</v>
      </c>
      <c r="AU152" s="206" t="s">
        <v>89</v>
      </c>
      <c r="AV152" s="13" t="s">
        <v>89</v>
      </c>
      <c r="AW152" s="13" t="s">
        <v>35</v>
      </c>
      <c r="AX152" s="13" t="s">
        <v>79</v>
      </c>
      <c r="AY152" s="206" t="s">
        <v>230</v>
      </c>
    </row>
    <row r="153" s="14" customFormat="1">
      <c r="A153" s="14"/>
      <c r="B153" s="213"/>
      <c r="C153" s="14"/>
      <c r="D153" s="191" t="s">
        <v>519</v>
      </c>
      <c r="E153" s="214" t="s">
        <v>1</v>
      </c>
      <c r="F153" s="215" t="s">
        <v>534</v>
      </c>
      <c r="G153" s="14"/>
      <c r="H153" s="216">
        <v>203.49600000000001</v>
      </c>
      <c r="I153" s="217"/>
      <c r="J153" s="14"/>
      <c r="K153" s="14"/>
      <c r="L153" s="213"/>
      <c r="M153" s="218"/>
      <c r="N153" s="219"/>
      <c r="O153" s="219"/>
      <c r="P153" s="219"/>
      <c r="Q153" s="219"/>
      <c r="R153" s="219"/>
      <c r="S153" s="219"/>
      <c r="T153" s="22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14" t="s">
        <v>519</v>
      </c>
      <c r="AU153" s="214" t="s">
        <v>89</v>
      </c>
      <c r="AV153" s="14" t="s">
        <v>235</v>
      </c>
      <c r="AW153" s="14" t="s">
        <v>35</v>
      </c>
      <c r="AX153" s="14" t="s">
        <v>79</v>
      </c>
      <c r="AY153" s="214" t="s">
        <v>230</v>
      </c>
    </row>
    <row r="154" s="13" customFormat="1">
      <c r="A154" s="13"/>
      <c r="B154" s="205"/>
      <c r="C154" s="13"/>
      <c r="D154" s="191" t="s">
        <v>519</v>
      </c>
      <c r="E154" s="206" t="s">
        <v>1</v>
      </c>
      <c r="F154" s="207" t="s">
        <v>2426</v>
      </c>
      <c r="G154" s="13"/>
      <c r="H154" s="208">
        <v>20.350000000000001</v>
      </c>
      <c r="I154" s="209"/>
      <c r="J154" s="13"/>
      <c r="K154" s="13"/>
      <c r="L154" s="205"/>
      <c r="M154" s="210"/>
      <c r="N154" s="211"/>
      <c r="O154" s="211"/>
      <c r="P154" s="211"/>
      <c r="Q154" s="211"/>
      <c r="R154" s="211"/>
      <c r="S154" s="211"/>
      <c r="T154" s="21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06" t="s">
        <v>519</v>
      </c>
      <c r="AU154" s="206" t="s">
        <v>89</v>
      </c>
      <c r="AV154" s="13" t="s">
        <v>89</v>
      </c>
      <c r="AW154" s="13" t="s">
        <v>35</v>
      </c>
      <c r="AX154" s="13" t="s">
        <v>79</v>
      </c>
      <c r="AY154" s="206" t="s">
        <v>230</v>
      </c>
    </row>
    <row r="155" s="14" customFormat="1">
      <c r="A155" s="14"/>
      <c r="B155" s="213"/>
      <c r="C155" s="14"/>
      <c r="D155" s="191" t="s">
        <v>519</v>
      </c>
      <c r="E155" s="214" t="s">
        <v>1</v>
      </c>
      <c r="F155" s="215" t="s">
        <v>534</v>
      </c>
      <c r="G155" s="14"/>
      <c r="H155" s="216">
        <v>20.350000000000001</v>
      </c>
      <c r="I155" s="217"/>
      <c r="J155" s="14"/>
      <c r="K155" s="14"/>
      <c r="L155" s="213"/>
      <c r="M155" s="218"/>
      <c r="N155" s="219"/>
      <c r="O155" s="219"/>
      <c r="P155" s="219"/>
      <c r="Q155" s="219"/>
      <c r="R155" s="219"/>
      <c r="S155" s="219"/>
      <c r="T155" s="220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14" t="s">
        <v>519</v>
      </c>
      <c r="AU155" s="214" t="s">
        <v>89</v>
      </c>
      <c r="AV155" s="14" t="s">
        <v>235</v>
      </c>
      <c r="AW155" s="14" t="s">
        <v>35</v>
      </c>
      <c r="AX155" s="14" t="s">
        <v>87</v>
      </c>
      <c r="AY155" s="214" t="s">
        <v>230</v>
      </c>
    </row>
    <row r="156" s="2" customFormat="1" ht="21.75" customHeight="1">
      <c r="A156" s="38"/>
      <c r="B156" s="177"/>
      <c r="C156" s="178" t="s">
        <v>235</v>
      </c>
      <c r="D156" s="178" t="s">
        <v>231</v>
      </c>
      <c r="E156" s="179" t="s">
        <v>1991</v>
      </c>
      <c r="F156" s="180" t="s">
        <v>1992</v>
      </c>
      <c r="G156" s="181" t="s">
        <v>578</v>
      </c>
      <c r="H156" s="182">
        <v>61.048999999999999</v>
      </c>
      <c r="I156" s="183"/>
      <c r="J156" s="184">
        <f>ROUND(I156*H156,2)</f>
        <v>0</v>
      </c>
      <c r="K156" s="180" t="s">
        <v>515</v>
      </c>
      <c r="L156" s="39"/>
      <c r="M156" s="185" t="s">
        <v>1</v>
      </c>
      <c r="N156" s="186" t="s">
        <v>44</v>
      </c>
      <c r="O156" s="77"/>
      <c r="P156" s="187">
        <f>O156*H156</f>
        <v>0</v>
      </c>
      <c r="Q156" s="187">
        <v>0</v>
      </c>
      <c r="R156" s="187">
        <f>Q156*H156</f>
        <v>0</v>
      </c>
      <c r="S156" s="187">
        <v>0</v>
      </c>
      <c r="T156" s="18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89" t="s">
        <v>235</v>
      </c>
      <c r="AT156" s="189" t="s">
        <v>231</v>
      </c>
      <c r="AU156" s="189" t="s">
        <v>89</v>
      </c>
      <c r="AY156" s="19" t="s">
        <v>230</v>
      </c>
      <c r="BE156" s="190">
        <f>IF(N156="základní",J156,0)</f>
        <v>0</v>
      </c>
      <c r="BF156" s="190">
        <f>IF(N156="snížená",J156,0)</f>
        <v>0</v>
      </c>
      <c r="BG156" s="190">
        <f>IF(N156="zákl. přenesená",J156,0)</f>
        <v>0</v>
      </c>
      <c r="BH156" s="190">
        <f>IF(N156="sníž. přenesená",J156,0)</f>
        <v>0</v>
      </c>
      <c r="BI156" s="190">
        <f>IF(N156="nulová",J156,0)</f>
        <v>0</v>
      </c>
      <c r="BJ156" s="19" t="s">
        <v>87</v>
      </c>
      <c r="BK156" s="190">
        <f>ROUND(I156*H156,2)</f>
        <v>0</v>
      </c>
      <c r="BL156" s="19" t="s">
        <v>235</v>
      </c>
      <c r="BM156" s="189" t="s">
        <v>2428</v>
      </c>
    </row>
    <row r="157" s="2" customFormat="1">
      <c r="A157" s="38"/>
      <c r="B157" s="39"/>
      <c r="C157" s="38"/>
      <c r="D157" s="191" t="s">
        <v>237</v>
      </c>
      <c r="E157" s="38"/>
      <c r="F157" s="192" t="s">
        <v>1994</v>
      </c>
      <c r="G157" s="38"/>
      <c r="H157" s="38"/>
      <c r="I157" s="193"/>
      <c r="J157" s="38"/>
      <c r="K157" s="38"/>
      <c r="L157" s="39"/>
      <c r="M157" s="194"/>
      <c r="N157" s="195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237</v>
      </c>
      <c r="AU157" s="19" t="s">
        <v>89</v>
      </c>
    </row>
    <row r="158" s="2" customFormat="1">
      <c r="A158" s="38"/>
      <c r="B158" s="39"/>
      <c r="C158" s="38"/>
      <c r="D158" s="199" t="s">
        <v>397</v>
      </c>
      <c r="E158" s="38"/>
      <c r="F158" s="200" t="s">
        <v>1995</v>
      </c>
      <c r="G158" s="38"/>
      <c r="H158" s="38"/>
      <c r="I158" s="193"/>
      <c r="J158" s="38"/>
      <c r="K158" s="38"/>
      <c r="L158" s="39"/>
      <c r="M158" s="194"/>
      <c r="N158" s="195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397</v>
      </c>
      <c r="AU158" s="19" t="s">
        <v>89</v>
      </c>
    </row>
    <row r="159" s="15" customFormat="1">
      <c r="A159" s="15"/>
      <c r="B159" s="221"/>
      <c r="C159" s="15"/>
      <c r="D159" s="191" t="s">
        <v>519</v>
      </c>
      <c r="E159" s="222" t="s">
        <v>1</v>
      </c>
      <c r="F159" s="223" t="s">
        <v>1975</v>
      </c>
      <c r="G159" s="15"/>
      <c r="H159" s="222" t="s">
        <v>1</v>
      </c>
      <c r="I159" s="224"/>
      <c r="J159" s="15"/>
      <c r="K159" s="15"/>
      <c r="L159" s="221"/>
      <c r="M159" s="225"/>
      <c r="N159" s="226"/>
      <c r="O159" s="226"/>
      <c r="P159" s="226"/>
      <c r="Q159" s="226"/>
      <c r="R159" s="226"/>
      <c r="S159" s="226"/>
      <c r="T159" s="227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22" t="s">
        <v>519</v>
      </c>
      <c r="AU159" s="222" t="s">
        <v>89</v>
      </c>
      <c r="AV159" s="15" t="s">
        <v>87</v>
      </c>
      <c r="AW159" s="15" t="s">
        <v>35</v>
      </c>
      <c r="AX159" s="15" t="s">
        <v>79</v>
      </c>
      <c r="AY159" s="222" t="s">
        <v>230</v>
      </c>
    </row>
    <row r="160" s="13" customFormat="1">
      <c r="A160" s="13"/>
      <c r="B160" s="205"/>
      <c r="C160" s="13"/>
      <c r="D160" s="191" t="s">
        <v>519</v>
      </c>
      <c r="E160" s="206" t="s">
        <v>1</v>
      </c>
      <c r="F160" s="207" t="s">
        <v>2423</v>
      </c>
      <c r="G160" s="13"/>
      <c r="H160" s="208">
        <v>188.49600000000001</v>
      </c>
      <c r="I160" s="209"/>
      <c r="J160" s="13"/>
      <c r="K160" s="13"/>
      <c r="L160" s="205"/>
      <c r="M160" s="210"/>
      <c r="N160" s="211"/>
      <c r="O160" s="211"/>
      <c r="P160" s="211"/>
      <c r="Q160" s="211"/>
      <c r="R160" s="211"/>
      <c r="S160" s="211"/>
      <c r="T160" s="21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06" t="s">
        <v>519</v>
      </c>
      <c r="AU160" s="206" t="s">
        <v>89</v>
      </c>
      <c r="AV160" s="13" t="s">
        <v>89</v>
      </c>
      <c r="AW160" s="13" t="s">
        <v>35</v>
      </c>
      <c r="AX160" s="13" t="s">
        <v>79</v>
      </c>
      <c r="AY160" s="206" t="s">
        <v>230</v>
      </c>
    </row>
    <row r="161" s="13" customFormat="1">
      <c r="A161" s="13"/>
      <c r="B161" s="205"/>
      <c r="C161" s="13"/>
      <c r="D161" s="191" t="s">
        <v>519</v>
      </c>
      <c r="E161" s="206" t="s">
        <v>1</v>
      </c>
      <c r="F161" s="207" t="s">
        <v>2354</v>
      </c>
      <c r="G161" s="13"/>
      <c r="H161" s="208">
        <v>15</v>
      </c>
      <c r="I161" s="209"/>
      <c r="J161" s="13"/>
      <c r="K161" s="13"/>
      <c r="L161" s="205"/>
      <c r="M161" s="210"/>
      <c r="N161" s="211"/>
      <c r="O161" s="211"/>
      <c r="P161" s="211"/>
      <c r="Q161" s="211"/>
      <c r="R161" s="211"/>
      <c r="S161" s="211"/>
      <c r="T161" s="21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06" t="s">
        <v>519</v>
      </c>
      <c r="AU161" s="206" t="s">
        <v>89</v>
      </c>
      <c r="AV161" s="13" t="s">
        <v>89</v>
      </c>
      <c r="AW161" s="13" t="s">
        <v>35</v>
      </c>
      <c r="AX161" s="13" t="s">
        <v>79</v>
      </c>
      <c r="AY161" s="206" t="s">
        <v>230</v>
      </c>
    </row>
    <row r="162" s="14" customFormat="1">
      <c r="A162" s="14"/>
      <c r="B162" s="213"/>
      <c r="C162" s="14"/>
      <c r="D162" s="191" t="s">
        <v>519</v>
      </c>
      <c r="E162" s="214" t="s">
        <v>1</v>
      </c>
      <c r="F162" s="215" t="s">
        <v>534</v>
      </c>
      <c r="G162" s="14"/>
      <c r="H162" s="216">
        <v>203.49600000000001</v>
      </c>
      <c r="I162" s="217"/>
      <c r="J162" s="14"/>
      <c r="K162" s="14"/>
      <c r="L162" s="213"/>
      <c r="M162" s="218"/>
      <c r="N162" s="219"/>
      <c r="O162" s="219"/>
      <c r="P162" s="219"/>
      <c r="Q162" s="219"/>
      <c r="R162" s="219"/>
      <c r="S162" s="219"/>
      <c r="T162" s="220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14" t="s">
        <v>519</v>
      </c>
      <c r="AU162" s="214" t="s">
        <v>89</v>
      </c>
      <c r="AV162" s="14" t="s">
        <v>235</v>
      </c>
      <c r="AW162" s="14" t="s">
        <v>35</v>
      </c>
      <c r="AX162" s="14" t="s">
        <v>79</v>
      </c>
      <c r="AY162" s="214" t="s">
        <v>230</v>
      </c>
    </row>
    <row r="163" s="13" customFormat="1">
      <c r="A163" s="13"/>
      <c r="B163" s="205"/>
      <c r="C163" s="13"/>
      <c r="D163" s="191" t="s">
        <v>519</v>
      </c>
      <c r="E163" s="206" t="s">
        <v>1</v>
      </c>
      <c r="F163" s="207" t="s">
        <v>2429</v>
      </c>
      <c r="G163" s="13"/>
      <c r="H163" s="208">
        <v>61.048999999999999</v>
      </c>
      <c r="I163" s="209"/>
      <c r="J163" s="13"/>
      <c r="K163" s="13"/>
      <c r="L163" s="205"/>
      <c r="M163" s="210"/>
      <c r="N163" s="211"/>
      <c r="O163" s="211"/>
      <c r="P163" s="211"/>
      <c r="Q163" s="211"/>
      <c r="R163" s="211"/>
      <c r="S163" s="211"/>
      <c r="T163" s="21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06" t="s">
        <v>519</v>
      </c>
      <c r="AU163" s="206" t="s">
        <v>89</v>
      </c>
      <c r="AV163" s="13" t="s">
        <v>89</v>
      </c>
      <c r="AW163" s="13" t="s">
        <v>35</v>
      </c>
      <c r="AX163" s="13" t="s">
        <v>79</v>
      </c>
      <c r="AY163" s="206" t="s">
        <v>230</v>
      </c>
    </row>
    <row r="164" s="14" customFormat="1">
      <c r="A164" s="14"/>
      <c r="B164" s="213"/>
      <c r="C164" s="14"/>
      <c r="D164" s="191" t="s">
        <v>519</v>
      </c>
      <c r="E164" s="214" t="s">
        <v>1</v>
      </c>
      <c r="F164" s="215" t="s">
        <v>534</v>
      </c>
      <c r="G164" s="14"/>
      <c r="H164" s="216">
        <v>61.048999999999999</v>
      </c>
      <c r="I164" s="217"/>
      <c r="J164" s="14"/>
      <c r="K164" s="14"/>
      <c r="L164" s="213"/>
      <c r="M164" s="218"/>
      <c r="N164" s="219"/>
      <c r="O164" s="219"/>
      <c r="P164" s="219"/>
      <c r="Q164" s="219"/>
      <c r="R164" s="219"/>
      <c r="S164" s="219"/>
      <c r="T164" s="22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14" t="s">
        <v>519</v>
      </c>
      <c r="AU164" s="214" t="s">
        <v>89</v>
      </c>
      <c r="AV164" s="14" t="s">
        <v>235</v>
      </c>
      <c r="AW164" s="14" t="s">
        <v>35</v>
      </c>
      <c r="AX164" s="14" t="s">
        <v>87</v>
      </c>
      <c r="AY164" s="214" t="s">
        <v>230</v>
      </c>
    </row>
    <row r="165" s="2" customFormat="1" ht="16.5" customHeight="1">
      <c r="A165" s="38"/>
      <c r="B165" s="177"/>
      <c r="C165" s="178" t="s">
        <v>248</v>
      </c>
      <c r="D165" s="178" t="s">
        <v>231</v>
      </c>
      <c r="E165" s="179" t="s">
        <v>667</v>
      </c>
      <c r="F165" s="180" t="s">
        <v>668</v>
      </c>
      <c r="G165" s="181" t="s">
        <v>514</v>
      </c>
      <c r="H165" s="182">
        <v>329.16000000000003</v>
      </c>
      <c r="I165" s="183"/>
      <c r="J165" s="184">
        <f>ROUND(I165*H165,2)</f>
        <v>0</v>
      </c>
      <c r="K165" s="180" t="s">
        <v>515</v>
      </c>
      <c r="L165" s="39"/>
      <c r="M165" s="185" t="s">
        <v>1</v>
      </c>
      <c r="N165" s="186" t="s">
        <v>44</v>
      </c>
      <c r="O165" s="77"/>
      <c r="P165" s="187">
        <f>O165*H165</f>
        <v>0</v>
      </c>
      <c r="Q165" s="187">
        <v>0.00058</v>
      </c>
      <c r="R165" s="187">
        <f>Q165*H165</f>
        <v>0.19091280000000002</v>
      </c>
      <c r="S165" s="187">
        <v>0</v>
      </c>
      <c r="T165" s="18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89" t="s">
        <v>235</v>
      </c>
      <c r="AT165" s="189" t="s">
        <v>231</v>
      </c>
      <c r="AU165" s="189" t="s">
        <v>89</v>
      </c>
      <c r="AY165" s="19" t="s">
        <v>230</v>
      </c>
      <c r="BE165" s="190">
        <f>IF(N165="základní",J165,0)</f>
        <v>0</v>
      </c>
      <c r="BF165" s="190">
        <f>IF(N165="snížená",J165,0)</f>
        <v>0</v>
      </c>
      <c r="BG165" s="190">
        <f>IF(N165="zákl. přenesená",J165,0)</f>
        <v>0</v>
      </c>
      <c r="BH165" s="190">
        <f>IF(N165="sníž. přenesená",J165,0)</f>
        <v>0</v>
      </c>
      <c r="BI165" s="190">
        <f>IF(N165="nulová",J165,0)</f>
        <v>0</v>
      </c>
      <c r="BJ165" s="19" t="s">
        <v>87</v>
      </c>
      <c r="BK165" s="190">
        <f>ROUND(I165*H165,2)</f>
        <v>0</v>
      </c>
      <c r="BL165" s="19" t="s">
        <v>235</v>
      </c>
      <c r="BM165" s="189" t="s">
        <v>2430</v>
      </c>
    </row>
    <row r="166" s="2" customFormat="1">
      <c r="A166" s="38"/>
      <c r="B166" s="39"/>
      <c r="C166" s="38"/>
      <c r="D166" s="191" t="s">
        <v>237</v>
      </c>
      <c r="E166" s="38"/>
      <c r="F166" s="192" t="s">
        <v>670</v>
      </c>
      <c r="G166" s="38"/>
      <c r="H166" s="38"/>
      <c r="I166" s="193"/>
      <c r="J166" s="38"/>
      <c r="K166" s="38"/>
      <c r="L166" s="39"/>
      <c r="M166" s="194"/>
      <c r="N166" s="195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237</v>
      </c>
      <c r="AU166" s="19" t="s">
        <v>89</v>
      </c>
    </row>
    <row r="167" s="2" customFormat="1">
      <c r="A167" s="38"/>
      <c r="B167" s="39"/>
      <c r="C167" s="38"/>
      <c r="D167" s="199" t="s">
        <v>397</v>
      </c>
      <c r="E167" s="38"/>
      <c r="F167" s="200" t="s">
        <v>671</v>
      </c>
      <c r="G167" s="38"/>
      <c r="H167" s="38"/>
      <c r="I167" s="193"/>
      <c r="J167" s="38"/>
      <c r="K167" s="38"/>
      <c r="L167" s="39"/>
      <c r="M167" s="194"/>
      <c r="N167" s="195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397</v>
      </c>
      <c r="AU167" s="19" t="s">
        <v>89</v>
      </c>
    </row>
    <row r="168" s="15" customFormat="1">
      <c r="A168" s="15"/>
      <c r="B168" s="221"/>
      <c r="C168" s="15"/>
      <c r="D168" s="191" t="s">
        <v>519</v>
      </c>
      <c r="E168" s="222" t="s">
        <v>1</v>
      </c>
      <c r="F168" s="223" t="s">
        <v>1975</v>
      </c>
      <c r="G168" s="15"/>
      <c r="H168" s="222" t="s">
        <v>1</v>
      </c>
      <c r="I168" s="224"/>
      <c r="J168" s="15"/>
      <c r="K168" s="15"/>
      <c r="L168" s="221"/>
      <c r="M168" s="225"/>
      <c r="N168" s="226"/>
      <c r="O168" s="226"/>
      <c r="P168" s="226"/>
      <c r="Q168" s="226"/>
      <c r="R168" s="226"/>
      <c r="S168" s="226"/>
      <c r="T168" s="227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22" t="s">
        <v>519</v>
      </c>
      <c r="AU168" s="222" t="s">
        <v>89</v>
      </c>
      <c r="AV168" s="15" t="s">
        <v>87</v>
      </c>
      <c r="AW168" s="15" t="s">
        <v>35</v>
      </c>
      <c r="AX168" s="15" t="s">
        <v>79</v>
      </c>
      <c r="AY168" s="222" t="s">
        <v>230</v>
      </c>
    </row>
    <row r="169" s="13" customFormat="1">
      <c r="A169" s="13"/>
      <c r="B169" s="205"/>
      <c r="C169" s="13"/>
      <c r="D169" s="191" t="s">
        <v>519</v>
      </c>
      <c r="E169" s="206" t="s">
        <v>1</v>
      </c>
      <c r="F169" s="207" t="s">
        <v>2431</v>
      </c>
      <c r="G169" s="13"/>
      <c r="H169" s="208">
        <v>314.16000000000003</v>
      </c>
      <c r="I169" s="209"/>
      <c r="J169" s="13"/>
      <c r="K169" s="13"/>
      <c r="L169" s="205"/>
      <c r="M169" s="210"/>
      <c r="N169" s="211"/>
      <c r="O169" s="211"/>
      <c r="P169" s="211"/>
      <c r="Q169" s="211"/>
      <c r="R169" s="211"/>
      <c r="S169" s="211"/>
      <c r="T169" s="21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06" t="s">
        <v>519</v>
      </c>
      <c r="AU169" s="206" t="s">
        <v>89</v>
      </c>
      <c r="AV169" s="13" t="s">
        <v>89</v>
      </c>
      <c r="AW169" s="13" t="s">
        <v>35</v>
      </c>
      <c r="AX169" s="13" t="s">
        <v>79</v>
      </c>
      <c r="AY169" s="206" t="s">
        <v>230</v>
      </c>
    </row>
    <row r="170" s="13" customFormat="1">
      <c r="A170" s="13"/>
      <c r="B170" s="205"/>
      <c r="C170" s="13"/>
      <c r="D170" s="191" t="s">
        <v>519</v>
      </c>
      <c r="E170" s="206" t="s">
        <v>1</v>
      </c>
      <c r="F170" s="207" t="s">
        <v>2354</v>
      </c>
      <c r="G170" s="13"/>
      <c r="H170" s="208">
        <v>15</v>
      </c>
      <c r="I170" s="209"/>
      <c r="J170" s="13"/>
      <c r="K170" s="13"/>
      <c r="L170" s="205"/>
      <c r="M170" s="210"/>
      <c r="N170" s="211"/>
      <c r="O170" s="211"/>
      <c r="P170" s="211"/>
      <c r="Q170" s="211"/>
      <c r="R170" s="211"/>
      <c r="S170" s="211"/>
      <c r="T170" s="21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06" t="s">
        <v>519</v>
      </c>
      <c r="AU170" s="206" t="s">
        <v>89</v>
      </c>
      <c r="AV170" s="13" t="s">
        <v>89</v>
      </c>
      <c r="AW170" s="13" t="s">
        <v>35</v>
      </c>
      <c r="AX170" s="13" t="s">
        <v>79</v>
      </c>
      <c r="AY170" s="206" t="s">
        <v>230</v>
      </c>
    </row>
    <row r="171" s="14" customFormat="1">
      <c r="A171" s="14"/>
      <c r="B171" s="213"/>
      <c r="C171" s="14"/>
      <c r="D171" s="191" t="s">
        <v>519</v>
      </c>
      <c r="E171" s="214" t="s">
        <v>1</v>
      </c>
      <c r="F171" s="215" t="s">
        <v>534</v>
      </c>
      <c r="G171" s="14"/>
      <c r="H171" s="216">
        <v>329.16000000000003</v>
      </c>
      <c r="I171" s="217"/>
      <c r="J171" s="14"/>
      <c r="K171" s="14"/>
      <c r="L171" s="213"/>
      <c r="M171" s="218"/>
      <c r="N171" s="219"/>
      <c r="O171" s="219"/>
      <c r="P171" s="219"/>
      <c r="Q171" s="219"/>
      <c r="R171" s="219"/>
      <c r="S171" s="219"/>
      <c r="T171" s="220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14" t="s">
        <v>519</v>
      </c>
      <c r="AU171" s="214" t="s">
        <v>89</v>
      </c>
      <c r="AV171" s="14" t="s">
        <v>235</v>
      </c>
      <c r="AW171" s="14" t="s">
        <v>35</v>
      </c>
      <c r="AX171" s="14" t="s">
        <v>87</v>
      </c>
      <c r="AY171" s="214" t="s">
        <v>230</v>
      </c>
    </row>
    <row r="172" s="2" customFormat="1" ht="16.5" customHeight="1">
      <c r="A172" s="38"/>
      <c r="B172" s="177"/>
      <c r="C172" s="178" t="s">
        <v>252</v>
      </c>
      <c r="D172" s="178" t="s">
        <v>231</v>
      </c>
      <c r="E172" s="179" t="s">
        <v>673</v>
      </c>
      <c r="F172" s="180" t="s">
        <v>674</v>
      </c>
      <c r="G172" s="181" t="s">
        <v>514</v>
      </c>
      <c r="H172" s="182">
        <v>329.16000000000003</v>
      </c>
      <c r="I172" s="183"/>
      <c r="J172" s="184">
        <f>ROUND(I172*H172,2)</f>
        <v>0</v>
      </c>
      <c r="K172" s="180" t="s">
        <v>515</v>
      </c>
      <c r="L172" s="39"/>
      <c r="M172" s="185" t="s">
        <v>1</v>
      </c>
      <c r="N172" s="186" t="s">
        <v>44</v>
      </c>
      <c r="O172" s="77"/>
      <c r="P172" s="187">
        <f>O172*H172</f>
        <v>0</v>
      </c>
      <c r="Q172" s="187">
        <v>0</v>
      </c>
      <c r="R172" s="187">
        <f>Q172*H172</f>
        <v>0</v>
      </c>
      <c r="S172" s="187">
        <v>0</v>
      </c>
      <c r="T172" s="188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89" t="s">
        <v>235</v>
      </c>
      <c r="AT172" s="189" t="s">
        <v>231</v>
      </c>
      <c r="AU172" s="189" t="s">
        <v>89</v>
      </c>
      <c r="AY172" s="19" t="s">
        <v>230</v>
      </c>
      <c r="BE172" s="190">
        <f>IF(N172="základní",J172,0)</f>
        <v>0</v>
      </c>
      <c r="BF172" s="190">
        <f>IF(N172="snížená",J172,0)</f>
        <v>0</v>
      </c>
      <c r="BG172" s="190">
        <f>IF(N172="zákl. přenesená",J172,0)</f>
        <v>0</v>
      </c>
      <c r="BH172" s="190">
        <f>IF(N172="sníž. přenesená",J172,0)</f>
        <v>0</v>
      </c>
      <c r="BI172" s="190">
        <f>IF(N172="nulová",J172,0)</f>
        <v>0</v>
      </c>
      <c r="BJ172" s="19" t="s">
        <v>87</v>
      </c>
      <c r="BK172" s="190">
        <f>ROUND(I172*H172,2)</f>
        <v>0</v>
      </c>
      <c r="BL172" s="19" t="s">
        <v>235</v>
      </c>
      <c r="BM172" s="189" t="s">
        <v>2432</v>
      </c>
    </row>
    <row r="173" s="2" customFormat="1">
      <c r="A173" s="38"/>
      <c r="B173" s="39"/>
      <c r="C173" s="38"/>
      <c r="D173" s="191" t="s">
        <v>237</v>
      </c>
      <c r="E173" s="38"/>
      <c r="F173" s="192" t="s">
        <v>676</v>
      </c>
      <c r="G173" s="38"/>
      <c r="H173" s="38"/>
      <c r="I173" s="193"/>
      <c r="J173" s="38"/>
      <c r="K173" s="38"/>
      <c r="L173" s="39"/>
      <c r="M173" s="194"/>
      <c r="N173" s="195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237</v>
      </c>
      <c r="AU173" s="19" t="s">
        <v>89</v>
      </c>
    </row>
    <row r="174" s="2" customFormat="1">
      <c r="A174" s="38"/>
      <c r="B174" s="39"/>
      <c r="C174" s="38"/>
      <c r="D174" s="199" t="s">
        <v>397</v>
      </c>
      <c r="E174" s="38"/>
      <c r="F174" s="200" t="s">
        <v>677</v>
      </c>
      <c r="G174" s="38"/>
      <c r="H174" s="38"/>
      <c r="I174" s="193"/>
      <c r="J174" s="38"/>
      <c r="K174" s="38"/>
      <c r="L174" s="39"/>
      <c r="M174" s="194"/>
      <c r="N174" s="195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397</v>
      </c>
      <c r="AU174" s="19" t="s">
        <v>89</v>
      </c>
    </row>
    <row r="175" s="2" customFormat="1" ht="21.75" customHeight="1">
      <c r="A175" s="38"/>
      <c r="B175" s="177"/>
      <c r="C175" s="178" t="s">
        <v>256</v>
      </c>
      <c r="D175" s="178" t="s">
        <v>231</v>
      </c>
      <c r="E175" s="179" t="s">
        <v>689</v>
      </c>
      <c r="F175" s="180" t="s">
        <v>690</v>
      </c>
      <c r="G175" s="181" t="s">
        <v>578</v>
      </c>
      <c r="H175" s="182">
        <v>101.74800000000001</v>
      </c>
      <c r="I175" s="183"/>
      <c r="J175" s="184">
        <f>ROUND(I175*H175,2)</f>
        <v>0</v>
      </c>
      <c r="K175" s="180" t="s">
        <v>515</v>
      </c>
      <c r="L175" s="39"/>
      <c r="M175" s="185" t="s">
        <v>1</v>
      </c>
      <c r="N175" s="186" t="s">
        <v>44</v>
      </c>
      <c r="O175" s="77"/>
      <c r="P175" s="187">
        <f>O175*H175</f>
        <v>0</v>
      </c>
      <c r="Q175" s="187">
        <v>0</v>
      </c>
      <c r="R175" s="187">
        <f>Q175*H175</f>
        <v>0</v>
      </c>
      <c r="S175" s="187">
        <v>0</v>
      </c>
      <c r="T175" s="18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89" t="s">
        <v>235</v>
      </c>
      <c r="AT175" s="189" t="s">
        <v>231</v>
      </c>
      <c r="AU175" s="189" t="s">
        <v>89</v>
      </c>
      <c r="AY175" s="19" t="s">
        <v>230</v>
      </c>
      <c r="BE175" s="190">
        <f>IF(N175="základní",J175,0)</f>
        <v>0</v>
      </c>
      <c r="BF175" s="190">
        <f>IF(N175="snížená",J175,0)</f>
        <v>0</v>
      </c>
      <c r="BG175" s="190">
        <f>IF(N175="zákl. přenesená",J175,0)</f>
        <v>0</v>
      </c>
      <c r="BH175" s="190">
        <f>IF(N175="sníž. přenesená",J175,0)</f>
        <v>0</v>
      </c>
      <c r="BI175" s="190">
        <f>IF(N175="nulová",J175,0)</f>
        <v>0</v>
      </c>
      <c r="BJ175" s="19" t="s">
        <v>87</v>
      </c>
      <c r="BK175" s="190">
        <f>ROUND(I175*H175,2)</f>
        <v>0</v>
      </c>
      <c r="BL175" s="19" t="s">
        <v>235</v>
      </c>
      <c r="BM175" s="189" t="s">
        <v>2433</v>
      </c>
    </row>
    <row r="176" s="2" customFormat="1">
      <c r="A176" s="38"/>
      <c r="B176" s="39"/>
      <c r="C176" s="38"/>
      <c r="D176" s="191" t="s">
        <v>237</v>
      </c>
      <c r="E176" s="38"/>
      <c r="F176" s="192" t="s">
        <v>692</v>
      </c>
      <c r="G176" s="38"/>
      <c r="H176" s="38"/>
      <c r="I176" s="193"/>
      <c r="J176" s="38"/>
      <c r="K176" s="38"/>
      <c r="L176" s="39"/>
      <c r="M176" s="194"/>
      <c r="N176" s="195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237</v>
      </c>
      <c r="AU176" s="19" t="s">
        <v>89</v>
      </c>
    </row>
    <row r="177" s="2" customFormat="1">
      <c r="A177" s="38"/>
      <c r="B177" s="39"/>
      <c r="C177" s="38"/>
      <c r="D177" s="199" t="s">
        <v>397</v>
      </c>
      <c r="E177" s="38"/>
      <c r="F177" s="200" t="s">
        <v>693</v>
      </c>
      <c r="G177" s="38"/>
      <c r="H177" s="38"/>
      <c r="I177" s="193"/>
      <c r="J177" s="38"/>
      <c r="K177" s="38"/>
      <c r="L177" s="39"/>
      <c r="M177" s="194"/>
      <c r="N177" s="195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397</v>
      </c>
      <c r="AU177" s="19" t="s">
        <v>89</v>
      </c>
    </row>
    <row r="178" s="15" customFormat="1">
      <c r="A178" s="15"/>
      <c r="B178" s="221"/>
      <c r="C178" s="15"/>
      <c r="D178" s="191" t="s">
        <v>519</v>
      </c>
      <c r="E178" s="222" t="s">
        <v>1</v>
      </c>
      <c r="F178" s="223" t="s">
        <v>2039</v>
      </c>
      <c r="G178" s="15"/>
      <c r="H178" s="222" t="s">
        <v>1</v>
      </c>
      <c r="I178" s="224"/>
      <c r="J178" s="15"/>
      <c r="K178" s="15"/>
      <c r="L178" s="221"/>
      <c r="M178" s="225"/>
      <c r="N178" s="226"/>
      <c r="O178" s="226"/>
      <c r="P178" s="226"/>
      <c r="Q178" s="226"/>
      <c r="R178" s="226"/>
      <c r="S178" s="226"/>
      <c r="T178" s="227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22" t="s">
        <v>519</v>
      </c>
      <c r="AU178" s="222" t="s">
        <v>89</v>
      </c>
      <c r="AV178" s="15" t="s">
        <v>87</v>
      </c>
      <c r="AW178" s="15" t="s">
        <v>35</v>
      </c>
      <c r="AX178" s="15" t="s">
        <v>79</v>
      </c>
      <c r="AY178" s="222" t="s">
        <v>230</v>
      </c>
    </row>
    <row r="179" s="15" customFormat="1">
      <c r="A179" s="15"/>
      <c r="B179" s="221"/>
      <c r="C179" s="15"/>
      <c r="D179" s="191" t="s">
        <v>519</v>
      </c>
      <c r="E179" s="222" t="s">
        <v>1</v>
      </c>
      <c r="F179" s="223" t="s">
        <v>1975</v>
      </c>
      <c r="G179" s="15"/>
      <c r="H179" s="222" t="s">
        <v>1</v>
      </c>
      <c r="I179" s="224"/>
      <c r="J179" s="15"/>
      <c r="K179" s="15"/>
      <c r="L179" s="221"/>
      <c r="M179" s="225"/>
      <c r="N179" s="226"/>
      <c r="O179" s="226"/>
      <c r="P179" s="226"/>
      <c r="Q179" s="226"/>
      <c r="R179" s="226"/>
      <c r="S179" s="226"/>
      <c r="T179" s="227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22" t="s">
        <v>519</v>
      </c>
      <c r="AU179" s="222" t="s">
        <v>89</v>
      </c>
      <c r="AV179" s="15" t="s">
        <v>87</v>
      </c>
      <c r="AW179" s="15" t="s">
        <v>35</v>
      </c>
      <c r="AX179" s="15" t="s">
        <v>79</v>
      </c>
      <c r="AY179" s="222" t="s">
        <v>230</v>
      </c>
    </row>
    <row r="180" s="13" customFormat="1">
      <c r="A180" s="13"/>
      <c r="B180" s="205"/>
      <c r="C180" s="13"/>
      <c r="D180" s="191" t="s">
        <v>519</v>
      </c>
      <c r="E180" s="206" t="s">
        <v>1</v>
      </c>
      <c r="F180" s="207" t="s">
        <v>2423</v>
      </c>
      <c r="G180" s="13"/>
      <c r="H180" s="208">
        <v>188.49600000000001</v>
      </c>
      <c r="I180" s="209"/>
      <c r="J180" s="13"/>
      <c r="K180" s="13"/>
      <c r="L180" s="205"/>
      <c r="M180" s="210"/>
      <c r="N180" s="211"/>
      <c r="O180" s="211"/>
      <c r="P180" s="211"/>
      <c r="Q180" s="211"/>
      <c r="R180" s="211"/>
      <c r="S180" s="211"/>
      <c r="T180" s="21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06" t="s">
        <v>519</v>
      </c>
      <c r="AU180" s="206" t="s">
        <v>89</v>
      </c>
      <c r="AV180" s="13" t="s">
        <v>89</v>
      </c>
      <c r="AW180" s="13" t="s">
        <v>35</v>
      </c>
      <c r="AX180" s="13" t="s">
        <v>79</v>
      </c>
      <c r="AY180" s="206" t="s">
        <v>230</v>
      </c>
    </row>
    <row r="181" s="13" customFormat="1">
      <c r="A181" s="13"/>
      <c r="B181" s="205"/>
      <c r="C181" s="13"/>
      <c r="D181" s="191" t="s">
        <v>519</v>
      </c>
      <c r="E181" s="206" t="s">
        <v>1</v>
      </c>
      <c r="F181" s="207" t="s">
        <v>2354</v>
      </c>
      <c r="G181" s="13"/>
      <c r="H181" s="208">
        <v>15</v>
      </c>
      <c r="I181" s="209"/>
      <c r="J181" s="13"/>
      <c r="K181" s="13"/>
      <c r="L181" s="205"/>
      <c r="M181" s="210"/>
      <c r="N181" s="211"/>
      <c r="O181" s="211"/>
      <c r="P181" s="211"/>
      <c r="Q181" s="211"/>
      <c r="R181" s="211"/>
      <c r="S181" s="211"/>
      <c r="T181" s="21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06" t="s">
        <v>519</v>
      </c>
      <c r="AU181" s="206" t="s">
        <v>89</v>
      </c>
      <c r="AV181" s="13" t="s">
        <v>89</v>
      </c>
      <c r="AW181" s="13" t="s">
        <v>35</v>
      </c>
      <c r="AX181" s="13" t="s">
        <v>79</v>
      </c>
      <c r="AY181" s="206" t="s">
        <v>230</v>
      </c>
    </row>
    <row r="182" s="14" customFormat="1">
      <c r="A182" s="14"/>
      <c r="B182" s="213"/>
      <c r="C182" s="14"/>
      <c r="D182" s="191" t="s">
        <v>519</v>
      </c>
      <c r="E182" s="214" t="s">
        <v>1</v>
      </c>
      <c r="F182" s="215" t="s">
        <v>534</v>
      </c>
      <c r="G182" s="14"/>
      <c r="H182" s="216">
        <v>203.49600000000001</v>
      </c>
      <c r="I182" s="217"/>
      <c r="J182" s="14"/>
      <c r="K182" s="14"/>
      <c r="L182" s="213"/>
      <c r="M182" s="218"/>
      <c r="N182" s="219"/>
      <c r="O182" s="219"/>
      <c r="P182" s="219"/>
      <c r="Q182" s="219"/>
      <c r="R182" s="219"/>
      <c r="S182" s="219"/>
      <c r="T182" s="220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14" t="s">
        <v>519</v>
      </c>
      <c r="AU182" s="214" t="s">
        <v>89</v>
      </c>
      <c r="AV182" s="14" t="s">
        <v>235</v>
      </c>
      <c r="AW182" s="14" t="s">
        <v>35</v>
      </c>
      <c r="AX182" s="14" t="s">
        <v>79</v>
      </c>
      <c r="AY182" s="214" t="s">
        <v>230</v>
      </c>
    </row>
    <row r="183" s="13" customFormat="1">
      <c r="A183" s="13"/>
      <c r="B183" s="205"/>
      <c r="C183" s="13"/>
      <c r="D183" s="191" t="s">
        <v>519</v>
      </c>
      <c r="E183" s="206" t="s">
        <v>1</v>
      </c>
      <c r="F183" s="207" t="s">
        <v>2424</v>
      </c>
      <c r="G183" s="13"/>
      <c r="H183" s="208">
        <v>101.74800000000001</v>
      </c>
      <c r="I183" s="209"/>
      <c r="J183" s="13"/>
      <c r="K183" s="13"/>
      <c r="L183" s="205"/>
      <c r="M183" s="210"/>
      <c r="N183" s="211"/>
      <c r="O183" s="211"/>
      <c r="P183" s="211"/>
      <c r="Q183" s="211"/>
      <c r="R183" s="211"/>
      <c r="S183" s="211"/>
      <c r="T183" s="21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06" t="s">
        <v>519</v>
      </c>
      <c r="AU183" s="206" t="s">
        <v>89</v>
      </c>
      <c r="AV183" s="13" t="s">
        <v>89</v>
      </c>
      <c r="AW183" s="13" t="s">
        <v>35</v>
      </c>
      <c r="AX183" s="13" t="s">
        <v>79</v>
      </c>
      <c r="AY183" s="206" t="s">
        <v>230</v>
      </c>
    </row>
    <row r="184" s="14" customFormat="1">
      <c r="A184" s="14"/>
      <c r="B184" s="213"/>
      <c r="C184" s="14"/>
      <c r="D184" s="191" t="s">
        <v>519</v>
      </c>
      <c r="E184" s="214" t="s">
        <v>1</v>
      </c>
      <c r="F184" s="215" t="s">
        <v>534</v>
      </c>
      <c r="G184" s="14"/>
      <c r="H184" s="216">
        <v>101.74800000000001</v>
      </c>
      <c r="I184" s="217"/>
      <c r="J184" s="14"/>
      <c r="K184" s="14"/>
      <c r="L184" s="213"/>
      <c r="M184" s="218"/>
      <c r="N184" s="219"/>
      <c r="O184" s="219"/>
      <c r="P184" s="219"/>
      <c r="Q184" s="219"/>
      <c r="R184" s="219"/>
      <c r="S184" s="219"/>
      <c r="T184" s="220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14" t="s">
        <v>519</v>
      </c>
      <c r="AU184" s="214" t="s">
        <v>89</v>
      </c>
      <c r="AV184" s="14" t="s">
        <v>235</v>
      </c>
      <c r="AW184" s="14" t="s">
        <v>35</v>
      </c>
      <c r="AX184" s="14" t="s">
        <v>87</v>
      </c>
      <c r="AY184" s="214" t="s">
        <v>230</v>
      </c>
    </row>
    <row r="185" s="2" customFormat="1" ht="24.15" customHeight="1">
      <c r="A185" s="38"/>
      <c r="B185" s="177"/>
      <c r="C185" s="178" t="s">
        <v>260</v>
      </c>
      <c r="D185" s="178" t="s">
        <v>231</v>
      </c>
      <c r="E185" s="179" t="s">
        <v>698</v>
      </c>
      <c r="F185" s="180" t="s">
        <v>699</v>
      </c>
      <c r="G185" s="181" t="s">
        <v>578</v>
      </c>
      <c r="H185" s="182">
        <v>508.74000000000001</v>
      </c>
      <c r="I185" s="183"/>
      <c r="J185" s="184">
        <f>ROUND(I185*H185,2)</f>
        <v>0</v>
      </c>
      <c r="K185" s="180" t="s">
        <v>515</v>
      </c>
      <c r="L185" s="39"/>
      <c r="M185" s="185" t="s">
        <v>1</v>
      </c>
      <c r="N185" s="186" t="s">
        <v>44</v>
      </c>
      <c r="O185" s="77"/>
      <c r="P185" s="187">
        <f>O185*H185</f>
        <v>0</v>
      </c>
      <c r="Q185" s="187">
        <v>0</v>
      </c>
      <c r="R185" s="187">
        <f>Q185*H185</f>
        <v>0</v>
      </c>
      <c r="S185" s="187">
        <v>0</v>
      </c>
      <c r="T185" s="18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89" t="s">
        <v>235</v>
      </c>
      <c r="AT185" s="189" t="s">
        <v>231</v>
      </c>
      <c r="AU185" s="189" t="s">
        <v>89</v>
      </c>
      <c r="AY185" s="19" t="s">
        <v>230</v>
      </c>
      <c r="BE185" s="190">
        <f>IF(N185="základní",J185,0)</f>
        <v>0</v>
      </c>
      <c r="BF185" s="190">
        <f>IF(N185="snížená",J185,0)</f>
        <v>0</v>
      </c>
      <c r="BG185" s="190">
        <f>IF(N185="zákl. přenesená",J185,0)</f>
        <v>0</v>
      </c>
      <c r="BH185" s="190">
        <f>IF(N185="sníž. přenesená",J185,0)</f>
        <v>0</v>
      </c>
      <c r="BI185" s="190">
        <f>IF(N185="nulová",J185,0)</f>
        <v>0</v>
      </c>
      <c r="BJ185" s="19" t="s">
        <v>87</v>
      </c>
      <c r="BK185" s="190">
        <f>ROUND(I185*H185,2)</f>
        <v>0</v>
      </c>
      <c r="BL185" s="19" t="s">
        <v>235</v>
      </c>
      <c r="BM185" s="189" t="s">
        <v>2434</v>
      </c>
    </row>
    <row r="186" s="2" customFormat="1">
      <c r="A186" s="38"/>
      <c r="B186" s="39"/>
      <c r="C186" s="38"/>
      <c r="D186" s="191" t="s">
        <v>237</v>
      </c>
      <c r="E186" s="38"/>
      <c r="F186" s="192" t="s">
        <v>701</v>
      </c>
      <c r="G186" s="38"/>
      <c r="H186" s="38"/>
      <c r="I186" s="193"/>
      <c r="J186" s="38"/>
      <c r="K186" s="38"/>
      <c r="L186" s="39"/>
      <c r="M186" s="194"/>
      <c r="N186" s="195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237</v>
      </c>
      <c r="AU186" s="19" t="s">
        <v>89</v>
      </c>
    </row>
    <row r="187" s="2" customFormat="1">
      <c r="A187" s="38"/>
      <c r="B187" s="39"/>
      <c r="C187" s="38"/>
      <c r="D187" s="199" t="s">
        <v>397</v>
      </c>
      <c r="E187" s="38"/>
      <c r="F187" s="200" t="s">
        <v>702</v>
      </c>
      <c r="G187" s="38"/>
      <c r="H187" s="38"/>
      <c r="I187" s="193"/>
      <c r="J187" s="38"/>
      <c r="K187" s="38"/>
      <c r="L187" s="39"/>
      <c r="M187" s="194"/>
      <c r="N187" s="195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397</v>
      </c>
      <c r="AU187" s="19" t="s">
        <v>89</v>
      </c>
    </row>
    <row r="188" s="15" customFormat="1">
      <c r="A188" s="15"/>
      <c r="B188" s="221"/>
      <c r="C188" s="15"/>
      <c r="D188" s="191" t="s">
        <v>519</v>
      </c>
      <c r="E188" s="222" t="s">
        <v>1</v>
      </c>
      <c r="F188" s="223" t="s">
        <v>2039</v>
      </c>
      <c r="G188" s="15"/>
      <c r="H188" s="222" t="s">
        <v>1</v>
      </c>
      <c r="I188" s="224"/>
      <c r="J188" s="15"/>
      <c r="K188" s="15"/>
      <c r="L188" s="221"/>
      <c r="M188" s="225"/>
      <c r="N188" s="226"/>
      <c r="O188" s="226"/>
      <c r="P188" s="226"/>
      <c r="Q188" s="226"/>
      <c r="R188" s="226"/>
      <c r="S188" s="226"/>
      <c r="T188" s="227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22" t="s">
        <v>519</v>
      </c>
      <c r="AU188" s="222" t="s">
        <v>89</v>
      </c>
      <c r="AV188" s="15" t="s">
        <v>87</v>
      </c>
      <c r="AW188" s="15" t="s">
        <v>35</v>
      </c>
      <c r="AX188" s="15" t="s">
        <v>79</v>
      </c>
      <c r="AY188" s="222" t="s">
        <v>230</v>
      </c>
    </row>
    <row r="189" s="15" customFormat="1">
      <c r="A189" s="15"/>
      <c r="B189" s="221"/>
      <c r="C189" s="15"/>
      <c r="D189" s="191" t="s">
        <v>519</v>
      </c>
      <c r="E189" s="222" t="s">
        <v>1</v>
      </c>
      <c r="F189" s="223" t="s">
        <v>1975</v>
      </c>
      <c r="G189" s="15"/>
      <c r="H189" s="222" t="s">
        <v>1</v>
      </c>
      <c r="I189" s="224"/>
      <c r="J189" s="15"/>
      <c r="K189" s="15"/>
      <c r="L189" s="221"/>
      <c r="M189" s="225"/>
      <c r="N189" s="226"/>
      <c r="O189" s="226"/>
      <c r="P189" s="226"/>
      <c r="Q189" s="226"/>
      <c r="R189" s="226"/>
      <c r="S189" s="226"/>
      <c r="T189" s="227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22" t="s">
        <v>519</v>
      </c>
      <c r="AU189" s="222" t="s">
        <v>89</v>
      </c>
      <c r="AV189" s="15" t="s">
        <v>87</v>
      </c>
      <c r="AW189" s="15" t="s">
        <v>35</v>
      </c>
      <c r="AX189" s="15" t="s">
        <v>79</v>
      </c>
      <c r="AY189" s="222" t="s">
        <v>230</v>
      </c>
    </row>
    <row r="190" s="13" customFormat="1">
      <c r="A190" s="13"/>
      <c r="B190" s="205"/>
      <c r="C190" s="13"/>
      <c r="D190" s="191" t="s">
        <v>519</v>
      </c>
      <c r="E190" s="206" t="s">
        <v>1</v>
      </c>
      <c r="F190" s="207" t="s">
        <v>2423</v>
      </c>
      <c r="G190" s="13"/>
      <c r="H190" s="208">
        <v>188.49600000000001</v>
      </c>
      <c r="I190" s="209"/>
      <c r="J190" s="13"/>
      <c r="K190" s="13"/>
      <c r="L190" s="205"/>
      <c r="M190" s="210"/>
      <c r="N190" s="211"/>
      <c r="O190" s="211"/>
      <c r="P190" s="211"/>
      <c r="Q190" s="211"/>
      <c r="R190" s="211"/>
      <c r="S190" s="211"/>
      <c r="T190" s="21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06" t="s">
        <v>519</v>
      </c>
      <c r="AU190" s="206" t="s">
        <v>89</v>
      </c>
      <c r="AV190" s="13" t="s">
        <v>89</v>
      </c>
      <c r="AW190" s="13" t="s">
        <v>35</v>
      </c>
      <c r="AX190" s="13" t="s">
        <v>79</v>
      </c>
      <c r="AY190" s="206" t="s">
        <v>230</v>
      </c>
    </row>
    <row r="191" s="13" customFormat="1">
      <c r="A191" s="13"/>
      <c r="B191" s="205"/>
      <c r="C191" s="13"/>
      <c r="D191" s="191" t="s">
        <v>519</v>
      </c>
      <c r="E191" s="206" t="s">
        <v>1</v>
      </c>
      <c r="F191" s="207" t="s">
        <v>2354</v>
      </c>
      <c r="G191" s="13"/>
      <c r="H191" s="208">
        <v>15</v>
      </c>
      <c r="I191" s="209"/>
      <c r="J191" s="13"/>
      <c r="K191" s="13"/>
      <c r="L191" s="205"/>
      <c r="M191" s="210"/>
      <c r="N191" s="211"/>
      <c r="O191" s="211"/>
      <c r="P191" s="211"/>
      <c r="Q191" s="211"/>
      <c r="R191" s="211"/>
      <c r="S191" s="211"/>
      <c r="T191" s="21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6" t="s">
        <v>519</v>
      </c>
      <c r="AU191" s="206" t="s">
        <v>89</v>
      </c>
      <c r="AV191" s="13" t="s">
        <v>89</v>
      </c>
      <c r="AW191" s="13" t="s">
        <v>35</v>
      </c>
      <c r="AX191" s="13" t="s">
        <v>79</v>
      </c>
      <c r="AY191" s="206" t="s">
        <v>230</v>
      </c>
    </row>
    <row r="192" s="14" customFormat="1">
      <c r="A192" s="14"/>
      <c r="B192" s="213"/>
      <c r="C192" s="14"/>
      <c r="D192" s="191" t="s">
        <v>519</v>
      </c>
      <c r="E192" s="214" t="s">
        <v>1</v>
      </c>
      <c r="F192" s="215" t="s">
        <v>534</v>
      </c>
      <c r="G192" s="14"/>
      <c r="H192" s="216">
        <v>203.49600000000001</v>
      </c>
      <c r="I192" s="217"/>
      <c r="J192" s="14"/>
      <c r="K192" s="14"/>
      <c r="L192" s="213"/>
      <c r="M192" s="218"/>
      <c r="N192" s="219"/>
      <c r="O192" s="219"/>
      <c r="P192" s="219"/>
      <c r="Q192" s="219"/>
      <c r="R192" s="219"/>
      <c r="S192" s="219"/>
      <c r="T192" s="220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14" t="s">
        <v>519</v>
      </c>
      <c r="AU192" s="214" t="s">
        <v>89</v>
      </c>
      <c r="AV192" s="14" t="s">
        <v>235</v>
      </c>
      <c r="AW192" s="14" t="s">
        <v>35</v>
      </c>
      <c r="AX192" s="14" t="s">
        <v>79</v>
      </c>
      <c r="AY192" s="214" t="s">
        <v>230</v>
      </c>
    </row>
    <row r="193" s="13" customFormat="1">
      <c r="A193" s="13"/>
      <c r="B193" s="205"/>
      <c r="C193" s="13"/>
      <c r="D193" s="191" t="s">
        <v>519</v>
      </c>
      <c r="E193" s="206" t="s">
        <v>1</v>
      </c>
      <c r="F193" s="207" t="s">
        <v>2424</v>
      </c>
      <c r="G193" s="13"/>
      <c r="H193" s="208">
        <v>101.74800000000001</v>
      </c>
      <c r="I193" s="209"/>
      <c r="J193" s="13"/>
      <c r="K193" s="13"/>
      <c r="L193" s="205"/>
      <c r="M193" s="210"/>
      <c r="N193" s="211"/>
      <c r="O193" s="211"/>
      <c r="P193" s="211"/>
      <c r="Q193" s="211"/>
      <c r="R193" s="211"/>
      <c r="S193" s="211"/>
      <c r="T193" s="21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06" t="s">
        <v>519</v>
      </c>
      <c r="AU193" s="206" t="s">
        <v>89</v>
      </c>
      <c r="AV193" s="13" t="s">
        <v>89</v>
      </c>
      <c r="AW193" s="13" t="s">
        <v>35</v>
      </c>
      <c r="AX193" s="13" t="s">
        <v>79</v>
      </c>
      <c r="AY193" s="206" t="s">
        <v>230</v>
      </c>
    </row>
    <row r="194" s="14" customFormat="1">
      <c r="A194" s="14"/>
      <c r="B194" s="213"/>
      <c r="C194" s="14"/>
      <c r="D194" s="191" t="s">
        <v>519</v>
      </c>
      <c r="E194" s="214" t="s">
        <v>1</v>
      </c>
      <c r="F194" s="215" t="s">
        <v>534</v>
      </c>
      <c r="G194" s="14"/>
      <c r="H194" s="216">
        <v>101.74800000000001</v>
      </c>
      <c r="I194" s="217"/>
      <c r="J194" s="14"/>
      <c r="K194" s="14"/>
      <c r="L194" s="213"/>
      <c r="M194" s="218"/>
      <c r="N194" s="219"/>
      <c r="O194" s="219"/>
      <c r="P194" s="219"/>
      <c r="Q194" s="219"/>
      <c r="R194" s="219"/>
      <c r="S194" s="219"/>
      <c r="T194" s="22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14" t="s">
        <v>519</v>
      </c>
      <c r="AU194" s="214" t="s">
        <v>89</v>
      </c>
      <c r="AV194" s="14" t="s">
        <v>235</v>
      </c>
      <c r="AW194" s="14" t="s">
        <v>35</v>
      </c>
      <c r="AX194" s="14" t="s">
        <v>87</v>
      </c>
      <c r="AY194" s="214" t="s">
        <v>230</v>
      </c>
    </row>
    <row r="195" s="13" customFormat="1">
      <c r="A195" s="13"/>
      <c r="B195" s="205"/>
      <c r="C195" s="13"/>
      <c r="D195" s="191" t="s">
        <v>519</v>
      </c>
      <c r="E195" s="13"/>
      <c r="F195" s="207" t="s">
        <v>2435</v>
      </c>
      <c r="G195" s="13"/>
      <c r="H195" s="208">
        <v>508.74000000000001</v>
      </c>
      <c r="I195" s="209"/>
      <c r="J195" s="13"/>
      <c r="K195" s="13"/>
      <c r="L195" s="205"/>
      <c r="M195" s="210"/>
      <c r="N195" s="211"/>
      <c r="O195" s="211"/>
      <c r="P195" s="211"/>
      <c r="Q195" s="211"/>
      <c r="R195" s="211"/>
      <c r="S195" s="211"/>
      <c r="T195" s="21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06" t="s">
        <v>519</v>
      </c>
      <c r="AU195" s="206" t="s">
        <v>89</v>
      </c>
      <c r="AV195" s="13" t="s">
        <v>89</v>
      </c>
      <c r="AW195" s="13" t="s">
        <v>3</v>
      </c>
      <c r="AX195" s="13" t="s">
        <v>87</v>
      </c>
      <c r="AY195" s="206" t="s">
        <v>230</v>
      </c>
    </row>
    <row r="196" s="2" customFormat="1" ht="21.75" customHeight="1">
      <c r="A196" s="38"/>
      <c r="B196" s="177"/>
      <c r="C196" s="178" t="s">
        <v>264</v>
      </c>
      <c r="D196" s="178" t="s">
        <v>231</v>
      </c>
      <c r="E196" s="179" t="s">
        <v>704</v>
      </c>
      <c r="F196" s="180" t="s">
        <v>705</v>
      </c>
      <c r="G196" s="181" t="s">
        <v>578</v>
      </c>
      <c r="H196" s="182">
        <v>40.700000000000003</v>
      </c>
      <c r="I196" s="183"/>
      <c r="J196" s="184">
        <f>ROUND(I196*H196,2)</f>
        <v>0</v>
      </c>
      <c r="K196" s="180" t="s">
        <v>515</v>
      </c>
      <c r="L196" s="39"/>
      <c r="M196" s="185" t="s">
        <v>1</v>
      </c>
      <c r="N196" s="186" t="s">
        <v>44</v>
      </c>
      <c r="O196" s="77"/>
      <c r="P196" s="187">
        <f>O196*H196</f>
        <v>0</v>
      </c>
      <c r="Q196" s="187">
        <v>0</v>
      </c>
      <c r="R196" s="187">
        <f>Q196*H196</f>
        <v>0</v>
      </c>
      <c r="S196" s="187">
        <v>0</v>
      </c>
      <c r="T196" s="188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89" t="s">
        <v>235</v>
      </c>
      <c r="AT196" s="189" t="s">
        <v>231</v>
      </c>
      <c r="AU196" s="189" t="s">
        <v>89</v>
      </c>
      <c r="AY196" s="19" t="s">
        <v>230</v>
      </c>
      <c r="BE196" s="190">
        <f>IF(N196="základní",J196,0)</f>
        <v>0</v>
      </c>
      <c r="BF196" s="190">
        <f>IF(N196="snížená",J196,0)</f>
        <v>0</v>
      </c>
      <c r="BG196" s="190">
        <f>IF(N196="zákl. přenesená",J196,0)</f>
        <v>0</v>
      </c>
      <c r="BH196" s="190">
        <f>IF(N196="sníž. přenesená",J196,0)</f>
        <v>0</v>
      </c>
      <c r="BI196" s="190">
        <f>IF(N196="nulová",J196,0)</f>
        <v>0</v>
      </c>
      <c r="BJ196" s="19" t="s">
        <v>87</v>
      </c>
      <c r="BK196" s="190">
        <f>ROUND(I196*H196,2)</f>
        <v>0</v>
      </c>
      <c r="BL196" s="19" t="s">
        <v>235</v>
      </c>
      <c r="BM196" s="189" t="s">
        <v>2436</v>
      </c>
    </row>
    <row r="197" s="2" customFormat="1">
      <c r="A197" s="38"/>
      <c r="B197" s="39"/>
      <c r="C197" s="38"/>
      <c r="D197" s="191" t="s">
        <v>237</v>
      </c>
      <c r="E197" s="38"/>
      <c r="F197" s="192" t="s">
        <v>707</v>
      </c>
      <c r="G197" s="38"/>
      <c r="H197" s="38"/>
      <c r="I197" s="193"/>
      <c r="J197" s="38"/>
      <c r="K197" s="38"/>
      <c r="L197" s="39"/>
      <c r="M197" s="194"/>
      <c r="N197" s="195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237</v>
      </c>
      <c r="AU197" s="19" t="s">
        <v>89</v>
      </c>
    </row>
    <row r="198" s="2" customFormat="1">
      <c r="A198" s="38"/>
      <c r="B198" s="39"/>
      <c r="C198" s="38"/>
      <c r="D198" s="199" t="s">
        <v>397</v>
      </c>
      <c r="E198" s="38"/>
      <c r="F198" s="200" t="s">
        <v>708</v>
      </c>
      <c r="G198" s="38"/>
      <c r="H198" s="38"/>
      <c r="I198" s="193"/>
      <c r="J198" s="38"/>
      <c r="K198" s="38"/>
      <c r="L198" s="39"/>
      <c r="M198" s="194"/>
      <c r="N198" s="195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397</v>
      </c>
      <c r="AU198" s="19" t="s">
        <v>89</v>
      </c>
    </row>
    <row r="199" s="15" customFormat="1">
      <c r="A199" s="15"/>
      <c r="B199" s="221"/>
      <c r="C199" s="15"/>
      <c r="D199" s="191" t="s">
        <v>519</v>
      </c>
      <c r="E199" s="222" t="s">
        <v>1</v>
      </c>
      <c r="F199" s="223" t="s">
        <v>2039</v>
      </c>
      <c r="G199" s="15"/>
      <c r="H199" s="222" t="s">
        <v>1</v>
      </c>
      <c r="I199" s="224"/>
      <c r="J199" s="15"/>
      <c r="K199" s="15"/>
      <c r="L199" s="221"/>
      <c r="M199" s="225"/>
      <c r="N199" s="226"/>
      <c r="O199" s="226"/>
      <c r="P199" s="226"/>
      <c r="Q199" s="226"/>
      <c r="R199" s="226"/>
      <c r="S199" s="226"/>
      <c r="T199" s="227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22" t="s">
        <v>519</v>
      </c>
      <c r="AU199" s="222" t="s">
        <v>89</v>
      </c>
      <c r="AV199" s="15" t="s">
        <v>87</v>
      </c>
      <c r="AW199" s="15" t="s">
        <v>35</v>
      </c>
      <c r="AX199" s="15" t="s">
        <v>79</v>
      </c>
      <c r="AY199" s="222" t="s">
        <v>230</v>
      </c>
    </row>
    <row r="200" s="13" customFormat="1">
      <c r="A200" s="13"/>
      <c r="B200" s="205"/>
      <c r="C200" s="13"/>
      <c r="D200" s="191" t="s">
        <v>519</v>
      </c>
      <c r="E200" s="206" t="s">
        <v>1</v>
      </c>
      <c r="F200" s="207" t="s">
        <v>2426</v>
      </c>
      <c r="G200" s="13"/>
      <c r="H200" s="208">
        <v>20.350000000000001</v>
      </c>
      <c r="I200" s="209"/>
      <c r="J200" s="13"/>
      <c r="K200" s="13"/>
      <c r="L200" s="205"/>
      <c r="M200" s="210"/>
      <c r="N200" s="211"/>
      <c r="O200" s="211"/>
      <c r="P200" s="211"/>
      <c r="Q200" s="211"/>
      <c r="R200" s="211"/>
      <c r="S200" s="211"/>
      <c r="T200" s="21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06" t="s">
        <v>519</v>
      </c>
      <c r="AU200" s="206" t="s">
        <v>89</v>
      </c>
      <c r="AV200" s="13" t="s">
        <v>89</v>
      </c>
      <c r="AW200" s="13" t="s">
        <v>35</v>
      </c>
      <c r="AX200" s="13" t="s">
        <v>79</v>
      </c>
      <c r="AY200" s="206" t="s">
        <v>230</v>
      </c>
    </row>
    <row r="201" s="13" customFormat="1">
      <c r="A201" s="13"/>
      <c r="B201" s="205"/>
      <c r="C201" s="13"/>
      <c r="D201" s="191" t="s">
        <v>519</v>
      </c>
      <c r="E201" s="206" t="s">
        <v>1</v>
      </c>
      <c r="F201" s="207" t="s">
        <v>2426</v>
      </c>
      <c r="G201" s="13"/>
      <c r="H201" s="208">
        <v>20.350000000000001</v>
      </c>
      <c r="I201" s="209"/>
      <c r="J201" s="13"/>
      <c r="K201" s="13"/>
      <c r="L201" s="205"/>
      <c r="M201" s="210"/>
      <c r="N201" s="211"/>
      <c r="O201" s="211"/>
      <c r="P201" s="211"/>
      <c r="Q201" s="211"/>
      <c r="R201" s="211"/>
      <c r="S201" s="211"/>
      <c r="T201" s="21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06" t="s">
        <v>519</v>
      </c>
      <c r="AU201" s="206" t="s">
        <v>89</v>
      </c>
      <c r="AV201" s="13" t="s">
        <v>89</v>
      </c>
      <c r="AW201" s="13" t="s">
        <v>35</v>
      </c>
      <c r="AX201" s="13" t="s">
        <v>79</v>
      </c>
      <c r="AY201" s="206" t="s">
        <v>230</v>
      </c>
    </row>
    <row r="202" s="14" customFormat="1">
      <c r="A202" s="14"/>
      <c r="B202" s="213"/>
      <c r="C202" s="14"/>
      <c r="D202" s="191" t="s">
        <v>519</v>
      </c>
      <c r="E202" s="214" t="s">
        <v>1</v>
      </c>
      <c r="F202" s="215" t="s">
        <v>534</v>
      </c>
      <c r="G202" s="14"/>
      <c r="H202" s="216">
        <v>40.700000000000003</v>
      </c>
      <c r="I202" s="217"/>
      <c r="J202" s="14"/>
      <c r="K202" s="14"/>
      <c r="L202" s="213"/>
      <c r="M202" s="218"/>
      <c r="N202" s="219"/>
      <c r="O202" s="219"/>
      <c r="P202" s="219"/>
      <c r="Q202" s="219"/>
      <c r="R202" s="219"/>
      <c r="S202" s="219"/>
      <c r="T202" s="22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14" t="s">
        <v>519</v>
      </c>
      <c r="AU202" s="214" t="s">
        <v>89</v>
      </c>
      <c r="AV202" s="14" t="s">
        <v>235</v>
      </c>
      <c r="AW202" s="14" t="s">
        <v>35</v>
      </c>
      <c r="AX202" s="14" t="s">
        <v>87</v>
      </c>
      <c r="AY202" s="214" t="s">
        <v>230</v>
      </c>
    </row>
    <row r="203" s="2" customFormat="1" ht="24.15" customHeight="1">
      <c r="A203" s="38"/>
      <c r="B203" s="177"/>
      <c r="C203" s="178" t="s">
        <v>268</v>
      </c>
      <c r="D203" s="178" t="s">
        <v>231</v>
      </c>
      <c r="E203" s="179" t="s">
        <v>713</v>
      </c>
      <c r="F203" s="180" t="s">
        <v>714</v>
      </c>
      <c r="G203" s="181" t="s">
        <v>578</v>
      </c>
      <c r="H203" s="182">
        <v>203.5</v>
      </c>
      <c r="I203" s="183"/>
      <c r="J203" s="184">
        <f>ROUND(I203*H203,2)</f>
        <v>0</v>
      </c>
      <c r="K203" s="180" t="s">
        <v>515</v>
      </c>
      <c r="L203" s="39"/>
      <c r="M203" s="185" t="s">
        <v>1</v>
      </c>
      <c r="N203" s="186" t="s">
        <v>44</v>
      </c>
      <c r="O203" s="77"/>
      <c r="P203" s="187">
        <f>O203*H203</f>
        <v>0</v>
      </c>
      <c r="Q203" s="187">
        <v>0</v>
      </c>
      <c r="R203" s="187">
        <f>Q203*H203</f>
        <v>0</v>
      </c>
      <c r="S203" s="187">
        <v>0</v>
      </c>
      <c r="T203" s="18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89" t="s">
        <v>235</v>
      </c>
      <c r="AT203" s="189" t="s">
        <v>231</v>
      </c>
      <c r="AU203" s="189" t="s">
        <v>89</v>
      </c>
      <c r="AY203" s="19" t="s">
        <v>230</v>
      </c>
      <c r="BE203" s="190">
        <f>IF(N203="základní",J203,0)</f>
        <v>0</v>
      </c>
      <c r="BF203" s="190">
        <f>IF(N203="snížená",J203,0)</f>
        <v>0</v>
      </c>
      <c r="BG203" s="190">
        <f>IF(N203="zákl. přenesená",J203,0)</f>
        <v>0</v>
      </c>
      <c r="BH203" s="190">
        <f>IF(N203="sníž. přenesená",J203,0)</f>
        <v>0</v>
      </c>
      <c r="BI203" s="190">
        <f>IF(N203="nulová",J203,0)</f>
        <v>0</v>
      </c>
      <c r="BJ203" s="19" t="s">
        <v>87</v>
      </c>
      <c r="BK203" s="190">
        <f>ROUND(I203*H203,2)</f>
        <v>0</v>
      </c>
      <c r="BL203" s="19" t="s">
        <v>235</v>
      </c>
      <c r="BM203" s="189" t="s">
        <v>2437</v>
      </c>
    </row>
    <row r="204" s="2" customFormat="1">
      <c r="A204" s="38"/>
      <c r="B204" s="39"/>
      <c r="C204" s="38"/>
      <c r="D204" s="191" t="s">
        <v>237</v>
      </c>
      <c r="E204" s="38"/>
      <c r="F204" s="192" t="s">
        <v>716</v>
      </c>
      <c r="G204" s="38"/>
      <c r="H204" s="38"/>
      <c r="I204" s="193"/>
      <c r="J204" s="38"/>
      <c r="K204" s="38"/>
      <c r="L204" s="39"/>
      <c r="M204" s="194"/>
      <c r="N204" s="195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237</v>
      </c>
      <c r="AU204" s="19" t="s">
        <v>89</v>
      </c>
    </row>
    <row r="205" s="2" customFormat="1">
      <c r="A205" s="38"/>
      <c r="B205" s="39"/>
      <c r="C205" s="38"/>
      <c r="D205" s="199" t="s">
        <v>397</v>
      </c>
      <c r="E205" s="38"/>
      <c r="F205" s="200" t="s">
        <v>717</v>
      </c>
      <c r="G205" s="38"/>
      <c r="H205" s="38"/>
      <c r="I205" s="193"/>
      <c r="J205" s="38"/>
      <c r="K205" s="38"/>
      <c r="L205" s="39"/>
      <c r="M205" s="194"/>
      <c r="N205" s="195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397</v>
      </c>
      <c r="AU205" s="19" t="s">
        <v>89</v>
      </c>
    </row>
    <row r="206" s="15" customFormat="1">
      <c r="A206" s="15"/>
      <c r="B206" s="221"/>
      <c r="C206" s="15"/>
      <c r="D206" s="191" t="s">
        <v>519</v>
      </c>
      <c r="E206" s="222" t="s">
        <v>1</v>
      </c>
      <c r="F206" s="223" t="s">
        <v>2039</v>
      </c>
      <c r="G206" s="15"/>
      <c r="H206" s="222" t="s">
        <v>1</v>
      </c>
      <c r="I206" s="224"/>
      <c r="J206" s="15"/>
      <c r="K206" s="15"/>
      <c r="L206" s="221"/>
      <c r="M206" s="225"/>
      <c r="N206" s="226"/>
      <c r="O206" s="226"/>
      <c r="P206" s="226"/>
      <c r="Q206" s="226"/>
      <c r="R206" s="226"/>
      <c r="S206" s="226"/>
      <c r="T206" s="227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22" t="s">
        <v>519</v>
      </c>
      <c r="AU206" s="222" t="s">
        <v>89</v>
      </c>
      <c r="AV206" s="15" t="s">
        <v>87</v>
      </c>
      <c r="AW206" s="15" t="s">
        <v>35</v>
      </c>
      <c r="AX206" s="15" t="s">
        <v>79</v>
      </c>
      <c r="AY206" s="222" t="s">
        <v>230</v>
      </c>
    </row>
    <row r="207" s="13" customFormat="1">
      <c r="A207" s="13"/>
      <c r="B207" s="205"/>
      <c r="C207" s="13"/>
      <c r="D207" s="191" t="s">
        <v>519</v>
      </c>
      <c r="E207" s="206" t="s">
        <v>1</v>
      </c>
      <c r="F207" s="207" t="s">
        <v>2426</v>
      </c>
      <c r="G207" s="13"/>
      <c r="H207" s="208">
        <v>20.350000000000001</v>
      </c>
      <c r="I207" s="209"/>
      <c r="J207" s="13"/>
      <c r="K207" s="13"/>
      <c r="L207" s="205"/>
      <c r="M207" s="210"/>
      <c r="N207" s="211"/>
      <c r="O207" s="211"/>
      <c r="P207" s="211"/>
      <c r="Q207" s="211"/>
      <c r="R207" s="211"/>
      <c r="S207" s="211"/>
      <c r="T207" s="21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06" t="s">
        <v>519</v>
      </c>
      <c r="AU207" s="206" t="s">
        <v>89</v>
      </c>
      <c r="AV207" s="13" t="s">
        <v>89</v>
      </c>
      <c r="AW207" s="13" t="s">
        <v>35</v>
      </c>
      <c r="AX207" s="13" t="s">
        <v>79</v>
      </c>
      <c r="AY207" s="206" t="s">
        <v>230</v>
      </c>
    </row>
    <row r="208" s="13" customFormat="1">
      <c r="A208" s="13"/>
      <c r="B208" s="205"/>
      <c r="C208" s="13"/>
      <c r="D208" s="191" t="s">
        <v>519</v>
      </c>
      <c r="E208" s="206" t="s">
        <v>1</v>
      </c>
      <c r="F208" s="207" t="s">
        <v>2426</v>
      </c>
      <c r="G208" s="13"/>
      <c r="H208" s="208">
        <v>20.350000000000001</v>
      </c>
      <c r="I208" s="209"/>
      <c r="J208" s="13"/>
      <c r="K208" s="13"/>
      <c r="L208" s="205"/>
      <c r="M208" s="210"/>
      <c r="N208" s="211"/>
      <c r="O208" s="211"/>
      <c r="P208" s="211"/>
      <c r="Q208" s="211"/>
      <c r="R208" s="211"/>
      <c r="S208" s="211"/>
      <c r="T208" s="21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06" t="s">
        <v>519</v>
      </c>
      <c r="AU208" s="206" t="s">
        <v>89</v>
      </c>
      <c r="AV208" s="13" t="s">
        <v>89</v>
      </c>
      <c r="AW208" s="13" t="s">
        <v>35</v>
      </c>
      <c r="AX208" s="13" t="s">
        <v>79</v>
      </c>
      <c r="AY208" s="206" t="s">
        <v>230</v>
      </c>
    </row>
    <row r="209" s="14" customFormat="1">
      <c r="A209" s="14"/>
      <c r="B209" s="213"/>
      <c r="C209" s="14"/>
      <c r="D209" s="191" t="s">
        <v>519</v>
      </c>
      <c r="E209" s="214" t="s">
        <v>1</v>
      </c>
      <c r="F209" s="215" t="s">
        <v>534</v>
      </c>
      <c r="G209" s="14"/>
      <c r="H209" s="216">
        <v>40.700000000000003</v>
      </c>
      <c r="I209" s="217"/>
      <c r="J209" s="14"/>
      <c r="K209" s="14"/>
      <c r="L209" s="213"/>
      <c r="M209" s="218"/>
      <c r="N209" s="219"/>
      <c r="O209" s="219"/>
      <c r="P209" s="219"/>
      <c r="Q209" s="219"/>
      <c r="R209" s="219"/>
      <c r="S209" s="219"/>
      <c r="T209" s="220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14" t="s">
        <v>519</v>
      </c>
      <c r="AU209" s="214" t="s">
        <v>89</v>
      </c>
      <c r="AV209" s="14" t="s">
        <v>235</v>
      </c>
      <c r="AW209" s="14" t="s">
        <v>35</v>
      </c>
      <c r="AX209" s="14" t="s">
        <v>87</v>
      </c>
      <c r="AY209" s="214" t="s">
        <v>230</v>
      </c>
    </row>
    <row r="210" s="13" customFormat="1">
      <c r="A210" s="13"/>
      <c r="B210" s="205"/>
      <c r="C210" s="13"/>
      <c r="D210" s="191" t="s">
        <v>519</v>
      </c>
      <c r="E210" s="13"/>
      <c r="F210" s="207" t="s">
        <v>2438</v>
      </c>
      <c r="G210" s="13"/>
      <c r="H210" s="208">
        <v>203.5</v>
      </c>
      <c r="I210" s="209"/>
      <c r="J210" s="13"/>
      <c r="K210" s="13"/>
      <c r="L210" s="205"/>
      <c r="M210" s="210"/>
      <c r="N210" s="211"/>
      <c r="O210" s="211"/>
      <c r="P210" s="211"/>
      <c r="Q210" s="211"/>
      <c r="R210" s="211"/>
      <c r="S210" s="211"/>
      <c r="T210" s="21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6" t="s">
        <v>519</v>
      </c>
      <c r="AU210" s="206" t="s">
        <v>89</v>
      </c>
      <c r="AV210" s="13" t="s">
        <v>89</v>
      </c>
      <c r="AW210" s="13" t="s">
        <v>3</v>
      </c>
      <c r="AX210" s="13" t="s">
        <v>87</v>
      </c>
      <c r="AY210" s="206" t="s">
        <v>230</v>
      </c>
    </row>
    <row r="211" s="2" customFormat="1" ht="21.75" customHeight="1">
      <c r="A211" s="38"/>
      <c r="B211" s="177"/>
      <c r="C211" s="178" t="s">
        <v>272</v>
      </c>
      <c r="D211" s="178" t="s">
        <v>231</v>
      </c>
      <c r="E211" s="179" t="s">
        <v>719</v>
      </c>
      <c r="F211" s="180" t="s">
        <v>720</v>
      </c>
      <c r="G211" s="181" t="s">
        <v>578</v>
      </c>
      <c r="H211" s="182">
        <v>61.048999999999999</v>
      </c>
      <c r="I211" s="183"/>
      <c r="J211" s="184">
        <f>ROUND(I211*H211,2)</f>
        <v>0</v>
      </c>
      <c r="K211" s="180" t="s">
        <v>515</v>
      </c>
      <c r="L211" s="39"/>
      <c r="M211" s="185" t="s">
        <v>1</v>
      </c>
      <c r="N211" s="186" t="s">
        <v>44</v>
      </c>
      <c r="O211" s="77"/>
      <c r="P211" s="187">
        <f>O211*H211</f>
        <v>0</v>
      </c>
      <c r="Q211" s="187">
        <v>0</v>
      </c>
      <c r="R211" s="187">
        <f>Q211*H211</f>
        <v>0</v>
      </c>
      <c r="S211" s="187">
        <v>0</v>
      </c>
      <c r="T211" s="188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89" t="s">
        <v>235</v>
      </c>
      <c r="AT211" s="189" t="s">
        <v>231</v>
      </c>
      <c r="AU211" s="189" t="s">
        <v>89</v>
      </c>
      <c r="AY211" s="19" t="s">
        <v>230</v>
      </c>
      <c r="BE211" s="190">
        <f>IF(N211="základní",J211,0)</f>
        <v>0</v>
      </c>
      <c r="BF211" s="190">
        <f>IF(N211="snížená",J211,0)</f>
        <v>0</v>
      </c>
      <c r="BG211" s="190">
        <f>IF(N211="zákl. přenesená",J211,0)</f>
        <v>0</v>
      </c>
      <c r="BH211" s="190">
        <f>IF(N211="sníž. přenesená",J211,0)</f>
        <v>0</v>
      </c>
      <c r="BI211" s="190">
        <f>IF(N211="nulová",J211,0)</f>
        <v>0</v>
      </c>
      <c r="BJ211" s="19" t="s">
        <v>87</v>
      </c>
      <c r="BK211" s="190">
        <f>ROUND(I211*H211,2)</f>
        <v>0</v>
      </c>
      <c r="BL211" s="19" t="s">
        <v>235</v>
      </c>
      <c r="BM211" s="189" t="s">
        <v>2439</v>
      </c>
    </row>
    <row r="212" s="2" customFormat="1">
      <c r="A212" s="38"/>
      <c r="B212" s="39"/>
      <c r="C212" s="38"/>
      <c r="D212" s="191" t="s">
        <v>237</v>
      </c>
      <c r="E212" s="38"/>
      <c r="F212" s="192" t="s">
        <v>722</v>
      </c>
      <c r="G212" s="38"/>
      <c r="H212" s="38"/>
      <c r="I212" s="193"/>
      <c r="J212" s="38"/>
      <c r="K212" s="38"/>
      <c r="L212" s="39"/>
      <c r="M212" s="194"/>
      <c r="N212" s="195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237</v>
      </c>
      <c r="AU212" s="19" t="s">
        <v>89</v>
      </c>
    </row>
    <row r="213" s="2" customFormat="1">
      <c r="A213" s="38"/>
      <c r="B213" s="39"/>
      <c r="C213" s="38"/>
      <c r="D213" s="199" t="s">
        <v>397</v>
      </c>
      <c r="E213" s="38"/>
      <c r="F213" s="200" t="s">
        <v>723</v>
      </c>
      <c r="G213" s="38"/>
      <c r="H213" s="38"/>
      <c r="I213" s="193"/>
      <c r="J213" s="38"/>
      <c r="K213" s="38"/>
      <c r="L213" s="39"/>
      <c r="M213" s="194"/>
      <c r="N213" s="195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397</v>
      </c>
      <c r="AU213" s="19" t="s">
        <v>89</v>
      </c>
    </row>
    <row r="214" s="15" customFormat="1">
      <c r="A214" s="15"/>
      <c r="B214" s="221"/>
      <c r="C214" s="15"/>
      <c r="D214" s="191" t="s">
        <v>519</v>
      </c>
      <c r="E214" s="222" t="s">
        <v>1</v>
      </c>
      <c r="F214" s="223" t="s">
        <v>2039</v>
      </c>
      <c r="G214" s="15"/>
      <c r="H214" s="222" t="s">
        <v>1</v>
      </c>
      <c r="I214" s="224"/>
      <c r="J214" s="15"/>
      <c r="K214" s="15"/>
      <c r="L214" s="221"/>
      <c r="M214" s="225"/>
      <c r="N214" s="226"/>
      <c r="O214" s="226"/>
      <c r="P214" s="226"/>
      <c r="Q214" s="226"/>
      <c r="R214" s="226"/>
      <c r="S214" s="226"/>
      <c r="T214" s="227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22" t="s">
        <v>519</v>
      </c>
      <c r="AU214" s="222" t="s">
        <v>89</v>
      </c>
      <c r="AV214" s="15" t="s">
        <v>87</v>
      </c>
      <c r="AW214" s="15" t="s">
        <v>35</v>
      </c>
      <c r="AX214" s="15" t="s">
        <v>79</v>
      </c>
      <c r="AY214" s="222" t="s">
        <v>230</v>
      </c>
    </row>
    <row r="215" s="15" customFormat="1">
      <c r="A215" s="15"/>
      <c r="B215" s="221"/>
      <c r="C215" s="15"/>
      <c r="D215" s="191" t="s">
        <v>519</v>
      </c>
      <c r="E215" s="222" t="s">
        <v>1</v>
      </c>
      <c r="F215" s="223" t="s">
        <v>1975</v>
      </c>
      <c r="G215" s="15"/>
      <c r="H215" s="222" t="s">
        <v>1</v>
      </c>
      <c r="I215" s="224"/>
      <c r="J215" s="15"/>
      <c r="K215" s="15"/>
      <c r="L215" s="221"/>
      <c r="M215" s="225"/>
      <c r="N215" s="226"/>
      <c r="O215" s="226"/>
      <c r="P215" s="226"/>
      <c r="Q215" s="226"/>
      <c r="R215" s="226"/>
      <c r="S215" s="226"/>
      <c r="T215" s="227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22" t="s">
        <v>519</v>
      </c>
      <c r="AU215" s="222" t="s">
        <v>89</v>
      </c>
      <c r="AV215" s="15" t="s">
        <v>87</v>
      </c>
      <c r="AW215" s="15" t="s">
        <v>35</v>
      </c>
      <c r="AX215" s="15" t="s">
        <v>79</v>
      </c>
      <c r="AY215" s="222" t="s">
        <v>230</v>
      </c>
    </row>
    <row r="216" s="13" customFormat="1">
      <c r="A216" s="13"/>
      <c r="B216" s="205"/>
      <c r="C216" s="13"/>
      <c r="D216" s="191" t="s">
        <v>519</v>
      </c>
      <c r="E216" s="206" t="s">
        <v>1</v>
      </c>
      <c r="F216" s="207" t="s">
        <v>2423</v>
      </c>
      <c r="G216" s="13"/>
      <c r="H216" s="208">
        <v>188.49600000000001</v>
      </c>
      <c r="I216" s="209"/>
      <c r="J216" s="13"/>
      <c r="K216" s="13"/>
      <c r="L216" s="205"/>
      <c r="M216" s="210"/>
      <c r="N216" s="211"/>
      <c r="O216" s="211"/>
      <c r="P216" s="211"/>
      <c r="Q216" s="211"/>
      <c r="R216" s="211"/>
      <c r="S216" s="211"/>
      <c r="T216" s="21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06" t="s">
        <v>519</v>
      </c>
      <c r="AU216" s="206" t="s">
        <v>89</v>
      </c>
      <c r="AV216" s="13" t="s">
        <v>89</v>
      </c>
      <c r="AW216" s="13" t="s">
        <v>35</v>
      </c>
      <c r="AX216" s="13" t="s">
        <v>79</v>
      </c>
      <c r="AY216" s="206" t="s">
        <v>230</v>
      </c>
    </row>
    <row r="217" s="13" customFormat="1">
      <c r="A217" s="13"/>
      <c r="B217" s="205"/>
      <c r="C217" s="13"/>
      <c r="D217" s="191" t="s">
        <v>519</v>
      </c>
      <c r="E217" s="206" t="s">
        <v>1</v>
      </c>
      <c r="F217" s="207" t="s">
        <v>2354</v>
      </c>
      <c r="G217" s="13"/>
      <c r="H217" s="208">
        <v>15</v>
      </c>
      <c r="I217" s="209"/>
      <c r="J217" s="13"/>
      <c r="K217" s="13"/>
      <c r="L217" s="205"/>
      <c r="M217" s="210"/>
      <c r="N217" s="211"/>
      <c r="O217" s="211"/>
      <c r="P217" s="211"/>
      <c r="Q217" s="211"/>
      <c r="R217" s="211"/>
      <c r="S217" s="211"/>
      <c r="T217" s="21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06" t="s">
        <v>519</v>
      </c>
      <c r="AU217" s="206" t="s">
        <v>89</v>
      </c>
      <c r="AV217" s="13" t="s">
        <v>89</v>
      </c>
      <c r="AW217" s="13" t="s">
        <v>35</v>
      </c>
      <c r="AX217" s="13" t="s">
        <v>79</v>
      </c>
      <c r="AY217" s="206" t="s">
        <v>230</v>
      </c>
    </row>
    <row r="218" s="14" customFormat="1">
      <c r="A218" s="14"/>
      <c r="B218" s="213"/>
      <c r="C218" s="14"/>
      <c r="D218" s="191" t="s">
        <v>519</v>
      </c>
      <c r="E218" s="214" t="s">
        <v>1</v>
      </c>
      <c r="F218" s="215" t="s">
        <v>534</v>
      </c>
      <c r="G218" s="14"/>
      <c r="H218" s="216">
        <v>203.49600000000001</v>
      </c>
      <c r="I218" s="217"/>
      <c r="J218" s="14"/>
      <c r="K218" s="14"/>
      <c r="L218" s="213"/>
      <c r="M218" s="218"/>
      <c r="N218" s="219"/>
      <c r="O218" s="219"/>
      <c r="P218" s="219"/>
      <c r="Q218" s="219"/>
      <c r="R218" s="219"/>
      <c r="S218" s="219"/>
      <c r="T218" s="22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14" t="s">
        <v>519</v>
      </c>
      <c r="AU218" s="214" t="s">
        <v>89</v>
      </c>
      <c r="AV218" s="14" t="s">
        <v>235</v>
      </c>
      <c r="AW218" s="14" t="s">
        <v>35</v>
      </c>
      <c r="AX218" s="14" t="s">
        <v>79</v>
      </c>
      <c r="AY218" s="214" t="s">
        <v>230</v>
      </c>
    </row>
    <row r="219" s="13" customFormat="1">
      <c r="A219" s="13"/>
      <c r="B219" s="205"/>
      <c r="C219" s="13"/>
      <c r="D219" s="191" t="s">
        <v>519</v>
      </c>
      <c r="E219" s="206" t="s">
        <v>1</v>
      </c>
      <c r="F219" s="207" t="s">
        <v>2429</v>
      </c>
      <c r="G219" s="13"/>
      <c r="H219" s="208">
        <v>61.048999999999999</v>
      </c>
      <c r="I219" s="209"/>
      <c r="J219" s="13"/>
      <c r="K219" s="13"/>
      <c r="L219" s="205"/>
      <c r="M219" s="210"/>
      <c r="N219" s="211"/>
      <c r="O219" s="211"/>
      <c r="P219" s="211"/>
      <c r="Q219" s="211"/>
      <c r="R219" s="211"/>
      <c r="S219" s="211"/>
      <c r="T219" s="21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06" t="s">
        <v>519</v>
      </c>
      <c r="AU219" s="206" t="s">
        <v>89</v>
      </c>
      <c r="AV219" s="13" t="s">
        <v>89</v>
      </c>
      <c r="AW219" s="13" t="s">
        <v>35</v>
      </c>
      <c r="AX219" s="13" t="s">
        <v>79</v>
      </c>
      <c r="AY219" s="206" t="s">
        <v>230</v>
      </c>
    </row>
    <row r="220" s="14" customFormat="1">
      <c r="A220" s="14"/>
      <c r="B220" s="213"/>
      <c r="C220" s="14"/>
      <c r="D220" s="191" t="s">
        <v>519</v>
      </c>
      <c r="E220" s="214" t="s">
        <v>1</v>
      </c>
      <c r="F220" s="215" t="s">
        <v>534</v>
      </c>
      <c r="G220" s="14"/>
      <c r="H220" s="216">
        <v>61.048999999999999</v>
      </c>
      <c r="I220" s="217"/>
      <c r="J220" s="14"/>
      <c r="K220" s="14"/>
      <c r="L220" s="213"/>
      <c r="M220" s="218"/>
      <c r="N220" s="219"/>
      <c r="O220" s="219"/>
      <c r="P220" s="219"/>
      <c r="Q220" s="219"/>
      <c r="R220" s="219"/>
      <c r="S220" s="219"/>
      <c r="T220" s="220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14" t="s">
        <v>519</v>
      </c>
      <c r="AU220" s="214" t="s">
        <v>89</v>
      </c>
      <c r="AV220" s="14" t="s">
        <v>235</v>
      </c>
      <c r="AW220" s="14" t="s">
        <v>35</v>
      </c>
      <c r="AX220" s="14" t="s">
        <v>87</v>
      </c>
      <c r="AY220" s="214" t="s">
        <v>230</v>
      </c>
    </row>
    <row r="221" s="2" customFormat="1" ht="24.15" customHeight="1">
      <c r="A221" s="38"/>
      <c r="B221" s="177"/>
      <c r="C221" s="178" t="s">
        <v>8</v>
      </c>
      <c r="D221" s="178" t="s">
        <v>231</v>
      </c>
      <c r="E221" s="179" t="s">
        <v>728</v>
      </c>
      <c r="F221" s="180" t="s">
        <v>729</v>
      </c>
      <c r="G221" s="181" t="s">
        <v>578</v>
      </c>
      <c r="H221" s="182">
        <v>305.245</v>
      </c>
      <c r="I221" s="183"/>
      <c r="J221" s="184">
        <f>ROUND(I221*H221,2)</f>
        <v>0</v>
      </c>
      <c r="K221" s="180" t="s">
        <v>515</v>
      </c>
      <c r="L221" s="39"/>
      <c r="M221" s="185" t="s">
        <v>1</v>
      </c>
      <c r="N221" s="186" t="s">
        <v>44</v>
      </c>
      <c r="O221" s="77"/>
      <c r="P221" s="187">
        <f>O221*H221</f>
        <v>0</v>
      </c>
      <c r="Q221" s="187">
        <v>0</v>
      </c>
      <c r="R221" s="187">
        <f>Q221*H221</f>
        <v>0</v>
      </c>
      <c r="S221" s="187">
        <v>0</v>
      </c>
      <c r="T221" s="188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89" t="s">
        <v>235</v>
      </c>
      <c r="AT221" s="189" t="s">
        <v>231</v>
      </c>
      <c r="AU221" s="189" t="s">
        <v>89</v>
      </c>
      <c r="AY221" s="19" t="s">
        <v>230</v>
      </c>
      <c r="BE221" s="190">
        <f>IF(N221="základní",J221,0)</f>
        <v>0</v>
      </c>
      <c r="BF221" s="190">
        <f>IF(N221="snížená",J221,0)</f>
        <v>0</v>
      </c>
      <c r="BG221" s="190">
        <f>IF(N221="zákl. přenesená",J221,0)</f>
        <v>0</v>
      </c>
      <c r="BH221" s="190">
        <f>IF(N221="sníž. přenesená",J221,0)</f>
        <v>0</v>
      </c>
      <c r="BI221" s="190">
        <f>IF(N221="nulová",J221,0)</f>
        <v>0</v>
      </c>
      <c r="BJ221" s="19" t="s">
        <v>87</v>
      </c>
      <c r="BK221" s="190">
        <f>ROUND(I221*H221,2)</f>
        <v>0</v>
      </c>
      <c r="BL221" s="19" t="s">
        <v>235</v>
      </c>
      <c r="BM221" s="189" t="s">
        <v>2440</v>
      </c>
    </row>
    <row r="222" s="2" customFormat="1">
      <c r="A222" s="38"/>
      <c r="B222" s="39"/>
      <c r="C222" s="38"/>
      <c r="D222" s="191" t="s">
        <v>237</v>
      </c>
      <c r="E222" s="38"/>
      <c r="F222" s="192" t="s">
        <v>731</v>
      </c>
      <c r="G222" s="38"/>
      <c r="H222" s="38"/>
      <c r="I222" s="193"/>
      <c r="J222" s="38"/>
      <c r="K222" s="38"/>
      <c r="L222" s="39"/>
      <c r="M222" s="194"/>
      <c r="N222" s="195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237</v>
      </c>
      <c r="AU222" s="19" t="s">
        <v>89</v>
      </c>
    </row>
    <row r="223" s="2" customFormat="1">
      <c r="A223" s="38"/>
      <c r="B223" s="39"/>
      <c r="C223" s="38"/>
      <c r="D223" s="199" t="s">
        <v>397</v>
      </c>
      <c r="E223" s="38"/>
      <c r="F223" s="200" t="s">
        <v>732</v>
      </c>
      <c r="G223" s="38"/>
      <c r="H223" s="38"/>
      <c r="I223" s="193"/>
      <c r="J223" s="38"/>
      <c r="K223" s="38"/>
      <c r="L223" s="39"/>
      <c r="M223" s="194"/>
      <c r="N223" s="195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397</v>
      </c>
      <c r="AU223" s="19" t="s">
        <v>89</v>
      </c>
    </row>
    <row r="224" s="15" customFormat="1">
      <c r="A224" s="15"/>
      <c r="B224" s="221"/>
      <c r="C224" s="15"/>
      <c r="D224" s="191" t="s">
        <v>519</v>
      </c>
      <c r="E224" s="222" t="s">
        <v>1</v>
      </c>
      <c r="F224" s="223" t="s">
        <v>2039</v>
      </c>
      <c r="G224" s="15"/>
      <c r="H224" s="222" t="s">
        <v>1</v>
      </c>
      <c r="I224" s="224"/>
      <c r="J224" s="15"/>
      <c r="K224" s="15"/>
      <c r="L224" s="221"/>
      <c r="M224" s="225"/>
      <c r="N224" s="226"/>
      <c r="O224" s="226"/>
      <c r="P224" s="226"/>
      <c r="Q224" s="226"/>
      <c r="R224" s="226"/>
      <c r="S224" s="226"/>
      <c r="T224" s="227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22" t="s">
        <v>519</v>
      </c>
      <c r="AU224" s="222" t="s">
        <v>89</v>
      </c>
      <c r="AV224" s="15" t="s">
        <v>87</v>
      </c>
      <c r="AW224" s="15" t="s">
        <v>35</v>
      </c>
      <c r="AX224" s="15" t="s">
        <v>79</v>
      </c>
      <c r="AY224" s="222" t="s">
        <v>230</v>
      </c>
    </row>
    <row r="225" s="15" customFormat="1">
      <c r="A225" s="15"/>
      <c r="B225" s="221"/>
      <c r="C225" s="15"/>
      <c r="D225" s="191" t="s">
        <v>519</v>
      </c>
      <c r="E225" s="222" t="s">
        <v>1</v>
      </c>
      <c r="F225" s="223" t="s">
        <v>1975</v>
      </c>
      <c r="G225" s="15"/>
      <c r="H225" s="222" t="s">
        <v>1</v>
      </c>
      <c r="I225" s="224"/>
      <c r="J225" s="15"/>
      <c r="K225" s="15"/>
      <c r="L225" s="221"/>
      <c r="M225" s="225"/>
      <c r="N225" s="226"/>
      <c r="O225" s="226"/>
      <c r="P225" s="226"/>
      <c r="Q225" s="226"/>
      <c r="R225" s="226"/>
      <c r="S225" s="226"/>
      <c r="T225" s="227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22" t="s">
        <v>519</v>
      </c>
      <c r="AU225" s="222" t="s">
        <v>89</v>
      </c>
      <c r="AV225" s="15" t="s">
        <v>87</v>
      </c>
      <c r="AW225" s="15" t="s">
        <v>35</v>
      </c>
      <c r="AX225" s="15" t="s">
        <v>79</v>
      </c>
      <c r="AY225" s="222" t="s">
        <v>230</v>
      </c>
    </row>
    <row r="226" s="13" customFormat="1">
      <c r="A226" s="13"/>
      <c r="B226" s="205"/>
      <c r="C226" s="13"/>
      <c r="D226" s="191" t="s">
        <v>519</v>
      </c>
      <c r="E226" s="206" t="s">
        <v>1</v>
      </c>
      <c r="F226" s="207" t="s">
        <v>2423</v>
      </c>
      <c r="G226" s="13"/>
      <c r="H226" s="208">
        <v>188.49600000000001</v>
      </c>
      <c r="I226" s="209"/>
      <c r="J226" s="13"/>
      <c r="K226" s="13"/>
      <c r="L226" s="205"/>
      <c r="M226" s="210"/>
      <c r="N226" s="211"/>
      <c r="O226" s="211"/>
      <c r="P226" s="211"/>
      <c r="Q226" s="211"/>
      <c r="R226" s="211"/>
      <c r="S226" s="211"/>
      <c r="T226" s="21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06" t="s">
        <v>519</v>
      </c>
      <c r="AU226" s="206" t="s">
        <v>89</v>
      </c>
      <c r="AV226" s="13" t="s">
        <v>89</v>
      </c>
      <c r="AW226" s="13" t="s">
        <v>35</v>
      </c>
      <c r="AX226" s="13" t="s">
        <v>79</v>
      </c>
      <c r="AY226" s="206" t="s">
        <v>230</v>
      </c>
    </row>
    <row r="227" s="13" customFormat="1">
      <c r="A227" s="13"/>
      <c r="B227" s="205"/>
      <c r="C227" s="13"/>
      <c r="D227" s="191" t="s">
        <v>519</v>
      </c>
      <c r="E227" s="206" t="s">
        <v>1</v>
      </c>
      <c r="F227" s="207" t="s">
        <v>2354</v>
      </c>
      <c r="G227" s="13"/>
      <c r="H227" s="208">
        <v>15</v>
      </c>
      <c r="I227" s="209"/>
      <c r="J227" s="13"/>
      <c r="K227" s="13"/>
      <c r="L227" s="205"/>
      <c r="M227" s="210"/>
      <c r="N227" s="211"/>
      <c r="O227" s="211"/>
      <c r="P227" s="211"/>
      <c r="Q227" s="211"/>
      <c r="R227" s="211"/>
      <c r="S227" s="211"/>
      <c r="T227" s="21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06" t="s">
        <v>519</v>
      </c>
      <c r="AU227" s="206" t="s">
        <v>89</v>
      </c>
      <c r="AV227" s="13" t="s">
        <v>89</v>
      </c>
      <c r="AW227" s="13" t="s">
        <v>35</v>
      </c>
      <c r="AX227" s="13" t="s">
        <v>79</v>
      </c>
      <c r="AY227" s="206" t="s">
        <v>230</v>
      </c>
    </row>
    <row r="228" s="14" customFormat="1">
      <c r="A228" s="14"/>
      <c r="B228" s="213"/>
      <c r="C228" s="14"/>
      <c r="D228" s="191" t="s">
        <v>519</v>
      </c>
      <c r="E228" s="214" t="s">
        <v>1</v>
      </c>
      <c r="F228" s="215" t="s">
        <v>534</v>
      </c>
      <c r="G228" s="14"/>
      <c r="H228" s="216">
        <v>203.49600000000001</v>
      </c>
      <c r="I228" s="217"/>
      <c r="J228" s="14"/>
      <c r="K228" s="14"/>
      <c r="L228" s="213"/>
      <c r="M228" s="218"/>
      <c r="N228" s="219"/>
      <c r="O228" s="219"/>
      <c r="P228" s="219"/>
      <c r="Q228" s="219"/>
      <c r="R228" s="219"/>
      <c r="S228" s="219"/>
      <c r="T228" s="22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14" t="s">
        <v>519</v>
      </c>
      <c r="AU228" s="214" t="s">
        <v>89</v>
      </c>
      <c r="AV228" s="14" t="s">
        <v>235</v>
      </c>
      <c r="AW228" s="14" t="s">
        <v>35</v>
      </c>
      <c r="AX228" s="14" t="s">
        <v>79</v>
      </c>
      <c r="AY228" s="214" t="s">
        <v>230</v>
      </c>
    </row>
    <row r="229" s="13" customFormat="1">
      <c r="A229" s="13"/>
      <c r="B229" s="205"/>
      <c r="C229" s="13"/>
      <c r="D229" s="191" t="s">
        <v>519</v>
      </c>
      <c r="E229" s="206" t="s">
        <v>1</v>
      </c>
      <c r="F229" s="207" t="s">
        <v>2429</v>
      </c>
      <c r="G229" s="13"/>
      <c r="H229" s="208">
        <v>61.048999999999999</v>
      </c>
      <c r="I229" s="209"/>
      <c r="J229" s="13"/>
      <c r="K229" s="13"/>
      <c r="L229" s="205"/>
      <c r="M229" s="210"/>
      <c r="N229" s="211"/>
      <c r="O229" s="211"/>
      <c r="P229" s="211"/>
      <c r="Q229" s="211"/>
      <c r="R229" s="211"/>
      <c r="S229" s="211"/>
      <c r="T229" s="21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06" t="s">
        <v>519</v>
      </c>
      <c r="AU229" s="206" t="s">
        <v>89</v>
      </c>
      <c r="AV229" s="13" t="s">
        <v>89</v>
      </c>
      <c r="AW229" s="13" t="s">
        <v>35</v>
      </c>
      <c r="AX229" s="13" t="s">
        <v>79</v>
      </c>
      <c r="AY229" s="206" t="s">
        <v>230</v>
      </c>
    </row>
    <row r="230" s="14" customFormat="1">
      <c r="A230" s="14"/>
      <c r="B230" s="213"/>
      <c r="C230" s="14"/>
      <c r="D230" s="191" t="s">
        <v>519</v>
      </c>
      <c r="E230" s="214" t="s">
        <v>1</v>
      </c>
      <c r="F230" s="215" t="s">
        <v>534</v>
      </c>
      <c r="G230" s="14"/>
      <c r="H230" s="216">
        <v>61.048999999999999</v>
      </c>
      <c r="I230" s="217"/>
      <c r="J230" s="14"/>
      <c r="K230" s="14"/>
      <c r="L230" s="213"/>
      <c r="M230" s="218"/>
      <c r="N230" s="219"/>
      <c r="O230" s="219"/>
      <c r="P230" s="219"/>
      <c r="Q230" s="219"/>
      <c r="R230" s="219"/>
      <c r="S230" s="219"/>
      <c r="T230" s="220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14" t="s">
        <v>519</v>
      </c>
      <c r="AU230" s="214" t="s">
        <v>89</v>
      </c>
      <c r="AV230" s="14" t="s">
        <v>235</v>
      </c>
      <c r="AW230" s="14" t="s">
        <v>35</v>
      </c>
      <c r="AX230" s="14" t="s">
        <v>87</v>
      </c>
      <c r="AY230" s="214" t="s">
        <v>230</v>
      </c>
    </row>
    <row r="231" s="13" customFormat="1">
      <c r="A231" s="13"/>
      <c r="B231" s="205"/>
      <c r="C231" s="13"/>
      <c r="D231" s="191" t="s">
        <v>519</v>
      </c>
      <c r="E231" s="13"/>
      <c r="F231" s="207" t="s">
        <v>2441</v>
      </c>
      <c r="G231" s="13"/>
      <c r="H231" s="208">
        <v>305.245</v>
      </c>
      <c r="I231" s="209"/>
      <c r="J231" s="13"/>
      <c r="K231" s="13"/>
      <c r="L231" s="205"/>
      <c r="M231" s="210"/>
      <c r="N231" s="211"/>
      <c r="O231" s="211"/>
      <c r="P231" s="211"/>
      <c r="Q231" s="211"/>
      <c r="R231" s="211"/>
      <c r="S231" s="211"/>
      <c r="T231" s="21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06" t="s">
        <v>519</v>
      </c>
      <c r="AU231" s="206" t="s">
        <v>89</v>
      </c>
      <c r="AV231" s="13" t="s">
        <v>89</v>
      </c>
      <c r="AW231" s="13" t="s">
        <v>3</v>
      </c>
      <c r="AX231" s="13" t="s">
        <v>87</v>
      </c>
      <c r="AY231" s="206" t="s">
        <v>230</v>
      </c>
    </row>
    <row r="232" s="2" customFormat="1" ht="16.5" customHeight="1">
      <c r="A232" s="38"/>
      <c r="B232" s="177"/>
      <c r="C232" s="178" t="s">
        <v>281</v>
      </c>
      <c r="D232" s="178" t="s">
        <v>231</v>
      </c>
      <c r="E232" s="179" t="s">
        <v>2053</v>
      </c>
      <c r="F232" s="180" t="s">
        <v>2054</v>
      </c>
      <c r="G232" s="181" t="s">
        <v>748</v>
      </c>
      <c r="H232" s="182">
        <v>406.99200000000002</v>
      </c>
      <c r="I232" s="183"/>
      <c r="J232" s="184">
        <f>ROUND(I232*H232,2)</f>
        <v>0</v>
      </c>
      <c r="K232" s="180" t="s">
        <v>515</v>
      </c>
      <c r="L232" s="39"/>
      <c r="M232" s="185" t="s">
        <v>1</v>
      </c>
      <c r="N232" s="186" t="s">
        <v>44</v>
      </c>
      <c r="O232" s="77"/>
      <c r="P232" s="187">
        <f>O232*H232</f>
        <v>0</v>
      </c>
      <c r="Q232" s="187">
        <v>0</v>
      </c>
      <c r="R232" s="187">
        <f>Q232*H232</f>
        <v>0</v>
      </c>
      <c r="S232" s="187">
        <v>0</v>
      </c>
      <c r="T232" s="188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89" t="s">
        <v>235</v>
      </c>
      <c r="AT232" s="189" t="s">
        <v>231</v>
      </c>
      <c r="AU232" s="189" t="s">
        <v>89</v>
      </c>
      <c r="AY232" s="19" t="s">
        <v>230</v>
      </c>
      <c r="BE232" s="190">
        <f>IF(N232="základní",J232,0)</f>
        <v>0</v>
      </c>
      <c r="BF232" s="190">
        <f>IF(N232="snížená",J232,0)</f>
        <v>0</v>
      </c>
      <c r="BG232" s="190">
        <f>IF(N232="zákl. přenesená",J232,0)</f>
        <v>0</v>
      </c>
      <c r="BH232" s="190">
        <f>IF(N232="sníž. přenesená",J232,0)</f>
        <v>0</v>
      </c>
      <c r="BI232" s="190">
        <f>IF(N232="nulová",J232,0)</f>
        <v>0</v>
      </c>
      <c r="BJ232" s="19" t="s">
        <v>87</v>
      </c>
      <c r="BK232" s="190">
        <f>ROUND(I232*H232,2)</f>
        <v>0</v>
      </c>
      <c r="BL232" s="19" t="s">
        <v>235</v>
      </c>
      <c r="BM232" s="189" t="s">
        <v>2442</v>
      </c>
    </row>
    <row r="233" s="2" customFormat="1">
      <c r="A233" s="38"/>
      <c r="B233" s="39"/>
      <c r="C233" s="38"/>
      <c r="D233" s="191" t="s">
        <v>237</v>
      </c>
      <c r="E233" s="38"/>
      <c r="F233" s="192" t="s">
        <v>1356</v>
      </c>
      <c r="G233" s="38"/>
      <c r="H233" s="38"/>
      <c r="I233" s="193"/>
      <c r="J233" s="38"/>
      <c r="K233" s="38"/>
      <c r="L233" s="39"/>
      <c r="M233" s="194"/>
      <c r="N233" s="195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237</v>
      </c>
      <c r="AU233" s="19" t="s">
        <v>89</v>
      </c>
    </row>
    <row r="234" s="2" customFormat="1">
      <c r="A234" s="38"/>
      <c r="B234" s="39"/>
      <c r="C234" s="38"/>
      <c r="D234" s="199" t="s">
        <v>397</v>
      </c>
      <c r="E234" s="38"/>
      <c r="F234" s="200" t="s">
        <v>2056</v>
      </c>
      <c r="G234" s="38"/>
      <c r="H234" s="38"/>
      <c r="I234" s="193"/>
      <c r="J234" s="38"/>
      <c r="K234" s="38"/>
      <c r="L234" s="39"/>
      <c r="M234" s="194"/>
      <c r="N234" s="195"/>
      <c r="O234" s="77"/>
      <c r="P234" s="77"/>
      <c r="Q234" s="77"/>
      <c r="R234" s="77"/>
      <c r="S234" s="77"/>
      <c r="T234" s="7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T234" s="19" t="s">
        <v>397</v>
      </c>
      <c r="AU234" s="19" t="s">
        <v>89</v>
      </c>
    </row>
    <row r="235" s="15" customFormat="1">
      <c r="A235" s="15"/>
      <c r="B235" s="221"/>
      <c r="C235" s="15"/>
      <c r="D235" s="191" t="s">
        <v>519</v>
      </c>
      <c r="E235" s="222" t="s">
        <v>1</v>
      </c>
      <c r="F235" s="223" t="s">
        <v>1975</v>
      </c>
      <c r="G235" s="15"/>
      <c r="H235" s="222" t="s">
        <v>1</v>
      </c>
      <c r="I235" s="224"/>
      <c r="J235" s="15"/>
      <c r="K235" s="15"/>
      <c r="L235" s="221"/>
      <c r="M235" s="225"/>
      <c r="N235" s="226"/>
      <c r="O235" s="226"/>
      <c r="P235" s="226"/>
      <c r="Q235" s="226"/>
      <c r="R235" s="226"/>
      <c r="S235" s="226"/>
      <c r="T235" s="227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22" t="s">
        <v>519</v>
      </c>
      <c r="AU235" s="222" t="s">
        <v>89</v>
      </c>
      <c r="AV235" s="15" t="s">
        <v>87</v>
      </c>
      <c r="AW235" s="15" t="s">
        <v>35</v>
      </c>
      <c r="AX235" s="15" t="s">
        <v>79</v>
      </c>
      <c r="AY235" s="222" t="s">
        <v>230</v>
      </c>
    </row>
    <row r="236" s="13" customFormat="1">
      <c r="A236" s="13"/>
      <c r="B236" s="205"/>
      <c r="C236" s="13"/>
      <c r="D236" s="191" t="s">
        <v>519</v>
      </c>
      <c r="E236" s="206" t="s">
        <v>1</v>
      </c>
      <c r="F236" s="207" t="s">
        <v>2423</v>
      </c>
      <c r="G236" s="13"/>
      <c r="H236" s="208">
        <v>188.49600000000001</v>
      </c>
      <c r="I236" s="209"/>
      <c r="J236" s="13"/>
      <c r="K236" s="13"/>
      <c r="L236" s="205"/>
      <c r="M236" s="210"/>
      <c r="N236" s="211"/>
      <c r="O236" s="211"/>
      <c r="P236" s="211"/>
      <c r="Q236" s="211"/>
      <c r="R236" s="211"/>
      <c r="S236" s="211"/>
      <c r="T236" s="21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06" t="s">
        <v>519</v>
      </c>
      <c r="AU236" s="206" t="s">
        <v>89</v>
      </c>
      <c r="AV236" s="13" t="s">
        <v>89</v>
      </c>
      <c r="AW236" s="13" t="s">
        <v>35</v>
      </c>
      <c r="AX236" s="13" t="s">
        <v>79</v>
      </c>
      <c r="AY236" s="206" t="s">
        <v>230</v>
      </c>
    </row>
    <row r="237" s="13" customFormat="1">
      <c r="A237" s="13"/>
      <c r="B237" s="205"/>
      <c r="C237" s="13"/>
      <c r="D237" s="191" t="s">
        <v>519</v>
      </c>
      <c r="E237" s="206" t="s">
        <v>1</v>
      </c>
      <c r="F237" s="207" t="s">
        <v>2354</v>
      </c>
      <c r="G237" s="13"/>
      <c r="H237" s="208">
        <v>15</v>
      </c>
      <c r="I237" s="209"/>
      <c r="J237" s="13"/>
      <c r="K237" s="13"/>
      <c r="L237" s="205"/>
      <c r="M237" s="210"/>
      <c r="N237" s="211"/>
      <c r="O237" s="211"/>
      <c r="P237" s="211"/>
      <c r="Q237" s="211"/>
      <c r="R237" s="211"/>
      <c r="S237" s="211"/>
      <c r="T237" s="21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06" t="s">
        <v>519</v>
      </c>
      <c r="AU237" s="206" t="s">
        <v>89</v>
      </c>
      <c r="AV237" s="13" t="s">
        <v>89</v>
      </c>
      <c r="AW237" s="13" t="s">
        <v>35</v>
      </c>
      <c r="AX237" s="13" t="s">
        <v>79</v>
      </c>
      <c r="AY237" s="206" t="s">
        <v>230</v>
      </c>
    </row>
    <row r="238" s="14" customFormat="1">
      <c r="A238" s="14"/>
      <c r="B238" s="213"/>
      <c r="C238" s="14"/>
      <c r="D238" s="191" t="s">
        <v>519</v>
      </c>
      <c r="E238" s="214" t="s">
        <v>1</v>
      </c>
      <c r="F238" s="215" t="s">
        <v>534</v>
      </c>
      <c r="G238" s="14"/>
      <c r="H238" s="216">
        <v>203.49600000000001</v>
      </c>
      <c r="I238" s="217"/>
      <c r="J238" s="14"/>
      <c r="K238" s="14"/>
      <c r="L238" s="213"/>
      <c r="M238" s="218"/>
      <c r="N238" s="219"/>
      <c r="O238" s="219"/>
      <c r="P238" s="219"/>
      <c r="Q238" s="219"/>
      <c r="R238" s="219"/>
      <c r="S238" s="219"/>
      <c r="T238" s="220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14" t="s">
        <v>519</v>
      </c>
      <c r="AU238" s="214" t="s">
        <v>89</v>
      </c>
      <c r="AV238" s="14" t="s">
        <v>235</v>
      </c>
      <c r="AW238" s="14" t="s">
        <v>35</v>
      </c>
      <c r="AX238" s="14" t="s">
        <v>87</v>
      </c>
      <c r="AY238" s="214" t="s">
        <v>230</v>
      </c>
    </row>
    <row r="239" s="13" customFormat="1">
      <c r="A239" s="13"/>
      <c r="B239" s="205"/>
      <c r="C239" s="13"/>
      <c r="D239" s="191" t="s">
        <v>519</v>
      </c>
      <c r="E239" s="13"/>
      <c r="F239" s="207" t="s">
        <v>2443</v>
      </c>
      <c r="G239" s="13"/>
      <c r="H239" s="208">
        <v>406.99200000000002</v>
      </c>
      <c r="I239" s="209"/>
      <c r="J239" s="13"/>
      <c r="K239" s="13"/>
      <c r="L239" s="205"/>
      <c r="M239" s="210"/>
      <c r="N239" s="211"/>
      <c r="O239" s="211"/>
      <c r="P239" s="211"/>
      <c r="Q239" s="211"/>
      <c r="R239" s="211"/>
      <c r="S239" s="211"/>
      <c r="T239" s="21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06" t="s">
        <v>519</v>
      </c>
      <c r="AU239" s="206" t="s">
        <v>89</v>
      </c>
      <c r="AV239" s="13" t="s">
        <v>89</v>
      </c>
      <c r="AW239" s="13" t="s">
        <v>3</v>
      </c>
      <c r="AX239" s="13" t="s">
        <v>87</v>
      </c>
      <c r="AY239" s="206" t="s">
        <v>230</v>
      </c>
    </row>
    <row r="240" s="2" customFormat="1" ht="16.5" customHeight="1">
      <c r="A240" s="38"/>
      <c r="B240" s="177"/>
      <c r="C240" s="178" t="s">
        <v>285</v>
      </c>
      <c r="D240" s="178" t="s">
        <v>231</v>
      </c>
      <c r="E240" s="179" t="s">
        <v>771</v>
      </c>
      <c r="F240" s="180" t="s">
        <v>772</v>
      </c>
      <c r="G240" s="181" t="s">
        <v>578</v>
      </c>
      <c r="H240" s="182">
        <v>133.934</v>
      </c>
      <c r="I240" s="183"/>
      <c r="J240" s="184">
        <f>ROUND(I240*H240,2)</f>
        <v>0</v>
      </c>
      <c r="K240" s="180" t="s">
        <v>515</v>
      </c>
      <c r="L240" s="39"/>
      <c r="M240" s="185" t="s">
        <v>1</v>
      </c>
      <c r="N240" s="186" t="s">
        <v>44</v>
      </c>
      <c r="O240" s="77"/>
      <c r="P240" s="187">
        <f>O240*H240</f>
        <v>0</v>
      </c>
      <c r="Q240" s="187">
        <v>0</v>
      </c>
      <c r="R240" s="187">
        <f>Q240*H240</f>
        <v>0</v>
      </c>
      <c r="S240" s="187">
        <v>0</v>
      </c>
      <c r="T240" s="188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89" t="s">
        <v>235</v>
      </c>
      <c r="AT240" s="189" t="s">
        <v>231</v>
      </c>
      <c r="AU240" s="189" t="s">
        <v>89</v>
      </c>
      <c r="AY240" s="19" t="s">
        <v>230</v>
      </c>
      <c r="BE240" s="190">
        <f>IF(N240="základní",J240,0)</f>
        <v>0</v>
      </c>
      <c r="BF240" s="190">
        <f>IF(N240="snížená",J240,0)</f>
        <v>0</v>
      </c>
      <c r="BG240" s="190">
        <f>IF(N240="zákl. přenesená",J240,0)</f>
        <v>0</v>
      </c>
      <c r="BH240" s="190">
        <f>IF(N240="sníž. přenesená",J240,0)</f>
        <v>0</v>
      </c>
      <c r="BI240" s="190">
        <f>IF(N240="nulová",J240,0)</f>
        <v>0</v>
      </c>
      <c r="BJ240" s="19" t="s">
        <v>87</v>
      </c>
      <c r="BK240" s="190">
        <f>ROUND(I240*H240,2)</f>
        <v>0</v>
      </c>
      <c r="BL240" s="19" t="s">
        <v>235</v>
      </c>
      <c r="BM240" s="189" t="s">
        <v>2444</v>
      </c>
    </row>
    <row r="241" s="2" customFormat="1">
      <c r="A241" s="38"/>
      <c r="B241" s="39"/>
      <c r="C241" s="38"/>
      <c r="D241" s="191" t="s">
        <v>237</v>
      </c>
      <c r="E241" s="38"/>
      <c r="F241" s="192" t="s">
        <v>774</v>
      </c>
      <c r="G241" s="38"/>
      <c r="H241" s="38"/>
      <c r="I241" s="193"/>
      <c r="J241" s="38"/>
      <c r="K241" s="38"/>
      <c r="L241" s="39"/>
      <c r="M241" s="194"/>
      <c r="N241" s="195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237</v>
      </c>
      <c r="AU241" s="19" t="s">
        <v>89</v>
      </c>
    </row>
    <row r="242" s="2" customFormat="1">
      <c r="A242" s="38"/>
      <c r="B242" s="39"/>
      <c r="C242" s="38"/>
      <c r="D242" s="199" t="s">
        <v>397</v>
      </c>
      <c r="E242" s="38"/>
      <c r="F242" s="200" t="s">
        <v>775</v>
      </c>
      <c r="G242" s="38"/>
      <c r="H242" s="38"/>
      <c r="I242" s="193"/>
      <c r="J242" s="38"/>
      <c r="K242" s="38"/>
      <c r="L242" s="39"/>
      <c r="M242" s="194"/>
      <c r="N242" s="195"/>
      <c r="O242" s="77"/>
      <c r="P242" s="77"/>
      <c r="Q242" s="77"/>
      <c r="R242" s="77"/>
      <c r="S242" s="77"/>
      <c r="T242" s="7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19" t="s">
        <v>397</v>
      </c>
      <c r="AU242" s="19" t="s">
        <v>89</v>
      </c>
    </row>
    <row r="243" s="15" customFormat="1">
      <c r="A243" s="15"/>
      <c r="B243" s="221"/>
      <c r="C243" s="15"/>
      <c r="D243" s="191" t="s">
        <v>519</v>
      </c>
      <c r="E243" s="222" t="s">
        <v>1</v>
      </c>
      <c r="F243" s="223" t="s">
        <v>2279</v>
      </c>
      <c r="G243" s="15"/>
      <c r="H243" s="222" t="s">
        <v>1</v>
      </c>
      <c r="I243" s="224"/>
      <c r="J243" s="15"/>
      <c r="K243" s="15"/>
      <c r="L243" s="221"/>
      <c r="M243" s="225"/>
      <c r="N243" s="226"/>
      <c r="O243" s="226"/>
      <c r="P243" s="226"/>
      <c r="Q243" s="226"/>
      <c r="R243" s="226"/>
      <c r="S243" s="226"/>
      <c r="T243" s="227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22" t="s">
        <v>519</v>
      </c>
      <c r="AU243" s="222" t="s">
        <v>89</v>
      </c>
      <c r="AV243" s="15" t="s">
        <v>87</v>
      </c>
      <c r="AW243" s="15" t="s">
        <v>35</v>
      </c>
      <c r="AX243" s="15" t="s">
        <v>79</v>
      </c>
      <c r="AY243" s="222" t="s">
        <v>230</v>
      </c>
    </row>
    <row r="244" s="15" customFormat="1">
      <c r="A244" s="15"/>
      <c r="B244" s="221"/>
      <c r="C244" s="15"/>
      <c r="D244" s="191" t="s">
        <v>519</v>
      </c>
      <c r="E244" s="222" t="s">
        <v>1</v>
      </c>
      <c r="F244" s="223" t="s">
        <v>1975</v>
      </c>
      <c r="G244" s="15"/>
      <c r="H244" s="222" t="s">
        <v>1</v>
      </c>
      <c r="I244" s="224"/>
      <c r="J244" s="15"/>
      <c r="K244" s="15"/>
      <c r="L244" s="221"/>
      <c r="M244" s="225"/>
      <c r="N244" s="226"/>
      <c r="O244" s="226"/>
      <c r="P244" s="226"/>
      <c r="Q244" s="226"/>
      <c r="R244" s="226"/>
      <c r="S244" s="226"/>
      <c r="T244" s="227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22" t="s">
        <v>519</v>
      </c>
      <c r="AU244" s="222" t="s">
        <v>89</v>
      </c>
      <c r="AV244" s="15" t="s">
        <v>87</v>
      </c>
      <c r="AW244" s="15" t="s">
        <v>35</v>
      </c>
      <c r="AX244" s="15" t="s">
        <v>79</v>
      </c>
      <c r="AY244" s="222" t="s">
        <v>230</v>
      </c>
    </row>
    <row r="245" s="13" customFormat="1">
      <c r="A245" s="13"/>
      <c r="B245" s="205"/>
      <c r="C245" s="13"/>
      <c r="D245" s="191" t="s">
        <v>519</v>
      </c>
      <c r="E245" s="206" t="s">
        <v>1</v>
      </c>
      <c r="F245" s="207" t="s">
        <v>2423</v>
      </c>
      <c r="G245" s="13"/>
      <c r="H245" s="208">
        <v>188.49600000000001</v>
      </c>
      <c r="I245" s="209"/>
      <c r="J245" s="13"/>
      <c r="K245" s="13"/>
      <c r="L245" s="205"/>
      <c r="M245" s="210"/>
      <c r="N245" s="211"/>
      <c r="O245" s="211"/>
      <c r="P245" s="211"/>
      <c r="Q245" s="211"/>
      <c r="R245" s="211"/>
      <c r="S245" s="211"/>
      <c r="T245" s="21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06" t="s">
        <v>519</v>
      </c>
      <c r="AU245" s="206" t="s">
        <v>89</v>
      </c>
      <c r="AV245" s="13" t="s">
        <v>89</v>
      </c>
      <c r="AW245" s="13" t="s">
        <v>35</v>
      </c>
      <c r="AX245" s="13" t="s">
        <v>79</v>
      </c>
      <c r="AY245" s="206" t="s">
        <v>230</v>
      </c>
    </row>
    <row r="246" s="13" customFormat="1">
      <c r="A246" s="13"/>
      <c r="B246" s="205"/>
      <c r="C246" s="13"/>
      <c r="D246" s="191" t="s">
        <v>519</v>
      </c>
      <c r="E246" s="206" t="s">
        <v>1</v>
      </c>
      <c r="F246" s="207" t="s">
        <v>2354</v>
      </c>
      <c r="G246" s="13"/>
      <c r="H246" s="208">
        <v>15</v>
      </c>
      <c r="I246" s="209"/>
      <c r="J246" s="13"/>
      <c r="K246" s="13"/>
      <c r="L246" s="205"/>
      <c r="M246" s="210"/>
      <c r="N246" s="211"/>
      <c r="O246" s="211"/>
      <c r="P246" s="211"/>
      <c r="Q246" s="211"/>
      <c r="R246" s="211"/>
      <c r="S246" s="211"/>
      <c r="T246" s="21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06" t="s">
        <v>519</v>
      </c>
      <c r="AU246" s="206" t="s">
        <v>89</v>
      </c>
      <c r="AV246" s="13" t="s">
        <v>89</v>
      </c>
      <c r="AW246" s="13" t="s">
        <v>35</v>
      </c>
      <c r="AX246" s="13" t="s">
        <v>79</v>
      </c>
      <c r="AY246" s="206" t="s">
        <v>230</v>
      </c>
    </row>
    <row r="247" s="16" customFormat="1">
      <c r="A247" s="16"/>
      <c r="B247" s="228"/>
      <c r="C247" s="16"/>
      <c r="D247" s="191" t="s">
        <v>519</v>
      </c>
      <c r="E247" s="229" t="s">
        <v>1</v>
      </c>
      <c r="F247" s="230" t="s">
        <v>685</v>
      </c>
      <c r="G247" s="16"/>
      <c r="H247" s="231">
        <v>203.49600000000001</v>
      </c>
      <c r="I247" s="232"/>
      <c r="J247" s="16"/>
      <c r="K247" s="16"/>
      <c r="L247" s="228"/>
      <c r="M247" s="233"/>
      <c r="N247" s="234"/>
      <c r="O247" s="234"/>
      <c r="P247" s="234"/>
      <c r="Q247" s="234"/>
      <c r="R247" s="234"/>
      <c r="S247" s="234"/>
      <c r="T247" s="235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T247" s="229" t="s">
        <v>519</v>
      </c>
      <c r="AU247" s="229" t="s">
        <v>89</v>
      </c>
      <c r="AV247" s="16" t="s">
        <v>241</v>
      </c>
      <c r="AW247" s="16" t="s">
        <v>35</v>
      </c>
      <c r="AX247" s="16" t="s">
        <v>79</v>
      </c>
      <c r="AY247" s="229" t="s">
        <v>230</v>
      </c>
    </row>
    <row r="248" s="15" customFormat="1">
      <c r="A248" s="15"/>
      <c r="B248" s="221"/>
      <c r="C248" s="15"/>
      <c r="D248" s="191" t="s">
        <v>519</v>
      </c>
      <c r="E248" s="222" t="s">
        <v>1</v>
      </c>
      <c r="F248" s="223" t="s">
        <v>2280</v>
      </c>
      <c r="G248" s="15"/>
      <c r="H248" s="222" t="s">
        <v>1</v>
      </c>
      <c r="I248" s="224"/>
      <c r="J248" s="15"/>
      <c r="K248" s="15"/>
      <c r="L248" s="221"/>
      <c r="M248" s="225"/>
      <c r="N248" s="226"/>
      <c r="O248" s="226"/>
      <c r="P248" s="226"/>
      <c r="Q248" s="226"/>
      <c r="R248" s="226"/>
      <c r="S248" s="226"/>
      <c r="T248" s="227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22" t="s">
        <v>519</v>
      </c>
      <c r="AU248" s="222" t="s">
        <v>89</v>
      </c>
      <c r="AV248" s="15" t="s">
        <v>87</v>
      </c>
      <c r="AW248" s="15" t="s">
        <v>35</v>
      </c>
      <c r="AX248" s="15" t="s">
        <v>79</v>
      </c>
      <c r="AY248" s="222" t="s">
        <v>230</v>
      </c>
    </row>
    <row r="249" s="15" customFormat="1">
      <c r="A249" s="15"/>
      <c r="B249" s="221"/>
      <c r="C249" s="15"/>
      <c r="D249" s="191" t="s">
        <v>519</v>
      </c>
      <c r="E249" s="222" t="s">
        <v>1</v>
      </c>
      <c r="F249" s="223" t="s">
        <v>2281</v>
      </c>
      <c r="G249" s="15"/>
      <c r="H249" s="222" t="s">
        <v>1</v>
      </c>
      <c r="I249" s="224"/>
      <c r="J249" s="15"/>
      <c r="K249" s="15"/>
      <c r="L249" s="221"/>
      <c r="M249" s="225"/>
      <c r="N249" s="226"/>
      <c r="O249" s="226"/>
      <c r="P249" s="226"/>
      <c r="Q249" s="226"/>
      <c r="R249" s="226"/>
      <c r="S249" s="226"/>
      <c r="T249" s="227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22" t="s">
        <v>519</v>
      </c>
      <c r="AU249" s="222" t="s">
        <v>89</v>
      </c>
      <c r="AV249" s="15" t="s">
        <v>87</v>
      </c>
      <c r="AW249" s="15" t="s">
        <v>35</v>
      </c>
      <c r="AX249" s="15" t="s">
        <v>79</v>
      </c>
      <c r="AY249" s="222" t="s">
        <v>230</v>
      </c>
    </row>
    <row r="250" s="13" customFormat="1">
      <c r="A250" s="13"/>
      <c r="B250" s="205"/>
      <c r="C250" s="13"/>
      <c r="D250" s="191" t="s">
        <v>519</v>
      </c>
      <c r="E250" s="206" t="s">
        <v>1</v>
      </c>
      <c r="F250" s="207" t="s">
        <v>2445</v>
      </c>
      <c r="G250" s="13"/>
      <c r="H250" s="208">
        <v>-9.2400000000000002</v>
      </c>
      <c r="I250" s="209"/>
      <c r="J250" s="13"/>
      <c r="K250" s="13"/>
      <c r="L250" s="205"/>
      <c r="M250" s="210"/>
      <c r="N250" s="211"/>
      <c r="O250" s="211"/>
      <c r="P250" s="211"/>
      <c r="Q250" s="211"/>
      <c r="R250" s="211"/>
      <c r="S250" s="211"/>
      <c r="T250" s="21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06" t="s">
        <v>519</v>
      </c>
      <c r="AU250" s="206" t="s">
        <v>89</v>
      </c>
      <c r="AV250" s="13" t="s">
        <v>89</v>
      </c>
      <c r="AW250" s="13" t="s">
        <v>35</v>
      </c>
      <c r="AX250" s="13" t="s">
        <v>79</v>
      </c>
      <c r="AY250" s="206" t="s">
        <v>230</v>
      </c>
    </row>
    <row r="251" s="13" customFormat="1">
      <c r="A251" s="13"/>
      <c r="B251" s="205"/>
      <c r="C251" s="13"/>
      <c r="D251" s="191" t="s">
        <v>519</v>
      </c>
      <c r="E251" s="206" t="s">
        <v>1</v>
      </c>
      <c r="F251" s="207" t="s">
        <v>2367</v>
      </c>
      <c r="G251" s="13"/>
      <c r="H251" s="208">
        <v>-6</v>
      </c>
      <c r="I251" s="209"/>
      <c r="J251" s="13"/>
      <c r="K251" s="13"/>
      <c r="L251" s="205"/>
      <c r="M251" s="210"/>
      <c r="N251" s="211"/>
      <c r="O251" s="211"/>
      <c r="P251" s="211"/>
      <c r="Q251" s="211"/>
      <c r="R251" s="211"/>
      <c r="S251" s="211"/>
      <c r="T251" s="21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06" t="s">
        <v>519</v>
      </c>
      <c r="AU251" s="206" t="s">
        <v>89</v>
      </c>
      <c r="AV251" s="13" t="s">
        <v>89</v>
      </c>
      <c r="AW251" s="13" t="s">
        <v>35</v>
      </c>
      <c r="AX251" s="13" t="s">
        <v>79</v>
      </c>
      <c r="AY251" s="206" t="s">
        <v>230</v>
      </c>
    </row>
    <row r="252" s="13" customFormat="1">
      <c r="A252" s="13"/>
      <c r="B252" s="205"/>
      <c r="C252" s="13"/>
      <c r="D252" s="191" t="s">
        <v>519</v>
      </c>
      <c r="E252" s="206" t="s">
        <v>1</v>
      </c>
      <c r="F252" s="207" t="s">
        <v>2446</v>
      </c>
      <c r="G252" s="13"/>
      <c r="H252" s="208">
        <v>-50.82</v>
      </c>
      <c r="I252" s="209"/>
      <c r="J252" s="13"/>
      <c r="K252" s="13"/>
      <c r="L252" s="205"/>
      <c r="M252" s="210"/>
      <c r="N252" s="211"/>
      <c r="O252" s="211"/>
      <c r="P252" s="211"/>
      <c r="Q252" s="211"/>
      <c r="R252" s="211"/>
      <c r="S252" s="211"/>
      <c r="T252" s="21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06" t="s">
        <v>519</v>
      </c>
      <c r="AU252" s="206" t="s">
        <v>89</v>
      </c>
      <c r="AV252" s="13" t="s">
        <v>89</v>
      </c>
      <c r="AW252" s="13" t="s">
        <v>35</v>
      </c>
      <c r="AX252" s="13" t="s">
        <v>79</v>
      </c>
      <c r="AY252" s="206" t="s">
        <v>230</v>
      </c>
    </row>
    <row r="253" s="13" customFormat="1">
      <c r="A253" s="13"/>
      <c r="B253" s="205"/>
      <c r="C253" s="13"/>
      <c r="D253" s="191" t="s">
        <v>519</v>
      </c>
      <c r="E253" s="206" t="s">
        <v>1</v>
      </c>
      <c r="F253" s="207" t="s">
        <v>2369</v>
      </c>
      <c r="G253" s="13"/>
      <c r="H253" s="208">
        <v>-0.67500000000000004</v>
      </c>
      <c r="I253" s="209"/>
      <c r="J253" s="13"/>
      <c r="K253" s="13"/>
      <c r="L253" s="205"/>
      <c r="M253" s="210"/>
      <c r="N253" s="211"/>
      <c r="O253" s="211"/>
      <c r="P253" s="211"/>
      <c r="Q253" s="211"/>
      <c r="R253" s="211"/>
      <c r="S253" s="211"/>
      <c r="T253" s="21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06" t="s">
        <v>519</v>
      </c>
      <c r="AU253" s="206" t="s">
        <v>89</v>
      </c>
      <c r="AV253" s="13" t="s">
        <v>89</v>
      </c>
      <c r="AW253" s="13" t="s">
        <v>35</v>
      </c>
      <c r="AX253" s="13" t="s">
        <v>79</v>
      </c>
      <c r="AY253" s="206" t="s">
        <v>230</v>
      </c>
    </row>
    <row r="254" s="13" customFormat="1">
      <c r="A254" s="13"/>
      <c r="B254" s="205"/>
      <c r="C254" s="13"/>
      <c r="D254" s="191" t="s">
        <v>519</v>
      </c>
      <c r="E254" s="206" t="s">
        <v>1</v>
      </c>
      <c r="F254" s="207" t="s">
        <v>2370</v>
      </c>
      <c r="G254" s="13"/>
      <c r="H254" s="208">
        <v>-2.827</v>
      </c>
      <c r="I254" s="209"/>
      <c r="J254" s="13"/>
      <c r="K254" s="13"/>
      <c r="L254" s="205"/>
      <c r="M254" s="210"/>
      <c r="N254" s="211"/>
      <c r="O254" s="211"/>
      <c r="P254" s="211"/>
      <c r="Q254" s="211"/>
      <c r="R254" s="211"/>
      <c r="S254" s="211"/>
      <c r="T254" s="21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06" t="s">
        <v>519</v>
      </c>
      <c r="AU254" s="206" t="s">
        <v>89</v>
      </c>
      <c r="AV254" s="13" t="s">
        <v>89</v>
      </c>
      <c r="AW254" s="13" t="s">
        <v>35</v>
      </c>
      <c r="AX254" s="13" t="s">
        <v>79</v>
      </c>
      <c r="AY254" s="206" t="s">
        <v>230</v>
      </c>
    </row>
    <row r="255" s="16" customFormat="1">
      <c r="A255" s="16"/>
      <c r="B255" s="228"/>
      <c r="C255" s="16"/>
      <c r="D255" s="191" t="s">
        <v>519</v>
      </c>
      <c r="E255" s="229" t="s">
        <v>1</v>
      </c>
      <c r="F255" s="230" t="s">
        <v>685</v>
      </c>
      <c r="G255" s="16"/>
      <c r="H255" s="231">
        <v>-69.561999999999998</v>
      </c>
      <c r="I255" s="232"/>
      <c r="J255" s="16"/>
      <c r="K255" s="16"/>
      <c r="L255" s="228"/>
      <c r="M255" s="233"/>
      <c r="N255" s="234"/>
      <c r="O255" s="234"/>
      <c r="P255" s="234"/>
      <c r="Q255" s="234"/>
      <c r="R255" s="234"/>
      <c r="S255" s="234"/>
      <c r="T255" s="235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T255" s="229" t="s">
        <v>519</v>
      </c>
      <c r="AU255" s="229" t="s">
        <v>89</v>
      </c>
      <c r="AV255" s="16" t="s">
        <v>241</v>
      </c>
      <c r="AW255" s="16" t="s">
        <v>35</v>
      </c>
      <c r="AX255" s="16" t="s">
        <v>79</v>
      </c>
      <c r="AY255" s="229" t="s">
        <v>230</v>
      </c>
    </row>
    <row r="256" s="14" customFormat="1">
      <c r="A256" s="14"/>
      <c r="B256" s="213"/>
      <c r="C256" s="14"/>
      <c r="D256" s="191" t="s">
        <v>519</v>
      </c>
      <c r="E256" s="214" t="s">
        <v>1</v>
      </c>
      <c r="F256" s="215" t="s">
        <v>534</v>
      </c>
      <c r="G256" s="14"/>
      <c r="H256" s="216">
        <v>133.934</v>
      </c>
      <c r="I256" s="217"/>
      <c r="J256" s="14"/>
      <c r="K256" s="14"/>
      <c r="L256" s="213"/>
      <c r="M256" s="218"/>
      <c r="N256" s="219"/>
      <c r="O256" s="219"/>
      <c r="P256" s="219"/>
      <c r="Q256" s="219"/>
      <c r="R256" s="219"/>
      <c r="S256" s="219"/>
      <c r="T256" s="220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14" t="s">
        <v>519</v>
      </c>
      <c r="AU256" s="214" t="s">
        <v>89</v>
      </c>
      <c r="AV256" s="14" t="s">
        <v>235</v>
      </c>
      <c r="AW256" s="14" t="s">
        <v>35</v>
      </c>
      <c r="AX256" s="14" t="s">
        <v>87</v>
      </c>
      <c r="AY256" s="214" t="s">
        <v>230</v>
      </c>
    </row>
    <row r="257" s="2" customFormat="1" ht="16.5" customHeight="1">
      <c r="A257" s="38"/>
      <c r="B257" s="177"/>
      <c r="C257" s="236" t="s">
        <v>289</v>
      </c>
      <c r="D257" s="236" t="s">
        <v>745</v>
      </c>
      <c r="E257" s="237" t="s">
        <v>784</v>
      </c>
      <c r="F257" s="238" t="s">
        <v>785</v>
      </c>
      <c r="G257" s="239" t="s">
        <v>748</v>
      </c>
      <c r="H257" s="240">
        <v>267.868</v>
      </c>
      <c r="I257" s="241"/>
      <c r="J257" s="242">
        <f>ROUND(I257*H257,2)</f>
        <v>0</v>
      </c>
      <c r="K257" s="238" t="s">
        <v>515</v>
      </c>
      <c r="L257" s="243"/>
      <c r="M257" s="244" t="s">
        <v>1</v>
      </c>
      <c r="N257" s="245" t="s">
        <v>44</v>
      </c>
      <c r="O257" s="77"/>
      <c r="P257" s="187">
        <f>O257*H257</f>
        <v>0</v>
      </c>
      <c r="Q257" s="187">
        <v>0</v>
      </c>
      <c r="R257" s="187">
        <f>Q257*H257</f>
        <v>0</v>
      </c>
      <c r="S257" s="187">
        <v>0</v>
      </c>
      <c r="T257" s="188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89" t="s">
        <v>260</v>
      </c>
      <c r="AT257" s="189" t="s">
        <v>745</v>
      </c>
      <c r="AU257" s="189" t="s">
        <v>89</v>
      </c>
      <c r="AY257" s="19" t="s">
        <v>230</v>
      </c>
      <c r="BE257" s="190">
        <f>IF(N257="základní",J257,0)</f>
        <v>0</v>
      </c>
      <c r="BF257" s="190">
        <f>IF(N257="snížená",J257,0)</f>
        <v>0</v>
      </c>
      <c r="BG257" s="190">
        <f>IF(N257="zákl. přenesená",J257,0)</f>
        <v>0</v>
      </c>
      <c r="BH257" s="190">
        <f>IF(N257="sníž. přenesená",J257,0)</f>
        <v>0</v>
      </c>
      <c r="BI257" s="190">
        <f>IF(N257="nulová",J257,0)</f>
        <v>0</v>
      </c>
      <c r="BJ257" s="19" t="s">
        <v>87</v>
      </c>
      <c r="BK257" s="190">
        <f>ROUND(I257*H257,2)</f>
        <v>0</v>
      </c>
      <c r="BL257" s="19" t="s">
        <v>235</v>
      </c>
      <c r="BM257" s="189" t="s">
        <v>2447</v>
      </c>
    </row>
    <row r="258" s="2" customFormat="1">
      <c r="A258" s="38"/>
      <c r="B258" s="39"/>
      <c r="C258" s="38"/>
      <c r="D258" s="191" t="s">
        <v>237</v>
      </c>
      <c r="E258" s="38"/>
      <c r="F258" s="192" t="s">
        <v>785</v>
      </c>
      <c r="G258" s="38"/>
      <c r="H258" s="38"/>
      <c r="I258" s="193"/>
      <c r="J258" s="38"/>
      <c r="K258" s="38"/>
      <c r="L258" s="39"/>
      <c r="M258" s="194"/>
      <c r="N258" s="195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237</v>
      </c>
      <c r="AU258" s="19" t="s">
        <v>89</v>
      </c>
    </row>
    <row r="259" s="13" customFormat="1">
      <c r="A259" s="13"/>
      <c r="B259" s="205"/>
      <c r="C259" s="13"/>
      <c r="D259" s="191" t="s">
        <v>519</v>
      </c>
      <c r="E259" s="13"/>
      <c r="F259" s="207" t="s">
        <v>2448</v>
      </c>
      <c r="G259" s="13"/>
      <c r="H259" s="208">
        <v>267.868</v>
      </c>
      <c r="I259" s="209"/>
      <c r="J259" s="13"/>
      <c r="K259" s="13"/>
      <c r="L259" s="205"/>
      <c r="M259" s="210"/>
      <c r="N259" s="211"/>
      <c r="O259" s="211"/>
      <c r="P259" s="211"/>
      <c r="Q259" s="211"/>
      <c r="R259" s="211"/>
      <c r="S259" s="211"/>
      <c r="T259" s="21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06" t="s">
        <v>519</v>
      </c>
      <c r="AU259" s="206" t="s">
        <v>89</v>
      </c>
      <c r="AV259" s="13" t="s">
        <v>89</v>
      </c>
      <c r="AW259" s="13" t="s">
        <v>3</v>
      </c>
      <c r="AX259" s="13" t="s">
        <v>87</v>
      </c>
      <c r="AY259" s="206" t="s">
        <v>230</v>
      </c>
    </row>
    <row r="260" s="2" customFormat="1" ht="16.5" customHeight="1">
      <c r="A260" s="38"/>
      <c r="B260" s="177"/>
      <c r="C260" s="178" t="s">
        <v>293</v>
      </c>
      <c r="D260" s="178" t="s">
        <v>231</v>
      </c>
      <c r="E260" s="179" t="s">
        <v>789</v>
      </c>
      <c r="F260" s="180" t="s">
        <v>790</v>
      </c>
      <c r="G260" s="181" t="s">
        <v>578</v>
      </c>
      <c r="H260" s="182">
        <v>47.039999999999999</v>
      </c>
      <c r="I260" s="183"/>
      <c r="J260" s="184">
        <f>ROUND(I260*H260,2)</f>
        <v>0</v>
      </c>
      <c r="K260" s="180" t="s">
        <v>515</v>
      </c>
      <c r="L260" s="39"/>
      <c r="M260" s="185" t="s">
        <v>1</v>
      </c>
      <c r="N260" s="186" t="s">
        <v>44</v>
      </c>
      <c r="O260" s="77"/>
      <c r="P260" s="187">
        <f>O260*H260</f>
        <v>0</v>
      </c>
      <c r="Q260" s="187">
        <v>0</v>
      </c>
      <c r="R260" s="187">
        <f>Q260*H260</f>
        <v>0</v>
      </c>
      <c r="S260" s="187">
        <v>0</v>
      </c>
      <c r="T260" s="188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89" t="s">
        <v>235</v>
      </c>
      <c r="AT260" s="189" t="s">
        <v>231</v>
      </c>
      <c r="AU260" s="189" t="s">
        <v>89</v>
      </c>
      <c r="AY260" s="19" t="s">
        <v>230</v>
      </c>
      <c r="BE260" s="190">
        <f>IF(N260="základní",J260,0)</f>
        <v>0</v>
      </c>
      <c r="BF260" s="190">
        <f>IF(N260="snížená",J260,0)</f>
        <v>0</v>
      </c>
      <c r="BG260" s="190">
        <f>IF(N260="zákl. přenesená",J260,0)</f>
        <v>0</v>
      </c>
      <c r="BH260" s="190">
        <f>IF(N260="sníž. přenesená",J260,0)</f>
        <v>0</v>
      </c>
      <c r="BI260" s="190">
        <f>IF(N260="nulová",J260,0)</f>
        <v>0</v>
      </c>
      <c r="BJ260" s="19" t="s">
        <v>87</v>
      </c>
      <c r="BK260" s="190">
        <f>ROUND(I260*H260,2)</f>
        <v>0</v>
      </c>
      <c r="BL260" s="19" t="s">
        <v>235</v>
      </c>
      <c r="BM260" s="189" t="s">
        <v>2449</v>
      </c>
    </row>
    <row r="261" s="2" customFormat="1">
      <c r="A261" s="38"/>
      <c r="B261" s="39"/>
      <c r="C261" s="38"/>
      <c r="D261" s="191" t="s">
        <v>237</v>
      </c>
      <c r="E261" s="38"/>
      <c r="F261" s="192" t="s">
        <v>792</v>
      </c>
      <c r="G261" s="38"/>
      <c r="H261" s="38"/>
      <c r="I261" s="193"/>
      <c r="J261" s="38"/>
      <c r="K261" s="38"/>
      <c r="L261" s="39"/>
      <c r="M261" s="194"/>
      <c r="N261" s="195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237</v>
      </c>
      <c r="AU261" s="19" t="s">
        <v>89</v>
      </c>
    </row>
    <row r="262" s="2" customFormat="1">
      <c r="A262" s="38"/>
      <c r="B262" s="39"/>
      <c r="C262" s="38"/>
      <c r="D262" s="199" t="s">
        <v>397</v>
      </c>
      <c r="E262" s="38"/>
      <c r="F262" s="200" t="s">
        <v>793</v>
      </c>
      <c r="G262" s="38"/>
      <c r="H262" s="38"/>
      <c r="I262" s="193"/>
      <c r="J262" s="38"/>
      <c r="K262" s="38"/>
      <c r="L262" s="39"/>
      <c r="M262" s="194"/>
      <c r="N262" s="195"/>
      <c r="O262" s="77"/>
      <c r="P262" s="77"/>
      <c r="Q262" s="77"/>
      <c r="R262" s="77"/>
      <c r="S262" s="77"/>
      <c r="T262" s="7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T262" s="19" t="s">
        <v>397</v>
      </c>
      <c r="AU262" s="19" t="s">
        <v>89</v>
      </c>
    </row>
    <row r="263" s="13" customFormat="1">
      <c r="A263" s="13"/>
      <c r="B263" s="205"/>
      <c r="C263" s="13"/>
      <c r="D263" s="191" t="s">
        <v>519</v>
      </c>
      <c r="E263" s="206" t="s">
        <v>1</v>
      </c>
      <c r="F263" s="207" t="s">
        <v>2450</v>
      </c>
      <c r="G263" s="13"/>
      <c r="H263" s="208">
        <v>50.82</v>
      </c>
      <c r="I263" s="209"/>
      <c r="J263" s="13"/>
      <c r="K263" s="13"/>
      <c r="L263" s="205"/>
      <c r="M263" s="210"/>
      <c r="N263" s="211"/>
      <c r="O263" s="211"/>
      <c r="P263" s="211"/>
      <c r="Q263" s="211"/>
      <c r="R263" s="211"/>
      <c r="S263" s="211"/>
      <c r="T263" s="21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06" t="s">
        <v>519</v>
      </c>
      <c r="AU263" s="206" t="s">
        <v>89</v>
      </c>
      <c r="AV263" s="13" t="s">
        <v>89</v>
      </c>
      <c r="AW263" s="13" t="s">
        <v>35</v>
      </c>
      <c r="AX263" s="13" t="s">
        <v>79</v>
      </c>
      <c r="AY263" s="206" t="s">
        <v>230</v>
      </c>
    </row>
    <row r="264" s="13" customFormat="1">
      <c r="A264" s="13"/>
      <c r="B264" s="205"/>
      <c r="C264" s="13"/>
      <c r="D264" s="191" t="s">
        <v>519</v>
      </c>
      <c r="E264" s="206" t="s">
        <v>1</v>
      </c>
      <c r="F264" s="207" t="s">
        <v>2451</v>
      </c>
      <c r="G264" s="13"/>
      <c r="H264" s="208">
        <v>-3.7799999999999998</v>
      </c>
      <c r="I264" s="209"/>
      <c r="J264" s="13"/>
      <c r="K264" s="13"/>
      <c r="L264" s="205"/>
      <c r="M264" s="210"/>
      <c r="N264" s="211"/>
      <c r="O264" s="211"/>
      <c r="P264" s="211"/>
      <c r="Q264" s="211"/>
      <c r="R264" s="211"/>
      <c r="S264" s="211"/>
      <c r="T264" s="21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06" t="s">
        <v>519</v>
      </c>
      <c r="AU264" s="206" t="s">
        <v>89</v>
      </c>
      <c r="AV264" s="13" t="s">
        <v>89</v>
      </c>
      <c r="AW264" s="13" t="s">
        <v>35</v>
      </c>
      <c r="AX264" s="13" t="s">
        <v>79</v>
      </c>
      <c r="AY264" s="206" t="s">
        <v>230</v>
      </c>
    </row>
    <row r="265" s="14" customFormat="1">
      <c r="A265" s="14"/>
      <c r="B265" s="213"/>
      <c r="C265" s="14"/>
      <c r="D265" s="191" t="s">
        <v>519</v>
      </c>
      <c r="E265" s="214" t="s">
        <v>1</v>
      </c>
      <c r="F265" s="215" t="s">
        <v>534</v>
      </c>
      <c r="G265" s="14"/>
      <c r="H265" s="216">
        <v>47.039999999999999</v>
      </c>
      <c r="I265" s="217"/>
      <c r="J265" s="14"/>
      <c r="K265" s="14"/>
      <c r="L265" s="213"/>
      <c r="M265" s="218"/>
      <c r="N265" s="219"/>
      <c r="O265" s="219"/>
      <c r="P265" s="219"/>
      <c r="Q265" s="219"/>
      <c r="R265" s="219"/>
      <c r="S265" s="219"/>
      <c r="T265" s="220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14" t="s">
        <v>519</v>
      </c>
      <c r="AU265" s="214" t="s">
        <v>89</v>
      </c>
      <c r="AV265" s="14" t="s">
        <v>235</v>
      </c>
      <c r="AW265" s="14" t="s">
        <v>35</v>
      </c>
      <c r="AX265" s="14" t="s">
        <v>87</v>
      </c>
      <c r="AY265" s="214" t="s">
        <v>230</v>
      </c>
    </row>
    <row r="266" s="2" customFormat="1" ht="16.5" customHeight="1">
      <c r="A266" s="38"/>
      <c r="B266" s="177"/>
      <c r="C266" s="236" t="s">
        <v>297</v>
      </c>
      <c r="D266" s="236" t="s">
        <v>745</v>
      </c>
      <c r="E266" s="237" t="s">
        <v>779</v>
      </c>
      <c r="F266" s="238" t="s">
        <v>780</v>
      </c>
      <c r="G266" s="239" t="s">
        <v>748</v>
      </c>
      <c r="H266" s="240">
        <v>94.079999999999998</v>
      </c>
      <c r="I266" s="241"/>
      <c r="J266" s="242">
        <f>ROUND(I266*H266,2)</f>
        <v>0</v>
      </c>
      <c r="K266" s="238" t="s">
        <v>515</v>
      </c>
      <c r="L266" s="243"/>
      <c r="M266" s="244" t="s">
        <v>1</v>
      </c>
      <c r="N266" s="245" t="s">
        <v>44</v>
      </c>
      <c r="O266" s="77"/>
      <c r="P266" s="187">
        <f>O266*H266</f>
        <v>0</v>
      </c>
      <c r="Q266" s="187">
        <v>0</v>
      </c>
      <c r="R266" s="187">
        <f>Q266*H266</f>
        <v>0</v>
      </c>
      <c r="S266" s="187">
        <v>0</v>
      </c>
      <c r="T266" s="188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89" t="s">
        <v>260</v>
      </c>
      <c r="AT266" s="189" t="s">
        <v>745</v>
      </c>
      <c r="AU266" s="189" t="s">
        <v>89</v>
      </c>
      <c r="AY266" s="19" t="s">
        <v>230</v>
      </c>
      <c r="BE266" s="190">
        <f>IF(N266="základní",J266,0)</f>
        <v>0</v>
      </c>
      <c r="BF266" s="190">
        <f>IF(N266="snížená",J266,0)</f>
        <v>0</v>
      </c>
      <c r="BG266" s="190">
        <f>IF(N266="zákl. přenesená",J266,0)</f>
        <v>0</v>
      </c>
      <c r="BH266" s="190">
        <f>IF(N266="sníž. přenesená",J266,0)</f>
        <v>0</v>
      </c>
      <c r="BI266" s="190">
        <f>IF(N266="nulová",J266,0)</f>
        <v>0</v>
      </c>
      <c r="BJ266" s="19" t="s">
        <v>87</v>
      </c>
      <c r="BK266" s="190">
        <f>ROUND(I266*H266,2)</f>
        <v>0</v>
      </c>
      <c r="BL266" s="19" t="s">
        <v>235</v>
      </c>
      <c r="BM266" s="189" t="s">
        <v>2452</v>
      </c>
    </row>
    <row r="267" s="2" customFormat="1">
      <c r="A267" s="38"/>
      <c r="B267" s="39"/>
      <c r="C267" s="38"/>
      <c r="D267" s="191" t="s">
        <v>237</v>
      </c>
      <c r="E267" s="38"/>
      <c r="F267" s="192" t="s">
        <v>780</v>
      </c>
      <c r="G267" s="38"/>
      <c r="H267" s="38"/>
      <c r="I267" s="193"/>
      <c r="J267" s="38"/>
      <c r="K267" s="38"/>
      <c r="L267" s="39"/>
      <c r="M267" s="194"/>
      <c r="N267" s="195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237</v>
      </c>
      <c r="AU267" s="19" t="s">
        <v>89</v>
      </c>
    </row>
    <row r="268" s="13" customFormat="1">
      <c r="A268" s="13"/>
      <c r="B268" s="205"/>
      <c r="C268" s="13"/>
      <c r="D268" s="191" t="s">
        <v>519</v>
      </c>
      <c r="E268" s="13"/>
      <c r="F268" s="207" t="s">
        <v>2453</v>
      </c>
      <c r="G268" s="13"/>
      <c r="H268" s="208">
        <v>94.079999999999998</v>
      </c>
      <c r="I268" s="209"/>
      <c r="J268" s="13"/>
      <c r="K268" s="13"/>
      <c r="L268" s="205"/>
      <c r="M268" s="210"/>
      <c r="N268" s="211"/>
      <c r="O268" s="211"/>
      <c r="P268" s="211"/>
      <c r="Q268" s="211"/>
      <c r="R268" s="211"/>
      <c r="S268" s="211"/>
      <c r="T268" s="21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06" t="s">
        <v>519</v>
      </c>
      <c r="AU268" s="206" t="s">
        <v>89</v>
      </c>
      <c r="AV268" s="13" t="s">
        <v>89</v>
      </c>
      <c r="AW268" s="13" t="s">
        <v>3</v>
      </c>
      <c r="AX268" s="13" t="s">
        <v>87</v>
      </c>
      <c r="AY268" s="206" t="s">
        <v>230</v>
      </c>
    </row>
    <row r="269" s="12" customFormat="1" ht="22.8" customHeight="1">
      <c r="A269" s="12"/>
      <c r="B269" s="166"/>
      <c r="C269" s="12"/>
      <c r="D269" s="167" t="s">
        <v>78</v>
      </c>
      <c r="E269" s="197" t="s">
        <v>241</v>
      </c>
      <c r="F269" s="197" t="s">
        <v>2085</v>
      </c>
      <c r="G269" s="12"/>
      <c r="H269" s="12"/>
      <c r="I269" s="169"/>
      <c r="J269" s="198">
        <f>BK269</f>
        <v>0</v>
      </c>
      <c r="K269" s="12"/>
      <c r="L269" s="166"/>
      <c r="M269" s="171"/>
      <c r="N269" s="172"/>
      <c r="O269" s="172"/>
      <c r="P269" s="173">
        <f>SUM(P270:P274)</f>
        <v>0</v>
      </c>
      <c r="Q269" s="172"/>
      <c r="R269" s="173">
        <f>SUM(R270:R274)</f>
        <v>0</v>
      </c>
      <c r="S269" s="172"/>
      <c r="T269" s="174">
        <f>SUM(T270:T274)</f>
        <v>0</v>
      </c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R269" s="167" t="s">
        <v>87</v>
      </c>
      <c r="AT269" s="175" t="s">
        <v>78</v>
      </c>
      <c r="AU269" s="175" t="s">
        <v>87</v>
      </c>
      <c r="AY269" s="167" t="s">
        <v>230</v>
      </c>
      <c r="BK269" s="176">
        <f>SUM(BK270:BK274)</f>
        <v>0</v>
      </c>
    </row>
    <row r="270" s="2" customFormat="1" ht="16.5" customHeight="1">
      <c r="A270" s="38"/>
      <c r="B270" s="177"/>
      <c r="C270" s="178" t="s">
        <v>301</v>
      </c>
      <c r="D270" s="178" t="s">
        <v>231</v>
      </c>
      <c r="E270" s="179" t="s">
        <v>2086</v>
      </c>
      <c r="F270" s="180" t="s">
        <v>2087</v>
      </c>
      <c r="G270" s="181" t="s">
        <v>543</v>
      </c>
      <c r="H270" s="182">
        <v>77</v>
      </c>
      <c r="I270" s="183"/>
      <c r="J270" s="184">
        <f>ROUND(I270*H270,2)</f>
        <v>0</v>
      </c>
      <c r="K270" s="180" t="s">
        <v>515</v>
      </c>
      <c r="L270" s="39"/>
      <c r="M270" s="185" t="s">
        <v>1</v>
      </c>
      <c r="N270" s="186" t="s">
        <v>44</v>
      </c>
      <c r="O270" s="77"/>
      <c r="P270" s="187">
        <f>O270*H270</f>
        <v>0</v>
      </c>
      <c r="Q270" s="187">
        <v>0</v>
      </c>
      <c r="R270" s="187">
        <f>Q270*H270</f>
        <v>0</v>
      </c>
      <c r="S270" s="187">
        <v>0</v>
      </c>
      <c r="T270" s="188">
        <f>S270*H270</f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189" t="s">
        <v>235</v>
      </c>
      <c r="AT270" s="189" t="s">
        <v>231</v>
      </c>
      <c r="AU270" s="189" t="s">
        <v>89</v>
      </c>
      <c r="AY270" s="19" t="s">
        <v>230</v>
      </c>
      <c r="BE270" s="190">
        <f>IF(N270="základní",J270,0)</f>
        <v>0</v>
      </c>
      <c r="BF270" s="190">
        <f>IF(N270="snížená",J270,0)</f>
        <v>0</v>
      </c>
      <c r="BG270" s="190">
        <f>IF(N270="zákl. přenesená",J270,0)</f>
        <v>0</v>
      </c>
      <c r="BH270" s="190">
        <f>IF(N270="sníž. přenesená",J270,0)</f>
        <v>0</v>
      </c>
      <c r="BI270" s="190">
        <f>IF(N270="nulová",J270,0)</f>
        <v>0</v>
      </c>
      <c r="BJ270" s="19" t="s">
        <v>87</v>
      </c>
      <c r="BK270" s="190">
        <f>ROUND(I270*H270,2)</f>
        <v>0</v>
      </c>
      <c r="BL270" s="19" t="s">
        <v>235</v>
      </c>
      <c r="BM270" s="189" t="s">
        <v>2454</v>
      </c>
    </row>
    <row r="271" s="2" customFormat="1">
      <c r="A271" s="38"/>
      <c r="B271" s="39"/>
      <c r="C271" s="38"/>
      <c r="D271" s="191" t="s">
        <v>237</v>
      </c>
      <c r="E271" s="38"/>
      <c r="F271" s="192" t="s">
        <v>2089</v>
      </c>
      <c r="G271" s="38"/>
      <c r="H271" s="38"/>
      <c r="I271" s="193"/>
      <c r="J271" s="38"/>
      <c r="K271" s="38"/>
      <c r="L271" s="39"/>
      <c r="M271" s="194"/>
      <c r="N271" s="195"/>
      <c r="O271" s="77"/>
      <c r="P271" s="77"/>
      <c r="Q271" s="77"/>
      <c r="R271" s="77"/>
      <c r="S271" s="77"/>
      <c r="T271" s="7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19" t="s">
        <v>237</v>
      </c>
      <c r="AU271" s="19" t="s">
        <v>89</v>
      </c>
    </row>
    <row r="272" s="2" customFormat="1">
      <c r="A272" s="38"/>
      <c r="B272" s="39"/>
      <c r="C272" s="38"/>
      <c r="D272" s="199" t="s">
        <v>397</v>
      </c>
      <c r="E272" s="38"/>
      <c r="F272" s="200" t="s">
        <v>2090</v>
      </c>
      <c r="G272" s="38"/>
      <c r="H272" s="38"/>
      <c r="I272" s="193"/>
      <c r="J272" s="38"/>
      <c r="K272" s="38"/>
      <c r="L272" s="39"/>
      <c r="M272" s="194"/>
      <c r="N272" s="195"/>
      <c r="O272" s="77"/>
      <c r="P272" s="77"/>
      <c r="Q272" s="77"/>
      <c r="R272" s="77"/>
      <c r="S272" s="77"/>
      <c r="T272" s="7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T272" s="19" t="s">
        <v>397</v>
      </c>
      <c r="AU272" s="19" t="s">
        <v>89</v>
      </c>
    </row>
    <row r="273" s="13" customFormat="1">
      <c r="A273" s="13"/>
      <c r="B273" s="205"/>
      <c r="C273" s="13"/>
      <c r="D273" s="191" t="s">
        <v>519</v>
      </c>
      <c r="E273" s="206" t="s">
        <v>1</v>
      </c>
      <c r="F273" s="207" t="s">
        <v>2455</v>
      </c>
      <c r="G273" s="13"/>
      <c r="H273" s="208">
        <v>77</v>
      </c>
      <c r="I273" s="209"/>
      <c r="J273" s="13"/>
      <c r="K273" s="13"/>
      <c r="L273" s="205"/>
      <c r="M273" s="210"/>
      <c r="N273" s="211"/>
      <c r="O273" s="211"/>
      <c r="P273" s="211"/>
      <c r="Q273" s="211"/>
      <c r="R273" s="211"/>
      <c r="S273" s="211"/>
      <c r="T273" s="21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06" t="s">
        <v>519</v>
      </c>
      <c r="AU273" s="206" t="s">
        <v>89</v>
      </c>
      <c r="AV273" s="13" t="s">
        <v>89</v>
      </c>
      <c r="AW273" s="13" t="s">
        <v>35</v>
      </c>
      <c r="AX273" s="13" t="s">
        <v>79</v>
      </c>
      <c r="AY273" s="206" t="s">
        <v>230</v>
      </c>
    </row>
    <row r="274" s="14" customFormat="1">
      <c r="A274" s="14"/>
      <c r="B274" s="213"/>
      <c r="C274" s="14"/>
      <c r="D274" s="191" t="s">
        <v>519</v>
      </c>
      <c r="E274" s="214" t="s">
        <v>1</v>
      </c>
      <c r="F274" s="215" t="s">
        <v>534</v>
      </c>
      <c r="G274" s="14"/>
      <c r="H274" s="216">
        <v>77</v>
      </c>
      <c r="I274" s="217"/>
      <c r="J274" s="14"/>
      <c r="K274" s="14"/>
      <c r="L274" s="213"/>
      <c r="M274" s="218"/>
      <c r="N274" s="219"/>
      <c r="O274" s="219"/>
      <c r="P274" s="219"/>
      <c r="Q274" s="219"/>
      <c r="R274" s="219"/>
      <c r="S274" s="219"/>
      <c r="T274" s="22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14" t="s">
        <v>519</v>
      </c>
      <c r="AU274" s="214" t="s">
        <v>89</v>
      </c>
      <c r="AV274" s="14" t="s">
        <v>235</v>
      </c>
      <c r="AW274" s="14" t="s">
        <v>35</v>
      </c>
      <c r="AX274" s="14" t="s">
        <v>87</v>
      </c>
      <c r="AY274" s="214" t="s">
        <v>230</v>
      </c>
    </row>
    <row r="275" s="12" customFormat="1" ht="22.8" customHeight="1">
      <c r="A275" s="12"/>
      <c r="B275" s="166"/>
      <c r="C275" s="12"/>
      <c r="D275" s="167" t="s">
        <v>78</v>
      </c>
      <c r="E275" s="197" t="s">
        <v>235</v>
      </c>
      <c r="F275" s="197" t="s">
        <v>845</v>
      </c>
      <c r="G275" s="12"/>
      <c r="H275" s="12"/>
      <c r="I275" s="169"/>
      <c r="J275" s="198">
        <f>BK275</f>
        <v>0</v>
      </c>
      <c r="K275" s="12"/>
      <c r="L275" s="166"/>
      <c r="M275" s="171"/>
      <c r="N275" s="172"/>
      <c r="O275" s="172"/>
      <c r="P275" s="173">
        <f>SUM(P276:P322)</f>
        <v>0</v>
      </c>
      <c r="Q275" s="172"/>
      <c r="R275" s="173">
        <f>SUM(R276:R322)</f>
        <v>0.72085281999999995</v>
      </c>
      <c r="S275" s="172"/>
      <c r="T275" s="174">
        <f>SUM(T276:T322)</f>
        <v>0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167" t="s">
        <v>87</v>
      </c>
      <c r="AT275" s="175" t="s">
        <v>78</v>
      </c>
      <c r="AU275" s="175" t="s">
        <v>87</v>
      </c>
      <c r="AY275" s="167" t="s">
        <v>230</v>
      </c>
      <c r="BK275" s="176">
        <f>SUM(BK276:BK322)</f>
        <v>0</v>
      </c>
    </row>
    <row r="276" s="2" customFormat="1" ht="16.5" customHeight="1">
      <c r="A276" s="38"/>
      <c r="B276" s="177"/>
      <c r="C276" s="178" t="s">
        <v>305</v>
      </c>
      <c r="D276" s="178" t="s">
        <v>231</v>
      </c>
      <c r="E276" s="179" t="s">
        <v>846</v>
      </c>
      <c r="F276" s="180" t="s">
        <v>847</v>
      </c>
      <c r="G276" s="181" t="s">
        <v>578</v>
      </c>
      <c r="H276" s="182">
        <v>15.24</v>
      </c>
      <c r="I276" s="183"/>
      <c r="J276" s="184">
        <f>ROUND(I276*H276,2)</f>
        <v>0</v>
      </c>
      <c r="K276" s="180" t="s">
        <v>515</v>
      </c>
      <c r="L276" s="39"/>
      <c r="M276" s="185" t="s">
        <v>1</v>
      </c>
      <c r="N276" s="186" t="s">
        <v>44</v>
      </c>
      <c r="O276" s="77"/>
      <c r="P276" s="187">
        <f>O276*H276</f>
        <v>0</v>
      </c>
      <c r="Q276" s="187">
        <v>0</v>
      </c>
      <c r="R276" s="187">
        <f>Q276*H276</f>
        <v>0</v>
      </c>
      <c r="S276" s="187">
        <v>0</v>
      </c>
      <c r="T276" s="188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189" t="s">
        <v>235</v>
      </c>
      <c r="AT276" s="189" t="s">
        <v>231</v>
      </c>
      <c r="AU276" s="189" t="s">
        <v>89</v>
      </c>
      <c r="AY276" s="19" t="s">
        <v>230</v>
      </c>
      <c r="BE276" s="190">
        <f>IF(N276="základní",J276,0)</f>
        <v>0</v>
      </c>
      <c r="BF276" s="190">
        <f>IF(N276="snížená",J276,0)</f>
        <v>0</v>
      </c>
      <c r="BG276" s="190">
        <f>IF(N276="zákl. přenesená",J276,0)</f>
        <v>0</v>
      </c>
      <c r="BH276" s="190">
        <f>IF(N276="sníž. přenesená",J276,0)</f>
        <v>0</v>
      </c>
      <c r="BI276" s="190">
        <f>IF(N276="nulová",J276,0)</f>
        <v>0</v>
      </c>
      <c r="BJ276" s="19" t="s">
        <v>87</v>
      </c>
      <c r="BK276" s="190">
        <f>ROUND(I276*H276,2)</f>
        <v>0</v>
      </c>
      <c r="BL276" s="19" t="s">
        <v>235</v>
      </c>
      <c r="BM276" s="189" t="s">
        <v>2456</v>
      </c>
    </row>
    <row r="277" s="2" customFormat="1">
      <c r="A277" s="38"/>
      <c r="B277" s="39"/>
      <c r="C277" s="38"/>
      <c r="D277" s="191" t="s">
        <v>237</v>
      </c>
      <c r="E277" s="38"/>
      <c r="F277" s="192" t="s">
        <v>849</v>
      </c>
      <c r="G277" s="38"/>
      <c r="H277" s="38"/>
      <c r="I277" s="193"/>
      <c r="J277" s="38"/>
      <c r="K277" s="38"/>
      <c r="L277" s="39"/>
      <c r="M277" s="194"/>
      <c r="N277" s="195"/>
      <c r="O277" s="77"/>
      <c r="P277" s="77"/>
      <c r="Q277" s="77"/>
      <c r="R277" s="77"/>
      <c r="S277" s="77"/>
      <c r="T277" s="7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19" t="s">
        <v>237</v>
      </c>
      <c r="AU277" s="19" t="s">
        <v>89</v>
      </c>
    </row>
    <row r="278" s="2" customFormat="1">
      <c r="A278" s="38"/>
      <c r="B278" s="39"/>
      <c r="C278" s="38"/>
      <c r="D278" s="199" t="s">
        <v>397</v>
      </c>
      <c r="E278" s="38"/>
      <c r="F278" s="200" t="s">
        <v>850</v>
      </c>
      <c r="G278" s="38"/>
      <c r="H278" s="38"/>
      <c r="I278" s="193"/>
      <c r="J278" s="38"/>
      <c r="K278" s="38"/>
      <c r="L278" s="39"/>
      <c r="M278" s="194"/>
      <c r="N278" s="195"/>
      <c r="O278" s="77"/>
      <c r="P278" s="77"/>
      <c r="Q278" s="77"/>
      <c r="R278" s="77"/>
      <c r="S278" s="77"/>
      <c r="T278" s="7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19" t="s">
        <v>397</v>
      </c>
      <c r="AU278" s="19" t="s">
        <v>89</v>
      </c>
    </row>
    <row r="279" s="13" customFormat="1">
      <c r="A279" s="13"/>
      <c r="B279" s="205"/>
      <c r="C279" s="13"/>
      <c r="D279" s="191" t="s">
        <v>519</v>
      </c>
      <c r="E279" s="206" t="s">
        <v>1</v>
      </c>
      <c r="F279" s="207" t="s">
        <v>2457</v>
      </c>
      <c r="G279" s="13"/>
      <c r="H279" s="208">
        <v>9.2400000000000002</v>
      </c>
      <c r="I279" s="209"/>
      <c r="J279" s="13"/>
      <c r="K279" s="13"/>
      <c r="L279" s="205"/>
      <c r="M279" s="210"/>
      <c r="N279" s="211"/>
      <c r="O279" s="211"/>
      <c r="P279" s="211"/>
      <c r="Q279" s="211"/>
      <c r="R279" s="211"/>
      <c r="S279" s="211"/>
      <c r="T279" s="21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06" t="s">
        <v>519</v>
      </c>
      <c r="AU279" s="206" t="s">
        <v>89</v>
      </c>
      <c r="AV279" s="13" t="s">
        <v>89</v>
      </c>
      <c r="AW279" s="13" t="s">
        <v>35</v>
      </c>
      <c r="AX279" s="13" t="s">
        <v>79</v>
      </c>
      <c r="AY279" s="206" t="s">
        <v>230</v>
      </c>
    </row>
    <row r="280" s="13" customFormat="1">
      <c r="A280" s="13"/>
      <c r="B280" s="205"/>
      <c r="C280" s="13"/>
      <c r="D280" s="191" t="s">
        <v>519</v>
      </c>
      <c r="E280" s="206" t="s">
        <v>1</v>
      </c>
      <c r="F280" s="207" t="s">
        <v>2382</v>
      </c>
      <c r="G280" s="13"/>
      <c r="H280" s="208">
        <v>6</v>
      </c>
      <c r="I280" s="209"/>
      <c r="J280" s="13"/>
      <c r="K280" s="13"/>
      <c r="L280" s="205"/>
      <c r="M280" s="210"/>
      <c r="N280" s="211"/>
      <c r="O280" s="211"/>
      <c r="P280" s="211"/>
      <c r="Q280" s="211"/>
      <c r="R280" s="211"/>
      <c r="S280" s="211"/>
      <c r="T280" s="21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06" t="s">
        <v>519</v>
      </c>
      <c r="AU280" s="206" t="s">
        <v>89</v>
      </c>
      <c r="AV280" s="13" t="s">
        <v>89</v>
      </c>
      <c r="AW280" s="13" t="s">
        <v>35</v>
      </c>
      <c r="AX280" s="13" t="s">
        <v>79</v>
      </c>
      <c r="AY280" s="206" t="s">
        <v>230</v>
      </c>
    </row>
    <row r="281" s="14" customFormat="1">
      <c r="A281" s="14"/>
      <c r="B281" s="213"/>
      <c r="C281" s="14"/>
      <c r="D281" s="191" t="s">
        <v>519</v>
      </c>
      <c r="E281" s="214" t="s">
        <v>1</v>
      </c>
      <c r="F281" s="215" t="s">
        <v>534</v>
      </c>
      <c r="G281" s="14"/>
      <c r="H281" s="216">
        <v>15.24</v>
      </c>
      <c r="I281" s="217"/>
      <c r="J281" s="14"/>
      <c r="K281" s="14"/>
      <c r="L281" s="213"/>
      <c r="M281" s="218"/>
      <c r="N281" s="219"/>
      <c r="O281" s="219"/>
      <c r="P281" s="219"/>
      <c r="Q281" s="219"/>
      <c r="R281" s="219"/>
      <c r="S281" s="219"/>
      <c r="T281" s="22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14" t="s">
        <v>519</v>
      </c>
      <c r="AU281" s="214" t="s">
        <v>89</v>
      </c>
      <c r="AV281" s="14" t="s">
        <v>235</v>
      </c>
      <c r="AW281" s="14" t="s">
        <v>35</v>
      </c>
      <c r="AX281" s="14" t="s">
        <v>87</v>
      </c>
      <c r="AY281" s="214" t="s">
        <v>230</v>
      </c>
    </row>
    <row r="282" s="2" customFormat="1" ht="16.5" customHeight="1">
      <c r="A282" s="38"/>
      <c r="B282" s="177"/>
      <c r="C282" s="178" t="s">
        <v>310</v>
      </c>
      <c r="D282" s="178" t="s">
        <v>231</v>
      </c>
      <c r="E282" s="179" t="s">
        <v>2097</v>
      </c>
      <c r="F282" s="180" t="s">
        <v>2098</v>
      </c>
      <c r="G282" s="181" t="s">
        <v>458</v>
      </c>
      <c r="H282" s="182">
        <v>4</v>
      </c>
      <c r="I282" s="183"/>
      <c r="J282" s="184">
        <f>ROUND(I282*H282,2)</f>
        <v>0</v>
      </c>
      <c r="K282" s="180" t="s">
        <v>515</v>
      </c>
      <c r="L282" s="39"/>
      <c r="M282" s="185" t="s">
        <v>1</v>
      </c>
      <c r="N282" s="186" t="s">
        <v>44</v>
      </c>
      <c r="O282" s="77"/>
      <c r="P282" s="187">
        <f>O282*H282</f>
        <v>0</v>
      </c>
      <c r="Q282" s="187">
        <v>0.0066</v>
      </c>
      <c r="R282" s="187">
        <f>Q282*H282</f>
        <v>0.0264</v>
      </c>
      <c r="S282" s="187">
        <v>0</v>
      </c>
      <c r="T282" s="188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89" t="s">
        <v>235</v>
      </c>
      <c r="AT282" s="189" t="s">
        <v>231</v>
      </c>
      <c r="AU282" s="189" t="s">
        <v>89</v>
      </c>
      <c r="AY282" s="19" t="s">
        <v>230</v>
      </c>
      <c r="BE282" s="190">
        <f>IF(N282="základní",J282,0)</f>
        <v>0</v>
      </c>
      <c r="BF282" s="190">
        <f>IF(N282="snížená",J282,0)</f>
        <v>0</v>
      </c>
      <c r="BG282" s="190">
        <f>IF(N282="zákl. přenesená",J282,0)</f>
        <v>0</v>
      </c>
      <c r="BH282" s="190">
        <f>IF(N282="sníž. přenesená",J282,0)</f>
        <v>0</v>
      </c>
      <c r="BI282" s="190">
        <f>IF(N282="nulová",J282,0)</f>
        <v>0</v>
      </c>
      <c r="BJ282" s="19" t="s">
        <v>87</v>
      </c>
      <c r="BK282" s="190">
        <f>ROUND(I282*H282,2)</f>
        <v>0</v>
      </c>
      <c r="BL282" s="19" t="s">
        <v>235</v>
      </c>
      <c r="BM282" s="189" t="s">
        <v>2458</v>
      </c>
    </row>
    <row r="283" s="2" customFormat="1">
      <c r="A283" s="38"/>
      <c r="B283" s="39"/>
      <c r="C283" s="38"/>
      <c r="D283" s="191" t="s">
        <v>237</v>
      </c>
      <c r="E283" s="38"/>
      <c r="F283" s="192" t="s">
        <v>2100</v>
      </c>
      <c r="G283" s="38"/>
      <c r="H283" s="38"/>
      <c r="I283" s="193"/>
      <c r="J283" s="38"/>
      <c r="K283" s="38"/>
      <c r="L283" s="39"/>
      <c r="M283" s="194"/>
      <c r="N283" s="195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237</v>
      </c>
      <c r="AU283" s="19" t="s">
        <v>89</v>
      </c>
    </row>
    <row r="284" s="2" customFormat="1">
      <c r="A284" s="38"/>
      <c r="B284" s="39"/>
      <c r="C284" s="38"/>
      <c r="D284" s="199" t="s">
        <v>397</v>
      </c>
      <c r="E284" s="38"/>
      <c r="F284" s="200" t="s">
        <v>2101</v>
      </c>
      <c r="G284" s="38"/>
      <c r="H284" s="38"/>
      <c r="I284" s="193"/>
      <c r="J284" s="38"/>
      <c r="K284" s="38"/>
      <c r="L284" s="39"/>
      <c r="M284" s="194"/>
      <c r="N284" s="195"/>
      <c r="O284" s="77"/>
      <c r="P284" s="77"/>
      <c r="Q284" s="77"/>
      <c r="R284" s="77"/>
      <c r="S284" s="77"/>
      <c r="T284" s="7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T284" s="19" t="s">
        <v>397</v>
      </c>
      <c r="AU284" s="19" t="s">
        <v>89</v>
      </c>
    </row>
    <row r="285" s="13" customFormat="1">
      <c r="A285" s="13"/>
      <c r="B285" s="205"/>
      <c r="C285" s="13"/>
      <c r="D285" s="191" t="s">
        <v>519</v>
      </c>
      <c r="E285" s="206" t="s">
        <v>1</v>
      </c>
      <c r="F285" s="207" t="s">
        <v>2102</v>
      </c>
      <c r="G285" s="13"/>
      <c r="H285" s="208">
        <v>2</v>
      </c>
      <c r="I285" s="209"/>
      <c r="J285" s="13"/>
      <c r="K285" s="13"/>
      <c r="L285" s="205"/>
      <c r="M285" s="210"/>
      <c r="N285" s="211"/>
      <c r="O285" s="211"/>
      <c r="P285" s="211"/>
      <c r="Q285" s="211"/>
      <c r="R285" s="211"/>
      <c r="S285" s="211"/>
      <c r="T285" s="21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06" t="s">
        <v>519</v>
      </c>
      <c r="AU285" s="206" t="s">
        <v>89</v>
      </c>
      <c r="AV285" s="13" t="s">
        <v>89</v>
      </c>
      <c r="AW285" s="13" t="s">
        <v>35</v>
      </c>
      <c r="AX285" s="13" t="s">
        <v>79</v>
      </c>
      <c r="AY285" s="206" t="s">
        <v>230</v>
      </c>
    </row>
    <row r="286" s="13" customFormat="1">
      <c r="A286" s="13"/>
      <c r="B286" s="205"/>
      <c r="C286" s="13"/>
      <c r="D286" s="191" t="s">
        <v>519</v>
      </c>
      <c r="E286" s="206" t="s">
        <v>1</v>
      </c>
      <c r="F286" s="207" t="s">
        <v>2459</v>
      </c>
      <c r="G286" s="13"/>
      <c r="H286" s="208">
        <v>1</v>
      </c>
      <c r="I286" s="209"/>
      <c r="J286" s="13"/>
      <c r="K286" s="13"/>
      <c r="L286" s="205"/>
      <c r="M286" s="210"/>
      <c r="N286" s="211"/>
      <c r="O286" s="211"/>
      <c r="P286" s="211"/>
      <c r="Q286" s="211"/>
      <c r="R286" s="211"/>
      <c r="S286" s="211"/>
      <c r="T286" s="21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06" t="s">
        <v>519</v>
      </c>
      <c r="AU286" s="206" t="s">
        <v>89</v>
      </c>
      <c r="AV286" s="13" t="s">
        <v>89</v>
      </c>
      <c r="AW286" s="13" t="s">
        <v>35</v>
      </c>
      <c r="AX286" s="13" t="s">
        <v>79</v>
      </c>
      <c r="AY286" s="206" t="s">
        <v>230</v>
      </c>
    </row>
    <row r="287" s="13" customFormat="1">
      <c r="A287" s="13"/>
      <c r="B287" s="205"/>
      <c r="C287" s="13"/>
      <c r="D287" s="191" t="s">
        <v>519</v>
      </c>
      <c r="E287" s="206" t="s">
        <v>1</v>
      </c>
      <c r="F287" s="207" t="s">
        <v>2301</v>
      </c>
      <c r="G287" s="13"/>
      <c r="H287" s="208">
        <v>1</v>
      </c>
      <c r="I287" s="209"/>
      <c r="J287" s="13"/>
      <c r="K287" s="13"/>
      <c r="L287" s="205"/>
      <c r="M287" s="210"/>
      <c r="N287" s="211"/>
      <c r="O287" s="211"/>
      <c r="P287" s="211"/>
      <c r="Q287" s="211"/>
      <c r="R287" s="211"/>
      <c r="S287" s="211"/>
      <c r="T287" s="21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06" t="s">
        <v>519</v>
      </c>
      <c r="AU287" s="206" t="s">
        <v>89</v>
      </c>
      <c r="AV287" s="13" t="s">
        <v>89</v>
      </c>
      <c r="AW287" s="13" t="s">
        <v>35</v>
      </c>
      <c r="AX287" s="13" t="s">
        <v>79</v>
      </c>
      <c r="AY287" s="206" t="s">
        <v>230</v>
      </c>
    </row>
    <row r="288" s="14" customFormat="1">
      <c r="A288" s="14"/>
      <c r="B288" s="213"/>
      <c r="C288" s="14"/>
      <c r="D288" s="191" t="s">
        <v>519</v>
      </c>
      <c r="E288" s="214" t="s">
        <v>1</v>
      </c>
      <c r="F288" s="215" t="s">
        <v>534</v>
      </c>
      <c r="G288" s="14"/>
      <c r="H288" s="216">
        <v>4</v>
      </c>
      <c r="I288" s="217"/>
      <c r="J288" s="14"/>
      <c r="K288" s="14"/>
      <c r="L288" s="213"/>
      <c r="M288" s="218"/>
      <c r="N288" s="219"/>
      <c r="O288" s="219"/>
      <c r="P288" s="219"/>
      <c r="Q288" s="219"/>
      <c r="R288" s="219"/>
      <c r="S288" s="219"/>
      <c r="T288" s="220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14" t="s">
        <v>519</v>
      </c>
      <c r="AU288" s="214" t="s">
        <v>89</v>
      </c>
      <c r="AV288" s="14" t="s">
        <v>235</v>
      </c>
      <c r="AW288" s="14" t="s">
        <v>35</v>
      </c>
      <c r="AX288" s="14" t="s">
        <v>87</v>
      </c>
      <c r="AY288" s="214" t="s">
        <v>230</v>
      </c>
    </row>
    <row r="289" s="2" customFormat="1" ht="16.5" customHeight="1">
      <c r="A289" s="38"/>
      <c r="B289" s="177"/>
      <c r="C289" s="236" t="s">
        <v>7</v>
      </c>
      <c r="D289" s="236" t="s">
        <v>745</v>
      </c>
      <c r="E289" s="237" t="s">
        <v>2106</v>
      </c>
      <c r="F289" s="238" t="s">
        <v>2107</v>
      </c>
      <c r="G289" s="239" t="s">
        <v>458</v>
      </c>
      <c r="H289" s="240">
        <v>2</v>
      </c>
      <c r="I289" s="241"/>
      <c r="J289" s="242">
        <f>ROUND(I289*H289,2)</f>
        <v>0</v>
      </c>
      <c r="K289" s="238" t="s">
        <v>515</v>
      </c>
      <c r="L289" s="243"/>
      <c r="M289" s="244" t="s">
        <v>1</v>
      </c>
      <c r="N289" s="245" t="s">
        <v>44</v>
      </c>
      <c r="O289" s="77"/>
      <c r="P289" s="187">
        <f>O289*H289</f>
        <v>0</v>
      </c>
      <c r="Q289" s="187">
        <v>0.028000000000000001</v>
      </c>
      <c r="R289" s="187">
        <f>Q289*H289</f>
        <v>0.056000000000000001</v>
      </c>
      <c r="S289" s="187">
        <v>0</v>
      </c>
      <c r="T289" s="188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189" t="s">
        <v>260</v>
      </c>
      <c r="AT289" s="189" t="s">
        <v>745</v>
      </c>
      <c r="AU289" s="189" t="s">
        <v>89</v>
      </c>
      <c r="AY289" s="19" t="s">
        <v>230</v>
      </c>
      <c r="BE289" s="190">
        <f>IF(N289="základní",J289,0)</f>
        <v>0</v>
      </c>
      <c r="BF289" s="190">
        <f>IF(N289="snížená",J289,0)</f>
        <v>0</v>
      </c>
      <c r="BG289" s="190">
        <f>IF(N289="zákl. přenesená",J289,0)</f>
        <v>0</v>
      </c>
      <c r="BH289" s="190">
        <f>IF(N289="sníž. přenesená",J289,0)</f>
        <v>0</v>
      </c>
      <c r="BI289" s="190">
        <f>IF(N289="nulová",J289,0)</f>
        <v>0</v>
      </c>
      <c r="BJ289" s="19" t="s">
        <v>87</v>
      </c>
      <c r="BK289" s="190">
        <f>ROUND(I289*H289,2)</f>
        <v>0</v>
      </c>
      <c r="BL289" s="19" t="s">
        <v>235</v>
      </c>
      <c r="BM289" s="189" t="s">
        <v>2460</v>
      </c>
    </row>
    <row r="290" s="2" customFormat="1">
      <c r="A290" s="38"/>
      <c r="B290" s="39"/>
      <c r="C290" s="38"/>
      <c r="D290" s="191" t="s">
        <v>237</v>
      </c>
      <c r="E290" s="38"/>
      <c r="F290" s="192" t="s">
        <v>2107</v>
      </c>
      <c r="G290" s="38"/>
      <c r="H290" s="38"/>
      <c r="I290" s="193"/>
      <c r="J290" s="38"/>
      <c r="K290" s="38"/>
      <c r="L290" s="39"/>
      <c r="M290" s="194"/>
      <c r="N290" s="195"/>
      <c r="O290" s="77"/>
      <c r="P290" s="77"/>
      <c r="Q290" s="77"/>
      <c r="R290" s="77"/>
      <c r="S290" s="77"/>
      <c r="T290" s="7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T290" s="19" t="s">
        <v>237</v>
      </c>
      <c r="AU290" s="19" t="s">
        <v>89</v>
      </c>
    </row>
    <row r="291" s="13" customFormat="1">
      <c r="A291" s="13"/>
      <c r="B291" s="205"/>
      <c r="C291" s="13"/>
      <c r="D291" s="191" t="s">
        <v>519</v>
      </c>
      <c r="E291" s="206" t="s">
        <v>1</v>
      </c>
      <c r="F291" s="207" t="s">
        <v>2102</v>
      </c>
      <c r="G291" s="13"/>
      <c r="H291" s="208">
        <v>2</v>
      </c>
      <c r="I291" s="209"/>
      <c r="J291" s="13"/>
      <c r="K291" s="13"/>
      <c r="L291" s="205"/>
      <c r="M291" s="210"/>
      <c r="N291" s="211"/>
      <c r="O291" s="211"/>
      <c r="P291" s="211"/>
      <c r="Q291" s="211"/>
      <c r="R291" s="211"/>
      <c r="S291" s="211"/>
      <c r="T291" s="21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06" t="s">
        <v>519</v>
      </c>
      <c r="AU291" s="206" t="s">
        <v>89</v>
      </c>
      <c r="AV291" s="13" t="s">
        <v>89</v>
      </c>
      <c r="AW291" s="13" t="s">
        <v>35</v>
      </c>
      <c r="AX291" s="13" t="s">
        <v>79</v>
      </c>
      <c r="AY291" s="206" t="s">
        <v>230</v>
      </c>
    </row>
    <row r="292" s="14" customFormat="1">
      <c r="A292" s="14"/>
      <c r="B292" s="213"/>
      <c r="C292" s="14"/>
      <c r="D292" s="191" t="s">
        <v>519</v>
      </c>
      <c r="E292" s="214" t="s">
        <v>1</v>
      </c>
      <c r="F292" s="215" t="s">
        <v>534</v>
      </c>
      <c r="G292" s="14"/>
      <c r="H292" s="216">
        <v>2</v>
      </c>
      <c r="I292" s="217"/>
      <c r="J292" s="14"/>
      <c r="K292" s="14"/>
      <c r="L292" s="213"/>
      <c r="M292" s="218"/>
      <c r="N292" s="219"/>
      <c r="O292" s="219"/>
      <c r="P292" s="219"/>
      <c r="Q292" s="219"/>
      <c r="R292" s="219"/>
      <c r="S292" s="219"/>
      <c r="T292" s="220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14" t="s">
        <v>519</v>
      </c>
      <c r="AU292" s="214" t="s">
        <v>89</v>
      </c>
      <c r="AV292" s="14" t="s">
        <v>235</v>
      </c>
      <c r="AW292" s="14" t="s">
        <v>35</v>
      </c>
      <c r="AX292" s="14" t="s">
        <v>87</v>
      </c>
      <c r="AY292" s="214" t="s">
        <v>230</v>
      </c>
    </row>
    <row r="293" s="2" customFormat="1" ht="16.5" customHeight="1">
      <c r="A293" s="38"/>
      <c r="B293" s="177"/>
      <c r="C293" s="236" t="s">
        <v>317</v>
      </c>
      <c r="D293" s="236" t="s">
        <v>745</v>
      </c>
      <c r="E293" s="237" t="s">
        <v>2112</v>
      </c>
      <c r="F293" s="238" t="s">
        <v>2113</v>
      </c>
      <c r="G293" s="239" t="s">
        <v>458</v>
      </c>
      <c r="H293" s="240">
        <v>1</v>
      </c>
      <c r="I293" s="241"/>
      <c r="J293" s="242">
        <f>ROUND(I293*H293,2)</f>
        <v>0</v>
      </c>
      <c r="K293" s="238" t="s">
        <v>515</v>
      </c>
      <c r="L293" s="243"/>
      <c r="M293" s="244" t="s">
        <v>1</v>
      </c>
      <c r="N293" s="245" t="s">
        <v>44</v>
      </c>
      <c r="O293" s="77"/>
      <c r="P293" s="187">
        <f>O293*H293</f>
        <v>0</v>
      </c>
      <c r="Q293" s="187">
        <v>0.050999999999999997</v>
      </c>
      <c r="R293" s="187">
        <f>Q293*H293</f>
        <v>0.050999999999999997</v>
      </c>
      <c r="S293" s="187">
        <v>0</v>
      </c>
      <c r="T293" s="188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89" t="s">
        <v>260</v>
      </c>
      <c r="AT293" s="189" t="s">
        <v>745</v>
      </c>
      <c r="AU293" s="189" t="s">
        <v>89</v>
      </c>
      <c r="AY293" s="19" t="s">
        <v>230</v>
      </c>
      <c r="BE293" s="190">
        <f>IF(N293="základní",J293,0)</f>
        <v>0</v>
      </c>
      <c r="BF293" s="190">
        <f>IF(N293="snížená",J293,0)</f>
        <v>0</v>
      </c>
      <c r="BG293" s="190">
        <f>IF(N293="zákl. přenesená",J293,0)</f>
        <v>0</v>
      </c>
      <c r="BH293" s="190">
        <f>IF(N293="sníž. přenesená",J293,0)</f>
        <v>0</v>
      </c>
      <c r="BI293" s="190">
        <f>IF(N293="nulová",J293,0)</f>
        <v>0</v>
      </c>
      <c r="BJ293" s="19" t="s">
        <v>87</v>
      </c>
      <c r="BK293" s="190">
        <f>ROUND(I293*H293,2)</f>
        <v>0</v>
      </c>
      <c r="BL293" s="19" t="s">
        <v>235</v>
      </c>
      <c r="BM293" s="189" t="s">
        <v>2461</v>
      </c>
    </row>
    <row r="294" s="2" customFormat="1">
      <c r="A294" s="38"/>
      <c r="B294" s="39"/>
      <c r="C294" s="38"/>
      <c r="D294" s="191" t="s">
        <v>237</v>
      </c>
      <c r="E294" s="38"/>
      <c r="F294" s="192" t="s">
        <v>2113</v>
      </c>
      <c r="G294" s="38"/>
      <c r="H294" s="38"/>
      <c r="I294" s="193"/>
      <c r="J294" s="38"/>
      <c r="K294" s="38"/>
      <c r="L294" s="39"/>
      <c r="M294" s="194"/>
      <c r="N294" s="195"/>
      <c r="O294" s="77"/>
      <c r="P294" s="77"/>
      <c r="Q294" s="77"/>
      <c r="R294" s="77"/>
      <c r="S294" s="77"/>
      <c r="T294" s="7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19" t="s">
        <v>237</v>
      </c>
      <c r="AU294" s="19" t="s">
        <v>89</v>
      </c>
    </row>
    <row r="295" s="13" customFormat="1">
      <c r="A295" s="13"/>
      <c r="B295" s="205"/>
      <c r="C295" s="13"/>
      <c r="D295" s="191" t="s">
        <v>519</v>
      </c>
      <c r="E295" s="206" t="s">
        <v>1</v>
      </c>
      <c r="F295" s="207" t="s">
        <v>2459</v>
      </c>
      <c r="G295" s="13"/>
      <c r="H295" s="208">
        <v>1</v>
      </c>
      <c r="I295" s="209"/>
      <c r="J295" s="13"/>
      <c r="K295" s="13"/>
      <c r="L295" s="205"/>
      <c r="M295" s="210"/>
      <c r="N295" s="211"/>
      <c r="O295" s="211"/>
      <c r="P295" s="211"/>
      <c r="Q295" s="211"/>
      <c r="R295" s="211"/>
      <c r="S295" s="211"/>
      <c r="T295" s="21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06" t="s">
        <v>519</v>
      </c>
      <c r="AU295" s="206" t="s">
        <v>89</v>
      </c>
      <c r="AV295" s="13" t="s">
        <v>89</v>
      </c>
      <c r="AW295" s="13" t="s">
        <v>35</v>
      </c>
      <c r="AX295" s="13" t="s">
        <v>79</v>
      </c>
      <c r="AY295" s="206" t="s">
        <v>230</v>
      </c>
    </row>
    <row r="296" s="14" customFormat="1">
      <c r="A296" s="14"/>
      <c r="B296" s="213"/>
      <c r="C296" s="14"/>
      <c r="D296" s="191" t="s">
        <v>519</v>
      </c>
      <c r="E296" s="214" t="s">
        <v>1</v>
      </c>
      <c r="F296" s="215" t="s">
        <v>534</v>
      </c>
      <c r="G296" s="14"/>
      <c r="H296" s="216">
        <v>1</v>
      </c>
      <c r="I296" s="217"/>
      <c r="J296" s="14"/>
      <c r="K296" s="14"/>
      <c r="L296" s="213"/>
      <c r="M296" s="218"/>
      <c r="N296" s="219"/>
      <c r="O296" s="219"/>
      <c r="P296" s="219"/>
      <c r="Q296" s="219"/>
      <c r="R296" s="219"/>
      <c r="S296" s="219"/>
      <c r="T296" s="220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14" t="s">
        <v>519</v>
      </c>
      <c r="AU296" s="214" t="s">
        <v>89</v>
      </c>
      <c r="AV296" s="14" t="s">
        <v>235</v>
      </c>
      <c r="AW296" s="14" t="s">
        <v>35</v>
      </c>
      <c r="AX296" s="14" t="s">
        <v>87</v>
      </c>
      <c r="AY296" s="214" t="s">
        <v>230</v>
      </c>
    </row>
    <row r="297" s="2" customFormat="1" ht="16.5" customHeight="1">
      <c r="A297" s="38"/>
      <c r="B297" s="177"/>
      <c r="C297" s="236" t="s">
        <v>321</v>
      </c>
      <c r="D297" s="236" t="s">
        <v>745</v>
      </c>
      <c r="E297" s="237" t="s">
        <v>2116</v>
      </c>
      <c r="F297" s="238" t="s">
        <v>2117</v>
      </c>
      <c r="G297" s="239" t="s">
        <v>458</v>
      </c>
      <c r="H297" s="240">
        <v>1</v>
      </c>
      <c r="I297" s="241"/>
      <c r="J297" s="242">
        <f>ROUND(I297*H297,2)</f>
        <v>0</v>
      </c>
      <c r="K297" s="238" t="s">
        <v>515</v>
      </c>
      <c r="L297" s="243"/>
      <c r="M297" s="244" t="s">
        <v>1</v>
      </c>
      <c r="N297" s="245" t="s">
        <v>44</v>
      </c>
      <c r="O297" s="77"/>
      <c r="P297" s="187">
        <f>O297*H297</f>
        <v>0</v>
      </c>
      <c r="Q297" s="187">
        <v>0.068000000000000005</v>
      </c>
      <c r="R297" s="187">
        <f>Q297*H297</f>
        <v>0.068000000000000005</v>
      </c>
      <c r="S297" s="187">
        <v>0</v>
      </c>
      <c r="T297" s="188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89" t="s">
        <v>260</v>
      </c>
      <c r="AT297" s="189" t="s">
        <v>745</v>
      </c>
      <c r="AU297" s="189" t="s">
        <v>89</v>
      </c>
      <c r="AY297" s="19" t="s">
        <v>230</v>
      </c>
      <c r="BE297" s="190">
        <f>IF(N297="základní",J297,0)</f>
        <v>0</v>
      </c>
      <c r="BF297" s="190">
        <f>IF(N297="snížená",J297,0)</f>
        <v>0</v>
      </c>
      <c r="BG297" s="190">
        <f>IF(N297="zákl. přenesená",J297,0)</f>
        <v>0</v>
      </c>
      <c r="BH297" s="190">
        <f>IF(N297="sníž. přenesená",J297,0)</f>
        <v>0</v>
      </c>
      <c r="BI297" s="190">
        <f>IF(N297="nulová",J297,0)</f>
        <v>0</v>
      </c>
      <c r="BJ297" s="19" t="s">
        <v>87</v>
      </c>
      <c r="BK297" s="190">
        <f>ROUND(I297*H297,2)</f>
        <v>0</v>
      </c>
      <c r="BL297" s="19" t="s">
        <v>235</v>
      </c>
      <c r="BM297" s="189" t="s">
        <v>2462</v>
      </c>
    </row>
    <row r="298" s="2" customFormat="1">
      <c r="A298" s="38"/>
      <c r="B298" s="39"/>
      <c r="C298" s="38"/>
      <c r="D298" s="191" t="s">
        <v>237</v>
      </c>
      <c r="E298" s="38"/>
      <c r="F298" s="192" t="s">
        <v>2117</v>
      </c>
      <c r="G298" s="38"/>
      <c r="H298" s="38"/>
      <c r="I298" s="193"/>
      <c r="J298" s="38"/>
      <c r="K298" s="38"/>
      <c r="L298" s="39"/>
      <c r="M298" s="194"/>
      <c r="N298" s="195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237</v>
      </c>
      <c r="AU298" s="19" t="s">
        <v>89</v>
      </c>
    </row>
    <row r="299" s="13" customFormat="1">
      <c r="A299" s="13"/>
      <c r="B299" s="205"/>
      <c r="C299" s="13"/>
      <c r="D299" s="191" t="s">
        <v>519</v>
      </c>
      <c r="E299" s="206" t="s">
        <v>1</v>
      </c>
      <c r="F299" s="207" t="s">
        <v>2301</v>
      </c>
      <c r="G299" s="13"/>
      <c r="H299" s="208">
        <v>1</v>
      </c>
      <c r="I299" s="209"/>
      <c r="J299" s="13"/>
      <c r="K299" s="13"/>
      <c r="L299" s="205"/>
      <c r="M299" s="210"/>
      <c r="N299" s="211"/>
      <c r="O299" s="211"/>
      <c r="P299" s="211"/>
      <c r="Q299" s="211"/>
      <c r="R299" s="211"/>
      <c r="S299" s="211"/>
      <c r="T299" s="21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06" t="s">
        <v>519</v>
      </c>
      <c r="AU299" s="206" t="s">
        <v>89</v>
      </c>
      <c r="AV299" s="13" t="s">
        <v>89</v>
      </c>
      <c r="AW299" s="13" t="s">
        <v>35</v>
      </c>
      <c r="AX299" s="13" t="s">
        <v>79</v>
      </c>
      <c r="AY299" s="206" t="s">
        <v>230</v>
      </c>
    </row>
    <row r="300" s="14" customFormat="1">
      <c r="A300" s="14"/>
      <c r="B300" s="213"/>
      <c r="C300" s="14"/>
      <c r="D300" s="191" t="s">
        <v>519</v>
      </c>
      <c r="E300" s="214" t="s">
        <v>1</v>
      </c>
      <c r="F300" s="215" t="s">
        <v>534</v>
      </c>
      <c r="G300" s="14"/>
      <c r="H300" s="216">
        <v>1</v>
      </c>
      <c r="I300" s="217"/>
      <c r="J300" s="14"/>
      <c r="K300" s="14"/>
      <c r="L300" s="213"/>
      <c r="M300" s="218"/>
      <c r="N300" s="219"/>
      <c r="O300" s="219"/>
      <c r="P300" s="219"/>
      <c r="Q300" s="219"/>
      <c r="R300" s="219"/>
      <c r="S300" s="219"/>
      <c r="T300" s="22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14" t="s">
        <v>519</v>
      </c>
      <c r="AU300" s="214" t="s">
        <v>89</v>
      </c>
      <c r="AV300" s="14" t="s">
        <v>235</v>
      </c>
      <c r="AW300" s="14" t="s">
        <v>35</v>
      </c>
      <c r="AX300" s="14" t="s">
        <v>87</v>
      </c>
      <c r="AY300" s="214" t="s">
        <v>230</v>
      </c>
    </row>
    <row r="301" s="2" customFormat="1" ht="21.75" customHeight="1">
      <c r="A301" s="38"/>
      <c r="B301" s="177"/>
      <c r="C301" s="178" t="s">
        <v>325</v>
      </c>
      <c r="D301" s="178" t="s">
        <v>231</v>
      </c>
      <c r="E301" s="179" t="s">
        <v>2119</v>
      </c>
      <c r="F301" s="180" t="s">
        <v>2120</v>
      </c>
      <c r="G301" s="181" t="s">
        <v>458</v>
      </c>
      <c r="H301" s="182">
        <v>3</v>
      </c>
      <c r="I301" s="183"/>
      <c r="J301" s="184">
        <f>ROUND(I301*H301,2)</f>
        <v>0</v>
      </c>
      <c r="K301" s="180" t="s">
        <v>515</v>
      </c>
      <c r="L301" s="39"/>
      <c r="M301" s="185" t="s">
        <v>1</v>
      </c>
      <c r="N301" s="186" t="s">
        <v>44</v>
      </c>
      <c r="O301" s="77"/>
      <c r="P301" s="187">
        <f>O301*H301</f>
        <v>0</v>
      </c>
      <c r="Q301" s="187">
        <v>0.087419999999999998</v>
      </c>
      <c r="R301" s="187">
        <f>Q301*H301</f>
        <v>0.26225999999999999</v>
      </c>
      <c r="S301" s="187">
        <v>0</v>
      </c>
      <c r="T301" s="188">
        <f>S301*H301</f>
        <v>0</v>
      </c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R301" s="189" t="s">
        <v>235</v>
      </c>
      <c r="AT301" s="189" t="s">
        <v>231</v>
      </c>
      <c r="AU301" s="189" t="s">
        <v>89</v>
      </c>
      <c r="AY301" s="19" t="s">
        <v>230</v>
      </c>
      <c r="BE301" s="190">
        <f>IF(N301="základní",J301,0)</f>
        <v>0</v>
      </c>
      <c r="BF301" s="190">
        <f>IF(N301="snížená",J301,0)</f>
        <v>0</v>
      </c>
      <c r="BG301" s="190">
        <f>IF(N301="zákl. přenesená",J301,0)</f>
        <v>0</v>
      </c>
      <c r="BH301" s="190">
        <f>IF(N301="sníž. přenesená",J301,0)</f>
        <v>0</v>
      </c>
      <c r="BI301" s="190">
        <f>IF(N301="nulová",J301,0)</f>
        <v>0</v>
      </c>
      <c r="BJ301" s="19" t="s">
        <v>87</v>
      </c>
      <c r="BK301" s="190">
        <f>ROUND(I301*H301,2)</f>
        <v>0</v>
      </c>
      <c r="BL301" s="19" t="s">
        <v>235</v>
      </c>
      <c r="BM301" s="189" t="s">
        <v>2463</v>
      </c>
    </row>
    <row r="302" s="2" customFormat="1">
      <c r="A302" s="38"/>
      <c r="B302" s="39"/>
      <c r="C302" s="38"/>
      <c r="D302" s="191" t="s">
        <v>237</v>
      </c>
      <c r="E302" s="38"/>
      <c r="F302" s="192" t="s">
        <v>2122</v>
      </c>
      <c r="G302" s="38"/>
      <c r="H302" s="38"/>
      <c r="I302" s="193"/>
      <c r="J302" s="38"/>
      <c r="K302" s="38"/>
      <c r="L302" s="39"/>
      <c r="M302" s="194"/>
      <c r="N302" s="195"/>
      <c r="O302" s="77"/>
      <c r="P302" s="77"/>
      <c r="Q302" s="77"/>
      <c r="R302" s="77"/>
      <c r="S302" s="77"/>
      <c r="T302" s="7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T302" s="19" t="s">
        <v>237</v>
      </c>
      <c r="AU302" s="19" t="s">
        <v>89</v>
      </c>
    </row>
    <row r="303" s="2" customFormat="1">
      <c r="A303" s="38"/>
      <c r="B303" s="39"/>
      <c r="C303" s="38"/>
      <c r="D303" s="199" t="s">
        <v>397</v>
      </c>
      <c r="E303" s="38"/>
      <c r="F303" s="200" t="s">
        <v>2123</v>
      </c>
      <c r="G303" s="38"/>
      <c r="H303" s="38"/>
      <c r="I303" s="193"/>
      <c r="J303" s="38"/>
      <c r="K303" s="38"/>
      <c r="L303" s="39"/>
      <c r="M303" s="194"/>
      <c r="N303" s="195"/>
      <c r="O303" s="77"/>
      <c r="P303" s="77"/>
      <c r="Q303" s="77"/>
      <c r="R303" s="77"/>
      <c r="S303" s="77"/>
      <c r="T303" s="7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19" t="s">
        <v>397</v>
      </c>
      <c r="AU303" s="19" t="s">
        <v>89</v>
      </c>
    </row>
    <row r="304" s="13" customFormat="1">
      <c r="A304" s="13"/>
      <c r="B304" s="205"/>
      <c r="C304" s="13"/>
      <c r="D304" s="191" t="s">
        <v>519</v>
      </c>
      <c r="E304" s="206" t="s">
        <v>1</v>
      </c>
      <c r="F304" s="207" t="s">
        <v>2464</v>
      </c>
      <c r="G304" s="13"/>
      <c r="H304" s="208">
        <v>3</v>
      </c>
      <c r="I304" s="209"/>
      <c r="J304" s="13"/>
      <c r="K304" s="13"/>
      <c r="L304" s="205"/>
      <c r="M304" s="210"/>
      <c r="N304" s="211"/>
      <c r="O304" s="211"/>
      <c r="P304" s="211"/>
      <c r="Q304" s="211"/>
      <c r="R304" s="211"/>
      <c r="S304" s="211"/>
      <c r="T304" s="21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06" t="s">
        <v>519</v>
      </c>
      <c r="AU304" s="206" t="s">
        <v>89</v>
      </c>
      <c r="AV304" s="13" t="s">
        <v>89</v>
      </c>
      <c r="AW304" s="13" t="s">
        <v>35</v>
      </c>
      <c r="AX304" s="13" t="s">
        <v>79</v>
      </c>
      <c r="AY304" s="206" t="s">
        <v>230</v>
      </c>
    </row>
    <row r="305" s="14" customFormat="1">
      <c r="A305" s="14"/>
      <c r="B305" s="213"/>
      <c r="C305" s="14"/>
      <c r="D305" s="191" t="s">
        <v>519</v>
      </c>
      <c r="E305" s="214" t="s">
        <v>1</v>
      </c>
      <c r="F305" s="215" t="s">
        <v>534</v>
      </c>
      <c r="G305" s="14"/>
      <c r="H305" s="216">
        <v>3</v>
      </c>
      <c r="I305" s="217"/>
      <c r="J305" s="14"/>
      <c r="K305" s="14"/>
      <c r="L305" s="213"/>
      <c r="M305" s="218"/>
      <c r="N305" s="219"/>
      <c r="O305" s="219"/>
      <c r="P305" s="219"/>
      <c r="Q305" s="219"/>
      <c r="R305" s="219"/>
      <c r="S305" s="219"/>
      <c r="T305" s="220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14" t="s">
        <v>519</v>
      </c>
      <c r="AU305" s="214" t="s">
        <v>89</v>
      </c>
      <c r="AV305" s="14" t="s">
        <v>235</v>
      </c>
      <c r="AW305" s="14" t="s">
        <v>35</v>
      </c>
      <c r="AX305" s="14" t="s">
        <v>87</v>
      </c>
      <c r="AY305" s="214" t="s">
        <v>230</v>
      </c>
    </row>
    <row r="306" s="2" customFormat="1" ht="16.5" customHeight="1">
      <c r="A306" s="38"/>
      <c r="B306" s="177"/>
      <c r="C306" s="236" t="s">
        <v>329</v>
      </c>
      <c r="D306" s="236" t="s">
        <v>745</v>
      </c>
      <c r="E306" s="237" t="s">
        <v>2125</v>
      </c>
      <c r="F306" s="238" t="s">
        <v>2126</v>
      </c>
      <c r="G306" s="239" t="s">
        <v>458</v>
      </c>
      <c r="H306" s="240">
        <v>3</v>
      </c>
      <c r="I306" s="241"/>
      <c r="J306" s="242">
        <f>ROUND(I306*H306,2)</f>
        <v>0</v>
      </c>
      <c r="K306" s="238" t="s">
        <v>515</v>
      </c>
      <c r="L306" s="243"/>
      <c r="M306" s="244" t="s">
        <v>1</v>
      </c>
      <c r="N306" s="245" t="s">
        <v>44</v>
      </c>
      <c r="O306" s="77"/>
      <c r="P306" s="187">
        <f>O306*H306</f>
        <v>0</v>
      </c>
      <c r="Q306" s="187">
        <v>0.081000000000000003</v>
      </c>
      <c r="R306" s="187">
        <f>Q306*H306</f>
        <v>0.24299999999999999</v>
      </c>
      <c r="S306" s="187">
        <v>0</v>
      </c>
      <c r="T306" s="188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89" t="s">
        <v>260</v>
      </c>
      <c r="AT306" s="189" t="s">
        <v>745</v>
      </c>
      <c r="AU306" s="189" t="s">
        <v>89</v>
      </c>
      <c r="AY306" s="19" t="s">
        <v>230</v>
      </c>
      <c r="BE306" s="190">
        <f>IF(N306="základní",J306,0)</f>
        <v>0</v>
      </c>
      <c r="BF306" s="190">
        <f>IF(N306="snížená",J306,0)</f>
        <v>0</v>
      </c>
      <c r="BG306" s="190">
        <f>IF(N306="zákl. přenesená",J306,0)</f>
        <v>0</v>
      </c>
      <c r="BH306" s="190">
        <f>IF(N306="sníž. přenesená",J306,0)</f>
        <v>0</v>
      </c>
      <c r="BI306" s="190">
        <f>IF(N306="nulová",J306,0)</f>
        <v>0</v>
      </c>
      <c r="BJ306" s="19" t="s">
        <v>87</v>
      </c>
      <c r="BK306" s="190">
        <f>ROUND(I306*H306,2)</f>
        <v>0</v>
      </c>
      <c r="BL306" s="19" t="s">
        <v>235</v>
      </c>
      <c r="BM306" s="189" t="s">
        <v>2465</v>
      </c>
    </row>
    <row r="307" s="2" customFormat="1">
      <c r="A307" s="38"/>
      <c r="B307" s="39"/>
      <c r="C307" s="38"/>
      <c r="D307" s="191" t="s">
        <v>237</v>
      </c>
      <c r="E307" s="38"/>
      <c r="F307" s="192" t="s">
        <v>2126</v>
      </c>
      <c r="G307" s="38"/>
      <c r="H307" s="38"/>
      <c r="I307" s="193"/>
      <c r="J307" s="38"/>
      <c r="K307" s="38"/>
      <c r="L307" s="39"/>
      <c r="M307" s="194"/>
      <c r="N307" s="195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237</v>
      </c>
      <c r="AU307" s="19" t="s">
        <v>89</v>
      </c>
    </row>
    <row r="308" s="13" customFormat="1">
      <c r="A308" s="13"/>
      <c r="B308" s="205"/>
      <c r="C308" s="13"/>
      <c r="D308" s="191" t="s">
        <v>519</v>
      </c>
      <c r="E308" s="206" t="s">
        <v>1</v>
      </c>
      <c r="F308" s="207" t="s">
        <v>2464</v>
      </c>
      <c r="G308" s="13"/>
      <c r="H308" s="208">
        <v>3</v>
      </c>
      <c r="I308" s="209"/>
      <c r="J308" s="13"/>
      <c r="K308" s="13"/>
      <c r="L308" s="205"/>
      <c r="M308" s="210"/>
      <c r="N308" s="211"/>
      <c r="O308" s="211"/>
      <c r="P308" s="211"/>
      <c r="Q308" s="211"/>
      <c r="R308" s="211"/>
      <c r="S308" s="211"/>
      <c r="T308" s="21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06" t="s">
        <v>519</v>
      </c>
      <c r="AU308" s="206" t="s">
        <v>89</v>
      </c>
      <c r="AV308" s="13" t="s">
        <v>89</v>
      </c>
      <c r="AW308" s="13" t="s">
        <v>35</v>
      </c>
      <c r="AX308" s="13" t="s">
        <v>79</v>
      </c>
      <c r="AY308" s="206" t="s">
        <v>230</v>
      </c>
    </row>
    <row r="309" s="14" customFormat="1">
      <c r="A309" s="14"/>
      <c r="B309" s="213"/>
      <c r="C309" s="14"/>
      <c r="D309" s="191" t="s">
        <v>519</v>
      </c>
      <c r="E309" s="214" t="s">
        <v>1</v>
      </c>
      <c r="F309" s="215" t="s">
        <v>534</v>
      </c>
      <c r="G309" s="14"/>
      <c r="H309" s="216">
        <v>3</v>
      </c>
      <c r="I309" s="217"/>
      <c r="J309" s="14"/>
      <c r="K309" s="14"/>
      <c r="L309" s="213"/>
      <c r="M309" s="218"/>
      <c r="N309" s="219"/>
      <c r="O309" s="219"/>
      <c r="P309" s="219"/>
      <c r="Q309" s="219"/>
      <c r="R309" s="219"/>
      <c r="S309" s="219"/>
      <c r="T309" s="220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14" t="s">
        <v>519</v>
      </c>
      <c r="AU309" s="214" t="s">
        <v>89</v>
      </c>
      <c r="AV309" s="14" t="s">
        <v>235</v>
      </c>
      <c r="AW309" s="14" t="s">
        <v>35</v>
      </c>
      <c r="AX309" s="14" t="s">
        <v>87</v>
      </c>
      <c r="AY309" s="214" t="s">
        <v>230</v>
      </c>
    </row>
    <row r="310" s="2" customFormat="1" ht="21.75" customHeight="1">
      <c r="A310" s="38"/>
      <c r="B310" s="177"/>
      <c r="C310" s="178" t="s">
        <v>332</v>
      </c>
      <c r="D310" s="178" t="s">
        <v>231</v>
      </c>
      <c r="E310" s="179" t="s">
        <v>2128</v>
      </c>
      <c r="F310" s="180" t="s">
        <v>2129</v>
      </c>
      <c r="G310" s="181" t="s">
        <v>578</v>
      </c>
      <c r="H310" s="182">
        <v>0.67500000000000004</v>
      </c>
      <c r="I310" s="183"/>
      <c r="J310" s="184">
        <f>ROUND(I310*H310,2)</f>
        <v>0</v>
      </c>
      <c r="K310" s="180" t="s">
        <v>515</v>
      </c>
      <c r="L310" s="39"/>
      <c r="M310" s="185" t="s">
        <v>1</v>
      </c>
      <c r="N310" s="186" t="s">
        <v>44</v>
      </c>
      <c r="O310" s="77"/>
      <c r="P310" s="187">
        <f>O310*H310</f>
        <v>0</v>
      </c>
      <c r="Q310" s="187">
        <v>0</v>
      </c>
      <c r="R310" s="187">
        <f>Q310*H310</f>
        <v>0</v>
      </c>
      <c r="S310" s="187">
        <v>0</v>
      </c>
      <c r="T310" s="188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89" t="s">
        <v>235</v>
      </c>
      <c r="AT310" s="189" t="s">
        <v>231</v>
      </c>
      <c r="AU310" s="189" t="s">
        <v>89</v>
      </c>
      <c r="AY310" s="19" t="s">
        <v>230</v>
      </c>
      <c r="BE310" s="190">
        <f>IF(N310="základní",J310,0)</f>
        <v>0</v>
      </c>
      <c r="BF310" s="190">
        <f>IF(N310="snížená",J310,0)</f>
        <v>0</v>
      </c>
      <c r="BG310" s="190">
        <f>IF(N310="zákl. přenesená",J310,0)</f>
        <v>0</v>
      </c>
      <c r="BH310" s="190">
        <f>IF(N310="sníž. přenesená",J310,0)</f>
        <v>0</v>
      </c>
      <c r="BI310" s="190">
        <f>IF(N310="nulová",J310,0)</f>
        <v>0</v>
      </c>
      <c r="BJ310" s="19" t="s">
        <v>87</v>
      </c>
      <c r="BK310" s="190">
        <f>ROUND(I310*H310,2)</f>
        <v>0</v>
      </c>
      <c r="BL310" s="19" t="s">
        <v>235</v>
      </c>
      <c r="BM310" s="189" t="s">
        <v>2466</v>
      </c>
    </row>
    <row r="311" s="2" customFormat="1">
      <c r="A311" s="38"/>
      <c r="B311" s="39"/>
      <c r="C311" s="38"/>
      <c r="D311" s="191" t="s">
        <v>237</v>
      </c>
      <c r="E311" s="38"/>
      <c r="F311" s="192" t="s">
        <v>2131</v>
      </c>
      <c r="G311" s="38"/>
      <c r="H311" s="38"/>
      <c r="I311" s="193"/>
      <c r="J311" s="38"/>
      <c r="K311" s="38"/>
      <c r="L311" s="39"/>
      <c r="M311" s="194"/>
      <c r="N311" s="195"/>
      <c r="O311" s="77"/>
      <c r="P311" s="77"/>
      <c r="Q311" s="77"/>
      <c r="R311" s="77"/>
      <c r="S311" s="77"/>
      <c r="T311" s="7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19" t="s">
        <v>237</v>
      </c>
      <c r="AU311" s="19" t="s">
        <v>89</v>
      </c>
    </row>
    <row r="312" s="2" customFormat="1">
      <c r="A312" s="38"/>
      <c r="B312" s="39"/>
      <c r="C312" s="38"/>
      <c r="D312" s="199" t="s">
        <v>397</v>
      </c>
      <c r="E312" s="38"/>
      <c r="F312" s="200" t="s">
        <v>2132</v>
      </c>
      <c r="G312" s="38"/>
      <c r="H312" s="38"/>
      <c r="I312" s="193"/>
      <c r="J312" s="38"/>
      <c r="K312" s="38"/>
      <c r="L312" s="39"/>
      <c r="M312" s="194"/>
      <c r="N312" s="195"/>
      <c r="O312" s="77"/>
      <c r="P312" s="77"/>
      <c r="Q312" s="77"/>
      <c r="R312" s="77"/>
      <c r="S312" s="77"/>
      <c r="T312" s="7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19" t="s">
        <v>397</v>
      </c>
      <c r="AU312" s="19" t="s">
        <v>89</v>
      </c>
    </row>
    <row r="313" s="13" customFormat="1">
      <c r="A313" s="13"/>
      <c r="B313" s="205"/>
      <c r="C313" s="13"/>
      <c r="D313" s="191" t="s">
        <v>519</v>
      </c>
      <c r="E313" s="206" t="s">
        <v>1</v>
      </c>
      <c r="F313" s="207" t="s">
        <v>2391</v>
      </c>
      <c r="G313" s="13"/>
      <c r="H313" s="208">
        <v>0.67500000000000004</v>
      </c>
      <c r="I313" s="209"/>
      <c r="J313" s="13"/>
      <c r="K313" s="13"/>
      <c r="L313" s="205"/>
      <c r="M313" s="210"/>
      <c r="N313" s="211"/>
      <c r="O313" s="211"/>
      <c r="P313" s="211"/>
      <c r="Q313" s="211"/>
      <c r="R313" s="211"/>
      <c r="S313" s="211"/>
      <c r="T313" s="21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06" t="s">
        <v>519</v>
      </c>
      <c r="AU313" s="206" t="s">
        <v>89</v>
      </c>
      <c r="AV313" s="13" t="s">
        <v>89</v>
      </c>
      <c r="AW313" s="13" t="s">
        <v>35</v>
      </c>
      <c r="AX313" s="13" t="s">
        <v>79</v>
      </c>
      <c r="AY313" s="206" t="s">
        <v>230</v>
      </c>
    </row>
    <row r="314" s="14" customFormat="1">
      <c r="A314" s="14"/>
      <c r="B314" s="213"/>
      <c r="C314" s="14"/>
      <c r="D314" s="191" t="s">
        <v>519</v>
      </c>
      <c r="E314" s="214" t="s">
        <v>1</v>
      </c>
      <c r="F314" s="215" t="s">
        <v>534</v>
      </c>
      <c r="G314" s="14"/>
      <c r="H314" s="216">
        <v>0.67500000000000004</v>
      </c>
      <c r="I314" s="217"/>
      <c r="J314" s="14"/>
      <c r="K314" s="14"/>
      <c r="L314" s="213"/>
      <c r="M314" s="218"/>
      <c r="N314" s="219"/>
      <c r="O314" s="219"/>
      <c r="P314" s="219"/>
      <c r="Q314" s="219"/>
      <c r="R314" s="219"/>
      <c r="S314" s="219"/>
      <c r="T314" s="220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14" t="s">
        <v>519</v>
      </c>
      <c r="AU314" s="214" t="s">
        <v>89</v>
      </c>
      <c r="AV314" s="14" t="s">
        <v>235</v>
      </c>
      <c r="AW314" s="14" t="s">
        <v>35</v>
      </c>
      <c r="AX314" s="14" t="s">
        <v>87</v>
      </c>
      <c r="AY314" s="214" t="s">
        <v>230</v>
      </c>
    </row>
    <row r="315" s="2" customFormat="1" ht="21.75" customHeight="1">
      <c r="A315" s="38"/>
      <c r="B315" s="177"/>
      <c r="C315" s="178" t="s">
        <v>336</v>
      </c>
      <c r="D315" s="178" t="s">
        <v>231</v>
      </c>
      <c r="E315" s="179" t="s">
        <v>2134</v>
      </c>
      <c r="F315" s="180" t="s">
        <v>2135</v>
      </c>
      <c r="G315" s="181" t="s">
        <v>514</v>
      </c>
      <c r="H315" s="182">
        <v>1.8</v>
      </c>
      <c r="I315" s="183"/>
      <c r="J315" s="184">
        <f>ROUND(I315*H315,2)</f>
        <v>0</v>
      </c>
      <c r="K315" s="180" t="s">
        <v>515</v>
      </c>
      <c r="L315" s="39"/>
      <c r="M315" s="185" t="s">
        <v>1</v>
      </c>
      <c r="N315" s="186" t="s">
        <v>44</v>
      </c>
      <c r="O315" s="77"/>
      <c r="P315" s="187">
        <f>O315*H315</f>
        <v>0</v>
      </c>
      <c r="Q315" s="187">
        <v>0.0078849000000000002</v>
      </c>
      <c r="R315" s="187">
        <f>Q315*H315</f>
        <v>0.01419282</v>
      </c>
      <c r="S315" s="187">
        <v>0</v>
      </c>
      <c r="T315" s="188">
        <f>S315*H315</f>
        <v>0</v>
      </c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R315" s="189" t="s">
        <v>235</v>
      </c>
      <c r="AT315" s="189" t="s">
        <v>231</v>
      </c>
      <c r="AU315" s="189" t="s">
        <v>89</v>
      </c>
      <c r="AY315" s="19" t="s">
        <v>230</v>
      </c>
      <c r="BE315" s="190">
        <f>IF(N315="základní",J315,0)</f>
        <v>0</v>
      </c>
      <c r="BF315" s="190">
        <f>IF(N315="snížená",J315,0)</f>
        <v>0</v>
      </c>
      <c r="BG315" s="190">
        <f>IF(N315="zákl. přenesená",J315,0)</f>
        <v>0</v>
      </c>
      <c r="BH315" s="190">
        <f>IF(N315="sníž. přenesená",J315,0)</f>
        <v>0</v>
      </c>
      <c r="BI315" s="190">
        <f>IF(N315="nulová",J315,0)</f>
        <v>0</v>
      </c>
      <c r="BJ315" s="19" t="s">
        <v>87</v>
      </c>
      <c r="BK315" s="190">
        <f>ROUND(I315*H315,2)</f>
        <v>0</v>
      </c>
      <c r="BL315" s="19" t="s">
        <v>235</v>
      </c>
      <c r="BM315" s="189" t="s">
        <v>2467</v>
      </c>
    </row>
    <row r="316" s="2" customFormat="1">
      <c r="A316" s="38"/>
      <c r="B316" s="39"/>
      <c r="C316" s="38"/>
      <c r="D316" s="191" t="s">
        <v>237</v>
      </c>
      <c r="E316" s="38"/>
      <c r="F316" s="192" t="s">
        <v>2137</v>
      </c>
      <c r="G316" s="38"/>
      <c r="H316" s="38"/>
      <c r="I316" s="193"/>
      <c r="J316" s="38"/>
      <c r="K316" s="38"/>
      <c r="L316" s="39"/>
      <c r="M316" s="194"/>
      <c r="N316" s="195"/>
      <c r="O316" s="77"/>
      <c r="P316" s="77"/>
      <c r="Q316" s="77"/>
      <c r="R316" s="77"/>
      <c r="S316" s="77"/>
      <c r="T316" s="7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19" t="s">
        <v>237</v>
      </c>
      <c r="AU316" s="19" t="s">
        <v>89</v>
      </c>
    </row>
    <row r="317" s="2" customFormat="1">
      <c r="A317" s="38"/>
      <c r="B317" s="39"/>
      <c r="C317" s="38"/>
      <c r="D317" s="199" t="s">
        <v>397</v>
      </c>
      <c r="E317" s="38"/>
      <c r="F317" s="200" t="s">
        <v>2138</v>
      </c>
      <c r="G317" s="38"/>
      <c r="H317" s="38"/>
      <c r="I317" s="193"/>
      <c r="J317" s="38"/>
      <c r="K317" s="38"/>
      <c r="L317" s="39"/>
      <c r="M317" s="194"/>
      <c r="N317" s="195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397</v>
      </c>
      <c r="AU317" s="19" t="s">
        <v>89</v>
      </c>
    </row>
    <row r="318" s="13" customFormat="1">
      <c r="A318" s="13"/>
      <c r="B318" s="205"/>
      <c r="C318" s="13"/>
      <c r="D318" s="191" t="s">
        <v>519</v>
      </c>
      <c r="E318" s="206" t="s">
        <v>1</v>
      </c>
      <c r="F318" s="207" t="s">
        <v>2393</v>
      </c>
      <c r="G318" s="13"/>
      <c r="H318" s="208">
        <v>1.8</v>
      </c>
      <c r="I318" s="209"/>
      <c r="J318" s="13"/>
      <c r="K318" s="13"/>
      <c r="L318" s="205"/>
      <c r="M318" s="210"/>
      <c r="N318" s="211"/>
      <c r="O318" s="211"/>
      <c r="P318" s="211"/>
      <c r="Q318" s="211"/>
      <c r="R318" s="211"/>
      <c r="S318" s="211"/>
      <c r="T318" s="21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06" t="s">
        <v>519</v>
      </c>
      <c r="AU318" s="206" t="s">
        <v>89</v>
      </c>
      <c r="AV318" s="13" t="s">
        <v>89</v>
      </c>
      <c r="AW318" s="13" t="s">
        <v>35</v>
      </c>
      <c r="AX318" s="13" t="s">
        <v>79</v>
      </c>
      <c r="AY318" s="206" t="s">
        <v>230</v>
      </c>
    </row>
    <row r="319" s="14" customFormat="1">
      <c r="A319" s="14"/>
      <c r="B319" s="213"/>
      <c r="C319" s="14"/>
      <c r="D319" s="191" t="s">
        <v>519</v>
      </c>
      <c r="E319" s="214" t="s">
        <v>1</v>
      </c>
      <c r="F319" s="215" t="s">
        <v>534</v>
      </c>
      <c r="G319" s="14"/>
      <c r="H319" s="216">
        <v>1.8</v>
      </c>
      <c r="I319" s="217"/>
      <c r="J319" s="14"/>
      <c r="K319" s="14"/>
      <c r="L319" s="213"/>
      <c r="M319" s="218"/>
      <c r="N319" s="219"/>
      <c r="O319" s="219"/>
      <c r="P319" s="219"/>
      <c r="Q319" s="219"/>
      <c r="R319" s="219"/>
      <c r="S319" s="219"/>
      <c r="T319" s="220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14" t="s">
        <v>519</v>
      </c>
      <c r="AU319" s="214" t="s">
        <v>89</v>
      </c>
      <c r="AV319" s="14" t="s">
        <v>235</v>
      </c>
      <c r="AW319" s="14" t="s">
        <v>35</v>
      </c>
      <c r="AX319" s="14" t="s">
        <v>87</v>
      </c>
      <c r="AY319" s="214" t="s">
        <v>230</v>
      </c>
    </row>
    <row r="320" s="2" customFormat="1" ht="24.15" customHeight="1">
      <c r="A320" s="38"/>
      <c r="B320" s="177"/>
      <c r="C320" s="178" t="s">
        <v>340</v>
      </c>
      <c r="D320" s="178" t="s">
        <v>231</v>
      </c>
      <c r="E320" s="179" t="s">
        <v>2140</v>
      </c>
      <c r="F320" s="180" t="s">
        <v>2141</v>
      </c>
      <c r="G320" s="181" t="s">
        <v>514</v>
      </c>
      <c r="H320" s="182">
        <v>1.8</v>
      </c>
      <c r="I320" s="183"/>
      <c r="J320" s="184">
        <f>ROUND(I320*H320,2)</f>
        <v>0</v>
      </c>
      <c r="K320" s="180" t="s">
        <v>515</v>
      </c>
      <c r="L320" s="39"/>
      <c r="M320" s="185" t="s">
        <v>1</v>
      </c>
      <c r="N320" s="186" t="s">
        <v>44</v>
      </c>
      <c r="O320" s="77"/>
      <c r="P320" s="187">
        <f>O320*H320</f>
        <v>0</v>
      </c>
      <c r="Q320" s="187">
        <v>0</v>
      </c>
      <c r="R320" s="187">
        <f>Q320*H320</f>
        <v>0</v>
      </c>
      <c r="S320" s="187">
        <v>0</v>
      </c>
      <c r="T320" s="188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89" t="s">
        <v>235</v>
      </c>
      <c r="AT320" s="189" t="s">
        <v>231</v>
      </c>
      <c r="AU320" s="189" t="s">
        <v>89</v>
      </c>
      <c r="AY320" s="19" t="s">
        <v>230</v>
      </c>
      <c r="BE320" s="190">
        <f>IF(N320="základní",J320,0)</f>
        <v>0</v>
      </c>
      <c r="BF320" s="190">
        <f>IF(N320="snížená",J320,0)</f>
        <v>0</v>
      </c>
      <c r="BG320" s="190">
        <f>IF(N320="zákl. přenesená",J320,0)</f>
        <v>0</v>
      </c>
      <c r="BH320" s="190">
        <f>IF(N320="sníž. přenesená",J320,0)</f>
        <v>0</v>
      </c>
      <c r="BI320" s="190">
        <f>IF(N320="nulová",J320,0)</f>
        <v>0</v>
      </c>
      <c r="BJ320" s="19" t="s">
        <v>87</v>
      </c>
      <c r="BK320" s="190">
        <f>ROUND(I320*H320,2)</f>
        <v>0</v>
      </c>
      <c r="BL320" s="19" t="s">
        <v>235</v>
      </c>
      <c r="BM320" s="189" t="s">
        <v>2468</v>
      </c>
    </row>
    <row r="321" s="2" customFormat="1">
      <c r="A321" s="38"/>
      <c r="B321" s="39"/>
      <c r="C321" s="38"/>
      <c r="D321" s="191" t="s">
        <v>237</v>
      </c>
      <c r="E321" s="38"/>
      <c r="F321" s="192" t="s">
        <v>2143</v>
      </c>
      <c r="G321" s="38"/>
      <c r="H321" s="38"/>
      <c r="I321" s="193"/>
      <c r="J321" s="38"/>
      <c r="K321" s="38"/>
      <c r="L321" s="39"/>
      <c r="M321" s="194"/>
      <c r="N321" s="195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237</v>
      </c>
      <c r="AU321" s="19" t="s">
        <v>89</v>
      </c>
    </row>
    <row r="322" s="2" customFormat="1">
      <c r="A322" s="38"/>
      <c r="B322" s="39"/>
      <c r="C322" s="38"/>
      <c r="D322" s="199" t="s">
        <v>397</v>
      </c>
      <c r="E322" s="38"/>
      <c r="F322" s="200" t="s">
        <v>2144</v>
      </c>
      <c r="G322" s="38"/>
      <c r="H322" s="38"/>
      <c r="I322" s="193"/>
      <c r="J322" s="38"/>
      <c r="K322" s="38"/>
      <c r="L322" s="39"/>
      <c r="M322" s="194"/>
      <c r="N322" s="195"/>
      <c r="O322" s="77"/>
      <c r="P322" s="77"/>
      <c r="Q322" s="77"/>
      <c r="R322" s="77"/>
      <c r="S322" s="77"/>
      <c r="T322" s="7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T322" s="19" t="s">
        <v>397</v>
      </c>
      <c r="AU322" s="19" t="s">
        <v>89</v>
      </c>
    </row>
    <row r="323" s="12" customFormat="1" ht="22.8" customHeight="1">
      <c r="A323" s="12"/>
      <c r="B323" s="166"/>
      <c r="C323" s="12"/>
      <c r="D323" s="167" t="s">
        <v>78</v>
      </c>
      <c r="E323" s="197" t="s">
        <v>260</v>
      </c>
      <c r="F323" s="197" t="s">
        <v>1038</v>
      </c>
      <c r="G323" s="12"/>
      <c r="H323" s="12"/>
      <c r="I323" s="169"/>
      <c r="J323" s="198">
        <f>BK323</f>
        <v>0</v>
      </c>
      <c r="K323" s="12"/>
      <c r="L323" s="166"/>
      <c r="M323" s="171"/>
      <c r="N323" s="172"/>
      <c r="O323" s="172"/>
      <c r="P323" s="173">
        <f>SUM(P324:P385)</f>
        <v>0</v>
      </c>
      <c r="Q323" s="172"/>
      <c r="R323" s="173">
        <f>SUM(R324:R385)</f>
        <v>10.722672150000001</v>
      </c>
      <c r="S323" s="172"/>
      <c r="T323" s="174">
        <f>SUM(T324:T385)</f>
        <v>0</v>
      </c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R323" s="167" t="s">
        <v>87</v>
      </c>
      <c r="AT323" s="175" t="s">
        <v>78</v>
      </c>
      <c r="AU323" s="175" t="s">
        <v>87</v>
      </c>
      <c r="AY323" s="167" t="s">
        <v>230</v>
      </c>
      <c r="BK323" s="176">
        <f>SUM(BK324:BK385)</f>
        <v>0</v>
      </c>
    </row>
    <row r="324" s="2" customFormat="1" ht="16.5" customHeight="1">
      <c r="A324" s="38"/>
      <c r="B324" s="177"/>
      <c r="C324" s="178" t="s">
        <v>344</v>
      </c>
      <c r="D324" s="178" t="s">
        <v>231</v>
      </c>
      <c r="E324" s="179" t="s">
        <v>2145</v>
      </c>
      <c r="F324" s="180" t="s">
        <v>2146</v>
      </c>
      <c r="G324" s="181" t="s">
        <v>543</v>
      </c>
      <c r="H324" s="182">
        <v>77</v>
      </c>
      <c r="I324" s="183"/>
      <c r="J324" s="184">
        <f>ROUND(I324*H324,2)</f>
        <v>0</v>
      </c>
      <c r="K324" s="180" t="s">
        <v>515</v>
      </c>
      <c r="L324" s="39"/>
      <c r="M324" s="185" t="s">
        <v>1</v>
      </c>
      <c r="N324" s="186" t="s">
        <v>44</v>
      </c>
      <c r="O324" s="77"/>
      <c r="P324" s="187">
        <f>O324*H324</f>
        <v>0</v>
      </c>
      <c r="Q324" s="187">
        <v>2.0000000000000002E-05</v>
      </c>
      <c r="R324" s="187">
        <f>Q324*H324</f>
        <v>0.0015400000000000001</v>
      </c>
      <c r="S324" s="187">
        <v>0</v>
      </c>
      <c r="T324" s="188">
        <f>S324*H324</f>
        <v>0</v>
      </c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R324" s="189" t="s">
        <v>235</v>
      </c>
      <c r="AT324" s="189" t="s">
        <v>231</v>
      </c>
      <c r="AU324" s="189" t="s">
        <v>89</v>
      </c>
      <c r="AY324" s="19" t="s">
        <v>230</v>
      </c>
      <c r="BE324" s="190">
        <f>IF(N324="základní",J324,0)</f>
        <v>0</v>
      </c>
      <c r="BF324" s="190">
        <f>IF(N324="snížená",J324,0)</f>
        <v>0</v>
      </c>
      <c r="BG324" s="190">
        <f>IF(N324="zákl. přenesená",J324,0)</f>
        <v>0</v>
      </c>
      <c r="BH324" s="190">
        <f>IF(N324="sníž. přenesená",J324,0)</f>
        <v>0</v>
      </c>
      <c r="BI324" s="190">
        <f>IF(N324="nulová",J324,0)</f>
        <v>0</v>
      </c>
      <c r="BJ324" s="19" t="s">
        <v>87</v>
      </c>
      <c r="BK324" s="190">
        <f>ROUND(I324*H324,2)</f>
        <v>0</v>
      </c>
      <c r="BL324" s="19" t="s">
        <v>235</v>
      </c>
      <c r="BM324" s="189" t="s">
        <v>2469</v>
      </c>
    </row>
    <row r="325" s="2" customFormat="1">
      <c r="A325" s="38"/>
      <c r="B325" s="39"/>
      <c r="C325" s="38"/>
      <c r="D325" s="191" t="s">
        <v>237</v>
      </c>
      <c r="E325" s="38"/>
      <c r="F325" s="192" t="s">
        <v>2148</v>
      </c>
      <c r="G325" s="38"/>
      <c r="H325" s="38"/>
      <c r="I325" s="193"/>
      <c r="J325" s="38"/>
      <c r="K325" s="38"/>
      <c r="L325" s="39"/>
      <c r="M325" s="194"/>
      <c r="N325" s="195"/>
      <c r="O325" s="77"/>
      <c r="P325" s="77"/>
      <c r="Q325" s="77"/>
      <c r="R325" s="77"/>
      <c r="S325" s="77"/>
      <c r="T325" s="7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T325" s="19" t="s">
        <v>237</v>
      </c>
      <c r="AU325" s="19" t="s">
        <v>89</v>
      </c>
    </row>
    <row r="326" s="2" customFormat="1">
      <c r="A326" s="38"/>
      <c r="B326" s="39"/>
      <c r="C326" s="38"/>
      <c r="D326" s="199" t="s">
        <v>397</v>
      </c>
      <c r="E326" s="38"/>
      <c r="F326" s="200" t="s">
        <v>2149</v>
      </c>
      <c r="G326" s="38"/>
      <c r="H326" s="38"/>
      <c r="I326" s="193"/>
      <c r="J326" s="38"/>
      <c r="K326" s="38"/>
      <c r="L326" s="39"/>
      <c r="M326" s="194"/>
      <c r="N326" s="195"/>
      <c r="O326" s="77"/>
      <c r="P326" s="77"/>
      <c r="Q326" s="77"/>
      <c r="R326" s="77"/>
      <c r="S326" s="77"/>
      <c r="T326" s="7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T326" s="19" t="s">
        <v>397</v>
      </c>
      <c r="AU326" s="19" t="s">
        <v>89</v>
      </c>
    </row>
    <row r="327" s="13" customFormat="1">
      <c r="A327" s="13"/>
      <c r="B327" s="205"/>
      <c r="C327" s="13"/>
      <c r="D327" s="191" t="s">
        <v>519</v>
      </c>
      <c r="E327" s="206" t="s">
        <v>1</v>
      </c>
      <c r="F327" s="207" t="s">
        <v>2455</v>
      </c>
      <c r="G327" s="13"/>
      <c r="H327" s="208">
        <v>77</v>
      </c>
      <c r="I327" s="209"/>
      <c r="J327" s="13"/>
      <c r="K327" s="13"/>
      <c r="L327" s="205"/>
      <c r="M327" s="210"/>
      <c r="N327" s="211"/>
      <c r="O327" s="211"/>
      <c r="P327" s="211"/>
      <c r="Q327" s="211"/>
      <c r="R327" s="211"/>
      <c r="S327" s="211"/>
      <c r="T327" s="21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06" t="s">
        <v>519</v>
      </c>
      <c r="AU327" s="206" t="s">
        <v>89</v>
      </c>
      <c r="AV327" s="13" t="s">
        <v>89</v>
      </c>
      <c r="AW327" s="13" t="s">
        <v>35</v>
      </c>
      <c r="AX327" s="13" t="s">
        <v>79</v>
      </c>
      <c r="AY327" s="206" t="s">
        <v>230</v>
      </c>
    </row>
    <row r="328" s="14" customFormat="1">
      <c r="A328" s="14"/>
      <c r="B328" s="213"/>
      <c r="C328" s="14"/>
      <c r="D328" s="191" t="s">
        <v>519</v>
      </c>
      <c r="E328" s="214" t="s">
        <v>1</v>
      </c>
      <c r="F328" s="215" t="s">
        <v>534</v>
      </c>
      <c r="G328" s="14"/>
      <c r="H328" s="216">
        <v>77</v>
      </c>
      <c r="I328" s="217"/>
      <c r="J328" s="14"/>
      <c r="K328" s="14"/>
      <c r="L328" s="213"/>
      <c r="M328" s="218"/>
      <c r="N328" s="219"/>
      <c r="O328" s="219"/>
      <c r="P328" s="219"/>
      <c r="Q328" s="219"/>
      <c r="R328" s="219"/>
      <c r="S328" s="219"/>
      <c r="T328" s="220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14" t="s">
        <v>519</v>
      </c>
      <c r="AU328" s="214" t="s">
        <v>89</v>
      </c>
      <c r="AV328" s="14" t="s">
        <v>235</v>
      </c>
      <c r="AW328" s="14" t="s">
        <v>35</v>
      </c>
      <c r="AX328" s="14" t="s">
        <v>87</v>
      </c>
      <c r="AY328" s="214" t="s">
        <v>230</v>
      </c>
    </row>
    <row r="329" s="2" customFormat="1" ht="16.5" customHeight="1">
      <c r="A329" s="38"/>
      <c r="B329" s="177"/>
      <c r="C329" s="236" t="s">
        <v>348</v>
      </c>
      <c r="D329" s="236" t="s">
        <v>745</v>
      </c>
      <c r="E329" s="237" t="s">
        <v>2150</v>
      </c>
      <c r="F329" s="238" t="s">
        <v>2151</v>
      </c>
      <c r="G329" s="239" t="s">
        <v>543</v>
      </c>
      <c r="H329" s="240">
        <v>78.155000000000001</v>
      </c>
      <c r="I329" s="241"/>
      <c r="J329" s="242">
        <f>ROUND(I329*H329,2)</f>
        <v>0</v>
      </c>
      <c r="K329" s="238" t="s">
        <v>515</v>
      </c>
      <c r="L329" s="243"/>
      <c r="M329" s="244" t="s">
        <v>1</v>
      </c>
      <c r="N329" s="245" t="s">
        <v>44</v>
      </c>
      <c r="O329" s="77"/>
      <c r="P329" s="187">
        <f>O329*H329</f>
        <v>0</v>
      </c>
      <c r="Q329" s="187">
        <v>0.0073299999999999997</v>
      </c>
      <c r="R329" s="187">
        <f>Q329*H329</f>
        <v>0.57287615000000003</v>
      </c>
      <c r="S329" s="187">
        <v>0</v>
      </c>
      <c r="T329" s="188">
        <f>S329*H329</f>
        <v>0</v>
      </c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R329" s="189" t="s">
        <v>260</v>
      </c>
      <c r="AT329" s="189" t="s">
        <v>745</v>
      </c>
      <c r="AU329" s="189" t="s">
        <v>89</v>
      </c>
      <c r="AY329" s="19" t="s">
        <v>230</v>
      </c>
      <c r="BE329" s="190">
        <f>IF(N329="základní",J329,0)</f>
        <v>0</v>
      </c>
      <c r="BF329" s="190">
        <f>IF(N329="snížená",J329,0)</f>
        <v>0</v>
      </c>
      <c r="BG329" s="190">
        <f>IF(N329="zákl. přenesená",J329,0)</f>
        <v>0</v>
      </c>
      <c r="BH329" s="190">
        <f>IF(N329="sníž. přenesená",J329,0)</f>
        <v>0</v>
      </c>
      <c r="BI329" s="190">
        <f>IF(N329="nulová",J329,0)</f>
        <v>0</v>
      </c>
      <c r="BJ329" s="19" t="s">
        <v>87</v>
      </c>
      <c r="BK329" s="190">
        <f>ROUND(I329*H329,2)</f>
        <v>0</v>
      </c>
      <c r="BL329" s="19" t="s">
        <v>235</v>
      </c>
      <c r="BM329" s="189" t="s">
        <v>2470</v>
      </c>
    </row>
    <row r="330" s="2" customFormat="1">
      <c r="A330" s="38"/>
      <c r="B330" s="39"/>
      <c r="C330" s="38"/>
      <c r="D330" s="191" t="s">
        <v>237</v>
      </c>
      <c r="E330" s="38"/>
      <c r="F330" s="192" t="s">
        <v>2151</v>
      </c>
      <c r="G330" s="38"/>
      <c r="H330" s="38"/>
      <c r="I330" s="193"/>
      <c r="J330" s="38"/>
      <c r="K330" s="38"/>
      <c r="L330" s="39"/>
      <c r="M330" s="194"/>
      <c r="N330" s="195"/>
      <c r="O330" s="77"/>
      <c r="P330" s="77"/>
      <c r="Q330" s="77"/>
      <c r="R330" s="77"/>
      <c r="S330" s="77"/>
      <c r="T330" s="7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T330" s="19" t="s">
        <v>237</v>
      </c>
      <c r="AU330" s="19" t="s">
        <v>89</v>
      </c>
    </row>
    <row r="331" s="13" customFormat="1">
      <c r="A331" s="13"/>
      <c r="B331" s="205"/>
      <c r="C331" s="13"/>
      <c r="D331" s="191" t="s">
        <v>519</v>
      </c>
      <c r="E331" s="13"/>
      <c r="F331" s="207" t="s">
        <v>2471</v>
      </c>
      <c r="G331" s="13"/>
      <c r="H331" s="208">
        <v>78.155000000000001</v>
      </c>
      <c r="I331" s="209"/>
      <c r="J331" s="13"/>
      <c r="K331" s="13"/>
      <c r="L331" s="205"/>
      <c r="M331" s="210"/>
      <c r="N331" s="211"/>
      <c r="O331" s="211"/>
      <c r="P331" s="211"/>
      <c r="Q331" s="211"/>
      <c r="R331" s="211"/>
      <c r="S331" s="211"/>
      <c r="T331" s="21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06" t="s">
        <v>519</v>
      </c>
      <c r="AU331" s="206" t="s">
        <v>89</v>
      </c>
      <c r="AV331" s="13" t="s">
        <v>89</v>
      </c>
      <c r="AW331" s="13" t="s">
        <v>3</v>
      </c>
      <c r="AX331" s="13" t="s">
        <v>87</v>
      </c>
      <c r="AY331" s="206" t="s">
        <v>230</v>
      </c>
    </row>
    <row r="332" s="2" customFormat="1" ht="16.5" customHeight="1">
      <c r="A332" s="38"/>
      <c r="B332" s="177"/>
      <c r="C332" s="178" t="s">
        <v>352</v>
      </c>
      <c r="D332" s="178" t="s">
        <v>231</v>
      </c>
      <c r="E332" s="179" t="s">
        <v>2163</v>
      </c>
      <c r="F332" s="180" t="s">
        <v>2164</v>
      </c>
      <c r="G332" s="181" t="s">
        <v>2165</v>
      </c>
      <c r="H332" s="182">
        <v>3</v>
      </c>
      <c r="I332" s="183"/>
      <c r="J332" s="184">
        <f>ROUND(I332*H332,2)</f>
        <v>0</v>
      </c>
      <c r="K332" s="180" t="s">
        <v>515</v>
      </c>
      <c r="L332" s="39"/>
      <c r="M332" s="185" t="s">
        <v>1</v>
      </c>
      <c r="N332" s="186" t="s">
        <v>44</v>
      </c>
      <c r="O332" s="77"/>
      <c r="P332" s="187">
        <f>O332*H332</f>
        <v>0</v>
      </c>
      <c r="Q332" s="187">
        <v>0.00031</v>
      </c>
      <c r="R332" s="187">
        <f>Q332*H332</f>
        <v>0.00093000000000000005</v>
      </c>
      <c r="S332" s="187">
        <v>0</v>
      </c>
      <c r="T332" s="188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89" t="s">
        <v>235</v>
      </c>
      <c r="AT332" s="189" t="s">
        <v>231</v>
      </c>
      <c r="AU332" s="189" t="s">
        <v>89</v>
      </c>
      <c r="AY332" s="19" t="s">
        <v>230</v>
      </c>
      <c r="BE332" s="190">
        <f>IF(N332="základní",J332,0)</f>
        <v>0</v>
      </c>
      <c r="BF332" s="190">
        <f>IF(N332="snížená",J332,0)</f>
        <v>0</v>
      </c>
      <c r="BG332" s="190">
        <f>IF(N332="zákl. přenesená",J332,0)</f>
        <v>0</v>
      </c>
      <c r="BH332" s="190">
        <f>IF(N332="sníž. přenesená",J332,0)</f>
        <v>0</v>
      </c>
      <c r="BI332" s="190">
        <f>IF(N332="nulová",J332,0)</f>
        <v>0</v>
      </c>
      <c r="BJ332" s="19" t="s">
        <v>87</v>
      </c>
      <c r="BK332" s="190">
        <f>ROUND(I332*H332,2)</f>
        <v>0</v>
      </c>
      <c r="BL332" s="19" t="s">
        <v>235</v>
      </c>
      <c r="BM332" s="189" t="s">
        <v>2472</v>
      </c>
    </row>
    <row r="333" s="2" customFormat="1">
      <c r="A333" s="38"/>
      <c r="B333" s="39"/>
      <c r="C333" s="38"/>
      <c r="D333" s="191" t="s">
        <v>237</v>
      </c>
      <c r="E333" s="38"/>
      <c r="F333" s="192" t="s">
        <v>2167</v>
      </c>
      <c r="G333" s="38"/>
      <c r="H333" s="38"/>
      <c r="I333" s="193"/>
      <c r="J333" s="38"/>
      <c r="K333" s="38"/>
      <c r="L333" s="39"/>
      <c r="M333" s="194"/>
      <c r="N333" s="195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237</v>
      </c>
      <c r="AU333" s="19" t="s">
        <v>89</v>
      </c>
    </row>
    <row r="334" s="2" customFormat="1">
      <c r="A334" s="38"/>
      <c r="B334" s="39"/>
      <c r="C334" s="38"/>
      <c r="D334" s="199" t="s">
        <v>397</v>
      </c>
      <c r="E334" s="38"/>
      <c r="F334" s="200" t="s">
        <v>2168</v>
      </c>
      <c r="G334" s="38"/>
      <c r="H334" s="38"/>
      <c r="I334" s="193"/>
      <c r="J334" s="38"/>
      <c r="K334" s="38"/>
      <c r="L334" s="39"/>
      <c r="M334" s="194"/>
      <c r="N334" s="195"/>
      <c r="O334" s="77"/>
      <c r="P334" s="77"/>
      <c r="Q334" s="77"/>
      <c r="R334" s="77"/>
      <c r="S334" s="77"/>
      <c r="T334" s="7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T334" s="19" t="s">
        <v>397</v>
      </c>
      <c r="AU334" s="19" t="s">
        <v>89</v>
      </c>
    </row>
    <row r="335" s="2" customFormat="1" ht="16.5" customHeight="1">
      <c r="A335" s="38"/>
      <c r="B335" s="177"/>
      <c r="C335" s="178" t="s">
        <v>356</v>
      </c>
      <c r="D335" s="178" t="s">
        <v>231</v>
      </c>
      <c r="E335" s="179" t="s">
        <v>2174</v>
      </c>
      <c r="F335" s="180" t="s">
        <v>2175</v>
      </c>
      <c r="G335" s="181" t="s">
        <v>543</v>
      </c>
      <c r="H335" s="182">
        <v>77</v>
      </c>
      <c r="I335" s="183"/>
      <c r="J335" s="184">
        <f>ROUND(I335*H335,2)</f>
        <v>0</v>
      </c>
      <c r="K335" s="180" t="s">
        <v>515</v>
      </c>
      <c r="L335" s="39"/>
      <c r="M335" s="185" t="s">
        <v>1</v>
      </c>
      <c r="N335" s="186" t="s">
        <v>44</v>
      </c>
      <c r="O335" s="77"/>
      <c r="P335" s="187">
        <f>O335*H335</f>
        <v>0</v>
      </c>
      <c r="Q335" s="187">
        <v>0</v>
      </c>
      <c r="R335" s="187">
        <f>Q335*H335</f>
        <v>0</v>
      </c>
      <c r="S335" s="187">
        <v>0</v>
      </c>
      <c r="T335" s="188">
        <f>S335*H335</f>
        <v>0</v>
      </c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R335" s="189" t="s">
        <v>235</v>
      </c>
      <c r="AT335" s="189" t="s">
        <v>231</v>
      </c>
      <c r="AU335" s="189" t="s">
        <v>89</v>
      </c>
      <c r="AY335" s="19" t="s">
        <v>230</v>
      </c>
      <c r="BE335" s="190">
        <f>IF(N335="základní",J335,0)</f>
        <v>0</v>
      </c>
      <c r="BF335" s="190">
        <f>IF(N335="snížená",J335,0)</f>
        <v>0</v>
      </c>
      <c r="BG335" s="190">
        <f>IF(N335="zákl. přenesená",J335,0)</f>
        <v>0</v>
      </c>
      <c r="BH335" s="190">
        <f>IF(N335="sníž. přenesená",J335,0)</f>
        <v>0</v>
      </c>
      <c r="BI335" s="190">
        <f>IF(N335="nulová",J335,0)</f>
        <v>0</v>
      </c>
      <c r="BJ335" s="19" t="s">
        <v>87</v>
      </c>
      <c r="BK335" s="190">
        <f>ROUND(I335*H335,2)</f>
        <v>0</v>
      </c>
      <c r="BL335" s="19" t="s">
        <v>235</v>
      </c>
      <c r="BM335" s="189" t="s">
        <v>2473</v>
      </c>
    </row>
    <row r="336" s="2" customFormat="1">
      <c r="A336" s="38"/>
      <c r="B336" s="39"/>
      <c r="C336" s="38"/>
      <c r="D336" s="191" t="s">
        <v>237</v>
      </c>
      <c r="E336" s="38"/>
      <c r="F336" s="192" t="s">
        <v>2177</v>
      </c>
      <c r="G336" s="38"/>
      <c r="H336" s="38"/>
      <c r="I336" s="193"/>
      <c r="J336" s="38"/>
      <c r="K336" s="38"/>
      <c r="L336" s="39"/>
      <c r="M336" s="194"/>
      <c r="N336" s="195"/>
      <c r="O336" s="77"/>
      <c r="P336" s="77"/>
      <c r="Q336" s="77"/>
      <c r="R336" s="77"/>
      <c r="S336" s="77"/>
      <c r="T336" s="7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T336" s="19" t="s">
        <v>237</v>
      </c>
      <c r="AU336" s="19" t="s">
        <v>89</v>
      </c>
    </row>
    <row r="337" s="2" customFormat="1">
      <c r="A337" s="38"/>
      <c r="B337" s="39"/>
      <c r="C337" s="38"/>
      <c r="D337" s="199" t="s">
        <v>397</v>
      </c>
      <c r="E337" s="38"/>
      <c r="F337" s="200" t="s">
        <v>2178</v>
      </c>
      <c r="G337" s="38"/>
      <c r="H337" s="38"/>
      <c r="I337" s="193"/>
      <c r="J337" s="38"/>
      <c r="K337" s="38"/>
      <c r="L337" s="39"/>
      <c r="M337" s="194"/>
      <c r="N337" s="195"/>
      <c r="O337" s="77"/>
      <c r="P337" s="77"/>
      <c r="Q337" s="77"/>
      <c r="R337" s="77"/>
      <c r="S337" s="77"/>
      <c r="T337" s="7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19" t="s">
        <v>397</v>
      </c>
      <c r="AU337" s="19" t="s">
        <v>89</v>
      </c>
    </row>
    <row r="338" s="15" customFormat="1">
      <c r="A338" s="15"/>
      <c r="B338" s="221"/>
      <c r="C338" s="15"/>
      <c r="D338" s="191" t="s">
        <v>519</v>
      </c>
      <c r="E338" s="222" t="s">
        <v>1</v>
      </c>
      <c r="F338" s="223" t="s">
        <v>2179</v>
      </c>
      <c r="G338" s="15"/>
      <c r="H338" s="222" t="s">
        <v>1</v>
      </c>
      <c r="I338" s="224"/>
      <c r="J338" s="15"/>
      <c r="K338" s="15"/>
      <c r="L338" s="221"/>
      <c r="M338" s="225"/>
      <c r="N338" s="226"/>
      <c r="O338" s="226"/>
      <c r="P338" s="226"/>
      <c r="Q338" s="226"/>
      <c r="R338" s="226"/>
      <c r="S338" s="226"/>
      <c r="T338" s="227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22" t="s">
        <v>519</v>
      </c>
      <c r="AU338" s="222" t="s">
        <v>89</v>
      </c>
      <c r="AV338" s="15" t="s">
        <v>87</v>
      </c>
      <c r="AW338" s="15" t="s">
        <v>35</v>
      </c>
      <c r="AX338" s="15" t="s">
        <v>79</v>
      </c>
      <c r="AY338" s="222" t="s">
        <v>230</v>
      </c>
    </row>
    <row r="339" s="13" customFormat="1">
      <c r="A339" s="13"/>
      <c r="B339" s="205"/>
      <c r="C339" s="13"/>
      <c r="D339" s="191" t="s">
        <v>519</v>
      </c>
      <c r="E339" s="206" t="s">
        <v>1</v>
      </c>
      <c r="F339" s="207" t="s">
        <v>2455</v>
      </c>
      <c r="G339" s="13"/>
      <c r="H339" s="208">
        <v>77</v>
      </c>
      <c r="I339" s="209"/>
      <c r="J339" s="13"/>
      <c r="K339" s="13"/>
      <c r="L339" s="205"/>
      <c r="M339" s="210"/>
      <c r="N339" s="211"/>
      <c r="O339" s="211"/>
      <c r="P339" s="211"/>
      <c r="Q339" s="211"/>
      <c r="R339" s="211"/>
      <c r="S339" s="211"/>
      <c r="T339" s="21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06" t="s">
        <v>519</v>
      </c>
      <c r="AU339" s="206" t="s">
        <v>89</v>
      </c>
      <c r="AV339" s="13" t="s">
        <v>89</v>
      </c>
      <c r="AW339" s="13" t="s">
        <v>35</v>
      </c>
      <c r="AX339" s="13" t="s">
        <v>79</v>
      </c>
      <c r="AY339" s="206" t="s">
        <v>230</v>
      </c>
    </row>
    <row r="340" s="14" customFormat="1">
      <c r="A340" s="14"/>
      <c r="B340" s="213"/>
      <c r="C340" s="14"/>
      <c r="D340" s="191" t="s">
        <v>519</v>
      </c>
      <c r="E340" s="214" t="s">
        <v>1</v>
      </c>
      <c r="F340" s="215" t="s">
        <v>534</v>
      </c>
      <c r="G340" s="14"/>
      <c r="H340" s="216">
        <v>77</v>
      </c>
      <c r="I340" s="217"/>
      <c r="J340" s="14"/>
      <c r="K340" s="14"/>
      <c r="L340" s="213"/>
      <c r="M340" s="218"/>
      <c r="N340" s="219"/>
      <c r="O340" s="219"/>
      <c r="P340" s="219"/>
      <c r="Q340" s="219"/>
      <c r="R340" s="219"/>
      <c r="S340" s="219"/>
      <c r="T340" s="220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14" t="s">
        <v>519</v>
      </c>
      <c r="AU340" s="214" t="s">
        <v>89</v>
      </c>
      <c r="AV340" s="14" t="s">
        <v>235</v>
      </c>
      <c r="AW340" s="14" t="s">
        <v>35</v>
      </c>
      <c r="AX340" s="14" t="s">
        <v>87</v>
      </c>
      <c r="AY340" s="214" t="s">
        <v>230</v>
      </c>
    </row>
    <row r="341" s="2" customFormat="1" ht="16.5" customHeight="1">
      <c r="A341" s="38"/>
      <c r="B341" s="177"/>
      <c r="C341" s="178" t="s">
        <v>360</v>
      </c>
      <c r="D341" s="178" t="s">
        <v>231</v>
      </c>
      <c r="E341" s="179" t="s">
        <v>2180</v>
      </c>
      <c r="F341" s="180" t="s">
        <v>2181</v>
      </c>
      <c r="G341" s="181" t="s">
        <v>458</v>
      </c>
      <c r="H341" s="182">
        <v>3</v>
      </c>
      <c r="I341" s="183"/>
      <c r="J341" s="184">
        <f>ROUND(I341*H341,2)</f>
        <v>0</v>
      </c>
      <c r="K341" s="180" t="s">
        <v>515</v>
      </c>
      <c r="L341" s="39"/>
      <c r="M341" s="185" t="s">
        <v>1</v>
      </c>
      <c r="N341" s="186" t="s">
        <v>44</v>
      </c>
      <c r="O341" s="77"/>
      <c r="P341" s="187">
        <f>O341*H341</f>
        <v>0</v>
      </c>
      <c r="Q341" s="187">
        <v>0.41947800000000002</v>
      </c>
      <c r="R341" s="187">
        <f>Q341*H341</f>
        <v>1.2584340000000001</v>
      </c>
      <c r="S341" s="187">
        <v>0</v>
      </c>
      <c r="T341" s="188">
        <f>S341*H341</f>
        <v>0</v>
      </c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R341" s="189" t="s">
        <v>235</v>
      </c>
      <c r="AT341" s="189" t="s">
        <v>231</v>
      </c>
      <c r="AU341" s="189" t="s">
        <v>89</v>
      </c>
      <c r="AY341" s="19" t="s">
        <v>230</v>
      </c>
      <c r="BE341" s="190">
        <f>IF(N341="základní",J341,0)</f>
        <v>0</v>
      </c>
      <c r="BF341" s="190">
        <f>IF(N341="snížená",J341,0)</f>
        <v>0</v>
      </c>
      <c r="BG341" s="190">
        <f>IF(N341="zákl. přenesená",J341,0)</f>
        <v>0</v>
      </c>
      <c r="BH341" s="190">
        <f>IF(N341="sníž. přenesená",J341,0)</f>
        <v>0</v>
      </c>
      <c r="BI341" s="190">
        <f>IF(N341="nulová",J341,0)</f>
        <v>0</v>
      </c>
      <c r="BJ341" s="19" t="s">
        <v>87</v>
      </c>
      <c r="BK341" s="190">
        <f>ROUND(I341*H341,2)</f>
        <v>0</v>
      </c>
      <c r="BL341" s="19" t="s">
        <v>235</v>
      </c>
      <c r="BM341" s="189" t="s">
        <v>2474</v>
      </c>
    </row>
    <row r="342" s="2" customFormat="1">
      <c r="A342" s="38"/>
      <c r="B342" s="39"/>
      <c r="C342" s="38"/>
      <c r="D342" s="191" t="s">
        <v>237</v>
      </c>
      <c r="E342" s="38"/>
      <c r="F342" s="192" t="s">
        <v>2183</v>
      </c>
      <c r="G342" s="38"/>
      <c r="H342" s="38"/>
      <c r="I342" s="193"/>
      <c r="J342" s="38"/>
      <c r="K342" s="38"/>
      <c r="L342" s="39"/>
      <c r="M342" s="194"/>
      <c r="N342" s="195"/>
      <c r="O342" s="77"/>
      <c r="P342" s="77"/>
      <c r="Q342" s="77"/>
      <c r="R342" s="77"/>
      <c r="S342" s="77"/>
      <c r="T342" s="7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T342" s="19" t="s">
        <v>237</v>
      </c>
      <c r="AU342" s="19" t="s">
        <v>89</v>
      </c>
    </row>
    <row r="343" s="2" customFormat="1">
      <c r="A343" s="38"/>
      <c r="B343" s="39"/>
      <c r="C343" s="38"/>
      <c r="D343" s="199" t="s">
        <v>397</v>
      </c>
      <c r="E343" s="38"/>
      <c r="F343" s="200" t="s">
        <v>2184</v>
      </c>
      <c r="G343" s="38"/>
      <c r="H343" s="38"/>
      <c r="I343" s="193"/>
      <c r="J343" s="38"/>
      <c r="K343" s="38"/>
      <c r="L343" s="39"/>
      <c r="M343" s="194"/>
      <c r="N343" s="195"/>
      <c r="O343" s="77"/>
      <c r="P343" s="77"/>
      <c r="Q343" s="77"/>
      <c r="R343" s="77"/>
      <c r="S343" s="77"/>
      <c r="T343" s="7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T343" s="19" t="s">
        <v>397</v>
      </c>
      <c r="AU343" s="19" t="s">
        <v>89</v>
      </c>
    </row>
    <row r="344" s="13" customFormat="1">
      <c r="A344" s="13"/>
      <c r="B344" s="205"/>
      <c r="C344" s="13"/>
      <c r="D344" s="191" t="s">
        <v>519</v>
      </c>
      <c r="E344" s="206" t="s">
        <v>1</v>
      </c>
      <c r="F344" s="207" t="s">
        <v>2401</v>
      </c>
      <c r="G344" s="13"/>
      <c r="H344" s="208">
        <v>3</v>
      </c>
      <c r="I344" s="209"/>
      <c r="J344" s="13"/>
      <c r="K344" s="13"/>
      <c r="L344" s="205"/>
      <c r="M344" s="210"/>
      <c r="N344" s="211"/>
      <c r="O344" s="211"/>
      <c r="P344" s="211"/>
      <c r="Q344" s="211"/>
      <c r="R344" s="211"/>
      <c r="S344" s="211"/>
      <c r="T344" s="21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06" t="s">
        <v>519</v>
      </c>
      <c r="AU344" s="206" t="s">
        <v>89</v>
      </c>
      <c r="AV344" s="13" t="s">
        <v>89</v>
      </c>
      <c r="AW344" s="13" t="s">
        <v>35</v>
      </c>
      <c r="AX344" s="13" t="s">
        <v>79</v>
      </c>
      <c r="AY344" s="206" t="s">
        <v>230</v>
      </c>
    </row>
    <row r="345" s="14" customFormat="1">
      <c r="A345" s="14"/>
      <c r="B345" s="213"/>
      <c r="C345" s="14"/>
      <c r="D345" s="191" t="s">
        <v>519</v>
      </c>
      <c r="E345" s="214" t="s">
        <v>1</v>
      </c>
      <c r="F345" s="215" t="s">
        <v>534</v>
      </c>
      <c r="G345" s="14"/>
      <c r="H345" s="216">
        <v>3</v>
      </c>
      <c r="I345" s="217"/>
      <c r="J345" s="14"/>
      <c r="K345" s="14"/>
      <c r="L345" s="213"/>
      <c r="M345" s="218"/>
      <c r="N345" s="219"/>
      <c r="O345" s="219"/>
      <c r="P345" s="219"/>
      <c r="Q345" s="219"/>
      <c r="R345" s="219"/>
      <c r="S345" s="219"/>
      <c r="T345" s="220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14" t="s">
        <v>519</v>
      </c>
      <c r="AU345" s="214" t="s">
        <v>89</v>
      </c>
      <c r="AV345" s="14" t="s">
        <v>235</v>
      </c>
      <c r="AW345" s="14" t="s">
        <v>35</v>
      </c>
      <c r="AX345" s="14" t="s">
        <v>87</v>
      </c>
      <c r="AY345" s="214" t="s">
        <v>230</v>
      </c>
    </row>
    <row r="346" s="2" customFormat="1" ht="16.5" customHeight="1">
      <c r="A346" s="38"/>
      <c r="B346" s="177"/>
      <c r="C346" s="236" t="s">
        <v>367</v>
      </c>
      <c r="D346" s="236" t="s">
        <v>745</v>
      </c>
      <c r="E346" s="237" t="s">
        <v>2186</v>
      </c>
      <c r="F346" s="238" t="s">
        <v>2187</v>
      </c>
      <c r="G346" s="239" t="s">
        <v>458</v>
      </c>
      <c r="H346" s="240">
        <v>3</v>
      </c>
      <c r="I346" s="241"/>
      <c r="J346" s="242">
        <f>ROUND(I346*H346,2)</f>
        <v>0</v>
      </c>
      <c r="K346" s="238" t="s">
        <v>515</v>
      </c>
      <c r="L346" s="243"/>
      <c r="M346" s="244" t="s">
        <v>1</v>
      </c>
      <c r="N346" s="245" t="s">
        <v>44</v>
      </c>
      <c r="O346" s="77"/>
      <c r="P346" s="187">
        <f>O346*H346</f>
        <v>0</v>
      </c>
      <c r="Q346" s="187">
        <v>1.3700000000000001</v>
      </c>
      <c r="R346" s="187">
        <f>Q346*H346</f>
        <v>4.1100000000000003</v>
      </c>
      <c r="S346" s="187">
        <v>0</v>
      </c>
      <c r="T346" s="188">
        <f>S346*H346</f>
        <v>0</v>
      </c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R346" s="189" t="s">
        <v>260</v>
      </c>
      <c r="AT346" s="189" t="s">
        <v>745</v>
      </c>
      <c r="AU346" s="189" t="s">
        <v>89</v>
      </c>
      <c r="AY346" s="19" t="s">
        <v>230</v>
      </c>
      <c r="BE346" s="190">
        <f>IF(N346="základní",J346,0)</f>
        <v>0</v>
      </c>
      <c r="BF346" s="190">
        <f>IF(N346="snížená",J346,0)</f>
        <v>0</v>
      </c>
      <c r="BG346" s="190">
        <f>IF(N346="zákl. přenesená",J346,0)</f>
        <v>0</v>
      </c>
      <c r="BH346" s="190">
        <f>IF(N346="sníž. přenesená",J346,0)</f>
        <v>0</v>
      </c>
      <c r="BI346" s="190">
        <f>IF(N346="nulová",J346,0)</f>
        <v>0</v>
      </c>
      <c r="BJ346" s="19" t="s">
        <v>87</v>
      </c>
      <c r="BK346" s="190">
        <f>ROUND(I346*H346,2)</f>
        <v>0</v>
      </c>
      <c r="BL346" s="19" t="s">
        <v>235</v>
      </c>
      <c r="BM346" s="189" t="s">
        <v>2475</v>
      </c>
    </row>
    <row r="347" s="2" customFormat="1">
      <c r="A347" s="38"/>
      <c r="B347" s="39"/>
      <c r="C347" s="38"/>
      <c r="D347" s="191" t="s">
        <v>237</v>
      </c>
      <c r="E347" s="38"/>
      <c r="F347" s="192" t="s">
        <v>2187</v>
      </c>
      <c r="G347" s="38"/>
      <c r="H347" s="38"/>
      <c r="I347" s="193"/>
      <c r="J347" s="38"/>
      <c r="K347" s="38"/>
      <c r="L347" s="39"/>
      <c r="M347" s="194"/>
      <c r="N347" s="195"/>
      <c r="O347" s="77"/>
      <c r="P347" s="77"/>
      <c r="Q347" s="77"/>
      <c r="R347" s="77"/>
      <c r="S347" s="77"/>
      <c r="T347" s="7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T347" s="19" t="s">
        <v>237</v>
      </c>
      <c r="AU347" s="19" t="s">
        <v>89</v>
      </c>
    </row>
    <row r="348" s="13" customFormat="1">
      <c r="A348" s="13"/>
      <c r="B348" s="205"/>
      <c r="C348" s="13"/>
      <c r="D348" s="191" t="s">
        <v>519</v>
      </c>
      <c r="E348" s="206" t="s">
        <v>1</v>
      </c>
      <c r="F348" s="207" t="s">
        <v>2401</v>
      </c>
      <c r="G348" s="13"/>
      <c r="H348" s="208">
        <v>3</v>
      </c>
      <c r="I348" s="209"/>
      <c r="J348" s="13"/>
      <c r="K348" s="13"/>
      <c r="L348" s="205"/>
      <c r="M348" s="210"/>
      <c r="N348" s="211"/>
      <c r="O348" s="211"/>
      <c r="P348" s="211"/>
      <c r="Q348" s="211"/>
      <c r="R348" s="211"/>
      <c r="S348" s="211"/>
      <c r="T348" s="21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06" t="s">
        <v>519</v>
      </c>
      <c r="AU348" s="206" t="s">
        <v>89</v>
      </c>
      <c r="AV348" s="13" t="s">
        <v>89</v>
      </c>
      <c r="AW348" s="13" t="s">
        <v>35</v>
      </c>
      <c r="AX348" s="13" t="s">
        <v>79</v>
      </c>
      <c r="AY348" s="206" t="s">
        <v>230</v>
      </c>
    </row>
    <row r="349" s="14" customFormat="1">
      <c r="A349" s="14"/>
      <c r="B349" s="213"/>
      <c r="C349" s="14"/>
      <c r="D349" s="191" t="s">
        <v>519</v>
      </c>
      <c r="E349" s="214" t="s">
        <v>1</v>
      </c>
      <c r="F349" s="215" t="s">
        <v>534</v>
      </c>
      <c r="G349" s="14"/>
      <c r="H349" s="216">
        <v>3</v>
      </c>
      <c r="I349" s="217"/>
      <c r="J349" s="14"/>
      <c r="K349" s="14"/>
      <c r="L349" s="213"/>
      <c r="M349" s="218"/>
      <c r="N349" s="219"/>
      <c r="O349" s="219"/>
      <c r="P349" s="219"/>
      <c r="Q349" s="219"/>
      <c r="R349" s="219"/>
      <c r="S349" s="219"/>
      <c r="T349" s="220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14" t="s">
        <v>519</v>
      </c>
      <c r="AU349" s="214" t="s">
        <v>89</v>
      </c>
      <c r="AV349" s="14" t="s">
        <v>235</v>
      </c>
      <c r="AW349" s="14" t="s">
        <v>35</v>
      </c>
      <c r="AX349" s="14" t="s">
        <v>87</v>
      </c>
      <c r="AY349" s="214" t="s">
        <v>230</v>
      </c>
    </row>
    <row r="350" s="2" customFormat="1" ht="16.5" customHeight="1">
      <c r="A350" s="38"/>
      <c r="B350" s="177"/>
      <c r="C350" s="236" t="s">
        <v>373</v>
      </c>
      <c r="D350" s="236" t="s">
        <v>745</v>
      </c>
      <c r="E350" s="237" t="s">
        <v>2189</v>
      </c>
      <c r="F350" s="238" t="s">
        <v>2190</v>
      </c>
      <c r="G350" s="239" t="s">
        <v>458</v>
      </c>
      <c r="H350" s="240">
        <v>9</v>
      </c>
      <c r="I350" s="241"/>
      <c r="J350" s="242">
        <f>ROUND(I350*H350,2)</f>
        <v>0</v>
      </c>
      <c r="K350" s="238" t="s">
        <v>515</v>
      </c>
      <c r="L350" s="243"/>
      <c r="M350" s="244" t="s">
        <v>1</v>
      </c>
      <c r="N350" s="245" t="s">
        <v>44</v>
      </c>
      <c r="O350" s="77"/>
      <c r="P350" s="187">
        <f>O350*H350</f>
        <v>0</v>
      </c>
      <c r="Q350" s="187">
        <v>0.002</v>
      </c>
      <c r="R350" s="187">
        <f>Q350*H350</f>
        <v>0.018000000000000002</v>
      </c>
      <c r="S350" s="187">
        <v>0</v>
      </c>
      <c r="T350" s="188">
        <f>S350*H350</f>
        <v>0</v>
      </c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R350" s="189" t="s">
        <v>260</v>
      </c>
      <c r="AT350" s="189" t="s">
        <v>745</v>
      </c>
      <c r="AU350" s="189" t="s">
        <v>89</v>
      </c>
      <c r="AY350" s="19" t="s">
        <v>230</v>
      </c>
      <c r="BE350" s="190">
        <f>IF(N350="základní",J350,0)</f>
        <v>0</v>
      </c>
      <c r="BF350" s="190">
        <f>IF(N350="snížená",J350,0)</f>
        <v>0</v>
      </c>
      <c r="BG350" s="190">
        <f>IF(N350="zákl. přenesená",J350,0)</f>
        <v>0</v>
      </c>
      <c r="BH350" s="190">
        <f>IF(N350="sníž. přenesená",J350,0)</f>
        <v>0</v>
      </c>
      <c r="BI350" s="190">
        <f>IF(N350="nulová",J350,0)</f>
        <v>0</v>
      </c>
      <c r="BJ350" s="19" t="s">
        <v>87</v>
      </c>
      <c r="BK350" s="190">
        <f>ROUND(I350*H350,2)</f>
        <v>0</v>
      </c>
      <c r="BL350" s="19" t="s">
        <v>235</v>
      </c>
      <c r="BM350" s="189" t="s">
        <v>2476</v>
      </c>
    </row>
    <row r="351" s="2" customFormat="1">
      <c r="A351" s="38"/>
      <c r="B351" s="39"/>
      <c r="C351" s="38"/>
      <c r="D351" s="191" t="s">
        <v>237</v>
      </c>
      <c r="E351" s="38"/>
      <c r="F351" s="192" t="s">
        <v>2190</v>
      </c>
      <c r="G351" s="38"/>
      <c r="H351" s="38"/>
      <c r="I351" s="193"/>
      <c r="J351" s="38"/>
      <c r="K351" s="38"/>
      <c r="L351" s="39"/>
      <c r="M351" s="194"/>
      <c r="N351" s="195"/>
      <c r="O351" s="77"/>
      <c r="P351" s="77"/>
      <c r="Q351" s="77"/>
      <c r="R351" s="77"/>
      <c r="S351" s="77"/>
      <c r="T351" s="7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19" t="s">
        <v>237</v>
      </c>
      <c r="AU351" s="19" t="s">
        <v>89</v>
      </c>
    </row>
    <row r="352" s="13" customFormat="1">
      <c r="A352" s="13"/>
      <c r="B352" s="205"/>
      <c r="C352" s="13"/>
      <c r="D352" s="191" t="s">
        <v>519</v>
      </c>
      <c r="E352" s="206" t="s">
        <v>1</v>
      </c>
      <c r="F352" s="207" t="s">
        <v>2404</v>
      </c>
      <c r="G352" s="13"/>
      <c r="H352" s="208">
        <v>9</v>
      </c>
      <c r="I352" s="209"/>
      <c r="J352" s="13"/>
      <c r="K352" s="13"/>
      <c r="L352" s="205"/>
      <c r="M352" s="210"/>
      <c r="N352" s="211"/>
      <c r="O352" s="211"/>
      <c r="P352" s="211"/>
      <c r="Q352" s="211"/>
      <c r="R352" s="211"/>
      <c r="S352" s="211"/>
      <c r="T352" s="21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06" t="s">
        <v>519</v>
      </c>
      <c r="AU352" s="206" t="s">
        <v>89</v>
      </c>
      <c r="AV352" s="13" t="s">
        <v>89</v>
      </c>
      <c r="AW352" s="13" t="s">
        <v>35</v>
      </c>
      <c r="AX352" s="13" t="s">
        <v>79</v>
      </c>
      <c r="AY352" s="206" t="s">
        <v>230</v>
      </c>
    </row>
    <row r="353" s="14" customFormat="1">
      <c r="A353" s="14"/>
      <c r="B353" s="213"/>
      <c r="C353" s="14"/>
      <c r="D353" s="191" t="s">
        <v>519</v>
      </c>
      <c r="E353" s="214" t="s">
        <v>1</v>
      </c>
      <c r="F353" s="215" t="s">
        <v>534</v>
      </c>
      <c r="G353" s="14"/>
      <c r="H353" s="216">
        <v>9</v>
      </c>
      <c r="I353" s="217"/>
      <c r="J353" s="14"/>
      <c r="K353" s="14"/>
      <c r="L353" s="213"/>
      <c r="M353" s="218"/>
      <c r="N353" s="219"/>
      <c r="O353" s="219"/>
      <c r="P353" s="219"/>
      <c r="Q353" s="219"/>
      <c r="R353" s="219"/>
      <c r="S353" s="219"/>
      <c r="T353" s="220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14" t="s">
        <v>519</v>
      </c>
      <c r="AU353" s="214" t="s">
        <v>89</v>
      </c>
      <c r="AV353" s="14" t="s">
        <v>235</v>
      </c>
      <c r="AW353" s="14" t="s">
        <v>35</v>
      </c>
      <c r="AX353" s="14" t="s">
        <v>87</v>
      </c>
      <c r="AY353" s="214" t="s">
        <v>230</v>
      </c>
    </row>
    <row r="354" s="2" customFormat="1" ht="16.5" customHeight="1">
      <c r="A354" s="38"/>
      <c r="B354" s="177"/>
      <c r="C354" s="178" t="s">
        <v>377</v>
      </c>
      <c r="D354" s="178" t="s">
        <v>231</v>
      </c>
      <c r="E354" s="179" t="s">
        <v>2193</v>
      </c>
      <c r="F354" s="180" t="s">
        <v>2194</v>
      </c>
      <c r="G354" s="181" t="s">
        <v>458</v>
      </c>
      <c r="H354" s="182">
        <v>3</v>
      </c>
      <c r="I354" s="183"/>
      <c r="J354" s="184">
        <f>ROUND(I354*H354,2)</f>
        <v>0</v>
      </c>
      <c r="K354" s="180" t="s">
        <v>515</v>
      </c>
      <c r="L354" s="39"/>
      <c r="M354" s="185" t="s">
        <v>1</v>
      </c>
      <c r="N354" s="186" t="s">
        <v>44</v>
      </c>
      <c r="O354" s="77"/>
      <c r="P354" s="187">
        <f>O354*H354</f>
        <v>0</v>
      </c>
      <c r="Q354" s="187">
        <v>0.0098899999999999995</v>
      </c>
      <c r="R354" s="187">
        <f>Q354*H354</f>
        <v>0.029669999999999998</v>
      </c>
      <c r="S354" s="187">
        <v>0</v>
      </c>
      <c r="T354" s="188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89" t="s">
        <v>235</v>
      </c>
      <c r="AT354" s="189" t="s">
        <v>231</v>
      </c>
      <c r="AU354" s="189" t="s">
        <v>89</v>
      </c>
      <c r="AY354" s="19" t="s">
        <v>230</v>
      </c>
      <c r="BE354" s="190">
        <f>IF(N354="základní",J354,0)</f>
        <v>0</v>
      </c>
      <c r="BF354" s="190">
        <f>IF(N354="snížená",J354,0)</f>
        <v>0</v>
      </c>
      <c r="BG354" s="190">
        <f>IF(N354="zákl. přenesená",J354,0)</f>
        <v>0</v>
      </c>
      <c r="BH354" s="190">
        <f>IF(N354="sníž. přenesená",J354,0)</f>
        <v>0</v>
      </c>
      <c r="BI354" s="190">
        <f>IF(N354="nulová",J354,0)</f>
        <v>0</v>
      </c>
      <c r="BJ354" s="19" t="s">
        <v>87</v>
      </c>
      <c r="BK354" s="190">
        <f>ROUND(I354*H354,2)</f>
        <v>0</v>
      </c>
      <c r="BL354" s="19" t="s">
        <v>235</v>
      </c>
      <c r="BM354" s="189" t="s">
        <v>2477</v>
      </c>
    </row>
    <row r="355" s="2" customFormat="1">
      <c r="A355" s="38"/>
      <c r="B355" s="39"/>
      <c r="C355" s="38"/>
      <c r="D355" s="191" t="s">
        <v>237</v>
      </c>
      <c r="E355" s="38"/>
      <c r="F355" s="192" t="s">
        <v>2196</v>
      </c>
      <c r="G355" s="38"/>
      <c r="H355" s="38"/>
      <c r="I355" s="193"/>
      <c r="J355" s="38"/>
      <c r="K355" s="38"/>
      <c r="L355" s="39"/>
      <c r="M355" s="194"/>
      <c r="N355" s="195"/>
      <c r="O355" s="77"/>
      <c r="P355" s="77"/>
      <c r="Q355" s="77"/>
      <c r="R355" s="77"/>
      <c r="S355" s="77"/>
      <c r="T355" s="7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T355" s="19" t="s">
        <v>237</v>
      </c>
      <c r="AU355" s="19" t="s">
        <v>89</v>
      </c>
    </row>
    <row r="356" s="2" customFormat="1">
      <c r="A356" s="38"/>
      <c r="B356" s="39"/>
      <c r="C356" s="38"/>
      <c r="D356" s="199" t="s">
        <v>397</v>
      </c>
      <c r="E356" s="38"/>
      <c r="F356" s="200" t="s">
        <v>2197</v>
      </c>
      <c r="G356" s="38"/>
      <c r="H356" s="38"/>
      <c r="I356" s="193"/>
      <c r="J356" s="38"/>
      <c r="K356" s="38"/>
      <c r="L356" s="39"/>
      <c r="M356" s="194"/>
      <c r="N356" s="195"/>
      <c r="O356" s="77"/>
      <c r="P356" s="77"/>
      <c r="Q356" s="77"/>
      <c r="R356" s="77"/>
      <c r="S356" s="77"/>
      <c r="T356" s="7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T356" s="19" t="s">
        <v>397</v>
      </c>
      <c r="AU356" s="19" t="s">
        <v>89</v>
      </c>
    </row>
    <row r="357" s="13" customFormat="1">
      <c r="A357" s="13"/>
      <c r="B357" s="205"/>
      <c r="C357" s="13"/>
      <c r="D357" s="191" t="s">
        <v>519</v>
      </c>
      <c r="E357" s="206" t="s">
        <v>1</v>
      </c>
      <c r="F357" s="207" t="s">
        <v>2406</v>
      </c>
      <c r="G357" s="13"/>
      <c r="H357" s="208">
        <v>3</v>
      </c>
      <c r="I357" s="209"/>
      <c r="J357" s="13"/>
      <c r="K357" s="13"/>
      <c r="L357" s="205"/>
      <c r="M357" s="210"/>
      <c r="N357" s="211"/>
      <c r="O357" s="211"/>
      <c r="P357" s="211"/>
      <c r="Q357" s="211"/>
      <c r="R357" s="211"/>
      <c r="S357" s="211"/>
      <c r="T357" s="21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06" t="s">
        <v>519</v>
      </c>
      <c r="AU357" s="206" t="s">
        <v>89</v>
      </c>
      <c r="AV357" s="13" t="s">
        <v>89</v>
      </c>
      <c r="AW357" s="13" t="s">
        <v>35</v>
      </c>
      <c r="AX357" s="13" t="s">
        <v>79</v>
      </c>
      <c r="AY357" s="206" t="s">
        <v>230</v>
      </c>
    </row>
    <row r="358" s="14" customFormat="1">
      <c r="A358" s="14"/>
      <c r="B358" s="213"/>
      <c r="C358" s="14"/>
      <c r="D358" s="191" t="s">
        <v>519</v>
      </c>
      <c r="E358" s="214" t="s">
        <v>1</v>
      </c>
      <c r="F358" s="215" t="s">
        <v>534</v>
      </c>
      <c r="G358" s="14"/>
      <c r="H358" s="216">
        <v>3</v>
      </c>
      <c r="I358" s="217"/>
      <c r="J358" s="14"/>
      <c r="K358" s="14"/>
      <c r="L358" s="213"/>
      <c r="M358" s="218"/>
      <c r="N358" s="219"/>
      <c r="O358" s="219"/>
      <c r="P358" s="219"/>
      <c r="Q358" s="219"/>
      <c r="R358" s="219"/>
      <c r="S358" s="219"/>
      <c r="T358" s="220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14" t="s">
        <v>519</v>
      </c>
      <c r="AU358" s="214" t="s">
        <v>89</v>
      </c>
      <c r="AV358" s="14" t="s">
        <v>235</v>
      </c>
      <c r="AW358" s="14" t="s">
        <v>35</v>
      </c>
      <c r="AX358" s="14" t="s">
        <v>87</v>
      </c>
      <c r="AY358" s="214" t="s">
        <v>230</v>
      </c>
    </row>
    <row r="359" s="2" customFormat="1" ht="16.5" customHeight="1">
      <c r="A359" s="38"/>
      <c r="B359" s="177"/>
      <c r="C359" s="236" t="s">
        <v>381</v>
      </c>
      <c r="D359" s="236" t="s">
        <v>745</v>
      </c>
      <c r="E359" s="237" t="s">
        <v>2199</v>
      </c>
      <c r="F359" s="238" t="s">
        <v>2200</v>
      </c>
      <c r="G359" s="239" t="s">
        <v>458</v>
      </c>
      <c r="H359" s="240">
        <v>3</v>
      </c>
      <c r="I359" s="241"/>
      <c r="J359" s="242">
        <f>ROUND(I359*H359,2)</f>
        <v>0</v>
      </c>
      <c r="K359" s="238" t="s">
        <v>515</v>
      </c>
      <c r="L359" s="243"/>
      <c r="M359" s="244" t="s">
        <v>1</v>
      </c>
      <c r="N359" s="245" t="s">
        <v>44</v>
      </c>
      <c r="O359" s="77"/>
      <c r="P359" s="187">
        <f>O359*H359</f>
        <v>0</v>
      </c>
      <c r="Q359" s="187">
        <v>0.254</v>
      </c>
      <c r="R359" s="187">
        <f>Q359*H359</f>
        <v>0.76200000000000001</v>
      </c>
      <c r="S359" s="187">
        <v>0</v>
      </c>
      <c r="T359" s="188">
        <f>S359*H359</f>
        <v>0</v>
      </c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R359" s="189" t="s">
        <v>260</v>
      </c>
      <c r="AT359" s="189" t="s">
        <v>745</v>
      </c>
      <c r="AU359" s="189" t="s">
        <v>89</v>
      </c>
      <c r="AY359" s="19" t="s">
        <v>230</v>
      </c>
      <c r="BE359" s="190">
        <f>IF(N359="základní",J359,0)</f>
        <v>0</v>
      </c>
      <c r="BF359" s="190">
        <f>IF(N359="snížená",J359,0)</f>
        <v>0</v>
      </c>
      <c r="BG359" s="190">
        <f>IF(N359="zákl. přenesená",J359,0)</f>
        <v>0</v>
      </c>
      <c r="BH359" s="190">
        <f>IF(N359="sníž. přenesená",J359,0)</f>
        <v>0</v>
      </c>
      <c r="BI359" s="190">
        <f>IF(N359="nulová",J359,0)</f>
        <v>0</v>
      </c>
      <c r="BJ359" s="19" t="s">
        <v>87</v>
      </c>
      <c r="BK359" s="190">
        <f>ROUND(I359*H359,2)</f>
        <v>0</v>
      </c>
      <c r="BL359" s="19" t="s">
        <v>235</v>
      </c>
      <c r="BM359" s="189" t="s">
        <v>2478</v>
      </c>
    </row>
    <row r="360" s="2" customFormat="1">
      <c r="A360" s="38"/>
      <c r="B360" s="39"/>
      <c r="C360" s="38"/>
      <c r="D360" s="191" t="s">
        <v>237</v>
      </c>
      <c r="E360" s="38"/>
      <c r="F360" s="192" t="s">
        <v>2200</v>
      </c>
      <c r="G360" s="38"/>
      <c r="H360" s="38"/>
      <c r="I360" s="193"/>
      <c r="J360" s="38"/>
      <c r="K360" s="38"/>
      <c r="L360" s="39"/>
      <c r="M360" s="194"/>
      <c r="N360" s="195"/>
      <c r="O360" s="77"/>
      <c r="P360" s="77"/>
      <c r="Q360" s="77"/>
      <c r="R360" s="77"/>
      <c r="S360" s="77"/>
      <c r="T360" s="7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T360" s="19" t="s">
        <v>237</v>
      </c>
      <c r="AU360" s="19" t="s">
        <v>89</v>
      </c>
    </row>
    <row r="361" s="2" customFormat="1" ht="16.5" customHeight="1">
      <c r="A361" s="38"/>
      <c r="B361" s="177"/>
      <c r="C361" s="178" t="s">
        <v>386</v>
      </c>
      <c r="D361" s="178" t="s">
        <v>231</v>
      </c>
      <c r="E361" s="179" t="s">
        <v>2202</v>
      </c>
      <c r="F361" s="180" t="s">
        <v>2203</v>
      </c>
      <c r="G361" s="181" t="s">
        <v>458</v>
      </c>
      <c r="H361" s="182">
        <v>3</v>
      </c>
      <c r="I361" s="183"/>
      <c r="J361" s="184">
        <f>ROUND(I361*H361,2)</f>
        <v>0</v>
      </c>
      <c r="K361" s="180" t="s">
        <v>515</v>
      </c>
      <c r="L361" s="39"/>
      <c r="M361" s="185" t="s">
        <v>1</v>
      </c>
      <c r="N361" s="186" t="s">
        <v>44</v>
      </c>
      <c r="O361" s="77"/>
      <c r="P361" s="187">
        <f>O361*H361</f>
        <v>0</v>
      </c>
      <c r="Q361" s="187">
        <v>0.0098899999999999995</v>
      </c>
      <c r="R361" s="187">
        <f>Q361*H361</f>
        <v>0.029669999999999998</v>
      </c>
      <c r="S361" s="187">
        <v>0</v>
      </c>
      <c r="T361" s="188">
        <f>S361*H361</f>
        <v>0</v>
      </c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R361" s="189" t="s">
        <v>235</v>
      </c>
      <c r="AT361" s="189" t="s">
        <v>231</v>
      </c>
      <c r="AU361" s="189" t="s">
        <v>89</v>
      </c>
      <c r="AY361" s="19" t="s">
        <v>230</v>
      </c>
      <c r="BE361" s="190">
        <f>IF(N361="základní",J361,0)</f>
        <v>0</v>
      </c>
      <c r="BF361" s="190">
        <f>IF(N361="snížená",J361,0)</f>
        <v>0</v>
      </c>
      <c r="BG361" s="190">
        <f>IF(N361="zákl. přenesená",J361,0)</f>
        <v>0</v>
      </c>
      <c r="BH361" s="190">
        <f>IF(N361="sníž. přenesená",J361,0)</f>
        <v>0</v>
      </c>
      <c r="BI361" s="190">
        <f>IF(N361="nulová",J361,0)</f>
        <v>0</v>
      </c>
      <c r="BJ361" s="19" t="s">
        <v>87</v>
      </c>
      <c r="BK361" s="190">
        <f>ROUND(I361*H361,2)</f>
        <v>0</v>
      </c>
      <c r="BL361" s="19" t="s">
        <v>235</v>
      </c>
      <c r="BM361" s="189" t="s">
        <v>2479</v>
      </c>
    </row>
    <row r="362" s="2" customFormat="1">
      <c r="A362" s="38"/>
      <c r="B362" s="39"/>
      <c r="C362" s="38"/>
      <c r="D362" s="191" t="s">
        <v>237</v>
      </c>
      <c r="E362" s="38"/>
      <c r="F362" s="192" t="s">
        <v>2205</v>
      </c>
      <c r="G362" s="38"/>
      <c r="H362" s="38"/>
      <c r="I362" s="193"/>
      <c r="J362" s="38"/>
      <c r="K362" s="38"/>
      <c r="L362" s="39"/>
      <c r="M362" s="194"/>
      <c r="N362" s="195"/>
      <c r="O362" s="77"/>
      <c r="P362" s="77"/>
      <c r="Q362" s="77"/>
      <c r="R362" s="77"/>
      <c r="S362" s="77"/>
      <c r="T362" s="7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T362" s="19" t="s">
        <v>237</v>
      </c>
      <c r="AU362" s="19" t="s">
        <v>89</v>
      </c>
    </row>
    <row r="363" s="2" customFormat="1">
      <c r="A363" s="38"/>
      <c r="B363" s="39"/>
      <c r="C363" s="38"/>
      <c r="D363" s="199" t="s">
        <v>397</v>
      </c>
      <c r="E363" s="38"/>
      <c r="F363" s="200" t="s">
        <v>2206</v>
      </c>
      <c r="G363" s="38"/>
      <c r="H363" s="38"/>
      <c r="I363" s="193"/>
      <c r="J363" s="38"/>
      <c r="K363" s="38"/>
      <c r="L363" s="39"/>
      <c r="M363" s="194"/>
      <c r="N363" s="195"/>
      <c r="O363" s="77"/>
      <c r="P363" s="77"/>
      <c r="Q363" s="77"/>
      <c r="R363" s="77"/>
      <c r="S363" s="77"/>
      <c r="T363" s="7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T363" s="19" t="s">
        <v>397</v>
      </c>
      <c r="AU363" s="19" t="s">
        <v>89</v>
      </c>
    </row>
    <row r="364" s="13" customFormat="1">
      <c r="A364" s="13"/>
      <c r="B364" s="205"/>
      <c r="C364" s="13"/>
      <c r="D364" s="191" t="s">
        <v>519</v>
      </c>
      <c r="E364" s="206" t="s">
        <v>1</v>
      </c>
      <c r="F364" s="207" t="s">
        <v>2480</v>
      </c>
      <c r="G364" s="13"/>
      <c r="H364" s="208">
        <v>3</v>
      </c>
      <c r="I364" s="209"/>
      <c r="J364" s="13"/>
      <c r="K364" s="13"/>
      <c r="L364" s="205"/>
      <c r="M364" s="210"/>
      <c r="N364" s="211"/>
      <c r="O364" s="211"/>
      <c r="P364" s="211"/>
      <c r="Q364" s="211"/>
      <c r="R364" s="211"/>
      <c r="S364" s="211"/>
      <c r="T364" s="21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06" t="s">
        <v>519</v>
      </c>
      <c r="AU364" s="206" t="s">
        <v>89</v>
      </c>
      <c r="AV364" s="13" t="s">
        <v>89</v>
      </c>
      <c r="AW364" s="13" t="s">
        <v>35</v>
      </c>
      <c r="AX364" s="13" t="s">
        <v>79</v>
      </c>
      <c r="AY364" s="206" t="s">
        <v>230</v>
      </c>
    </row>
    <row r="365" s="14" customFormat="1">
      <c r="A365" s="14"/>
      <c r="B365" s="213"/>
      <c r="C365" s="14"/>
      <c r="D365" s="191" t="s">
        <v>519</v>
      </c>
      <c r="E365" s="214" t="s">
        <v>1</v>
      </c>
      <c r="F365" s="215" t="s">
        <v>534</v>
      </c>
      <c r="G365" s="14"/>
      <c r="H365" s="216">
        <v>3</v>
      </c>
      <c r="I365" s="217"/>
      <c r="J365" s="14"/>
      <c r="K365" s="14"/>
      <c r="L365" s="213"/>
      <c r="M365" s="218"/>
      <c r="N365" s="219"/>
      <c r="O365" s="219"/>
      <c r="P365" s="219"/>
      <c r="Q365" s="219"/>
      <c r="R365" s="219"/>
      <c r="S365" s="219"/>
      <c r="T365" s="220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14" t="s">
        <v>519</v>
      </c>
      <c r="AU365" s="214" t="s">
        <v>89</v>
      </c>
      <c r="AV365" s="14" t="s">
        <v>235</v>
      </c>
      <c r="AW365" s="14" t="s">
        <v>35</v>
      </c>
      <c r="AX365" s="14" t="s">
        <v>87</v>
      </c>
      <c r="AY365" s="214" t="s">
        <v>230</v>
      </c>
    </row>
    <row r="366" s="2" customFormat="1" ht="16.5" customHeight="1">
      <c r="A366" s="38"/>
      <c r="B366" s="177"/>
      <c r="C366" s="236" t="s">
        <v>391</v>
      </c>
      <c r="D366" s="236" t="s">
        <v>745</v>
      </c>
      <c r="E366" s="237" t="s">
        <v>2208</v>
      </c>
      <c r="F366" s="238" t="s">
        <v>2209</v>
      </c>
      <c r="G366" s="239" t="s">
        <v>458</v>
      </c>
      <c r="H366" s="240">
        <v>3</v>
      </c>
      <c r="I366" s="241"/>
      <c r="J366" s="242">
        <f>ROUND(I366*H366,2)</f>
        <v>0</v>
      </c>
      <c r="K366" s="238" t="s">
        <v>515</v>
      </c>
      <c r="L366" s="243"/>
      <c r="M366" s="244" t="s">
        <v>1</v>
      </c>
      <c r="N366" s="245" t="s">
        <v>44</v>
      </c>
      <c r="O366" s="77"/>
      <c r="P366" s="187">
        <f>O366*H366</f>
        <v>0</v>
      </c>
      <c r="Q366" s="187">
        <v>0.50600000000000001</v>
      </c>
      <c r="R366" s="187">
        <f>Q366*H366</f>
        <v>1.518</v>
      </c>
      <c r="S366" s="187">
        <v>0</v>
      </c>
      <c r="T366" s="188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89" t="s">
        <v>260</v>
      </c>
      <c r="AT366" s="189" t="s">
        <v>745</v>
      </c>
      <c r="AU366" s="189" t="s">
        <v>89</v>
      </c>
      <c r="AY366" s="19" t="s">
        <v>230</v>
      </c>
      <c r="BE366" s="190">
        <f>IF(N366="základní",J366,0)</f>
        <v>0</v>
      </c>
      <c r="BF366" s="190">
        <f>IF(N366="snížená",J366,0)</f>
        <v>0</v>
      </c>
      <c r="BG366" s="190">
        <f>IF(N366="zákl. přenesená",J366,0)</f>
        <v>0</v>
      </c>
      <c r="BH366" s="190">
        <f>IF(N366="sníž. přenesená",J366,0)</f>
        <v>0</v>
      </c>
      <c r="BI366" s="190">
        <f>IF(N366="nulová",J366,0)</f>
        <v>0</v>
      </c>
      <c r="BJ366" s="19" t="s">
        <v>87</v>
      </c>
      <c r="BK366" s="190">
        <f>ROUND(I366*H366,2)</f>
        <v>0</v>
      </c>
      <c r="BL366" s="19" t="s">
        <v>235</v>
      </c>
      <c r="BM366" s="189" t="s">
        <v>2481</v>
      </c>
    </row>
    <row r="367" s="2" customFormat="1">
      <c r="A367" s="38"/>
      <c r="B367" s="39"/>
      <c r="C367" s="38"/>
      <c r="D367" s="191" t="s">
        <v>237</v>
      </c>
      <c r="E367" s="38"/>
      <c r="F367" s="192" t="s">
        <v>2209</v>
      </c>
      <c r="G367" s="38"/>
      <c r="H367" s="38"/>
      <c r="I367" s="193"/>
      <c r="J367" s="38"/>
      <c r="K367" s="38"/>
      <c r="L367" s="39"/>
      <c r="M367" s="194"/>
      <c r="N367" s="195"/>
      <c r="O367" s="77"/>
      <c r="P367" s="77"/>
      <c r="Q367" s="77"/>
      <c r="R367" s="77"/>
      <c r="S367" s="77"/>
      <c r="T367" s="7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T367" s="19" t="s">
        <v>237</v>
      </c>
      <c r="AU367" s="19" t="s">
        <v>89</v>
      </c>
    </row>
    <row r="368" s="2" customFormat="1" ht="16.5" customHeight="1">
      <c r="A368" s="38"/>
      <c r="B368" s="177"/>
      <c r="C368" s="178" t="s">
        <v>402</v>
      </c>
      <c r="D368" s="178" t="s">
        <v>231</v>
      </c>
      <c r="E368" s="179" t="s">
        <v>2220</v>
      </c>
      <c r="F368" s="180" t="s">
        <v>2221</v>
      </c>
      <c r="G368" s="181" t="s">
        <v>458</v>
      </c>
      <c r="H368" s="182">
        <v>3</v>
      </c>
      <c r="I368" s="183"/>
      <c r="J368" s="184">
        <f>ROUND(I368*H368,2)</f>
        <v>0</v>
      </c>
      <c r="K368" s="180" t="s">
        <v>515</v>
      </c>
      <c r="L368" s="39"/>
      <c r="M368" s="185" t="s">
        <v>1</v>
      </c>
      <c r="N368" s="186" t="s">
        <v>44</v>
      </c>
      <c r="O368" s="77"/>
      <c r="P368" s="187">
        <f>O368*H368</f>
        <v>0</v>
      </c>
      <c r="Q368" s="187">
        <v>0.012184</v>
      </c>
      <c r="R368" s="187">
        <f>Q368*H368</f>
        <v>0.036552000000000001</v>
      </c>
      <c r="S368" s="187">
        <v>0</v>
      </c>
      <c r="T368" s="188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89" t="s">
        <v>235</v>
      </c>
      <c r="AT368" s="189" t="s">
        <v>231</v>
      </c>
      <c r="AU368" s="189" t="s">
        <v>89</v>
      </c>
      <c r="AY368" s="19" t="s">
        <v>230</v>
      </c>
      <c r="BE368" s="190">
        <f>IF(N368="základní",J368,0)</f>
        <v>0</v>
      </c>
      <c r="BF368" s="190">
        <f>IF(N368="snížená",J368,0)</f>
        <v>0</v>
      </c>
      <c r="BG368" s="190">
        <f>IF(N368="zákl. přenesená",J368,0)</f>
        <v>0</v>
      </c>
      <c r="BH368" s="190">
        <f>IF(N368="sníž. přenesená",J368,0)</f>
        <v>0</v>
      </c>
      <c r="BI368" s="190">
        <f>IF(N368="nulová",J368,0)</f>
        <v>0</v>
      </c>
      <c r="BJ368" s="19" t="s">
        <v>87</v>
      </c>
      <c r="BK368" s="190">
        <f>ROUND(I368*H368,2)</f>
        <v>0</v>
      </c>
      <c r="BL368" s="19" t="s">
        <v>235</v>
      </c>
      <c r="BM368" s="189" t="s">
        <v>2482</v>
      </c>
    </row>
    <row r="369" s="2" customFormat="1">
      <c r="A369" s="38"/>
      <c r="B369" s="39"/>
      <c r="C369" s="38"/>
      <c r="D369" s="191" t="s">
        <v>237</v>
      </c>
      <c r="E369" s="38"/>
      <c r="F369" s="192" t="s">
        <v>2223</v>
      </c>
      <c r="G369" s="38"/>
      <c r="H369" s="38"/>
      <c r="I369" s="193"/>
      <c r="J369" s="38"/>
      <c r="K369" s="38"/>
      <c r="L369" s="39"/>
      <c r="M369" s="194"/>
      <c r="N369" s="195"/>
      <c r="O369" s="77"/>
      <c r="P369" s="77"/>
      <c r="Q369" s="77"/>
      <c r="R369" s="77"/>
      <c r="S369" s="77"/>
      <c r="T369" s="7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T369" s="19" t="s">
        <v>237</v>
      </c>
      <c r="AU369" s="19" t="s">
        <v>89</v>
      </c>
    </row>
    <row r="370" s="2" customFormat="1">
      <c r="A370" s="38"/>
      <c r="B370" s="39"/>
      <c r="C370" s="38"/>
      <c r="D370" s="199" t="s">
        <v>397</v>
      </c>
      <c r="E370" s="38"/>
      <c r="F370" s="200" t="s">
        <v>2224</v>
      </c>
      <c r="G370" s="38"/>
      <c r="H370" s="38"/>
      <c r="I370" s="193"/>
      <c r="J370" s="38"/>
      <c r="K370" s="38"/>
      <c r="L370" s="39"/>
      <c r="M370" s="194"/>
      <c r="N370" s="195"/>
      <c r="O370" s="77"/>
      <c r="P370" s="77"/>
      <c r="Q370" s="77"/>
      <c r="R370" s="77"/>
      <c r="S370" s="77"/>
      <c r="T370" s="7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T370" s="19" t="s">
        <v>397</v>
      </c>
      <c r="AU370" s="19" t="s">
        <v>89</v>
      </c>
    </row>
    <row r="371" s="13" customFormat="1">
      <c r="A371" s="13"/>
      <c r="B371" s="205"/>
      <c r="C371" s="13"/>
      <c r="D371" s="191" t="s">
        <v>519</v>
      </c>
      <c r="E371" s="206" t="s">
        <v>1</v>
      </c>
      <c r="F371" s="207" t="s">
        <v>2414</v>
      </c>
      <c r="G371" s="13"/>
      <c r="H371" s="208">
        <v>3</v>
      </c>
      <c r="I371" s="209"/>
      <c r="J371" s="13"/>
      <c r="K371" s="13"/>
      <c r="L371" s="205"/>
      <c r="M371" s="210"/>
      <c r="N371" s="211"/>
      <c r="O371" s="211"/>
      <c r="P371" s="211"/>
      <c r="Q371" s="211"/>
      <c r="R371" s="211"/>
      <c r="S371" s="211"/>
      <c r="T371" s="21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06" t="s">
        <v>519</v>
      </c>
      <c r="AU371" s="206" t="s">
        <v>89</v>
      </c>
      <c r="AV371" s="13" t="s">
        <v>89</v>
      </c>
      <c r="AW371" s="13" t="s">
        <v>35</v>
      </c>
      <c r="AX371" s="13" t="s">
        <v>79</v>
      </c>
      <c r="AY371" s="206" t="s">
        <v>230</v>
      </c>
    </row>
    <row r="372" s="14" customFormat="1">
      <c r="A372" s="14"/>
      <c r="B372" s="213"/>
      <c r="C372" s="14"/>
      <c r="D372" s="191" t="s">
        <v>519</v>
      </c>
      <c r="E372" s="214" t="s">
        <v>1</v>
      </c>
      <c r="F372" s="215" t="s">
        <v>534</v>
      </c>
      <c r="G372" s="14"/>
      <c r="H372" s="216">
        <v>3</v>
      </c>
      <c r="I372" s="217"/>
      <c r="J372" s="14"/>
      <c r="K372" s="14"/>
      <c r="L372" s="213"/>
      <c r="M372" s="218"/>
      <c r="N372" s="219"/>
      <c r="O372" s="219"/>
      <c r="P372" s="219"/>
      <c r="Q372" s="219"/>
      <c r="R372" s="219"/>
      <c r="S372" s="219"/>
      <c r="T372" s="22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14" t="s">
        <v>519</v>
      </c>
      <c r="AU372" s="214" t="s">
        <v>89</v>
      </c>
      <c r="AV372" s="14" t="s">
        <v>235</v>
      </c>
      <c r="AW372" s="14" t="s">
        <v>35</v>
      </c>
      <c r="AX372" s="14" t="s">
        <v>87</v>
      </c>
      <c r="AY372" s="214" t="s">
        <v>230</v>
      </c>
    </row>
    <row r="373" s="2" customFormat="1" ht="16.5" customHeight="1">
      <c r="A373" s="38"/>
      <c r="B373" s="177"/>
      <c r="C373" s="236" t="s">
        <v>406</v>
      </c>
      <c r="D373" s="236" t="s">
        <v>745</v>
      </c>
      <c r="E373" s="237" t="s">
        <v>2226</v>
      </c>
      <c r="F373" s="238" t="s">
        <v>2227</v>
      </c>
      <c r="G373" s="239" t="s">
        <v>458</v>
      </c>
      <c r="H373" s="240">
        <v>3</v>
      </c>
      <c r="I373" s="241"/>
      <c r="J373" s="242">
        <f>ROUND(I373*H373,2)</f>
        <v>0</v>
      </c>
      <c r="K373" s="238" t="s">
        <v>515</v>
      </c>
      <c r="L373" s="243"/>
      <c r="M373" s="244" t="s">
        <v>1</v>
      </c>
      <c r="N373" s="245" t="s">
        <v>44</v>
      </c>
      <c r="O373" s="77"/>
      <c r="P373" s="187">
        <f>O373*H373</f>
        <v>0</v>
      </c>
      <c r="Q373" s="187">
        <v>0.58499999999999996</v>
      </c>
      <c r="R373" s="187">
        <f>Q373*H373</f>
        <v>1.7549999999999999</v>
      </c>
      <c r="S373" s="187">
        <v>0</v>
      </c>
      <c r="T373" s="188">
        <f>S373*H373</f>
        <v>0</v>
      </c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R373" s="189" t="s">
        <v>260</v>
      </c>
      <c r="AT373" s="189" t="s">
        <v>745</v>
      </c>
      <c r="AU373" s="189" t="s">
        <v>89</v>
      </c>
      <c r="AY373" s="19" t="s">
        <v>230</v>
      </c>
      <c r="BE373" s="190">
        <f>IF(N373="základní",J373,0)</f>
        <v>0</v>
      </c>
      <c r="BF373" s="190">
        <f>IF(N373="snížená",J373,0)</f>
        <v>0</v>
      </c>
      <c r="BG373" s="190">
        <f>IF(N373="zákl. přenesená",J373,0)</f>
        <v>0</v>
      </c>
      <c r="BH373" s="190">
        <f>IF(N373="sníž. přenesená",J373,0)</f>
        <v>0</v>
      </c>
      <c r="BI373" s="190">
        <f>IF(N373="nulová",J373,0)</f>
        <v>0</v>
      </c>
      <c r="BJ373" s="19" t="s">
        <v>87</v>
      </c>
      <c r="BK373" s="190">
        <f>ROUND(I373*H373,2)</f>
        <v>0</v>
      </c>
      <c r="BL373" s="19" t="s">
        <v>235</v>
      </c>
      <c r="BM373" s="189" t="s">
        <v>2483</v>
      </c>
    </row>
    <row r="374" s="2" customFormat="1">
      <c r="A374" s="38"/>
      <c r="B374" s="39"/>
      <c r="C374" s="38"/>
      <c r="D374" s="191" t="s">
        <v>237</v>
      </c>
      <c r="E374" s="38"/>
      <c r="F374" s="192" t="s">
        <v>2227</v>
      </c>
      <c r="G374" s="38"/>
      <c r="H374" s="38"/>
      <c r="I374" s="193"/>
      <c r="J374" s="38"/>
      <c r="K374" s="38"/>
      <c r="L374" s="39"/>
      <c r="M374" s="194"/>
      <c r="N374" s="195"/>
      <c r="O374" s="77"/>
      <c r="P374" s="77"/>
      <c r="Q374" s="77"/>
      <c r="R374" s="77"/>
      <c r="S374" s="77"/>
      <c r="T374" s="7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T374" s="19" t="s">
        <v>237</v>
      </c>
      <c r="AU374" s="19" t="s">
        <v>89</v>
      </c>
    </row>
    <row r="375" s="13" customFormat="1">
      <c r="A375" s="13"/>
      <c r="B375" s="205"/>
      <c r="C375" s="13"/>
      <c r="D375" s="191" t="s">
        <v>519</v>
      </c>
      <c r="E375" s="206" t="s">
        <v>1</v>
      </c>
      <c r="F375" s="207" t="s">
        <v>2414</v>
      </c>
      <c r="G375" s="13"/>
      <c r="H375" s="208">
        <v>3</v>
      </c>
      <c r="I375" s="209"/>
      <c r="J375" s="13"/>
      <c r="K375" s="13"/>
      <c r="L375" s="205"/>
      <c r="M375" s="210"/>
      <c r="N375" s="211"/>
      <c r="O375" s="211"/>
      <c r="P375" s="211"/>
      <c r="Q375" s="211"/>
      <c r="R375" s="211"/>
      <c r="S375" s="211"/>
      <c r="T375" s="21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06" t="s">
        <v>519</v>
      </c>
      <c r="AU375" s="206" t="s">
        <v>89</v>
      </c>
      <c r="AV375" s="13" t="s">
        <v>89</v>
      </c>
      <c r="AW375" s="13" t="s">
        <v>35</v>
      </c>
      <c r="AX375" s="13" t="s">
        <v>79</v>
      </c>
      <c r="AY375" s="206" t="s">
        <v>230</v>
      </c>
    </row>
    <row r="376" s="14" customFormat="1">
      <c r="A376" s="14"/>
      <c r="B376" s="213"/>
      <c r="C376" s="14"/>
      <c r="D376" s="191" t="s">
        <v>519</v>
      </c>
      <c r="E376" s="214" t="s">
        <v>1</v>
      </c>
      <c r="F376" s="215" t="s">
        <v>534</v>
      </c>
      <c r="G376" s="14"/>
      <c r="H376" s="216">
        <v>3</v>
      </c>
      <c r="I376" s="217"/>
      <c r="J376" s="14"/>
      <c r="K376" s="14"/>
      <c r="L376" s="213"/>
      <c r="M376" s="218"/>
      <c r="N376" s="219"/>
      <c r="O376" s="219"/>
      <c r="P376" s="219"/>
      <c r="Q376" s="219"/>
      <c r="R376" s="219"/>
      <c r="S376" s="219"/>
      <c r="T376" s="220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14" t="s">
        <v>519</v>
      </c>
      <c r="AU376" s="214" t="s">
        <v>89</v>
      </c>
      <c r="AV376" s="14" t="s">
        <v>235</v>
      </c>
      <c r="AW376" s="14" t="s">
        <v>35</v>
      </c>
      <c r="AX376" s="14" t="s">
        <v>87</v>
      </c>
      <c r="AY376" s="214" t="s">
        <v>230</v>
      </c>
    </row>
    <row r="377" s="2" customFormat="1" ht="21.75" customHeight="1">
      <c r="A377" s="38"/>
      <c r="B377" s="177"/>
      <c r="C377" s="178" t="s">
        <v>410</v>
      </c>
      <c r="D377" s="178" t="s">
        <v>231</v>
      </c>
      <c r="E377" s="179" t="s">
        <v>2229</v>
      </c>
      <c r="F377" s="180" t="s">
        <v>2230</v>
      </c>
      <c r="G377" s="181" t="s">
        <v>458</v>
      </c>
      <c r="H377" s="182">
        <v>3</v>
      </c>
      <c r="I377" s="183"/>
      <c r="J377" s="184">
        <f>ROUND(I377*H377,2)</f>
        <v>0</v>
      </c>
      <c r="K377" s="180" t="s">
        <v>515</v>
      </c>
      <c r="L377" s="39"/>
      <c r="M377" s="185" t="s">
        <v>1</v>
      </c>
      <c r="N377" s="186" t="s">
        <v>44</v>
      </c>
      <c r="O377" s="77"/>
      <c r="P377" s="187">
        <f>O377*H377</f>
        <v>0</v>
      </c>
      <c r="Q377" s="187">
        <v>0.089999999999999997</v>
      </c>
      <c r="R377" s="187">
        <f>Q377*H377</f>
        <v>0.27000000000000002</v>
      </c>
      <c r="S377" s="187">
        <v>0</v>
      </c>
      <c r="T377" s="188">
        <f>S377*H377</f>
        <v>0</v>
      </c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R377" s="189" t="s">
        <v>235</v>
      </c>
      <c r="AT377" s="189" t="s">
        <v>231</v>
      </c>
      <c r="AU377" s="189" t="s">
        <v>89</v>
      </c>
      <c r="AY377" s="19" t="s">
        <v>230</v>
      </c>
      <c r="BE377" s="190">
        <f>IF(N377="základní",J377,0)</f>
        <v>0</v>
      </c>
      <c r="BF377" s="190">
        <f>IF(N377="snížená",J377,0)</f>
        <v>0</v>
      </c>
      <c r="BG377" s="190">
        <f>IF(N377="zákl. přenesená",J377,0)</f>
        <v>0</v>
      </c>
      <c r="BH377" s="190">
        <f>IF(N377="sníž. přenesená",J377,0)</f>
        <v>0</v>
      </c>
      <c r="BI377" s="190">
        <f>IF(N377="nulová",J377,0)</f>
        <v>0</v>
      </c>
      <c r="BJ377" s="19" t="s">
        <v>87</v>
      </c>
      <c r="BK377" s="190">
        <f>ROUND(I377*H377,2)</f>
        <v>0</v>
      </c>
      <c r="BL377" s="19" t="s">
        <v>235</v>
      </c>
      <c r="BM377" s="189" t="s">
        <v>2484</v>
      </c>
    </row>
    <row r="378" s="2" customFormat="1">
      <c r="A378" s="38"/>
      <c r="B378" s="39"/>
      <c r="C378" s="38"/>
      <c r="D378" s="191" t="s">
        <v>237</v>
      </c>
      <c r="E378" s="38"/>
      <c r="F378" s="192" t="s">
        <v>2232</v>
      </c>
      <c r="G378" s="38"/>
      <c r="H378" s="38"/>
      <c r="I378" s="193"/>
      <c r="J378" s="38"/>
      <c r="K378" s="38"/>
      <c r="L378" s="39"/>
      <c r="M378" s="194"/>
      <c r="N378" s="195"/>
      <c r="O378" s="77"/>
      <c r="P378" s="77"/>
      <c r="Q378" s="77"/>
      <c r="R378" s="77"/>
      <c r="S378" s="77"/>
      <c r="T378" s="7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T378" s="19" t="s">
        <v>237</v>
      </c>
      <c r="AU378" s="19" t="s">
        <v>89</v>
      </c>
    </row>
    <row r="379" s="2" customFormat="1">
      <c r="A379" s="38"/>
      <c r="B379" s="39"/>
      <c r="C379" s="38"/>
      <c r="D379" s="199" t="s">
        <v>397</v>
      </c>
      <c r="E379" s="38"/>
      <c r="F379" s="200" t="s">
        <v>2233</v>
      </c>
      <c r="G379" s="38"/>
      <c r="H379" s="38"/>
      <c r="I379" s="193"/>
      <c r="J379" s="38"/>
      <c r="K379" s="38"/>
      <c r="L379" s="39"/>
      <c r="M379" s="194"/>
      <c r="N379" s="195"/>
      <c r="O379" s="77"/>
      <c r="P379" s="77"/>
      <c r="Q379" s="77"/>
      <c r="R379" s="77"/>
      <c r="S379" s="77"/>
      <c r="T379" s="7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T379" s="19" t="s">
        <v>397</v>
      </c>
      <c r="AU379" s="19" t="s">
        <v>89</v>
      </c>
    </row>
    <row r="380" s="13" customFormat="1">
      <c r="A380" s="13"/>
      <c r="B380" s="205"/>
      <c r="C380" s="13"/>
      <c r="D380" s="191" t="s">
        <v>519</v>
      </c>
      <c r="E380" s="206" t="s">
        <v>1</v>
      </c>
      <c r="F380" s="207" t="s">
        <v>2417</v>
      </c>
      <c r="G380" s="13"/>
      <c r="H380" s="208">
        <v>3</v>
      </c>
      <c r="I380" s="209"/>
      <c r="J380" s="13"/>
      <c r="K380" s="13"/>
      <c r="L380" s="205"/>
      <c r="M380" s="210"/>
      <c r="N380" s="211"/>
      <c r="O380" s="211"/>
      <c r="P380" s="211"/>
      <c r="Q380" s="211"/>
      <c r="R380" s="211"/>
      <c r="S380" s="211"/>
      <c r="T380" s="21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06" t="s">
        <v>519</v>
      </c>
      <c r="AU380" s="206" t="s">
        <v>89</v>
      </c>
      <c r="AV380" s="13" t="s">
        <v>89</v>
      </c>
      <c r="AW380" s="13" t="s">
        <v>35</v>
      </c>
      <c r="AX380" s="13" t="s">
        <v>79</v>
      </c>
      <c r="AY380" s="206" t="s">
        <v>230</v>
      </c>
    </row>
    <row r="381" s="14" customFormat="1">
      <c r="A381" s="14"/>
      <c r="B381" s="213"/>
      <c r="C381" s="14"/>
      <c r="D381" s="191" t="s">
        <v>519</v>
      </c>
      <c r="E381" s="214" t="s">
        <v>1</v>
      </c>
      <c r="F381" s="215" t="s">
        <v>534</v>
      </c>
      <c r="G381" s="14"/>
      <c r="H381" s="216">
        <v>3</v>
      </c>
      <c r="I381" s="217"/>
      <c r="J381" s="14"/>
      <c r="K381" s="14"/>
      <c r="L381" s="213"/>
      <c r="M381" s="218"/>
      <c r="N381" s="219"/>
      <c r="O381" s="219"/>
      <c r="P381" s="219"/>
      <c r="Q381" s="219"/>
      <c r="R381" s="219"/>
      <c r="S381" s="219"/>
      <c r="T381" s="220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14" t="s">
        <v>519</v>
      </c>
      <c r="AU381" s="214" t="s">
        <v>89</v>
      </c>
      <c r="AV381" s="14" t="s">
        <v>235</v>
      </c>
      <c r="AW381" s="14" t="s">
        <v>35</v>
      </c>
      <c r="AX381" s="14" t="s">
        <v>87</v>
      </c>
      <c r="AY381" s="214" t="s">
        <v>230</v>
      </c>
    </row>
    <row r="382" s="2" customFormat="1" ht="16.5" customHeight="1">
      <c r="A382" s="38"/>
      <c r="B382" s="177"/>
      <c r="C382" s="236" t="s">
        <v>416</v>
      </c>
      <c r="D382" s="236" t="s">
        <v>745</v>
      </c>
      <c r="E382" s="237" t="s">
        <v>2235</v>
      </c>
      <c r="F382" s="238" t="s">
        <v>2236</v>
      </c>
      <c r="G382" s="239" t="s">
        <v>458</v>
      </c>
      <c r="H382" s="240">
        <v>3</v>
      </c>
      <c r="I382" s="241"/>
      <c r="J382" s="242">
        <f>ROUND(I382*H382,2)</f>
        <v>0</v>
      </c>
      <c r="K382" s="238" t="s">
        <v>515</v>
      </c>
      <c r="L382" s="243"/>
      <c r="M382" s="244" t="s">
        <v>1</v>
      </c>
      <c r="N382" s="245" t="s">
        <v>44</v>
      </c>
      <c r="O382" s="77"/>
      <c r="P382" s="187">
        <f>O382*H382</f>
        <v>0</v>
      </c>
      <c r="Q382" s="187">
        <v>0.12</v>
      </c>
      <c r="R382" s="187">
        <f>Q382*H382</f>
        <v>0.35999999999999999</v>
      </c>
      <c r="S382" s="187">
        <v>0</v>
      </c>
      <c r="T382" s="188">
        <f>S382*H382</f>
        <v>0</v>
      </c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R382" s="189" t="s">
        <v>260</v>
      </c>
      <c r="AT382" s="189" t="s">
        <v>745</v>
      </c>
      <c r="AU382" s="189" t="s">
        <v>89</v>
      </c>
      <c r="AY382" s="19" t="s">
        <v>230</v>
      </c>
      <c r="BE382" s="190">
        <f>IF(N382="základní",J382,0)</f>
        <v>0</v>
      </c>
      <c r="BF382" s="190">
        <f>IF(N382="snížená",J382,0)</f>
        <v>0</v>
      </c>
      <c r="BG382" s="190">
        <f>IF(N382="zákl. přenesená",J382,0)</f>
        <v>0</v>
      </c>
      <c r="BH382" s="190">
        <f>IF(N382="sníž. přenesená",J382,0)</f>
        <v>0</v>
      </c>
      <c r="BI382" s="190">
        <f>IF(N382="nulová",J382,0)</f>
        <v>0</v>
      </c>
      <c r="BJ382" s="19" t="s">
        <v>87</v>
      </c>
      <c r="BK382" s="190">
        <f>ROUND(I382*H382,2)</f>
        <v>0</v>
      </c>
      <c r="BL382" s="19" t="s">
        <v>235</v>
      </c>
      <c r="BM382" s="189" t="s">
        <v>2485</v>
      </c>
    </row>
    <row r="383" s="2" customFormat="1">
      <c r="A383" s="38"/>
      <c r="B383" s="39"/>
      <c r="C383" s="38"/>
      <c r="D383" s="191" t="s">
        <v>237</v>
      </c>
      <c r="E383" s="38"/>
      <c r="F383" s="192" t="s">
        <v>2236</v>
      </c>
      <c r="G383" s="38"/>
      <c r="H383" s="38"/>
      <c r="I383" s="193"/>
      <c r="J383" s="38"/>
      <c r="K383" s="38"/>
      <c r="L383" s="39"/>
      <c r="M383" s="194"/>
      <c r="N383" s="195"/>
      <c r="O383" s="77"/>
      <c r="P383" s="77"/>
      <c r="Q383" s="77"/>
      <c r="R383" s="77"/>
      <c r="S383" s="77"/>
      <c r="T383" s="7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T383" s="19" t="s">
        <v>237</v>
      </c>
      <c r="AU383" s="19" t="s">
        <v>89</v>
      </c>
    </row>
    <row r="384" s="13" customFormat="1">
      <c r="A384" s="13"/>
      <c r="B384" s="205"/>
      <c r="C384" s="13"/>
      <c r="D384" s="191" t="s">
        <v>519</v>
      </c>
      <c r="E384" s="206" t="s">
        <v>1</v>
      </c>
      <c r="F384" s="207" t="s">
        <v>2417</v>
      </c>
      <c r="G384" s="13"/>
      <c r="H384" s="208">
        <v>3</v>
      </c>
      <c r="I384" s="209"/>
      <c r="J384" s="13"/>
      <c r="K384" s="13"/>
      <c r="L384" s="205"/>
      <c r="M384" s="210"/>
      <c r="N384" s="211"/>
      <c r="O384" s="211"/>
      <c r="P384" s="211"/>
      <c r="Q384" s="211"/>
      <c r="R384" s="211"/>
      <c r="S384" s="211"/>
      <c r="T384" s="21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06" t="s">
        <v>519</v>
      </c>
      <c r="AU384" s="206" t="s">
        <v>89</v>
      </c>
      <c r="AV384" s="13" t="s">
        <v>89</v>
      </c>
      <c r="AW384" s="13" t="s">
        <v>35</v>
      </c>
      <c r="AX384" s="13" t="s">
        <v>79</v>
      </c>
      <c r="AY384" s="206" t="s">
        <v>230</v>
      </c>
    </row>
    <row r="385" s="14" customFormat="1">
      <c r="A385" s="14"/>
      <c r="B385" s="213"/>
      <c r="C385" s="14"/>
      <c r="D385" s="191" t="s">
        <v>519</v>
      </c>
      <c r="E385" s="214" t="s">
        <v>1</v>
      </c>
      <c r="F385" s="215" t="s">
        <v>534</v>
      </c>
      <c r="G385" s="14"/>
      <c r="H385" s="216">
        <v>3</v>
      </c>
      <c r="I385" s="217"/>
      <c r="J385" s="14"/>
      <c r="K385" s="14"/>
      <c r="L385" s="213"/>
      <c r="M385" s="218"/>
      <c r="N385" s="219"/>
      <c r="O385" s="219"/>
      <c r="P385" s="219"/>
      <c r="Q385" s="219"/>
      <c r="R385" s="219"/>
      <c r="S385" s="219"/>
      <c r="T385" s="22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14" t="s">
        <v>519</v>
      </c>
      <c r="AU385" s="214" t="s">
        <v>89</v>
      </c>
      <c r="AV385" s="14" t="s">
        <v>235</v>
      </c>
      <c r="AW385" s="14" t="s">
        <v>35</v>
      </c>
      <c r="AX385" s="14" t="s">
        <v>87</v>
      </c>
      <c r="AY385" s="214" t="s">
        <v>230</v>
      </c>
    </row>
    <row r="386" s="12" customFormat="1" ht="22.8" customHeight="1">
      <c r="A386" s="12"/>
      <c r="B386" s="166"/>
      <c r="C386" s="12"/>
      <c r="D386" s="167" t="s">
        <v>78</v>
      </c>
      <c r="E386" s="197" t="s">
        <v>1366</v>
      </c>
      <c r="F386" s="197" t="s">
        <v>1367</v>
      </c>
      <c r="G386" s="12"/>
      <c r="H386" s="12"/>
      <c r="I386" s="169"/>
      <c r="J386" s="198">
        <f>BK386</f>
        <v>0</v>
      </c>
      <c r="K386" s="12"/>
      <c r="L386" s="166"/>
      <c r="M386" s="171"/>
      <c r="N386" s="172"/>
      <c r="O386" s="172"/>
      <c r="P386" s="173">
        <f>SUM(P387:P392)</f>
        <v>0</v>
      </c>
      <c r="Q386" s="172"/>
      <c r="R386" s="173">
        <f>SUM(R387:R392)</f>
        <v>0</v>
      </c>
      <c r="S386" s="172"/>
      <c r="T386" s="174">
        <f>SUM(T387:T392)</f>
        <v>0</v>
      </c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R386" s="167" t="s">
        <v>87</v>
      </c>
      <c r="AT386" s="175" t="s">
        <v>78</v>
      </c>
      <c r="AU386" s="175" t="s">
        <v>87</v>
      </c>
      <c r="AY386" s="167" t="s">
        <v>230</v>
      </c>
      <c r="BK386" s="176">
        <f>SUM(BK387:BK392)</f>
        <v>0</v>
      </c>
    </row>
    <row r="387" s="2" customFormat="1" ht="16.5" customHeight="1">
      <c r="A387" s="38"/>
      <c r="B387" s="177"/>
      <c r="C387" s="178" t="s">
        <v>422</v>
      </c>
      <c r="D387" s="178" t="s">
        <v>231</v>
      </c>
      <c r="E387" s="179" t="s">
        <v>2241</v>
      </c>
      <c r="F387" s="180" t="s">
        <v>2242</v>
      </c>
      <c r="G387" s="181" t="s">
        <v>748</v>
      </c>
      <c r="H387" s="182">
        <v>11.634</v>
      </c>
      <c r="I387" s="183"/>
      <c r="J387" s="184">
        <f>ROUND(I387*H387,2)</f>
        <v>0</v>
      </c>
      <c r="K387" s="180" t="s">
        <v>515</v>
      </c>
      <c r="L387" s="39"/>
      <c r="M387" s="185" t="s">
        <v>1</v>
      </c>
      <c r="N387" s="186" t="s">
        <v>44</v>
      </c>
      <c r="O387" s="77"/>
      <c r="P387" s="187">
        <f>O387*H387</f>
        <v>0</v>
      </c>
      <c r="Q387" s="187">
        <v>0</v>
      </c>
      <c r="R387" s="187">
        <f>Q387*H387</f>
        <v>0</v>
      </c>
      <c r="S387" s="187">
        <v>0</v>
      </c>
      <c r="T387" s="188">
        <f>S387*H387</f>
        <v>0</v>
      </c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R387" s="189" t="s">
        <v>235</v>
      </c>
      <c r="AT387" s="189" t="s">
        <v>231</v>
      </c>
      <c r="AU387" s="189" t="s">
        <v>89</v>
      </c>
      <c r="AY387" s="19" t="s">
        <v>230</v>
      </c>
      <c r="BE387" s="190">
        <f>IF(N387="základní",J387,0)</f>
        <v>0</v>
      </c>
      <c r="BF387" s="190">
        <f>IF(N387="snížená",J387,0)</f>
        <v>0</v>
      </c>
      <c r="BG387" s="190">
        <f>IF(N387="zákl. přenesená",J387,0)</f>
        <v>0</v>
      </c>
      <c r="BH387" s="190">
        <f>IF(N387="sníž. přenesená",J387,0)</f>
        <v>0</v>
      </c>
      <c r="BI387" s="190">
        <f>IF(N387="nulová",J387,0)</f>
        <v>0</v>
      </c>
      <c r="BJ387" s="19" t="s">
        <v>87</v>
      </c>
      <c r="BK387" s="190">
        <f>ROUND(I387*H387,2)</f>
        <v>0</v>
      </c>
      <c r="BL387" s="19" t="s">
        <v>235</v>
      </c>
      <c r="BM387" s="189" t="s">
        <v>2486</v>
      </c>
    </row>
    <row r="388" s="2" customFormat="1">
      <c r="A388" s="38"/>
      <c r="B388" s="39"/>
      <c r="C388" s="38"/>
      <c r="D388" s="191" t="s">
        <v>237</v>
      </c>
      <c r="E388" s="38"/>
      <c r="F388" s="192" t="s">
        <v>2244</v>
      </c>
      <c r="G388" s="38"/>
      <c r="H388" s="38"/>
      <c r="I388" s="193"/>
      <c r="J388" s="38"/>
      <c r="K388" s="38"/>
      <c r="L388" s="39"/>
      <c r="M388" s="194"/>
      <c r="N388" s="195"/>
      <c r="O388" s="77"/>
      <c r="P388" s="77"/>
      <c r="Q388" s="77"/>
      <c r="R388" s="77"/>
      <c r="S388" s="77"/>
      <c r="T388" s="7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T388" s="19" t="s">
        <v>237</v>
      </c>
      <c r="AU388" s="19" t="s">
        <v>89</v>
      </c>
    </row>
    <row r="389" s="2" customFormat="1">
      <c r="A389" s="38"/>
      <c r="B389" s="39"/>
      <c r="C389" s="38"/>
      <c r="D389" s="199" t="s">
        <v>397</v>
      </c>
      <c r="E389" s="38"/>
      <c r="F389" s="200" t="s">
        <v>2245</v>
      </c>
      <c r="G389" s="38"/>
      <c r="H389" s="38"/>
      <c r="I389" s="193"/>
      <c r="J389" s="38"/>
      <c r="K389" s="38"/>
      <c r="L389" s="39"/>
      <c r="M389" s="194"/>
      <c r="N389" s="195"/>
      <c r="O389" s="77"/>
      <c r="P389" s="77"/>
      <c r="Q389" s="77"/>
      <c r="R389" s="77"/>
      <c r="S389" s="77"/>
      <c r="T389" s="7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19" t="s">
        <v>397</v>
      </c>
      <c r="AU389" s="19" t="s">
        <v>89</v>
      </c>
    </row>
    <row r="390" s="2" customFormat="1" ht="21.75" customHeight="1">
      <c r="A390" s="38"/>
      <c r="B390" s="177"/>
      <c r="C390" s="178" t="s">
        <v>426</v>
      </c>
      <c r="D390" s="178" t="s">
        <v>231</v>
      </c>
      <c r="E390" s="179" t="s">
        <v>2246</v>
      </c>
      <c r="F390" s="180" t="s">
        <v>2247</v>
      </c>
      <c r="G390" s="181" t="s">
        <v>748</v>
      </c>
      <c r="H390" s="182">
        <v>11.634</v>
      </c>
      <c r="I390" s="183"/>
      <c r="J390" s="184">
        <f>ROUND(I390*H390,2)</f>
        <v>0</v>
      </c>
      <c r="K390" s="180" t="s">
        <v>515</v>
      </c>
      <c r="L390" s="39"/>
      <c r="M390" s="185" t="s">
        <v>1</v>
      </c>
      <c r="N390" s="186" t="s">
        <v>44</v>
      </c>
      <c r="O390" s="77"/>
      <c r="P390" s="187">
        <f>O390*H390</f>
        <v>0</v>
      </c>
      <c r="Q390" s="187">
        <v>0</v>
      </c>
      <c r="R390" s="187">
        <f>Q390*H390</f>
        <v>0</v>
      </c>
      <c r="S390" s="187">
        <v>0</v>
      </c>
      <c r="T390" s="188">
        <f>S390*H390</f>
        <v>0</v>
      </c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R390" s="189" t="s">
        <v>235</v>
      </c>
      <c r="AT390" s="189" t="s">
        <v>231</v>
      </c>
      <c r="AU390" s="189" t="s">
        <v>89</v>
      </c>
      <c r="AY390" s="19" t="s">
        <v>230</v>
      </c>
      <c r="BE390" s="190">
        <f>IF(N390="základní",J390,0)</f>
        <v>0</v>
      </c>
      <c r="BF390" s="190">
        <f>IF(N390="snížená",J390,0)</f>
        <v>0</v>
      </c>
      <c r="BG390" s="190">
        <f>IF(N390="zákl. přenesená",J390,0)</f>
        <v>0</v>
      </c>
      <c r="BH390" s="190">
        <f>IF(N390="sníž. přenesená",J390,0)</f>
        <v>0</v>
      </c>
      <c r="BI390" s="190">
        <f>IF(N390="nulová",J390,0)</f>
        <v>0</v>
      </c>
      <c r="BJ390" s="19" t="s">
        <v>87</v>
      </c>
      <c r="BK390" s="190">
        <f>ROUND(I390*H390,2)</f>
        <v>0</v>
      </c>
      <c r="BL390" s="19" t="s">
        <v>235</v>
      </c>
      <c r="BM390" s="189" t="s">
        <v>2487</v>
      </c>
    </row>
    <row r="391" s="2" customFormat="1">
      <c r="A391" s="38"/>
      <c r="B391" s="39"/>
      <c r="C391" s="38"/>
      <c r="D391" s="191" t="s">
        <v>237</v>
      </c>
      <c r="E391" s="38"/>
      <c r="F391" s="192" t="s">
        <v>2249</v>
      </c>
      <c r="G391" s="38"/>
      <c r="H391" s="38"/>
      <c r="I391" s="193"/>
      <c r="J391" s="38"/>
      <c r="K391" s="38"/>
      <c r="L391" s="39"/>
      <c r="M391" s="194"/>
      <c r="N391" s="195"/>
      <c r="O391" s="77"/>
      <c r="P391" s="77"/>
      <c r="Q391" s="77"/>
      <c r="R391" s="77"/>
      <c r="S391" s="77"/>
      <c r="T391" s="7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T391" s="19" t="s">
        <v>237</v>
      </c>
      <c r="AU391" s="19" t="s">
        <v>89</v>
      </c>
    </row>
    <row r="392" s="2" customFormat="1">
      <c r="A392" s="38"/>
      <c r="B392" s="39"/>
      <c r="C392" s="38"/>
      <c r="D392" s="199" t="s">
        <v>397</v>
      </c>
      <c r="E392" s="38"/>
      <c r="F392" s="200" t="s">
        <v>2250</v>
      </c>
      <c r="G392" s="38"/>
      <c r="H392" s="38"/>
      <c r="I392" s="193"/>
      <c r="J392" s="38"/>
      <c r="K392" s="38"/>
      <c r="L392" s="39"/>
      <c r="M392" s="201"/>
      <c r="N392" s="202"/>
      <c r="O392" s="203"/>
      <c r="P392" s="203"/>
      <c r="Q392" s="203"/>
      <c r="R392" s="203"/>
      <c r="S392" s="203"/>
      <c r="T392" s="204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T392" s="19" t="s">
        <v>397</v>
      </c>
      <c r="AU392" s="19" t="s">
        <v>89</v>
      </c>
    </row>
    <row r="393" s="2" customFormat="1" ht="6.96" customHeight="1">
      <c r="A393" s="38"/>
      <c r="B393" s="60"/>
      <c r="C393" s="61"/>
      <c r="D393" s="61"/>
      <c r="E393" s="61"/>
      <c r="F393" s="61"/>
      <c r="G393" s="61"/>
      <c r="H393" s="61"/>
      <c r="I393" s="61"/>
      <c r="J393" s="61"/>
      <c r="K393" s="61"/>
      <c r="L393" s="39"/>
      <c r="M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</row>
  </sheetData>
  <autoFilter ref="C125:K39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hyperlinks>
    <hyperlink ref="F131" r:id="rId1" display="https://podminky.urs.cz/item/CS_URS_2025_02/132254206"/>
    <hyperlink ref="F140" r:id="rId2" display="https://podminky.urs.cz/item/CS_URS_2025_02/132354206"/>
    <hyperlink ref="F149" r:id="rId3" display="https://podminky.urs.cz/item/CS_URS_2025_02/132454206"/>
    <hyperlink ref="F158" r:id="rId4" display="https://podminky.urs.cz/item/CS_URS_2025_02/132554206"/>
    <hyperlink ref="F167" r:id="rId5" display="https://podminky.urs.cz/item/CS_URS_2025_02/151811131"/>
    <hyperlink ref="F174" r:id="rId6" display="https://podminky.urs.cz/item/CS_URS_2025_02/151811231"/>
    <hyperlink ref="F177" r:id="rId7" display="https://podminky.urs.cz/item/CS_URS_2025_02/162751117"/>
    <hyperlink ref="F187" r:id="rId8" display="https://podminky.urs.cz/item/CS_URS_2025_02/162751119"/>
    <hyperlink ref="F198" r:id="rId9" display="https://podminky.urs.cz/item/CS_URS_2025_02/162751137"/>
    <hyperlink ref="F205" r:id="rId10" display="https://podminky.urs.cz/item/CS_URS_2025_02/162751139"/>
    <hyperlink ref="F213" r:id="rId11" display="https://podminky.urs.cz/item/CS_URS_2025_02/162751157"/>
    <hyperlink ref="F223" r:id="rId12" display="https://podminky.urs.cz/item/CS_URS_2025_02/162751159"/>
    <hyperlink ref="F234" r:id="rId13" display="https://podminky.urs.cz/item/CS_URS_2025_02/171201231"/>
    <hyperlink ref="F242" r:id="rId14" display="https://podminky.urs.cz/item/CS_URS_2025_02/174151101"/>
    <hyperlink ref="F262" r:id="rId15" display="https://podminky.urs.cz/item/CS_URS_2025_02/175151101"/>
    <hyperlink ref="F272" r:id="rId16" display="https://podminky.urs.cz/item/CS_URS_2025_02/359901211"/>
    <hyperlink ref="F278" r:id="rId17" display="https://podminky.urs.cz/item/CS_URS_2025_02/451573111"/>
    <hyperlink ref="F284" r:id="rId18" display="https://podminky.urs.cz/item/CS_URS_2025_02/452112111"/>
    <hyperlink ref="F303" r:id="rId19" display="https://podminky.urs.cz/item/CS_URS_2025_02/452112122"/>
    <hyperlink ref="F312" r:id="rId20" display="https://podminky.urs.cz/item/CS_URS_2025_02/452311151"/>
    <hyperlink ref="F317" r:id="rId21" display="https://podminky.urs.cz/item/CS_URS_2025_02/452351111"/>
    <hyperlink ref="F322" r:id="rId22" display="https://podminky.urs.cz/item/CS_URS_2025_02/452351112"/>
    <hyperlink ref="F326" r:id="rId23" display="https://podminky.urs.cz/item/CS_URS_2025_02/871360310"/>
    <hyperlink ref="F334" r:id="rId24" display="https://podminky.urs.cz/item/CS_URS_2025_02/892362121"/>
    <hyperlink ref="F337" r:id="rId25" display="https://podminky.urs.cz/item/CS_URS_2025_02/892383122"/>
    <hyperlink ref="F343" r:id="rId26" display="https://podminky.urs.cz/item/CS_URS_2025_02/894410101"/>
    <hyperlink ref="F356" r:id="rId27" display="https://podminky.urs.cz/item/CS_URS_2025_02/894410211"/>
    <hyperlink ref="F363" r:id="rId28" display="https://podminky.urs.cz/item/CS_URS_2025_02/894410212"/>
    <hyperlink ref="F370" r:id="rId29" display="https://podminky.urs.cz/item/CS_URS_2025_02/894410232"/>
    <hyperlink ref="F379" r:id="rId30" display="https://podminky.urs.cz/item/CS_URS_2025_02/899104112"/>
    <hyperlink ref="F389" r:id="rId31" display="https://podminky.urs.cz/item/CS_URS_2025_02/998276101"/>
    <hyperlink ref="F392" r:id="rId32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3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1923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2488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ROUND(J126,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ROUND((SUM(BE126:BE305)),  2)</f>
        <v>0</v>
      </c>
      <c r="G35" s="38"/>
      <c r="H35" s="38"/>
      <c r="I35" s="136">
        <v>0.20999999999999999</v>
      </c>
      <c r="J35" s="135">
        <f>ROUND(((SUM(BE126:BE305))*I35),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ROUND((SUM(BF126:BF305)),  2)</f>
        <v>0</v>
      </c>
      <c r="G36" s="38"/>
      <c r="H36" s="38"/>
      <c r="I36" s="136">
        <v>0.12</v>
      </c>
      <c r="J36" s="135">
        <f>ROUND(((SUM(BF126:BF305))*I36),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ROUND((SUM(BG126:BG305)),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ROUND((SUM(BH126:BH305)),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ROUND((SUM(BI126:BI305)),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1923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SO301.5 - Odbočení pro kanalizační přípojky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J126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1927</v>
      </c>
      <c r="E99" s="150"/>
      <c r="F99" s="150"/>
      <c r="G99" s="150"/>
      <c r="H99" s="150"/>
      <c r="I99" s="150"/>
      <c r="J99" s="151">
        <f>J127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J128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1928</v>
      </c>
      <c r="E101" s="154"/>
      <c r="F101" s="154"/>
      <c r="G101" s="154"/>
      <c r="H101" s="154"/>
      <c r="I101" s="154"/>
      <c r="J101" s="155">
        <f>J250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502</v>
      </c>
      <c r="E102" s="154"/>
      <c r="F102" s="154"/>
      <c r="G102" s="154"/>
      <c r="H102" s="154"/>
      <c r="I102" s="154"/>
      <c r="J102" s="155">
        <f>J256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505</v>
      </c>
      <c r="E103" s="154"/>
      <c r="F103" s="154"/>
      <c r="G103" s="154"/>
      <c r="H103" s="154"/>
      <c r="I103" s="154"/>
      <c r="J103" s="155">
        <f>J262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2"/>
      <c r="C104" s="10"/>
      <c r="D104" s="153" t="s">
        <v>508</v>
      </c>
      <c r="E104" s="154"/>
      <c r="F104" s="154"/>
      <c r="G104" s="154"/>
      <c r="H104" s="154"/>
      <c r="I104" s="154"/>
      <c r="J104" s="155">
        <f>J299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215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29" t="str">
        <f>E7</f>
        <v>Veřejná prostranství v lokalitě Z15 v Plané - etapa 1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29" t="s">
        <v>1923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1924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E11</f>
        <v>SO301.5 - Odbočení pro kanalizační přípojky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F14</f>
        <v xml:space="preserve">Planá u Mariánských Lázní [721280] </v>
      </c>
      <c r="G120" s="38"/>
      <c r="H120" s="38"/>
      <c r="I120" s="32" t="s">
        <v>22</v>
      </c>
      <c r="J120" s="69" t="str">
        <f>IF(J14="","",J14)</f>
        <v>10. 12. 2024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E17</f>
        <v>Planá</v>
      </c>
      <c r="G122" s="38"/>
      <c r="H122" s="38"/>
      <c r="I122" s="32" t="s">
        <v>31</v>
      </c>
      <c r="J122" s="36" t="str">
        <f>E23</f>
        <v>Laboro ateliér s.r.o.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29</v>
      </c>
      <c r="D123" s="38"/>
      <c r="E123" s="38"/>
      <c r="F123" s="27" t="str">
        <f>IF(E20="","",E20)</f>
        <v>Vyplň údaj</v>
      </c>
      <c r="G123" s="38"/>
      <c r="H123" s="38"/>
      <c r="I123" s="32" t="s">
        <v>36</v>
      </c>
      <c r="J123" s="36" t="str">
        <f>E26</f>
        <v>Laboro ateliér s.r.o.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6"/>
      <c r="B125" s="157"/>
      <c r="C125" s="158" t="s">
        <v>216</v>
      </c>
      <c r="D125" s="159" t="s">
        <v>64</v>
      </c>
      <c r="E125" s="159" t="s">
        <v>60</v>
      </c>
      <c r="F125" s="159" t="s">
        <v>61</v>
      </c>
      <c r="G125" s="159" t="s">
        <v>217</v>
      </c>
      <c r="H125" s="159" t="s">
        <v>218</v>
      </c>
      <c r="I125" s="159" t="s">
        <v>219</v>
      </c>
      <c r="J125" s="159" t="s">
        <v>205</v>
      </c>
      <c r="K125" s="160" t="s">
        <v>220</v>
      </c>
      <c r="L125" s="161"/>
      <c r="M125" s="86" t="s">
        <v>1</v>
      </c>
      <c r="N125" s="87" t="s">
        <v>43</v>
      </c>
      <c r="O125" s="87" t="s">
        <v>221</v>
      </c>
      <c r="P125" s="87" t="s">
        <v>222</v>
      </c>
      <c r="Q125" s="87" t="s">
        <v>223</v>
      </c>
      <c r="R125" s="87" t="s">
        <v>224</v>
      </c>
      <c r="S125" s="87" t="s">
        <v>225</v>
      </c>
      <c r="T125" s="88" t="s">
        <v>226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="2" customFormat="1" ht="22.8" customHeight="1">
      <c r="A126" s="38"/>
      <c r="B126" s="39"/>
      <c r="C126" s="93" t="s">
        <v>227</v>
      </c>
      <c r="D126" s="38"/>
      <c r="E126" s="38"/>
      <c r="F126" s="38"/>
      <c r="G126" s="38"/>
      <c r="H126" s="38"/>
      <c r="I126" s="38"/>
      <c r="J126" s="162">
        <f>BK126</f>
        <v>0</v>
      </c>
      <c r="K126" s="38"/>
      <c r="L126" s="39"/>
      <c r="M126" s="89"/>
      <c r="N126" s="73"/>
      <c r="O126" s="90"/>
      <c r="P126" s="163">
        <f>P127</f>
        <v>0</v>
      </c>
      <c r="Q126" s="90"/>
      <c r="R126" s="163">
        <f>R127</f>
        <v>0.94348199999999993</v>
      </c>
      <c r="S126" s="90"/>
      <c r="T126" s="164">
        <f>T127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78</v>
      </c>
      <c r="AU126" s="19" t="s">
        <v>207</v>
      </c>
      <c r="BK126" s="165">
        <f>BK127</f>
        <v>0</v>
      </c>
    </row>
    <row r="127" s="12" customFormat="1" ht="25.92" customHeight="1">
      <c r="A127" s="12"/>
      <c r="B127" s="166"/>
      <c r="C127" s="12"/>
      <c r="D127" s="167" t="s">
        <v>78</v>
      </c>
      <c r="E127" s="168" t="s">
        <v>509</v>
      </c>
      <c r="F127" s="168" t="s">
        <v>1929</v>
      </c>
      <c r="G127" s="12"/>
      <c r="H127" s="12"/>
      <c r="I127" s="169"/>
      <c r="J127" s="170">
        <f>BK127</f>
        <v>0</v>
      </c>
      <c r="K127" s="12"/>
      <c r="L127" s="166"/>
      <c r="M127" s="171"/>
      <c r="N127" s="172"/>
      <c r="O127" s="172"/>
      <c r="P127" s="173">
        <f>P128+P250+P256+P262+P299</f>
        <v>0</v>
      </c>
      <c r="Q127" s="172"/>
      <c r="R127" s="173">
        <f>R128+R250+R256+R262+R299</f>
        <v>0.94348199999999993</v>
      </c>
      <c r="S127" s="172"/>
      <c r="T127" s="174">
        <f>T128+T250+T256+T262+T299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7" t="s">
        <v>87</v>
      </c>
      <c r="AT127" s="175" t="s">
        <v>78</v>
      </c>
      <c r="AU127" s="175" t="s">
        <v>79</v>
      </c>
      <c r="AY127" s="167" t="s">
        <v>230</v>
      </c>
      <c r="BK127" s="176">
        <f>BK128+BK250+BK256+BK262+BK299</f>
        <v>0</v>
      </c>
    </row>
    <row r="128" s="12" customFormat="1" ht="22.8" customHeight="1">
      <c r="A128" s="12"/>
      <c r="B128" s="166"/>
      <c r="C128" s="12"/>
      <c r="D128" s="167" t="s">
        <v>78</v>
      </c>
      <c r="E128" s="197" t="s">
        <v>87</v>
      </c>
      <c r="F128" s="197" t="s">
        <v>511</v>
      </c>
      <c r="G128" s="12"/>
      <c r="H128" s="12"/>
      <c r="I128" s="169"/>
      <c r="J128" s="198">
        <f>BK128</f>
        <v>0</v>
      </c>
      <c r="K128" s="12"/>
      <c r="L128" s="166"/>
      <c r="M128" s="171"/>
      <c r="N128" s="172"/>
      <c r="O128" s="172"/>
      <c r="P128" s="173">
        <f>SUM(P129:P249)</f>
        <v>0</v>
      </c>
      <c r="Q128" s="172"/>
      <c r="R128" s="173">
        <f>SUM(R129:R249)</f>
        <v>0.32233499999999998</v>
      </c>
      <c r="S128" s="172"/>
      <c r="T128" s="174">
        <f>SUM(T129:T249)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87</v>
      </c>
      <c r="AT128" s="175" t="s">
        <v>78</v>
      </c>
      <c r="AU128" s="175" t="s">
        <v>87</v>
      </c>
      <c r="AY128" s="167" t="s">
        <v>230</v>
      </c>
      <c r="BK128" s="176">
        <f>SUM(BK129:BK249)</f>
        <v>0</v>
      </c>
    </row>
    <row r="129" s="2" customFormat="1" ht="21.75" customHeight="1">
      <c r="A129" s="38"/>
      <c r="B129" s="177"/>
      <c r="C129" s="178" t="s">
        <v>87</v>
      </c>
      <c r="D129" s="178" t="s">
        <v>231</v>
      </c>
      <c r="E129" s="179" t="s">
        <v>1958</v>
      </c>
      <c r="F129" s="180" t="s">
        <v>1959</v>
      </c>
      <c r="G129" s="181" t="s">
        <v>578</v>
      </c>
      <c r="H129" s="182">
        <v>91.698999999999998</v>
      </c>
      <c r="I129" s="183"/>
      <c r="J129" s="184">
        <f>ROUND(I129*H129,2)</f>
        <v>0</v>
      </c>
      <c r="K129" s="180" t="s">
        <v>515</v>
      </c>
      <c r="L129" s="39"/>
      <c r="M129" s="185" t="s">
        <v>1</v>
      </c>
      <c r="N129" s="186" t="s">
        <v>44</v>
      </c>
      <c r="O129" s="77"/>
      <c r="P129" s="187">
        <f>O129*H129</f>
        <v>0</v>
      </c>
      <c r="Q129" s="187">
        <v>0</v>
      </c>
      <c r="R129" s="187">
        <f>Q129*H129</f>
        <v>0</v>
      </c>
      <c r="S129" s="187">
        <v>0</v>
      </c>
      <c r="T129" s="18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9" t="s">
        <v>235</v>
      </c>
      <c r="AT129" s="189" t="s">
        <v>231</v>
      </c>
      <c r="AU129" s="189" t="s">
        <v>89</v>
      </c>
      <c r="AY129" s="19" t="s">
        <v>230</v>
      </c>
      <c r="BE129" s="190">
        <f>IF(N129="základní",J129,0)</f>
        <v>0</v>
      </c>
      <c r="BF129" s="190">
        <f>IF(N129="snížená",J129,0)</f>
        <v>0</v>
      </c>
      <c r="BG129" s="190">
        <f>IF(N129="zákl. přenesená",J129,0)</f>
        <v>0</v>
      </c>
      <c r="BH129" s="190">
        <f>IF(N129="sníž. přenesená",J129,0)</f>
        <v>0</v>
      </c>
      <c r="BI129" s="190">
        <f>IF(N129="nulová",J129,0)</f>
        <v>0</v>
      </c>
      <c r="BJ129" s="19" t="s">
        <v>87</v>
      </c>
      <c r="BK129" s="190">
        <f>ROUND(I129*H129,2)</f>
        <v>0</v>
      </c>
      <c r="BL129" s="19" t="s">
        <v>235</v>
      </c>
      <c r="BM129" s="189" t="s">
        <v>2489</v>
      </c>
    </row>
    <row r="130" s="2" customFormat="1">
      <c r="A130" s="38"/>
      <c r="B130" s="39"/>
      <c r="C130" s="38"/>
      <c r="D130" s="191" t="s">
        <v>237</v>
      </c>
      <c r="E130" s="38"/>
      <c r="F130" s="192" t="s">
        <v>1961</v>
      </c>
      <c r="G130" s="38"/>
      <c r="H130" s="38"/>
      <c r="I130" s="193"/>
      <c r="J130" s="38"/>
      <c r="K130" s="38"/>
      <c r="L130" s="39"/>
      <c r="M130" s="194"/>
      <c r="N130" s="195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237</v>
      </c>
      <c r="AU130" s="19" t="s">
        <v>89</v>
      </c>
    </row>
    <row r="131" s="2" customFormat="1">
      <c r="A131" s="38"/>
      <c r="B131" s="39"/>
      <c r="C131" s="38"/>
      <c r="D131" s="199" t="s">
        <v>397</v>
      </c>
      <c r="E131" s="38"/>
      <c r="F131" s="200" t="s">
        <v>1962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397</v>
      </c>
      <c r="AU131" s="19" t="s">
        <v>89</v>
      </c>
    </row>
    <row r="132" s="15" customFormat="1">
      <c r="A132" s="15"/>
      <c r="B132" s="221"/>
      <c r="C132" s="15"/>
      <c r="D132" s="191" t="s">
        <v>519</v>
      </c>
      <c r="E132" s="222" t="s">
        <v>1</v>
      </c>
      <c r="F132" s="223" t="s">
        <v>1975</v>
      </c>
      <c r="G132" s="15"/>
      <c r="H132" s="222" t="s">
        <v>1</v>
      </c>
      <c r="I132" s="224"/>
      <c r="J132" s="15"/>
      <c r="K132" s="15"/>
      <c r="L132" s="221"/>
      <c r="M132" s="225"/>
      <c r="N132" s="226"/>
      <c r="O132" s="226"/>
      <c r="P132" s="226"/>
      <c r="Q132" s="226"/>
      <c r="R132" s="226"/>
      <c r="S132" s="226"/>
      <c r="T132" s="22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22" t="s">
        <v>519</v>
      </c>
      <c r="AU132" s="222" t="s">
        <v>89</v>
      </c>
      <c r="AV132" s="15" t="s">
        <v>87</v>
      </c>
      <c r="AW132" s="15" t="s">
        <v>35</v>
      </c>
      <c r="AX132" s="15" t="s">
        <v>79</v>
      </c>
      <c r="AY132" s="222" t="s">
        <v>230</v>
      </c>
    </row>
    <row r="133" s="13" customFormat="1">
      <c r="A133" s="13"/>
      <c r="B133" s="205"/>
      <c r="C133" s="13"/>
      <c r="D133" s="191" t="s">
        <v>519</v>
      </c>
      <c r="E133" s="206" t="s">
        <v>1</v>
      </c>
      <c r="F133" s="207" t="s">
        <v>2490</v>
      </c>
      <c r="G133" s="13"/>
      <c r="H133" s="208">
        <v>305.66300000000001</v>
      </c>
      <c r="I133" s="209"/>
      <c r="J133" s="13"/>
      <c r="K133" s="13"/>
      <c r="L133" s="205"/>
      <c r="M133" s="210"/>
      <c r="N133" s="211"/>
      <c r="O133" s="211"/>
      <c r="P133" s="211"/>
      <c r="Q133" s="211"/>
      <c r="R133" s="211"/>
      <c r="S133" s="211"/>
      <c r="T133" s="21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6" t="s">
        <v>519</v>
      </c>
      <c r="AU133" s="206" t="s">
        <v>89</v>
      </c>
      <c r="AV133" s="13" t="s">
        <v>89</v>
      </c>
      <c r="AW133" s="13" t="s">
        <v>35</v>
      </c>
      <c r="AX133" s="13" t="s">
        <v>79</v>
      </c>
      <c r="AY133" s="206" t="s">
        <v>230</v>
      </c>
    </row>
    <row r="134" s="14" customFormat="1">
      <c r="A134" s="14"/>
      <c r="B134" s="213"/>
      <c r="C134" s="14"/>
      <c r="D134" s="191" t="s">
        <v>519</v>
      </c>
      <c r="E134" s="214" t="s">
        <v>1</v>
      </c>
      <c r="F134" s="215" t="s">
        <v>534</v>
      </c>
      <c r="G134" s="14"/>
      <c r="H134" s="216">
        <v>305.66300000000001</v>
      </c>
      <c r="I134" s="217"/>
      <c r="J134" s="14"/>
      <c r="K134" s="14"/>
      <c r="L134" s="213"/>
      <c r="M134" s="218"/>
      <c r="N134" s="219"/>
      <c r="O134" s="219"/>
      <c r="P134" s="219"/>
      <c r="Q134" s="219"/>
      <c r="R134" s="219"/>
      <c r="S134" s="219"/>
      <c r="T134" s="220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14" t="s">
        <v>519</v>
      </c>
      <c r="AU134" s="214" t="s">
        <v>89</v>
      </c>
      <c r="AV134" s="14" t="s">
        <v>235</v>
      </c>
      <c r="AW134" s="14" t="s">
        <v>35</v>
      </c>
      <c r="AX134" s="14" t="s">
        <v>79</v>
      </c>
      <c r="AY134" s="214" t="s">
        <v>230</v>
      </c>
    </row>
    <row r="135" s="13" customFormat="1">
      <c r="A135" s="13"/>
      <c r="B135" s="205"/>
      <c r="C135" s="13"/>
      <c r="D135" s="191" t="s">
        <v>519</v>
      </c>
      <c r="E135" s="206" t="s">
        <v>1</v>
      </c>
      <c r="F135" s="207" t="s">
        <v>2491</v>
      </c>
      <c r="G135" s="13"/>
      <c r="H135" s="208">
        <v>91.698999999999998</v>
      </c>
      <c r="I135" s="209"/>
      <c r="J135" s="13"/>
      <c r="K135" s="13"/>
      <c r="L135" s="205"/>
      <c r="M135" s="210"/>
      <c r="N135" s="211"/>
      <c r="O135" s="211"/>
      <c r="P135" s="211"/>
      <c r="Q135" s="211"/>
      <c r="R135" s="211"/>
      <c r="S135" s="211"/>
      <c r="T135" s="21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06" t="s">
        <v>519</v>
      </c>
      <c r="AU135" s="206" t="s">
        <v>89</v>
      </c>
      <c r="AV135" s="13" t="s">
        <v>89</v>
      </c>
      <c r="AW135" s="13" t="s">
        <v>35</v>
      </c>
      <c r="AX135" s="13" t="s">
        <v>79</v>
      </c>
      <c r="AY135" s="206" t="s">
        <v>230</v>
      </c>
    </row>
    <row r="136" s="14" customFormat="1">
      <c r="A136" s="14"/>
      <c r="B136" s="213"/>
      <c r="C136" s="14"/>
      <c r="D136" s="191" t="s">
        <v>519</v>
      </c>
      <c r="E136" s="214" t="s">
        <v>1</v>
      </c>
      <c r="F136" s="215" t="s">
        <v>534</v>
      </c>
      <c r="G136" s="14"/>
      <c r="H136" s="216">
        <v>91.698999999999998</v>
      </c>
      <c r="I136" s="217"/>
      <c r="J136" s="14"/>
      <c r="K136" s="14"/>
      <c r="L136" s="213"/>
      <c r="M136" s="218"/>
      <c r="N136" s="219"/>
      <c r="O136" s="219"/>
      <c r="P136" s="219"/>
      <c r="Q136" s="219"/>
      <c r="R136" s="219"/>
      <c r="S136" s="219"/>
      <c r="T136" s="220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14" t="s">
        <v>519</v>
      </c>
      <c r="AU136" s="214" t="s">
        <v>89</v>
      </c>
      <c r="AV136" s="14" t="s">
        <v>235</v>
      </c>
      <c r="AW136" s="14" t="s">
        <v>35</v>
      </c>
      <c r="AX136" s="14" t="s">
        <v>87</v>
      </c>
      <c r="AY136" s="214" t="s">
        <v>230</v>
      </c>
    </row>
    <row r="137" s="2" customFormat="1" ht="21.75" customHeight="1">
      <c r="A137" s="38"/>
      <c r="B137" s="177"/>
      <c r="C137" s="178" t="s">
        <v>89</v>
      </c>
      <c r="D137" s="178" t="s">
        <v>231</v>
      </c>
      <c r="E137" s="179" t="s">
        <v>1980</v>
      </c>
      <c r="F137" s="180" t="s">
        <v>1981</v>
      </c>
      <c r="G137" s="181" t="s">
        <v>578</v>
      </c>
      <c r="H137" s="182">
        <v>91.698999999999998</v>
      </c>
      <c r="I137" s="183"/>
      <c r="J137" s="184">
        <f>ROUND(I137*H137,2)</f>
        <v>0</v>
      </c>
      <c r="K137" s="180" t="s">
        <v>515</v>
      </c>
      <c r="L137" s="39"/>
      <c r="M137" s="185" t="s">
        <v>1</v>
      </c>
      <c r="N137" s="186" t="s">
        <v>44</v>
      </c>
      <c r="O137" s="77"/>
      <c r="P137" s="187">
        <f>O137*H137</f>
        <v>0</v>
      </c>
      <c r="Q137" s="187">
        <v>0</v>
      </c>
      <c r="R137" s="187">
        <f>Q137*H137</f>
        <v>0</v>
      </c>
      <c r="S137" s="187">
        <v>0</v>
      </c>
      <c r="T137" s="18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9" t="s">
        <v>235</v>
      </c>
      <c r="AT137" s="189" t="s">
        <v>231</v>
      </c>
      <c r="AU137" s="189" t="s">
        <v>89</v>
      </c>
      <c r="AY137" s="19" t="s">
        <v>230</v>
      </c>
      <c r="BE137" s="190">
        <f>IF(N137="základní",J137,0)</f>
        <v>0</v>
      </c>
      <c r="BF137" s="190">
        <f>IF(N137="snížená",J137,0)</f>
        <v>0</v>
      </c>
      <c r="BG137" s="190">
        <f>IF(N137="zákl. přenesená",J137,0)</f>
        <v>0</v>
      </c>
      <c r="BH137" s="190">
        <f>IF(N137="sníž. přenesená",J137,0)</f>
        <v>0</v>
      </c>
      <c r="BI137" s="190">
        <f>IF(N137="nulová",J137,0)</f>
        <v>0</v>
      </c>
      <c r="BJ137" s="19" t="s">
        <v>87</v>
      </c>
      <c r="BK137" s="190">
        <f>ROUND(I137*H137,2)</f>
        <v>0</v>
      </c>
      <c r="BL137" s="19" t="s">
        <v>235</v>
      </c>
      <c r="BM137" s="189" t="s">
        <v>2492</v>
      </c>
    </row>
    <row r="138" s="2" customFormat="1">
      <c r="A138" s="38"/>
      <c r="B138" s="39"/>
      <c r="C138" s="38"/>
      <c r="D138" s="191" t="s">
        <v>237</v>
      </c>
      <c r="E138" s="38"/>
      <c r="F138" s="192" t="s">
        <v>1983</v>
      </c>
      <c r="G138" s="38"/>
      <c r="H138" s="38"/>
      <c r="I138" s="193"/>
      <c r="J138" s="38"/>
      <c r="K138" s="38"/>
      <c r="L138" s="39"/>
      <c r="M138" s="194"/>
      <c r="N138" s="195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237</v>
      </c>
      <c r="AU138" s="19" t="s">
        <v>89</v>
      </c>
    </row>
    <row r="139" s="2" customFormat="1">
      <c r="A139" s="38"/>
      <c r="B139" s="39"/>
      <c r="C139" s="38"/>
      <c r="D139" s="199" t="s">
        <v>397</v>
      </c>
      <c r="E139" s="38"/>
      <c r="F139" s="200" t="s">
        <v>1984</v>
      </c>
      <c r="G139" s="38"/>
      <c r="H139" s="38"/>
      <c r="I139" s="193"/>
      <c r="J139" s="38"/>
      <c r="K139" s="38"/>
      <c r="L139" s="39"/>
      <c r="M139" s="194"/>
      <c r="N139" s="195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397</v>
      </c>
      <c r="AU139" s="19" t="s">
        <v>89</v>
      </c>
    </row>
    <row r="140" s="15" customFormat="1">
      <c r="A140" s="15"/>
      <c r="B140" s="221"/>
      <c r="C140" s="15"/>
      <c r="D140" s="191" t="s">
        <v>519</v>
      </c>
      <c r="E140" s="222" t="s">
        <v>1</v>
      </c>
      <c r="F140" s="223" t="s">
        <v>1975</v>
      </c>
      <c r="G140" s="15"/>
      <c r="H140" s="222" t="s">
        <v>1</v>
      </c>
      <c r="I140" s="224"/>
      <c r="J140" s="15"/>
      <c r="K140" s="15"/>
      <c r="L140" s="221"/>
      <c r="M140" s="225"/>
      <c r="N140" s="226"/>
      <c r="O140" s="226"/>
      <c r="P140" s="226"/>
      <c r="Q140" s="226"/>
      <c r="R140" s="226"/>
      <c r="S140" s="226"/>
      <c r="T140" s="227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22" t="s">
        <v>519</v>
      </c>
      <c r="AU140" s="222" t="s">
        <v>89</v>
      </c>
      <c r="AV140" s="15" t="s">
        <v>87</v>
      </c>
      <c r="AW140" s="15" t="s">
        <v>35</v>
      </c>
      <c r="AX140" s="15" t="s">
        <v>79</v>
      </c>
      <c r="AY140" s="222" t="s">
        <v>230</v>
      </c>
    </row>
    <row r="141" s="13" customFormat="1">
      <c r="A141" s="13"/>
      <c r="B141" s="205"/>
      <c r="C141" s="13"/>
      <c r="D141" s="191" t="s">
        <v>519</v>
      </c>
      <c r="E141" s="206" t="s">
        <v>1</v>
      </c>
      <c r="F141" s="207" t="s">
        <v>2490</v>
      </c>
      <c r="G141" s="13"/>
      <c r="H141" s="208">
        <v>305.66300000000001</v>
      </c>
      <c r="I141" s="209"/>
      <c r="J141" s="13"/>
      <c r="K141" s="13"/>
      <c r="L141" s="205"/>
      <c r="M141" s="210"/>
      <c r="N141" s="211"/>
      <c r="O141" s="211"/>
      <c r="P141" s="211"/>
      <c r="Q141" s="211"/>
      <c r="R141" s="211"/>
      <c r="S141" s="211"/>
      <c r="T141" s="21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6" t="s">
        <v>519</v>
      </c>
      <c r="AU141" s="206" t="s">
        <v>89</v>
      </c>
      <c r="AV141" s="13" t="s">
        <v>89</v>
      </c>
      <c r="AW141" s="13" t="s">
        <v>35</v>
      </c>
      <c r="AX141" s="13" t="s">
        <v>79</v>
      </c>
      <c r="AY141" s="206" t="s">
        <v>230</v>
      </c>
    </row>
    <row r="142" s="14" customFormat="1">
      <c r="A142" s="14"/>
      <c r="B142" s="213"/>
      <c r="C142" s="14"/>
      <c r="D142" s="191" t="s">
        <v>519</v>
      </c>
      <c r="E142" s="214" t="s">
        <v>1</v>
      </c>
      <c r="F142" s="215" t="s">
        <v>534</v>
      </c>
      <c r="G142" s="14"/>
      <c r="H142" s="216">
        <v>305.66300000000001</v>
      </c>
      <c r="I142" s="217"/>
      <c r="J142" s="14"/>
      <c r="K142" s="14"/>
      <c r="L142" s="213"/>
      <c r="M142" s="218"/>
      <c r="N142" s="219"/>
      <c r="O142" s="219"/>
      <c r="P142" s="219"/>
      <c r="Q142" s="219"/>
      <c r="R142" s="219"/>
      <c r="S142" s="219"/>
      <c r="T142" s="220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14" t="s">
        <v>519</v>
      </c>
      <c r="AU142" s="214" t="s">
        <v>89</v>
      </c>
      <c r="AV142" s="14" t="s">
        <v>235</v>
      </c>
      <c r="AW142" s="14" t="s">
        <v>35</v>
      </c>
      <c r="AX142" s="14" t="s">
        <v>79</v>
      </c>
      <c r="AY142" s="214" t="s">
        <v>230</v>
      </c>
    </row>
    <row r="143" s="13" customFormat="1">
      <c r="A143" s="13"/>
      <c r="B143" s="205"/>
      <c r="C143" s="13"/>
      <c r="D143" s="191" t="s">
        <v>519</v>
      </c>
      <c r="E143" s="206" t="s">
        <v>1</v>
      </c>
      <c r="F143" s="207" t="s">
        <v>2491</v>
      </c>
      <c r="G143" s="13"/>
      <c r="H143" s="208">
        <v>91.698999999999998</v>
      </c>
      <c r="I143" s="209"/>
      <c r="J143" s="13"/>
      <c r="K143" s="13"/>
      <c r="L143" s="205"/>
      <c r="M143" s="210"/>
      <c r="N143" s="211"/>
      <c r="O143" s="211"/>
      <c r="P143" s="211"/>
      <c r="Q143" s="211"/>
      <c r="R143" s="211"/>
      <c r="S143" s="211"/>
      <c r="T143" s="21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6" t="s">
        <v>519</v>
      </c>
      <c r="AU143" s="206" t="s">
        <v>89</v>
      </c>
      <c r="AV143" s="13" t="s">
        <v>89</v>
      </c>
      <c r="AW143" s="13" t="s">
        <v>35</v>
      </c>
      <c r="AX143" s="13" t="s">
        <v>79</v>
      </c>
      <c r="AY143" s="206" t="s">
        <v>230</v>
      </c>
    </row>
    <row r="144" s="14" customFormat="1">
      <c r="A144" s="14"/>
      <c r="B144" s="213"/>
      <c r="C144" s="14"/>
      <c r="D144" s="191" t="s">
        <v>519</v>
      </c>
      <c r="E144" s="214" t="s">
        <v>1</v>
      </c>
      <c r="F144" s="215" t="s">
        <v>534</v>
      </c>
      <c r="G144" s="14"/>
      <c r="H144" s="216">
        <v>91.698999999999998</v>
      </c>
      <c r="I144" s="217"/>
      <c r="J144" s="14"/>
      <c r="K144" s="14"/>
      <c r="L144" s="213"/>
      <c r="M144" s="218"/>
      <c r="N144" s="219"/>
      <c r="O144" s="219"/>
      <c r="P144" s="219"/>
      <c r="Q144" s="219"/>
      <c r="R144" s="219"/>
      <c r="S144" s="219"/>
      <c r="T144" s="220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14" t="s">
        <v>519</v>
      </c>
      <c r="AU144" s="214" t="s">
        <v>89</v>
      </c>
      <c r="AV144" s="14" t="s">
        <v>235</v>
      </c>
      <c r="AW144" s="14" t="s">
        <v>35</v>
      </c>
      <c r="AX144" s="14" t="s">
        <v>87</v>
      </c>
      <c r="AY144" s="214" t="s">
        <v>230</v>
      </c>
    </row>
    <row r="145" s="2" customFormat="1" ht="21.75" customHeight="1">
      <c r="A145" s="38"/>
      <c r="B145" s="177"/>
      <c r="C145" s="178" t="s">
        <v>241</v>
      </c>
      <c r="D145" s="178" t="s">
        <v>231</v>
      </c>
      <c r="E145" s="179" t="s">
        <v>1986</v>
      </c>
      <c r="F145" s="180" t="s">
        <v>1987</v>
      </c>
      <c r="G145" s="181" t="s">
        <v>578</v>
      </c>
      <c r="H145" s="182">
        <v>91.698999999999998</v>
      </c>
      <c r="I145" s="183"/>
      <c r="J145" s="184">
        <f>ROUND(I145*H145,2)</f>
        <v>0</v>
      </c>
      <c r="K145" s="180" t="s">
        <v>515</v>
      </c>
      <c r="L145" s="39"/>
      <c r="M145" s="185" t="s">
        <v>1</v>
      </c>
      <c r="N145" s="186" t="s">
        <v>44</v>
      </c>
      <c r="O145" s="77"/>
      <c r="P145" s="187">
        <f>O145*H145</f>
        <v>0</v>
      </c>
      <c r="Q145" s="187">
        <v>0</v>
      </c>
      <c r="R145" s="187">
        <f>Q145*H145</f>
        <v>0</v>
      </c>
      <c r="S145" s="187">
        <v>0</v>
      </c>
      <c r="T145" s="18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89" t="s">
        <v>235</v>
      </c>
      <c r="AT145" s="189" t="s">
        <v>231</v>
      </c>
      <c r="AU145" s="189" t="s">
        <v>89</v>
      </c>
      <c r="AY145" s="19" t="s">
        <v>230</v>
      </c>
      <c r="BE145" s="190">
        <f>IF(N145="základní",J145,0)</f>
        <v>0</v>
      </c>
      <c r="BF145" s="190">
        <f>IF(N145="snížená",J145,0)</f>
        <v>0</v>
      </c>
      <c r="BG145" s="190">
        <f>IF(N145="zákl. přenesená",J145,0)</f>
        <v>0</v>
      </c>
      <c r="BH145" s="190">
        <f>IF(N145="sníž. přenesená",J145,0)</f>
        <v>0</v>
      </c>
      <c r="BI145" s="190">
        <f>IF(N145="nulová",J145,0)</f>
        <v>0</v>
      </c>
      <c r="BJ145" s="19" t="s">
        <v>87</v>
      </c>
      <c r="BK145" s="190">
        <f>ROUND(I145*H145,2)</f>
        <v>0</v>
      </c>
      <c r="BL145" s="19" t="s">
        <v>235</v>
      </c>
      <c r="BM145" s="189" t="s">
        <v>2493</v>
      </c>
    </row>
    <row r="146" s="2" customFormat="1">
      <c r="A146" s="38"/>
      <c r="B146" s="39"/>
      <c r="C146" s="38"/>
      <c r="D146" s="191" t="s">
        <v>237</v>
      </c>
      <c r="E146" s="38"/>
      <c r="F146" s="192" t="s">
        <v>1989</v>
      </c>
      <c r="G146" s="38"/>
      <c r="H146" s="38"/>
      <c r="I146" s="193"/>
      <c r="J146" s="38"/>
      <c r="K146" s="38"/>
      <c r="L146" s="39"/>
      <c r="M146" s="194"/>
      <c r="N146" s="195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237</v>
      </c>
      <c r="AU146" s="19" t="s">
        <v>89</v>
      </c>
    </row>
    <row r="147" s="2" customFormat="1">
      <c r="A147" s="38"/>
      <c r="B147" s="39"/>
      <c r="C147" s="38"/>
      <c r="D147" s="199" t="s">
        <v>397</v>
      </c>
      <c r="E147" s="38"/>
      <c r="F147" s="200" t="s">
        <v>1990</v>
      </c>
      <c r="G147" s="38"/>
      <c r="H147" s="38"/>
      <c r="I147" s="193"/>
      <c r="J147" s="38"/>
      <c r="K147" s="38"/>
      <c r="L147" s="39"/>
      <c r="M147" s="194"/>
      <c r="N147" s="195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397</v>
      </c>
      <c r="AU147" s="19" t="s">
        <v>89</v>
      </c>
    </row>
    <row r="148" s="15" customFormat="1">
      <c r="A148" s="15"/>
      <c r="B148" s="221"/>
      <c r="C148" s="15"/>
      <c r="D148" s="191" t="s">
        <v>519</v>
      </c>
      <c r="E148" s="222" t="s">
        <v>1</v>
      </c>
      <c r="F148" s="223" t="s">
        <v>1975</v>
      </c>
      <c r="G148" s="15"/>
      <c r="H148" s="222" t="s">
        <v>1</v>
      </c>
      <c r="I148" s="224"/>
      <c r="J148" s="15"/>
      <c r="K148" s="15"/>
      <c r="L148" s="221"/>
      <c r="M148" s="225"/>
      <c r="N148" s="226"/>
      <c r="O148" s="226"/>
      <c r="P148" s="226"/>
      <c r="Q148" s="226"/>
      <c r="R148" s="226"/>
      <c r="S148" s="226"/>
      <c r="T148" s="227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22" t="s">
        <v>519</v>
      </c>
      <c r="AU148" s="222" t="s">
        <v>89</v>
      </c>
      <c r="AV148" s="15" t="s">
        <v>87</v>
      </c>
      <c r="AW148" s="15" t="s">
        <v>35</v>
      </c>
      <c r="AX148" s="15" t="s">
        <v>79</v>
      </c>
      <c r="AY148" s="222" t="s">
        <v>230</v>
      </c>
    </row>
    <row r="149" s="13" customFormat="1">
      <c r="A149" s="13"/>
      <c r="B149" s="205"/>
      <c r="C149" s="13"/>
      <c r="D149" s="191" t="s">
        <v>519</v>
      </c>
      <c r="E149" s="206" t="s">
        <v>1</v>
      </c>
      <c r="F149" s="207" t="s">
        <v>2490</v>
      </c>
      <c r="G149" s="13"/>
      <c r="H149" s="208">
        <v>305.66300000000001</v>
      </c>
      <c r="I149" s="209"/>
      <c r="J149" s="13"/>
      <c r="K149" s="13"/>
      <c r="L149" s="205"/>
      <c r="M149" s="210"/>
      <c r="N149" s="211"/>
      <c r="O149" s="211"/>
      <c r="P149" s="211"/>
      <c r="Q149" s="211"/>
      <c r="R149" s="211"/>
      <c r="S149" s="211"/>
      <c r="T149" s="21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6" t="s">
        <v>519</v>
      </c>
      <c r="AU149" s="206" t="s">
        <v>89</v>
      </c>
      <c r="AV149" s="13" t="s">
        <v>89</v>
      </c>
      <c r="AW149" s="13" t="s">
        <v>35</v>
      </c>
      <c r="AX149" s="13" t="s">
        <v>79</v>
      </c>
      <c r="AY149" s="206" t="s">
        <v>230</v>
      </c>
    </row>
    <row r="150" s="14" customFormat="1">
      <c r="A150" s="14"/>
      <c r="B150" s="213"/>
      <c r="C150" s="14"/>
      <c r="D150" s="191" t="s">
        <v>519</v>
      </c>
      <c r="E150" s="214" t="s">
        <v>1</v>
      </c>
      <c r="F150" s="215" t="s">
        <v>534</v>
      </c>
      <c r="G150" s="14"/>
      <c r="H150" s="216">
        <v>305.66300000000001</v>
      </c>
      <c r="I150" s="217"/>
      <c r="J150" s="14"/>
      <c r="K150" s="14"/>
      <c r="L150" s="213"/>
      <c r="M150" s="218"/>
      <c r="N150" s="219"/>
      <c r="O150" s="219"/>
      <c r="P150" s="219"/>
      <c r="Q150" s="219"/>
      <c r="R150" s="219"/>
      <c r="S150" s="219"/>
      <c r="T150" s="220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14" t="s">
        <v>519</v>
      </c>
      <c r="AU150" s="214" t="s">
        <v>89</v>
      </c>
      <c r="AV150" s="14" t="s">
        <v>235</v>
      </c>
      <c r="AW150" s="14" t="s">
        <v>35</v>
      </c>
      <c r="AX150" s="14" t="s">
        <v>79</v>
      </c>
      <c r="AY150" s="214" t="s">
        <v>230</v>
      </c>
    </row>
    <row r="151" s="13" customFormat="1">
      <c r="A151" s="13"/>
      <c r="B151" s="205"/>
      <c r="C151" s="13"/>
      <c r="D151" s="191" t="s">
        <v>519</v>
      </c>
      <c r="E151" s="206" t="s">
        <v>1</v>
      </c>
      <c r="F151" s="207" t="s">
        <v>2491</v>
      </c>
      <c r="G151" s="13"/>
      <c r="H151" s="208">
        <v>91.698999999999998</v>
      </c>
      <c r="I151" s="209"/>
      <c r="J151" s="13"/>
      <c r="K151" s="13"/>
      <c r="L151" s="205"/>
      <c r="M151" s="210"/>
      <c r="N151" s="211"/>
      <c r="O151" s="211"/>
      <c r="P151" s="211"/>
      <c r="Q151" s="211"/>
      <c r="R151" s="211"/>
      <c r="S151" s="211"/>
      <c r="T151" s="21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06" t="s">
        <v>519</v>
      </c>
      <c r="AU151" s="206" t="s">
        <v>89</v>
      </c>
      <c r="AV151" s="13" t="s">
        <v>89</v>
      </c>
      <c r="AW151" s="13" t="s">
        <v>35</v>
      </c>
      <c r="AX151" s="13" t="s">
        <v>79</v>
      </c>
      <c r="AY151" s="206" t="s">
        <v>230</v>
      </c>
    </row>
    <row r="152" s="14" customFormat="1">
      <c r="A152" s="14"/>
      <c r="B152" s="213"/>
      <c r="C152" s="14"/>
      <c r="D152" s="191" t="s">
        <v>519</v>
      </c>
      <c r="E152" s="214" t="s">
        <v>1</v>
      </c>
      <c r="F152" s="215" t="s">
        <v>534</v>
      </c>
      <c r="G152" s="14"/>
      <c r="H152" s="216">
        <v>91.698999999999998</v>
      </c>
      <c r="I152" s="217"/>
      <c r="J152" s="14"/>
      <c r="K152" s="14"/>
      <c r="L152" s="213"/>
      <c r="M152" s="218"/>
      <c r="N152" s="219"/>
      <c r="O152" s="219"/>
      <c r="P152" s="219"/>
      <c r="Q152" s="219"/>
      <c r="R152" s="219"/>
      <c r="S152" s="219"/>
      <c r="T152" s="220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14" t="s">
        <v>519</v>
      </c>
      <c r="AU152" s="214" t="s">
        <v>89</v>
      </c>
      <c r="AV152" s="14" t="s">
        <v>235</v>
      </c>
      <c r="AW152" s="14" t="s">
        <v>35</v>
      </c>
      <c r="AX152" s="14" t="s">
        <v>87</v>
      </c>
      <c r="AY152" s="214" t="s">
        <v>230</v>
      </c>
    </row>
    <row r="153" s="2" customFormat="1" ht="21.75" customHeight="1">
      <c r="A153" s="38"/>
      <c r="B153" s="177"/>
      <c r="C153" s="178" t="s">
        <v>235</v>
      </c>
      <c r="D153" s="178" t="s">
        <v>231</v>
      </c>
      <c r="E153" s="179" t="s">
        <v>1991</v>
      </c>
      <c r="F153" s="180" t="s">
        <v>1992</v>
      </c>
      <c r="G153" s="181" t="s">
        <v>578</v>
      </c>
      <c r="H153" s="182">
        <v>30.565999999999999</v>
      </c>
      <c r="I153" s="183"/>
      <c r="J153" s="184">
        <f>ROUND(I153*H153,2)</f>
        <v>0</v>
      </c>
      <c r="K153" s="180" t="s">
        <v>515</v>
      </c>
      <c r="L153" s="39"/>
      <c r="M153" s="185" t="s">
        <v>1</v>
      </c>
      <c r="N153" s="186" t="s">
        <v>44</v>
      </c>
      <c r="O153" s="77"/>
      <c r="P153" s="187">
        <f>O153*H153</f>
        <v>0</v>
      </c>
      <c r="Q153" s="187">
        <v>0</v>
      </c>
      <c r="R153" s="187">
        <f>Q153*H153</f>
        <v>0</v>
      </c>
      <c r="S153" s="187">
        <v>0</v>
      </c>
      <c r="T153" s="18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89" t="s">
        <v>235</v>
      </c>
      <c r="AT153" s="189" t="s">
        <v>231</v>
      </c>
      <c r="AU153" s="189" t="s">
        <v>89</v>
      </c>
      <c r="AY153" s="19" t="s">
        <v>230</v>
      </c>
      <c r="BE153" s="190">
        <f>IF(N153="základní",J153,0)</f>
        <v>0</v>
      </c>
      <c r="BF153" s="190">
        <f>IF(N153="snížená",J153,0)</f>
        <v>0</v>
      </c>
      <c r="BG153" s="190">
        <f>IF(N153="zákl. přenesená",J153,0)</f>
        <v>0</v>
      </c>
      <c r="BH153" s="190">
        <f>IF(N153="sníž. přenesená",J153,0)</f>
        <v>0</v>
      </c>
      <c r="BI153" s="190">
        <f>IF(N153="nulová",J153,0)</f>
        <v>0</v>
      </c>
      <c r="BJ153" s="19" t="s">
        <v>87</v>
      </c>
      <c r="BK153" s="190">
        <f>ROUND(I153*H153,2)</f>
        <v>0</v>
      </c>
      <c r="BL153" s="19" t="s">
        <v>235</v>
      </c>
      <c r="BM153" s="189" t="s">
        <v>2494</v>
      </c>
    </row>
    <row r="154" s="2" customFormat="1">
      <c r="A154" s="38"/>
      <c r="B154" s="39"/>
      <c r="C154" s="38"/>
      <c r="D154" s="191" t="s">
        <v>237</v>
      </c>
      <c r="E154" s="38"/>
      <c r="F154" s="192" t="s">
        <v>1994</v>
      </c>
      <c r="G154" s="38"/>
      <c r="H154" s="38"/>
      <c r="I154" s="193"/>
      <c r="J154" s="38"/>
      <c r="K154" s="38"/>
      <c r="L154" s="39"/>
      <c r="M154" s="194"/>
      <c r="N154" s="195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237</v>
      </c>
      <c r="AU154" s="19" t="s">
        <v>89</v>
      </c>
    </row>
    <row r="155" s="2" customFormat="1">
      <c r="A155" s="38"/>
      <c r="B155" s="39"/>
      <c r="C155" s="38"/>
      <c r="D155" s="199" t="s">
        <v>397</v>
      </c>
      <c r="E155" s="38"/>
      <c r="F155" s="200" t="s">
        <v>1995</v>
      </c>
      <c r="G155" s="38"/>
      <c r="H155" s="38"/>
      <c r="I155" s="193"/>
      <c r="J155" s="38"/>
      <c r="K155" s="38"/>
      <c r="L155" s="39"/>
      <c r="M155" s="194"/>
      <c r="N155" s="195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397</v>
      </c>
      <c r="AU155" s="19" t="s">
        <v>89</v>
      </c>
    </row>
    <row r="156" s="15" customFormat="1">
      <c r="A156" s="15"/>
      <c r="B156" s="221"/>
      <c r="C156" s="15"/>
      <c r="D156" s="191" t="s">
        <v>519</v>
      </c>
      <c r="E156" s="222" t="s">
        <v>1</v>
      </c>
      <c r="F156" s="223" t="s">
        <v>1975</v>
      </c>
      <c r="G156" s="15"/>
      <c r="H156" s="222" t="s">
        <v>1</v>
      </c>
      <c r="I156" s="224"/>
      <c r="J156" s="15"/>
      <c r="K156" s="15"/>
      <c r="L156" s="221"/>
      <c r="M156" s="225"/>
      <c r="N156" s="226"/>
      <c r="O156" s="226"/>
      <c r="P156" s="226"/>
      <c r="Q156" s="226"/>
      <c r="R156" s="226"/>
      <c r="S156" s="226"/>
      <c r="T156" s="227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22" t="s">
        <v>519</v>
      </c>
      <c r="AU156" s="222" t="s">
        <v>89</v>
      </c>
      <c r="AV156" s="15" t="s">
        <v>87</v>
      </c>
      <c r="AW156" s="15" t="s">
        <v>35</v>
      </c>
      <c r="AX156" s="15" t="s">
        <v>79</v>
      </c>
      <c r="AY156" s="222" t="s">
        <v>230</v>
      </c>
    </row>
    <row r="157" s="13" customFormat="1">
      <c r="A157" s="13"/>
      <c r="B157" s="205"/>
      <c r="C157" s="13"/>
      <c r="D157" s="191" t="s">
        <v>519</v>
      </c>
      <c r="E157" s="206" t="s">
        <v>1</v>
      </c>
      <c r="F157" s="207" t="s">
        <v>2490</v>
      </c>
      <c r="G157" s="13"/>
      <c r="H157" s="208">
        <v>305.66300000000001</v>
      </c>
      <c r="I157" s="209"/>
      <c r="J157" s="13"/>
      <c r="K157" s="13"/>
      <c r="L157" s="205"/>
      <c r="M157" s="210"/>
      <c r="N157" s="211"/>
      <c r="O157" s="211"/>
      <c r="P157" s="211"/>
      <c r="Q157" s="211"/>
      <c r="R157" s="211"/>
      <c r="S157" s="211"/>
      <c r="T157" s="21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6" t="s">
        <v>519</v>
      </c>
      <c r="AU157" s="206" t="s">
        <v>89</v>
      </c>
      <c r="AV157" s="13" t="s">
        <v>89</v>
      </c>
      <c r="AW157" s="13" t="s">
        <v>35</v>
      </c>
      <c r="AX157" s="13" t="s">
        <v>79</v>
      </c>
      <c r="AY157" s="206" t="s">
        <v>230</v>
      </c>
    </row>
    <row r="158" s="14" customFormat="1">
      <c r="A158" s="14"/>
      <c r="B158" s="213"/>
      <c r="C158" s="14"/>
      <c r="D158" s="191" t="s">
        <v>519</v>
      </c>
      <c r="E158" s="214" t="s">
        <v>1</v>
      </c>
      <c r="F158" s="215" t="s">
        <v>534</v>
      </c>
      <c r="G158" s="14"/>
      <c r="H158" s="216">
        <v>305.66300000000001</v>
      </c>
      <c r="I158" s="217"/>
      <c r="J158" s="14"/>
      <c r="K158" s="14"/>
      <c r="L158" s="213"/>
      <c r="M158" s="218"/>
      <c r="N158" s="219"/>
      <c r="O158" s="219"/>
      <c r="P158" s="219"/>
      <c r="Q158" s="219"/>
      <c r="R158" s="219"/>
      <c r="S158" s="219"/>
      <c r="T158" s="22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14" t="s">
        <v>519</v>
      </c>
      <c r="AU158" s="214" t="s">
        <v>89</v>
      </c>
      <c r="AV158" s="14" t="s">
        <v>235</v>
      </c>
      <c r="AW158" s="14" t="s">
        <v>35</v>
      </c>
      <c r="AX158" s="14" t="s">
        <v>79</v>
      </c>
      <c r="AY158" s="214" t="s">
        <v>230</v>
      </c>
    </row>
    <row r="159" s="13" customFormat="1">
      <c r="A159" s="13"/>
      <c r="B159" s="205"/>
      <c r="C159" s="13"/>
      <c r="D159" s="191" t="s">
        <v>519</v>
      </c>
      <c r="E159" s="206" t="s">
        <v>1</v>
      </c>
      <c r="F159" s="207" t="s">
        <v>2495</v>
      </c>
      <c r="G159" s="13"/>
      <c r="H159" s="208">
        <v>30.565999999999999</v>
      </c>
      <c r="I159" s="209"/>
      <c r="J159" s="13"/>
      <c r="K159" s="13"/>
      <c r="L159" s="205"/>
      <c r="M159" s="210"/>
      <c r="N159" s="211"/>
      <c r="O159" s="211"/>
      <c r="P159" s="211"/>
      <c r="Q159" s="211"/>
      <c r="R159" s="211"/>
      <c r="S159" s="211"/>
      <c r="T159" s="21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06" t="s">
        <v>519</v>
      </c>
      <c r="AU159" s="206" t="s">
        <v>89</v>
      </c>
      <c r="AV159" s="13" t="s">
        <v>89</v>
      </c>
      <c r="AW159" s="13" t="s">
        <v>35</v>
      </c>
      <c r="AX159" s="13" t="s">
        <v>79</v>
      </c>
      <c r="AY159" s="206" t="s">
        <v>230</v>
      </c>
    </row>
    <row r="160" s="14" customFormat="1">
      <c r="A160" s="14"/>
      <c r="B160" s="213"/>
      <c r="C160" s="14"/>
      <c r="D160" s="191" t="s">
        <v>519</v>
      </c>
      <c r="E160" s="214" t="s">
        <v>1</v>
      </c>
      <c r="F160" s="215" t="s">
        <v>534</v>
      </c>
      <c r="G160" s="14"/>
      <c r="H160" s="216">
        <v>30.565999999999999</v>
      </c>
      <c r="I160" s="217"/>
      <c r="J160" s="14"/>
      <c r="K160" s="14"/>
      <c r="L160" s="213"/>
      <c r="M160" s="218"/>
      <c r="N160" s="219"/>
      <c r="O160" s="219"/>
      <c r="P160" s="219"/>
      <c r="Q160" s="219"/>
      <c r="R160" s="219"/>
      <c r="S160" s="219"/>
      <c r="T160" s="220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14" t="s">
        <v>519</v>
      </c>
      <c r="AU160" s="214" t="s">
        <v>89</v>
      </c>
      <c r="AV160" s="14" t="s">
        <v>235</v>
      </c>
      <c r="AW160" s="14" t="s">
        <v>35</v>
      </c>
      <c r="AX160" s="14" t="s">
        <v>87</v>
      </c>
      <c r="AY160" s="214" t="s">
        <v>230</v>
      </c>
    </row>
    <row r="161" s="2" customFormat="1" ht="16.5" customHeight="1">
      <c r="A161" s="38"/>
      <c r="B161" s="177"/>
      <c r="C161" s="178" t="s">
        <v>248</v>
      </c>
      <c r="D161" s="178" t="s">
        <v>231</v>
      </c>
      <c r="E161" s="179" t="s">
        <v>667</v>
      </c>
      <c r="F161" s="180" t="s">
        <v>668</v>
      </c>
      <c r="G161" s="181" t="s">
        <v>514</v>
      </c>
      <c r="H161" s="182">
        <v>555.75</v>
      </c>
      <c r="I161" s="183"/>
      <c r="J161" s="184">
        <f>ROUND(I161*H161,2)</f>
        <v>0</v>
      </c>
      <c r="K161" s="180" t="s">
        <v>515</v>
      </c>
      <c r="L161" s="39"/>
      <c r="M161" s="185" t="s">
        <v>1</v>
      </c>
      <c r="N161" s="186" t="s">
        <v>44</v>
      </c>
      <c r="O161" s="77"/>
      <c r="P161" s="187">
        <f>O161*H161</f>
        <v>0</v>
      </c>
      <c r="Q161" s="187">
        <v>0.00058</v>
      </c>
      <c r="R161" s="187">
        <f>Q161*H161</f>
        <v>0.32233499999999998</v>
      </c>
      <c r="S161" s="187">
        <v>0</v>
      </c>
      <c r="T161" s="18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89" t="s">
        <v>235</v>
      </c>
      <c r="AT161" s="189" t="s">
        <v>231</v>
      </c>
      <c r="AU161" s="189" t="s">
        <v>89</v>
      </c>
      <c r="AY161" s="19" t="s">
        <v>230</v>
      </c>
      <c r="BE161" s="190">
        <f>IF(N161="základní",J161,0)</f>
        <v>0</v>
      </c>
      <c r="BF161" s="190">
        <f>IF(N161="snížená",J161,0)</f>
        <v>0</v>
      </c>
      <c r="BG161" s="190">
        <f>IF(N161="zákl. přenesená",J161,0)</f>
        <v>0</v>
      </c>
      <c r="BH161" s="190">
        <f>IF(N161="sníž. přenesená",J161,0)</f>
        <v>0</v>
      </c>
      <c r="BI161" s="190">
        <f>IF(N161="nulová",J161,0)</f>
        <v>0</v>
      </c>
      <c r="BJ161" s="19" t="s">
        <v>87</v>
      </c>
      <c r="BK161" s="190">
        <f>ROUND(I161*H161,2)</f>
        <v>0</v>
      </c>
      <c r="BL161" s="19" t="s">
        <v>235</v>
      </c>
      <c r="BM161" s="189" t="s">
        <v>2496</v>
      </c>
    </row>
    <row r="162" s="2" customFormat="1">
      <c r="A162" s="38"/>
      <c r="B162" s="39"/>
      <c r="C162" s="38"/>
      <c r="D162" s="191" t="s">
        <v>237</v>
      </c>
      <c r="E162" s="38"/>
      <c r="F162" s="192" t="s">
        <v>670</v>
      </c>
      <c r="G162" s="38"/>
      <c r="H162" s="38"/>
      <c r="I162" s="193"/>
      <c r="J162" s="38"/>
      <c r="K162" s="38"/>
      <c r="L162" s="39"/>
      <c r="M162" s="194"/>
      <c r="N162" s="195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237</v>
      </c>
      <c r="AU162" s="19" t="s">
        <v>89</v>
      </c>
    </row>
    <row r="163" s="2" customFormat="1">
      <c r="A163" s="38"/>
      <c r="B163" s="39"/>
      <c r="C163" s="38"/>
      <c r="D163" s="199" t="s">
        <v>397</v>
      </c>
      <c r="E163" s="38"/>
      <c r="F163" s="200" t="s">
        <v>671</v>
      </c>
      <c r="G163" s="38"/>
      <c r="H163" s="38"/>
      <c r="I163" s="193"/>
      <c r="J163" s="38"/>
      <c r="K163" s="38"/>
      <c r="L163" s="39"/>
      <c r="M163" s="194"/>
      <c r="N163" s="195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397</v>
      </c>
      <c r="AU163" s="19" t="s">
        <v>89</v>
      </c>
    </row>
    <row r="164" s="15" customFormat="1">
      <c r="A164" s="15"/>
      <c r="B164" s="221"/>
      <c r="C164" s="15"/>
      <c r="D164" s="191" t="s">
        <v>519</v>
      </c>
      <c r="E164" s="222" t="s">
        <v>1</v>
      </c>
      <c r="F164" s="223" t="s">
        <v>1975</v>
      </c>
      <c r="G164" s="15"/>
      <c r="H164" s="222" t="s">
        <v>1</v>
      </c>
      <c r="I164" s="224"/>
      <c r="J164" s="15"/>
      <c r="K164" s="15"/>
      <c r="L164" s="221"/>
      <c r="M164" s="225"/>
      <c r="N164" s="226"/>
      <c r="O164" s="226"/>
      <c r="P164" s="226"/>
      <c r="Q164" s="226"/>
      <c r="R164" s="226"/>
      <c r="S164" s="226"/>
      <c r="T164" s="227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22" t="s">
        <v>519</v>
      </c>
      <c r="AU164" s="222" t="s">
        <v>89</v>
      </c>
      <c r="AV164" s="15" t="s">
        <v>87</v>
      </c>
      <c r="AW164" s="15" t="s">
        <v>35</v>
      </c>
      <c r="AX164" s="15" t="s">
        <v>79</v>
      </c>
      <c r="AY164" s="222" t="s">
        <v>230</v>
      </c>
    </row>
    <row r="165" s="13" customFormat="1">
      <c r="A165" s="13"/>
      <c r="B165" s="205"/>
      <c r="C165" s="13"/>
      <c r="D165" s="191" t="s">
        <v>519</v>
      </c>
      <c r="E165" s="206" t="s">
        <v>1</v>
      </c>
      <c r="F165" s="207" t="s">
        <v>2497</v>
      </c>
      <c r="G165" s="13"/>
      <c r="H165" s="208">
        <v>555.75</v>
      </c>
      <c r="I165" s="209"/>
      <c r="J165" s="13"/>
      <c r="K165" s="13"/>
      <c r="L165" s="205"/>
      <c r="M165" s="210"/>
      <c r="N165" s="211"/>
      <c r="O165" s="211"/>
      <c r="P165" s="211"/>
      <c r="Q165" s="211"/>
      <c r="R165" s="211"/>
      <c r="S165" s="211"/>
      <c r="T165" s="21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06" t="s">
        <v>519</v>
      </c>
      <c r="AU165" s="206" t="s">
        <v>89</v>
      </c>
      <c r="AV165" s="13" t="s">
        <v>89</v>
      </c>
      <c r="AW165" s="13" t="s">
        <v>35</v>
      </c>
      <c r="AX165" s="13" t="s">
        <v>79</v>
      </c>
      <c r="AY165" s="206" t="s">
        <v>230</v>
      </c>
    </row>
    <row r="166" s="14" customFormat="1">
      <c r="A166" s="14"/>
      <c r="B166" s="213"/>
      <c r="C166" s="14"/>
      <c r="D166" s="191" t="s">
        <v>519</v>
      </c>
      <c r="E166" s="214" t="s">
        <v>1</v>
      </c>
      <c r="F166" s="215" t="s">
        <v>534</v>
      </c>
      <c r="G166" s="14"/>
      <c r="H166" s="216">
        <v>555.75</v>
      </c>
      <c r="I166" s="217"/>
      <c r="J166" s="14"/>
      <c r="K166" s="14"/>
      <c r="L166" s="213"/>
      <c r="M166" s="218"/>
      <c r="N166" s="219"/>
      <c r="O166" s="219"/>
      <c r="P166" s="219"/>
      <c r="Q166" s="219"/>
      <c r="R166" s="219"/>
      <c r="S166" s="219"/>
      <c r="T166" s="220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14" t="s">
        <v>519</v>
      </c>
      <c r="AU166" s="214" t="s">
        <v>89</v>
      </c>
      <c r="AV166" s="14" t="s">
        <v>235</v>
      </c>
      <c r="AW166" s="14" t="s">
        <v>35</v>
      </c>
      <c r="AX166" s="14" t="s">
        <v>87</v>
      </c>
      <c r="AY166" s="214" t="s">
        <v>230</v>
      </c>
    </row>
    <row r="167" s="2" customFormat="1" ht="16.5" customHeight="1">
      <c r="A167" s="38"/>
      <c r="B167" s="177"/>
      <c r="C167" s="178" t="s">
        <v>252</v>
      </c>
      <c r="D167" s="178" t="s">
        <v>231</v>
      </c>
      <c r="E167" s="179" t="s">
        <v>673</v>
      </c>
      <c r="F167" s="180" t="s">
        <v>674</v>
      </c>
      <c r="G167" s="181" t="s">
        <v>514</v>
      </c>
      <c r="H167" s="182">
        <v>555.75</v>
      </c>
      <c r="I167" s="183"/>
      <c r="J167" s="184">
        <f>ROUND(I167*H167,2)</f>
        <v>0</v>
      </c>
      <c r="K167" s="180" t="s">
        <v>515</v>
      </c>
      <c r="L167" s="39"/>
      <c r="M167" s="185" t="s">
        <v>1</v>
      </c>
      <c r="N167" s="186" t="s">
        <v>44</v>
      </c>
      <c r="O167" s="77"/>
      <c r="P167" s="187">
        <f>O167*H167</f>
        <v>0</v>
      </c>
      <c r="Q167" s="187">
        <v>0</v>
      </c>
      <c r="R167" s="187">
        <f>Q167*H167</f>
        <v>0</v>
      </c>
      <c r="S167" s="187">
        <v>0</v>
      </c>
      <c r="T167" s="18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89" t="s">
        <v>235</v>
      </c>
      <c r="AT167" s="189" t="s">
        <v>231</v>
      </c>
      <c r="AU167" s="189" t="s">
        <v>89</v>
      </c>
      <c r="AY167" s="19" t="s">
        <v>230</v>
      </c>
      <c r="BE167" s="190">
        <f>IF(N167="základní",J167,0)</f>
        <v>0</v>
      </c>
      <c r="BF167" s="190">
        <f>IF(N167="snížená",J167,0)</f>
        <v>0</v>
      </c>
      <c r="BG167" s="190">
        <f>IF(N167="zákl. přenesená",J167,0)</f>
        <v>0</v>
      </c>
      <c r="BH167" s="190">
        <f>IF(N167="sníž. přenesená",J167,0)</f>
        <v>0</v>
      </c>
      <c r="BI167" s="190">
        <f>IF(N167="nulová",J167,0)</f>
        <v>0</v>
      </c>
      <c r="BJ167" s="19" t="s">
        <v>87</v>
      </c>
      <c r="BK167" s="190">
        <f>ROUND(I167*H167,2)</f>
        <v>0</v>
      </c>
      <c r="BL167" s="19" t="s">
        <v>235</v>
      </c>
      <c r="BM167" s="189" t="s">
        <v>2498</v>
      </c>
    </row>
    <row r="168" s="2" customFormat="1">
      <c r="A168" s="38"/>
      <c r="B168" s="39"/>
      <c r="C168" s="38"/>
      <c r="D168" s="191" t="s">
        <v>237</v>
      </c>
      <c r="E168" s="38"/>
      <c r="F168" s="192" t="s">
        <v>676</v>
      </c>
      <c r="G168" s="38"/>
      <c r="H168" s="38"/>
      <c r="I168" s="193"/>
      <c r="J168" s="38"/>
      <c r="K168" s="38"/>
      <c r="L168" s="39"/>
      <c r="M168" s="194"/>
      <c r="N168" s="195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237</v>
      </c>
      <c r="AU168" s="19" t="s">
        <v>89</v>
      </c>
    </row>
    <row r="169" s="2" customFormat="1">
      <c r="A169" s="38"/>
      <c r="B169" s="39"/>
      <c r="C169" s="38"/>
      <c r="D169" s="199" t="s">
        <v>397</v>
      </c>
      <c r="E169" s="38"/>
      <c r="F169" s="200" t="s">
        <v>677</v>
      </c>
      <c r="G169" s="38"/>
      <c r="H169" s="38"/>
      <c r="I169" s="193"/>
      <c r="J169" s="38"/>
      <c r="K169" s="38"/>
      <c r="L169" s="39"/>
      <c r="M169" s="194"/>
      <c r="N169" s="195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397</v>
      </c>
      <c r="AU169" s="19" t="s">
        <v>89</v>
      </c>
    </row>
    <row r="170" s="2" customFormat="1" ht="21.75" customHeight="1">
      <c r="A170" s="38"/>
      <c r="B170" s="177"/>
      <c r="C170" s="178" t="s">
        <v>256</v>
      </c>
      <c r="D170" s="178" t="s">
        <v>231</v>
      </c>
      <c r="E170" s="179" t="s">
        <v>689</v>
      </c>
      <c r="F170" s="180" t="s">
        <v>690</v>
      </c>
      <c r="G170" s="181" t="s">
        <v>578</v>
      </c>
      <c r="H170" s="182">
        <v>91.698999999999998</v>
      </c>
      <c r="I170" s="183"/>
      <c r="J170" s="184">
        <f>ROUND(I170*H170,2)</f>
        <v>0</v>
      </c>
      <c r="K170" s="180" t="s">
        <v>515</v>
      </c>
      <c r="L170" s="39"/>
      <c r="M170" s="185" t="s">
        <v>1</v>
      </c>
      <c r="N170" s="186" t="s">
        <v>44</v>
      </c>
      <c r="O170" s="77"/>
      <c r="P170" s="187">
        <f>O170*H170</f>
        <v>0</v>
      </c>
      <c r="Q170" s="187">
        <v>0</v>
      </c>
      <c r="R170" s="187">
        <f>Q170*H170</f>
        <v>0</v>
      </c>
      <c r="S170" s="187">
        <v>0</v>
      </c>
      <c r="T170" s="18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89" t="s">
        <v>235</v>
      </c>
      <c r="AT170" s="189" t="s">
        <v>231</v>
      </c>
      <c r="AU170" s="189" t="s">
        <v>89</v>
      </c>
      <c r="AY170" s="19" t="s">
        <v>230</v>
      </c>
      <c r="BE170" s="190">
        <f>IF(N170="základní",J170,0)</f>
        <v>0</v>
      </c>
      <c r="BF170" s="190">
        <f>IF(N170="snížená",J170,0)</f>
        <v>0</v>
      </c>
      <c r="BG170" s="190">
        <f>IF(N170="zákl. přenesená",J170,0)</f>
        <v>0</v>
      </c>
      <c r="BH170" s="190">
        <f>IF(N170="sníž. přenesená",J170,0)</f>
        <v>0</v>
      </c>
      <c r="BI170" s="190">
        <f>IF(N170="nulová",J170,0)</f>
        <v>0</v>
      </c>
      <c r="BJ170" s="19" t="s">
        <v>87</v>
      </c>
      <c r="BK170" s="190">
        <f>ROUND(I170*H170,2)</f>
        <v>0</v>
      </c>
      <c r="BL170" s="19" t="s">
        <v>235</v>
      </c>
      <c r="BM170" s="189" t="s">
        <v>2499</v>
      </c>
    </row>
    <row r="171" s="2" customFormat="1">
      <c r="A171" s="38"/>
      <c r="B171" s="39"/>
      <c r="C171" s="38"/>
      <c r="D171" s="191" t="s">
        <v>237</v>
      </c>
      <c r="E171" s="38"/>
      <c r="F171" s="192" t="s">
        <v>692</v>
      </c>
      <c r="G171" s="38"/>
      <c r="H171" s="38"/>
      <c r="I171" s="193"/>
      <c r="J171" s="38"/>
      <c r="K171" s="38"/>
      <c r="L171" s="39"/>
      <c r="M171" s="194"/>
      <c r="N171" s="195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237</v>
      </c>
      <c r="AU171" s="19" t="s">
        <v>89</v>
      </c>
    </row>
    <row r="172" s="2" customFormat="1">
      <c r="A172" s="38"/>
      <c r="B172" s="39"/>
      <c r="C172" s="38"/>
      <c r="D172" s="199" t="s">
        <v>397</v>
      </c>
      <c r="E172" s="38"/>
      <c r="F172" s="200" t="s">
        <v>693</v>
      </c>
      <c r="G172" s="38"/>
      <c r="H172" s="38"/>
      <c r="I172" s="193"/>
      <c r="J172" s="38"/>
      <c r="K172" s="38"/>
      <c r="L172" s="39"/>
      <c r="M172" s="194"/>
      <c r="N172" s="195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397</v>
      </c>
      <c r="AU172" s="19" t="s">
        <v>89</v>
      </c>
    </row>
    <row r="173" s="15" customFormat="1">
      <c r="A173" s="15"/>
      <c r="B173" s="221"/>
      <c r="C173" s="15"/>
      <c r="D173" s="191" t="s">
        <v>519</v>
      </c>
      <c r="E173" s="222" t="s">
        <v>1</v>
      </c>
      <c r="F173" s="223" t="s">
        <v>2039</v>
      </c>
      <c r="G173" s="15"/>
      <c r="H173" s="222" t="s">
        <v>1</v>
      </c>
      <c r="I173" s="224"/>
      <c r="J173" s="15"/>
      <c r="K173" s="15"/>
      <c r="L173" s="221"/>
      <c r="M173" s="225"/>
      <c r="N173" s="226"/>
      <c r="O173" s="226"/>
      <c r="P173" s="226"/>
      <c r="Q173" s="226"/>
      <c r="R173" s="226"/>
      <c r="S173" s="226"/>
      <c r="T173" s="22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22" t="s">
        <v>519</v>
      </c>
      <c r="AU173" s="222" t="s">
        <v>89</v>
      </c>
      <c r="AV173" s="15" t="s">
        <v>87</v>
      </c>
      <c r="AW173" s="15" t="s">
        <v>35</v>
      </c>
      <c r="AX173" s="15" t="s">
        <v>79</v>
      </c>
      <c r="AY173" s="222" t="s">
        <v>230</v>
      </c>
    </row>
    <row r="174" s="15" customFormat="1">
      <c r="A174" s="15"/>
      <c r="B174" s="221"/>
      <c r="C174" s="15"/>
      <c r="D174" s="191" t="s">
        <v>519</v>
      </c>
      <c r="E174" s="222" t="s">
        <v>1</v>
      </c>
      <c r="F174" s="223" t="s">
        <v>1975</v>
      </c>
      <c r="G174" s="15"/>
      <c r="H174" s="222" t="s">
        <v>1</v>
      </c>
      <c r="I174" s="224"/>
      <c r="J174" s="15"/>
      <c r="K174" s="15"/>
      <c r="L174" s="221"/>
      <c r="M174" s="225"/>
      <c r="N174" s="226"/>
      <c r="O174" s="226"/>
      <c r="P174" s="226"/>
      <c r="Q174" s="226"/>
      <c r="R174" s="226"/>
      <c r="S174" s="226"/>
      <c r="T174" s="227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22" t="s">
        <v>519</v>
      </c>
      <c r="AU174" s="222" t="s">
        <v>89</v>
      </c>
      <c r="AV174" s="15" t="s">
        <v>87</v>
      </c>
      <c r="AW174" s="15" t="s">
        <v>35</v>
      </c>
      <c r="AX174" s="15" t="s">
        <v>79</v>
      </c>
      <c r="AY174" s="222" t="s">
        <v>230</v>
      </c>
    </row>
    <row r="175" s="13" customFormat="1">
      <c r="A175" s="13"/>
      <c r="B175" s="205"/>
      <c r="C175" s="13"/>
      <c r="D175" s="191" t="s">
        <v>519</v>
      </c>
      <c r="E175" s="206" t="s">
        <v>1</v>
      </c>
      <c r="F175" s="207" t="s">
        <v>2490</v>
      </c>
      <c r="G175" s="13"/>
      <c r="H175" s="208">
        <v>305.66300000000001</v>
      </c>
      <c r="I175" s="209"/>
      <c r="J175" s="13"/>
      <c r="K175" s="13"/>
      <c r="L175" s="205"/>
      <c r="M175" s="210"/>
      <c r="N175" s="211"/>
      <c r="O175" s="211"/>
      <c r="P175" s="211"/>
      <c r="Q175" s="211"/>
      <c r="R175" s="211"/>
      <c r="S175" s="211"/>
      <c r="T175" s="21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6" t="s">
        <v>519</v>
      </c>
      <c r="AU175" s="206" t="s">
        <v>89</v>
      </c>
      <c r="AV175" s="13" t="s">
        <v>89</v>
      </c>
      <c r="AW175" s="13" t="s">
        <v>35</v>
      </c>
      <c r="AX175" s="13" t="s">
        <v>79</v>
      </c>
      <c r="AY175" s="206" t="s">
        <v>230</v>
      </c>
    </row>
    <row r="176" s="14" customFormat="1">
      <c r="A176" s="14"/>
      <c r="B176" s="213"/>
      <c r="C176" s="14"/>
      <c r="D176" s="191" t="s">
        <v>519</v>
      </c>
      <c r="E176" s="214" t="s">
        <v>1</v>
      </c>
      <c r="F176" s="215" t="s">
        <v>534</v>
      </c>
      <c r="G176" s="14"/>
      <c r="H176" s="216">
        <v>305.66300000000001</v>
      </c>
      <c r="I176" s="217"/>
      <c r="J176" s="14"/>
      <c r="K176" s="14"/>
      <c r="L176" s="213"/>
      <c r="M176" s="218"/>
      <c r="N176" s="219"/>
      <c r="O176" s="219"/>
      <c r="P176" s="219"/>
      <c r="Q176" s="219"/>
      <c r="R176" s="219"/>
      <c r="S176" s="219"/>
      <c r="T176" s="220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14" t="s">
        <v>519</v>
      </c>
      <c r="AU176" s="214" t="s">
        <v>89</v>
      </c>
      <c r="AV176" s="14" t="s">
        <v>235</v>
      </c>
      <c r="AW176" s="14" t="s">
        <v>35</v>
      </c>
      <c r="AX176" s="14" t="s">
        <v>79</v>
      </c>
      <c r="AY176" s="214" t="s">
        <v>230</v>
      </c>
    </row>
    <row r="177" s="13" customFormat="1">
      <c r="A177" s="13"/>
      <c r="B177" s="205"/>
      <c r="C177" s="13"/>
      <c r="D177" s="191" t="s">
        <v>519</v>
      </c>
      <c r="E177" s="206" t="s">
        <v>1</v>
      </c>
      <c r="F177" s="207" t="s">
        <v>2491</v>
      </c>
      <c r="G177" s="13"/>
      <c r="H177" s="208">
        <v>91.698999999999998</v>
      </c>
      <c r="I177" s="209"/>
      <c r="J177" s="13"/>
      <c r="K177" s="13"/>
      <c r="L177" s="205"/>
      <c r="M177" s="210"/>
      <c r="N177" s="211"/>
      <c r="O177" s="211"/>
      <c r="P177" s="211"/>
      <c r="Q177" s="211"/>
      <c r="R177" s="211"/>
      <c r="S177" s="211"/>
      <c r="T177" s="21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06" t="s">
        <v>519</v>
      </c>
      <c r="AU177" s="206" t="s">
        <v>89</v>
      </c>
      <c r="AV177" s="13" t="s">
        <v>89</v>
      </c>
      <c r="AW177" s="13" t="s">
        <v>35</v>
      </c>
      <c r="AX177" s="13" t="s">
        <v>79</v>
      </c>
      <c r="AY177" s="206" t="s">
        <v>230</v>
      </c>
    </row>
    <row r="178" s="14" customFormat="1">
      <c r="A178" s="14"/>
      <c r="B178" s="213"/>
      <c r="C178" s="14"/>
      <c r="D178" s="191" t="s">
        <v>519</v>
      </c>
      <c r="E178" s="214" t="s">
        <v>1</v>
      </c>
      <c r="F178" s="215" t="s">
        <v>534</v>
      </c>
      <c r="G178" s="14"/>
      <c r="H178" s="216">
        <v>91.698999999999998</v>
      </c>
      <c r="I178" s="217"/>
      <c r="J178" s="14"/>
      <c r="K178" s="14"/>
      <c r="L178" s="213"/>
      <c r="M178" s="218"/>
      <c r="N178" s="219"/>
      <c r="O178" s="219"/>
      <c r="P178" s="219"/>
      <c r="Q178" s="219"/>
      <c r="R178" s="219"/>
      <c r="S178" s="219"/>
      <c r="T178" s="220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14" t="s">
        <v>519</v>
      </c>
      <c r="AU178" s="214" t="s">
        <v>89</v>
      </c>
      <c r="AV178" s="14" t="s">
        <v>235</v>
      </c>
      <c r="AW178" s="14" t="s">
        <v>35</v>
      </c>
      <c r="AX178" s="14" t="s">
        <v>87</v>
      </c>
      <c r="AY178" s="214" t="s">
        <v>230</v>
      </c>
    </row>
    <row r="179" s="2" customFormat="1" ht="24.15" customHeight="1">
      <c r="A179" s="38"/>
      <c r="B179" s="177"/>
      <c r="C179" s="178" t="s">
        <v>260</v>
      </c>
      <c r="D179" s="178" t="s">
        <v>231</v>
      </c>
      <c r="E179" s="179" t="s">
        <v>698</v>
      </c>
      <c r="F179" s="180" t="s">
        <v>699</v>
      </c>
      <c r="G179" s="181" t="s">
        <v>578</v>
      </c>
      <c r="H179" s="182">
        <v>458.495</v>
      </c>
      <c r="I179" s="183"/>
      <c r="J179" s="184">
        <f>ROUND(I179*H179,2)</f>
        <v>0</v>
      </c>
      <c r="K179" s="180" t="s">
        <v>515</v>
      </c>
      <c r="L179" s="39"/>
      <c r="M179" s="185" t="s">
        <v>1</v>
      </c>
      <c r="N179" s="186" t="s">
        <v>44</v>
      </c>
      <c r="O179" s="77"/>
      <c r="P179" s="187">
        <f>O179*H179</f>
        <v>0</v>
      </c>
      <c r="Q179" s="187">
        <v>0</v>
      </c>
      <c r="R179" s="187">
        <f>Q179*H179</f>
        <v>0</v>
      </c>
      <c r="S179" s="187">
        <v>0</v>
      </c>
      <c r="T179" s="18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89" t="s">
        <v>235</v>
      </c>
      <c r="AT179" s="189" t="s">
        <v>231</v>
      </c>
      <c r="AU179" s="189" t="s">
        <v>89</v>
      </c>
      <c r="AY179" s="19" t="s">
        <v>230</v>
      </c>
      <c r="BE179" s="190">
        <f>IF(N179="základní",J179,0)</f>
        <v>0</v>
      </c>
      <c r="BF179" s="190">
        <f>IF(N179="snížená",J179,0)</f>
        <v>0</v>
      </c>
      <c r="BG179" s="190">
        <f>IF(N179="zákl. přenesená",J179,0)</f>
        <v>0</v>
      </c>
      <c r="BH179" s="190">
        <f>IF(N179="sníž. přenesená",J179,0)</f>
        <v>0</v>
      </c>
      <c r="BI179" s="190">
        <f>IF(N179="nulová",J179,0)</f>
        <v>0</v>
      </c>
      <c r="BJ179" s="19" t="s">
        <v>87</v>
      </c>
      <c r="BK179" s="190">
        <f>ROUND(I179*H179,2)</f>
        <v>0</v>
      </c>
      <c r="BL179" s="19" t="s">
        <v>235</v>
      </c>
      <c r="BM179" s="189" t="s">
        <v>2500</v>
      </c>
    </row>
    <row r="180" s="2" customFormat="1">
      <c r="A180" s="38"/>
      <c r="B180" s="39"/>
      <c r="C180" s="38"/>
      <c r="D180" s="191" t="s">
        <v>237</v>
      </c>
      <c r="E180" s="38"/>
      <c r="F180" s="192" t="s">
        <v>701</v>
      </c>
      <c r="G180" s="38"/>
      <c r="H180" s="38"/>
      <c r="I180" s="193"/>
      <c r="J180" s="38"/>
      <c r="K180" s="38"/>
      <c r="L180" s="39"/>
      <c r="M180" s="194"/>
      <c r="N180" s="195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237</v>
      </c>
      <c r="AU180" s="19" t="s">
        <v>89</v>
      </c>
    </row>
    <row r="181" s="2" customFormat="1">
      <c r="A181" s="38"/>
      <c r="B181" s="39"/>
      <c r="C181" s="38"/>
      <c r="D181" s="199" t="s">
        <v>397</v>
      </c>
      <c r="E181" s="38"/>
      <c r="F181" s="200" t="s">
        <v>702</v>
      </c>
      <c r="G181" s="38"/>
      <c r="H181" s="38"/>
      <c r="I181" s="193"/>
      <c r="J181" s="38"/>
      <c r="K181" s="38"/>
      <c r="L181" s="39"/>
      <c r="M181" s="194"/>
      <c r="N181" s="195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397</v>
      </c>
      <c r="AU181" s="19" t="s">
        <v>89</v>
      </c>
    </row>
    <row r="182" s="15" customFormat="1">
      <c r="A182" s="15"/>
      <c r="B182" s="221"/>
      <c r="C182" s="15"/>
      <c r="D182" s="191" t="s">
        <v>519</v>
      </c>
      <c r="E182" s="222" t="s">
        <v>1</v>
      </c>
      <c r="F182" s="223" t="s">
        <v>2039</v>
      </c>
      <c r="G182" s="15"/>
      <c r="H182" s="222" t="s">
        <v>1</v>
      </c>
      <c r="I182" s="224"/>
      <c r="J182" s="15"/>
      <c r="K182" s="15"/>
      <c r="L182" s="221"/>
      <c r="M182" s="225"/>
      <c r="N182" s="226"/>
      <c r="O182" s="226"/>
      <c r="P182" s="226"/>
      <c r="Q182" s="226"/>
      <c r="R182" s="226"/>
      <c r="S182" s="226"/>
      <c r="T182" s="227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22" t="s">
        <v>519</v>
      </c>
      <c r="AU182" s="222" t="s">
        <v>89</v>
      </c>
      <c r="AV182" s="15" t="s">
        <v>87</v>
      </c>
      <c r="AW182" s="15" t="s">
        <v>35</v>
      </c>
      <c r="AX182" s="15" t="s">
        <v>79</v>
      </c>
      <c r="AY182" s="222" t="s">
        <v>230</v>
      </c>
    </row>
    <row r="183" s="15" customFormat="1">
      <c r="A183" s="15"/>
      <c r="B183" s="221"/>
      <c r="C183" s="15"/>
      <c r="D183" s="191" t="s">
        <v>519</v>
      </c>
      <c r="E183" s="222" t="s">
        <v>1</v>
      </c>
      <c r="F183" s="223" t="s">
        <v>1975</v>
      </c>
      <c r="G183" s="15"/>
      <c r="H183" s="222" t="s">
        <v>1</v>
      </c>
      <c r="I183" s="224"/>
      <c r="J183" s="15"/>
      <c r="K183" s="15"/>
      <c r="L183" s="221"/>
      <c r="M183" s="225"/>
      <c r="N183" s="226"/>
      <c r="O183" s="226"/>
      <c r="P183" s="226"/>
      <c r="Q183" s="226"/>
      <c r="R183" s="226"/>
      <c r="S183" s="226"/>
      <c r="T183" s="227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22" t="s">
        <v>519</v>
      </c>
      <c r="AU183" s="222" t="s">
        <v>89</v>
      </c>
      <c r="AV183" s="15" t="s">
        <v>87</v>
      </c>
      <c r="AW183" s="15" t="s">
        <v>35</v>
      </c>
      <c r="AX183" s="15" t="s">
        <v>79</v>
      </c>
      <c r="AY183" s="222" t="s">
        <v>230</v>
      </c>
    </row>
    <row r="184" s="13" customFormat="1">
      <c r="A184" s="13"/>
      <c r="B184" s="205"/>
      <c r="C184" s="13"/>
      <c r="D184" s="191" t="s">
        <v>519</v>
      </c>
      <c r="E184" s="206" t="s">
        <v>1</v>
      </c>
      <c r="F184" s="207" t="s">
        <v>2490</v>
      </c>
      <c r="G184" s="13"/>
      <c r="H184" s="208">
        <v>305.66300000000001</v>
      </c>
      <c r="I184" s="209"/>
      <c r="J184" s="13"/>
      <c r="K184" s="13"/>
      <c r="L184" s="205"/>
      <c r="M184" s="210"/>
      <c r="N184" s="211"/>
      <c r="O184" s="211"/>
      <c r="P184" s="211"/>
      <c r="Q184" s="211"/>
      <c r="R184" s="211"/>
      <c r="S184" s="211"/>
      <c r="T184" s="21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06" t="s">
        <v>519</v>
      </c>
      <c r="AU184" s="206" t="s">
        <v>89</v>
      </c>
      <c r="AV184" s="13" t="s">
        <v>89</v>
      </c>
      <c r="AW184" s="13" t="s">
        <v>35</v>
      </c>
      <c r="AX184" s="13" t="s">
        <v>79</v>
      </c>
      <c r="AY184" s="206" t="s">
        <v>230</v>
      </c>
    </row>
    <row r="185" s="14" customFormat="1">
      <c r="A185" s="14"/>
      <c r="B185" s="213"/>
      <c r="C185" s="14"/>
      <c r="D185" s="191" t="s">
        <v>519</v>
      </c>
      <c r="E185" s="214" t="s">
        <v>1</v>
      </c>
      <c r="F185" s="215" t="s">
        <v>534</v>
      </c>
      <c r="G185" s="14"/>
      <c r="H185" s="216">
        <v>305.66300000000001</v>
      </c>
      <c r="I185" s="217"/>
      <c r="J185" s="14"/>
      <c r="K185" s="14"/>
      <c r="L185" s="213"/>
      <c r="M185" s="218"/>
      <c r="N185" s="219"/>
      <c r="O185" s="219"/>
      <c r="P185" s="219"/>
      <c r="Q185" s="219"/>
      <c r="R185" s="219"/>
      <c r="S185" s="219"/>
      <c r="T185" s="22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14" t="s">
        <v>519</v>
      </c>
      <c r="AU185" s="214" t="s">
        <v>89</v>
      </c>
      <c r="AV185" s="14" t="s">
        <v>235</v>
      </c>
      <c r="AW185" s="14" t="s">
        <v>35</v>
      </c>
      <c r="AX185" s="14" t="s">
        <v>79</v>
      </c>
      <c r="AY185" s="214" t="s">
        <v>230</v>
      </c>
    </row>
    <row r="186" s="13" customFormat="1">
      <c r="A186" s="13"/>
      <c r="B186" s="205"/>
      <c r="C186" s="13"/>
      <c r="D186" s="191" t="s">
        <v>519</v>
      </c>
      <c r="E186" s="206" t="s">
        <v>1</v>
      </c>
      <c r="F186" s="207" t="s">
        <v>2491</v>
      </c>
      <c r="G186" s="13"/>
      <c r="H186" s="208">
        <v>91.698999999999998</v>
      </c>
      <c r="I186" s="209"/>
      <c r="J186" s="13"/>
      <c r="K186" s="13"/>
      <c r="L186" s="205"/>
      <c r="M186" s="210"/>
      <c r="N186" s="211"/>
      <c r="O186" s="211"/>
      <c r="P186" s="211"/>
      <c r="Q186" s="211"/>
      <c r="R186" s="211"/>
      <c r="S186" s="211"/>
      <c r="T186" s="21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06" t="s">
        <v>519</v>
      </c>
      <c r="AU186" s="206" t="s">
        <v>89</v>
      </c>
      <c r="AV186" s="13" t="s">
        <v>89</v>
      </c>
      <c r="AW186" s="13" t="s">
        <v>35</v>
      </c>
      <c r="AX186" s="13" t="s">
        <v>79</v>
      </c>
      <c r="AY186" s="206" t="s">
        <v>230</v>
      </c>
    </row>
    <row r="187" s="14" customFormat="1">
      <c r="A187" s="14"/>
      <c r="B187" s="213"/>
      <c r="C187" s="14"/>
      <c r="D187" s="191" t="s">
        <v>519</v>
      </c>
      <c r="E187" s="214" t="s">
        <v>1</v>
      </c>
      <c r="F187" s="215" t="s">
        <v>534</v>
      </c>
      <c r="G187" s="14"/>
      <c r="H187" s="216">
        <v>91.698999999999998</v>
      </c>
      <c r="I187" s="217"/>
      <c r="J187" s="14"/>
      <c r="K187" s="14"/>
      <c r="L187" s="213"/>
      <c r="M187" s="218"/>
      <c r="N187" s="219"/>
      <c r="O187" s="219"/>
      <c r="P187" s="219"/>
      <c r="Q187" s="219"/>
      <c r="R187" s="219"/>
      <c r="S187" s="219"/>
      <c r="T187" s="220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14" t="s">
        <v>519</v>
      </c>
      <c r="AU187" s="214" t="s">
        <v>89</v>
      </c>
      <c r="AV187" s="14" t="s">
        <v>235</v>
      </c>
      <c r="AW187" s="14" t="s">
        <v>35</v>
      </c>
      <c r="AX187" s="14" t="s">
        <v>87</v>
      </c>
      <c r="AY187" s="214" t="s">
        <v>230</v>
      </c>
    </row>
    <row r="188" s="13" customFormat="1">
      <c r="A188" s="13"/>
      <c r="B188" s="205"/>
      <c r="C188" s="13"/>
      <c r="D188" s="191" t="s">
        <v>519</v>
      </c>
      <c r="E188" s="13"/>
      <c r="F188" s="207" t="s">
        <v>2501</v>
      </c>
      <c r="G188" s="13"/>
      <c r="H188" s="208">
        <v>458.495</v>
      </c>
      <c r="I188" s="209"/>
      <c r="J188" s="13"/>
      <c r="K188" s="13"/>
      <c r="L188" s="205"/>
      <c r="M188" s="210"/>
      <c r="N188" s="211"/>
      <c r="O188" s="211"/>
      <c r="P188" s="211"/>
      <c r="Q188" s="211"/>
      <c r="R188" s="211"/>
      <c r="S188" s="211"/>
      <c r="T188" s="21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06" t="s">
        <v>519</v>
      </c>
      <c r="AU188" s="206" t="s">
        <v>89</v>
      </c>
      <c r="AV188" s="13" t="s">
        <v>89</v>
      </c>
      <c r="AW188" s="13" t="s">
        <v>3</v>
      </c>
      <c r="AX188" s="13" t="s">
        <v>87</v>
      </c>
      <c r="AY188" s="206" t="s">
        <v>230</v>
      </c>
    </row>
    <row r="189" s="2" customFormat="1" ht="21.75" customHeight="1">
      <c r="A189" s="38"/>
      <c r="B189" s="177"/>
      <c r="C189" s="178" t="s">
        <v>264</v>
      </c>
      <c r="D189" s="178" t="s">
        <v>231</v>
      </c>
      <c r="E189" s="179" t="s">
        <v>704</v>
      </c>
      <c r="F189" s="180" t="s">
        <v>705</v>
      </c>
      <c r="G189" s="181" t="s">
        <v>578</v>
      </c>
      <c r="H189" s="182">
        <v>183.398</v>
      </c>
      <c r="I189" s="183"/>
      <c r="J189" s="184">
        <f>ROUND(I189*H189,2)</f>
        <v>0</v>
      </c>
      <c r="K189" s="180" t="s">
        <v>515</v>
      </c>
      <c r="L189" s="39"/>
      <c r="M189" s="185" t="s">
        <v>1</v>
      </c>
      <c r="N189" s="186" t="s">
        <v>44</v>
      </c>
      <c r="O189" s="77"/>
      <c r="P189" s="187">
        <f>O189*H189</f>
        <v>0</v>
      </c>
      <c r="Q189" s="187">
        <v>0</v>
      </c>
      <c r="R189" s="187">
        <f>Q189*H189</f>
        <v>0</v>
      </c>
      <c r="S189" s="187">
        <v>0</v>
      </c>
      <c r="T189" s="18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89" t="s">
        <v>235</v>
      </c>
      <c r="AT189" s="189" t="s">
        <v>231</v>
      </c>
      <c r="AU189" s="189" t="s">
        <v>89</v>
      </c>
      <c r="AY189" s="19" t="s">
        <v>230</v>
      </c>
      <c r="BE189" s="190">
        <f>IF(N189="základní",J189,0)</f>
        <v>0</v>
      </c>
      <c r="BF189" s="190">
        <f>IF(N189="snížená",J189,0)</f>
        <v>0</v>
      </c>
      <c r="BG189" s="190">
        <f>IF(N189="zákl. přenesená",J189,0)</f>
        <v>0</v>
      </c>
      <c r="BH189" s="190">
        <f>IF(N189="sníž. přenesená",J189,0)</f>
        <v>0</v>
      </c>
      <c r="BI189" s="190">
        <f>IF(N189="nulová",J189,0)</f>
        <v>0</v>
      </c>
      <c r="BJ189" s="19" t="s">
        <v>87</v>
      </c>
      <c r="BK189" s="190">
        <f>ROUND(I189*H189,2)</f>
        <v>0</v>
      </c>
      <c r="BL189" s="19" t="s">
        <v>235</v>
      </c>
      <c r="BM189" s="189" t="s">
        <v>2502</v>
      </c>
    </row>
    <row r="190" s="2" customFormat="1">
      <c r="A190" s="38"/>
      <c r="B190" s="39"/>
      <c r="C190" s="38"/>
      <c r="D190" s="191" t="s">
        <v>237</v>
      </c>
      <c r="E190" s="38"/>
      <c r="F190" s="192" t="s">
        <v>707</v>
      </c>
      <c r="G190" s="38"/>
      <c r="H190" s="38"/>
      <c r="I190" s="193"/>
      <c r="J190" s="38"/>
      <c r="K190" s="38"/>
      <c r="L190" s="39"/>
      <c r="M190" s="194"/>
      <c r="N190" s="195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237</v>
      </c>
      <c r="AU190" s="19" t="s">
        <v>89</v>
      </c>
    </row>
    <row r="191" s="2" customFormat="1">
      <c r="A191" s="38"/>
      <c r="B191" s="39"/>
      <c r="C191" s="38"/>
      <c r="D191" s="199" t="s">
        <v>397</v>
      </c>
      <c r="E191" s="38"/>
      <c r="F191" s="200" t="s">
        <v>708</v>
      </c>
      <c r="G191" s="38"/>
      <c r="H191" s="38"/>
      <c r="I191" s="193"/>
      <c r="J191" s="38"/>
      <c r="K191" s="38"/>
      <c r="L191" s="39"/>
      <c r="M191" s="194"/>
      <c r="N191" s="195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397</v>
      </c>
      <c r="AU191" s="19" t="s">
        <v>89</v>
      </c>
    </row>
    <row r="192" s="15" customFormat="1">
      <c r="A192" s="15"/>
      <c r="B192" s="221"/>
      <c r="C192" s="15"/>
      <c r="D192" s="191" t="s">
        <v>519</v>
      </c>
      <c r="E192" s="222" t="s">
        <v>1</v>
      </c>
      <c r="F192" s="223" t="s">
        <v>2039</v>
      </c>
      <c r="G192" s="15"/>
      <c r="H192" s="222" t="s">
        <v>1</v>
      </c>
      <c r="I192" s="224"/>
      <c r="J192" s="15"/>
      <c r="K192" s="15"/>
      <c r="L192" s="221"/>
      <c r="M192" s="225"/>
      <c r="N192" s="226"/>
      <c r="O192" s="226"/>
      <c r="P192" s="226"/>
      <c r="Q192" s="226"/>
      <c r="R192" s="226"/>
      <c r="S192" s="226"/>
      <c r="T192" s="227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22" t="s">
        <v>519</v>
      </c>
      <c r="AU192" s="222" t="s">
        <v>89</v>
      </c>
      <c r="AV192" s="15" t="s">
        <v>87</v>
      </c>
      <c r="AW192" s="15" t="s">
        <v>35</v>
      </c>
      <c r="AX192" s="15" t="s">
        <v>79</v>
      </c>
      <c r="AY192" s="222" t="s">
        <v>230</v>
      </c>
    </row>
    <row r="193" s="13" customFormat="1">
      <c r="A193" s="13"/>
      <c r="B193" s="205"/>
      <c r="C193" s="13"/>
      <c r="D193" s="191" t="s">
        <v>519</v>
      </c>
      <c r="E193" s="206" t="s">
        <v>1</v>
      </c>
      <c r="F193" s="207" t="s">
        <v>2491</v>
      </c>
      <c r="G193" s="13"/>
      <c r="H193" s="208">
        <v>91.698999999999998</v>
      </c>
      <c r="I193" s="209"/>
      <c r="J193" s="13"/>
      <c r="K193" s="13"/>
      <c r="L193" s="205"/>
      <c r="M193" s="210"/>
      <c r="N193" s="211"/>
      <c r="O193" s="211"/>
      <c r="P193" s="211"/>
      <c r="Q193" s="211"/>
      <c r="R193" s="211"/>
      <c r="S193" s="211"/>
      <c r="T193" s="21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06" t="s">
        <v>519</v>
      </c>
      <c r="AU193" s="206" t="s">
        <v>89</v>
      </c>
      <c r="AV193" s="13" t="s">
        <v>89</v>
      </c>
      <c r="AW193" s="13" t="s">
        <v>35</v>
      </c>
      <c r="AX193" s="13" t="s">
        <v>79</v>
      </c>
      <c r="AY193" s="206" t="s">
        <v>230</v>
      </c>
    </row>
    <row r="194" s="13" customFormat="1">
      <c r="A194" s="13"/>
      <c r="B194" s="205"/>
      <c r="C194" s="13"/>
      <c r="D194" s="191" t="s">
        <v>519</v>
      </c>
      <c r="E194" s="206" t="s">
        <v>1</v>
      </c>
      <c r="F194" s="207" t="s">
        <v>2491</v>
      </c>
      <c r="G194" s="13"/>
      <c r="H194" s="208">
        <v>91.698999999999998</v>
      </c>
      <c r="I194" s="209"/>
      <c r="J194" s="13"/>
      <c r="K194" s="13"/>
      <c r="L194" s="205"/>
      <c r="M194" s="210"/>
      <c r="N194" s="211"/>
      <c r="O194" s="211"/>
      <c r="P194" s="211"/>
      <c r="Q194" s="211"/>
      <c r="R194" s="211"/>
      <c r="S194" s="211"/>
      <c r="T194" s="21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06" t="s">
        <v>519</v>
      </c>
      <c r="AU194" s="206" t="s">
        <v>89</v>
      </c>
      <c r="AV194" s="13" t="s">
        <v>89</v>
      </c>
      <c r="AW194" s="13" t="s">
        <v>35</v>
      </c>
      <c r="AX194" s="13" t="s">
        <v>79</v>
      </c>
      <c r="AY194" s="206" t="s">
        <v>230</v>
      </c>
    </row>
    <row r="195" s="14" customFormat="1">
      <c r="A195" s="14"/>
      <c r="B195" s="213"/>
      <c r="C195" s="14"/>
      <c r="D195" s="191" t="s">
        <v>519</v>
      </c>
      <c r="E195" s="214" t="s">
        <v>1</v>
      </c>
      <c r="F195" s="215" t="s">
        <v>534</v>
      </c>
      <c r="G195" s="14"/>
      <c r="H195" s="216">
        <v>183.398</v>
      </c>
      <c r="I195" s="217"/>
      <c r="J195" s="14"/>
      <c r="K195" s="14"/>
      <c r="L195" s="213"/>
      <c r="M195" s="218"/>
      <c r="N195" s="219"/>
      <c r="O195" s="219"/>
      <c r="P195" s="219"/>
      <c r="Q195" s="219"/>
      <c r="R195" s="219"/>
      <c r="S195" s="219"/>
      <c r="T195" s="220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14" t="s">
        <v>519</v>
      </c>
      <c r="AU195" s="214" t="s">
        <v>89</v>
      </c>
      <c r="AV195" s="14" t="s">
        <v>235</v>
      </c>
      <c r="AW195" s="14" t="s">
        <v>35</v>
      </c>
      <c r="AX195" s="14" t="s">
        <v>87</v>
      </c>
      <c r="AY195" s="214" t="s">
        <v>230</v>
      </c>
    </row>
    <row r="196" s="2" customFormat="1" ht="24.15" customHeight="1">
      <c r="A196" s="38"/>
      <c r="B196" s="177"/>
      <c r="C196" s="178" t="s">
        <v>268</v>
      </c>
      <c r="D196" s="178" t="s">
        <v>231</v>
      </c>
      <c r="E196" s="179" t="s">
        <v>713</v>
      </c>
      <c r="F196" s="180" t="s">
        <v>714</v>
      </c>
      <c r="G196" s="181" t="s">
        <v>578</v>
      </c>
      <c r="H196" s="182">
        <v>916.99000000000001</v>
      </c>
      <c r="I196" s="183"/>
      <c r="J196" s="184">
        <f>ROUND(I196*H196,2)</f>
        <v>0</v>
      </c>
      <c r="K196" s="180" t="s">
        <v>515</v>
      </c>
      <c r="L196" s="39"/>
      <c r="M196" s="185" t="s">
        <v>1</v>
      </c>
      <c r="N196" s="186" t="s">
        <v>44</v>
      </c>
      <c r="O196" s="77"/>
      <c r="P196" s="187">
        <f>O196*H196</f>
        <v>0</v>
      </c>
      <c r="Q196" s="187">
        <v>0</v>
      </c>
      <c r="R196" s="187">
        <f>Q196*H196</f>
        <v>0</v>
      </c>
      <c r="S196" s="187">
        <v>0</v>
      </c>
      <c r="T196" s="188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89" t="s">
        <v>235</v>
      </c>
      <c r="AT196" s="189" t="s">
        <v>231</v>
      </c>
      <c r="AU196" s="189" t="s">
        <v>89</v>
      </c>
      <c r="AY196" s="19" t="s">
        <v>230</v>
      </c>
      <c r="BE196" s="190">
        <f>IF(N196="základní",J196,0)</f>
        <v>0</v>
      </c>
      <c r="BF196" s="190">
        <f>IF(N196="snížená",J196,0)</f>
        <v>0</v>
      </c>
      <c r="BG196" s="190">
        <f>IF(N196="zákl. přenesená",J196,0)</f>
        <v>0</v>
      </c>
      <c r="BH196" s="190">
        <f>IF(N196="sníž. přenesená",J196,0)</f>
        <v>0</v>
      </c>
      <c r="BI196" s="190">
        <f>IF(N196="nulová",J196,0)</f>
        <v>0</v>
      </c>
      <c r="BJ196" s="19" t="s">
        <v>87</v>
      </c>
      <c r="BK196" s="190">
        <f>ROUND(I196*H196,2)</f>
        <v>0</v>
      </c>
      <c r="BL196" s="19" t="s">
        <v>235</v>
      </c>
      <c r="BM196" s="189" t="s">
        <v>2503</v>
      </c>
    </row>
    <row r="197" s="2" customFormat="1">
      <c r="A197" s="38"/>
      <c r="B197" s="39"/>
      <c r="C197" s="38"/>
      <c r="D197" s="191" t="s">
        <v>237</v>
      </c>
      <c r="E197" s="38"/>
      <c r="F197" s="192" t="s">
        <v>716</v>
      </c>
      <c r="G197" s="38"/>
      <c r="H197" s="38"/>
      <c r="I197" s="193"/>
      <c r="J197" s="38"/>
      <c r="K197" s="38"/>
      <c r="L197" s="39"/>
      <c r="M197" s="194"/>
      <c r="N197" s="195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237</v>
      </c>
      <c r="AU197" s="19" t="s">
        <v>89</v>
      </c>
    </row>
    <row r="198" s="2" customFormat="1">
      <c r="A198" s="38"/>
      <c r="B198" s="39"/>
      <c r="C198" s="38"/>
      <c r="D198" s="199" t="s">
        <v>397</v>
      </c>
      <c r="E198" s="38"/>
      <c r="F198" s="200" t="s">
        <v>717</v>
      </c>
      <c r="G198" s="38"/>
      <c r="H198" s="38"/>
      <c r="I198" s="193"/>
      <c r="J198" s="38"/>
      <c r="K198" s="38"/>
      <c r="L198" s="39"/>
      <c r="M198" s="194"/>
      <c r="N198" s="195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397</v>
      </c>
      <c r="AU198" s="19" t="s">
        <v>89</v>
      </c>
    </row>
    <row r="199" s="15" customFormat="1">
      <c r="A199" s="15"/>
      <c r="B199" s="221"/>
      <c r="C199" s="15"/>
      <c r="D199" s="191" t="s">
        <v>519</v>
      </c>
      <c r="E199" s="222" t="s">
        <v>1</v>
      </c>
      <c r="F199" s="223" t="s">
        <v>2039</v>
      </c>
      <c r="G199" s="15"/>
      <c r="H199" s="222" t="s">
        <v>1</v>
      </c>
      <c r="I199" s="224"/>
      <c r="J199" s="15"/>
      <c r="K199" s="15"/>
      <c r="L199" s="221"/>
      <c r="M199" s="225"/>
      <c r="N199" s="226"/>
      <c r="O199" s="226"/>
      <c r="P199" s="226"/>
      <c r="Q199" s="226"/>
      <c r="R199" s="226"/>
      <c r="S199" s="226"/>
      <c r="T199" s="227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22" t="s">
        <v>519</v>
      </c>
      <c r="AU199" s="222" t="s">
        <v>89</v>
      </c>
      <c r="AV199" s="15" t="s">
        <v>87</v>
      </c>
      <c r="AW199" s="15" t="s">
        <v>35</v>
      </c>
      <c r="AX199" s="15" t="s">
        <v>79</v>
      </c>
      <c r="AY199" s="222" t="s">
        <v>230</v>
      </c>
    </row>
    <row r="200" s="13" customFormat="1">
      <c r="A200" s="13"/>
      <c r="B200" s="205"/>
      <c r="C200" s="13"/>
      <c r="D200" s="191" t="s">
        <v>519</v>
      </c>
      <c r="E200" s="206" t="s">
        <v>1</v>
      </c>
      <c r="F200" s="207" t="s">
        <v>2491</v>
      </c>
      <c r="G200" s="13"/>
      <c r="H200" s="208">
        <v>91.698999999999998</v>
      </c>
      <c r="I200" s="209"/>
      <c r="J200" s="13"/>
      <c r="K200" s="13"/>
      <c r="L200" s="205"/>
      <c r="M200" s="210"/>
      <c r="N200" s="211"/>
      <c r="O200" s="211"/>
      <c r="P200" s="211"/>
      <c r="Q200" s="211"/>
      <c r="R200" s="211"/>
      <c r="S200" s="211"/>
      <c r="T200" s="21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06" t="s">
        <v>519</v>
      </c>
      <c r="AU200" s="206" t="s">
        <v>89</v>
      </c>
      <c r="AV200" s="13" t="s">
        <v>89</v>
      </c>
      <c r="AW200" s="13" t="s">
        <v>35</v>
      </c>
      <c r="AX200" s="13" t="s">
        <v>79</v>
      </c>
      <c r="AY200" s="206" t="s">
        <v>230</v>
      </c>
    </row>
    <row r="201" s="13" customFormat="1">
      <c r="A201" s="13"/>
      <c r="B201" s="205"/>
      <c r="C201" s="13"/>
      <c r="D201" s="191" t="s">
        <v>519</v>
      </c>
      <c r="E201" s="206" t="s">
        <v>1</v>
      </c>
      <c r="F201" s="207" t="s">
        <v>2491</v>
      </c>
      <c r="G201" s="13"/>
      <c r="H201" s="208">
        <v>91.698999999999998</v>
      </c>
      <c r="I201" s="209"/>
      <c r="J201" s="13"/>
      <c r="K201" s="13"/>
      <c r="L201" s="205"/>
      <c r="M201" s="210"/>
      <c r="N201" s="211"/>
      <c r="O201" s="211"/>
      <c r="P201" s="211"/>
      <c r="Q201" s="211"/>
      <c r="R201" s="211"/>
      <c r="S201" s="211"/>
      <c r="T201" s="21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06" t="s">
        <v>519</v>
      </c>
      <c r="AU201" s="206" t="s">
        <v>89</v>
      </c>
      <c r="AV201" s="13" t="s">
        <v>89</v>
      </c>
      <c r="AW201" s="13" t="s">
        <v>35</v>
      </c>
      <c r="AX201" s="13" t="s">
        <v>79</v>
      </c>
      <c r="AY201" s="206" t="s">
        <v>230</v>
      </c>
    </row>
    <row r="202" s="14" customFormat="1">
      <c r="A202" s="14"/>
      <c r="B202" s="213"/>
      <c r="C202" s="14"/>
      <c r="D202" s="191" t="s">
        <v>519</v>
      </c>
      <c r="E202" s="214" t="s">
        <v>1</v>
      </c>
      <c r="F202" s="215" t="s">
        <v>534</v>
      </c>
      <c r="G202" s="14"/>
      <c r="H202" s="216">
        <v>183.398</v>
      </c>
      <c r="I202" s="217"/>
      <c r="J202" s="14"/>
      <c r="K202" s="14"/>
      <c r="L202" s="213"/>
      <c r="M202" s="218"/>
      <c r="N202" s="219"/>
      <c r="O202" s="219"/>
      <c r="P202" s="219"/>
      <c r="Q202" s="219"/>
      <c r="R202" s="219"/>
      <c r="S202" s="219"/>
      <c r="T202" s="22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14" t="s">
        <v>519</v>
      </c>
      <c r="AU202" s="214" t="s">
        <v>89</v>
      </c>
      <c r="AV202" s="14" t="s">
        <v>235</v>
      </c>
      <c r="AW202" s="14" t="s">
        <v>35</v>
      </c>
      <c r="AX202" s="14" t="s">
        <v>87</v>
      </c>
      <c r="AY202" s="214" t="s">
        <v>230</v>
      </c>
    </row>
    <row r="203" s="13" customFormat="1">
      <c r="A203" s="13"/>
      <c r="B203" s="205"/>
      <c r="C203" s="13"/>
      <c r="D203" s="191" t="s">
        <v>519</v>
      </c>
      <c r="E203" s="13"/>
      <c r="F203" s="207" t="s">
        <v>2504</v>
      </c>
      <c r="G203" s="13"/>
      <c r="H203" s="208">
        <v>916.99000000000001</v>
      </c>
      <c r="I203" s="209"/>
      <c r="J203" s="13"/>
      <c r="K203" s="13"/>
      <c r="L203" s="205"/>
      <c r="M203" s="210"/>
      <c r="N203" s="211"/>
      <c r="O203" s="211"/>
      <c r="P203" s="211"/>
      <c r="Q203" s="211"/>
      <c r="R203" s="211"/>
      <c r="S203" s="211"/>
      <c r="T203" s="21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06" t="s">
        <v>519</v>
      </c>
      <c r="AU203" s="206" t="s">
        <v>89</v>
      </c>
      <c r="AV203" s="13" t="s">
        <v>89</v>
      </c>
      <c r="AW203" s="13" t="s">
        <v>3</v>
      </c>
      <c r="AX203" s="13" t="s">
        <v>87</v>
      </c>
      <c r="AY203" s="206" t="s">
        <v>230</v>
      </c>
    </row>
    <row r="204" s="2" customFormat="1" ht="21.75" customHeight="1">
      <c r="A204" s="38"/>
      <c r="B204" s="177"/>
      <c r="C204" s="178" t="s">
        <v>272</v>
      </c>
      <c r="D204" s="178" t="s">
        <v>231</v>
      </c>
      <c r="E204" s="179" t="s">
        <v>719</v>
      </c>
      <c r="F204" s="180" t="s">
        <v>720</v>
      </c>
      <c r="G204" s="181" t="s">
        <v>578</v>
      </c>
      <c r="H204" s="182">
        <v>30.565999999999999</v>
      </c>
      <c r="I204" s="183"/>
      <c r="J204" s="184">
        <f>ROUND(I204*H204,2)</f>
        <v>0</v>
      </c>
      <c r="K204" s="180" t="s">
        <v>515</v>
      </c>
      <c r="L204" s="39"/>
      <c r="M204" s="185" t="s">
        <v>1</v>
      </c>
      <c r="N204" s="186" t="s">
        <v>44</v>
      </c>
      <c r="O204" s="77"/>
      <c r="P204" s="187">
        <f>O204*H204</f>
        <v>0</v>
      </c>
      <c r="Q204" s="187">
        <v>0</v>
      </c>
      <c r="R204" s="187">
        <f>Q204*H204</f>
        <v>0</v>
      </c>
      <c r="S204" s="187">
        <v>0</v>
      </c>
      <c r="T204" s="188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89" t="s">
        <v>235</v>
      </c>
      <c r="AT204" s="189" t="s">
        <v>231</v>
      </c>
      <c r="AU204" s="189" t="s">
        <v>89</v>
      </c>
      <c r="AY204" s="19" t="s">
        <v>230</v>
      </c>
      <c r="BE204" s="190">
        <f>IF(N204="základní",J204,0)</f>
        <v>0</v>
      </c>
      <c r="BF204" s="190">
        <f>IF(N204="snížená",J204,0)</f>
        <v>0</v>
      </c>
      <c r="BG204" s="190">
        <f>IF(N204="zákl. přenesená",J204,0)</f>
        <v>0</v>
      </c>
      <c r="BH204" s="190">
        <f>IF(N204="sníž. přenesená",J204,0)</f>
        <v>0</v>
      </c>
      <c r="BI204" s="190">
        <f>IF(N204="nulová",J204,0)</f>
        <v>0</v>
      </c>
      <c r="BJ204" s="19" t="s">
        <v>87</v>
      </c>
      <c r="BK204" s="190">
        <f>ROUND(I204*H204,2)</f>
        <v>0</v>
      </c>
      <c r="BL204" s="19" t="s">
        <v>235</v>
      </c>
      <c r="BM204" s="189" t="s">
        <v>2505</v>
      </c>
    </row>
    <row r="205" s="2" customFormat="1">
      <c r="A205" s="38"/>
      <c r="B205" s="39"/>
      <c r="C205" s="38"/>
      <c r="D205" s="191" t="s">
        <v>237</v>
      </c>
      <c r="E205" s="38"/>
      <c r="F205" s="192" t="s">
        <v>722</v>
      </c>
      <c r="G205" s="38"/>
      <c r="H205" s="38"/>
      <c r="I205" s="193"/>
      <c r="J205" s="38"/>
      <c r="K205" s="38"/>
      <c r="L205" s="39"/>
      <c r="M205" s="194"/>
      <c r="N205" s="195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237</v>
      </c>
      <c r="AU205" s="19" t="s">
        <v>89</v>
      </c>
    </row>
    <row r="206" s="2" customFormat="1">
      <c r="A206" s="38"/>
      <c r="B206" s="39"/>
      <c r="C206" s="38"/>
      <c r="D206" s="199" t="s">
        <v>397</v>
      </c>
      <c r="E206" s="38"/>
      <c r="F206" s="200" t="s">
        <v>723</v>
      </c>
      <c r="G206" s="38"/>
      <c r="H206" s="38"/>
      <c r="I206" s="193"/>
      <c r="J206" s="38"/>
      <c r="K206" s="38"/>
      <c r="L206" s="39"/>
      <c r="M206" s="194"/>
      <c r="N206" s="195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397</v>
      </c>
      <c r="AU206" s="19" t="s">
        <v>89</v>
      </c>
    </row>
    <row r="207" s="15" customFormat="1">
      <c r="A207" s="15"/>
      <c r="B207" s="221"/>
      <c r="C207" s="15"/>
      <c r="D207" s="191" t="s">
        <v>519</v>
      </c>
      <c r="E207" s="222" t="s">
        <v>1</v>
      </c>
      <c r="F207" s="223" t="s">
        <v>2039</v>
      </c>
      <c r="G207" s="15"/>
      <c r="H207" s="222" t="s">
        <v>1</v>
      </c>
      <c r="I207" s="224"/>
      <c r="J207" s="15"/>
      <c r="K207" s="15"/>
      <c r="L207" s="221"/>
      <c r="M207" s="225"/>
      <c r="N207" s="226"/>
      <c r="O207" s="226"/>
      <c r="P207" s="226"/>
      <c r="Q207" s="226"/>
      <c r="R207" s="226"/>
      <c r="S207" s="226"/>
      <c r="T207" s="227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22" t="s">
        <v>519</v>
      </c>
      <c r="AU207" s="222" t="s">
        <v>89</v>
      </c>
      <c r="AV207" s="15" t="s">
        <v>87</v>
      </c>
      <c r="AW207" s="15" t="s">
        <v>35</v>
      </c>
      <c r="AX207" s="15" t="s">
        <v>79</v>
      </c>
      <c r="AY207" s="222" t="s">
        <v>230</v>
      </c>
    </row>
    <row r="208" s="13" customFormat="1">
      <c r="A208" s="13"/>
      <c r="B208" s="205"/>
      <c r="C208" s="13"/>
      <c r="D208" s="191" t="s">
        <v>519</v>
      </c>
      <c r="E208" s="206" t="s">
        <v>1</v>
      </c>
      <c r="F208" s="207" t="s">
        <v>2495</v>
      </c>
      <c r="G208" s="13"/>
      <c r="H208" s="208">
        <v>30.565999999999999</v>
      </c>
      <c r="I208" s="209"/>
      <c r="J208" s="13"/>
      <c r="K208" s="13"/>
      <c r="L208" s="205"/>
      <c r="M208" s="210"/>
      <c r="N208" s="211"/>
      <c r="O208" s="211"/>
      <c r="P208" s="211"/>
      <c r="Q208" s="211"/>
      <c r="R208" s="211"/>
      <c r="S208" s="211"/>
      <c r="T208" s="21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06" t="s">
        <v>519</v>
      </c>
      <c r="AU208" s="206" t="s">
        <v>89</v>
      </c>
      <c r="AV208" s="13" t="s">
        <v>89</v>
      </c>
      <c r="AW208" s="13" t="s">
        <v>35</v>
      </c>
      <c r="AX208" s="13" t="s">
        <v>79</v>
      </c>
      <c r="AY208" s="206" t="s">
        <v>230</v>
      </c>
    </row>
    <row r="209" s="14" customFormat="1">
      <c r="A209" s="14"/>
      <c r="B209" s="213"/>
      <c r="C209" s="14"/>
      <c r="D209" s="191" t="s">
        <v>519</v>
      </c>
      <c r="E209" s="214" t="s">
        <v>1</v>
      </c>
      <c r="F209" s="215" t="s">
        <v>534</v>
      </c>
      <c r="G209" s="14"/>
      <c r="H209" s="216">
        <v>30.565999999999999</v>
      </c>
      <c r="I209" s="217"/>
      <c r="J209" s="14"/>
      <c r="K209" s="14"/>
      <c r="L209" s="213"/>
      <c r="M209" s="218"/>
      <c r="N209" s="219"/>
      <c r="O209" s="219"/>
      <c r="P209" s="219"/>
      <c r="Q209" s="219"/>
      <c r="R209" s="219"/>
      <c r="S209" s="219"/>
      <c r="T209" s="220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14" t="s">
        <v>519</v>
      </c>
      <c r="AU209" s="214" t="s">
        <v>89</v>
      </c>
      <c r="AV209" s="14" t="s">
        <v>235</v>
      </c>
      <c r="AW209" s="14" t="s">
        <v>35</v>
      </c>
      <c r="AX209" s="14" t="s">
        <v>87</v>
      </c>
      <c r="AY209" s="214" t="s">
        <v>230</v>
      </c>
    </row>
    <row r="210" s="2" customFormat="1" ht="24.15" customHeight="1">
      <c r="A210" s="38"/>
      <c r="B210" s="177"/>
      <c r="C210" s="178" t="s">
        <v>8</v>
      </c>
      <c r="D210" s="178" t="s">
        <v>231</v>
      </c>
      <c r="E210" s="179" t="s">
        <v>728</v>
      </c>
      <c r="F210" s="180" t="s">
        <v>729</v>
      </c>
      <c r="G210" s="181" t="s">
        <v>578</v>
      </c>
      <c r="H210" s="182">
        <v>152.83000000000001</v>
      </c>
      <c r="I210" s="183"/>
      <c r="J210" s="184">
        <f>ROUND(I210*H210,2)</f>
        <v>0</v>
      </c>
      <c r="K210" s="180" t="s">
        <v>515</v>
      </c>
      <c r="L210" s="39"/>
      <c r="M210" s="185" t="s">
        <v>1</v>
      </c>
      <c r="N210" s="186" t="s">
        <v>44</v>
      </c>
      <c r="O210" s="77"/>
      <c r="P210" s="187">
        <f>O210*H210</f>
        <v>0</v>
      </c>
      <c r="Q210" s="187">
        <v>0</v>
      </c>
      <c r="R210" s="187">
        <f>Q210*H210</f>
        <v>0</v>
      </c>
      <c r="S210" s="187">
        <v>0</v>
      </c>
      <c r="T210" s="188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89" t="s">
        <v>235</v>
      </c>
      <c r="AT210" s="189" t="s">
        <v>231</v>
      </c>
      <c r="AU210" s="189" t="s">
        <v>89</v>
      </c>
      <c r="AY210" s="19" t="s">
        <v>230</v>
      </c>
      <c r="BE210" s="190">
        <f>IF(N210="základní",J210,0)</f>
        <v>0</v>
      </c>
      <c r="BF210" s="190">
        <f>IF(N210="snížená",J210,0)</f>
        <v>0</v>
      </c>
      <c r="BG210" s="190">
        <f>IF(N210="zákl. přenesená",J210,0)</f>
        <v>0</v>
      </c>
      <c r="BH210" s="190">
        <f>IF(N210="sníž. přenesená",J210,0)</f>
        <v>0</v>
      </c>
      <c r="BI210" s="190">
        <f>IF(N210="nulová",J210,0)</f>
        <v>0</v>
      </c>
      <c r="BJ210" s="19" t="s">
        <v>87</v>
      </c>
      <c r="BK210" s="190">
        <f>ROUND(I210*H210,2)</f>
        <v>0</v>
      </c>
      <c r="BL210" s="19" t="s">
        <v>235</v>
      </c>
      <c r="BM210" s="189" t="s">
        <v>2506</v>
      </c>
    </row>
    <row r="211" s="2" customFormat="1">
      <c r="A211" s="38"/>
      <c r="B211" s="39"/>
      <c r="C211" s="38"/>
      <c r="D211" s="191" t="s">
        <v>237</v>
      </c>
      <c r="E211" s="38"/>
      <c r="F211" s="192" t="s">
        <v>731</v>
      </c>
      <c r="G211" s="38"/>
      <c r="H211" s="38"/>
      <c r="I211" s="193"/>
      <c r="J211" s="38"/>
      <c r="K211" s="38"/>
      <c r="L211" s="39"/>
      <c r="M211" s="194"/>
      <c r="N211" s="195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237</v>
      </c>
      <c r="AU211" s="19" t="s">
        <v>89</v>
      </c>
    </row>
    <row r="212" s="2" customFormat="1">
      <c r="A212" s="38"/>
      <c r="B212" s="39"/>
      <c r="C212" s="38"/>
      <c r="D212" s="199" t="s">
        <v>397</v>
      </c>
      <c r="E212" s="38"/>
      <c r="F212" s="200" t="s">
        <v>732</v>
      </c>
      <c r="G212" s="38"/>
      <c r="H212" s="38"/>
      <c r="I212" s="193"/>
      <c r="J212" s="38"/>
      <c r="K212" s="38"/>
      <c r="L212" s="39"/>
      <c r="M212" s="194"/>
      <c r="N212" s="195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397</v>
      </c>
      <c r="AU212" s="19" t="s">
        <v>89</v>
      </c>
    </row>
    <row r="213" s="15" customFormat="1">
      <c r="A213" s="15"/>
      <c r="B213" s="221"/>
      <c r="C213" s="15"/>
      <c r="D213" s="191" t="s">
        <v>519</v>
      </c>
      <c r="E213" s="222" t="s">
        <v>1</v>
      </c>
      <c r="F213" s="223" t="s">
        <v>2039</v>
      </c>
      <c r="G213" s="15"/>
      <c r="H213" s="222" t="s">
        <v>1</v>
      </c>
      <c r="I213" s="224"/>
      <c r="J213" s="15"/>
      <c r="K213" s="15"/>
      <c r="L213" s="221"/>
      <c r="M213" s="225"/>
      <c r="N213" s="226"/>
      <c r="O213" s="226"/>
      <c r="P213" s="226"/>
      <c r="Q213" s="226"/>
      <c r="R213" s="226"/>
      <c r="S213" s="226"/>
      <c r="T213" s="227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22" t="s">
        <v>519</v>
      </c>
      <c r="AU213" s="222" t="s">
        <v>89</v>
      </c>
      <c r="AV213" s="15" t="s">
        <v>87</v>
      </c>
      <c r="AW213" s="15" t="s">
        <v>35</v>
      </c>
      <c r="AX213" s="15" t="s">
        <v>79</v>
      </c>
      <c r="AY213" s="222" t="s">
        <v>230</v>
      </c>
    </row>
    <row r="214" s="13" customFormat="1">
      <c r="A214" s="13"/>
      <c r="B214" s="205"/>
      <c r="C214" s="13"/>
      <c r="D214" s="191" t="s">
        <v>519</v>
      </c>
      <c r="E214" s="206" t="s">
        <v>1</v>
      </c>
      <c r="F214" s="207" t="s">
        <v>2495</v>
      </c>
      <c r="G214" s="13"/>
      <c r="H214" s="208">
        <v>30.565999999999999</v>
      </c>
      <c r="I214" s="209"/>
      <c r="J214" s="13"/>
      <c r="K214" s="13"/>
      <c r="L214" s="205"/>
      <c r="M214" s="210"/>
      <c r="N214" s="211"/>
      <c r="O214" s="211"/>
      <c r="P214" s="211"/>
      <c r="Q214" s="211"/>
      <c r="R214" s="211"/>
      <c r="S214" s="211"/>
      <c r="T214" s="21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06" t="s">
        <v>519</v>
      </c>
      <c r="AU214" s="206" t="s">
        <v>89</v>
      </c>
      <c r="AV214" s="13" t="s">
        <v>89</v>
      </c>
      <c r="AW214" s="13" t="s">
        <v>35</v>
      </c>
      <c r="AX214" s="13" t="s">
        <v>79</v>
      </c>
      <c r="AY214" s="206" t="s">
        <v>230</v>
      </c>
    </row>
    <row r="215" s="14" customFormat="1">
      <c r="A215" s="14"/>
      <c r="B215" s="213"/>
      <c r="C215" s="14"/>
      <c r="D215" s="191" t="s">
        <v>519</v>
      </c>
      <c r="E215" s="214" t="s">
        <v>1</v>
      </c>
      <c r="F215" s="215" t="s">
        <v>534</v>
      </c>
      <c r="G215" s="14"/>
      <c r="H215" s="216">
        <v>30.565999999999999</v>
      </c>
      <c r="I215" s="217"/>
      <c r="J215" s="14"/>
      <c r="K215" s="14"/>
      <c r="L215" s="213"/>
      <c r="M215" s="218"/>
      <c r="N215" s="219"/>
      <c r="O215" s="219"/>
      <c r="P215" s="219"/>
      <c r="Q215" s="219"/>
      <c r="R215" s="219"/>
      <c r="S215" s="219"/>
      <c r="T215" s="220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14" t="s">
        <v>519</v>
      </c>
      <c r="AU215" s="214" t="s">
        <v>89</v>
      </c>
      <c r="AV215" s="14" t="s">
        <v>235</v>
      </c>
      <c r="AW215" s="14" t="s">
        <v>35</v>
      </c>
      <c r="AX215" s="14" t="s">
        <v>87</v>
      </c>
      <c r="AY215" s="214" t="s">
        <v>230</v>
      </c>
    </row>
    <row r="216" s="13" customFormat="1">
      <c r="A216" s="13"/>
      <c r="B216" s="205"/>
      <c r="C216" s="13"/>
      <c r="D216" s="191" t="s">
        <v>519</v>
      </c>
      <c r="E216" s="13"/>
      <c r="F216" s="207" t="s">
        <v>2507</v>
      </c>
      <c r="G216" s="13"/>
      <c r="H216" s="208">
        <v>152.83000000000001</v>
      </c>
      <c r="I216" s="209"/>
      <c r="J216" s="13"/>
      <c r="K216" s="13"/>
      <c r="L216" s="205"/>
      <c r="M216" s="210"/>
      <c r="N216" s="211"/>
      <c r="O216" s="211"/>
      <c r="P216" s="211"/>
      <c r="Q216" s="211"/>
      <c r="R216" s="211"/>
      <c r="S216" s="211"/>
      <c r="T216" s="21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06" t="s">
        <v>519</v>
      </c>
      <c r="AU216" s="206" t="s">
        <v>89</v>
      </c>
      <c r="AV216" s="13" t="s">
        <v>89</v>
      </c>
      <c r="AW216" s="13" t="s">
        <v>3</v>
      </c>
      <c r="AX216" s="13" t="s">
        <v>87</v>
      </c>
      <c r="AY216" s="206" t="s">
        <v>230</v>
      </c>
    </row>
    <row r="217" s="2" customFormat="1" ht="16.5" customHeight="1">
      <c r="A217" s="38"/>
      <c r="B217" s="177"/>
      <c r="C217" s="178" t="s">
        <v>281</v>
      </c>
      <c r="D217" s="178" t="s">
        <v>231</v>
      </c>
      <c r="E217" s="179" t="s">
        <v>2053</v>
      </c>
      <c r="F217" s="180" t="s">
        <v>2054</v>
      </c>
      <c r="G217" s="181" t="s">
        <v>748</v>
      </c>
      <c r="H217" s="182">
        <v>611.32600000000002</v>
      </c>
      <c r="I217" s="183"/>
      <c r="J217" s="184">
        <f>ROUND(I217*H217,2)</f>
        <v>0</v>
      </c>
      <c r="K217" s="180" t="s">
        <v>515</v>
      </c>
      <c r="L217" s="39"/>
      <c r="M217" s="185" t="s">
        <v>1</v>
      </c>
      <c r="N217" s="186" t="s">
        <v>44</v>
      </c>
      <c r="O217" s="77"/>
      <c r="P217" s="187">
        <f>O217*H217</f>
        <v>0</v>
      </c>
      <c r="Q217" s="187">
        <v>0</v>
      </c>
      <c r="R217" s="187">
        <f>Q217*H217</f>
        <v>0</v>
      </c>
      <c r="S217" s="187">
        <v>0</v>
      </c>
      <c r="T217" s="188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89" t="s">
        <v>235</v>
      </c>
      <c r="AT217" s="189" t="s">
        <v>231</v>
      </c>
      <c r="AU217" s="189" t="s">
        <v>89</v>
      </c>
      <c r="AY217" s="19" t="s">
        <v>230</v>
      </c>
      <c r="BE217" s="190">
        <f>IF(N217="základní",J217,0)</f>
        <v>0</v>
      </c>
      <c r="BF217" s="190">
        <f>IF(N217="snížená",J217,0)</f>
        <v>0</v>
      </c>
      <c r="BG217" s="190">
        <f>IF(N217="zákl. přenesená",J217,0)</f>
        <v>0</v>
      </c>
      <c r="BH217" s="190">
        <f>IF(N217="sníž. přenesená",J217,0)</f>
        <v>0</v>
      </c>
      <c r="BI217" s="190">
        <f>IF(N217="nulová",J217,0)</f>
        <v>0</v>
      </c>
      <c r="BJ217" s="19" t="s">
        <v>87</v>
      </c>
      <c r="BK217" s="190">
        <f>ROUND(I217*H217,2)</f>
        <v>0</v>
      </c>
      <c r="BL217" s="19" t="s">
        <v>235</v>
      </c>
      <c r="BM217" s="189" t="s">
        <v>2508</v>
      </c>
    </row>
    <row r="218" s="2" customFormat="1">
      <c r="A218" s="38"/>
      <c r="B218" s="39"/>
      <c r="C218" s="38"/>
      <c r="D218" s="191" t="s">
        <v>237</v>
      </c>
      <c r="E218" s="38"/>
      <c r="F218" s="192" t="s">
        <v>1356</v>
      </c>
      <c r="G218" s="38"/>
      <c r="H218" s="38"/>
      <c r="I218" s="193"/>
      <c r="J218" s="38"/>
      <c r="K218" s="38"/>
      <c r="L218" s="39"/>
      <c r="M218" s="194"/>
      <c r="N218" s="195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237</v>
      </c>
      <c r="AU218" s="19" t="s">
        <v>89</v>
      </c>
    </row>
    <row r="219" s="2" customFormat="1">
      <c r="A219" s="38"/>
      <c r="B219" s="39"/>
      <c r="C219" s="38"/>
      <c r="D219" s="199" t="s">
        <v>397</v>
      </c>
      <c r="E219" s="38"/>
      <c r="F219" s="200" t="s">
        <v>2056</v>
      </c>
      <c r="G219" s="38"/>
      <c r="H219" s="38"/>
      <c r="I219" s="193"/>
      <c r="J219" s="38"/>
      <c r="K219" s="38"/>
      <c r="L219" s="39"/>
      <c r="M219" s="194"/>
      <c r="N219" s="195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397</v>
      </c>
      <c r="AU219" s="19" t="s">
        <v>89</v>
      </c>
    </row>
    <row r="220" s="15" customFormat="1">
      <c r="A220" s="15"/>
      <c r="B220" s="221"/>
      <c r="C220" s="15"/>
      <c r="D220" s="191" t="s">
        <v>519</v>
      </c>
      <c r="E220" s="222" t="s">
        <v>1</v>
      </c>
      <c r="F220" s="223" t="s">
        <v>2039</v>
      </c>
      <c r="G220" s="15"/>
      <c r="H220" s="222" t="s">
        <v>1</v>
      </c>
      <c r="I220" s="224"/>
      <c r="J220" s="15"/>
      <c r="K220" s="15"/>
      <c r="L220" s="221"/>
      <c r="M220" s="225"/>
      <c r="N220" s="226"/>
      <c r="O220" s="226"/>
      <c r="P220" s="226"/>
      <c r="Q220" s="226"/>
      <c r="R220" s="226"/>
      <c r="S220" s="226"/>
      <c r="T220" s="227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22" t="s">
        <v>519</v>
      </c>
      <c r="AU220" s="222" t="s">
        <v>89</v>
      </c>
      <c r="AV220" s="15" t="s">
        <v>87</v>
      </c>
      <c r="AW220" s="15" t="s">
        <v>35</v>
      </c>
      <c r="AX220" s="15" t="s">
        <v>79</v>
      </c>
      <c r="AY220" s="222" t="s">
        <v>230</v>
      </c>
    </row>
    <row r="221" s="15" customFormat="1">
      <c r="A221" s="15"/>
      <c r="B221" s="221"/>
      <c r="C221" s="15"/>
      <c r="D221" s="191" t="s">
        <v>519</v>
      </c>
      <c r="E221" s="222" t="s">
        <v>1</v>
      </c>
      <c r="F221" s="223" t="s">
        <v>1975</v>
      </c>
      <c r="G221" s="15"/>
      <c r="H221" s="222" t="s">
        <v>1</v>
      </c>
      <c r="I221" s="224"/>
      <c r="J221" s="15"/>
      <c r="K221" s="15"/>
      <c r="L221" s="221"/>
      <c r="M221" s="225"/>
      <c r="N221" s="226"/>
      <c r="O221" s="226"/>
      <c r="P221" s="226"/>
      <c r="Q221" s="226"/>
      <c r="R221" s="226"/>
      <c r="S221" s="226"/>
      <c r="T221" s="227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22" t="s">
        <v>519</v>
      </c>
      <c r="AU221" s="222" t="s">
        <v>89</v>
      </c>
      <c r="AV221" s="15" t="s">
        <v>87</v>
      </c>
      <c r="AW221" s="15" t="s">
        <v>35</v>
      </c>
      <c r="AX221" s="15" t="s">
        <v>79</v>
      </c>
      <c r="AY221" s="222" t="s">
        <v>230</v>
      </c>
    </row>
    <row r="222" s="13" customFormat="1">
      <c r="A222" s="13"/>
      <c r="B222" s="205"/>
      <c r="C222" s="13"/>
      <c r="D222" s="191" t="s">
        <v>519</v>
      </c>
      <c r="E222" s="206" t="s">
        <v>1</v>
      </c>
      <c r="F222" s="207" t="s">
        <v>2490</v>
      </c>
      <c r="G222" s="13"/>
      <c r="H222" s="208">
        <v>305.66300000000001</v>
      </c>
      <c r="I222" s="209"/>
      <c r="J222" s="13"/>
      <c r="K222" s="13"/>
      <c r="L222" s="205"/>
      <c r="M222" s="210"/>
      <c r="N222" s="211"/>
      <c r="O222" s="211"/>
      <c r="P222" s="211"/>
      <c r="Q222" s="211"/>
      <c r="R222" s="211"/>
      <c r="S222" s="211"/>
      <c r="T222" s="21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06" t="s">
        <v>519</v>
      </c>
      <c r="AU222" s="206" t="s">
        <v>89</v>
      </c>
      <c r="AV222" s="13" t="s">
        <v>89</v>
      </c>
      <c r="AW222" s="13" t="s">
        <v>35</v>
      </c>
      <c r="AX222" s="13" t="s">
        <v>79</v>
      </c>
      <c r="AY222" s="206" t="s">
        <v>230</v>
      </c>
    </row>
    <row r="223" s="14" customFormat="1">
      <c r="A223" s="14"/>
      <c r="B223" s="213"/>
      <c r="C223" s="14"/>
      <c r="D223" s="191" t="s">
        <v>519</v>
      </c>
      <c r="E223" s="214" t="s">
        <v>1</v>
      </c>
      <c r="F223" s="215" t="s">
        <v>534</v>
      </c>
      <c r="G223" s="14"/>
      <c r="H223" s="216">
        <v>305.66300000000001</v>
      </c>
      <c r="I223" s="217"/>
      <c r="J223" s="14"/>
      <c r="K223" s="14"/>
      <c r="L223" s="213"/>
      <c r="M223" s="218"/>
      <c r="N223" s="219"/>
      <c r="O223" s="219"/>
      <c r="P223" s="219"/>
      <c r="Q223" s="219"/>
      <c r="R223" s="219"/>
      <c r="S223" s="219"/>
      <c r="T223" s="220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14" t="s">
        <v>519</v>
      </c>
      <c r="AU223" s="214" t="s">
        <v>89</v>
      </c>
      <c r="AV223" s="14" t="s">
        <v>235</v>
      </c>
      <c r="AW223" s="14" t="s">
        <v>35</v>
      </c>
      <c r="AX223" s="14" t="s">
        <v>87</v>
      </c>
      <c r="AY223" s="214" t="s">
        <v>230</v>
      </c>
    </row>
    <row r="224" s="13" customFormat="1">
      <c r="A224" s="13"/>
      <c r="B224" s="205"/>
      <c r="C224" s="13"/>
      <c r="D224" s="191" t="s">
        <v>519</v>
      </c>
      <c r="E224" s="13"/>
      <c r="F224" s="207" t="s">
        <v>2509</v>
      </c>
      <c r="G224" s="13"/>
      <c r="H224" s="208">
        <v>611.32600000000002</v>
      </c>
      <c r="I224" s="209"/>
      <c r="J224" s="13"/>
      <c r="K224" s="13"/>
      <c r="L224" s="205"/>
      <c r="M224" s="210"/>
      <c r="N224" s="211"/>
      <c r="O224" s="211"/>
      <c r="P224" s="211"/>
      <c r="Q224" s="211"/>
      <c r="R224" s="211"/>
      <c r="S224" s="211"/>
      <c r="T224" s="21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06" t="s">
        <v>519</v>
      </c>
      <c r="AU224" s="206" t="s">
        <v>89</v>
      </c>
      <c r="AV224" s="13" t="s">
        <v>89</v>
      </c>
      <c r="AW224" s="13" t="s">
        <v>3</v>
      </c>
      <c r="AX224" s="13" t="s">
        <v>87</v>
      </c>
      <c r="AY224" s="206" t="s">
        <v>230</v>
      </c>
    </row>
    <row r="225" s="2" customFormat="1" ht="16.5" customHeight="1">
      <c r="A225" s="38"/>
      <c r="B225" s="177"/>
      <c r="C225" s="178" t="s">
        <v>285</v>
      </c>
      <c r="D225" s="178" t="s">
        <v>231</v>
      </c>
      <c r="E225" s="179" t="s">
        <v>771</v>
      </c>
      <c r="F225" s="180" t="s">
        <v>772</v>
      </c>
      <c r="G225" s="181" t="s">
        <v>578</v>
      </c>
      <c r="H225" s="182">
        <v>230.94499999999999</v>
      </c>
      <c r="I225" s="183"/>
      <c r="J225" s="184">
        <f>ROUND(I225*H225,2)</f>
        <v>0</v>
      </c>
      <c r="K225" s="180" t="s">
        <v>515</v>
      </c>
      <c r="L225" s="39"/>
      <c r="M225" s="185" t="s">
        <v>1</v>
      </c>
      <c r="N225" s="186" t="s">
        <v>44</v>
      </c>
      <c r="O225" s="77"/>
      <c r="P225" s="187">
        <f>O225*H225</f>
        <v>0</v>
      </c>
      <c r="Q225" s="187">
        <v>0</v>
      </c>
      <c r="R225" s="187">
        <f>Q225*H225</f>
        <v>0</v>
      </c>
      <c r="S225" s="187">
        <v>0</v>
      </c>
      <c r="T225" s="188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89" t="s">
        <v>235</v>
      </c>
      <c r="AT225" s="189" t="s">
        <v>231</v>
      </c>
      <c r="AU225" s="189" t="s">
        <v>89</v>
      </c>
      <c r="AY225" s="19" t="s">
        <v>230</v>
      </c>
      <c r="BE225" s="190">
        <f>IF(N225="základní",J225,0)</f>
        <v>0</v>
      </c>
      <c r="BF225" s="190">
        <f>IF(N225="snížená",J225,0)</f>
        <v>0</v>
      </c>
      <c r="BG225" s="190">
        <f>IF(N225="zákl. přenesená",J225,0)</f>
        <v>0</v>
      </c>
      <c r="BH225" s="190">
        <f>IF(N225="sníž. přenesená",J225,0)</f>
        <v>0</v>
      </c>
      <c r="BI225" s="190">
        <f>IF(N225="nulová",J225,0)</f>
        <v>0</v>
      </c>
      <c r="BJ225" s="19" t="s">
        <v>87</v>
      </c>
      <c r="BK225" s="190">
        <f>ROUND(I225*H225,2)</f>
        <v>0</v>
      </c>
      <c r="BL225" s="19" t="s">
        <v>235</v>
      </c>
      <c r="BM225" s="189" t="s">
        <v>2510</v>
      </c>
    </row>
    <row r="226" s="2" customFormat="1">
      <c r="A226" s="38"/>
      <c r="B226" s="39"/>
      <c r="C226" s="38"/>
      <c r="D226" s="191" t="s">
        <v>237</v>
      </c>
      <c r="E226" s="38"/>
      <c r="F226" s="192" t="s">
        <v>774</v>
      </c>
      <c r="G226" s="38"/>
      <c r="H226" s="38"/>
      <c r="I226" s="193"/>
      <c r="J226" s="38"/>
      <c r="K226" s="38"/>
      <c r="L226" s="39"/>
      <c r="M226" s="194"/>
      <c r="N226" s="195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237</v>
      </c>
      <c r="AU226" s="19" t="s">
        <v>89</v>
      </c>
    </row>
    <row r="227" s="2" customFormat="1">
      <c r="A227" s="38"/>
      <c r="B227" s="39"/>
      <c r="C227" s="38"/>
      <c r="D227" s="199" t="s">
        <v>397</v>
      </c>
      <c r="E227" s="38"/>
      <c r="F227" s="200" t="s">
        <v>775</v>
      </c>
      <c r="G227" s="38"/>
      <c r="H227" s="38"/>
      <c r="I227" s="193"/>
      <c r="J227" s="38"/>
      <c r="K227" s="38"/>
      <c r="L227" s="39"/>
      <c r="M227" s="194"/>
      <c r="N227" s="195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397</v>
      </c>
      <c r="AU227" s="19" t="s">
        <v>89</v>
      </c>
    </row>
    <row r="228" s="15" customFormat="1">
      <c r="A228" s="15"/>
      <c r="B228" s="221"/>
      <c r="C228" s="15"/>
      <c r="D228" s="191" t="s">
        <v>519</v>
      </c>
      <c r="E228" s="222" t="s">
        <v>1</v>
      </c>
      <c r="F228" s="223" t="s">
        <v>2279</v>
      </c>
      <c r="G228" s="15"/>
      <c r="H228" s="222" t="s">
        <v>1</v>
      </c>
      <c r="I228" s="224"/>
      <c r="J228" s="15"/>
      <c r="K228" s="15"/>
      <c r="L228" s="221"/>
      <c r="M228" s="225"/>
      <c r="N228" s="226"/>
      <c r="O228" s="226"/>
      <c r="P228" s="226"/>
      <c r="Q228" s="226"/>
      <c r="R228" s="226"/>
      <c r="S228" s="226"/>
      <c r="T228" s="227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22" t="s">
        <v>519</v>
      </c>
      <c r="AU228" s="222" t="s">
        <v>89</v>
      </c>
      <c r="AV228" s="15" t="s">
        <v>87</v>
      </c>
      <c r="AW228" s="15" t="s">
        <v>35</v>
      </c>
      <c r="AX228" s="15" t="s">
        <v>79</v>
      </c>
      <c r="AY228" s="222" t="s">
        <v>230</v>
      </c>
    </row>
    <row r="229" s="15" customFormat="1">
      <c r="A229" s="15"/>
      <c r="B229" s="221"/>
      <c r="C229" s="15"/>
      <c r="D229" s="191" t="s">
        <v>519</v>
      </c>
      <c r="E229" s="222" t="s">
        <v>1</v>
      </c>
      <c r="F229" s="223" t="s">
        <v>1975</v>
      </c>
      <c r="G229" s="15"/>
      <c r="H229" s="222" t="s">
        <v>1</v>
      </c>
      <c r="I229" s="224"/>
      <c r="J229" s="15"/>
      <c r="K229" s="15"/>
      <c r="L229" s="221"/>
      <c r="M229" s="225"/>
      <c r="N229" s="226"/>
      <c r="O229" s="226"/>
      <c r="P229" s="226"/>
      <c r="Q229" s="226"/>
      <c r="R229" s="226"/>
      <c r="S229" s="226"/>
      <c r="T229" s="227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22" t="s">
        <v>519</v>
      </c>
      <c r="AU229" s="222" t="s">
        <v>89</v>
      </c>
      <c r="AV229" s="15" t="s">
        <v>87</v>
      </c>
      <c r="AW229" s="15" t="s">
        <v>35</v>
      </c>
      <c r="AX229" s="15" t="s">
        <v>79</v>
      </c>
      <c r="AY229" s="222" t="s">
        <v>230</v>
      </c>
    </row>
    <row r="230" s="13" customFormat="1">
      <c r="A230" s="13"/>
      <c r="B230" s="205"/>
      <c r="C230" s="13"/>
      <c r="D230" s="191" t="s">
        <v>519</v>
      </c>
      <c r="E230" s="206" t="s">
        <v>1</v>
      </c>
      <c r="F230" s="207" t="s">
        <v>2490</v>
      </c>
      <c r="G230" s="13"/>
      <c r="H230" s="208">
        <v>305.66300000000001</v>
      </c>
      <c r="I230" s="209"/>
      <c r="J230" s="13"/>
      <c r="K230" s="13"/>
      <c r="L230" s="205"/>
      <c r="M230" s="210"/>
      <c r="N230" s="211"/>
      <c r="O230" s="211"/>
      <c r="P230" s="211"/>
      <c r="Q230" s="211"/>
      <c r="R230" s="211"/>
      <c r="S230" s="211"/>
      <c r="T230" s="21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06" t="s">
        <v>519</v>
      </c>
      <c r="AU230" s="206" t="s">
        <v>89</v>
      </c>
      <c r="AV230" s="13" t="s">
        <v>89</v>
      </c>
      <c r="AW230" s="13" t="s">
        <v>35</v>
      </c>
      <c r="AX230" s="13" t="s">
        <v>79</v>
      </c>
      <c r="AY230" s="206" t="s">
        <v>230</v>
      </c>
    </row>
    <row r="231" s="16" customFormat="1">
      <c r="A231" s="16"/>
      <c r="B231" s="228"/>
      <c r="C231" s="16"/>
      <c r="D231" s="191" t="s">
        <v>519</v>
      </c>
      <c r="E231" s="229" t="s">
        <v>1</v>
      </c>
      <c r="F231" s="230" t="s">
        <v>685</v>
      </c>
      <c r="G231" s="16"/>
      <c r="H231" s="231">
        <v>305.66300000000001</v>
      </c>
      <c r="I231" s="232"/>
      <c r="J231" s="16"/>
      <c r="K231" s="16"/>
      <c r="L231" s="228"/>
      <c r="M231" s="233"/>
      <c r="N231" s="234"/>
      <c r="O231" s="234"/>
      <c r="P231" s="234"/>
      <c r="Q231" s="234"/>
      <c r="R231" s="234"/>
      <c r="S231" s="234"/>
      <c r="T231" s="235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T231" s="229" t="s">
        <v>519</v>
      </c>
      <c r="AU231" s="229" t="s">
        <v>89</v>
      </c>
      <c r="AV231" s="16" t="s">
        <v>241</v>
      </c>
      <c r="AW231" s="16" t="s">
        <v>35</v>
      </c>
      <c r="AX231" s="16" t="s">
        <v>79</v>
      </c>
      <c r="AY231" s="229" t="s">
        <v>230</v>
      </c>
    </row>
    <row r="232" s="15" customFormat="1">
      <c r="A232" s="15"/>
      <c r="B232" s="221"/>
      <c r="C232" s="15"/>
      <c r="D232" s="191" t="s">
        <v>519</v>
      </c>
      <c r="E232" s="222" t="s">
        <v>1</v>
      </c>
      <c r="F232" s="223" t="s">
        <v>2280</v>
      </c>
      <c r="G232" s="15"/>
      <c r="H232" s="222" t="s">
        <v>1</v>
      </c>
      <c r="I232" s="224"/>
      <c r="J232" s="15"/>
      <c r="K232" s="15"/>
      <c r="L232" s="221"/>
      <c r="M232" s="225"/>
      <c r="N232" s="226"/>
      <c r="O232" s="226"/>
      <c r="P232" s="226"/>
      <c r="Q232" s="226"/>
      <c r="R232" s="226"/>
      <c r="S232" s="226"/>
      <c r="T232" s="227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22" t="s">
        <v>519</v>
      </c>
      <c r="AU232" s="222" t="s">
        <v>89</v>
      </c>
      <c r="AV232" s="15" t="s">
        <v>87</v>
      </c>
      <c r="AW232" s="15" t="s">
        <v>35</v>
      </c>
      <c r="AX232" s="15" t="s">
        <v>79</v>
      </c>
      <c r="AY232" s="222" t="s">
        <v>230</v>
      </c>
    </row>
    <row r="233" s="15" customFormat="1">
      <c r="A233" s="15"/>
      <c r="B233" s="221"/>
      <c r="C233" s="15"/>
      <c r="D233" s="191" t="s">
        <v>519</v>
      </c>
      <c r="E233" s="222" t="s">
        <v>1</v>
      </c>
      <c r="F233" s="223" t="s">
        <v>2281</v>
      </c>
      <c r="G233" s="15"/>
      <c r="H233" s="222" t="s">
        <v>1</v>
      </c>
      <c r="I233" s="224"/>
      <c r="J233" s="15"/>
      <c r="K233" s="15"/>
      <c r="L233" s="221"/>
      <c r="M233" s="225"/>
      <c r="N233" s="226"/>
      <c r="O233" s="226"/>
      <c r="P233" s="226"/>
      <c r="Q233" s="226"/>
      <c r="R233" s="226"/>
      <c r="S233" s="226"/>
      <c r="T233" s="227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22" t="s">
        <v>519</v>
      </c>
      <c r="AU233" s="222" t="s">
        <v>89</v>
      </c>
      <c r="AV233" s="15" t="s">
        <v>87</v>
      </c>
      <c r="AW233" s="15" t="s">
        <v>35</v>
      </c>
      <c r="AX233" s="15" t="s">
        <v>79</v>
      </c>
      <c r="AY233" s="222" t="s">
        <v>230</v>
      </c>
    </row>
    <row r="234" s="13" customFormat="1">
      <c r="A234" s="13"/>
      <c r="B234" s="205"/>
      <c r="C234" s="13"/>
      <c r="D234" s="191" t="s">
        <v>519</v>
      </c>
      <c r="E234" s="206" t="s">
        <v>1</v>
      </c>
      <c r="F234" s="207" t="s">
        <v>2511</v>
      </c>
      <c r="G234" s="13"/>
      <c r="H234" s="208">
        <v>-13.585000000000001</v>
      </c>
      <c r="I234" s="209"/>
      <c r="J234" s="13"/>
      <c r="K234" s="13"/>
      <c r="L234" s="205"/>
      <c r="M234" s="210"/>
      <c r="N234" s="211"/>
      <c r="O234" s="211"/>
      <c r="P234" s="211"/>
      <c r="Q234" s="211"/>
      <c r="R234" s="211"/>
      <c r="S234" s="211"/>
      <c r="T234" s="21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06" t="s">
        <v>519</v>
      </c>
      <c r="AU234" s="206" t="s">
        <v>89</v>
      </c>
      <c r="AV234" s="13" t="s">
        <v>89</v>
      </c>
      <c r="AW234" s="13" t="s">
        <v>35</v>
      </c>
      <c r="AX234" s="13" t="s">
        <v>79</v>
      </c>
      <c r="AY234" s="206" t="s">
        <v>230</v>
      </c>
    </row>
    <row r="235" s="13" customFormat="1">
      <c r="A235" s="13"/>
      <c r="B235" s="205"/>
      <c r="C235" s="13"/>
      <c r="D235" s="191" t="s">
        <v>519</v>
      </c>
      <c r="E235" s="206" t="s">
        <v>1</v>
      </c>
      <c r="F235" s="207" t="s">
        <v>2512</v>
      </c>
      <c r="G235" s="13"/>
      <c r="H235" s="208">
        <v>-61.133000000000003</v>
      </c>
      <c r="I235" s="209"/>
      <c r="J235" s="13"/>
      <c r="K235" s="13"/>
      <c r="L235" s="205"/>
      <c r="M235" s="210"/>
      <c r="N235" s="211"/>
      <c r="O235" s="211"/>
      <c r="P235" s="211"/>
      <c r="Q235" s="211"/>
      <c r="R235" s="211"/>
      <c r="S235" s="211"/>
      <c r="T235" s="21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06" t="s">
        <v>519</v>
      </c>
      <c r="AU235" s="206" t="s">
        <v>89</v>
      </c>
      <c r="AV235" s="13" t="s">
        <v>89</v>
      </c>
      <c r="AW235" s="13" t="s">
        <v>35</v>
      </c>
      <c r="AX235" s="13" t="s">
        <v>79</v>
      </c>
      <c r="AY235" s="206" t="s">
        <v>230</v>
      </c>
    </row>
    <row r="236" s="16" customFormat="1">
      <c r="A236" s="16"/>
      <c r="B236" s="228"/>
      <c r="C236" s="16"/>
      <c r="D236" s="191" t="s">
        <v>519</v>
      </c>
      <c r="E236" s="229" t="s">
        <v>1</v>
      </c>
      <c r="F236" s="230" t="s">
        <v>685</v>
      </c>
      <c r="G236" s="16"/>
      <c r="H236" s="231">
        <v>-74.718000000000004</v>
      </c>
      <c r="I236" s="232"/>
      <c r="J236" s="16"/>
      <c r="K236" s="16"/>
      <c r="L236" s="228"/>
      <c r="M236" s="233"/>
      <c r="N236" s="234"/>
      <c r="O236" s="234"/>
      <c r="P236" s="234"/>
      <c r="Q236" s="234"/>
      <c r="R236" s="234"/>
      <c r="S236" s="234"/>
      <c r="T236" s="235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T236" s="229" t="s">
        <v>519</v>
      </c>
      <c r="AU236" s="229" t="s">
        <v>89</v>
      </c>
      <c r="AV236" s="16" t="s">
        <v>241</v>
      </c>
      <c r="AW236" s="16" t="s">
        <v>35</v>
      </c>
      <c r="AX236" s="16" t="s">
        <v>79</v>
      </c>
      <c r="AY236" s="229" t="s">
        <v>230</v>
      </c>
    </row>
    <row r="237" s="14" customFormat="1">
      <c r="A237" s="14"/>
      <c r="B237" s="213"/>
      <c r="C237" s="14"/>
      <c r="D237" s="191" t="s">
        <v>519</v>
      </c>
      <c r="E237" s="214" t="s">
        <v>1</v>
      </c>
      <c r="F237" s="215" t="s">
        <v>534</v>
      </c>
      <c r="G237" s="14"/>
      <c r="H237" s="216">
        <v>230.94500000000002</v>
      </c>
      <c r="I237" s="217"/>
      <c r="J237" s="14"/>
      <c r="K237" s="14"/>
      <c r="L237" s="213"/>
      <c r="M237" s="218"/>
      <c r="N237" s="219"/>
      <c r="O237" s="219"/>
      <c r="P237" s="219"/>
      <c r="Q237" s="219"/>
      <c r="R237" s="219"/>
      <c r="S237" s="219"/>
      <c r="T237" s="220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14" t="s">
        <v>519</v>
      </c>
      <c r="AU237" s="214" t="s">
        <v>89</v>
      </c>
      <c r="AV237" s="14" t="s">
        <v>235</v>
      </c>
      <c r="AW237" s="14" t="s">
        <v>35</v>
      </c>
      <c r="AX237" s="14" t="s">
        <v>87</v>
      </c>
      <c r="AY237" s="214" t="s">
        <v>230</v>
      </c>
    </row>
    <row r="238" s="2" customFormat="1" ht="16.5" customHeight="1">
      <c r="A238" s="38"/>
      <c r="B238" s="177"/>
      <c r="C238" s="236" t="s">
        <v>289</v>
      </c>
      <c r="D238" s="236" t="s">
        <v>745</v>
      </c>
      <c r="E238" s="237" t="s">
        <v>784</v>
      </c>
      <c r="F238" s="238" t="s">
        <v>785</v>
      </c>
      <c r="G238" s="239" t="s">
        <v>748</v>
      </c>
      <c r="H238" s="240">
        <v>461.88999999999999</v>
      </c>
      <c r="I238" s="241"/>
      <c r="J238" s="242">
        <f>ROUND(I238*H238,2)</f>
        <v>0</v>
      </c>
      <c r="K238" s="238" t="s">
        <v>515</v>
      </c>
      <c r="L238" s="243"/>
      <c r="M238" s="244" t="s">
        <v>1</v>
      </c>
      <c r="N238" s="245" t="s">
        <v>44</v>
      </c>
      <c r="O238" s="77"/>
      <c r="P238" s="187">
        <f>O238*H238</f>
        <v>0</v>
      </c>
      <c r="Q238" s="187">
        <v>0</v>
      </c>
      <c r="R238" s="187">
        <f>Q238*H238</f>
        <v>0</v>
      </c>
      <c r="S238" s="187">
        <v>0</v>
      </c>
      <c r="T238" s="188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89" t="s">
        <v>260</v>
      </c>
      <c r="AT238" s="189" t="s">
        <v>745</v>
      </c>
      <c r="AU238" s="189" t="s">
        <v>89</v>
      </c>
      <c r="AY238" s="19" t="s">
        <v>230</v>
      </c>
      <c r="BE238" s="190">
        <f>IF(N238="základní",J238,0)</f>
        <v>0</v>
      </c>
      <c r="BF238" s="190">
        <f>IF(N238="snížená",J238,0)</f>
        <v>0</v>
      </c>
      <c r="BG238" s="190">
        <f>IF(N238="zákl. přenesená",J238,0)</f>
        <v>0</v>
      </c>
      <c r="BH238" s="190">
        <f>IF(N238="sníž. přenesená",J238,0)</f>
        <v>0</v>
      </c>
      <c r="BI238" s="190">
        <f>IF(N238="nulová",J238,0)</f>
        <v>0</v>
      </c>
      <c r="BJ238" s="19" t="s">
        <v>87</v>
      </c>
      <c r="BK238" s="190">
        <f>ROUND(I238*H238,2)</f>
        <v>0</v>
      </c>
      <c r="BL238" s="19" t="s">
        <v>235</v>
      </c>
      <c r="BM238" s="189" t="s">
        <v>2513</v>
      </c>
    </row>
    <row r="239" s="2" customFormat="1">
      <c r="A239" s="38"/>
      <c r="B239" s="39"/>
      <c r="C239" s="38"/>
      <c r="D239" s="191" t="s">
        <v>237</v>
      </c>
      <c r="E239" s="38"/>
      <c r="F239" s="192" t="s">
        <v>785</v>
      </c>
      <c r="G239" s="38"/>
      <c r="H239" s="38"/>
      <c r="I239" s="193"/>
      <c r="J239" s="38"/>
      <c r="K239" s="38"/>
      <c r="L239" s="39"/>
      <c r="M239" s="194"/>
      <c r="N239" s="195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237</v>
      </c>
      <c r="AU239" s="19" t="s">
        <v>89</v>
      </c>
    </row>
    <row r="240" s="13" customFormat="1">
      <c r="A240" s="13"/>
      <c r="B240" s="205"/>
      <c r="C240" s="13"/>
      <c r="D240" s="191" t="s">
        <v>519</v>
      </c>
      <c r="E240" s="13"/>
      <c r="F240" s="207" t="s">
        <v>2514</v>
      </c>
      <c r="G240" s="13"/>
      <c r="H240" s="208">
        <v>461.88999999999999</v>
      </c>
      <c r="I240" s="209"/>
      <c r="J240" s="13"/>
      <c r="K240" s="13"/>
      <c r="L240" s="205"/>
      <c r="M240" s="210"/>
      <c r="N240" s="211"/>
      <c r="O240" s="211"/>
      <c r="P240" s="211"/>
      <c r="Q240" s="211"/>
      <c r="R240" s="211"/>
      <c r="S240" s="211"/>
      <c r="T240" s="21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06" t="s">
        <v>519</v>
      </c>
      <c r="AU240" s="206" t="s">
        <v>89</v>
      </c>
      <c r="AV240" s="13" t="s">
        <v>89</v>
      </c>
      <c r="AW240" s="13" t="s">
        <v>3</v>
      </c>
      <c r="AX240" s="13" t="s">
        <v>87</v>
      </c>
      <c r="AY240" s="206" t="s">
        <v>230</v>
      </c>
    </row>
    <row r="241" s="2" customFormat="1" ht="16.5" customHeight="1">
      <c r="A241" s="38"/>
      <c r="B241" s="177"/>
      <c r="C241" s="178" t="s">
        <v>293</v>
      </c>
      <c r="D241" s="178" t="s">
        <v>231</v>
      </c>
      <c r="E241" s="179" t="s">
        <v>789</v>
      </c>
      <c r="F241" s="180" t="s">
        <v>790</v>
      </c>
      <c r="G241" s="181" t="s">
        <v>578</v>
      </c>
      <c r="H241" s="182">
        <v>58.951000000000001</v>
      </c>
      <c r="I241" s="183"/>
      <c r="J241" s="184">
        <f>ROUND(I241*H241,2)</f>
        <v>0</v>
      </c>
      <c r="K241" s="180" t="s">
        <v>515</v>
      </c>
      <c r="L241" s="39"/>
      <c r="M241" s="185" t="s">
        <v>1</v>
      </c>
      <c r="N241" s="186" t="s">
        <v>44</v>
      </c>
      <c r="O241" s="77"/>
      <c r="P241" s="187">
        <f>O241*H241</f>
        <v>0</v>
      </c>
      <c r="Q241" s="187">
        <v>0</v>
      </c>
      <c r="R241" s="187">
        <f>Q241*H241</f>
        <v>0</v>
      </c>
      <c r="S241" s="187">
        <v>0</v>
      </c>
      <c r="T241" s="188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89" t="s">
        <v>235</v>
      </c>
      <c r="AT241" s="189" t="s">
        <v>231</v>
      </c>
      <c r="AU241" s="189" t="s">
        <v>89</v>
      </c>
      <c r="AY241" s="19" t="s">
        <v>230</v>
      </c>
      <c r="BE241" s="190">
        <f>IF(N241="základní",J241,0)</f>
        <v>0</v>
      </c>
      <c r="BF241" s="190">
        <f>IF(N241="snížená",J241,0)</f>
        <v>0</v>
      </c>
      <c r="BG241" s="190">
        <f>IF(N241="zákl. přenesená",J241,0)</f>
        <v>0</v>
      </c>
      <c r="BH241" s="190">
        <f>IF(N241="sníž. přenesená",J241,0)</f>
        <v>0</v>
      </c>
      <c r="BI241" s="190">
        <f>IF(N241="nulová",J241,0)</f>
        <v>0</v>
      </c>
      <c r="BJ241" s="19" t="s">
        <v>87</v>
      </c>
      <c r="BK241" s="190">
        <f>ROUND(I241*H241,2)</f>
        <v>0</v>
      </c>
      <c r="BL241" s="19" t="s">
        <v>235</v>
      </c>
      <c r="BM241" s="189" t="s">
        <v>2515</v>
      </c>
    </row>
    <row r="242" s="2" customFormat="1">
      <c r="A242" s="38"/>
      <c r="B242" s="39"/>
      <c r="C242" s="38"/>
      <c r="D242" s="191" t="s">
        <v>237</v>
      </c>
      <c r="E242" s="38"/>
      <c r="F242" s="192" t="s">
        <v>792</v>
      </c>
      <c r="G242" s="38"/>
      <c r="H242" s="38"/>
      <c r="I242" s="193"/>
      <c r="J242" s="38"/>
      <c r="K242" s="38"/>
      <c r="L242" s="39"/>
      <c r="M242" s="194"/>
      <c r="N242" s="195"/>
      <c r="O242" s="77"/>
      <c r="P242" s="77"/>
      <c r="Q242" s="77"/>
      <c r="R242" s="77"/>
      <c r="S242" s="77"/>
      <c r="T242" s="7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19" t="s">
        <v>237</v>
      </c>
      <c r="AU242" s="19" t="s">
        <v>89</v>
      </c>
    </row>
    <row r="243" s="2" customFormat="1">
      <c r="A243" s="38"/>
      <c r="B243" s="39"/>
      <c r="C243" s="38"/>
      <c r="D243" s="199" t="s">
        <v>397</v>
      </c>
      <c r="E243" s="38"/>
      <c r="F243" s="200" t="s">
        <v>793</v>
      </c>
      <c r="G243" s="38"/>
      <c r="H243" s="38"/>
      <c r="I243" s="193"/>
      <c r="J243" s="38"/>
      <c r="K243" s="38"/>
      <c r="L243" s="39"/>
      <c r="M243" s="194"/>
      <c r="N243" s="195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397</v>
      </c>
      <c r="AU243" s="19" t="s">
        <v>89</v>
      </c>
    </row>
    <row r="244" s="13" customFormat="1">
      <c r="A244" s="13"/>
      <c r="B244" s="205"/>
      <c r="C244" s="13"/>
      <c r="D244" s="191" t="s">
        <v>519</v>
      </c>
      <c r="E244" s="206" t="s">
        <v>1</v>
      </c>
      <c r="F244" s="207" t="s">
        <v>2516</v>
      </c>
      <c r="G244" s="13"/>
      <c r="H244" s="208">
        <v>61.133000000000003</v>
      </c>
      <c r="I244" s="209"/>
      <c r="J244" s="13"/>
      <c r="K244" s="13"/>
      <c r="L244" s="205"/>
      <c r="M244" s="210"/>
      <c r="N244" s="211"/>
      <c r="O244" s="211"/>
      <c r="P244" s="211"/>
      <c r="Q244" s="211"/>
      <c r="R244" s="211"/>
      <c r="S244" s="211"/>
      <c r="T244" s="21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06" t="s">
        <v>519</v>
      </c>
      <c r="AU244" s="206" t="s">
        <v>89</v>
      </c>
      <c r="AV244" s="13" t="s">
        <v>89</v>
      </c>
      <c r="AW244" s="13" t="s">
        <v>35</v>
      </c>
      <c r="AX244" s="13" t="s">
        <v>79</v>
      </c>
      <c r="AY244" s="206" t="s">
        <v>230</v>
      </c>
    </row>
    <row r="245" s="13" customFormat="1">
      <c r="A245" s="13"/>
      <c r="B245" s="205"/>
      <c r="C245" s="13"/>
      <c r="D245" s="191" t="s">
        <v>519</v>
      </c>
      <c r="E245" s="206" t="s">
        <v>1</v>
      </c>
      <c r="F245" s="207" t="s">
        <v>2517</v>
      </c>
      <c r="G245" s="13"/>
      <c r="H245" s="208">
        <v>-2.1819999999999999</v>
      </c>
      <c r="I245" s="209"/>
      <c r="J245" s="13"/>
      <c r="K245" s="13"/>
      <c r="L245" s="205"/>
      <c r="M245" s="210"/>
      <c r="N245" s="211"/>
      <c r="O245" s="211"/>
      <c r="P245" s="211"/>
      <c r="Q245" s="211"/>
      <c r="R245" s="211"/>
      <c r="S245" s="211"/>
      <c r="T245" s="21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06" t="s">
        <v>519</v>
      </c>
      <c r="AU245" s="206" t="s">
        <v>89</v>
      </c>
      <c r="AV245" s="13" t="s">
        <v>89</v>
      </c>
      <c r="AW245" s="13" t="s">
        <v>35</v>
      </c>
      <c r="AX245" s="13" t="s">
        <v>79</v>
      </c>
      <c r="AY245" s="206" t="s">
        <v>230</v>
      </c>
    </row>
    <row r="246" s="14" customFormat="1">
      <c r="A246" s="14"/>
      <c r="B246" s="213"/>
      <c r="C246" s="14"/>
      <c r="D246" s="191" t="s">
        <v>519</v>
      </c>
      <c r="E246" s="214" t="s">
        <v>1</v>
      </c>
      <c r="F246" s="215" t="s">
        <v>534</v>
      </c>
      <c r="G246" s="14"/>
      <c r="H246" s="216">
        <v>58.951000000000001</v>
      </c>
      <c r="I246" s="217"/>
      <c r="J246" s="14"/>
      <c r="K246" s="14"/>
      <c r="L246" s="213"/>
      <c r="M246" s="218"/>
      <c r="N246" s="219"/>
      <c r="O246" s="219"/>
      <c r="P246" s="219"/>
      <c r="Q246" s="219"/>
      <c r="R246" s="219"/>
      <c r="S246" s="219"/>
      <c r="T246" s="220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14" t="s">
        <v>519</v>
      </c>
      <c r="AU246" s="214" t="s">
        <v>89</v>
      </c>
      <c r="AV246" s="14" t="s">
        <v>235</v>
      </c>
      <c r="AW246" s="14" t="s">
        <v>35</v>
      </c>
      <c r="AX246" s="14" t="s">
        <v>87</v>
      </c>
      <c r="AY246" s="214" t="s">
        <v>230</v>
      </c>
    </row>
    <row r="247" s="2" customFormat="1" ht="16.5" customHeight="1">
      <c r="A247" s="38"/>
      <c r="B247" s="177"/>
      <c r="C247" s="236" t="s">
        <v>297</v>
      </c>
      <c r="D247" s="236" t="s">
        <v>745</v>
      </c>
      <c r="E247" s="237" t="s">
        <v>779</v>
      </c>
      <c r="F247" s="238" t="s">
        <v>780</v>
      </c>
      <c r="G247" s="239" t="s">
        <v>748</v>
      </c>
      <c r="H247" s="240">
        <v>117.902</v>
      </c>
      <c r="I247" s="241"/>
      <c r="J247" s="242">
        <f>ROUND(I247*H247,2)</f>
        <v>0</v>
      </c>
      <c r="K247" s="238" t="s">
        <v>515</v>
      </c>
      <c r="L247" s="243"/>
      <c r="M247" s="244" t="s">
        <v>1</v>
      </c>
      <c r="N247" s="245" t="s">
        <v>44</v>
      </c>
      <c r="O247" s="77"/>
      <c r="P247" s="187">
        <f>O247*H247</f>
        <v>0</v>
      </c>
      <c r="Q247" s="187">
        <v>0</v>
      </c>
      <c r="R247" s="187">
        <f>Q247*H247</f>
        <v>0</v>
      </c>
      <c r="S247" s="187">
        <v>0</v>
      </c>
      <c r="T247" s="188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89" t="s">
        <v>260</v>
      </c>
      <c r="AT247" s="189" t="s">
        <v>745</v>
      </c>
      <c r="AU247" s="189" t="s">
        <v>89</v>
      </c>
      <c r="AY247" s="19" t="s">
        <v>230</v>
      </c>
      <c r="BE247" s="190">
        <f>IF(N247="základní",J247,0)</f>
        <v>0</v>
      </c>
      <c r="BF247" s="190">
        <f>IF(N247="snížená",J247,0)</f>
        <v>0</v>
      </c>
      <c r="BG247" s="190">
        <f>IF(N247="zákl. přenesená",J247,0)</f>
        <v>0</v>
      </c>
      <c r="BH247" s="190">
        <f>IF(N247="sníž. přenesená",J247,0)</f>
        <v>0</v>
      </c>
      <c r="BI247" s="190">
        <f>IF(N247="nulová",J247,0)</f>
        <v>0</v>
      </c>
      <c r="BJ247" s="19" t="s">
        <v>87</v>
      </c>
      <c r="BK247" s="190">
        <f>ROUND(I247*H247,2)</f>
        <v>0</v>
      </c>
      <c r="BL247" s="19" t="s">
        <v>235</v>
      </c>
      <c r="BM247" s="189" t="s">
        <v>2518</v>
      </c>
    </row>
    <row r="248" s="2" customFormat="1">
      <c r="A248" s="38"/>
      <c r="B248" s="39"/>
      <c r="C248" s="38"/>
      <c r="D248" s="191" t="s">
        <v>237</v>
      </c>
      <c r="E248" s="38"/>
      <c r="F248" s="192" t="s">
        <v>780</v>
      </c>
      <c r="G248" s="38"/>
      <c r="H248" s="38"/>
      <c r="I248" s="193"/>
      <c r="J248" s="38"/>
      <c r="K248" s="38"/>
      <c r="L248" s="39"/>
      <c r="M248" s="194"/>
      <c r="N248" s="195"/>
      <c r="O248" s="77"/>
      <c r="P248" s="77"/>
      <c r="Q248" s="77"/>
      <c r="R248" s="77"/>
      <c r="S248" s="77"/>
      <c r="T248" s="7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19" t="s">
        <v>237</v>
      </c>
      <c r="AU248" s="19" t="s">
        <v>89</v>
      </c>
    </row>
    <row r="249" s="13" customFormat="1">
      <c r="A249" s="13"/>
      <c r="B249" s="205"/>
      <c r="C249" s="13"/>
      <c r="D249" s="191" t="s">
        <v>519</v>
      </c>
      <c r="E249" s="13"/>
      <c r="F249" s="207" t="s">
        <v>2519</v>
      </c>
      <c r="G249" s="13"/>
      <c r="H249" s="208">
        <v>117.902</v>
      </c>
      <c r="I249" s="209"/>
      <c r="J249" s="13"/>
      <c r="K249" s="13"/>
      <c r="L249" s="205"/>
      <c r="M249" s="210"/>
      <c r="N249" s="211"/>
      <c r="O249" s="211"/>
      <c r="P249" s="211"/>
      <c r="Q249" s="211"/>
      <c r="R249" s="211"/>
      <c r="S249" s="211"/>
      <c r="T249" s="21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06" t="s">
        <v>519</v>
      </c>
      <c r="AU249" s="206" t="s">
        <v>89</v>
      </c>
      <c r="AV249" s="13" t="s">
        <v>89</v>
      </c>
      <c r="AW249" s="13" t="s">
        <v>3</v>
      </c>
      <c r="AX249" s="13" t="s">
        <v>87</v>
      </c>
      <c r="AY249" s="206" t="s">
        <v>230</v>
      </c>
    </row>
    <row r="250" s="12" customFormat="1" ht="22.8" customHeight="1">
      <c r="A250" s="12"/>
      <c r="B250" s="166"/>
      <c r="C250" s="12"/>
      <c r="D250" s="167" t="s">
        <v>78</v>
      </c>
      <c r="E250" s="197" t="s">
        <v>241</v>
      </c>
      <c r="F250" s="197" t="s">
        <v>2085</v>
      </c>
      <c r="G250" s="12"/>
      <c r="H250" s="12"/>
      <c r="I250" s="169"/>
      <c r="J250" s="198">
        <f>BK250</f>
        <v>0</v>
      </c>
      <c r="K250" s="12"/>
      <c r="L250" s="166"/>
      <c r="M250" s="171"/>
      <c r="N250" s="172"/>
      <c r="O250" s="172"/>
      <c r="P250" s="173">
        <f>SUM(P251:P255)</f>
        <v>0</v>
      </c>
      <c r="Q250" s="172"/>
      <c r="R250" s="173">
        <f>SUM(R251:R255)</f>
        <v>0</v>
      </c>
      <c r="S250" s="172"/>
      <c r="T250" s="174">
        <f>SUM(T251:T255)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167" t="s">
        <v>87</v>
      </c>
      <c r="AT250" s="175" t="s">
        <v>78</v>
      </c>
      <c r="AU250" s="175" t="s">
        <v>87</v>
      </c>
      <c r="AY250" s="167" t="s">
        <v>230</v>
      </c>
      <c r="BK250" s="176">
        <f>SUM(BK251:BK255)</f>
        <v>0</v>
      </c>
    </row>
    <row r="251" s="2" customFormat="1" ht="16.5" customHeight="1">
      <c r="A251" s="38"/>
      <c r="B251" s="177"/>
      <c r="C251" s="178" t="s">
        <v>301</v>
      </c>
      <c r="D251" s="178" t="s">
        <v>231</v>
      </c>
      <c r="E251" s="179" t="s">
        <v>2086</v>
      </c>
      <c r="F251" s="180" t="s">
        <v>2087</v>
      </c>
      <c r="G251" s="181" t="s">
        <v>543</v>
      </c>
      <c r="H251" s="182">
        <v>123.5</v>
      </c>
      <c r="I251" s="183"/>
      <c r="J251" s="184">
        <f>ROUND(I251*H251,2)</f>
        <v>0</v>
      </c>
      <c r="K251" s="180" t="s">
        <v>515</v>
      </c>
      <c r="L251" s="39"/>
      <c r="M251" s="185" t="s">
        <v>1</v>
      </c>
      <c r="N251" s="186" t="s">
        <v>44</v>
      </c>
      <c r="O251" s="77"/>
      <c r="P251" s="187">
        <f>O251*H251</f>
        <v>0</v>
      </c>
      <c r="Q251" s="187">
        <v>0</v>
      </c>
      <c r="R251" s="187">
        <f>Q251*H251</f>
        <v>0</v>
      </c>
      <c r="S251" s="187">
        <v>0</v>
      </c>
      <c r="T251" s="188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89" t="s">
        <v>235</v>
      </c>
      <c r="AT251" s="189" t="s">
        <v>231</v>
      </c>
      <c r="AU251" s="189" t="s">
        <v>89</v>
      </c>
      <c r="AY251" s="19" t="s">
        <v>230</v>
      </c>
      <c r="BE251" s="190">
        <f>IF(N251="základní",J251,0)</f>
        <v>0</v>
      </c>
      <c r="BF251" s="190">
        <f>IF(N251="snížená",J251,0)</f>
        <v>0</v>
      </c>
      <c r="BG251" s="190">
        <f>IF(N251="zákl. přenesená",J251,0)</f>
        <v>0</v>
      </c>
      <c r="BH251" s="190">
        <f>IF(N251="sníž. přenesená",J251,0)</f>
        <v>0</v>
      </c>
      <c r="BI251" s="190">
        <f>IF(N251="nulová",J251,0)</f>
        <v>0</v>
      </c>
      <c r="BJ251" s="19" t="s">
        <v>87</v>
      </c>
      <c r="BK251" s="190">
        <f>ROUND(I251*H251,2)</f>
        <v>0</v>
      </c>
      <c r="BL251" s="19" t="s">
        <v>235</v>
      </c>
      <c r="BM251" s="189" t="s">
        <v>2520</v>
      </c>
    </row>
    <row r="252" s="2" customFormat="1">
      <c r="A252" s="38"/>
      <c r="B252" s="39"/>
      <c r="C252" s="38"/>
      <c r="D252" s="191" t="s">
        <v>237</v>
      </c>
      <c r="E252" s="38"/>
      <c r="F252" s="192" t="s">
        <v>2089</v>
      </c>
      <c r="G252" s="38"/>
      <c r="H252" s="38"/>
      <c r="I252" s="193"/>
      <c r="J252" s="38"/>
      <c r="K252" s="38"/>
      <c r="L252" s="39"/>
      <c r="M252" s="194"/>
      <c r="N252" s="195"/>
      <c r="O252" s="77"/>
      <c r="P252" s="77"/>
      <c r="Q252" s="77"/>
      <c r="R252" s="77"/>
      <c r="S252" s="77"/>
      <c r="T252" s="7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19" t="s">
        <v>237</v>
      </c>
      <c r="AU252" s="19" t="s">
        <v>89</v>
      </c>
    </row>
    <row r="253" s="2" customFormat="1">
      <c r="A253" s="38"/>
      <c r="B253" s="39"/>
      <c r="C253" s="38"/>
      <c r="D253" s="199" t="s">
        <v>397</v>
      </c>
      <c r="E253" s="38"/>
      <c r="F253" s="200" t="s">
        <v>2090</v>
      </c>
      <c r="G253" s="38"/>
      <c r="H253" s="38"/>
      <c r="I253" s="193"/>
      <c r="J253" s="38"/>
      <c r="K253" s="38"/>
      <c r="L253" s="39"/>
      <c r="M253" s="194"/>
      <c r="N253" s="195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397</v>
      </c>
      <c r="AU253" s="19" t="s">
        <v>89</v>
      </c>
    </row>
    <row r="254" s="13" customFormat="1">
      <c r="A254" s="13"/>
      <c r="B254" s="205"/>
      <c r="C254" s="13"/>
      <c r="D254" s="191" t="s">
        <v>519</v>
      </c>
      <c r="E254" s="206" t="s">
        <v>1</v>
      </c>
      <c r="F254" s="207" t="s">
        <v>2521</v>
      </c>
      <c r="G254" s="13"/>
      <c r="H254" s="208">
        <v>123.5</v>
      </c>
      <c r="I254" s="209"/>
      <c r="J254" s="13"/>
      <c r="K254" s="13"/>
      <c r="L254" s="205"/>
      <c r="M254" s="210"/>
      <c r="N254" s="211"/>
      <c r="O254" s="211"/>
      <c r="P254" s="211"/>
      <c r="Q254" s="211"/>
      <c r="R254" s="211"/>
      <c r="S254" s="211"/>
      <c r="T254" s="21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06" t="s">
        <v>519</v>
      </c>
      <c r="AU254" s="206" t="s">
        <v>89</v>
      </c>
      <c r="AV254" s="13" t="s">
        <v>89</v>
      </c>
      <c r="AW254" s="13" t="s">
        <v>35</v>
      </c>
      <c r="AX254" s="13" t="s">
        <v>79</v>
      </c>
      <c r="AY254" s="206" t="s">
        <v>230</v>
      </c>
    </row>
    <row r="255" s="14" customFormat="1">
      <c r="A255" s="14"/>
      <c r="B255" s="213"/>
      <c r="C255" s="14"/>
      <c r="D255" s="191" t="s">
        <v>519</v>
      </c>
      <c r="E255" s="214" t="s">
        <v>1</v>
      </c>
      <c r="F255" s="215" t="s">
        <v>534</v>
      </c>
      <c r="G255" s="14"/>
      <c r="H255" s="216">
        <v>123.5</v>
      </c>
      <c r="I255" s="217"/>
      <c r="J255" s="14"/>
      <c r="K255" s="14"/>
      <c r="L255" s="213"/>
      <c r="M255" s="218"/>
      <c r="N255" s="219"/>
      <c r="O255" s="219"/>
      <c r="P255" s="219"/>
      <c r="Q255" s="219"/>
      <c r="R255" s="219"/>
      <c r="S255" s="219"/>
      <c r="T255" s="220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14" t="s">
        <v>519</v>
      </c>
      <c r="AU255" s="214" t="s">
        <v>89</v>
      </c>
      <c r="AV255" s="14" t="s">
        <v>235</v>
      </c>
      <c r="AW255" s="14" t="s">
        <v>35</v>
      </c>
      <c r="AX255" s="14" t="s">
        <v>87</v>
      </c>
      <c r="AY255" s="214" t="s">
        <v>230</v>
      </c>
    </row>
    <row r="256" s="12" customFormat="1" ht="22.8" customHeight="1">
      <c r="A256" s="12"/>
      <c r="B256" s="166"/>
      <c r="C256" s="12"/>
      <c r="D256" s="167" t="s">
        <v>78</v>
      </c>
      <c r="E256" s="197" t="s">
        <v>235</v>
      </c>
      <c r="F256" s="197" t="s">
        <v>845</v>
      </c>
      <c r="G256" s="12"/>
      <c r="H256" s="12"/>
      <c r="I256" s="169"/>
      <c r="J256" s="198">
        <f>BK256</f>
        <v>0</v>
      </c>
      <c r="K256" s="12"/>
      <c r="L256" s="166"/>
      <c r="M256" s="171"/>
      <c r="N256" s="172"/>
      <c r="O256" s="172"/>
      <c r="P256" s="173">
        <f>SUM(P257:P261)</f>
        <v>0</v>
      </c>
      <c r="Q256" s="172"/>
      <c r="R256" s="173">
        <f>SUM(R257:R261)</f>
        <v>0</v>
      </c>
      <c r="S256" s="172"/>
      <c r="T256" s="174">
        <f>SUM(T257:T261)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167" t="s">
        <v>87</v>
      </c>
      <c r="AT256" s="175" t="s">
        <v>78</v>
      </c>
      <c r="AU256" s="175" t="s">
        <v>87</v>
      </c>
      <c r="AY256" s="167" t="s">
        <v>230</v>
      </c>
      <c r="BK256" s="176">
        <f>SUM(BK257:BK261)</f>
        <v>0</v>
      </c>
    </row>
    <row r="257" s="2" customFormat="1" ht="16.5" customHeight="1">
      <c r="A257" s="38"/>
      <c r="B257" s="177"/>
      <c r="C257" s="178" t="s">
        <v>305</v>
      </c>
      <c r="D257" s="178" t="s">
        <v>231</v>
      </c>
      <c r="E257" s="179" t="s">
        <v>846</v>
      </c>
      <c r="F257" s="180" t="s">
        <v>847</v>
      </c>
      <c r="G257" s="181" t="s">
        <v>578</v>
      </c>
      <c r="H257" s="182">
        <v>13.585000000000001</v>
      </c>
      <c r="I257" s="183"/>
      <c r="J257" s="184">
        <f>ROUND(I257*H257,2)</f>
        <v>0</v>
      </c>
      <c r="K257" s="180" t="s">
        <v>515</v>
      </c>
      <c r="L257" s="39"/>
      <c r="M257" s="185" t="s">
        <v>1</v>
      </c>
      <c r="N257" s="186" t="s">
        <v>44</v>
      </c>
      <c r="O257" s="77"/>
      <c r="P257" s="187">
        <f>O257*H257</f>
        <v>0</v>
      </c>
      <c r="Q257" s="187">
        <v>0</v>
      </c>
      <c r="R257" s="187">
        <f>Q257*H257</f>
        <v>0</v>
      </c>
      <c r="S257" s="187">
        <v>0</v>
      </c>
      <c r="T257" s="188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89" t="s">
        <v>235</v>
      </c>
      <c r="AT257" s="189" t="s">
        <v>231</v>
      </c>
      <c r="AU257" s="189" t="s">
        <v>89</v>
      </c>
      <c r="AY257" s="19" t="s">
        <v>230</v>
      </c>
      <c r="BE257" s="190">
        <f>IF(N257="základní",J257,0)</f>
        <v>0</v>
      </c>
      <c r="BF257" s="190">
        <f>IF(N257="snížená",J257,0)</f>
        <v>0</v>
      </c>
      <c r="BG257" s="190">
        <f>IF(N257="zákl. přenesená",J257,0)</f>
        <v>0</v>
      </c>
      <c r="BH257" s="190">
        <f>IF(N257="sníž. přenesená",J257,0)</f>
        <v>0</v>
      </c>
      <c r="BI257" s="190">
        <f>IF(N257="nulová",J257,0)</f>
        <v>0</v>
      </c>
      <c r="BJ257" s="19" t="s">
        <v>87</v>
      </c>
      <c r="BK257" s="190">
        <f>ROUND(I257*H257,2)</f>
        <v>0</v>
      </c>
      <c r="BL257" s="19" t="s">
        <v>235</v>
      </c>
      <c r="BM257" s="189" t="s">
        <v>2522</v>
      </c>
    </row>
    <row r="258" s="2" customFormat="1">
      <c r="A258" s="38"/>
      <c r="B258" s="39"/>
      <c r="C258" s="38"/>
      <c r="D258" s="191" t="s">
        <v>237</v>
      </c>
      <c r="E258" s="38"/>
      <c r="F258" s="192" t="s">
        <v>849</v>
      </c>
      <c r="G258" s="38"/>
      <c r="H258" s="38"/>
      <c r="I258" s="193"/>
      <c r="J258" s="38"/>
      <c r="K258" s="38"/>
      <c r="L258" s="39"/>
      <c r="M258" s="194"/>
      <c r="N258" s="195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237</v>
      </c>
      <c r="AU258" s="19" t="s">
        <v>89</v>
      </c>
    </row>
    <row r="259" s="2" customFormat="1">
      <c r="A259" s="38"/>
      <c r="B259" s="39"/>
      <c r="C259" s="38"/>
      <c r="D259" s="199" t="s">
        <v>397</v>
      </c>
      <c r="E259" s="38"/>
      <c r="F259" s="200" t="s">
        <v>850</v>
      </c>
      <c r="G259" s="38"/>
      <c r="H259" s="38"/>
      <c r="I259" s="193"/>
      <c r="J259" s="38"/>
      <c r="K259" s="38"/>
      <c r="L259" s="39"/>
      <c r="M259" s="194"/>
      <c r="N259" s="195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397</v>
      </c>
      <c r="AU259" s="19" t="s">
        <v>89</v>
      </c>
    </row>
    <row r="260" s="13" customFormat="1">
      <c r="A260" s="13"/>
      <c r="B260" s="205"/>
      <c r="C260" s="13"/>
      <c r="D260" s="191" t="s">
        <v>519</v>
      </c>
      <c r="E260" s="206" t="s">
        <v>1</v>
      </c>
      <c r="F260" s="207" t="s">
        <v>2523</v>
      </c>
      <c r="G260" s="13"/>
      <c r="H260" s="208">
        <v>13.585000000000001</v>
      </c>
      <c r="I260" s="209"/>
      <c r="J260" s="13"/>
      <c r="K260" s="13"/>
      <c r="L260" s="205"/>
      <c r="M260" s="210"/>
      <c r="N260" s="211"/>
      <c r="O260" s="211"/>
      <c r="P260" s="211"/>
      <c r="Q260" s="211"/>
      <c r="R260" s="211"/>
      <c r="S260" s="211"/>
      <c r="T260" s="21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06" t="s">
        <v>519</v>
      </c>
      <c r="AU260" s="206" t="s">
        <v>89</v>
      </c>
      <c r="AV260" s="13" t="s">
        <v>89</v>
      </c>
      <c r="AW260" s="13" t="s">
        <v>35</v>
      </c>
      <c r="AX260" s="13" t="s">
        <v>79</v>
      </c>
      <c r="AY260" s="206" t="s">
        <v>230</v>
      </c>
    </row>
    <row r="261" s="14" customFormat="1">
      <c r="A261" s="14"/>
      <c r="B261" s="213"/>
      <c r="C261" s="14"/>
      <c r="D261" s="191" t="s">
        <v>519</v>
      </c>
      <c r="E261" s="214" t="s">
        <v>1</v>
      </c>
      <c r="F261" s="215" t="s">
        <v>534</v>
      </c>
      <c r="G261" s="14"/>
      <c r="H261" s="216">
        <v>13.585000000000001</v>
      </c>
      <c r="I261" s="217"/>
      <c r="J261" s="14"/>
      <c r="K261" s="14"/>
      <c r="L261" s="213"/>
      <c r="M261" s="218"/>
      <c r="N261" s="219"/>
      <c r="O261" s="219"/>
      <c r="P261" s="219"/>
      <c r="Q261" s="219"/>
      <c r="R261" s="219"/>
      <c r="S261" s="219"/>
      <c r="T261" s="220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14" t="s">
        <v>519</v>
      </c>
      <c r="AU261" s="214" t="s">
        <v>89</v>
      </c>
      <c r="AV261" s="14" t="s">
        <v>235</v>
      </c>
      <c r="AW261" s="14" t="s">
        <v>35</v>
      </c>
      <c r="AX261" s="14" t="s">
        <v>87</v>
      </c>
      <c r="AY261" s="214" t="s">
        <v>230</v>
      </c>
    </row>
    <row r="262" s="12" customFormat="1" ht="22.8" customHeight="1">
      <c r="A262" s="12"/>
      <c r="B262" s="166"/>
      <c r="C262" s="12"/>
      <c r="D262" s="167" t="s">
        <v>78</v>
      </c>
      <c r="E262" s="197" t="s">
        <v>260</v>
      </c>
      <c r="F262" s="197" t="s">
        <v>1038</v>
      </c>
      <c r="G262" s="12"/>
      <c r="H262" s="12"/>
      <c r="I262" s="169"/>
      <c r="J262" s="198">
        <f>BK262</f>
        <v>0</v>
      </c>
      <c r="K262" s="12"/>
      <c r="L262" s="166"/>
      <c r="M262" s="171"/>
      <c r="N262" s="172"/>
      <c r="O262" s="172"/>
      <c r="P262" s="173">
        <f>SUM(P263:P298)</f>
        <v>0</v>
      </c>
      <c r="Q262" s="172"/>
      <c r="R262" s="173">
        <f>SUM(R263:R298)</f>
        <v>0.621147</v>
      </c>
      <c r="S262" s="172"/>
      <c r="T262" s="174">
        <f>SUM(T263:T298)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167" t="s">
        <v>87</v>
      </c>
      <c r="AT262" s="175" t="s">
        <v>78</v>
      </c>
      <c r="AU262" s="175" t="s">
        <v>87</v>
      </c>
      <c r="AY262" s="167" t="s">
        <v>230</v>
      </c>
      <c r="BK262" s="176">
        <f>SUM(BK263:BK298)</f>
        <v>0</v>
      </c>
    </row>
    <row r="263" s="2" customFormat="1" ht="16.5" customHeight="1">
      <c r="A263" s="38"/>
      <c r="B263" s="177"/>
      <c r="C263" s="178" t="s">
        <v>310</v>
      </c>
      <c r="D263" s="178" t="s">
        <v>231</v>
      </c>
      <c r="E263" s="179" t="s">
        <v>2524</v>
      </c>
      <c r="F263" s="180" t="s">
        <v>2525</v>
      </c>
      <c r="G263" s="181" t="s">
        <v>543</v>
      </c>
      <c r="H263" s="182">
        <v>123.5</v>
      </c>
      <c r="I263" s="183"/>
      <c r="J263" s="184">
        <f>ROUND(I263*H263,2)</f>
        <v>0</v>
      </c>
      <c r="K263" s="180" t="s">
        <v>515</v>
      </c>
      <c r="L263" s="39"/>
      <c r="M263" s="185" t="s">
        <v>1</v>
      </c>
      <c r="N263" s="186" t="s">
        <v>44</v>
      </c>
      <c r="O263" s="77"/>
      <c r="P263" s="187">
        <f>O263*H263</f>
        <v>0</v>
      </c>
      <c r="Q263" s="187">
        <v>1.0000000000000001E-05</v>
      </c>
      <c r="R263" s="187">
        <f>Q263*H263</f>
        <v>0.0012350000000000002</v>
      </c>
      <c r="S263" s="187">
        <v>0</v>
      </c>
      <c r="T263" s="188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89" t="s">
        <v>235</v>
      </c>
      <c r="AT263" s="189" t="s">
        <v>231</v>
      </c>
      <c r="AU263" s="189" t="s">
        <v>89</v>
      </c>
      <c r="AY263" s="19" t="s">
        <v>230</v>
      </c>
      <c r="BE263" s="190">
        <f>IF(N263="základní",J263,0)</f>
        <v>0</v>
      </c>
      <c r="BF263" s="190">
        <f>IF(N263="snížená",J263,0)</f>
        <v>0</v>
      </c>
      <c r="BG263" s="190">
        <f>IF(N263="zákl. přenesená",J263,0)</f>
        <v>0</v>
      </c>
      <c r="BH263" s="190">
        <f>IF(N263="sníž. přenesená",J263,0)</f>
        <v>0</v>
      </c>
      <c r="BI263" s="190">
        <f>IF(N263="nulová",J263,0)</f>
        <v>0</v>
      </c>
      <c r="BJ263" s="19" t="s">
        <v>87</v>
      </c>
      <c r="BK263" s="190">
        <f>ROUND(I263*H263,2)</f>
        <v>0</v>
      </c>
      <c r="BL263" s="19" t="s">
        <v>235</v>
      </c>
      <c r="BM263" s="189" t="s">
        <v>2526</v>
      </c>
    </row>
    <row r="264" s="2" customFormat="1">
      <c r="A264" s="38"/>
      <c r="B264" s="39"/>
      <c r="C264" s="38"/>
      <c r="D264" s="191" t="s">
        <v>237</v>
      </c>
      <c r="E264" s="38"/>
      <c r="F264" s="192" t="s">
        <v>2527</v>
      </c>
      <c r="G264" s="38"/>
      <c r="H264" s="38"/>
      <c r="I264" s="193"/>
      <c r="J264" s="38"/>
      <c r="K264" s="38"/>
      <c r="L264" s="39"/>
      <c r="M264" s="194"/>
      <c r="N264" s="195"/>
      <c r="O264" s="77"/>
      <c r="P264" s="77"/>
      <c r="Q264" s="77"/>
      <c r="R264" s="77"/>
      <c r="S264" s="77"/>
      <c r="T264" s="7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19" t="s">
        <v>237</v>
      </c>
      <c r="AU264" s="19" t="s">
        <v>89</v>
      </c>
    </row>
    <row r="265" s="2" customFormat="1">
      <c r="A265" s="38"/>
      <c r="B265" s="39"/>
      <c r="C265" s="38"/>
      <c r="D265" s="199" t="s">
        <v>397</v>
      </c>
      <c r="E265" s="38"/>
      <c r="F265" s="200" t="s">
        <v>2528</v>
      </c>
      <c r="G265" s="38"/>
      <c r="H265" s="38"/>
      <c r="I265" s="193"/>
      <c r="J265" s="38"/>
      <c r="K265" s="38"/>
      <c r="L265" s="39"/>
      <c r="M265" s="194"/>
      <c r="N265" s="195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397</v>
      </c>
      <c r="AU265" s="19" t="s">
        <v>89</v>
      </c>
    </row>
    <row r="266" s="13" customFormat="1">
      <c r="A266" s="13"/>
      <c r="B266" s="205"/>
      <c r="C266" s="13"/>
      <c r="D266" s="191" t="s">
        <v>519</v>
      </c>
      <c r="E266" s="206" t="s">
        <v>1</v>
      </c>
      <c r="F266" s="207" t="s">
        <v>2521</v>
      </c>
      <c r="G266" s="13"/>
      <c r="H266" s="208">
        <v>123.5</v>
      </c>
      <c r="I266" s="209"/>
      <c r="J266" s="13"/>
      <c r="K266" s="13"/>
      <c r="L266" s="205"/>
      <c r="M266" s="210"/>
      <c r="N266" s="211"/>
      <c r="O266" s="211"/>
      <c r="P266" s="211"/>
      <c r="Q266" s="211"/>
      <c r="R266" s="211"/>
      <c r="S266" s="211"/>
      <c r="T266" s="21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06" t="s">
        <v>519</v>
      </c>
      <c r="AU266" s="206" t="s">
        <v>89</v>
      </c>
      <c r="AV266" s="13" t="s">
        <v>89</v>
      </c>
      <c r="AW266" s="13" t="s">
        <v>35</v>
      </c>
      <c r="AX266" s="13" t="s">
        <v>79</v>
      </c>
      <c r="AY266" s="206" t="s">
        <v>230</v>
      </c>
    </row>
    <row r="267" s="14" customFormat="1">
      <c r="A267" s="14"/>
      <c r="B267" s="213"/>
      <c r="C267" s="14"/>
      <c r="D267" s="191" t="s">
        <v>519</v>
      </c>
      <c r="E267" s="214" t="s">
        <v>1</v>
      </c>
      <c r="F267" s="215" t="s">
        <v>534</v>
      </c>
      <c r="G267" s="14"/>
      <c r="H267" s="216">
        <v>123.5</v>
      </c>
      <c r="I267" s="217"/>
      <c r="J267" s="14"/>
      <c r="K267" s="14"/>
      <c r="L267" s="213"/>
      <c r="M267" s="218"/>
      <c r="N267" s="219"/>
      <c r="O267" s="219"/>
      <c r="P267" s="219"/>
      <c r="Q267" s="219"/>
      <c r="R267" s="219"/>
      <c r="S267" s="219"/>
      <c r="T267" s="220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14" t="s">
        <v>519</v>
      </c>
      <c r="AU267" s="214" t="s">
        <v>89</v>
      </c>
      <c r="AV267" s="14" t="s">
        <v>235</v>
      </c>
      <c r="AW267" s="14" t="s">
        <v>35</v>
      </c>
      <c r="AX267" s="14" t="s">
        <v>87</v>
      </c>
      <c r="AY267" s="214" t="s">
        <v>230</v>
      </c>
    </row>
    <row r="268" s="2" customFormat="1" ht="16.5" customHeight="1">
      <c r="A268" s="38"/>
      <c r="B268" s="177"/>
      <c r="C268" s="236" t="s">
        <v>7</v>
      </c>
      <c r="D268" s="236" t="s">
        <v>745</v>
      </c>
      <c r="E268" s="237" t="s">
        <v>2529</v>
      </c>
      <c r="F268" s="238" t="s">
        <v>2530</v>
      </c>
      <c r="G268" s="239" t="s">
        <v>543</v>
      </c>
      <c r="H268" s="240">
        <v>125.35299999999999</v>
      </c>
      <c r="I268" s="241"/>
      <c r="J268" s="242">
        <f>ROUND(I268*H268,2)</f>
        <v>0</v>
      </c>
      <c r="K268" s="238" t="s">
        <v>515</v>
      </c>
      <c r="L268" s="243"/>
      <c r="M268" s="244" t="s">
        <v>1</v>
      </c>
      <c r="N268" s="245" t="s">
        <v>44</v>
      </c>
      <c r="O268" s="77"/>
      <c r="P268" s="187">
        <f>O268*H268</f>
        <v>0</v>
      </c>
      <c r="Q268" s="187">
        <v>0.0040000000000000001</v>
      </c>
      <c r="R268" s="187">
        <f>Q268*H268</f>
        <v>0.50141199999999997</v>
      </c>
      <c r="S268" s="187">
        <v>0</v>
      </c>
      <c r="T268" s="188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89" t="s">
        <v>260</v>
      </c>
      <c r="AT268" s="189" t="s">
        <v>745</v>
      </c>
      <c r="AU268" s="189" t="s">
        <v>89</v>
      </c>
      <c r="AY268" s="19" t="s">
        <v>230</v>
      </c>
      <c r="BE268" s="190">
        <f>IF(N268="základní",J268,0)</f>
        <v>0</v>
      </c>
      <c r="BF268" s="190">
        <f>IF(N268="snížená",J268,0)</f>
        <v>0</v>
      </c>
      <c r="BG268" s="190">
        <f>IF(N268="zákl. přenesená",J268,0)</f>
        <v>0</v>
      </c>
      <c r="BH268" s="190">
        <f>IF(N268="sníž. přenesená",J268,0)</f>
        <v>0</v>
      </c>
      <c r="BI268" s="190">
        <f>IF(N268="nulová",J268,0)</f>
        <v>0</v>
      </c>
      <c r="BJ268" s="19" t="s">
        <v>87</v>
      </c>
      <c r="BK268" s="190">
        <f>ROUND(I268*H268,2)</f>
        <v>0</v>
      </c>
      <c r="BL268" s="19" t="s">
        <v>235</v>
      </c>
      <c r="BM268" s="189" t="s">
        <v>2531</v>
      </c>
    </row>
    <row r="269" s="2" customFormat="1">
      <c r="A269" s="38"/>
      <c r="B269" s="39"/>
      <c r="C269" s="38"/>
      <c r="D269" s="191" t="s">
        <v>237</v>
      </c>
      <c r="E269" s="38"/>
      <c r="F269" s="192" t="s">
        <v>2530</v>
      </c>
      <c r="G269" s="38"/>
      <c r="H269" s="38"/>
      <c r="I269" s="193"/>
      <c r="J269" s="38"/>
      <c r="K269" s="38"/>
      <c r="L269" s="39"/>
      <c r="M269" s="194"/>
      <c r="N269" s="195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237</v>
      </c>
      <c r="AU269" s="19" t="s">
        <v>89</v>
      </c>
    </row>
    <row r="270" s="13" customFormat="1">
      <c r="A270" s="13"/>
      <c r="B270" s="205"/>
      <c r="C270" s="13"/>
      <c r="D270" s="191" t="s">
        <v>519</v>
      </c>
      <c r="E270" s="13"/>
      <c r="F270" s="207" t="s">
        <v>2532</v>
      </c>
      <c r="G270" s="13"/>
      <c r="H270" s="208">
        <v>125.35299999999999</v>
      </c>
      <c r="I270" s="209"/>
      <c r="J270" s="13"/>
      <c r="K270" s="13"/>
      <c r="L270" s="205"/>
      <c r="M270" s="210"/>
      <c r="N270" s="211"/>
      <c r="O270" s="211"/>
      <c r="P270" s="211"/>
      <c r="Q270" s="211"/>
      <c r="R270" s="211"/>
      <c r="S270" s="211"/>
      <c r="T270" s="21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06" t="s">
        <v>519</v>
      </c>
      <c r="AU270" s="206" t="s">
        <v>89</v>
      </c>
      <c r="AV270" s="13" t="s">
        <v>89</v>
      </c>
      <c r="AW270" s="13" t="s">
        <v>3</v>
      </c>
      <c r="AX270" s="13" t="s">
        <v>87</v>
      </c>
      <c r="AY270" s="206" t="s">
        <v>230</v>
      </c>
    </row>
    <row r="271" s="2" customFormat="1" ht="21.75" customHeight="1">
      <c r="A271" s="38"/>
      <c r="B271" s="177"/>
      <c r="C271" s="178" t="s">
        <v>317</v>
      </c>
      <c r="D271" s="178" t="s">
        <v>231</v>
      </c>
      <c r="E271" s="179" t="s">
        <v>1052</v>
      </c>
      <c r="F271" s="180" t="s">
        <v>1053</v>
      </c>
      <c r="G271" s="181" t="s">
        <v>458</v>
      </c>
      <c r="H271" s="182">
        <v>49</v>
      </c>
      <c r="I271" s="183"/>
      <c r="J271" s="184">
        <f>ROUND(I271*H271,2)</f>
        <v>0</v>
      </c>
      <c r="K271" s="180" t="s">
        <v>515</v>
      </c>
      <c r="L271" s="39"/>
      <c r="M271" s="185" t="s">
        <v>1</v>
      </c>
      <c r="N271" s="186" t="s">
        <v>44</v>
      </c>
      <c r="O271" s="77"/>
      <c r="P271" s="187">
        <f>O271*H271</f>
        <v>0</v>
      </c>
      <c r="Q271" s="187">
        <v>0</v>
      </c>
      <c r="R271" s="187">
        <f>Q271*H271</f>
        <v>0</v>
      </c>
      <c r="S271" s="187">
        <v>0</v>
      </c>
      <c r="T271" s="188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89" t="s">
        <v>235</v>
      </c>
      <c r="AT271" s="189" t="s">
        <v>231</v>
      </c>
      <c r="AU271" s="189" t="s">
        <v>89</v>
      </c>
      <c r="AY271" s="19" t="s">
        <v>230</v>
      </c>
      <c r="BE271" s="190">
        <f>IF(N271="základní",J271,0)</f>
        <v>0</v>
      </c>
      <c r="BF271" s="190">
        <f>IF(N271="snížená",J271,0)</f>
        <v>0</v>
      </c>
      <c r="BG271" s="190">
        <f>IF(N271="zákl. přenesená",J271,0)</f>
        <v>0</v>
      </c>
      <c r="BH271" s="190">
        <f>IF(N271="sníž. přenesená",J271,0)</f>
        <v>0</v>
      </c>
      <c r="BI271" s="190">
        <f>IF(N271="nulová",J271,0)</f>
        <v>0</v>
      </c>
      <c r="BJ271" s="19" t="s">
        <v>87</v>
      </c>
      <c r="BK271" s="190">
        <f>ROUND(I271*H271,2)</f>
        <v>0</v>
      </c>
      <c r="BL271" s="19" t="s">
        <v>235</v>
      </c>
      <c r="BM271" s="189" t="s">
        <v>2533</v>
      </c>
    </row>
    <row r="272" s="2" customFormat="1">
      <c r="A272" s="38"/>
      <c r="B272" s="39"/>
      <c r="C272" s="38"/>
      <c r="D272" s="191" t="s">
        <v>237</v>
      </c>
      <c r="E272" s="38"/>
      <c r="F272" s="192" t="s">
        <v>1055</v>
      </c>
      <c r="G272" s="38"/>
      <c r="H272" s="38"/>
      <c r="I272" s="193"/>
      <c r="J272" s="38"/>
      <c r="K272" s="38"/>
      <c r="L272" s="39"/>
      <c r="M272" s="194"/>
      <c r="N272" s="195"/>
      <c r="O272" s="77"/>
      <c r="P272" s="77"/>
      <c r="Q272" s="77"/>
      <c r="R272" s="77"/>
      <c r="S272" s="77"/>
      <c r="T272" s="7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T272" s="19" t="s">
        <v>237</v>
      </c>
      <c r="AU272" s="19" t="s">
        <v>89</v>
      </c>
    </row>
    <row r="273" s="2" customFormat="1">
      <c r="A273" s="38"/>
      <c r="B273" s="39"/>
      <c r="C273" s="38"/>
      <c r="D273" s="199" t="s">
        <v>397</v>
      </c>
      <c r="E273" s="38"/>
      <c r="F273" s="200" t="s">
        <v>1056</v>
      </c>
      <c r="G273" s="38"/>
      <c r="H273" s="38"/>
      <c r="I273" s="193"/>
      <c r="J273" s="38"/>
      <c r="K273" s="38"/>
      <c r="L273" s="39"/>
      <c r="M273" s="194"/>
      <c r="N273" s="195"/>
      <c r="O273" s="77"/>
      <c r="P273" s="77"/>
      <c r="Q273" s="77"/>
      <c r="R273" s="77"/>
      <c r="S273" s="77"/>
      <c r="T273" s="7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19" t="s">
        <v>397</v>
      </c>
      <c r="AU273" s="19" t="s">
        <v>89</v>
      </c>
    </row>
    <row r="274" s="13" customFormat="1">
      <c r="A274" s="13"/>
      <c r="B274" s="205"/>
      <c r="C274" s="13"/>
      <c r="D274" s="191" t="s">
        <v>519</v>
      </c>
      <c r="E274" s="206" t="s">
        <v>1</v>
      </c>
      <c r="F274" s="207" t="s">
        <v>2534</v>
      </c>
      <c r="G274" s="13"/>
      <c r="H274" s="208">
        <v>23</v>
      </c>
      <c r="I274" s="209"/>
      <c r="J274" s="13"/>
      <c r="K274" s="13"/>
      <c r="L274" s="205"/>
      <c r="M274" s="210"/>
      <c r="N274" s="211"/>
      <c r="O274" s="211"/>
      <c r="P274" s="211"/>
      <c r="Q274" s="211"/>
      <c r="R274" s="211"/>
      <c r="S274" s="211"/>
      <c r="T274" s="21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06" t="s">
        <v>519</v>
      </c>
      <c r="AU274" s="206" t="s">
        <v>89</v>
      </c>
      <c r="AV274" s="13" t="s">
        <v>89</v>
      </c>
      <c r="AW274" s="13" t="s">
        <v>35</v>
      </c>
      <c r="AX274" s="13" t="s">
        <v>79</v>
      </c>
      <c r="AY274" s="206" t="s">
        <v>230</v>
      </c>
    </row>
    <row r="275" s="13" customFormat="1">
      <c r="A275" s="13"/>
      <c r="B275" s="205"/>
      <c r="C275" s="13"/>
      <c r="D275" s="191" t="s">
        <v>519</v>
      </c>
      <c r="E275" s="206" t="s">
        <v>1</v>
      </c>
      <c r="F275" s="207" t="s">
        <v>2535</v>
      </c>
      <c r="G275" s="13"/>
      <c r="H275" s="208">
        <v>26</v>
      </c>
      <c r="I275" s="209"/>
      <c r="J275" s="13"/>
      <c r="K275" s="13"/>
      <c r="L275" s="205"/>
      <c r="M275" s="210"/>
      <c r="N275" s="211"/>
      <c r="O275" s="211"/>
      <c r="P275" s="211"/>
      <c r="Q275" s="211"/>
      <c r="R275" s="211"/>
      <c r="S275" s="211"/>
      <c r="T275" s="21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06" t="s">
        <v>519</v>
      </c>
      <c r="AU275" s="206" t="s">
        <v>89</v>
      </c>
      <c r="AV275" s="13" t="s">
        <v>89</v>
      </c>
      <c r="AW275" s="13" t="s">
        <v>35</v>
      </c>
      <c r="AX275" s="13" t="s">
        <v>79</v>
      </c>
      <c r="AY275" s="206" t="s">
        <v>230</v>
      </c>
    </row>
    <row r="276" s="14" customFormat="1">
      <c r="A276" s="14"/>
      <c r="B276" s="213"/>
      <c r="C276" s="14"/>
      <c r="D276" s="191" t="s">
        <v>519</v>
      </c>
      <c r="E276" s="214" t="s">
        <v>1</v>
      </c>
      <c r="F276" s="215" t="s">
        <v>534</v>
      </c>
      <c r="G276" s="14"/>
      <c r="H276" s="216">
        <v>49</v>
      </c>
      <c r="I276" s="217"/>
      <c r="J276" s="14"/>
      <c r="K276" s="14"/>
      <c r="L276" s="213"/>
      <c r="M276" s="218"/>
      <c r="N276" s="219"/>
      <c r="O276" s="219"/>
      <c r="P276" s="219"/>
      <c r="Q276" s="219"/>
      <c r="R276" s="219"/>
      <c r="S276" s="219"/>
      <c r="T276" s="22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14" t="s">
        <v>519</v>
      </c>
      <c r="AU276" s="214" t="s">
        <v>89</v>
      </c>
      <c r="AV276" s="14" t="s">
        <v>235</v>
      </c>
      <c r="AW276" s="14" t="s">
        <v>35</v>
      </c>
      <c r="AX276" s="14" t="s">
        <v>87</v>
      </c>
      <c r="AY276" s="214" t="s">
        <v>230</v>
      </c>
    </row>
    <row r="277" s="2" customFormat="1" ht="16.5" customHeight="1">
      <c r="A277" s="38"/>
      <c r="B277" s="177"/>
      <c r="C277" s="236" t="s">
        <v>321</v>
      </c>
      <c r="D277" s="236" t="s">
        <v>745</v>
      </c>
      <c r="E277" s="237" t="s">
        <v>2536</v>
      </c>
      <c r="F277" s="238" t="s">
        <v>2537</v>
      </c>
      <c r="G277" s="239" t="s">
        <v>458</v>
      </c>
      <c r="H277" s="240">
        <v>26</v>
      </c>
      <c r="I277" s="241"/>
      <c r="J277" s="242">
        <f>ROUND(I277*H277,2)</f>
        <v>0</v>
      </c>
      <c r="K277" s="238" t="s">
        <v>515</v>
      </c>
      <c r="L277" s="243"/>
      <c r="M277" s="244" t="s">
        <v>1</v>
      </c>
      <c r="N277" s="245" t="s">
        <v>44</v>
      </c>
      <c r="O277" s="77"/>
      <c r="P277" s="187">
        <f>O277*H277</f>
        <v>0</v>
      </c>
      <c r="Q277" s="187">
        <v>0.00029999999999999997</v>
      </c>
      <c r="R277" s="187">
        <f>Q277*H277</f>
        <v>0.0077999999999999996</v>
      </c>
      <c r="S277" s="187">
        <v>0</v>
      </c>
      <c r="T277" s="188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89" t="s">
        <v>260</v>
      </c>
      <c r="AT277" s="189" t="s">
        <v>745</v>
      </c>
      <c r="AU277" s="189" t="s">
        <v>89</v>
      </c>
      <c r="AY277" s="19" t="s">
        <v>230</v>
      </c>
      <c r="BE277" s="190">
        <f>IF(N277="základní",J277,0)</f>
        <v>0</v>
      </c>
      <c r="BF277" s="190">
        <f>IF(N277="snížená",J277,0)</f>
        <v>0</v>
      </c>
      <c r="BG277" s="190">
        <f>IF(N277="zákl. přenesená",J277,0)</f>
        <v>0</v>
      </c>
      <c r="BH277" s="190">
        <f>IF(N277="sníž. přenesená",J277,0)</f>
        <v>0</v>
      </c>
      <c r="BI277" s="190">
        <f>IF(N277="nulová",J277,0)</f>
        <v>0</v>
      </c>
      <c r="BJ277" s="19" t="s">
        <v>87</v>
      </c>
      <c r="BK277" s="190">
        <f>ROUND(I277*H277,2)</f>
        <v>0</v>
      </c>
      <c r="BL277" s="19" t="s">
        <v>235</v>
      </c>
      <c r="BM277" s="189" t="s">
        <v>2538</v>
      </c>
    </row>
    <row r="278" s="2" customFormat="1">
      <c r="A278" s="38"/>
      <c r="B278" s="39"/>
      <c r="C278" s="38"/>
      <c r="D278" s="191" t="s">
        <v>237</v>
      </c>
      <c r="E278" s="38"/>
      <c r="F278" s="192" t="s">
        <v>2537</v>
      </c>
      <c r="G278" s="38"/>
      <c r="H278" s="38"/>
      <c r="I278" s="193"/>
      <c r="J278" s="38"/>
      <c r="K278" s="38"/>
      <c r="L278" s="39"/>
      <c r="M278" s="194"/>
      <c r="N278" s="195"/>
      <c r="O278" s="77"/>
      <c r="P278" s="77"/>
      <c r="Q278" s="77"/>
      <c r="R278" s="77"/>
      <c r="S278" s="77"/>
      <c r="T278" s="7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19" t="s">
        <v>237</v>
      </c>
      <c r="AU278" s="19" t="s">
        <v>89</v>
      </c>
    </row>
    <row r="279" s="2" customFormat="1" ht="16.5" customHeight="1">
      <c r="A279" s="38"/>
      <c r="B279" s="177"/>
      <c r="C279" s="236" t="s">
        <v>325</v>
      </c>
      <c r="D279" s="236" t="s">
        <v>745</v>
      </c>
      <c r="E279" s="237" t="s">
        <v>2539</v>
      </c>
      <c r="F279" s="238" t="s">
        <v>2540</v>
      </c>
      <c r="G279" s="239" t="s">
        <v>458</v>
      </c>
      <c r="H279" s="240">
        <v>23</v>
      </c>
      <c r="I279" s="241"/>
      <c r="J279" s="242">
        <f>ROUND(I279*H279,2)</f>
        <v>0</v>
      </c>
      <c r="K279" s="238" t="s">
        <v>515</v>
      </c>
      <c r="L279" s="243"/>
      <c r="M279" s="244" t="s">
        <v>1</v>
      </c>
      <c r="N279" s="245" t="s">
        <v>44</v>
      </c>
      <c r="O279" s="77"/>
      <c r="P279" s="187">
        <f>O279*H279</f>
        <v>0</v>
      </c>
      <c r="Q279" s="187">
        <v>0.00080000000000000004</v>
      </c>
      <c r="R279" s="187">
        <f>Q279*H279</f>
        <v>0.0184</v>
      </c>
      <c r="S279" s="187">
        <v>0</v>
      </c>
      <c r="T279" s="188">
        <f>S279*H279</f>
        <v>0</v>
      </c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R279" s="189" t="s">
        <v>260</v>
      </c>
      <c r="AT279" s="189" t="s">
        <v>745</v>
      </c>
      <c r="AU279" s="189" t="s">
        <v>89</v>
      </c>
      <c r="AY279" s="19" t="s">
        <v>230</v>
      </c>
      <c r="BE279" s="190">
        <f>IF(N279="základní",J279,0)</f>
        <v>0</v>
      </c>
      <c r="BF279" s="190">
        <f>IF(N279="snížená",J279,0)</f>
        <v>0</v>
      </c>
      <c r="BG279" s="190">
        <f>IF(N279="zákl. přenesená",J279,0)</f>
        <v>0</v>
      </c>
      <c r="BH279" s="190">
        <f>IF(N279="sníž. přenesená",J279,0)</f>
        <v>0</v>
      </c>
      <c r="BI279" s="190">
        <f>IF(N279="nulová",J279,0)</f>
        <v>0</v>
      </c>
      <c r="BJ279" s="19" t="s">
        <v>87</v>
      </c>
      <c r="BK279" s="190">
        <f>ROUND(I279*H279,2)</f>
        <v>0</v>
      </c>
      <c r="BL279" s="19" t="s">
        <v>235</v>
      </c>
      <c r="BM279" s="189" t="s">
        <v>2541</v>
      </c>
    </row>
    <row r="280" s="2" customFormat="1">
      <c r="A280" s="38"/>
      <c r="B280" s="39"/>
      <c r="C280" s="38"/>
      <c r="D280" s="191" t="s">
        <v>237</v>
      </c>
      <c r="E280" s="38"/>
      <c r="F280" s="192" t="s">
        <v>2540</v>
      </c>
      <c r="G280" s="38"/>
      <c r="H280" s="38"/>
      <c r="I280" s="193"/>
      <c r="J280" s="38"/>
      <c r="K280" s="38"/>
      <c r="L280" s="39"/>
      <c r="M280" s="194"/>
      <c r="N280" s="195"/>
      <c r="O280" s="77"/>
      <c r="P280" s="77"/>
      <c r="Q280" s="77"/>
      <c r="R280" s="77"/>
      <c r="S280" s="77"/>
      <c r="T280" s="7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T280" s="19" t="s">
        <v>237</v>
      </c>
      <c r="AU280" s="19" t="s">
        <v>89</v>
      </c>
    </row>
    <row r="281" s="2" customFormat="1" ht="21.75" customHeight="1">
      <c r="A281" s="38"/>
      <c r="B281" s="177"/>
      <c r="C281" s="178" t="s">
        <v>329</v>
      </c>
      <c r="D281" s="178" t="s">
        <v>231</v>
      </c>
      <c r="E281" s="179" t="s">
        <v>2542</v>
      </c>
      <c r="F281" s="180" t="s">
        <v>2543</v>
      </c>
      <c r="G281" s="181" t="s">
        <v>458</v>
      </c>
      <c r="H281" s="182">
        <v>23</v>
      </c>
      <c r="I281" s="183"/>
      <c r="J281" s="184">
        <f>ROUND(I281*H281,2)</f>
        <v>0</v>
      </c>
      <c r="K281" s="180" t="s">
        <v>515</v>
      </c>
      <c r="L281" s="39"/>
      <c r="M281" s="185" t="s">
        <v>1</v>
      </c>
      <c r="N281" s="186" t="s">
        <v>44</v>
      </c>
      <c r="O281" s="77"/>
      <c r="P281" s="187">
        <f>O281*H281</f>
        <v>0</v>
      </c>
      <c r="Q281" s="187">
        <v>0</v>
      </c>
      <c r="R281" s="187">
        <f>Q281*H281</f>
        <v>0</v>
      </c>
      <c r="S281" s="187">
        <v>0</v>
      </c>
      <c r="T281" s="188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89" t="s">
        <v>235</v>
      </c>
      <c r="AT281" s="189" t="s">
        <v>231</v>
      </c>
      <c r="AU281" s="189" t="s">
        <v>89</v>
      </c>
      <c r="AY281" s="19" t="s">
        <v>230</v>
      </c>
      <c r="BE281" s="190">
        <f>IF(N281="základní",J281,0)</f>
        <v>0</v>
      </c>
      <c r="BF281" s="190">
        <f>IF(N281="snížená",J281,0)</f>
        <v>0</v>
      </c>
      <c r="BG281" s="190">
        <f>IF(N281="zákl. přenesená",J281,0)</f>
        <v>0</v>
      </c>
      <c r="BH281" s="190">
        <f>IF(N281="sníž. přenesená",J281,0)</f>
        <v>0</v>
      </c>
      <c r="BI281" s="190">
        <f>IF(N281="nulová",J281,0)</f>
        <v>0</v>
      </c>
      <c r="BJ281" s="19" t="s">
        <v>87</v>
      </c>
      <c r="BK281" s="190">
        <f>ROUND(I281*H281,2)</f>
        <v>0</v>
      </c>
      <c r="BL281" s="19" t="s">
        <v>235</v>
      </c>
      <c r="BM281" s="189" t="s">
        <v>2544</v>
      </c>
    </row>
    <row r="282" s="2" customFormat="1">
      <c r="A282" s="38"/>
      <c r="B282" s="39"/>
      <c r="C282" s="38"/>
      <c r="D282" s="191" t="s">
        <v>237</v>
      </c>
      <c r="E282" s="38"/>
      <c r="F282" s="192" t="s">
        <v>2545</v>
      </c>
      <c r="G282" s="38"/>
      <c r="H282" s="38"/>
      <c r="I282" s="193"/>
      <c r="J282" s="38"/>
      <c r="K282" s="38"/>
      <c r="L282" s="39"/>
      <c r="M282" s="194"/>
      <c r="N282" s="195"/>
      <c r="O282" s="77"/>
      <c r="P282" s="77"/>
      <c r="Q282" s="77"/>
      <c r="R282" s="77"/>
      <c r="S282" s="77"/>
      <c r="T282" s="7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19" t="s">
        <v>237</v>
      </c>
      <c r="AU282" s="19" t="s">
        <v>89</v>
      </c>
    </row>
    <row r="283" s="2" customFormat="1">
      <c r="A283" s="38"/>
      <c r="B283" s="39"/>
      <c r="C283" s="38"/>
      <c r="D283" s="199" t="s">
        <v>397</v>
      </c>
      <c r="E283" s="38"/>
      <c r="F283" s="200" t="s">
        <v>2546</v>
      </c>
      <c r="G283" s="38"/>
      <c r="H283" s="38"/>
      <c r="I283" s="193"/>
      <c r="J283" s="38"/>
      <c r="K283" s="38"/>
      <c r="L283" s="39"/>
      <c r="M283" s="194"/>
      <c r="N283" s="195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397</v>
      </c>
      <c r="AU283" s="19" t="s">
        <v>89</v>
      </c>
    </row>
    <row r="284" s="13" customFormat="1">
      <c r="A284" s="13"/>
      <c r="B284" s="205"/>
      <c r="C284" s="13"/>
      <c r="D284" s="191" t="s">
        <v>519</v>
      </c>
      <c r="E284" s="206" t="s">
        <v>1</v>
      </c>
      <c r="F284" s="207" t="s">
        <v>2534</v>
      </c>
      <c r="G284" s="13"/>
      <c r="H284" s="208">
        <v>23</v>
      </c>
      <c r="I284" s="209"/>
      <c r="J284" s="13"/>
      <c r="K284" s="13"/>
      <c r="L284" s="205"/>
      <c r="M284" s="210"/>
      <c r="N284" s="211"/>
      <c r="O284" s="211"/>
      <c r="P284" s="211"/>
      <c r="Q284" s="211"/>
      <c r="R284" s="211"/>
      <c r="S284" s="211"/>
      <c r="T284" s="21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06" t="s">
        <v>519</v>
      </c>
      <c r="AU284" s="206" t="s">
        <v>89</v>
      </c>
      <c r="AV284" s="13" t="s">
        <v>89</v>
      </c>
      <c r="AW284" s="13" t="s">
        <v>35</v>
      </c>
      <c r="AX284" s="13" t="s">
        <v>79</v>
      </c>
      <c r="AY284" s="206" t="s">
        <v>230</v>
      </c>
    </row>
    <row r="285" s="14" customFormat="1">
      <c r="A285" s="14"/>
      <c r="B285" s="213"/>
      <c r="C285" s="14"/>
      <c r="D285" s="191" t="s">
        <v>519</v>
      </c>
      <c r="E285" s="214" t="s">
        <v>1</v>
      </c>
      <c r="F285" s="215" t="s">
        <v>534</v>
      </c>
      <c r="G285" s="14"/>
      <c r="H285" s="216">
        <v>23</v>
      </c>
      <c r="I285" s="217"/>
      <c r="J285" s="14"/>
      <c r="K285" s="14"/>
      <c r="L285" s="213"/>
      <c r="M285" s="218"/>
      <c r="N285" s="219"/>
      <c r="O285" s="219"/>
      <c r="P285" s="219"/>
      <c r="Q285" s="219"/>
      <c r="R285" s="219"/>
      <c r="S285" s="219"/>
      <c r="T285" s="22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14" t="s">
        <v>519</v>
      </c>
      <c r="AU285" s="214" t="s">
        <v>89</v>
      </c>
      <c r="AV285" s="14" t="s">
        <v>235</v>
      </c>
      <c r="AW285" s="14" t="s">
        <v>35</v>
      </c>
      <c r="AX285" s="14" t="s">
        <v>87</v>
      </c>
      <c r="AY285" s="214" t="s">
        <v>230</v>
      </c>
    </row>
    <row r="286" s="2" customFormat="1" ht="16.5" customHeight="1">
      <c r="A286" s="38"/>
      <c r="B286" s="177"/>
      <c r="C286" s="236" t="s">
        <v>332</v>
      </c>
      <c r="D286" s="236" t="s">
        <v>745</v>
      </c>
      <c r="E286" s="237" t="s">
        <v>2547</v>
      </c>
      <c r="F286" s="238" t="s">
        <v>2548</v>
      </c>
      <c r="G286" s="239" t="s">
        <v>458</v>
      </c>
      <c r="H286" s="240">
        <v>23</v>
      </c>
      <c r="I286" s="241"/>
      <c r="J286" s="242">
        <f>ROUND(I286*H286,2)</f>
        <v>0</v>
      </c>
      <c r="K286" s="238" t="s">
        <v>515</v>
      </c>
      <c r="L286" s="243"/>
      <c r="M286" s="244" t="s">
        <v>1</v>
      </c>
      <c r="N286" s="245" t="s">
        <v>44</v>
      </c>
      <c r="O286" s="77"/>
      <c r="P286" s="187">
        <f>O286*H286</f>
        <v>0</v>
      </c>
      <c r="Q286" s="187">
        <v>0.0038999999999999998</v>
      </c>
      <c r="R286" s="187">
        <f>Q286*H286</f>
        <v>0.089700000000000002</v>
      </c>
      <c r="S286" s="187">
        <v>0</v>
      </c>
      <c r="T286" s="188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89" t="s">
        <v>260</v>
      </c>
      <c r="AT286" s="189" t="s">
        <v>745</v>
      </c>
      <c r="AU286" s="189" t="s">
        <v>89</v>
      </c>
      <c r="AY286" s="19" t="s">
        <v>230</v>
      </c>
      <c r="BE286" s="190">
        <f>IF(N286="základní",J286,0)</f>
        <v>0</v>
      </c>
      <c r="BF286" s="190">
        <f>IF(N286="snížená",J286,0)</f>
        <v>0</v>
      </c>
      <c r="BG286" s="190">
        <f>IF(N286="zákl. přenesená",J286,0)</f>
        <v>0</v>
      </c>
      <c r="BH286" s="190">
        <f>IF(N286="sníž. přenesená",J286,0)</f>
        <v>0</v>
      </c>
      <c r="BI286" s="190">
        <f>IF(N286="nulová",J286,0)</f>
        <v>0</v>
      </c>
      <c r="BJ286" s="19" t="s">
        <v>87</v>
      </c>
      <c r="BK286" s="190">
        <f>ROUND(I286*H286,2)</f>
        <v>0</v>
      </c>
      <c r="BL286" s="19" t="s">
        <v>235</v>
      </c>
      <c r="BM286" s="189" t="s">
        <v>2549</v>
      </c>
    </row>
    <row r="287" s="2" customFormat="1">
      <c r="A287" s="38"/>
      <c r="B287" s="39"/>
      <c r="C287" s="38"/>
      <c r="D287" s="191" t="s">
        <v>237</v>
      </c>
      <c r="E287" s="38"/>
      <c r="F287" s="192" t="s">
        <v>2548</v>
      </c>
      <c r="G287" s="38"/>
      <c r="H287" s="38"/>
      <c r="I287" s="193"/>
      <c r="J287" s="38"/>
      <c r="K287" s="38"/>
      <c r="L287" s="39"/>
      <c r="M287" s="194"/>
      <c r="N287" s="195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237</v>
      </c>
      <c r="AU287" s="19" t="s">
        <v>89</v>
      </c>
    </row>
    <row r="288" s="2" customFormat="1" ht="16.5" customHeight="1">
      <c r="A288" s="38"/>
      <c r="B288" s="177"/>
      <c r="C288" s="178" t="s">
        <v>336</v>
      </c>
      <c r="D288" s="178" t="s">
        <v>231</v>
      </c>
      <c r="E288" s="179" t="s">
        <v>2550</v>
      </c>
      <c r="F288" s="180" t="s">
        <v>2551</v>
      </c>
      <c r="G288" s="181" t="s">
        <v>2165</v>
      </c>
      <c r="H288" s="182">
        <v>26</v>
      </c>
      <c r="I288" s="183"/>
      <c r="J288" s="184">
        <f>ROUND(I288*H288,2)</f>
        <v>0</v>
      </c>
      <c r="K288" s="180" t="s">
        <v>515</v>
      </c>
      <c r="L288" s="39"/>
      <c r="M288" s="185" t="s">
        <v>1</v>
      </c>
      <c r="N288" s="186" t="s">
        <v>44</v>
      </c>
      <c r="O288" s="77"/>
      <c r="P288" s="187">
        <f>O288*H288</f>
        <v>0</v>
      </c>
      <c r="Q288" s="187">
        <v>0.00010000000000000001</v>
      </c>
      <c r="R288" s="187">
        <f>Q288*H288</f>
        <v>0.0026000000000000003</v>
      </c>
      <c r="S288" s="187">
        <v>0</v>
      </c>
      <c r="T288" s="188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89" t="s">
        <v>235</v>
      </c>
      <c r="AT288" s="189" t="s">
        <v>231</v>
      </c>
      <c r="AU288" s="189" t="s">
        <v>89</v>
      </c>
      <c r="AY288" s="19" t="s">
        <v>230</v>
      </c>
      <c r="BE288" s="190">
        <f>IF(N288="základní",J288,0)</f>
        <v>0</v>
      </c>
      <c r="BF288" s="190">
        <f>IF(N288="snížená",J288,0)</f>
        <v>0</v>
      </c>
      <c r="BG288" s="190">
        <f>IF(N288="zákl. přenesená",J288,0)</f>
        <v>0</v>
      </c>
      <c r="BH288" s="190">
        <f>IF(N288="sníž. přenesená",J288,0)</f>
        <v>0</v>
      </c>
      <c r="BI288" s="190">
        <f>IF(N288="nulová",J288,0)</f>
        <v>0</v>
      </c>
      <c r="BJ288" s="19" t="s">
        <v>87</v>
      </c>
      <c r="BK288" s="190">
        <f>ROUND(I288*H288,2)</f>
        <v>0</v>
      </c>
      <c r="BL288" s="19" t="s">
        <v>235</v>
      </c>
      <c r="BM288" s="189" t="s">
        <v>2552</v>
      </c>
    </row>
    <row r="289" s="2" customFormat="1">
      <c r="A289" s="38"/>
      <c r="B289" s="39"/>
      <c r="C289" s="38"/>
      <c r="D289" s="191" t="s">
        <v>237</v>
      </c>
      <c r="E289" s="38"/>
      <c r="F289" s="192" t="s">
        <v>2553</v>
      </c>
      <c r="G289" s="38"/>
      <c r="H289" s="38"/>
      <c r="I289" s="193"/>
      <c r="J289" s="38"/>
      <c r="K289" s="38"/>
      <c r="L289" s="39"/>
      <c r="M289" s="194"/>
      <c r="N289" s="195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237</v>
      </c>
      <c r="AU289" s="19" t="s">
        <v>89</v>
      </c>
    </row>
    <row r="290" s="2" customFormat="1">
      <c r="A290" s="38"/>
      <c r="B290" s="39"/>
      <c r="C290" s="38"/>
      <c r="D290" s="199" t="s">
        <v>397</v>
      </c>
      <c r="E290" s="38"/>
      <c r="F290" s="200" t="s">
        <v>2554</v>
      </c>
      <c r="G290" s="38"/>
      <c r="H290" s="38"/>
      <c r="I290" s="193"/>
      <c r="J290" s="38"/>
      <c r="K290" s="38"/>
      <c r="L290" s="39"/>
      <c r="M290" s="194"/>
      <c r="N290" s="195"/>
      <c r="O290" s="77"/>
      <c r="P290" s="77"/>
      <c r="Q290" s="77"/>
      <c r="R290" s="77"/>
      <c r="S290" s="77"/>
      <c r="T290" s="7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T290" s="19" t="s">
        <v>397</v>
      </c>
      <c r="AU290" s="19" t="s">
        <v>89</v>
      </c>
    </row>
    <row r="291" s="13" customFormat="1">
      <c r="A291" s="13"/>
      <c r="B291" s="205"/>
      <c r="C291" s="13"/>
      <c r="D291" s="191" t="s">
        <v>519</v>
      </c>
      <c r="E291" s="206" t="s">
        <v>1</v>
      </c>
      <c r="F291" s="207" t="s">
        <v>2555</v>
      </c>
      <c r="G291" s="13"/>
      <c r="H291" s="208">
        <v>26</v>
      </c>
      <c r="I291" s="209"/>
      <c r="J291" s="13"/>
      <c r="K291" s="13"/>
      <c r="L291" s="205"/>
      <c r="M291" s="210"/>
      <c r="N291" s="211"/>
      <c r="O291" s="211"/>
      <c r="P291" s="211"/>
      <c r="Q291" s="211"/>
      <c r="R291" s="211"/>
      <c r="S291" s="211"/>
      <c r="T291" s="21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06" t="s">
        <v>519</v>
      </c>
      <c r="AU291" s="206" t="s">
        <v>89</v>
      </c>
      <c r="AV291" s="13" t="s">
        <v>89</v>
      </c>
      <c r="AW291" s="13" t="s">
        <v>35</v>
      </c>
      <c r="AX291" s="13" t="s">
        <v>79</v>
      </c>
      <c r="AY291" s="206" t="s">
        <v>230</v>
      </c>
    </row>
    <row r="292" s="14" customFormat="1">
      <c r="A292" s="14"/>
      <c r="B292" s="213"/>
      <c r="C292" s="14"/>
      <c r="D292" s="191" t="s">
        <v>519</v>
      </c>
      <c r="E292" s="214" t="s">
        <v>1</v>
      </c>
      <c r="F292" s="215" t="s">
        <v>534</v>
      </c>
      <c r="G292" s="14"/>
      <c r="H292" s="216">
        <v>26</v>
      </c>
      <c r="I292" s="217"/>
      <c r="J292" s="14"/>
      <c r="K292" s="14"/>
      <c r="L292" s="213"/>
      <c r="M292" s="218"/>
      <c r="N292" s="219"/>
      <c r="O292" s="219"/>
      <c r="P292" s="219"/>
      <c r="Q292" s="219"/>
      <c r="R292" s="219"/>
      <c r="S292" s="219"/>
      <c r="T292" s="220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14" t="s">
        <v>519</v>
      </c>
      <c r="AU292" s="214" t="s">
        <v>89</v>
      </c>
      <c r="AV292" s="14" t="s">
        <v>235</v>
      </c>
      <c r="AW292" s="14" t="s">
        <v>35</v>
      </c>
      <c r="AX292" s="14" t="s">
        <v>87</v>
      </c>
      <c r="AY292" s="214" t="s">
        <v>230</v>
      </c>
    </row>
    <row r="293" s="2" customFormat="1" ht="16.5" customHeight="1">
      <c r="A293" s="38"/>
      <c r="B293" s="177"/>
      <c r="C293" s="178" t="s">
        <v>340</v>
      </c>
      <c r="D293" s="178" t="s">
        <v>231</v>
      </c>
      <c r="E293" s="179" t="s">
        <v>2556</v>
      </c>
      <c r="F293" s="180" t="s">
        <v>2557</v>
      </c>
      <c r="G293" s="181" t="s">
        <v>543</v>
      </c>
      <c r="H293" s="182">
        <v>123.5</v>
      </c>
      <c r="I293" s="183"/>
      <c r="J293" s="184">
        <f>ROUND(I293*H293,2)</f>
        <v>0</v>
      </c>
      <c r="K293" s="180" t="s">
        <v>515</v>
      </c>
      <c r="L293" s="39"/>
      <c r="M293" s="185" t="s">
        <v>1</v>
      </c>
      <c r="N293" s="186" t="s">
        <v>44</v>
      </c>
      <c r="O293" s="77"/>
      <c r="P293" s="187">
        <f>O293*H293</f>
        <v>0</v>
      </c>
      <c r="Q293" s="187">
        <v>0</v>
      </c>
      <c r="R293" s="187">
        <f>Q293*H293</f>
        <v>0</v>
      </c>
      <c r="S293" s="187">
        <v>0</v>
      </c>
      <c r="T293" s="188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89" t="s">
        <v>235</v>
      </c>
      <c r="AT293" s="189" t="s">
        <v>231</v>
      </c>
      <c r="AU293" s="189" t="s">
        <v>89</v>
      </c>
      <c r="AY293" s="19" t="s">
        <v>230</v>
      </c>
      <c r="BE293" s="190">
        <f>IF(N293="základní",J293,0)</f>
        <v>0</v>
      </c>
      <c r="BF293" s="190">
        <f>IF(N293="snížená",J293,0)</f>
        <v>0</v>
      </c>
      <c r="BG293" s="190">
        <f>IF(N293="zákl. přenesená",J293,0)</f>
        <v>0</v>
      </c>
      <c r="BH293" s="190">
        <f>IF(N293="sníž. přenesená",J293,0)</f>
        <v>0</v>
      </c>
      <c r="BI293" s="190">
        <f>IF(N293="nulová",J293,0)</f>
        <v>0</v>
      </c>
      <c r="BJ293" s="19" t="s">
        <v>87</v>
      </c>
      <c r="BK293" s="190">
        <f>ROUND(I293*H293,2)</f>
        <v>0</v>
      </c>
      <c r="BL293" s="19" t="s">
        <v>235</v>
      </c>
      <c r="BM293" s="189" t="s">
        <v>2558</v>
      </c>
    </row>
    <row r="294" s="2" customFormat="1">
      <c r="A294" s="38"/>
      <c r="B294" s="39"/>
      <c r="C294" s="38"/>
      <c r="D294" s="191" t="s">
        <v>237</v>
      </c>
      <c r="E294" s="38"/>
      <c r="F294" s="192" t="s">
        <v>2557</v>
      </c>
      <c r="G294" s="38"/>
      <c r="H294" s="38"/>
      <c r="I294" s="193"/>
      <c r="J294" s="38"/>
      <c r="K294" s="38"/>
      <c r="L294" s="39"/>
      <c r="M294" s="194"/>
      <c r="N294" s="195"/>
      <c r="O294" s="77"/>
      <c r="P294" s="77"/>
      <c r="Q294" s="77"/>
      <c r="R294" s="77"/>
      <c r="S294" s="77"/>
      <c r="T294" s="7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19" t="s">
        <v>237</v>
      </c>
      <c r="AU294" s="19" t="s">
        <v>89</v>
      </c>
    </row>
    <row r="295" s="2" customFormat="1">
      <c r="A295" s="38"/>
      <c r="B295" s="39"/>
      <c r="C295" s="38"/>
      <c r="D295" s="199" t="s">
        <v>397</v>
      </c>
      <c r="E295" s="38"/>
      <c r="F295" s="200" t="s">
        <v>2559</v>
      </c>
      <c r="G295" s="38"/>
      <c r="H295" s="38"/>
      <c r="I295" s="193"/>
      <c r="J295" s="38"/>
      <c r="K295" s="38"/>
      <c r="L295" s="39"/>
      <c r="M295" s="194"/>
      <c r="N295" s="195"/>
      <c r="O295" s="77"/>
      <c r="P295" s="77"/>
      <c r="Q295" s="77"/>
      <c r="R295" s="77"/>
      <c r="S295" s="77"/>
      <c r="T295" s="7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T295" s="19" t="s">
        <v>397</v>
      </c>
      <c r="AU295" s="19" t="s">
        <v>89</v>
      </c>
    </row>
    <row r="296" s="15" customFormat="1">
      <c r="A296" s="15"/>
      <c r="B296" s="221"/>
      <c r="C296" s="15"/>
      <c r="D296" s="191" t="s">
        <v>519</v>
      </c>
      <c r="E296" s="222" t="s">
        <v>1</v>
      </c>
      <c r="F296" s="223" t="s">
        <v>2179</v>
      </c>
      <c r="G296" s="15"/>
      <c r="H296" s="222" t="s">
        <v>1</v>
      </c>
      <c r="I296" s="224"/>
      <c r="J296" s="15"/>
      <c r="K296" s="15"/>
      <c r="L296" s="221"/>
      <c r="M296" s="225"/>
      <c r="N296" s="226"/>
      <c r="O296" s="226"/>
      <c r="P296" s="226"/>
      <c r="Q296" s="226"/>
      <c r="R296" s="226"/>
      <c r="S296" s="226"/>
      <c r="T296" s="227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22" t="s">
        <v>519</v>
      </c>
      <c r="AU296" s="222" t="s">
        <v>89</v>
      </c>
      <c r="AV296" s="15" t="s">
        <v>87</v>
      </c>
      <c r="AW296" s="15" t="s">
        <v>35</v>
      </c>
      <c r="AX296" s="15" t="s">
        <v>79</v>
      </c>
      <c r="AY296" s="222" t="s">
        <v>230</v>
      </c>
    </row>
    <row r="297" s="13" customFormat="1">
      <c r="A297" s="13"/>
      <c r="B297" s="205"/>
      <c r="C297" s="13"/>
      <c r="D297" s="191" t="s">
        <v>519</v>
      </c>
      <c r="E297" s="206" t="s">
        <v>1</v>
      </c>
      <c r="F297" s="207" t="s">
        <v>2521</v>
      </c>
      <c r="G297" s="13"/>
      <c r="H297" s="208">
        <v>123.5</v>
      </c>
      <c r="I297" s="209"/>
      <c r="J297" s="13"/>
      <c r="K297" s="13"/>
      <c r="L297" s="205"/>
      <c r="M297" s="210"/>
      <c r="N297" s="211"/>
      <c r="O297" s="211"/>
      <c r="P297" s="211"/>
      <c r="Q297" s="211"/>
      <c r="R297" s="211"/>
      <c r="S297" s="211"/>
      <c r="T297" s="21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06" t="s">
        <v>519</v>
      </c>
      <c r="AU297" s="206" t="s">
        <v>89</v>
      </c>
      <c r="AV297" s="13" t="s">
        <v>89</v>
      </c>
      <c r="AW297" s="13" t="s">
        <v>35</v>
      </c>
      <c r="AX297" s="13" t="s">
        <v>79</v>
      </c>
      <c r="AY297" s="206" t="s">
        <v>230</v>
      </c>
    </row>
    <row r="298" s="14" customFormat="1">
      <c r="A298" s="14"/>
      <c r="B298" s="213"/>
      <c r="C298" s="14"/>
      <c r="D298" s="191" t="s">
        <v>519</v>
      </c>
      <c r="E298" s="214" t="s">
        <v>1</v>
      </c>
      <c r="F298" s="215" t="s">
        <v>534</v>
      </c>
      <c r="G298" s="14"/>
      <c r="H298" s="216">
        <v>123.5</v>
      </c>
      <c r="I298" s="217"/>
      <c r="J298" s="14"/>
      <c r="K298" s="14"/>
      <c r="L298" s="213"/>
      <c r="M298" s="218"/>
      <c r="N298" s="219"/>
      <c r="O298" s="219"/>
      <c r="P298" s="219"/>
      <c r="Q298" s="219"/>
      <c r="R298" s="219"/>
      <c r="S298" s="219"/>
      <c r="T298" s="22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14" t="s">
        <v>519</v>
      </c>
      <c r="AU298" s="214" t="s">
        <v>89</v>
      </c>
      <c r="AV298" s="14" t="s">
        <v>235</v>
      </c>
      <c r="AW298" s="14" t="s">
        <v>35</v>
      </c>
      <c r="AX298" s="14" t="s">
        <v>87</v>
      </c>
      <c r="AY298" s="214" t="s">
        <v>230</v>
      </c>
    </row>
    <row r="299" s="12" customFormat="1" ht="22.8" customHeight="1">
      <c r="A299" s="12"/>
      <c r="B299" s="166"/>
      <c r="C299" s="12"/>
      <c r="D299" s="167" t="s">
        <v>78</v>
      </c>
      <c r="E299" s="197" t="s">
        <v>1366</v>
      </c>
      <c r="F299" s="197" t="s">
        <v>1367</v>
      </c>
      <c r="G299" s="12"/>
      <c r="H299" s="12"/>
      <c r="I299" s="169"/>
      <c r="J299" s="198">
        <f>BK299</f>
        <v>0</v>
      </c>
      <c r="K299" s="12"/>
      <c r="L299" s="166"/>
      <c r="M299" s="171"/>
      <c r="N299" s="172"/>
      <c r="O299" s="172"/>
      <c r="P299" s="173">
        <f>SUM(P300:P305)</f>
        <v>0</v>
      </c>
      <c r="Q299" s="172"/>
      <c r="R299" s="173">
        <f>SUM(R300:R305)</f>
        <v>0</v>
      </c>
      <c r="S299" s="172"/>
      <c r="T299" s="174">
        <f>SUM(T300:T305)</f>
        <v>0</v>
      </c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R299" s="167" t="s">
        <v>87</v>
      </c>
      <c r="AT299" s="175" t="s">
        <v>78</v>
      </c>
      <c r="AU299" s="175" t="s">
        <v>87</v>
      </c>
      <c r="AY299" s="167" t="s">
        <v>230</v>
      </c>
      <c r="BK299" s="176">
        <f>SUM(BK300:BK305)</f>
        <v>0</v>
      </c>
    </row>
    <row r="300" s="2" customFormat="1" ht="16.5" customHeight="1">
      <c r="A300" s="38"/>
      <c r="B300" s="177"/>
      <c r="C300" s="178" t="s">
        <v>344</v>
      </c>
      <c r="D300" s="178" t="s">
        <v>231</v>
      </c>
      <c r="E300" s="179" t="s">
        <v>2241</v>
      </c>
      <c r="F300" s="180" t="s">
        <v>2242</v>
      </c>
      <c r="G300" s="181" t="s">
        <v>748</v>
      </c>
      <c r="H300" s="182">
        <v>0.94299999999999995</v>
      </c>
      <c r="I300" s="183"/>
      <c r="J300" s="184">
        <f>ROUND(I300*H300,2)</f>
        <v>0</v>
      </c>
      <c r="K300" s="180" t="s">
        <v>515</v>
      </c>
      <c r="L300" s="39"/>
      <c r="M300" s="185" t="s">
        <v>1</v>
      </c>
      <c r="N300" s="186" t="s">
        <v>44</v>
      </c>
      <c r="O300" s="77"/>
      <c r="P300" s="187">
        <f>O300*H300</f>
        <v>0</v>
      </c>
      <c r="Q300" s="187">
        <v>0</v>
      </c>
      <c r="R300" s="187">
        <f>Q300*H300</f>
        <v>0</v>
      </c>
      <c r="S300" s="187">
        <v>0</v>
      </c>
      <c r="T300" s="188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89" t="s">
        <v>235</v>
      </c>
      <c r="AT300" s="189" t="s">
        <v>231</v>
      </c>
      <c r="AU300" s="189" t="s">
        <v>89</v>
      </c>
      <c r="AY300" s="19" t="s">
        <v>230</v>
      </c>
      <c r="BE300" s="190">
        <f>IF(N300="základní",J300,0)</f>
        <v>0</v>
      </c>
      <c r="BF300" s="190">
        <f>IF(N300="snížená",J300,0)</f>
        <v>0</v>
      </c>
      <c r="BG300" s="190">
        <f>IF(N300="zákl. přenesená",J300,0)</f>
        <v>0</v>
      </c>
      <c r="BH300" s="190">
        <f>IF(N300="sníž. přenesená",J300,0)</f>
        <v>0</v>
      </c>
      <c r="BI300" s="190">
        <f>IF(N300="nulová",J300,0)</f>
        <v>0</v>
      </c>
      <c r="BJ300" s="19" t="s">
        <v>87</v>
      </c>
      <c r="BK300" s="190">
        <f>ROUND(I300*H300,2)</f>
        <v>0</v>
      </c>
      <c r="BL300" s="19" t="s">
        <v>235</v>
      </c>
      <c r="BM300" s="189" t="s">
        <v>2560</v>
      </c>
    </row>
    <row r="301" s="2" customFormat="1">
      <c r="A301" s="38"/>
      <c r="B301" s="39"/>
      <c r="C301" s="38"/>
      <c r="D301" s="191" t="s">
        <v>237</v>
      </c>
      <c r="E301" s="38"/>
      <c r="F301" s="192" t="s">
        <v>2244</v>
      </c>
      <c r="G301" s="38"/>
      <c r="H301" s="38"/>
      <c r="I301" s="193"/>
      <c r="J301" s="38"/>
      <c r="K301" s="38"/>
      <c r="L301" s="39"/>
      <c r="M301" s="194"/>
      <c r="N301" s="195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237</v>
      </c>
      <c r="AU301" s="19" t="s">
        <v>89</v>
      </c>
    </row>
    <row r="302" s="2" customFormat="1">
      <c r="A302" s="38"/>
      <c r="B302" s="39"/>
      <c r="C302" s="38"/>
      <c r="D302" s="199" t="s">
        <v>397</v>
      </c>
      <c r="E302" s="38"/>
      <c r="F302" s="200" t="s">
        <v>2245</v>
      </c>
      <c r="G302" s="38"/>
      <c r="H302" s="38"/>
      <c r="I302" s="193"/>
      <c r="J302" s="38"/>
      <c r="K302" s="38"/>
      <c r="L302" s="39"/>
      <c r="M302" s="194"/>
      <c r="N302" s="195"/>
      <c r="O302" s="77"/>
      <c r="P302" s="77"/>
      <c r="Q302" s="77"/>
      <c r="R302" s="77"/>
      <c r="S302" s="77"/>
      <c r="T302" s="7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T302" s="19" t="s">
        <v>397</v>
      </c>
      <c r="AU302" s="19" t="s">
        <v>89</v>
      </c>
    </row>
    <row r="303" s="2" customFormat="1" ht="21.75" customHeight="1">
      <c r="A303" s="38"/>
      <c r="B303" s="177"/>
      <c r="C303" s="178" t="s">
        <v>348</v>
      </c>
      <c r="D303" s="178" t="s">
        <v>231</v>
      </c>
      <c r="E303" s="179" t="s">
        <v>2246</v>
      </c>
      <c r="F303" s="180" t="s">
        <v>2247</v>
      </c>
      <c r="G303" s="181" t="s">
        <v>748</v>
      </c>
      <c r="H303" s="182">
        <v>0.94299999999999995</v>
      </c>
      <c r="I303" s="183"/>
      <c r="J303" s="184">
        <f>ROUND(I303*H303,2)</f>
        <v>0</v>
      </c>
      <c r="K303" s="180" t="s">
        <v>515</v>
      </c>
      <c r="L303" s="39"/>
      <c r="M303" s="185" t="s">
        <v>1</v>
      </c>
      <c r="N303" s="186" t="s">
        <v>44</v>
      </c>
      <c r="O303" s="77"/>
      <c r="P303" s="187">
        <f>O303*H303</f>
        <v>0</v>
      </c>
      <c r="Q303" s="187">
        <v>0</v>
      </c>
      <c r="R303" s="187">
        <f>Q303*H303</f>
        <v>0</v>
      </c>
      <c r="S303" s="187">
        <v>0</v>
      </c>
      <c r="T303" s="188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89" t="s">
        <v>235</v>
      </c>
      <c r="AT303" s="189" t="s">
        <v>231</v>
      </c>
      <c r="AU303" s="189" t="s">
        <v>89</v>
      </c>
      <c r="AY303" s="19" t="s">
        <v>230</v>
      </c>
      <c r="BE303" s="190">
        <f>IF(N303="základní",J303,0)</f>
        <v>0</v>
      </c>
      <c r="BF303" s="190">
        <f>IF(N303="snížená",J303,0)</f>
        <v>0</v>
      </c>
      <c r="BG303" s="190">
        <f>IF(N303="zákl. přenesená",J303,0)</f>
        <v>0</v>
      </c>
      <c r="BH303" s="190">
        <f>IF(N303="sníž. přenesená",J303,0)</f>
        <v>0</v>
      </c>
      <c r="BI303" s="190">
        <f>IF(N303="nulová",J303,0)</f>
        <v>0</v>
      </c>
      <c r="BJ303" s="19" t="s">
        <v>87</v>
      </c>
      <c r="BK303" s="190">
        <f>ROUND(I303*H303,2)</f>
        <v>0</v>
      </c>
      <c r="BL303" s="19" t="s">
        <v>235</v>
      </c>
      <c r="BM303" s="189" t="s">
        <v>2561</v>
      </c>
    </row>
    <row r="304" s="2" customFormat="1">
      <c r="A304" s="38"/>
      <c r="B304" s="39"/>
      <c r="C304" s="38"/>
      <c r="D304" s="191" t="s">
        <v>237</v>
      </c>
      <c r="E304" s="38"/>
      <c r="F304" s="192" t="s">
        <v>2249</v>
      </c>
      <c r="G304" s="38"/>
      <c r="H304" s="38"/>
      <c r="I304" s="193"/>
      <c r="J304" s="38"/>
      <c r="K304" s="38"/>
      <c r="L304" s="39"/>
      <c r="M304" s="194"/>
      <c r="N304" s="195"/>
      <c r="O304" s="77"/>
      <c r="P304" s="77"/>
      <c r="Q304" s="77"/>
      <c r="R304" s="77"/>
      <c r="S304" s="77"/>
      <c r="T304" s="7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19" t="s">
        <v>237</v>
      </c>
      <c r="AU304" s="19" t="s">
        <v>89</v>
      </c>
    </row>
    <row r="305" s="2" customFormat="1">
      <c r="A305" s="38"/>
      <c r="B305" s="39"/>
      <c r="C305" s="38"/>
      <c r="D305" s="199" t="s">
        <v>397</v>
      </c>
      <c r="E305" s="38"/>
      <c r="F305" s="200" t="s">
        <v>2250</v>
      </c>
      <c r="G305" s="38"/>
      <c r="H305" s="38"/>
      <c r="I305" s="193"/>
      <c r="J305" s="38"/>
      <c r="K305" s="38"/>
      <c r="L305" s="39"/>
      <c r="M305" s="201"/>
      <c r="N305" s="202"/>
      <c r="O305" s="203"/>
      <c r="P305" s="203"/>
      <c r="Q305" s="203"/>
      <c r="R305" s="203"/>
      <c r="S305" s="203"/>
      <c r="T305" s="204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T305" s="19" t="s">
        <v>397</v>
      </c>
      <c r="AU305" s="19" t="s">
        <v>89</v>
      </c>
    </row>
    <row r="306" s="2" customFormat="1" ht="6.96" customHeight="1">
      <c r="A306" s="38"/>
      <c r="B306" s="60"/>
      <c r="C306" s="61"/>
      <c r="D306" s="61"/>
      <c r="E306" s="61"/>
      <c r="F306" s="61"/>
      <c r="G306" s="61"/>
      <c r="H306" s="61"/>
      <c r="I306" s="61"/>
      <c r="J306" s="61"/>
      <c r="K306" s="61"/>
      <c r="L306" s="39"/>
      <c r="M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</row>
  </sheetData>
  <autoFilter ref="C125:K30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hyperlinks>
    <hyperlink ref="F131" r:id="rId1" display="https://podminky.urs.cz/item/CS_URS_2025_02/132254206"/>
    <hyperlink ref="F139" r:id="rId2" display="https://podminky.urs.cz/item/CS_URS_2025_02/132354206"/>
    <hyperlink ref="F147" r:id="rId3" display="https://podminky.urs.cz/item/CS_URS_2025_02/132454206"/>
    <hyperlink ref="F155" r:id="rId4" display="https://podminky.urs.cz/item/CS_URS_2025_02/132554206"/>
    <hyperlink ref="F163" r:id="rId5" display="https://podminky.urs.cz/item/CS_URS_2025_02/151811131"/>
    <hyperlink ref="F169" r:id="rId6" display="https://podminky.urs.cz/item/CS_URS_2025_02/151811231"/>
    <hyperlink ref="F172" r:id="rId7" display="https://podminky.urs.cz/item/CS_URS_2025_02/162751117"/>
    <hyperlink ref="F181" r:id="rId8" display="https://podminky.urs.cz/item/CS_URS_2025_02/162751119"/>
    <hyperlink ref="F191" r:id="rId9" display="https://podminky.urs.cz/item/CS_URS_2025_02/162751137"/>
    <hyperlink ref="F198" r:id="rId10" display="https://podminky.urs.cz/item/CS_URS_2025_02/162751139"/>
    <hyperlink ref="F206" r:id="rId11" display="https://podminky.urs.cz/item/CS_URS_2025_02/162751157"/>
    <hyperlink ref="F212" r:id="rId12" display="https://podminky.urs.cz/item/CS_URS_2025_02/162751159"/>
    <hyperlink ref="F219" r:id="rId13" display="https://podminky.urs.cz/item/CS_URS_2025_02/171201231"/>
    <hyperlink ref="F227" r:id="rId14" display="https://podminky.urs.cz/item/CS_URS_2025_02/174151101"/>
    <hyperlink ref="F243" r:id="rId15" display="https://podminky.urs.cz/item/CS_URS_2025_02/175151101"/>
    <hyperlink ref="F253" r:id="rId16" display="https://podminky.urs.cz/item/CS_URS_2025_02/359901211"/>
    <hyperlink ref="F259" r:id="rId17" display="https://podminky.urs.cz/item/CS_URS_2025_02/451573111"/>
    <hyperlink ref="F265" r:id="rId18" display="https://podminky.urs.cz/item/CS_URS_2025_02/871310310"/>
    <hyperlink ref="F273" r:id="rId19" display="https://podminky.urs.cz/item/CS_URS_2025_02/877310310"/>
    <hyperlink ref="F283" r:id="rId20" display="https://podminky.urs.cz/item/CS_URS_2025_02/877360320"/>
    <hyperlink ref="F290" r:id="rId21" display="https://podminky.urs.cz/item/CS_URS_2025_02/892312121"/>
    <hyperlink ref="F295" r:id="rId22" display="https://podminky.urs.cz/item/CS_URS_2025_02/892353122"/>
    <hyperlink ref="F302" r:id="rId23" display="https://podminky.urs.cz/item/CS_URS_2025_02/998276101"/>
    <hyperlink ref="F305" r:id="rId24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5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2562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2563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ROUND(J126,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ROUND((SUM(BE126:BE666)),  2)</f>
        <v>0</v>
      </c>
      <c r="G35" s="38"/>
      <c r="H35" s="38"/>
      <c r="I35" s="136">
        <v>0.20999999999999999</v>
      </c>
      <c r="J35" s="135">
        <f>ROUND(((SUM(BE126:BE666))*I35),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ROUND((SUM(BF126:BF666)),  2)</f>
        <v>0</v>
      </c>
      <c r="G36" s="38"/>
      <c r="H36" s="38"/>
      <c r="I36" s="136">
        <v>0.12</v>
      </c>
      <c r="J36" s="135">
        <f>ROUND(((SUM(BF126:BF666))*I36),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ROUND((SUM(BG126:BG666)),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ROUND((SUM(BH126:BH666)),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ROUND((SUM(BI126:BI666)),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2562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SO302.1 - Stoka D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J126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1927</v>
      </c>
      <c r="E99" s="150"/>
      <c r="F99" s="150"/>
      <c r="G99" s="150"/>
      <c r="H99" s="150"/>
      <c r="I99" s="150"/>
      <c r="J99" s="151">
        <f>J127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J128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1928</v>
      </c>
      <c r="E101" s="154"/>
      <c r="F101" s="154"/>
      <c r="G101" s="154"/>
      <c r="H101" s="154"/>
      <c r="I101" s="154"/>
      <c r="J101" s="155">
        <f>J454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502</v>
      </c>
      <c r="E102" s="154"/>
      <c r="F102" s="154"/>
      <c r="G102" s="154"/>
      <c r="H102" s="154"/>
      <c r="I102" s="154"/>
      <c r="J102" s="155">
        <f>J462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505</v>
      </c>
      <c r="E103" s="154"/>
      <c r="F103" s="154"/>
      <c r="G103" s="154"/>
      <c r="H103" s="154"/>
      <c r="I103" s="154"/>
      <c r="J103" s="155">
        <f>J507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2"/>
      <c r="C104" s="10"/>
      <c r="D104" s="153" t="s">
        <v>508</v>
      </c>
      <c r="E104" s="154"/>
      <c r="F104" s="154"/>
      <c r="G104" s="154"/>
      <c r="H104" s="154"/>
      <c r="I104" s="154"/>
      <c r="J104" s="155">
        <f>J660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215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29" t="str">
        <f>E7</f>
        <v>Veřejná prostranství v lokalitě Z15 v Plané - etapa 1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29" t="s">
        <v>2562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1924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E11</f>
        <v>SO302.1 - Stoka D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F14</f>
        <v xml:space="preserve">Planá u Mariánských Lázní [721280] </v>
      </c>
      <c r="G120" s="38"/>
      <c r="H120" s="38"/>
      <c r="I120" s="32" t="s">
        <v>22</v>
      </c>
      <c r="J120" s="69" t="str">
        <f>IF(J14="","",J14)</f>
        <v>10. 12. 2024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E17</f>
        <v>Planá</v>
      </c>
      <c r="G122" s="38"/>
      <c r="H122" s="38"/>
      <c r="I122" s="32" t="s">
        <v>31</v>
      </c>
      <c r="J122" s="36" t="str">
        <f>E23</f>
        <v>Laboro ateliér s.r.o.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29</v>
      </c>
      <c r="D123" s="38"/>
      <c r="E123" s="38"/>
      <c r="F123" s="27" t="str">
        <f>IF(E20="","",E20)</f>
        <v>Vyplň údaj</v>
      </c>
      <c r="G123" s="38"/>
      <c r="H123" s="38"/>
      <c r="I123" s="32" t="s">
        <v>36</v>
      </c>
      <c r="J123" s="36" t="str">
        <f>E26</f>
        <v>Laboro ateliér s.r.o.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6"/>
      <c r="B125" s="157"/>
      <c r="C125" s="158" t="s">
        <v>216</v>
      </c>
      <c r="D125" s="159" t="s">
        <v>64</v>
      </c>
      <c r="E125" s="159" t="s">
        <v>60</v>
      </c>
      <c r="F125" s="159" t="s">
        <v>61</v>
      </c>
      <c r="G125" s="159" t="s">
        <v>217</v>
      </c>
      <c r="H125" s="159" t="s">
        <v>218</v>
      </c>
      <c r="I125" s="159" t="s">
        <v>219</v>
      </c>
      <c r="J125" s="159" t="s">
        <v>205</v>
      </c>
      <c r="K125" s="160" t="s">
        <v>220</v>
      </c>
      <c r="L125" s="161"/>
      <c r="M125" s="86" t="s">
        <v>1</v>
      </c>
      <c r="N125" s="87" t="s">
        <v>43</v>
      </c>
      <c r="O125" s="87" t="s">
        <v>221</v>
      </c>
      <c r="P125" s="87" t="s">
        <v>222</v>
      </c>
      <c r="Q125" s="87" t="s">
        <v>223</v>
      </c>
      <c r="R125" s="87" t="s">
        <v>224</v>
      </c>
      <c r="S125" s="87" t="s">
        <v>225</v>
      </c>
      <c r="T125" s="88" t="s">
        <v>226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="2" customFormat="1" ht="22.8" customHeight="1">
      <c r="A126" s="38"/>
      <c r="B126" s="39"/>
      <c r="C126" s="93" t="s">
        <v>227</v>
      </c>
      <c r="D126" s="38"/>
      <c r="E126" s="38"/>
      <c r="F126" s="38"/>
      <c r="G126" s="38"/>
      <c r="H126" s="38"/>
      <c r="I126" s="38"/>
      <c r="J126" s="162">
        <f>BK126</f>
        <v>0</v>
      </c>
      <c r="K126" s="38"/>
      <c r="L126" s="39"/>
      <c r="M126" s="89"/>
      <c r="N126" s="73"/>
      <c r="O126" s="90"/>
      <c r="P126" s="163">
        <f>P127</f>
        <v>0</v>
      </c>
      <c r="Q126" s="90"/>
      <c r="R126" s="163">
        <f>R127</f>
        <v>29.457886420000001</v>
      </c>
      <c r="S126" s="90"/>
      <c r="T126" s="164">
        <f>T127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78</v>
      </c>
      <c r="AU126" s="19" t="s">
        <v>207</v>
      </c>
      <c r="BK126" s="165">
        <f>BK127</f>
        <v>0</v>
      </c>
    </row>
    <row r="127" s="12" customFormat="1" ht="25.92" customHeight="1">
      <c r="A127" s="12"/>
      <c r="B127" s="166"/>
      <c r="C127" s="12"/>
      <c r="D127" s="167" t="s">
        <v>78</v>
      </c>
      <c r="E127" s="168" t="s">
        <v>509</v>
      </c>
      <c r="F127" s="168" t="s">
        <v>1929</v>
      </c>
      <c r="G127" s="12"/>
      <c r="H127" s="12"/>
      <c r="I127" s="169"/>
      <c r="J127" s="170">
        <f>BK127</f>
        <v>0</v>
      </c>
      <c r="K127" s="12"/>
      <c r="L127" s="166"/>
      <c r="M127" s="171"/>
      <c r="N127" s="172"/>
      <c r="O127" s="172"/>
      <c r="P127" s="173">
        <f>P128+P454+P462+P507+P660</f>
        <v>0</v>
      </c>
      <c r="Q127" s="172"/>
      <c r="R127" s="173">
        <f>R128+R454+R462+R507+R660</f>
        <v>29.457886420000001</v>
      </c>
      <c r="S127" s="172"/>
      <c r="T127" s="174">
        <f>T128+T454+T462+T507+T660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7" t="s">
        <v>87</v>
      </c>
      <c r="AT127" s="175" t="s">
        <v>78</v>
      </c>
      <c r="AU127" s="175" t="s">
        <v>79</v>
      </c>
      <c r="AY127" s="167" t="s">
        <v>230</v>
      </c>
      <c r="BK127" s="176">
        <f>BK128+BK454+BK462+BK507+BK660</f>
        <v>0</v>
      </c>
    </row>
    <row r="128" s="12" customFormat="1" ht="22.8" customHeight="1">
      <c r="A128" s="12"/>
      <c r="B128" s="166"/>
      <c r="C128" s="12"/>
      <c r="D128" s="167" t="s">
        <v>78</v>
      </c>
      <c r="E128" s="197" t="s">
        <v>87</v>
      </c>
      <c r="F128" s="197" t="s">
        <v>511</v>
      </c>
      <c r="G128" s="12"/>
      <c r="H128" s="12"/>
      <c r="I128" s="169"/>
      <c r="J128" s="198">
        <f>BK128</f>
        <v>0</v>
      </c>
      <c r="K128" s="12"/>
      <c r="L128" s="166"/>
      <c r="M128" s="171"/>
      <c r="N128" s="172"/>
      <c r="O128" s="172"/>
      <c r="P128" s="173">
        <f>SUM(P129:P453)</f>
        <v>0</v>
      </c>
      <c r="Q128" s="172"/>
      <c r="R128" s="173">
        <f>SUM(R129:R453)</f>
        <v>2.1923821800000001</v>
      </c>
      <c r="S128" s="172"/>
      <c r="T128" s="174">
        <f>SUM(T129:T453)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87</v>
      </c>
      <c r="AT128" s="175" t="s">
        <v>78</v>
      </c>
      <c r="AU128" s="175" t="s">
        <v>87</v>
      </c>
      <c r="AY128" s="167" t="s">
        <v>230</v>
      </c>
      <c r="BK128" s="176">
        <f>SUM(BK129:BK453)</f>
        <v>0</v>
      </c>
    </row>
    <row r="129" s="2" customFormat="1" ht="16.5" customHeight="1">
      <c r="A129" s="38"/>
      <c r="B129" s="177"/>
      <c r="C129" s="178" t="s">
        <v>87</v>
      </c>
      <c r="D129" s="178" t="s">
        <v>231</v>
      </c>
      <c r="E129" s="179" t="s">
        <v>1930</v>
      </c>
      <c r="F129" s="180" t="s">
        <v>1931</v>
      </c>
      <c r="G129" s="181" t="s">
        <v>514</v>
      </c>
      <c r="H129" s="182">
        <v>308.87</v>
      </c>
      <c r="I129" s="183"/>
      <c r="J129" s="184">
        <f>ROUND(I129*H129,2)</f>
        <v>0</v>
      </c>
      <c r="K129" s="180" t="s">
        <v>515</v>
      </c>
      <c r="L129" s="39"/>
      <c r="M129" s="185" t="s">
        <v>1</v>
      </c>
      <c r="N129" s="186" t="s">
        <v>44</v>
      </c>
      <c r="O129" s="77"/>
      <c r="P129" s="187">
        <f>O129*H129</f>
        <v>0</v>
      </c>
      <c r="Q129" s="187">
        <v>0</v>
      </c>
      <c r="R129" s="187">
        <f>Q129*H129</f>
        <v>0</v>
      </c>
      <c r="S129" s="187">
        <v>0</v>
      </c>
      <c r="T129" s="18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9" t="s">
        <v>235</v>
      </c>
      <c r="AT129" s="189" t="s">
        <v>231</v>
      </c>
      <c r="AU129" s="189" t="s">
        <v>89</v>
      </c>
      <c r="AY129" s="19" t="s">
        <v>230</v>
      </c>
      <c r="BE129" s="190">
        <f>IF(N129="základní",J129,0)</f>
        <v>0</v>
      </c>
      <c r="BF129" s="190">
        <f>IF(N129="snížená",J129,0)</f>
        <v>0</v>
      </c>
      <c r="BG129" s="190">
        <f>IF(N129="zákl. přenesená",J129,0)</f>
        <v>0</v>
      </c>
      <c r="BH129" s="190">
        <f>IF(N129="sníž. přenesená",J129,0)</f>
        <v>0</v>
      </c>
      <c r="BI129" s="190">
        <f>IF(N129="nulová",J129,0)</f>
        <v>0</v>
      </c>
      <c r="BJ129" s="19" t="s">
        <v>87</v>
      </c>
      <c r="BK129" s="190">
        <f>ROUND(I129*H129,2)</f>
        <v>0</v>
      </c>
      <c r="BL129" s="19" t="s">
        <v>235</v>
      </c>
      <c r="BM129" s="189" t="s">
        <v>2564</v>
      </c>
    </row>
    <row r="130" s="2" customFormat="1">
      <c r="A130" s="38"/>
      <c r="B130" s="39"/>
      <c r="C130" s="38"/>
      <c r="D130" s="191" t="s">
        <v>237</v>
      </c>
      <c r="E130" s="38"/>
      <c r="F130" s="192" t="s">
        <v>1933</v>
      </c>
      <c r="G130" s="38"/>
      <c r="H130" s="38"/>
      <c r="I130" s="193"/>
      <c r="J130" s="38"/>
      <c r="K130" s="38"/>
      <c r="L130" s="39"/>
      <c r="M130" s="194"/>
      <c r="N130" s="195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237</v>
      </c>
      <c r="AU130" s="19" t="s">
        <v>89</v>
      </c>
    </row>
    <row r="131" s="2" customFormat="1">
      <c r="A131" s="38"/>
      <c r="B131" s="39"/>
      <c r="C131" s="38"/>
      <c r="D131" s="199" t="s">
        <v>397</v>
      </c>
      <c r="E131" s="38"/>
      <c r="F131" s="200" t="s">
        <v>1934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397</v>
      </c>
      <c r="AU131" s="19" t="s">
        <v>89</v>
      </c>
    </row>
    <row r="132" s="15" customFormat="1">
      <c r="A132" s="15"/>
      <c r="B132" s="221"/>
      <c r="C132" s="15"/>
      <c r="D132" s="191" t="s">
        <v>519</v>
      </c>
      <c r="E132" s="222" t="s">
        <v>1</v>
      </c>
      <c r="F132" s="223" t="s">
        <v>1935</v>
      </c>
      <c r="G132" s="15"/>
      <c r="H132" s="222" t="s">
        <v>1</v>
      </c>
      <c r="I132" s="224"/>
      <c r="J132" s="15"/>
      <c r="K132" s="15"/>
      <c r="L132" s="221"/>
      <c r="M132" s="225"/>
      <c r="N132" s="226"/>
      <c r="O132" s="226"/>
      <c r="P132" s="226"/>
      <c r="Q132" s="226"/>
      <c r="R132" s="226"/>
      <c r="S132" s="226"/>
      <c r="T132" s="22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22" t="s">
        <v>519</v>
      </c>
      <c r="AU132" s="222" t="s">
        <v>89</v>
      </c>
      <c r="AV132" s="15" t="s">
        <v>87</v>
      </c>
      <c r="AW132" s="15" t="s">
        <v>35</v>
      </c>
      <c r="AX132" s="15" t="s">
        <v>79</v>
      </c>
      <c r="AY132" s="222" t="s">
        <v>230</v>
      </c>
    </row>
    <row r="133" s="15" customFormat="1">
      <c r="A133" s="15"/>
      <c r="B133" s="221"/>
      <c r="C133" s="15"/>
      <c r="D133" s="191" t="s">
        <v>519</v>
      </c>
      <c r="E133" s="222" t="s">
        <v>1</v>
      </c>
      <c r="F133" s="223" t="s">
        <v>2565</v>
      </c>
      <c r="G133" s="15"/>
      <c r="H133" s="222" t="s">
        <v>1</v>
      </c>
      <c r="I133" s="224"/>
      <c r="J133" s="15"/>
      <c r="K133" s="15"/>
      <c r="L133" s="221"/>
      <c r="M133" s="225"/>
      <c r="N133" s="226"/>
      <c r="O133" s="226"/>
      <c r="P133" s="226"/>
      <c r="Q133" s="226"/>
      <c r="R133" s="226"/>
      <c r="S133" s="226"/>
      <c r="T133" s="227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22" t="s">
        <v>519</v>
      </c>
      <c r="AU133" s="222" t="s">
        <v>89</v>
      </c>
      <c r="AV133" s="15" t="s">
        <v>87</v>
      </c>
      <c r="AW133" s="15" t="s">
        <v>35</v>
      </c>
      <c r="AX133" s="15" t="s">
        <v>79</v>
      </c>
      <c r="AY133" s="222" t="s">
        <v>230</v>
      </c>
    </row>
    <row r="134" s="13" customFormat="1">
      <c r="A134" s="13"/>
      <c r="B134" s="205"/>
      <c r="C134" s="13"/>
      <c r="D134" s="191" t="s">
        <v>519</v>
      </c>
      <c r="E134" s="206" t="s">
        <v>1</v>
      </c>
      <c r="F134" s="207" t="s">
        <v>2566</v>
      </c>
      <c r="G134" s="13"/>
      <c r="H134" s="208">
        <v>78.879999999999995</v>
      </c>
      <c r="I134" s="209"/>
      <c r="J134" s="13"/>
      <c r="K134" s="13"/>
      <c r="L134" s="205"/>
      <c r="M134" s="210"/>
      <c r="N134" s="211"/>
      <c r="O134" s="211"/>
      <c r="P134" s="211"/>
      <c r="Q134" s="211"/>
      <c r="R134" s="211"/>
      <c r="S134" s="211"/>
      <c r="T134" s="21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06" t="s">
        <v>519</v>
      </c>
      <c r="AU134" s="206" t="s">
        <v>89</v>
      </c>
      <c r="AV134" s="13" t="s">
        <v>89</v>
      </c>
      <c r="AW134" s="13" t="s">
        <v>35</v>
      </c>
      <c r="AX134" s="13" t="s">
        <v>79</v>
      </c>
      <c r="AY134" s="206" t="s">
        <v>230</v>
      </c>
    </row>
    <row r="135" s="15" customFormat="1">
      <c r="A135" s="15"/>
      <c r="B135" s="221"/>
      <c r="C135" s="15"/>
      <c r="D135" s="191" t="s">
        <v>519</v>
      </c>
      <c r="E135" s="222" t="s">
        <v>1</v>
      </c>
      <c r="F135" s="223" t="s">
        <v>2567</v>
      </c>
      <c r="G135" s="15"/>
      <c r="H135" s="222" t="s">
        <v>1</v>
      </c>
      <c r="I135" s="224"/>
      <c r="J135" s="15"/>
      <c r="K135" s="15"/>
      <c r="L135" s="221"/>
      <c r="M135" s="225"/>
      <c r="N135" s="226"/>
      <c r="O135" s="226"/>
      <c r="P135" s="226"/>
      <c r="Q135" s="226"/>
      <c r="R135" s="226"/>
      <c r="S135" s="226"/>
      <c r="T135" s="227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22" t="s">
        <v>519</v>
      </c>
      <c r="AU135" s="222" t="s">
        <v>89</v>
      </c>
      <c r="AV135" s="15" t="s">
        <v>87</v>
      </c>
      <c r="AW135" s="15" t="s">
        <v>35</v>
      </c>
      <c r="AX135" s="15" t="s">
        <v>79</v>
      </c>
      <c r="AY135" s="222" t="s">
        <v>230</v>
      </c>
    </row>
    <row r="136" s="13" customFormat="1">
      <c r="A136" s="13"/>
      <c r="B136" s="205"/>
      <c r="C136" s="13"/>
      <c r="D136" s="191" t="s">
        <v>519</v>
      </c>
      <c r="E136" s="206" t="s">
        <v>1</v>
      </c>
      <c r="F136" s="207" t="s">
        <v>2568</v>
      </c>
      <c r="G136" s="13"/>
      <c r="H136" s="208">
        <v>65.340000000000003</v>
      </c>
      <c r="I136" s="209"/>
      <c r="J136" s="13"/>
      <c r="K136" s="13"/>
      <c r="L136" s="205"/>
      <c r="M136" s="210"/>
      <c r="N136" s="211"/>
      <c r="O136" s="211"/>
      <c r="P136" s="211"/>
      <c r="Q136" s="211"/>
      <c r="R136" s="211"/>
      <c r="S136" s="211"/>
      <c r="T136" s="21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06" t="s">
        <v>519</v>
      </c>
      <c r="AU136" s="206" t="s">
        <v>89</v>
      </c>
      <c r="AV136" s="13" t="s">
        <v>89</v>
      </c>
      <c r="AW136" s="13" t="s">
        <v>35</v>
      </c>
      <c r="AX136" s="13" t="s">
        <v>79</v>
      </c>
      <c r="AY136" s="206" t="s">
        <v>230</v>
      </c>
    </row>
    <row r="137" s="13" customFormat="1">
      <c r="A137" s="13"/>
      <c r="B137" s="205"/>
      <c r="C137" s="13"/>
      <c r="D137" s="191" t="s">
        <v>519</v>
      </c>
      <c r="E137" s="206" t="s">
        <v>1</v>
      </c>
      <c r="F137" s="207" t="s">
        <v>2569</v>
      </c>
      <c r="G137" s="13"/>
      <c r="H137" s="208">
        <v>160.65000000000001</v>
      </c>
      <c r="I137" s="209"/>
      <c r="J137" s="13"/>
      <c r="K137" s="13"/>
      <c r="L137" s="205"/>
      <c r="M137" s="210"/>
      <c r="N137" s="211"/>
      <c r="O137" s="211"/>
      <c r="P137" s="211"/>
      <c r="Q137" s="211"/>
      <c r="R137" s="211"/>
      <c r="S137" s="211"/>
      <c r="T137" s="21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06" t="s">
        <v>519</v>
      </c>
      <c r="AU137" s="206" t="s">
        <v>89</v>
      </c>
      <c r="AV137" s="13" t="s">
        <v>89</v>
      </c>
      <c r="AW137" s="13" t="s">
        <v>35</v>
      </c>
      <c r="AX137" s="13" t="s">
        <v>79</v>
      </c>
      <c r="AY137" s="206" t="s">
        <v>230</v>
      </c>
    </row>
    <row r="138" s="16" customFormat="1">
      <c r="A138" s="16"/>
      <c r="B138" s="228"/>
      <c r="C138" s="16"/>
      <c r="D138" s="191" t="s">
        <v>519</v>
      </c>
      <c r="E138" s="229" t="s">
        <v>1</v>
      </c>
      <c r="F138" s="230" t="s">
        <v>685</v>
      </c>
      <c r="G138" s="16"/>
      <c r="H138" s="231">
        <v>304.87</v>
      </c>
      <c r="I138" s="232"/>
      <c r="J138" s="16"/>
      <c r="K138" s="16"/>
      <c r="L138" s="228"/>
      <c r="M138" s="233"/>
      <c r="N138" s="234"/>
      <c r="O138" s="234"/>
      <c r="P138" s="234"/>
      <c r="Q138" s="234"/>
      <c r="R138" s="234"/>
      <c r="S138" s="234"/>
      <c r="T138" s="235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T138" s="229" t="s">
        <v>519</v>
      </c>
      <c r="AU138" s="229" t="s">
        <v>89</v>
      </c>
      <c r="AV138" s="16" t="s">
        <v>241</v>
      </c>
      <c r="AW138" s="16" t="s">
        <v>35</v>
      </c>
      <c r="AX138" s="16" t="s">
        <v>79</v>
      </c>
      <c r="AY138" s="229" t="s">
        <v>230</v>
      </c>
    </row>
    <row r="139" s="13" customFormat="1">
      <c r="A139" s="13"/>
      <c r="B139" s="205"/>
      <c r="C139" s="13"/>
      <c r="D139" s="191" t="s">
        <v>519</v>
      </c>
      <c r="E139" s="206" t="s">
        <v>1</v>
      </c>
      <c r="F139" s="207" t="s">
        <v>2570</v>
      </c>
      <c r="G139" s="13"/>
      <c r="H139" s="208">
        <v>4</v>
      </c>
      <c r="I139" s="209"/>
      <c r="J139" s="13"/>
      <c r="K139" s="13"/>
      <c r="L139" s="205"/>
      <c r="M139" s="210"/>
      <c r="N139" s="211"/>
      <c r="O139" s="211"/>
      <c r="P139" s="211"/>
      <c r="Q139" s="211"/>
      <c r="R139" s="211"/>
      <c r="S139" s="211"/>
      <c r="T139" s="21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06" t="s">
        <v>519</v>
      </c>
      <c r="AU139" s="206" t="s">
        <v>89</v>
      </c>
      <c r="AV139" s="13" t="s">
        <v>89</v>
      </c>
      <c r="AW139" s="13" t="s">
        <v>35</v>
      </c>
      <c r="AX139" s="13" t="s">
        <v>79</v>
      </c>
      <c r="AY139" s="206" t="s">
        <v>230</v>
      </c>
    </row>
    <row r="140" s="16" customFormat="1">
      <c r="A140" s="16"/>
      <c r="B140" s="228"/>
      <c r="C140" s="16"/>
      <c r="D140" s="191" t="s">
        <v>519</v>
      </c>
      <c r="E140" s="229" t="s">
        <v>1</v>
      </c>
      <c r="F140" s="230" t="s">
        <v>685</v>
      </c>
      <c r="G140" s="16"/>
      <c r="H140" s="231">
        <v>4</v>
      </c>
      <c r="I140" s="232"/>
      <c r="J140" s="16"/>
      <c r="K140" s="16"/>
      <c r="L140" s="228"/>
      <c r="M140" s="233"/>
      <c r="N140" s="234"/>
      <c r="O140" s="234"/>
      <c r="P140" s="234"/>
      <c r="Q140" s="234"/>
      <c r="R140" s="234"/>
      <c r="S140" s="234"/>
      <c r="T140" s="235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T140" s="229" t="s">
        <v>519</v>
      </c>
      <c r="AU140" s="229" t="s">
        <v>89</v>
      </c>
      <c r="AV140" s="16" t="s">
        <v>241</v>
      </c>
      <c r="AW140" s="16" t="s">
        <v>35</v>
      </c>
      <c r="AX140" s="16" t="s">
        <v>79</v>
      </c>
      <c r="AY140" s="229" t="s">
        <v>230</v>
      </c>
    </row>
    <row r="141" s="14" customFormat="1">
      <c r="A141" s="14"/>
      <c r="B141" s="213"/>
      <c r="C141" s="14"/>
      <c r="D141" s="191" t="s">
        <v>519</v>
      </c>
      <c r="E141" s="214" t="s">
        <v>1</v>
      </c>
      <c r="F141" s="215" t="s">
        <v>534</v>
      </c>
      <c r="G141" s="14"/>
      <c r="H141" s="216">
        <v>308.87</v>
      </c>
      <c r="I141" s="217"/>
      <c r="J141" s="14"/>
      <c r="K141" s="14"/>
      <c r="L141" s="213"/>
      <c r="M141" s="218"/>
      <c r="N141" s="219"/>
      <c r="O141" s="219"/>
      <c r="P141" s="219"/>
      <c r="Q141" s="219"/>
      <c r="R141" s="219"/>
      <c r="S141" s="219"/>
      <c r="T141" s="220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14" t="s">
        <v>519</v>
      </c>
      <c r="AU141" s="214" t="s">
        <v>89</v>
      </c>
      <c r="AV141" s="14" t="s">
        <v>235</v>
      </c>
      <c r="AW141" s="14" t="s">
        <v>35</v>
      </c>
      <c r="AX141" s="14" t="s">
        <v>87</v>
      </c>
      <c r="AY141" s="214" t="s">
        <v>230</v>
      </c>
    </row>
    <row r="142" s="2" customFormat="1" ht="16.5" customHeight="1">
      <c r="A142" s="38"/>
      <c r="B142" s="177"/>
      <c r="C142" s="178" t="s">
        <v>89</v>
      </c>
      <c r="D142" s="178" t="s">
        <v>231</v>
      </c>
      <c r="E142" s="179" t="s">
        <v>1952</v>
      </c>
      <c r="F142" s="180" t="s">
        <v>1953</v>
      </c>
      <c r="G142" s="181" t="s">
        <v>514</v>
      </c>
      <c r="H142" s="182">
        <v>148.38</v>
      </c>
      <c r="I142" s="183"/>
      <c r="J142" s="184">
        <f>ROUND(I142*H142,2)</f>
        <v>0</v>
      </c>
      <c r="K142" s="180" t="s">
        <v>515</v>
      </c>
      <c r="L142" s="39"/>
      <c r="M142" s="185" t="s">
        <v>1</v>
      </c>
      <c r="N142" s="186" t="s">
        <v>44</v>
      </c>
      <c r="O142" s="77"/>
      <c r="P142" s="187">
        <f>O142*H142</f>
        <v>0</v>
      </c>
      <c r="Q142" s="187">
        <v>0</v>
      </c>
      <c r="R142" s="187">
        <f>Q142*H142</f>
        <v>0</v>
      </c>
      <c r="S142" s="187">
        <v>0</v>
      </c>
      <c r="T142" s="18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89" t="s">
        <v>235</v>
      </c>
      <c r="AT142" s="189" t="s">
        <v>231</v>
      </c>
      <c r="AU142" s="189" t="s">
        <v>89</v>
      </c>
      <c r="AY142" s="19" t="s">
        <v>230</v>
      </c>
      <c r="BE142" s="190">
        <f>IF(N142="základní",J142,0)</f>
        <v>0</v>
      </c>
      <c r="BF142" s="190">
        <f>IF(N142="snížená",J142,0)</f>
        <v>0</v>
      </c>
      <c r="BG142" s="190">
        <f>IF(N142="zákl. přenesená",J142,0)</f>
        <v>0</v>
      </c>
      <c r="BH142" s="190">
        <f>IF(N142="sníž. přenesená",J142,0)</f>
        <v>0</v>
      </c>
      <c r="BI142" s="190">
        <f>IF(N142="nulová",J142,0)</f>
        <v>0</v>
      </c>
      <c r="BJ142" s="19" t="s">
        <v>87</v>
      </c>
      <c r="BK142" s="190">
        <f>ROUND(I142*H142,2)</f>
        <v>0</v>
      </c>
      <c r="BL142" s="19" t="s">
        <v>235</v>
      </c>
      <c r="BM142" s="189" t="s">
        <v>2571</v>
      </c>
    </row>
    <row r="143" s="2" customFormat="1">
      <c r="A143" s="38"/>
      <c r="B143" s="39"/>
      <c r="C143" s="38"/>
      <c r="D143" s="191" t="s">
        <v>237</v>
      </c>
      <c r="E143" s="38"/>
      <c r="F143" s="192" t="s">
        <v>1955</v>
      </c>
      <c r="G143" s="38"/>
      <c r="H143" s="38"/>
      <c r="I143" s="193"/>
      <c r="J143" s="38"/>
      <c r="K143" s="38"/>
      <c r="L143" s="39"/>
      <c r="M143" s="194"/>
      <c r="N143" s="195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237</v>
      </c>
      <c r="AU143" s="19" t="s">
        <v>89</v>
      </c>
    </row>
    <row r="144" s="2" customFormat="1">
      <c r="A144" s="38"/>
      <c r="B144" s="39"/>
      <c r="C144" s="38"/>
      <c r="D144" s="199" t="s">
        <v>397</v>
      </c>
      <c r="E144" s="38"/>
      <c r="F144" s="200" t="s">
        <v>1956</v>
      </c>
      <c r="G144" s="38"/>
      <c r="H144" s="38"/>
      <c r="I144" s="193"/>
      <c r="J144" s="38"/>
      <c r="K144" s="38"/>
      <c r="L144" s="39"/>
      <c r="M144" s="194"/>
      <c r="N144" s="195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397</v>
      </c>
      <c r="AU144" s="19" t="s">
        <v>89</v>
      </c>
    </row>
    <row r="145" s="15" customFormat="1">
      <c r="A145" s="15"/>
      <c r="B145" s="221"/>
      <c r="C145" s="15"/>
      <c r="D145" s="191" t="s">
        <v>519</v>
      </c>
      <c r="E145" s="222" t="s">
        <v>1</v>
      </c>
      <c r="F145" s="223" t="s">
        <v>1957</v>
      </c>
      <c r="G145" s="15"/>
      <c r="H145" s="222" t="s">
        <v>1</v>
      </c>
      <c r="I145" s="224"/>
      <c r="J145" s="15"/>
      <c r="K145" s="15"/>
      <c r="L145" s="221"/>
      <c r="M145" s="225"/>
      <c r="N145" s="226"/>
      <c r="O145" s="226"/>
      <c r="P145" s="226"/>
      <c r="Q145" s="226"/>
      <c r="R145" s="226"/>
      <c r="S145" s="226"/>
      <c r="T145" s="227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22" t="s">
        <v>519</v>
      </c>
      <c r="AU145" s="222" t="s">
        <v>89</v>
      </c>
      <c r="AV145" s="15" t="s">
        <v>87</v>
      </c>
      <c r="AW145" s="15" t="s">
        <v>35</v>
      </c>
      <c r="AX145" s="15" t="s">
        <v>79</v>
      </c>
      <c r="AY145" s="222" t="s">
        <v>230</v>
      </c>
    </row>
    <row r="146" s="15" customFormat="1">
      <c r="A146" s="15"/>
      <c r="B146" s="221"/>
      <c r="C146" s="15"/>
      <c r="D146" s="191" t="s">
        <v>519</v>
      </c>
      <c r="E146" s="222" t="s">
        <v>1</v>
      </c>
      <c r="F146" s="223" t="s">
        <v>2565</v>
      </c>
      <c r="G146" s="15"/>
      <c r="H146" s="222" t="s">
        <v>1</v>
      </c>
      <c r="I146" s="224"/>
      <c r="J146" s="15"/>
      <c r="K146" s="15"/>
      <c r="L146" s="221"/>
      <c r="M146" s="225"/>
      <c r="N146" s="226"/>
      <c r="O146" s="226"/>
      <c r="P146" s="226"/>
      <c r="Q146" s="226"/>
      <c r="R146" s="226"/>
      <c r="S146" s="226"/>
      <c r="T146" s="227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22" t="s">
        <v>519</v>
      </c>
      <c r="AU146" s="222" t="s">
        <v>89</v>
      </c>
      <c r="AV146" s="15" t="s">
        <v>87</v>
      </c>
      <c r="AW146" s="15" t="s">
        <v>35</v>
      </c>
      <c r="AX146" s="15" t="s">
        <v>79</v>
      </c>
      <c r="AY146" s="222" t="s">
        <v>230</v>
      </c>
    </row>
    <row r="147" s="13" customFormat="1">
      <c r="A147" s="13"/>
      <c r="B147" s="205"/>
      <c r="C147" s="13"/>
      <c r="D147" s="191" t="s">
        <v>519</v>
      </c>
      <c r="E147" s="206" t="s">
        <v>1</v>
      </c>
      <c r="F147" s="207" t="s">
        <v>2566</v>
      </c>
      <c r="G147" s="13"/>
      <c r="H147" s="208">
        <v>78.879999999999995</v>
      </c>
      <c r="I147" s="209"/>
      <c r="J147" s="13"/>
      <c r="K147" s="13"/>
      <c r="L147" s="205"/>
      <c r="M147" s="210"/>
      <c r="N147" s="211"/>
      <c r="O147" s="211"/>
      <c r="P147" s="211"/>
      <c r="Q147" s="211"/>
      <c r="R147" s="211"/>
      <c r="S147" s="211"/>
      <c r="T147" s="21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6" t="s">
        <v>519</v>
      </c>
      <c r="AU147" s="206" t="s">
        <v>89</v>
      </c>
      <c r="AV147" s="13" t="s">
        <v>89</v>
      </c>
      <c r="AW147" s="13" t="s">
        <v>35</v>
      </c>
      <c r="AX147" s="13" t="s">
        <v>79</v>
      </c>
      <c r="AY147" s="206" t="s">
        <v>230</v>
      </c>
    </row>
    <row r="148" s="15" customFormat="1">
      <c r="A148" s="15"/>
      <c r="B148" s="221"/>
      <c r="C148" s="15"/>
      <c r="D148" s="191" t="s">
        <v>519</v>
      </c>
      <c r="E148" s="222" t="s">
        <v>1</v>
      </c>
      <c r="F148" s="223" t="s">
        <v>2567</v>
      </c>
      <c r="G148" s="15"/>
      <c r="H148" s="222" t="s">
        <v>1</v>
      </c>
      <c r="I148" s="224"/>
      <c r="J148" s="15"/>
      <c r="K148" s="15"/>
      <c r="L148" s="221"/>
      <c r="M148" s="225"/>
      <c r="N148" s="226"/>
      <c r="O148" s="226"/>
      <c r="P148" s="226"/>
      <c r="Q148" s="226"/>
      <c r="R148" s="226"/>
      <c r="S148" s="226"/>
      <c r="T148" s="227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22" t="s">
        <v>519</v>
      </c>
      <c r="AU148" s="222" t="s">
        <v>89</v>
      </c>
      <c r="AV148" s="15" t="s">
        <v>87</v>
      </c>
      <c r="AW148" s="15" t="s">
        <v>35</v>
      </c>
      <c r="AX148" s="15" t="s">
        <v>79</v>
      </c>
      <c r="AY148" s="222" t="s">
        <v>230</v>
      </c>
    </row>
    <row r="149" s="13" customFormat="1">
      <c r="A149" s="13"/>
      <c r="B149" s="205"/>
      <c r="C149" s="13"/>
      <c r="D149" s="191" t="s">
        <v>519</v>
      </c>
      <c r="E149" s="206" t="s">
        <v>1</v>
      </c>
      <c r="F149" s="207" t="s">
        <v>2572</v>
      </c>
      <c r="G149" s="13"/>
      <c r="H149" s="208">
        <v>67.5</v>
      </c>
      <c r="I149" s="209"/>
      <c r="J149" s="13"/>
      <c r="K149" s="13"/>
      <c r="L149" s="205"/>
      <c r="M149" s="210"/>
      <c r="N149" s="211"/>
      <c r="O149" s="211"/>
      <c r="P149" s="211"/>
      <c r="Q149" s="211"/>
      <c r="R149" s="211"/>
      <c r="S149" s="211"/>
      <c r="T149" s="21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6" t="s">
        <v>519</v>
      </c>
      <c r="AU149" s="206" t="s">
        <v>89</v>
      </c>
      <c r="AV149" s="13" t="s">
        <v>89</v>
      </c>
      <c r="AW149" s="13" t="s">
        <v>35</v>
      </c>
      <c r="AX149" s="13" t="s">
        <v>79</v>
      </c>
      <c r="AY149" s="206" t="s">
        <v>230</v>
      </c>
    </row>
    <row r="150" s="16" customFormat="1">
      <c r="A150" s="16"/>
      <c r="B150" s="228"/>
      <c r="C150" s="16"/>
      <c r="D150" s="191" t="s">
        <v>519</v>
      </c>
      <c r="E150" s="229" t="s">
        <v>1</v>
      </c>
      <c r="F150" s="230" t="s">
        <v>685</v>
      </c>
      <c r="G150" s="16"/>
      <c r="H150" s="231">
        <v>146.38</v>
      </c>
      <c r="I150" s="232"/>
      <c r="J150" s="16"/>
      <c r="K150" s="16"/>
      <c r="L150" s="228"/>
      <c r="M150" s="233"/>
      <c r="N150" s="234"/>
      <c r="O150" s="234"/>
      <c r="P150" s="234"/>
      <c r="Q150" s="234"/>
      <c r="R150" s="234"/>
      <c r="S150" s="234"/>
      <c r="T150" s="235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T150" s="229" t="s">
        <v>519</v>
      </c>
      <c r="AU150" s="229" t="s">
        <v>89</v>
      </c>
      <c r="AV150" s="16" t="s">
        <v>241</v>
      </c>
      <c r="AW150" s="16" t="s">
        <v>35</v>
      </c>
      <c r="AX150" s="16" t="s">
        <v>79</v>
      </c>
      <c r="AY150" s="229" t="s">
        <v>230</v>
      </c>
    </row>
    <row r="151" s="13" customFormat="1">
      <c r="A151" s="13"/>
      <c r="B151" s="205"/>
      <c r="C151" s="13"/>
      <c r="D151" s="191" t="s">
        <v>519</v>
      </c>
      <c r="E151" s="206" t="s">
        <v>1</v>
      </c>
      <c r="F151" s="207" t="s">
        <v>2298</v>
      </c>
      <c r="G151" s="13"/>
      <c r="H151" s="208">
        <v>2</v>
      </c>
      <c r="I151" s="209"/>
      <c r="J151" s="13"/>
      <c r="K151" s="13"/>
      <c r="L151" s="205"/>
      <c r="M151" s="210"/>
      <c r="N151" s="211"/>
      <c r="O151" s="211"/>
      <c r="P151" s="211"/>
      <c r="Q151" s="211"/>
      <c r="R151" s="211"/>
      <c r="S151" s="211"/>
      <c r="T151" s="21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06" t="s">
        <v>519</v>
      </c>
      <c r="AU151" s="206" t="s">
        <v>89</v>
      </c>
      <c r="AV151" s="13" t="s">
        <v>89</v>
      </c>
      <c r="AW151" s="13" t="s">
        <v>35</v>
      </c>
      <c r="AX151" s="13" t="s">
        <v>79</v>
      </c>
      <c r="AY151" s="206" t="s">
        <v>230</v>
      </c>
    </row>
    <row r="152" s="16" customFormat="1">
      <c r="A152" s="16"/>
      <c r="B152" s="228"/>
      <c r="C152" s="16"/>
      <c r="D152" s="191" t="s">
        <v>519</v>
      </c>
      <c r="E152" s="229" t="s">
        <v>1</v>
      </c>
      <c r="F152" s="230" t="s">
        <v>685</v>
      </c>
      <c r="G152" s="16"/>
      <c r="H152" s="231">
        <v>2</v>
      </c>
      <c r="I152" s="232"/>
      <c r="J152" s="16"/>
      <c r="K152" s="16"/>
      <c r="L152" s="228"/>
      <c r="M152" s="233"/>
      <c r="N152" s="234"/>
      <c r="O152" s="234"/>
      <c r="P152" s="234"/>
      <c r="Q152" s="234"/>
      <c r="R152" s="234"/>
      <c r="S152" s="234"/>
      <c r="T152" s="235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T152" s="229" t="s">
        <v>519</v>
      </c>
      <c r="AU152" s="229" t="s">
        <v>89</v>
      </c>
      <c r="AV152" s="16" t="s">
        <v>241</v>
      </c>
      <c r="AW152" s="16" t="s">
        <v>35</v>
      </c>
      <c r="AX152" s="16" t="s">
        <v>79</v>
      </c>
      <c r="AY152" s="229" t="s">
        <v>230</v>
      </c>
    </row>
    <row r="153" s="14" customFormat="1">
      <c r="A153" s="14"/>
      <c r="B153" s="213"/>
      <c r="C153" s="14"/>
      <c r="D153" s="191" t="s">
        <v>519</v>
      </c>
      <c r="E153" s="214" t="s">
        <v>1</v>
      </c>
      <c r="F153" s="215" t="s">
        <v>534</v>
      </c>
      <c r="G153" s="14"/>
      <c r="H153" s="216">
        <v>148.38</v>
      </c>
      <c r="I153" s="217"/>
      <c r="J153" s="14"/>
      <c r="K153" s="14"/>
      <c r="L153" s="213"/>
      <c r="M153" s="218"/>
      <c r="N153" s="219"/>
      <c r="O153" s="219"/>
      <c r="P153" s="219"/>
      <c r="Q153" s="219"/>
      <c r="R153" s="219"/>
      <c r="S153" s="219"/>
      <c r="T153" s="22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14" t="s">
        <v>519</v>
      </c>
      <c r="AU153" s="214" t="s">
        <v>89</v>
      </c>
      <c r="AV153" s="14" t="s">
        <v>235</v>
      </c>
      <c r="AW153" s="14" t="s">
        <v>35</v>
      </c>
      <c r="AX153" s="14" t="s">
        <v>87</v>
      </c>
      <c r="AY153" s="214" t="s">
        <v>230</v>
      </c>
    </row>
    <row r="154" s="2" customFormat="1" ht="16.5" customHeight="1">
      <c r="A154" s="38"/>
      <c r="B154" s="177"/>
      <c r="C154" s="178" t="s">
        <v>241</v>
      </c>
      <c r="D154" s="178" t="s">
        <v>231</v>
      </c>
      <c r="E154" s="179" t="s">
        <v>2573</v>
      </c>
      <c r="F154" s="180" t="s">
        <v>2574</v>
      </c>
      <c r="G154" s="181" t="s">
        <v>514</v>
      </c>
      <c r="H154" s="182">
        <v>227.99000000000001</v>
      </c>
      <c r="I154" s="183"/>
      <c r="J154" s="184">
        <f>ROUND(I154*H154,2)</f>
        <v>0</v>
      </c>
      <c r="K154" s="180" t="s">
        <v>515</v>
      </c>
      <c r="L154" s="39"/>
      <c r="M154" s="185" t="s">
        <v>1</v>
      </c>
      <c r="N154" s="186" t="s">
        <v>44</v>
      </c>
      <c r="O154" s="77"/>
      <c r="P154" s="187">
        <f>O154*H154</f>
        <v>0</v>
      </c>
      <c r="Q154" s="187">
        <v>0</v>
      </c>
      <c r="R154" s="187">
        <f>Q154*H154</f>
        <v>0</v>
      </c>
      <c r="S154" s="187">
        <v>0</v>
      </c>
      <c r="T154" s="18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89" t="s">
        <v>235</v>
      </c>
      <c r="AT154" s="189" t="s">
        <v>231</v>
      </c>
      <c r="AU154" s="189" t="s">
        <v>89</v>
      </c>
      <c r="AY154" s="19" t="s">
        <v>230</v>
      </c>
      <c r="BE154" s="190">
        <f>IF(N154="základní",J154,0)</f>
        <v>0</v>
      </c>
      <c r="BF154" s="190">
        <f>IF(N154="snížená",J154,0)</f>
        <v>0</v>
      </c>
      <c r="BG154" s="190">
        <f>IF(N154="zákl. přenesená",J154,0)</f>
        <v>0</v>
      </c>
      <c r="BH154" s="190">
        <f>IF(N154="sníž. přenesená",J154,0)</f>
        <v>0</v>
      </c>
      <c r="BI154" s="190">
        <f>IF(N154="nulová",J154,0)</f>
        <v>0</v>
      </c>
      <c r="BJ154" s="19" t="s">
        <v>87</v>
      </c>
      <c r="BK154" s="190">
        <f>ROUND(I154*H154,2)</f>
        <v>0</v>
      </c>
      <c r="BL154" s="19" t="s">
        <v>235</v>
      </c>
      <c r="BM154" s="189" t="s">
        <v>2575</v>
      </c>
    </row>
    <row r="155" s="2" customFormat="1">
      <c r="A155" s="38"/>
      <c r="B155" s="39"/>
      <c r="C155" s="38"/>
      <c r="D155" s="191" t="s">
        <v>237</v>
      </c>
      <c r="E155" s="38"/>
      <c r="F155" s="192" t="s">
        <v>2576</v>
      </c>
      <c r="G155" s="38"/>
      <c r="H155" s="38"/>
      <c r="I155" s="193"/>
      <c r="J155" s="38"/>
      <c r="K155" s="38"/>
      <c r="L155" s="39"/>
      <c r="M155" s="194"/>
      <c r="N155" s="195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237</v>
      </c>
      <c r="AU155" s="19" t="s">
        <v>89</v>
      </c>
    </row>
    <row r="156" s="2" customFormat="1">
      <c r="A156" s="38"/>
      <c r="B156" s="39"/>
      <c r="C156" s="38"/>
      <c r="D156" s="199" t="s">
        <v>397</v>
      </c>
      <c r="E156" s="38"/>
      <c r="F156" s="200" t="s">
        <v>2577</v>
      </c>
      <c r="G156" s="38"/>
      <c r="H156" s="38"/>
      <c r="I156" s="193"/>
      <c r="J156" s="38"/>
      <c r="K156" s="38"/>
      <c r="L156" s="39"/>
      <c r="M156" s="194"/>
      <c r="N156" s="195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397</v>
      </c>
      <c r="AU156" s="19" t="s">
        <v>89</v>
      </c>
    </row>
    <row r="157" s="15" customFormat="1">
      <c r="A157" s="15"/>
      <c r="B157" s="221"/>
      <c r="C157" s="15"/>
      <c r="D157" s="191" t="s">
        <v>519</v>
      </c>
      <c r="E157" s="222" t="s">
        <v>1</v>
      </c>
      <c r="F157" s="223" t="s">
        <v>1957</v>
      </c>
      <c r="G157" s="15"/>
      <c r="H157" s="222" t="s">
        <v>1</v>
      </c>
      <c r="I157" s="224"/>
      <c r="J157" s="15"/>
      <c r="K157" s="15"/>
      <c r="L157" s="221"/>
      <c r="M157" s="225"/>
      <c r="N157" s="226"/>
      <c r="O157" s="226"/>
      <c r="P157" s="226"/>
      <c r="Q157" s="226"/>
      <c r="R157" s="226"/>
      <c r="S157" s="226"/>
      <c r="T157" s="22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22" t="s">
        <v>519</v>
      </c>
      <c r="AU157" s="222" t="s">
        <v>89</v>
      </c>
      <c r="AV157" s="15" t="s">
        <v>87</v>
      </c>
      <c r="AW157" s="15" t="s">
        <v>35</v>
      </c>
      <c r="AX157" s="15" t="s">
        <v>79</v>
      </c>
      <c r="AY157" s="222" t="s">
        <v>230</v>
      </c>
    </row>
    <row r="158" s="15" customFormat="1">
      <c r="A158" s="15"/>
      <c r="B158" s="221"/>
      <c r="C158" s="15"/>
      <c r="D158" s="191" t="s">
        <v>519</v>
      </c>
      <c r="E158" s="222" t="s">
        <v>1</v>
      </c>
      <c r="F158" s="223" t="s">
        <v>1935</v>
      </c>
      <c r="G158" s="15"/>
      <c r="H158" s="222" t="s">
        <v>1</v>
      </c>
      <c r="I158" s="224"/>
      <c r="J158" s="15"/>
      <c r="K158" s="15"/>
      <c r="L158" s="221"/>
      <c r="M158" s="225"/>
      <c r="N158" s="226"/>
      <c r="O158" s="226"/>
      <c r="P158" s="226"/>
      <c r="Q158" s="226"/>
      <c r="R158" s="226"/>
      <c r="S158" s="226"/>
      <c r="T158" s="227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22" t="s">
        <v>519</v>
      </c>
      <c r="AU158" s="222" t="s">
        <v>89</v>
      </c>
      <c r="AV158" s="15" t="s">
        <v>87</v>
      </c>
      <c r="AW158" s="15" t="s">
        <v>35</v>
      </c>
      <c r="AX158" s="15" t="s">
        <v>79</v>
      </c>
      <c r="AY158" s="222" t="s">
        <v>230</v>
      </c>
    </row>
    <row r="159" s="15" customFormat="1">
      <c r="A159" s="15"/>
      <c r="B159" s="221"/>
      <c r="C159" s="15"/>
      <c r="D159" s="191" t="s">
        <v>519</v>
      </c>
      <c r="E159" s="222" t="s">
        <v>1</v>
      </c>
      <c r="F159" s="223" t="s">
        <v>2567</v>
      </c>
      <c r="G159" s="15"/>
      <c r="H159" s="222" t="s">
        <v>1</v>
      </c>
      <c r="I159" s="224"/>
      <c r="J159" s="15"/>
      <c r="K159" s="15"/>
      <c r="L159" s="221"/>
      <c r="M159" s="225"/>
      <c r="N159" s="226"/>
      <c r="O159" s="226"/>
      <c r="P159" s="226"/>
      <c r="Q159" s="226"/>
      <c r="R159" s="226"/>
      <c r="S159" s="226"/>
      <c r="T159" s="227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22" t="s">
        <v>519</v>
      </c>
      <c r="AU159" s="222" t="s">
        <v>89</v>
      </c>
      <c r="AV159" s="15" t="s">
        <v>87</v>
      </c>
      <c r="AW159" s="15" t="s">
        <v>35</v>
      </c>
      <c r="AX159" s="15" t="s">
        <v>79</v>
      </c>
      <c r="AY159" s="222" t="s">
        <v>230</v>
      </c>
    </row>
    <row r="160" s="13" customFormat="1">
      <c r="A160" s="13"/>
      <c r="B160" s="205"/>
      <c r="C160" s="13"/>
      <c r="D160" s="191" t="s">
        <v>519</v>
      </c>
      <c r="E160" s="206" t="s">
        <v>1</v>
      </c>
      <c r="F160" s="207" t="s">
        <v>2568</v>
      </c>
      <c r="G160" s="13"/>
      <c r="H160" s="208">
        <v>65.340000000000003</v>
      </c>
      <c r="I160" s="209"/>
      <c r="J160" s="13"/>
      <c r="K160" s="13"/>
      <c r="L160" s="205"/>
      <c r="M160" s="210"/>
      <c r="N160" s="211"/>
      <c r="O160" s="211"/>
      <c r="P160" s="211"/>
      <c r="Q160" s="211"/>
      <c r="R160" s="211"/>
      <c r="S160" s="211"/>
      <c r="T160" s="21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06" t="s">
        <v>519</v>
      </c>
      <c r="AU160" s="206" t="s">
        <v>89</v>
      </c>
      <c r="AV160" s="13" t="s">
        <v>89</v>
      </c>
      <c r="AW160" s="13" t="s">
        <v>35</v>
      </c>
      <c r="AX160" s="13" t="s">
        <v>79</v>
      </c>
      <c r="AY160" s="206" t="s">
        <v>230</v>
      </c>
    </row>
    <row r="161" s="13" customFormat="1">
      <c r="A161" s="13"/>
      <c r="B161" s="205"/>
      <c r="C161" s="13"/>
      <c r="D161" s="191" t="s">
        <v>519</v>
      </c>
      <c r="E161" s="206" t="s">
        <v>1</v>
      </c>
      <c r="F161" s="207" t="s">
        <v>2569</v>
      </c>
      <c r="G161" s="13"/>
      <c r="H161" s="208">
        <v>160.65000000000001</v>
      </c>
      <c r="I161" s="209"/>
      <c r="J161" s="13"/>
      <c r="K161" s="13"/>
      <c r="L161" s="205"/>
      <c r="M161" s="210"/>
      <c r="N161" s="211"/>
      <c r="O161" s="211"/>
      <c r="P161" s="211"/>
      <c r="Q161" s="211"/>
      <c r="R161" s="211"/>
      <c r="S161" s="211"/>
      <c r="T161" s="21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06" t="s">
        <v>519</v>
      </c>
      <c r="AU161" s="206" t="s">
        <v>89</v>
      </c>
      <c r="AV161" s="13" t="s">
        <v>89</v>
      </c>
      <c r="AW161" s="13" t="s">
        <v>35</v>
      </c>
      <c r="AX161" s="13" t="s">
        <v>79</v>
      </c>
      <c r="AY161" s="206" t="s">
        <v>230</v>
      </c>
    </row>
    <row r="162" s="16" customFormat="1">
      <c r="A162" s="16"/>
      <c r="B162" s="228"/>
      <c r="C162" s="16"/>
      <c r="D162" s="191" t="s">
        <v>519</v>
      </c>
      <c r="E162" s="229" t="s">
        <v>1</v>
      </c>
      <c r="F162" s="230" t="s">
        <v>685</v>
      </c>
      <c r="G162" s="16"/>
      <c r="H162" s="231">
        <v>225.99000000000001</v>
      </c>
      <c r="I162" s="232"/>
      <c r="J162" s="16"/>
      <c r="K162" s="16"/>
      <c r="L162" s="228"/>
      <c r="M162" s="233"/>
      <c r="N162" s="234"/>
      <c r="O162" s="234"/>
      <c r="P162" s="234"/>
      <c r="Q162" s="234"/>
      <c r="R162" s="234"/>
      <c r="S162" s="234"/>
      <c r="T162" s="235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T162" s="229" t="s">
        <v>519</v>
      </c>
      <c r="AU162" s="229" t="s">
        <v>89</v>
      </c>
      <c r="AV162" s="16" t="s">
        <v>241</v>
      </c>
      <c r="AW162" s="16" t="s">
        <v>35</v>
      </c>
      <c r="AX162" s="16" t="s">
        <v>79</v>
      </c>
      <c r="AY162" s="229" t="s">
        <v>230</v>
      </c>
    </row>
    <row r="163" s="13" customFormat="1">
      <c r="A163" s="13"/>
      <c r="B163" s="205"/>
      <c r="C163" s="13"/>
      <c r="D163" s="191" t="s">
        <v>519</v>
      </c>
      <c r="E163" s="206" t="s">
        <v>1</v>
      </c>
      <c r="F163" s="207" t="s">
        <v>2298</v>
      </c>
      <c r="G163" s="13"/>
      <c r="H163" s="208">
        <v>2</v>
      </c>
      <c r="I163" s="209"/>
      <c r="J163" s="13"/>
      <c r="K163" s="13"/>
      <c r="L163" s="205"/>
      <c r="M163" s="210"/>
      <c r="N163" s="211"/>
      <c r="O163" s="211"/>
      <c r="P163" s="211"/>
      <c r="Q163" s="211"/>
      <c r="R163" s="211"/>
      <c r="S163" s="211"/>
      <c r="T163" s="21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06" t="s">
        <v>519</v>
      </c>
      <c r="AU163" s="206" t="s">
        <v>89</v>
      </c>
      <c r="AV163" s="13" t="s">
        <v>89</v>
      </c>
      <c r="AW163" s="13" t="s">
        <v>35</v>
      </c>
      <c r="AX163" s="13" t="s">
        <v>79</v>
      </c>
      <c r="AY163" s="206" t="s">
        <v>230</v>
      </c>
    </row>
    <row r="164" s="16" customFormat="1">
      <c r="A164" s="16"/>
      <c r="B164" s="228"/>
      <c r="C164" s="16"/>
      <c r="D164" s="191" t="s">
        <v>519</v>
      </c>
      <c r="E164" s="229" t="s">
        <v>1</v>
      </c>
      <c r="F164" s="230" t="s">
        <v>685</v>
      </c>
      <c r="G164" s="16"/>
      <c r="H164" s="231">
        <v>2</v>
      </c>
      <c r="I164" s="232"/>
      <c r="J164" s="16"/>
      <c r="K164" s="16"/>
      <c r="L164" s="228"/>
      <c r="M164" s="233"/>
      <c r="N164" s="234"/>
      <c r="O164" s="234"/>
      <c r="P164" s="234"/>
      <c r="Q164" s="234"/>
      <c r="R164" s="234"/>
      <c r="S164" s="234"/>
      <c r="T164" s="235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T164" s="229" t="s">
        <v>519</v>
      </c>
      <c r="AU164" s="229" t="s">
        <v>89</v>
      </c>
      <c r="AV164" s="16" t="s">
        <v>241</v>
      </c>
      <c r="AW164" s="16" t="s">
        <v>35</v>
      </c>
      <c r="AX164" s="16" t="s">
        <v>79</v>
      </c>
      <c r="AY164" s="229" t="s">
        <v>230</v>
      </c>
    </row>
    <row r="165" s="14" customFormat="1">
      <c r="A165" s="14"/>
      <c r="B165" s="213"/>
      <c r="C165" s="14"/>
      <c r="D165" s="191" t="s">
        <v>519</v>
      </c>
      <c r="E165" s="214" t="s">
        <v>1</v>
      </c>
      <c r="F165" s="215" t="s">
        <v>534</v>
      </c>
      <c r="G165" s="14"/>
      <c r="H165" s="216">
        <v>227.99000000000001</v>
      </c>
      <c r="I165" s="217"/>
      <c r="J165" s="14"/>
      <c r="K165" s="14"/>
      <c r="L165" s="213"/>
      <c r="M165" s="218"/>
      <c r="N165" s="219"/>
      <c r="O165" s="219"/>
      <c r="P165" s="219"/>
      <c r="Q165" s="219"/>
      <c r="R165" s="219"/>
      <c r="S165" s="219"/>
      <c r="T165" s="220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14" t="s">
        <v>519</v>
      </c>
      <c r="AU165" s="214" t="s">
        <v>89</v>
      </c>
      <c r="AV165" s="14" t="s">
        <v>235</v>
      </c>
      <c r="AW165" s="14" t="s">
        <v>35</v>
      </c>
      <c r="AX165" s="14" t="s">
        <v>87</v>
      </c>
      <c r="AY165" s="214" t="s">
        <v>230</v>
      </c>
    </row>
    <row r="166" s="2" customFormat="1" ht="21.75" customHeight="1">
      <c r="A166" s="38"/>
      <c r="B166" s="177"/>
      <c r="C166" s="178" t="s">
        <v>235</v>
      </c>
      <c r="D166" s="178" t="s">
        <v>231</v>
      </c>
      <c r="E166" s="179" t="s">
        <v>1958</v>
      </c>
      <c r="F166" s="180" t="s">
        <v>1959</v>
      </c>
      <c r="G166" s="181" t="s">
        <v>578</v>
      </c>
      <c r="H166" s="182">
        <v>781.375</v>
      </c>
      <c r="I166" s="183"/>
      <c r="J166" s="184">
        <f>ROUND(I166*H166,2)</f>
        <v>0</v>
      </c>
      <c r="K166" s="180" t="s">
        <v>515</v>
      </c>
      <c r="L166" s="39"/>
      <c r="M166" s="185" t="s">
        <v>1</v>
      </c>
      <c r="N166" s="186" t="s">
        <v>44</v>
      </c>
      <c r="O166" s="77"/>
      <c r="P166" s="187">
        <f>O166*H166</f>
        <v>0</v>
      </c>
      <c r="Q166" s="187">
        <v>0</v>
      </c>
      <c r="R166" s="187">
        <f>Q166*H166</f>
        <v>0</v>
      </c>
      <c r="S166" s="187">
        <v>0</v>
      </c>
      <c r="T166" s="188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89" t="s">
        <v>235</v>
      </c>
      <c r="AT166" s="189" t="s">
        <v>231</v>
      </c>
      <c r="AU166" s="189" t="s">
        <v>89</v>
      </c>
      <c r="AY166" s="19" t="s">
        <v>230</v>
      </c>
      <c r="BE166" s="190">
        <f>IF(N166="základní",J166,0)</f>
        <v>0</v>
      </c>
      <c r="BF166" s="190">
        <f>IF(N166="snížená",J166,0)</f>
        <v>0</v>
      </c>
      <c r="BG166" s="190">
        <f>IF(N166="zákl. přenesená",J166,0)</f>
        <v>0</v>
      </c>
      <c r="BH166" s="190">
        <f>IF(N166="sníž. přenesená",J166,0)</f>
        <v>0</v>
      </c>
      <c r="BI166" s="190">
        <f>IF(N166="nulová",J166,0)</f>
        <v>0</v>
      </c>
      <c r="BJ166" s="19" t="s">
        <v>87</v>
      </c>
      <c r="BK166" s="190">
        <f>ROUND(I166*H166,2)</f>
        <v>0</v>
      </c>
      <c r="BL166" s="19" t="s">
        <v>235</v>
      </c>
      <c r="BM166" s="189" t="s">
        <v>2578</v>
      </c>
    </row>
    <row r="167" s="2" customFormat="1">
      <c r="A167" s="38"/>
      <c r="B167" s="39"/>
      <c r="C167" s="38"/>
      <c r="D167" s="191" t="s">
        <v>237</v>
      </c>
      <c r="E167" s="38"/>
      <c r="F167" s="192" t="s">
        <v>1961</v>
      </c>
      <c r="G167" s="38"/>
      <c r="H167" s="38"/>
      <c r="I167" s="193"/>
      <c r="J167" s="38"/>
      <c r="K167" s="38"/>
      <c r="L167" s="39"/>
      <c r="M167" s="194"/>
      <c r="N167" s="195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237</v>
      </c>
      <c r="AU167" s="19" t="s">
        <v>89</v>
      </c>
    </row>
    <row r="168" s="2" customFormat="1">
      <c r="A168" s="38"/>
      <c r="B168" s="39"/>
      <c r="C168" s="38"/>
      <c r="D168" s="199" t="s">
        <v>397</v>
      </c>
      <c r="E168" s="38"/>
      <c r="F168" s="200" t="s">
        <v>1962</v>
      </c>
      <c r="G168" s="38"/>
      <c r="H168" s="38"/>
      <c r="I168" s="193"/>
      <c r="J168" s="38"/>
      <c r="K168" s="38"/>
      <c r="L168" s="39"/>
      <c r="M168" s="194"/>
      <c r="N168" s="195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397</v>
      </c>
      <c r="AU168" s="19" t="s">
        <v>89</v>
      </c>
    </row>
    <row r="169" s="15" customFormat="1">
      <c r="A169" s="15"/>
      <c r="B169" s="221"/>
      <c r="C169" s="15"/>
      <c r="D169" s="191" t="s">
        <v>519</v>
      </c>
      <c r="E169" s="222" t="s">
        <v>1</v>
      </c>
      <c r="F169" s="223" t="s">
        <v>2579</v>
      </c>
      <c r="G169" s="15"/>
      <c r="H169" s="222" t="s">
        <v>1</v>
      </c>
      <c r="I169" s="224"/>
      <c r="J169" s="15"/>
      <c r="K169" s="15"/>
      <c r="L169" s="221"/>
      <c r="M169" s="225"/>
      <c r="N169" s="226"/>
      <c r="O169" s="226"/>
      <c r="P169" s="226"/>
      <c r="Q169" s="226"/>
      <c r="R169" s="226"/>
      <c r="S169" s="226"/>
      <c r="T169" s="227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22" t="s">
        <v>519</v>
      </c>
      <c r="AU169" s="222" t="s">
        <v>89</v>
      </c>
      <c r="AV169" s="15" t="s">
        <v>87</v>
      </c>
      <c r="AW169" s="15" t="s">
        <v>35</v>
      </c>
      <c r="AX169" s="15" t="s">
        <v>79</v>
      </c>
      <c r="AY169" s="222" t="s">
        <v>230</v>
      </c>
    </row>
    <row r="170" s="15" customFormat="1">
      <c r="A170" s="15"/>
      <c r="B170" s="221"/>
      <c r="C170" s="15"/>
      <c r="D170" s="191" t="s">
        <v>519</v>
      </c>
      <c r="E170" s="222" t="s">
        <v>1</v>
      </c>
      <c r="F170" s="223" t="s">
        <v>2565</v>
      </c>
      <c r="G170" s="15"/>
      <c r="H170" s="222" t="s">
        <v>1</v>
      </c>
      <c r="I170" s="224"/>
      <c r="J170" s="15"/>
      <c r="K170" s="15"/>
      <c r="L170" s="221"/>
      <c r="M170" s="225"/>
      <c r="N170" s="226"/>
      <c r="O170" s="226"/>
      <c r="P170" s="226"/>
      <c r="Q170" s="226"/>
      <c r="R170" s="226"/>
      <c r="S170" s="226"/>
      <c r="T170" s="227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22" t="s">
        <v>519</v>
      </c>
      <c r="AU170" s="222" t="s">
        <v>89</v>
      </c>
      <c r="AV170" s="15" t="s">
        <v>87</v>
      </c>
      <c r="AW170" s="15" t="s">
        <v>35</v>
      </c>
      <c r="AX170" s="15" t="s">
        <v>79</v>
      </c>
      <c r="AY170" s="222" t="s">
        <v>230</v>
      </c>
    </row>
    <row r="171" s="13" customFormat="1">
      <c r="A171" s="13"/>
      <c r="B171" s="205"/>
      <c r="C171" s="13"/>
      <c r="D171" s="191" t="s">
        <v>519</v>
      </c>
      <c r="E171" s="206" t="s">
        <v>1</v>
      </c>
      <c r="F171" s="207" t="s">
        <v>2580</v>
      </c>
      <c r="G171" s="13"/>
      <c r="H171" s="208">
        <v>153.816</v>
      </c>
      <c r="I171" s="209"/>
      <c r="J171" s="13"/>
      <c r="K171" s="13"/>
      <c r="L171" s="205"/>
      <c r="M171" s="210"/>
      <c r="N171" s="211"/>
      <c r="O171" s="211"/>
      <c r="P171" s="211"/>
      <c r="Q171" s="211"/>
      <c r="R171" s="211"/>
      <c r="S171" s="211"/>
      <c r="T171" s="21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06" t="s">
        <v>519</v>
      </c>
      <c r="AU171" s="206" t="s">
        <v>89</v>
      </c>
      <c r="AV171" s="13" t="s">
        <v>89</v>
      </c>
      <c r="AW171" s="13" t="s">
        <v>35</v>
      </c>
      <c r="AX171" s="13" t="s">
        <v>79</v>
      </c>
      <c r="AY171" s="206" t="s">
        <v>230</v>
      </c>
    </row>
    <row r="172" s="15" customFormat="1">
      <c r="A172" s="15"/>
      <c r="B172" s="221"/>
      <c r="C172" s="15"/>
      <c r="D172" s="191" t="s">
        <v>519</v>
      </c>
      <c r="E172" s="222" t="s">
        <v>1</v>
      </c>
      <c r="F172" s="223" t="s">
        <v>2567</v>
      </c>
      <c r="G172" s="15"/>
      <c r="H172" s="222" t="s">
        <v>1</v>
      </c>
      <c r="I172" s="224"/>
      <c r="J172" s="15"/>
      <c r="K172" s="15"/>
      <c r="L172" s="221"/>
      <c r="M172" s="225"/>
      <c r="N172" s="226"/>
      <c r="O172" s="226"/>
      <c r="P172" s="226"/>
      <c r="Q172" s="226"/>
      <c r="R172" s="226"/>
      <c r="S172" s="226"/>
      <c r="T172" s="227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22" t="s">
        <v>519</v>
      </c>
      <c r="AU172" s="222" t="s">
        <v>89</v>
      </c>
      <c r="AV172" s="15" t="s">
        <v>87</v>
      </c>
      <c r="AW172" s="15" t="s">
        <v>35</v>
      </c>
      <c r="AX172" s="15" t="s">
        <v>79</v>
      </c>
      <c r="AY172" s="222" t="s">
        <v>230</v>
      </c>
    </row>
    <row r="173" s="13" customFormat="1">
      <c r="A173" s="13"/>
      <c r="B173" s="205"/>
      <c r="C173" s="13"/>
      <c r="D173" s="191" t="s">
        <v>519</v>
      </c>
      <c r="E173" s="206" t="s">
        <v>1</v>
      </c>
      <c r="F173" s="207" t="s">
        <v>2581</v>
      </c>
      <c r="G173" s="13"/>
      <c r="H173" s="208">
        <v>88.861999999999995</v>
      </c>
      <c r="I173" s="209"/>
      <c r="J173" s="13"/>
      <c r="K173" s="13"/>
      <c r="L173" s="205"/>
      <c r="M173" s="210"/>
      <c r="N173" s="211"/>
      <c r="O173" s="211"/>
      <c r="P173" s="211"/>
      <c r="Q173" s="211"/>
      <c r="R173" s="211"/>
      <c r="S173" s="211"/>
      <c r="T173" s="21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06" t="s">
        <v>519</v>
      </c>
      <c r="AU173" s="206" t="s">
        <v>89</v>
      </c>
      <c r="AV173" s="13" t="s">
        <v>89</v>
      </c>
      <c r="AW173" s="13" t="s">
        <v>35</v>
      </c>
      <c r="AX173" s="13" t="s">
        <v>79</v>
      </c>
      <c r="AY173" s="206" t="s">
        <v>230</v>
      </c>
    </row>
    <row r="174" s="13" customFormat="1">
      <c r="A174" s="13"/>
      <c r="B174" s="205"/>
      <c r="C174" s="13"/>
      <c r="D174" s="191" t="s">
        <v>519</v>
      </c>
      <c r="E174" s="206" t="s">
        <v>1</v>
      </c>
      <c r="F174" s="207" t="s">
        <v>2582</v>
      </c>
      <c r="G174" s="13"/>
      <c r="H174" s="208">
        <v>176.715</v>
      </c>
      <c r="I174" s="209"/>
      <c r="J174" s="13"/>
      <c r="K174" s="13"/>
      <c r="L174" s="205"/>
      <c r="M174" s="210"/>
      <c r="N174" s="211"/>
      <c r="O174" s="211"/>
      <c r="P174" s="211"/>
      <c r="Q174" s="211"/>
      <c r="R174" s="211"/>
      <c r="S174" s="211"/>
      <c r="T174" s="21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06" t="s">
        <v>519</v>
      </c>
      <c r="AU174" s="206" t="s">
        <v>89</v>
      </c>
      <c r="AV174" s="13" t="s">
        <v>89</v>
      </c>
      <c r="AW174" s="13" t="s">
        <v>35</v>
      </c>
      <c r="AX174" s="13" t="s">
        <v>79</v>
      </c>
      <c r="AY174" s="206" t="s">
        <v>230</v>
      </c>
    </row>
    <row r="175" s="13" customFormat="1">
      <c r="A175" s="13"/>
      <c r="B175" s="205"/>
      <c r="C175" s="13"/>
      <c r="D175" s="191" t="s">
        <v>519</v>
      </c>
      <c r="E175" s="206" t="s">
        <v>1</v>
      </c>
      <c r="F175" s="207" t="s">
        <v>2583</v>
      </c>
      <c r="G175" s="13"/>
      <c r="H175" s="208">
        <v>95.849999999999994</v>
      </c>
      <c r="I175" s="209"/>
      <c r="J175" s="13"/>
      <c r="K175" s="13"/>
      <c r="L175" s="205"/>
      <c r="M175" s="210"/>
      <c r="N175" s="211"/>
      <c r="O175" s="211"/>
      <c r="P175" s="211"/>
      <c r="Q175" s="211"/>
      <c r="R175" s="211"/>
      <c r="S175" s="211"/>
      <c r="T175" s="21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6" t="s">
        <v>519</v>
      </c>
      <c r="AU175" s="206" t="s">
        <v>89</v>
      </c>
      <c r="AV175" s="13" t="s">
        <v>89</v>
      </c>
      <c r="AW175" s="13" t="s">
        <v>35</v>
      </c>
      <c r="AX175" s="13" t="s">
        <v>79</v>
      </c>
      <c r="AY175" s="206" t="s">
        <v>230</v>
      </c>
    </row>
    <row r="176" s="16" customFormat="1">
      <c r="A176" s="16"/>
      <c r="B176" s="228"/>
      <c r="C176" s="16"/>
      <c r="D176" s="191" t="s">
        <v>519</v>
      </c>
      <c r="E176" s="229" t="s">
        <v>1</v>
      </c>
      <c r="F176" s="230" t="s">
        <v>685</v>
      </c>
      <c r="G176" s="16"/>
      <c r="H176" s="231">
        <v>515.24300000000005</v>
      </c>
      <c r="I176" s="232"/>
      <c r="J176" s="16"/>
      <c r="K176" s="16"/>
      <c r="L176" s="228"/>
      <c r="M176" s="233"/>
      <c r="N176" s="234"/>
      <c r="O176" s="234"/>
      <c r="P176" s="234"/>
      <c r="Q176" s="234"/>
      <c r="R176" s="234"/>
      <c r="S176" s="234"/>
      <c r="T176" s="235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T176" s="229" t="s">
        <v>519</v>
      </c>
      <c r="AU176" s="229" t="s">
        <v>89</v>
      </c>
      <c r="AV176" s="16" t="s">
        <v>241</v>
      </c>
      <c r="AW176" s="16" t="s">
        <v>35</v>
      </c>
      <c r="AX176" s="16" t="s">
        <v>79</v>
      </c>
      <c r="AY176" s="229" t="s">
        <v>230</v>
      </c>
    </row>
    <row r="177" s="15" customFormat="1">
      <c r="A177" s="15"/>
      <c r="B177" s="221"/>
      <c r="C177" s="15"/>
      <c r="D177" s="191" t="s">
        <v>519</v>
      </c>
      <c r="E177" s="222" t="s">
        <v>1</v>
      </c>
      <c r="F177" s="223" t="s">
        <v>1975</v>
      </c>
      <c r="G177" s="15"/>
      <c r="H177" s="222" t="s">
        <v>1</v>
      </c>
      <c r="I177" s="224"/>
      <c r="J177" s="15"/>
      <c r="K177" s="15"/>
      <c r="L177" s="221"/>
      <c r="M177" s="225"/>
      <c r="N177" s="226"/>
      <c r="O177" s="226"/>
      <c r="P177" s="226"/>
      <c r="Q177" s="226"/>
      <c r="R177" s="226"/>
      <c r="S177" s="226"/>
      <c r="T177" s="227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22" t="s">
        <v>519</v>
      </c>
      <c r="AU177" s="222" t="s">
        <v>89</v>
      </c>
      <c r="AV177" s="15" t="s">
        <v>87</v>
      </c>
      <c r="AW177" s="15" t="s">
        <v>35</v>
      </c>
      <c r="AX177" s="15" t="s">
        <v>79</v>
      </c>
      <c r="AY177" s="222" t="s">
        <v>230</v>
      </c>
    </row>
    <row r="178" s="15" customFormat="1">
      <c r="A178" s="15"/>
      <c r="B178" s="221"/>
      <c r="C178" s="15"/>
      <c r="D178" s="191" t="s">
        <v>519</v>
      </c>
      <c r="E178" s="222" t="s">
        <v>1</v>
      </c>
      <c r="F178" s="223" t="s">
        <v>2567</v>
      </c>
      <c r="G178" s="15"/>
      <c r="H178" s="222" t="s">
        <v>1</v>
      </c>
      <c r="I178" s="224"/>
      <c r="J178" s="15"/>
      <c r="K178" s="15"/>
      <c r="L178" s="221"/>
      <c r="M178" s="225"/>
      <c r="N178" s="226"/>
      <c r="O178" s="226"/>
      <c r="P178" s="226"/>
      <c r="Q178" s="226"/>
      <c r="R178" s="226"/>
      <c r="S178" s="226"/>
      <c r="T178" s="227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22" t="s">
        <v>519</v>
      </c>
      <c r="AU178" s="222" t="s">
        <v>89</v>
      </c>
      <c r="AV178" s="15" t="s">
        <v>87</v>
      </c>
      <c r="AW178" s="15" t="s">
        <v>35</v>
      </c>
      <c r="AX178" s="15" t="s">
        <v>79</v>
      </c>
      <c r="AY178" s="222" t="s">
        <v>230</v>
      </c>
    </row>
    <row r="179" s="13" customFormat="1">
      <c r="A179" s="13"/>
      <c r="B179" s="205"/>
      <c r="C179" s="13"/>
      <c r="D179" s="191" t="s">
        <v>519</v>
      </c>
      <c r="E179" s="206" t="s">
        <v>1</v>
      </c>
      <c r="F179" s="207" t="s">
        <v>2584</v>
      </c>
      <c r="G179" s="13"/>
      <c r="H179" s="208">
        <v>143.56899999999999</v>
      </c>
      <c r="I179" s="209"/>
      <c r="J179" s="13"/>
      <c r="K179" s="13"/>
      <c r="L179" s="205"/>
      <c r="M179" s="210"/>
      <c r="N179" s="211"/>
      <c r="O179" s="211"/>
      <c r="P179" s="211"/>
      <c r="Q179" s="211"/>
      <c r="R179" s="211"/>
      <c r="S179" s="211"/>
      <c r="T179" s="21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06" t="s">
        <v>519</v>
      </c>
      <c r="AU179" s="206" t="s">
        <v>89</v>
      </c>
      <c r="AV179" s="13" t="s">
        <v>89</v>
      </c>
      <c r="AW179" s="13" t="s">
        <v>35</v>
      </c>
      <c r="AX179" s="13" t="s">
        <v>79</v>
      </c>
      <c r="AY179" s="206" t="s">
        <v>230</v>
      </c>
    </row>
    <row r="180" s="15" customFormat="1">
      <c r="A180" s="15"/>
      <c r="B180" s="221"/>
      <c r="C180" s="15"/>
      <c r="D180" s="191" t="s">
        <v>519</v>
      </c>
      <c r="E180" s="222" t="s">
        <v>1</v>
      </c>
      <c r="F180" s="223" t="s">
        <v>1937</v>
      </c>
      <c r="G180" s="15"/>
      <c r="H180" s="222" t="s">
        <v>1</v>
      </c>
      <c r="I180" s="224"/>
      <c r="J180" s="15"/>
      <c r="K180" s="15"/>
      <c r="L180" s="221"/>
      <c r="M180" s="225"/>
      <c r="N180" s="226"/>
      <c r="O180" s="226"/>
      <c r="P180" s="226"/>
      <c r="Q180" s="226"/>
      <c r="R180" s="226"/>
      <c r="S180" s="226"/>
      <c r="T180" s="227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22" t="s">
        <v>519</v>
      </c>
      <c r="AU180" s="222" t="s">
        <v>89</v>
      </c>
      <c r="AV180" s="15" t="s">
        <v>87</v>
      </c>
      <c r="AW180" s="15" t="s">
        <v>35</v>
      </c>
      <c r="AX180" s="15" t="s">
        <v>79</v>
      </c>
      <c r="AY180" s="222" t="s">
        <v>230</v>
      </c>
    </row>
    <row r="181" s="13" customFormat="1">
      <c r="A181" s="13"/>
      <c r="B181" s="205"/>
      <c r="C181" s="13"/>
      <c r="D181" s="191" t="s">
        <v>519</v>
      </c>
      <c r="E181" s="206" t="s">
        <v>1</v>
      </c>
      <c r="F181" s="207" t="s">
        <v>2585</v>
      </c>
      <c r="G181" s="13"/>
      <c r="H181" s="208">
        <v>441.43799999999999</v>
      </c>
      <c r="I181" s="209"/>
      <c r="J181" s="13"/>
      <c r="K181" s="13"/>
      <c r="L181" s="205"/>
      <c r="M181" s="210"/>
      <c r="N181" s="211"/>
      <c r="O181" s="211"/>
      <c r="P181" s="211"/>
      <c r="Q181" s="211"/>
      <c r="R181" s="211"/>
      <c r="S181" s="211"/>
      <c r="T181" s="21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06" t="s">
        <v>519</v>
      </c>
      <c r="AU181" s="206" t="s">
        <v>89</v>
      </c>
      <c r="AV181" s="13" t="s">
        <v>89</v>
      </c>
      <c r="AW181" s="13" t="s">
        <v>35</v>
      </c>
      <c r="AX181" s="13" t="s">
        <v>79</v>
      </c>
      <c r="AY181" s="206" t="s">
        <v>230</v>
      </c>
    </row>
    <row r="182" s="16" customFormat="1">
      <c r="A182" s="16"/>
      <c r="B182" s="228"/>
      <c r="C182" s="16"/>
      <c r="D182" s="191" t="s">
        <v>519</v>
      </c>
      <c r="E182" s="229" t="s">
        <v>1</v>
      </c>
      <c r="F182" s="230" t="s">
        <v>685</v>
      </c>
      <c r="G182" s="16"/>
      <c r="H182" s="231">
        <v>585.00699999999995</v>
      </c>
      <c r="I182" s="232"/>
      <c r="J182" s="16"/>
      <c r="K182" s="16"/>
      <c r="L182" s="228"/>
      <c r="M182" s="233"/>
      <c r="N182" s="234"/>
      <c r="O182" s="234"/>
      <c r="P182" s="234"/>
      <c r="Q182" s="234"/>
      <c r="R182" s="234"/>
      <c r="S182" s="234"/>
      <c r="T182" s="235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T182" s="229" t="s">
        <v>519</v>
      </c>
      <c r="AU182" s="229" t="s">
        <v>89</v>
      </c>
      <c r="AV182" s="16" t="s">
        <v>241</v>
      </c>
      <c r="AW182" s="16" t="s">
        <v>35</v>
      </c>
      <c r="AX182" s="16" t="s">
        <v>79</v>
      </c>
      <c r="AY182" s="229" t="s">
        <v>230</v>
      </c>
    </row>
    <row r="183" s="13" customFormat="1">
      <c r="A183" s="13"/>
      <c r="B183" s="205"/>
      <c r="C183" s="13"/>
      <c r="D183" s="191" t="s">
        <v>519</v>
      </c>
      <c r="E183" s="206" t="s">
        <v>1</v>
      </c>
      <c r="F183" s="207" t="s">
        <v>2586</v>
      </c>
      <c r="G183" s="13"/>
      <c r="H183" s="208">
        <v>16</v>
      </c>
      <c r="I183" s="209"/>
      <c r="J183" s="13"/>
      <c r="K183" s="13"/>
      <c r="L183" s="205"/>
      <c r="M183" s="210"/>
      <c r="N183" s="211"/>
      <c r="O183" s="211"/>
      <c r="P183" s="211"/>
      <c r="Q183" s="211"/>
      <c r="R183" s="211"/>
      <c r="S183" s="211"/>
      <c r="T183" s="21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06" t="s">
        <v>519</v>
      </c>
      <c r="AU183" s="206" t="s">
        <v>89</v>
      </c>
      <c r="AV183" s="13" t="s">
        <v>89</v>
      </c>
      <c r="AW183" s="13" t="s">
        <v>35</v>
      </c>
      <c r="AX183" s="13" t="s">
        <v>79</v>
      </c>
      <c r="AY183" s="206" t="s">
        <v>230</v>
      </c>
    </row>
    <row r="184" s="16" customFormat="1">
      <c r="A184" s="16"/>
      <c r="B184" s="228"/>
      <c r="C184" s="16"/>
      <c r="D184" s="191" t="s">
        <v>519</v>
      </c>
      <c r="E184" s="229" t="s">
        <v>1</v>
      </c>
      <c r="F184" s="230" t="s">
        <v>685</v>
      </c>
      <c r="G184" s="16"/>
      <c r="H184" s="231">
        <v>16</v>
      </c>
      <c r="I184" s="232"/>
      <c r="J184" s="16"/>
      <c r="K184" s="16"/>
      <c r="L184" s="228"/>
      <c r="M184" s="233"/>
      <c r="N184" s="234"/>
      <c r="O184" s="234"/>
      <c r="P184" s="234"/>
      <c r="Q184" s="234"/>
      <c r="R184" s="234"/>
      <c r="S184" s="234"/>
      <c r="T184" s="235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T184" s="229" t="s">
        <v>519</v>
      </c>
      <c r="AU184" s="229" t="s">
        <v>89</v>
      </c>
      <c r="AV184" s="16" t="s">
        <v>241</v>
      </c>
      <c r="AW184" s="16" t="s">
        <v>35</v>
      </c>
      <c r="AX184" s="16" t="s">
        <v>79</v>
      </c>
      <c r="AY184" s="229" t="s">
        <v>230</v>
      </c>
    </row>
    <row r="185" s="14" customFormat="1">
      <c r="A185" s="14"/>
      <c r="B185" s="213"/>
      <c r="C185" s="14"/>
      <c r="D185" s="191" t="s">
        <v>519</v>
      </c>
      <c r="E185" s="214" t="s">
        <v>1</v>
      </c>
      <c r="F185" s="215" t="s">
        <v>534</v>
      </c>
      <c r="G185" s="14"/>
      <c r="H185" s="216">
        <v>1116.25</v>
      </c>
      <c r="I185" s="217"/>
      <c r="J185" s="14"/>
      <c r="K185" s="14"/>
      <c r="L185" s="213"/>
      <c r="M185" s="218"/>
      <c r="N185" s="219"/>
      <c r="O185" s="219"/>
      <c r="P185" s="219"/>
      <c r="Q185" s="219"/>
      <c r="R185" s="219"/>
      <c r="S185" s="219"/>
      <c r="T185" s="22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14" t="s">
        <v>519</v>
      </c>
      <c r="AU185" s="214" t="s">
        <v>89</v>
      </c>
      <c r="AV185" s="14" t="s">
        <v>235</v>
      </c>
      <c r="AW185" s="14" t="s">
        <v>35</v>
      </c>
      <c r="AX185" s="14" t="s">
        <v>79</v>
      </c>
      <c r="AY185" s="214" t="s">
        <v>230</v>
      </c>
    </row>
    <row r="186" s="13" customFormat="1">
      <c r="A186" s="13"/>
      <c r="B186" s="205"/>
      <c r="C186" s="13"/>
      <c r="D186" s="191" t="s">
        <v>519</v>
      </c>
      <c r="E186" s="206" t="s">
        <v>1</v>
      </c>
      <c r="F186" s="207" t="s">
        <v>2587</v>
      </c>
      <c r="G186" s="13"/>
      <c r="H186" s="208">
        <v>781.375</v>
      </c>
      <c r="I186" s="209"/>
      <c r="J186" s="13"/>
      <c r="K186" s="13"/>
      <c r="L186" s="205"/>
      <c r="M186" s="210"/>
      <c r="N186" s="211"/>
      <c r="O186" s="211"/>
      <c r="P186" s="211"/>
      <c r="Q186" s="211"/>
      <c r="R186" s="211"/>
      <c r="S186" s="211"/>
      <c r="T186" s="21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06" t="s">
        <v>519</v>
      </c>
      <c r="AU186" s="206" t="s">
        <v>89</v>
      </c>
      <c r="AV186" s="13" t="s">
        <v>89</v>
      </c>
      <c r="AW186" s="13" t="s">
        <v>35</v>
      </c>
      <c r="AX186" s="13" t="s">
        <v>79</v>
      </c>
      <c r="AY186" s="206" t="s">
        <v>230</v>
      </c>
    </row>
    <row r="187" s="14" customFormat="1">
      <c r="A187" s="14"/>
      <c r="B187" s="213"/>
      <c r="C187" s="14"/>
      <c r="D187" s="191" t="s">
        <v>519</v>
      </c>
      <c r="E187" s="214" t="s">
        <v>1</v>
      </c>
      <c r="F187" s="215" t="s">
        <v>534</v>
      </c>
      <c r="G187" s="14"/>
      <c r="H187" s="216">
        <v>781.375</v>
      </c>
      <c r="I187" s="217"/>
      <c r="J187" s="14"/>
      <c r="K187" s="14"/>
      <c r="L187" s="213"/>
      <c r="M187" s="218"/>
      <c r="N187" s="219"/>
      <c r="O187" s="219"/>
      <c r="P187" s="219"/>
      <c r="Q187" s="219"/>
      <c r="R187" s="219"/>
      <c r="S187" s="219"/>
      <c r="T187" s="220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14" t="s">
        <v>519</v>
      </c>
      <c r="AU187" s="214" t="s">
        <v>89</v>
      </c>
      <c r="AV187" s="14" t="s">
        <v>235</v>
      </c>
      <c r="AW187" s="14" t="s">
        <v>35</v>
      </c>
      <c r="AX187" s="14" t="s">
        <v>87</v>
      </c>
      <c r="AY187" s="214" t="s">
        <v>230</v>
      </c>
    </row>
    <row r="188" s="2" customFormat="1" ht="21.75" customHeight="1">
      <c r="A188" s="38"/>
      <c r="B188" s="177"/>
      <c r="C188" s="178" t="s">
        <v>248</v>
      </c>
      <c r="D188" s="178" t="s">
        <v>231</v>
      </c>
      <c r="E188" s="179" t="s">
        <v>1980</v>
      </c>
      <c r="F188" s="180" t="s">
        <v>1981</v>
      </c>
      <c r="G188" s="181" t="s">
        <v>578</v>
      </c>
      <c r="H188" s="182">
        <v>139.53100000000001</v>
      </c>
      <c r="I188" s="183"/>
      <c r="J188" s="184">
        <f>ROUND(I188*H188,2)</f>
        <v>0</v>
      </c>
      <c r="K188" s="180" t="s">
        <v>515</v>
      </c>
      <c r="L188" s="39"/>
      <c r="M188" s="185" t="s">
        <v>1</v>
      </c>
      <c r="N188" s="186" t="s">
        <v>44</v>
      </c>
      <c r="O188" s="77"/>
      <c r="P188" s="187">
        <f>O188*H188</f>
        <v>0</v>
      </c>
      <c r="Q188" s="187">
        <v>0</v>
      </c>
      <c r="R188" s="187">
        <f>Q188*H188</f>
        <v>0</v>
      </c>
      <c r="S188" s="187">
        <v>0</v>
      </c>
      <c r="T188" s="18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89" t="s">
        <v>235</v>
      </c>
      <c r="AT188" s="189" t="s">
        <v>231</v>
      </c>
      <c r="AU188" s="189" t="s">
        <v>89</v>
      </c>
      <c r="AY188" s="19" t="s">
        <v>230</v>
      </c>
      <c r="BE188" s="190">
        <f>IF(N188="základní",J188,0)</f>
        <v>0</v>
      </c>
      <c r="BF188" s="190">
        <f>IF(N188="snížená",J188,0)</f>
        <v>0</v>
      </c>
      <c r="BG188" s="190">
        <f>IF(N188="zákl. přenesená",J188,0)</f>
        <v>0</v>
      </c>
      <c r="BH188" s="190">
        <f>IF(N188="sníž. přenesená",J188,0)</f>
        <v>0</v>
      </c>
      <c r="BI188" s="190">
        <f>IF(N188="nulová",J188,0)</f>
        <v>0</v>
      </c>
      <c r="BJ188" s="19" t="s">
        <v>87</v>
      </c>
      <c r="BK188" s="190">
        <f>ROUND(I188*H188,2)</f>
        <v>0</v>
      </c>
      <c r="BL188" s="19" t="s">
        <v>235</v>
      </c>
      <c r="BM188" s="189" t="s">
        <v>2588</v>
      </c>
    </row>
    <row r="189" s="2" customFormat="1">
      <c r="A189" s="38"/>
      <c r="B189" s="39"/>
      <c r="C189" s="38"/>
      <c r="D189" s="191" t="s">
        <v>237</v>
      </c>
      <c r="E189" s="38"/>
      <c r="F189" s="192" t="s">
        <v>1983</v>
      </c>
      <c r="G189" s="38"/>
      <c r="H189" s="38"/>
      <c r="I189" s="193"/>
      <c r="J189" s="38"/>
      <c r="K189" s="38"/>
      <c r="L189" s="39"/>
      <c r="M189" s="194"/>
      <c r="N189" s="195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237</v>
      </c>
      <c r="AU189" s="19" t="s">
        <v>89</v>
      </c>
    </row>
    <row r="190" s="2" customFormat="1">
      <c r="A190" s="38"/>
      <c r="B190" s="39"/>
      <c r="C190" s="38"/>
      <c r="D190" s="199" t="s">
        <v>397</v>
      </c>
      <c r="E190" s="38"/>
      <c r="F190" s="200" t="s">
        <v>1984</v>
      </c>
      <c r="G190" s="38"/>
      <c r="H190" s="38"/>
      <c r="I190" s="193"/>
      <c r="J190" s="38"/>
      <c r="K190" s="38"/>
      <c r="L190" s="39"/>
      <c r="M190" s="194"/>
      <c r="N190" s="195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397</v>
      </c>
      <c r="AU190" s="19" t="s">
        <v>89</v>
      </c>
    </row>
    <row r="191" s="13" customFormat="1">
      <c r="A191" s="13"/>
      <c r="B191" s="205"/>
      <c r="C191" s="13"/>
      <c r="D191" s="191" t="s">
        <v>519</v>
      </c>
      <c r="E191" s="206" t="s">
        <v>1</v>
      </c>
      <c r="F191" s="207" t="s">
        <v>2589</v>
      </c>
      <c r="G191" s="13"/>
      <c r="H191" s="208">
        <v>139.53100000000001</v>
      </c>
      <c r="I191" s="209"/>
      <c r="J191" s="13"/>
      <c r="K191" s="13"/>
      <c r="L191" s="205"/>
      <c r="M191" s="210"/>
      <c r="N191" s="211"/>
      <c r="O191" s="211"/>
      <c r="P191" s="211"/>
      <c r="Q191" s="211"/>
      <c r="R191" s="211"/>
      <c r="S191" s="211"/>
      <c r="T191" s="21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6" t="s">
        <v>519</v>
      </c>
      <c r="AU191" s="206" t="s">
        <v>89</v>
      </c>
      <c r="AV191" s="13" t="s">
        <v>89</v>
      </c>
      <c r="AW191" s="13" t="s">
        <v>35</v>
      </c>
      <c r="AX191" s="13" t="s">
        <v>79</v>
      </c>
      <c r="AY191" s="206" t="s">
        <v>230</v>
      </c>
    </row>
    <row r="192" s="14" customFormat="1">
      <c r="A192" s="14"/>
      <c r="B192" s="213"/>
      <c r="C192" s="14"/>
      <c r="D192" s="191" t="s">
        <v>519</v>
      </c>
      <c r="E192" s="214" t="s">
        <v>1</v>
      </c>
      <c r="F192" s="215" t="s">
        <v>534</v>
      </c>
      <c r="G192" s="14"/>
      <c r="H192" s="216">
        <v>139.53100000000001</v>
      </c>
      <c r="I192" s="217"/>
      <c r="J192" s="14"/>
      <c r="K192" s="14"/>
      <c r="L192" s="213"/>
      <c r="M192" s="218"/>
      <c r="N192" s="219"/>
      <c r="O192" s="219"/>
      <c r="P192" s="219"/>
      <c r="Q192" s="219"/>
      <c r="R192" s="219"/>
      <c r="S192" s="219"/>
      <c r="T192" s="220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14" t="s">
        <v>519</v>
      </c>
      <c r="AU192" s="214" t="s">
        <v>89</v>
      </c>
      <c r="AV192" s="14" t="s">
        <v>235</v>
      </c>
      <c r="AW192" s="14" t="s">
        <v>35</v>
      </c>
      <c r="AX192" s="14" t="s">
        <v>87</v>
      </c>
      <c r="AY192" s="214" t="s">
        <v>230</v>
      </c>
    </row>
    <row r="193" s="2" customFormat="1" ht="21.75" customHeight="1">
      <c r="A193" s="38"/>
      <c r="B193" s="177"/>
      <c r="C193" s="178" t="s">
        <v>252</v>
      </c>
      <c r="D193" s="178" t="s">
        <v>231</v>
      </c>
      <c r="E193" s="179" t="s">
        <v>1986</v>
      </c>
      <c r="F193" s="180" t="s">
        <v>1987</v>
      </c>
      <c r="G193" s="181" t="s">
        <v>578</v>
      </c>
      <c r="H193" s="182">
        <v>139.53100000000001</v>
      </c>
      <c r="I193" s="183"/>
      <c r="J193" s="184">
        <f>ROUND(I193*H193,2)</f>
        <v>0</v>
      </c>
      <c r="K193" s="180" t="s">
        <v>515</v>
      </c>
      <c r="L193" s="39"/>
      <c r="M193" s="185" t="s">
        <v>1</v>
      </c>
      <c r="N193" s="186" t="s">
        <v>44</v>
      </c>
      <c r="O193" s="77"/>
      <c r="P193" s="187">
        <f>O193*H193</f>
        <v>0</v>
      </c>
      <c r="Q193" s="187">
        <v>0</v>
      </c>
      <c r="R193" s="187">
        <f>Q193*H193</f>
        <v>0</v>
      </c>
      <c r="S193" s="187">
        <v>0</v>
      </c>
      <c r="T193" s="188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89" t="s">
        <v>235</v>
      </c>
      <c r="AT193" s="189" t="s">
        <v>231</v>
      </c>
      <c r="AU193" s="189" t="s">
        <v>89</v>
      </c>
      <c r="AY193" s="19" t="s">
        <v>230</v>
      </c>
      <c r="BE193" s="190">
        <f>IF(N193="základní",J193,0)</f>
        <v>0</v>
      </c>
      <c r="BF193" s="190">
        <f>IF(N193="snížená",J193,0)</f>
        <v>0</v>
      </c>
      <c r="BG193" s="190">
        <f>IF(N193="zákl. přenesená",J193,0)</f>
        <v>0</v>
      </c>
      <c r="BH193" s="190">
        <f>IF(N193="sníž. přenesená",J193,0)</f>
        <v>0</v>
      </c>
      <c r="BI193" s="190">
        <f>IF(N193="nulová",J193,0)</f>
        <v>0</v>
      </c>
      <c r="BJ193" s="19" t="s">
        <v>87</v>
      </c>
      <c r="BK193" s="190">
        <f>ROUND(I193*H193,2)</f>
        <v>0</v>
      </c>
      <c r="BL193" s="19" t="s">
        <v>235</v>
      </c>
      <c r="BM193" s="189" t="s">
        <v>2590</v>
      </c>
    </row>
    <row r="194" s="2" customFormat="1">
      <c r="A194" s="38"/>
      <c r="B194" s="39"/>
      <c r="C194" s="38"/>
      <c r="D194" s="191" t="s">
        <v>237</v>
      </c>
      <c r="E194" s="38"/>
      <c r="F194" s="192" t="s">
        <v>1989</v>
      </c>
      <c r="G194" s="38"/>
      <c r="H194" s="38"/>
      <c r="I194" s="193"/>
      <c r="J194" s="38"/>
      <c r="K194" s="38"/>
      <c r="L194" s="39"/>
      <c r="M194" s="194"/>
      <c r="N194" s="195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237</v>
      </c>
      <c r="AU194" s="19" t="s">
        <v>89</v>
      </c>
    </row>
    <row r="195" s="2" customFormat="1">
      <c r="A195" s="38"/>
      <c r="B195" s="39"/>
      <c r="C195" s="38"/>
      <c r="D195" s="199" t="s">
        <v>397</v>
      </c>
      <c r="E195" s="38"/>
      <c r="F195" s="200" t="s">
        <v>1990</v>
      </c>
      <c r="G195" s="38"/>
      <c r="H195" s="38"/>
      <c r="I195" s="193"/>
      <c r="J195" s="38"/>
      <c r="K195" s="38"/>
      <c r="L195" s="39"/>
      <c r="M195" s="194"/>
      <c r="N195" s="195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397</v>
      </c>
      <c r="AU195" s="19" t="s">
        <v>89</v>
      </c>
    </row>
    <row r="196" s="13" customFormat="1">
      <c r="A196" s="13"/>
      <c r="B196" s="205"/>
      <c r="C196" s="13"/>
      <c r="D196" s="191" t="s">
        <v>519</v>
      </c>
      <c r="E196" s="206" t="s">
        <v>1</v>
      </c>
      <c r="F196" s="207" t="s">
        <v>2589</v>
      </c>
      <c r="G196" s="13"/>
      <c r="H196" s="208">
        <v>139.53100000000001</v>
      </c>
      <c r="I196" s="209"/>
      <c r="J196" s="13"/>
      <c r="K196" s="13"/>
      <c r="L196" s="205"/>
      <c r="M196" s="210"/>
      <c r="N196" s="211"/>
      <c r="O196" s="211"/>
      <c r="P196" s="211"/>
      <c r="Q196" s="211"/>
      <c r="R196" s="211"/>
      <c r="S196" s="211"/>
      <c r="T196" s="21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06" t="s">
        <v>519</v>
      </c>
      <c r="AU196" s="206" t="s">
        <v>89</v>
      </c>
      <c r="AV196" s="13" t="s">
        <v>89</v>
      </c>
      <c r="AW196" s="13" t="s">
        <v>35</v>
      </c>
      <c r="AX196" s="13" t="s">
        <v>79</v>
      </c>
      <c r="AY196" s="206" t="s">
        <v>230</v>
      </c>
    </row>
    <row r="197" s="14" customFormat="1">
      <c r="A197" s="14"/>
      <c r="B197" s="213"/>
      <c r="C197" s="14"/>
      <c r="D197" s="191" t="s">
        <v>519</v>
      </c>
      <c r="E197" s="214" t="s">
        <v>1</v>
      </c>
      <c r="F197" s="215" t="s">
        <v>534</v>
      </c>
      <c r="G197" s="14"/>
      <c r="H197" s="216">
        <v>139.53100000000001</v>
      </c>
      <c r="I197" s="217"/>
      <c r="J197" s="14"/>
      <c r="K197" s="14"/>
      <c r="L197" s="213"/>
      <c r="M197" s="218"/>
      <c r="N197" s="219"/>
      <c r="O197" s="219"/>
      <c r="P197" s="219"/>
      <c r="Q197" s="219"/>
      <c r="R197" s="219"/>
      <c r="S197" s="219"/>
      <c r="T197" s="22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14" t="s">
        <v>519</v>
      </c>
      <c r="AU197" s="214" t="s">
        <v>89</v>
      </c>
      <c r="AV197" s="14" t="s">
        <v>235</v>
      </c>
      <c r="AW197" s="14" t="s">
        <v>35</v>
      </c>
      <c r="AX197" s="14" t="s">
        <v>87</v>
      </c>
      <c r="AY197" s="214" t="s">
        <v>230</v>
      </c>
    </row>
    <row r="198" s="2" customFormat="1" ht="21.75" customHeight="1">
      <c r="A198" s="38"/>
      <c r="B198" s="177"/>
      <c r="C198" s="178" t="s">
        <v>256</v>
      </c>
      <c r="D198" s="178" t="s">
        <v>231</v>
      </c>
      <c r="E198" s="179" t="s">
        <v>1991</v>
      </c>
      <c r="F198" s="180" t="s">
        <v>1992</v>
      </c>
      <c r="G198" s="181" t="s">
        <v>578</v>
      </c>
      <c r="H198" s="182">
        <v>55.813000000000002</v>
      </c>
      <c r="I198" s="183"/>
      <c r="J198" s="184">
        <f>ROUND(I198*H198,2)</f>
        <v>0</v>
      </c>
      <c r="K198" s="180" t="s">
        <v>515</v>
      </c>
      <c r="L198" s="39"/>
      <c r="M198" s="185" t="s">
        <v>1</v>
      </c>
      <c r="N198" s="186" t="s">
        <v>44</v>
      </c>
      <c r="O198" s="77"/>
      <c r="P198" s="187">
        <f>O198*H198</f>
        <v>0</v>
      </c>
      <c r="Q198" s="187">
        <v>0</v>
      </c>
      <c r="R198" s="187">
        <f>Q198*H198</f>
        <v>0</v>
      </c>
      <c r="S198" s="187">
        <v>0</v>
      </c>
      <c r="T198" s="188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89" t="s">
        <v>235</v>
      </c>
      <c r="AT198" s="189" t="s">
        <v>231</v>
      </c>
      <c r="AU198" s="189" t="s">
        <v>89</v>
      </c>
      <c r="AY198" s="19" t="s">
        <v>230</v>
      </c>
      <c r="BE198" s="190">
        <f>IF(N198="základní",J198,0)</f>
        <v>0</v>
      </c>
      <c r="BF198" s="190">
        <f>IF(N198="snížená",J198,0)</f>
        <v>0</v>
      </c>
      <c r="BG198" s="190">
        <f>IF(N198="zákl. přenesená",J198,0)</f>
        <v>0</v>
      </c>
      <c r="BH198" s="190">
        <f>IF(N198="sníž. přenesená",J198,0)</f>
        <v>0</v>
      </c>
      <c r="BI198" s="190">
        <f>IF(N198="nulová",J198,0)</f>
        <v>0</v>
      </c>
      <c r="BJ198" s="19" t="s">
        <v>87</v>
      </c>
      <c r="BK198" s="190">
        <f>ROUND(I198*H198,2)</f>
        <v>0</v>
      </c>
      <c r="BL198" s="19" t="s">
        <v>235</v>
      </c>
      <c r="BM198" s="189" t="s">
        <v>2591</v>
      </c>
    </row>
    <row r="199" s="2" customFormat="1">
      <c r="A199" s="38"/>
      <c r="B199" s="39"/>
      <c r="C199" s="38"/>
      <c r="D199" s="191" t="s">
        <v>237</v>
      </c>
      <c r="E199" s="38"/>
      <c r="F199" s="192" t="s">
        <v>1994</v>
      </c>
      <c r="G199" s="38"/>
      <c r="H199" s="38"/>
      <c r="I199" s="193"/>
      <c r="J199" s="38"/>
      <c r="K199" s="38"/>
      <c r="L199" s="39"/>
      <c r="M199" s="194"/>
      <c r="N199" s="195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237</v>
      </c>
      <c r="AU199" s="19" t="s">
        <v>89</v>
      </c>
    </row>
    <row r="200" s="2" customFormat="1">
      <c r="A200" s="38"/>
      <c r="B200" s="39"/>
      <c r="C200" s="38"/>
      <c r="D200" s="199" t="s">
        <v>397</v>
      </c>
      <c r="E200" s="38"/>
      <c r="F200" s="200" t="s">
        <v>1995</v>
      </c>
      <c r="G200" s="38"/>
      <c r="H200" s="38"/>
      <c r="I200" s="193"/>
      <c r="J200" s="38"/>
      <c r="K200" s="38"/>
      <c r="L200" s="39"/>
      <c r="M200" s="194"/>
      <c r="N200" s="195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397</v>
      </c>
      <c r="AU200" s="19" t="s">
        <v>89</v>
      </c>
    </row>
    <row r="201" s="13" customFormat="1">
      <c r="A201" s="13"/>
      <c r="B201" s="205"/>
      <c r="C201" s="13"/>
      <c r="D201" s="191" t="s">
        <v>519</v>
      </c>
      <c r="E201" s="206" t="s">
        <v>1</v>
      </c>
      <c r="F201" s="207" t="s">
        <v>2592</v>
      </c>
      <c r="G201" s="13"/>
      <c r="H201" s="208">
        <v>55.813000000000002</v>
      </c>
      <c r="I201" s="209"/>
      <c r="J201" s="13"/>
      <c r="K201" s="13"/>
      <c r="L201" s="205"/>
      <c r="M201" s="210"/>
      <c r="N201" s="211"/>
      <c r="O201" s="211"/>
      <c r="P201" s="211"/>
      <c r="Q201" s="211"/>
      <c r="R201" s="211"/>
      <c r="S201" s="211"/>
      <c r="T201" s="21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06" t="s">
        <v>519</v>
      </c>
      <c r="AU201" s="206" t="s">
        <v>89</v>
      </c>
      <c r="AV201" s="13" t="s">
        <v>89</v>
      </c>
      <c r="AW201" s="13" t="s">
        <v>35</v>
      </c>
      <c r="AX201" s="13" t="s">
        <v>79</v>
      </c>
      <c r="AY201" s="206" t="s">
        <v>230</v>
      </c>
    </row>
    <row r="202" s="14" customFormat="1">
      <c r="A202" s="14"/>
      <c r="B202" s="213"/>
      <c r="C202" s="14"/>
      <c r="D202" s="191" t="s">
        <v>519</v>
      </c>
      <c r="E202" s="214" t="s">
        <v>1</v>
      </c>
      <c r="F202" s="215" t="s">
        <v>534</v>
      </c>
      <c r="G202" s="14"/>
      <c r="H202" s="216">
        <v>55.813000000000002</v>
      </c>
      <c r="I202" s="217"/>
      <c r="J202" s="14"/>
      <c r="K202" s="14"/>
      <c r="L202" s="213"/>
      <c r="M202" s="218"/>
      <c r="N202" s="219"/>
      <c r="O202" s="219"/>
      <c r="P202" s="219"/>
      <c r="Q202" s="219"/>
      <c r="R202" s="219"/>
      <c r="S202" s="219"/>
      <c r="T202" s="22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14" t="s">
        <v>519</v>
      </c>
      <c r="AU202" s="214" t="s">
        <v>89</v>
      </c>
      <c r="AV202" s="14" t="s">
        <v>235</v>
      </c>
      <c r="AW202" s="14" t="s">
        <v>35</v>
      </c>
      <c r="AX202" s="14" t="s">
        <v>87</v>
      </c>
      <c r="AY202" s="214" t="s">
        <v>230</v>
      </c>
    </row>
    <row r="203" s="2" customFormat="1" ht="16.5" customHeight="1">
      <c r="A203" s="38"/>
      <c r="B203" s="177"/>
      <c r="C203" s="178" t="s">
        <v>260</v>
      </c>
      <c r="D203" s="178" t="s">
        <v>231</v>
      </c>
      <c r="E203" s="179" t="s">
        <v>2020</v>
      </c>
      <c r="F203" s="180" t="s">
        <v>2021</v>
      </c>
      <c r="G203" s="181" t="s">
        <v>514</v>
      </c>
      <c r="H203" s="182">
        <v>3715.902</v>
      </c>
      <c r="I203" s="183"/>
      <c r="J203" s="184">
        <f>ROUND(I203*H203,2)</f>
        <v>0</v>
      </c>
      <c r="K203" s="180" t="s">
        <v>515</v>
      </c>
      <c r="L203" s="39"/>
      <c r="M203" s="185" t="s">
        <v>1</v>
      </c>
      <c r="N203" s="186" t="s">
        <v>44</v>
      </c>
      <c r="O203" s="77"/>
      <c r="P203" s="187">
        <f>O203*H203</f>
        <v>0</v>
      </c>
      <c r="Q203" s="187">
        <v>0.00059000000000000003</v>
      </c>
      <c r="R203" s="187">
        <f>Q203*H203</f>
        <v>2.1923821800000001</v>
      </c>
      <c r="S203" s="187">
        <v>0</v>
      </c>
      <c r="T203" s="18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89" t="s">
        <v>235</v>
      </c>
      <c r="AT203" s="189" t="s">
        <v>231</v>
      </c>
      <c r="AU203" s="189" t="s">
        <v>89</v>
      </c>
      <c r="AY203" s="19" t="s">
        <v>230</v>
      </c>
      <c r="BE203" s="190">
        <f>IF(N203="základní",J203,0)</f>
        <v>0</v>
      </c>
      <c r="BF203" s="190">
        <f>IF(N203="snížená",J203,0)</f>
        <v>0</v>
      </c>
      <c r="BG203" s="190">
        <f>IF(N203="zákl. přenesená",J203,0)</f>
        <v>0</v>
      </c>
      <c r="BH203" s="190">
        <f>IF(N203="sníž. přenesená",J203,0)</f>
        <v>0</v>
      </c>
      <c r="BI203" s="190">
        <f>IF(N203="nulová",J203,0)</f>
        <v>0</v>
      </c>
      <c r="BJ203" s="19" t="s">
        <v>87</v>
      </c>
      <c r="BK203" s="190">
        <f>ROUND(I203*H203,2)</f>
        <v>0</v>
      </c>
      <c r="BL203" s="19" t="s">
        <v>235</v>
      </c>
      <c r="BM203" s="189" t="s">
        <v>2593</v>
      </c>
    </row>
    <row r="204" s="2" customFormat="1">
      <c r="A204" s="38"/>
      <c r="B204" s="39"/>
      <c r="C204" s="38"/>
      <c r="D204" s="191" t="s">
        <v>237</v>
      </c>
      <c r="E204" s="38"/>
      <c r="F204" s="192" t="s">
        <v>2023</v>
      </c>
      <c r="G204" s="38"/>
      <c r="H204" s="38"/>
      <c r="I204" s="193"/>
      <c r="J204" s="38"/>
      <c r="K204" s="38"/>
      <c r="L204" s="39"/>
      <c r="M204" s="194"/>
      <c r="N204" s="195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237</v>
      </c>
      <c r="AU204" s="19" t="s">
        <v>89</v>
      </c>
    </row>
    <row r="205" s="2" customFormat="1">
      <c r="A205" s="38"/>
      <c r="B205" s="39"/>
      <c r="C205" s="38"/>
      <c r="D205" s="199" t="s">
        <v>397</v>
      </c>
      <c r="E205" s="38"/>
      <c r="F205" s="200" t="s">
        <v>2024</v>
      </c>
      <c r="G205" s="38"/>
      <c r="H205" s="38"/>
      <c r="I205" s="193"/>
      <c r="J205" s="38"/>
      <c r="K205" s="38"/>
      <c r="L205" s="39"/>
      <c r="M205" s="194"/>
      <c r="N205" s="195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397</v>
      </c>
      <c r="AU205" s="19" t="s">
        <v>89</v>
      </c>
    </row>
    <row r="206" s="15" customFormat="1">
      <c r="A206" s="15"/>
      <c r="B206" s="221"/>
      <c r="C206" s="15"/>
      <c r="D206" s="191" t="s">
        <v>519</v>
      </c>
      <c r="E206" s="222" t="s">
        <v>1</v>
      </c>
      <c r="F206" s="223" t="s">
        <v>2579</v>
      </c>
      <c r="G206" s="15"/>
      <c r="H206" s="222" t="s">
        <v>1</v>
      </c>
      <c r="I206" s="224"/>
      <c r="J206" s="15"/>
      <c r="K206" s="15"/>
      <c r="L206" s="221"/>
      <c r="M206" s="225"/>
      <c r="N206" s="226"/>
      <c r="O206" s="226"/>
      <c r="P206" s="226"/>
      <c r="Q206" s="226"/>
      <c r="R206" s="226"/>
      <c r="S206" s="226"/>
      <c r="T206" s="227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22" t="s">
        <v>519</v>
      </c>
      <c r="AU206" s="222" t="s">
        <v>89</v>
      </c>
      <c r="AV206" s="15" t="s">
        <v>87</v>
      </c>
      <c r="AW206" s="15" t="s">
        <v>35</v>
      </c>
      <c r="AX206" s="15" t="s">
        <v>79</v>
      </c>
      <c r="AY206" s="222" t="s">
        <v>230</v>
      </c>
    </row>
    <row r="207" s="15" customFormat="1">
      <c r="A207" s="15"/>
      <c r="B207" s="221"/>
      <c r="C207" s="15"/>
      <c r="D207" s="191" t="s">
        <v>519</v>
      </c>
      <c r="E207" s="222" t="s">
        <v>1</v>
      </c>
      <c r="F207" s="223" t="s">
        <v>2565</v>
      </c>
      <c r="G207" s="15"/>
      <c r="H207" s="222" t="s">
        <v>1</v>
      </c>
      <c r="I207" s="224"/>
      <c r="J207" s="15"/>
      <c r="K207" s="15"/>
      <c r="L207" s="221"/>
      <c r="M207" s="225"/>
      <c r="N207" s="226"/>
      <c r="O207" s="226"/>
      <c r="P207" s="226"/>
      <c r="Q207" s="226"/>
      <c r="R207" s="226"/>
      <c r="S207" s="226"/>
      <c r="T207" s="227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22" t="s">
        <v>519</v>
      </c>
      <c r="AU207" s="222" t="s">
        <v>89</v>
      </c>
      <c r="AV207" s="15" t="s">
        <v>87</v>
      </c>
      <c r="AW207" s="15" t="s">
        <v>35</v>
      </c>
      <c r="AX207" s="15" t="s">
        <v>79</v>
      </c>
      <c r="AY207" s="222" t="s">
        <v>230</v>
      </c>
    </row>
    <row r="208" s="13" customFormat="1">
      <c r="A208" s="13"/>
      <c r="B208" s="205"/>
      <c r="C208" s="13"/>
      <c r="D208" s="191" t="s">
        <v>519</v>
      </c>
      <c r="E208" s="206" t="s">
        <v>1</v>
      </c>
      <c r="F208" s="207" t="s">
        <v>2594</v>
      </c>
      <c r="G208" s="13"/>
      <c r="H208" s="208">
        <v>212.16</v>
      </c>
      <c r="I208" s="209"/>
      <c r="J208" s="13"/>
      <c r="K208" s="13"/>
      <c r="L208" s="205"/>
      <c r="M208" s="210"/>
      <c r="N208" s="211"/>
      <c r="O208" s="211"/>
      <c r="P208" s="211"/>
      <c r="Q208" s="211"/>
      <c r="R208" s="211"/>
      <c r="S208" s="211"/>
      <c r="T208" s="21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06" t="s">
        <v>519</v>
      </c>
      <c r="AU208" s="206" t="s">
        <v>89</v>
      </c>
      <c r="AV208" s="13" t="s">
        <v>89</v>
      </c>
      <c r="AW208" s="13" t="s">
        <v>35</v>
      </c>
      <c r="AX208" s="13" t="s">
        <v>79</v>
      </c>
      <c r="AY208" s="206" t="s">
        <v>230</v>
      </c>
    </row>
    <row r="209" s="15" customFormat="1">
      <c r="A209" s="15"/>
      <c r="B209" s="221"/>
      <c r="C209" s="15"/>
      <c r="D209" s="191" t="s">
        <v>519</v>
      </c>
      <c r="E209" s="222" t="s">
        <v>1</v>
      </c>
      <c r="F209" s="223" t="s">
        <v>2567</v>
      </c>
      <c r="G209" s="15"/>
      <c r="H209" s="222" t="s">
        <v>1</v>
      </c>
      <c r="I209" s="224"/>
      <c r="J209" s="15"/>
      <c r="K209" s="15"/>
      <c r="L209" s="221"/>
      <c r="M209" s="225"/>
      <c r="N209" s="226"/>
      <c r="O209" s="226"/>
      <c r="P209" s="226"/>
      <c r="Q209" s="226"/>
      <c r="R209" s="226"/>
      <c r="S209" s="226"/>
      <c r="T209" s="227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22" t="s">
        <v>519</v>
      </c>
      <c r="AU209" s="222" t="s">
        <v>89</v>
      </c>
      <c r="AV209" s="15" t="s">
        <v>87</v>
      </c>
      <c r="AW209" s="15" t="s">
        <v>35</v>
      </c>
      <c r="AX209" s="15" t="s">
        <v>79</v>
      </c>
      <c r="AY209" s="222" t="s">
        <v>230</v>
      </c>
    </row>
    <row r="210" s="13" customFormat="1">
      <c r="A210" s="13"/>
      <c r="B210" s="205"/>
      <c r="C210" s="13"/>
      <c r="D210" s="191" t="s">
        <v>519</v>
      </c>
      <c r="E210" s="206" t="s">
        <v>1</v>
      </c>
      <c r="F210" s="207" t="s">
        <v>2595</v>
      </c>
      <c r="G210" s="13"/>
      <c r="H210" s="208">
        <v>1645.5999999999999</v>
      </c>
      <c r="I210" s="209"/>
      <c r="J210" s="13"/>
      <c r="K210" s="13"/>
      <c r="L210" s="205"/>
      <c r="M210" s="210"/>
      <c r="N210" s="211"/>
      <c r="O210" s="211"/>
      <c r="P210" s="211"/>
      <c r="Q210" s="211"/>
      <c r="R210" s="211"/>
      <c r="S210" s="211"/>
      <c r="T210" s="21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6" t="s">
        <v>519</v>
      </c>
      <c r="AU210" s="206" t="s">
        <v>89</v>
      </c>
      <c r="AV210" s="13" t="s">
        <v>89</v>
      </c>
      <c r="AW210" s="13" t="s">
        <v>35</v>
      </c>
      <c r="AX210" s="13" t="s">
        <v>79</v>
      </c>
      <c r="AY210" s="206" t="s">
        <v>230</v>
      </c>
    </row>
    <row r="211" s="13" customFormat="1">
      <c r="A211" s="13"/>
      <c r="B211" s="205"/>
      <c r="C211" s="13"/>
      <c r="D211" s="191" t="s">
        <v>519</v>
      </c>
      <c r="E211" s="206" t="s">
        <v>1</v>
      </c>
      <c r="F211" s="207" t="s">
        <v>2596</v>
      </c>
      <c r="G211" s="13"/>
      <c r="H211" s="208">
        <v>523.60000000000002</v>
      </c>
      <c r="I211" s="209"/>
      <c r="J211" s="13"/>
      <c r="K211" s="13"/>
      <c r="L211" s="205"/>
      <c r="M211" s="210"/>
      <c r="N211" s="211"/>
      <c r="O211" s="211"/>
      <c r="P211" s="211"/>
      <c r="Q211" s="211"/>
      <c r="R211" s="211"/>
      <c r="S211" s="211"/>
      <c r="T211" s="21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06" t="s">
        <v>519</v>
      </c>
      <c r="AU211" s="206" t="s">
        <v>89</v>
      </c>
      <c r="AV211" s="13" t="s">
        <v>89</v>
      </c>
      <c r="AW211" s="13" t="s">
        <v>35</v>
      </c>
      <c r="AX211" s="13" t="s">
        <v>79</v>
      </c>
      <c r="AY211" s="206" t="s">
        <v>230</v>
      </c>
    </row>
    <row r="212" s="13" customFormat="1">
      <c r="A212" s="13"/>
      <c r="B212" s="205"/>
      <c r="C212" s="13"/>
      <c r="D212" s="191" t="s">
        <v>519</v>
      </c>
      <c r="E212" s="206" t="s">
        <v>1</v>
      </c>
      <c r="F212" s="207" t="s">
        <v>2597</v>
      </c>
      <c r="G212" s="13"/>
      <c r="H212" s="208">
        <v>142</v>
      </c>
      <c r="I212" s="209"/>
      <c r="J212" s="13"/>
      <c r="K212" s="13"/>
      <c r="L212" s="205"/>
      <c r="M212" s="210"/>
      <c r="N212" s="211"/>
      <c r="O212" s="211"/>
      <c r="P212" s="211"/>
      <c r="Q212" s="211"/>
      <c r="R212" s="211"/>
      <c r="S212" s="211"/>
      <c r="T212" s="21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06" t="s">
        <v>519</v>
      </c>
      <c r="AU212" s="206" t="s">
        <v>89</v>
      </c>
      <c r="AV212" s="13" t="s">
        <v>89</v>
      </c>
      <c r="AW212" s="13" t="s">
        <v>35</v>
      </c>
      <c r="AX212" s="13" t="s">
        <v>79</v>
      </c>
      <c r="AY212" s="206" t="s">
        <v>230</v>
      </c>
    </row>
    <row r="213" s="16" customFormat="1">
      <c r="A213" s="16"/>
      <c r="B213" s="228"/>
      <c r="C213" s="16"/>
      <c r="D213" s="191" t="s">
        <v>519</v>
      </c>
      <c r="E213" s="229" t="s">
        <v>1</v>
      </c>
      <c r="F213" s="230" t="s">
        <v>685</v>
      </c>
      <c r="G213" s="16"/>
      <c r="H213" s="231">
        <v>2523.3600000000001</v>
      </c>
      <c r="I213" s="232"/>
      <c r="J213" s="16"/>
      <c r="K213" s="16"/>
      <c r="L213" s="228"/>
      <c r="M213" s="233"/>
      <c r="N213" s="234"/>
      <c r="O213" s="234"/>
      <c r="P213" s="234"/>
      <c r="Q213" s="234"/>
      <c r="R213" s="234"/>
      <c r="S213" s="234"/>
      <c r="T213" s="235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T213" s="229" t="s">
        <v>519</v>
      </c>
      <c r="AU213" s="229" t="s">
        <v>89</v>
      </c>
      <c r="AV213" s="16" t="s">
        <v>241</v>
      </c>
      <c r="AW213" s="16" t="s">
        <v>35</v>
      </c>
      <c r="AX213" s="16" t="s">
        <v>79</v>
      </c>
      <c r="AY213" s="229" t="s">
        <v>230</v>
      </c>
    </row>
    <row r="214" s="15" customFormat="1">
      <c r="A214" s="15"/>
      <c r="B214" s="221"/>
      <c r="C214" s="15"/>
      <c r="D214" s="191" t="s">
        <v>519</v>
      </c>
      <c r="E214" s="222" t="s">
        <v>1</v>
      </c>
      <c r="F214" s="223" t="s">
        <v>1975</v>
      </c>
      <c r="G214" s="15"/>
      <c r="H214" s="222" t="s">
        <v>1</v>
      </c>
      <c r="I214" s="224"/>
      <c r="J214" s="15"/>
      <c r="K214" s="15"/>
      <c r="L214" s="221"/>
      <c r="M214" s="225"/>
      <c r="N214" s="226"/>
      <c r="O214" s="226"/>
      <c r="P214" s="226"/>
      <c r="Q214" s="226"/>
      <c r="R214" s="226"/>
      <c r="S214" s="226"/>
      <c r="T214" s="227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22" t="s">
        <v>519</v>
      </c>
      <c r="AU214" s="222" t="s">
        <v>89</v>
      </c>
      <c r="AV214" s="15" t="s">
        <v>87</v>
      </c>
      <c r="AW214" s="15" t="s">
        <v>35</v>
      </c>
      <c r="AX214" s="15" t="s">
        <v>79</v>
      </c>
      <c r="AY214" s="222" t="s">
        <v>230</v>
      </c>
    </row>
    <row r="215" s="15" customFormat="1">
      <c r="A215" s="15"/>
      <c r="B215" s="221"/>
      <c r="C215" s="15"/>
      <c r="D215" s="191" t="s">
        <v>519</v>
      </c>
      <c r="E215" s="222" t="s">
        <v>1</v>
      </c>
      <c r="F215" s="223" t="s">
        <v>2567</v>
      </c>
      <c r="G215" s="15"/>
      <c r="H215" s="222" t="s">
        <v>1</v>
      </c>
      <c r="I215" s="224"/>
      <c r="J215" s="15"/>
      <c r="K215" s="15"/>
      <c r="L215" s="221"/>
      <c r="M215" s="225"/>
      <c r="N215" s="226"/>
      <c r="O215" s="226"/>
      <c r="P215" s="226"/>
      <c r="Q215" s="226"/>
      <c r="R215" s="226"/>
      <c r="S215" s="226"/>
      <c r="T215" s="227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22" t="s">
        <v>519</v>
      </c>
      <c r="AU215" s="222" t="s">
        <v>89</v>
      </c>
      <c r="AV215" s="15" t="s">
        <v>87</v>
      </c>
      <c r="AW215" s="15" t="s">
        <v>35</v>
      </c>
      <c r="AX215" s="15" t="s">
        <v>79</v>
      </c>
      <c r="AY215" s="222" t="s">
        <v>230</v>
      </c>
    </row>
    <row r="216" s="15" customFormat="1">
      <c r="A216" s="15"/>
      <c r="B216" s="221"/>
      <c r="C216" s="15"/>
      <c r="D216" s="191" t="s">
        <v>519</v>
      </c>
      <c r="E216" s="222" t="s">
        <v>1</v>
      </c>
      <c r="F216" s="223" t="s">
        <v>2598</v>
      </c>
      <c r="G216" s="15"/>
      <c r="H216" s="222" t="s">
        <v>1</v>
      </c>
      <c r="I216" s="224"/>
      <c r="J216" s="15"/>
      <c r="K216" s="15"/>
      <c r="L216" s="221"/>
      <c r="M216" s="225"/>
      <c r="N216" s="226"/>
      <c r="O216" s="226"/>
      <c r="P216" s="226"/>
      <c r="Q216" s="226"/>
      <c r="R216" s="226"/>
      <c r="S216" s="226"/>
      <c r="T216" s="227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22" t="s">
        <v>519</v>
      </c>
      <c r="AU216" s="222" t="s">
        <v>89</v>
      </c>
      <c r="AV216" s="15" t="s">
        <v>87</v>
      </c>
      <c r="AW216" s="15" t="s">
        <v>35</v>
      </c>
      <c r="AX216" s="15" t="s">
        <v>79</v>
      </c>
      <c r="AY216" s="222" t="s">
        <v>230</v>
      </c>
    </row>
    <row r="217" s="15" customFormat="1">
      <c r="A217" s="15"/>
      <c r="B217" s="221"/>
      <c r="C217" s="15"/>
      <c r="D217" s="191" t="s">
        <v>519</v>
      </c>
      <c r="E217" s="222" t="s">
        <v>1</v>
      </c>
      <c r="F217" s="223" t="s">
        <v>1937</v>
      </c>
      <c r="G217" s="15"/>
      <c r="H217" s="222" t="s">
        <v>1</v>
      </c>
      <c r="I217" s="224"/>
      <c r="J217" s="15"/>
      <c r="K217" s="15"/>
      <c r="L217" s="221"/>
      <c r="M217" s="225"/>
      <c r="N217" s="226"/>
      <c r="O217" s="226"/>
      <c r="P217" s="226"/>
      <c r="Q217" s="226"/>
      <c r="R217" s="226"/>
      <c r="S217" s="226"/>
      <c r="T217" s="227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22" t="s">
        <v>519</v>
      </c>
      <c r="AU217" s="222" t="s">
        <v>89</v>
      </c>
      <c r="AV217" s="15" t="s">
        <v>87</v>
      </c>
      <c r="AW217" s="15" t="s">
        <v>35</v>
      </c>
      <c r="AX217" s="15" t="s">
        <v>79</v>
      </c>
      <c r="AY217" s="222" t="s">
        <v>230</v>
      </c>
    </row>
    <row r="218" s="13" customFormat="1">
      <c r="A218" s="13"/>
      <c r="B218" s="205"/>
      <c r="C218" s="13"/>
      <c r="D218" s="191" t="s">
        <v>519</v>
      </c>
      <c r="E218" s="206" t="s">
        <v>1</v>
      </c>
      <c r="F218" s="207" t="s">
        <v>2599</v>
      </c>
      <c r="G218" s="13"/>
      <c r="H218" s="208">
        <v>706.29999999999995</v>
      </c>
      <c r="I218" s="209"/>
      <c r="J218" s="13"/>
      <c r="K218" s="13"/>
      <c r="L218" s="205"/>
      <c r="M218" s="210"/>
      <c r="N218" s="211"/>
      <c r="O218" s="211"/>
      <c r="P218" s="211"/>
      <c r="Q218" s="211"/>
      <c r="R218" s="211"/>
      <c r="S218" s="211"/>
      <c r="T218" s="21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06" t="s">
        <v>519</v>
      </c>
      <c r="AU218" s="206" t="s">
        <v>89</v>
      </c>
      <c r="AV218" s="13" t="s">
        <v>89</v>
      </c>
      <c r="AW218" s="13" t="s">
        <v>35</v>
      </c>
      <c r="AX218" s="13" t="s">
        <v>79</v>
      </c>
      <c r="AY218" s="206" t="s">
        <v>230</v>
      </c>
    </row>
    <row r="219" s="16" customFormat="1">
      <c r="A219" s="16"/>
      <c r="B219" s="228"/>
      <c r="C219" s="16"/>
      <c r="D219" s="191" t="s">
        <v>519</v>
      </c>
      <c r="E219" s="229" t="s">
        <v>1</v>
      </c>
      <c r="F219" s="230" t="s">
        <v>685</v>
      </c>
      <c r="G219" s="16"/>
      <c r="H219" s="231">
        <v>706.29999999999995</v>
      </c>
      <c r="I219" s="232"/>
      <c r="J219" s="16"/>
      <c r="K219" s="16"/>
      <c r="L219" s="228"/>
      <c r="M219" s="233"/>
      <c r="N219" s="234"/>
      <c r="O219" s="234"/>
      <c r="P219" s="234"/>
      <c r="Q219" s="234"/>
      <c r="R219" s="234"/>
      <c r="S219" s="234"/>
      <c r="T219" s="235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T219" s="229" t="s">
        <v>519</v>
      </c>
      <c r="AU219" s="229" t="s">
        <v>89</v>
      </c>
      <c r="AV219" s="16" t="s">
        <v>241</v>
      </c>
      <c r="AW219" s="16" t="s">
        <v>35</v>
      </c>
      <c r="AX219" s="16" t="s">
        <v>79</v>
      </c>
      <c r="AY219" s="229" t="s">
        <v>230</v>
      </c>
    </row>
    <row r="220" s="13" customFormat="1">
      <c r="A220" s="13"/>
      <c r="B220" s="205"/>
      <c r="C220" s="13"/>
      <c r="D220" s="191" t="s">
        <v>519</v>
      </c>
      <c r="E220" s="206" t="s">
        <v>1</v>
      </c>
      <c r="F220" s="207" t="s">
        <v>2586</v>
      </c>
      <c r="G220" s="13"/>
      <c r="H220" s="208">
        <v>16</v>
      </c>
      <c r="I220" s="209"/>
      <c r="J220" s="13"/>
      <c r="K220" s="13"/>
      <c r="L220" s="205"/>
      <c r="M220" s="210"/>
      <c r="N220" s="211"/>
      <c r="O220" s="211"/>
      <c r="P220" s="211"/>
      <c r="Q220" s="211"/>
      <c r="R220" s="211"/>
      <c r="S220" s="211"/>
      <c r="T220" s="21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06" t="s">
        <v>519</v>
      </c>
      <c r="AU220" s="206" t="s">
        <v>89</v>
      </c>
      <c r="AV220" s="13" t="s">
        <v>89</v>
      </c>
      <c r="AW220" s="13" t="s">
        <v>35</v>
      </c>
      <c r="AX220" s="13" t="s">
        <v>79</v>
      </c>
      <c r="AY220" s="206" t="s">
        <v>230</v>
      </c>
    </row>
    <row r="221" s="16" customFormat="1">
      <c r="A221" s="16"/>
      <c r="B221" s="228"/>
      <c r="C221" s="16"/>
      <c r="D221" s="191" t="s">
        <v>519</v>
      </c>
      <c r="E221" s="229" t="s">
        <v>1</v>
      </c>
      <c r="F221" s="230" t="s">
        <v>685</v>
      </c>
      <c r="G221" s="16"/>
      <c r="H221" s="231">
        <v>16</v>
      </c>
      <c r="I221" s="232"/>
      <c r="J221" s="16"/>
      <c r="K221" s="16"/>
      <c r="L221" s="228"/>
      <c r="M221" s="233"/>
      <c r="N221" s="234"/>
      <c r="O221" s="234"/>
      <c r="P221" s="234"/>
      <c r="Q221" s="234"/>
      <c r="R221" s="234"/>
      <c r="S221" s="234"/>
      <c r="T221" s="235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T221" s="229" t="s">
        <v>519</v>
      </c>
      <c r="AU221" s="229" t="s">
        <v>89</v>
      </c>
      <c r="AV221" s="16" t="s">
        <v>241</v>
      </c>
      <c r="AW221" s="16" t="s">
        <v>35</v>
      </c>
      <c r="AX221" s="16" t="s">
        <v>79</v>
      </c>
      <c r="AY221" s="229" t="s">
        <v>230</v>
      </c>
    </row>
    <row r="222" s="15" customFormat="1">
      <c r="A222" s="15"/>
      <c r="B222" s="221"/>
      <c r="C222" s="15"/>
      <c r="D222" s="191" t="s">
        <v>519</v>
      </c>
      <c r="E222" s="222" t="s">
        <v>1</v>
      </c>
      <c r="F222" s="223" t="s">
        <v>2009</v>
      </c>
      <c r="G222" s="15"/>
      <c r="H222" s="222" t="s">
        <v>1</v>
      </c>
      <c r="I222" s="224"/>
      <c r="J222" s="15"/>
      <c r="K222" s="15"/>
      <c r="L222" s="221"/>
      <c r="M222" s="225"/>
      <c r="N222" s="226"/>
      <c r="O222" s="226"/>
      <c r="P222" s="226"/>
      <c r="Q222" s="226"/>
      <c r="R222" s="226"/>
      <c r="S222" s="226"/>
      <c r="T222" s="227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22" t="s">
        <v>519</v>
      </c>
      <c r="AU222" s="222" t="s">
        <v>89</v>
      </c>
      <c r="AV222" s="15" t="s">
        <v>87</v>
      </c>
      <c r="AW222" s="15" t="s">
        <v>35</v>
      </c>
      <c r="AX222" s="15" t="s">
        <v>79</v>
      </c>
      <c r="AY222" s="222" t="s">
        <v>230</v>
      </c>
    </row>
    <row r="223" s="13" customFormat="1">
      <c r="A223" s="13"/>
      <c r="B223" s="205"/>
      <c r="C223" s="13"/>
      <c r="D223" s="191" t="s">
        <v>519</v>
      </c>
      <c r="E223" s="206" t="s">
        <v>1</v>
      </c>
      <c r="F223" s="207" t="s">
        <v>2600</v>
      </c>
      <c r="G223" s="13"/>
      <c r="H223" s="208">
        <v>470.24200000000002</v>
      </c>
      <c r="I223" s="209"/>
      <c r="J223" s="13"/>
      <c r="K223" s="13"/>
      <c r="L223" s="205"/>
      <c r="M223" s="210"/>
      <c r="N223" s="211"/>
      <c r="O223" s="211"/>
      <c r="P223" s="211"/>
      <c r="Q223" s="211"/>
      <c r="R223" s="211"/>
      <c r="S223" s="211"/>
      <c r="T223" s="21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06" t="s">
        <v>519</v>
      </c>
      <c r="AU223" s="206" t="s">
        <v>89</v>
      </c>
      <c r="AV223" s="13" t="s">
        <v>89</v>
      </c>
      <c r="AW223" s="13" t="s">
        <v>35</v>
      </c>
      <c r="AX223" s="13" t="s">
        <v>79</v>
      </c>
      <c r="AY223" s="206" t="s">
        <v>230</v>
      </c>
    </row>
    <row r="224" s="16" customFormat="1">
      <c r="A224" s="16"/>
      <c r="B224" s="228"/>
      <c r="C224" s="16"/>
      <c r="D224" s="191" t="s">
        <v>519</v>
      </c>
      <c r="E224" s="229" t="s">
        <v>1</v>
      </c>
      <c r="F224" s="230" t="s">
        <v>685</v>
      </c>
      <c r="G224" s="16"/>
      <c r="H224" s="231">
        <v>470.24200000000002</v>
      </c>
      <c r="I224" s="232"/>
      <c r="J224" s="16"/>
      <c r="K224" s="16"/>
      <c r="L224" s="228"/>
      <c r="M224" s="233"/>
      <c r="N224" s="234"/>
      <c r="O224" s="234"/>
      <c r="P224" s="234"/>
      <c r="Q224" s="234"/>
      <c r="R224" s="234"/>
      <c r="S224" s="234"/>
      <c r="T224" s="235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T224" s="229" t="s">
        <v>519</v>
      </c>
      <c r="AU224" s="229" t="s">
        <v>89</v>
      </c>
      <c r="AV224" s="16" t="s">
        <v>241</v>
      </c>
      <c r="AW224" s="16" t="s">
        <v>35</v>
      </c>
      <c r="AX224" s="16" t="s">
        <v>79</v>
      </c>
      <c r="AY224" s="229" t="s">
        <v>230</v>
      </c>
    </row>
    <row r="225" s="14" customFormat="1">
      <c r="A225" s="14"/>
      <c r="B225" s="213"/>
      <c r="C225" s="14"/>
      <c r="D225" s="191" t="s">
        <v>519</v>
      </c>
      <c r="E225" s="214" t="s">
        <v>1</v>
      </c>
      <c r="F225" s="215" t="s">
        <v>534</v>
      </c>
      <c r="G225" s="14"/>
      <c r="H225" s="216">
        <v>3715.902</v>
      </c>
      <c r="I225" s="217"/>
      <c r="J225" s="14"/>
      <c r="K225" s="14"/>
      <c r="L225" s="213"/>
      <c r="M225" s="218"/>
      <c r="N225" s="219"/>
      <c r="O225" s="219"/>
      <c r="P225" s="219"/>
      <c r="Q225" s="219"/>
      <c r="R225" s="219"/>
      <c r="S225" s="219"/>
      <c r="T225" s="220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14" t="s">
        <v>519</v>
      </c>
      <c r="AU225" s="214" t="s">
        <v>89</v>
      </c>
      <c r="AV225" s="14" t="s">
        <v>235</v>
      </c>
      <c r="AW225" s="14" t="s">
        <v>35</v>
      </c>
      <c r="AX225" s="14" t="s">
        <v>87</v>
      </c>
      <c r="AY225" s="214" t="s">
        <v>230</v>
      </c>
    </row>
    <row r="226" s="2" customFormat="1" ht="16.5" customHeight="1">
      <c r="A226" s="38"/>
      <c r="B226" s="177"/>
      <c r="C226" s="178" t="s">
        <v>264</v>
      </c>
      <c r="D226" s="178" t="s">
        <v>231</v>
      </c>
      <c r="E226" s="179" t="s">
        <v>2030</v>
      </c>
      <c r="F226" s="180" t="s">
        <v>2031</v>
      </c>
      <c r="G226" s="181" t="s">
        <v>514</v>
      </c>
      <c r="H226" s="182">
        <v>3715.902</v>
      </c>
      <c r="I226" s="183"/>
      <c r="J226" s="184">
        <f>ROUND(I226*H226,2)</f>
        <v>0</v>
      </c>
      <c r="K226" s="180" t="s">
        <v>515</v>
      </c>
      <c r="L226" s="39"/>
      <c r="M226" s="185" t="s">
        <v>1</v>
      </c>
      <c r="N226" s="186" t="s">
        <v>44</v>
      </c>
      <c r="O226" s="77"/>
      <c r="P226" s="187">
        <f>O226*H226</f>
        <v>0</v>
      </c>
      <c r="Q226" s="187">
        <v>0</v>
      </c>
      <c r="R226" s="187">
        <f>Q226*H226</f>
        <v>0</v>
      </c>
      <c r="S226" s="187">
        <v>0</v>
      </c>
      <c r="T226" s="188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89" t="s">
        <v>235</v>
      </c>
      <c r="AT226" s="189" t="s">
        <v>231</v>
      </c>
      <c r="AU226" s="189" t="s">
        <v>89</v>
      </c>
      <c r="AY226" s="19" t="s">
        <v>230</v>
      </c>
      <c r="BE226" s="190">
        <f>IF(N226="základní",J226,0)</f>
        <v>0</v>
      </c>
      <c r="BF226" s="190">
        <f>IF(N226="snížená",J226,0)</f>
        <v>0</v>
      </c>
      <c r="BG226" s="190">
        <f>IF(N226="zákl. přenesená",J226,0)</f>
        <v>0</v>
      </c>
      <c r="BH226" s="190">
        <f>IF(N226="sníž. přenesená",J226,0)</f>
        <v>0</v>
      </c>
      <c r="BI226" s="190">
        <f>IF(N226="nulová",J226,0)</f>
        <v>0</v>
      </c>
      <c r="BJ226" s="19" t="s">
        <v>87</v>
      </c>
      <c r="BK226" s="190">
        <f>ROUND(I226*H226,2)</f>
        <v>0</v>
      </c>
      <c r="BL226" s="19" t="s">
        <v>235</v>
      </c>
      <c r="BM226" s="189" t="s">
        <v>2601</v>
      </c>
    </row>
    <row r="227" s="2" customFormat="1">
      <c r="A227" s="38"/>
      <c r="B227" s="39"/>
      <c r="C227" s="38"/>
      <c r="D227" s="191" t="s">
        <v>237</v>
      </c>
      <c r="E227" s="38"/>
      <c r="F227" s="192" t="s">
        <v>2033</v>
      </c>
      <c r="G227" s="38"/>
      <c r="H227" s="38"/>
      <c r="I227" s="193"/>
      <c r="J227" s="38"/>
      <c r="K227" s="38"/>
      <c r="L227" s="39"/>
      <c r="M227" s="194"/>
      <c r="N227" s="195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237</v>
      </c>
      <c r="AU227" s="19" t="s">
        <v>89</v>
      </c>
    </row>
    <row r="228" s="2" customFormat="1">
      <c r="A228" s="38"/>
      <c r="B228" s="39"/>
      <c r="C228" s="38"/>
      <c r="D228" s="199" t="s">
        <v>397</v>
      </c>
      <c r="E228" s="38"/>
      <c r="F228" s="200" t="s">
        <v>2034</v>
      </c>
      <c r="G228" s="38"/>
      <c r="H228" s="38"/>
      <c r="I228" s="193"/>
      <c r="J228" s="38"/>
      <c r="K228" s="38"/>
      <c r="L228" s="39"/>
      <c r="M228" s="194"/>
      <c r="N228" s="195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397</v>
      </c>
      <c r="AU228" s="19" t="s">
        <v>89</v>
      </c>
    </row>
    <row r="229" s="2" customFormat="1" ht="21.75" customHeight="1">
      <c r="A229" s="38"/>
      <c r="B229" s="177"/>
      <c r="C229" s="178" t="s">
        <v>268</v>
      </c>
      <c r="D229" s="178" t="s">
        <v>231</v>
      </c>
      <c r="E229" s="179" t="s">
        <v>679</v>
      </c>
      <c r="F229" s="180" t="s">
        <v>680</v>
      </c>
      <c r="G229" s="181" t="s">
        <v>578</v>
      </c>
      <c r="H229" s="182">
        <v>903.21199999999999</v>
      </c>
      <c r="I229" s="183"/>
      <c r="J229" s="184">
        <f>ROUND(I229*H229,2)</f>
        <v>0</v>
      </c>
      <c r="K229" s="180" t="s">
        <v>515</v>
      </c>
      <c r="L229" s="39"/>
      <c r="M229" s="185" t="s">
        <v>1</v>
      </c>
      <c r="N229" s="186" t="s">
        <v>44</v>
      </c>
      <c r="O229" s="77"/>
      <c r="P229" s="187">
        <f>O229*H229</f>
        <v>0</v>
      </c>
      <c r="Q229" s="187">
        <v>0</v>
      </c>
      <c r="R229" s="187">
        <f>Q229*H229</f>
        <v>0</v>
      </c>
      <c r="S229" s="187">
        <v>0</v>
      </c>
      <c r="T229" s="188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89" t="s">
        <v>235</v>
      </c>
      <c r="AT229" s="189" t="s">
        <v>231</v>
      </c>
      <c r="AU229" s="189" t="s">
        <v>89</v>
      </c>
      <c r="AY229" s="19" t="s">
        <v>230</v>
      </c>
      <c r="BE229" s="190">
        <f>IF(N229="základní",J229,0)</f>
        <v>0</v>
      </c>
      <c r="BF229" s="190">
        <f>IF(N229="snížená",J229,0)</f>
        <v>0</v>
      </c>
      <c r="BG229" s="190">
        <f>IF(N229="zákl. přenesená",J229,0)</f>
        <v>0</v>
      </c>
      <c r="BH229" s="190">
        <f>IF(N229="sníž. přenesená",J229,0)</f>
        <v>0</v>
      </c>
      <c r="BI229" s="190">
        <f>IF(N229="nulová",J229,0)</f>
        <v>0</v>
      </c>
      <c r="BJ229" s="19" t="s">
        <v>87</v>
      </c>
      <c r="BK229" s="190">
        <f>ROUND(I229*H229,2)</f>
        <v>0</v>
      </c>
      <c r="BL229" s="19" t="s">
        <v>235</v>
      </c>
      <c r="BM229" s="189" t="s">
        <v>2602</v>
      </c>
    </row>
    <row r="230" s="2" customFormat="1">
      <c r="A230" s="38"/>
      <c r="B230" s="39"/>
      <c r="C230" s="38"/>
      <c r="D230" s="191" t="s">
        <v>237</v>
      </c>
      <c r="E230" s="38"/>
      <c r="F230" s="192" t="s">
        <v>682</v>
      </c>
      <c r="G230" s="38"/>
      <c r="H230" s="38"/>
      <c r="I230" s="193"/>
      <c r="J230" s="38"/>
      <c r="K230" s="38"/>
      <c r="L230" s="39"/>
      <c r="M230" s="194"/>
      <c r="N230" s="195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237</v>
      </c>
      <c r="AU230" s="19" t="s">
        <v>89</v>
      </c>
    </row>
    <row r="231" s="2" customFormat="1">
      <c r="A231" s="38"/>
      <c r="B231" s="39"/>
      <c r="C231" s="38"/>
      <c r="D231" s="199" t="s">
        <v>397</v>
      </c>
      <c r="E231" s="38"/>
      <c r="F231" s="200" t="s">
        <v>683</v>
      </c>
      <c r="G231" s="38"/>
      <c r="H231" s="38"/>
      <c r="I231" s="193"/>
      <c r="J231" s="38"/>
      <c r="K231" s="38"/>
      <c r="L231" s="39"/>
      <c r="M231" s="194"/>
      <c r="N231" s="195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397</v>
      </c>
      <c r="AU231" s="19" t="s">
        <v>89</v>
      </c>
    </row>
    <row r="232" s="15" customFormat="1">
      <c r="A232" s="15"/>
      <c r="B232" s="221"/>
      <c r="C232" s="15"/>
      <c r="D232" s="191" t="s">
        <v>519</v>
      </c>
      <c r="E232" s="222" t="s">
        <v>1</v>
      </c>
      <c r="F232" s="223" t="s">
        <v>2036</v>
      </c>
      <c r="G232" s="15"/>
      <c r="H232" s="222" t="s">
        <v>1</v>
      </c>
      <c r="I232" s="224"/>
      <c r="J232" s="15"/>
      <c r="K232" s="15"/>
      <c r="L232" s="221"/>
      <c r="M232" s="225"/>
      <c r="N232" s="226"/>
      <c r="O232" s="226"/>
      <c r="P232" s="226"/>
      <c r="Q232" s="226"/>
      <c r="R232" s="226"/>
      <c r="S232" s="226"/>
      <c r="T232" s="227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22" t="s">
        <v>519</v>
      </c>
      <c r="AU232" s="222" t="s">
        <v>89</v>
      </c>
      <c r="AV232" s="15" t="s">
        <v>87</v>
      </c>
      <c r="AW232" s="15" t="s">
        <v>35</v>
      </c>
      <c r="AX232" s="15" t="s">
        <v>79</v>
      </c>
      <c r="AY232" s="222" t="s">
        <v>230</v>
      </c>
    </row>
    <row r="233" s="13" customFormat="1">
      <c r="A233" s="13"/>
      <c r="B233" s="205"/>
      <c r="C233" s="13"/>
      <c r="D233" s="191" t="s">
        <v>519</v>
      </c>
      <c r="E233" s="206" t="s">
        <v>1</v>
      </c>
      <c r="F233" s="207" t="s">
        <v>2603</v>
      </c>
      <c r="G233" s="13"/>
      <c r="H233" s="208">
        <v>235.12100000000001</v>
      </c>
      <c r="I233" s="209"/>
      <c r="J233" s="13"/>
      <c r="K233" s="13"/>
      <c r="L233" s="205"/>
      <c r="M233" s="210"/>
      <c r="N233" s="211"/>
      <c r="O233" s="211"/>
      <c r="P233" s="211"/>
      <c r="Q233" s="211"/>
      <c r="R233" s="211"/>
      <c r="S233" s="211"/>
      <c r="T233" s="21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06" t="s">
        <v>519</v>
      </c>
      <c r="AU233" s="206" t="s">
        <v>89</v>
      </c>
      <c r="AV233" s="13" t="s">
        <v>89</v>
      </c>
      <c r="AW233" s="13" t="s">
        <v>35</v>
      </c>
      <c r="AX233" s="13" t="s">
        <v>79</v>
      </c>
      <c r="AY233" s="206" t="s">
        <v>230</v>
      </c>
    </row>
    <row r="234" s="13" customFormat="1">
      <c r="A234" s="13"/>
      <c r="B234" s="205"/>
      <c r="C234" s="13"/>
      <c r="D234" s="191" t="s">
        <v>519</v>
      </c>
      <c r="E234" s="206" t="s">
        <v>1</v>
      </c>
      <c r="F234" s="207" t="s">
        <v>2604</v>
      </c>
      <c r="G234" s="13"/>
      <c r="H234" s="208">
        <v>216.48500000000001</v>
      </c>
      <c r="I234" s="209"/>
      <c r="J234" s="13"/>
      <c r="K234" s="13"/>
      <c r="L234" s="205"/>
      <c r="M234" s="210"/>
      <c r="N234" s="211"/>
      <c r="O234" s="211"/>
      <c r="P234" s="211"/>
      <c r="Q234" s="211"/>
      <c r="R234" s="211"/>
      <c r="S234" s="211"/>
      <c r="T234" s="21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06" t="s">
        <v>519</v>
      </c>
      <c r="AU234" s="206" t="s">
        <v>89</v>
      </c>
      <c r="AV234" s="13" t="s">
        <v>89</v>
      </c>
      <c r="AW234" s="13" t="s">
        <v>35</v>
      </c>
      <c r="AX234" s="13" t="s">
        <v>79</v>
      </c>
      <c r="AY234" s="206" t="s">
        <v>230</v>
      </c>
    </row>
    <row r="235" s="16" customFormat="1">
      <c r="A235" s="16"/>
      <c r="B235" s="228"/>
      <c r="C235" s="16"/>
      <c r="D235" s="191" t="s">
        <v>519</v>
      </c>
      <c r="E235" s="229" t="s">
        <v>1</v>
      </c>
      <c r="F235" s="230" t="s">
        <v>685</v>
      </c>
      <c r="G235" s="16"/>
      <c r="H235" s="231">
        <v>451.60599999999999</v>
      </c>
      <c r="I235" s="232"/>
      <c r="J235" s="16"/>
      <c r="K235" s="16"/>
      <c r="L235" s="228"/>
      <c r="M235" s="233"/>
      <c r="N235" s="234"/>
      <c r="O235" s="234"/>
      <c r="P235" s="234"/>
      <c r="Q235" s="234"/>
      <c r="R235" s="234"/>
      <c r="S235" s="234"/>
      <c r="T235" s="235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T235" s="229" t="s">
        <v>519</v>
      </c>
      <c r="AU235" s="229" t="s">
        <v>89</v>
      </c>
      <c r="AV235" s="16" t="s">
        <v>241</v>
      </c>
      <c r="AW235" s="16" t="s">
        <v>35</v>
      </c>
      <c r="AX235" s="16" t="s">
        <v>79</v>
      </c>
      <c r="AY235" s="229" t="s">
        <v>230</v>
      </c>
    </row>
    <row r="236" s="15" customFormat="1">
      <c r="A236" s="15"/>
      <c r="B236" s="221"/>
      <c r="C236" s="15"/>
      <c r="D236" s="191" t="s">
        <v>519</v>
      </c>
      <c r="E236" s="222" t="s">
        <v>1</v>
      </c>
      <c r="F236" s="223" t="s">
        <v>2036</v>
      </c>
      <c r="G236" s="15"/>
      <c r="H236" s="222" t="s">
        <v>1</v>
      </c>
      <c r="I236" s="224"/>
      <c r="J236" s="15"/>
      <c r="K236" s="15"/>
      <c r="L236" s="221"/>
      <c r="M236" s="225"/>
      <c r="N236" s="226"/>
      <c r="O236" s="226"/>
      <c r="P236" s="226"/>
      <c r="Q236" s="226"/>
      <c r="R236" s="226"/>
      <c r="S236" s="226"/>
      <c r="T236" s="227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22" t="s">
        <v>519</v>
      </c>
      <c r="AU236" s="222" t="s">
        <v>89</v>
      </c>
      <c r="AV236" s="15" t="s">
        <v>87</v>
      </c>
      <c r="AW236" s="15" t="s">
        <v>35</v>
      </c>
      <c r="AX236" s="15" t="s">
        <v>79</v>
      </c>
      <c r="AY236" s="222" t="s">
        <v>230</v>
      </c>
    </row>
    <row r="237" s="13" customFormat="1">
      <c r="A237" s="13"/>
      <c r="B237" s="205"/>
      <c r="C237" s="13"/>
      <c r="D237" s="191" t="s">
        <v>519</v>
      </c>
      <c r="E237" s="206" t="s">
        <v>1</v>
      </c>
      <c r="F237" s="207" t="s">
        <v>2603</v>
      </c>
      <c r="G237" s="13"/>
      <c r="H237" s="208">
        <v>235.12100000000001</v>
      </c>
      <c r="I237" s="209"/>
      <c r="J237" s="13"/>
      <c r="K237" s="13"/>
      <c r="L237" s="205"/>
      <c r="M237" s="210"/>
      <c r="N237" s="211"/>
      <c r="O237" s="211"/>
      <c r="P237" s="211"/>
      <c r="Q237" s="211"/>
      <c r="R237" s="211"/>
      <c r="S237" s="211"/>
      <c r="T237" s="21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06" t="s">
        <v>519</v>
      </c>
      <c r="AU237" s="206" t="s">
        <v>89</v>
      </c>
      <c r="AV237" s="13" t="s">
        <v>89</v>
      </c>
      <c r="AW237" s="13" t="s">
        <v>35</v>
      </c>
      <c r="AX237" s="13" t="s">
        <v>79</v>
      </c>
      <c r="AY237" s="206" t="s">
        <v>230</v>
      </c>
    </row>
    <row r="238" s="13" customFormat="1">
      <c r="A238" s="13"/>
      <c r="B238" s="205"/>
      <c r="C238" s="13"/>
      <c r="D238" s="191" t="s">
        <v>519</v>
      </c>
      <c r="E238" s="206" t="s">
        <v>1</v>
      </c>
      <c r="F238" s="207" t="s">
        <v>2604</v>
      </c>
      <c r="G238" s="13"/>
      <c r="H238" s="208">
        <v>216.48500000000001</v>
      </c>
      <c r="I238" s="209"/>
      <c r="J238" s="13"/>
      <c r="K238" s="13"/>
      <c r="L238" s="205"/>
      <c r="M238" s="210"/>
      <c r="N238" s="211"/>
      <c r="O238" s="211"/>
      <c r="P238" s="211"/>
      <c r="Q238" s="211"/>
      <c r="R238" s="211"/>
      <c r="S238" s="211"/>
      <c r="T238" s="21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06" t="s">
        <v>519</v>
      </c>
      <c r="AU238" s="206" t="s">
        <v>89</v>
      </c>
      <c r="AV238" s="13" t="s">
        <v>89</v>
      </c>
      <c r="AW238" s="13" t="s">
        <v>35</v>
      </c>
      <c r="AX238" s="13" t="s">
        <v>79</v>
      </c>
      <c r="AY238" s="206" t="s">
        <v>230</v>
      </c>
    </row>
    <row r="239" s="16" customFormat="1">
      <c r="A239" s="16"/>
      <c r="B239" s="228"/>
      <c r="C239" s="16"/>
      <c r="D239" s="191" t="s">
        <v>519</v>
      </c>
      <c r="E239" s="229" t="s">
        <v>1</v>
      </c>
      <c r="F239" s="230" t="s">
        <v>685</v>
      </c>
      <c r="G239" s="16"/>
      <c r="H239" s="231">
        <v>451.60599999999999</v>
      </c>
      <c r="I239" s="232"/>
      <c r="J239" s="16"/>
      <c r="K239" s="16"/>
      <c r="L239" s="228"/>
      <c r="M239" s="233"/>
      <c r="N239" s="234"/>
      <c r="O239" s="234"/>
      <c r="P239" s="234"/>
      <c r="Q239" s="234"/>
      <c r="R239" s="234"/>
      <c r="S239" s="234"/>
      <c r="T239" s="235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T239" s="229" t="s">
        <v>519</v>
      </c>
      <c r="AU239" s="229" t="s">
        <v>89</v>
      </c>
      <c r="AV239" s="16" t="s">
        <v>241</v>
      </c>
      <c r="AW239" s="16" t="s">
        <v>35</v>
      </c>
      <c r="AX239" s="16" t="s">
        <v>79</v>
      </c>
      <c r="AY239" s="229" t="s">
        <v>230</v>
      </c>
    </row>
    <row r="240" s="14" customFormat="1">
      <c r="A240" s="14"/>
      <c r="B240" s="213"/>
      <c r="C240" s="14"/>
      <c r="D240" s="191" t="s">
        <v>519</v>
      </c>
      <c r="E240" s="214" t="s">
        <v>1</v>
      </c>
      <c r="F240" s="215" t="s">
        <v>534</v>
      </c>
      <c r="G240" s="14"/>
      <c r="H240" s="216">
        <v>903.21199999999999</v>
      </c>
      <c r="I240" s="217"/>
      <c r="J240" s="14"/>
      <c r="K240" s="14"/>
      <c r="L240" s="213"/>
      <c r="M240" s="218"/>
      <c r="N240" s="219"/>
      <c r="O240" s="219"/>
      <c r="P240" s="219"/>
      <c r="Q240" s="219"/>
      <c r="R240" s="219"/>
      <c r="S240" s="219"/>
      <c r="T240" s="220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14" t="s">
        <v>519</v>
      </c>
      <c r="AU240" s="214" t="s">
        <v>89</v>
      </c>
      <c r="AV240" s="14" t="s">
        <v>235</v>
      </c>
      <c r="AW240" s="14" t="s">
        <v>35</v>
      </c>
      <c r="AX240" s="14" t="s">
        <v>87</v>
      </c>
      <c r="AY240" s="214" t="s">
        <v>230</v>
      </c>
    </row>
    <row r="241" s="2" customFormat="1" ht="21.75" customHeight="1">
      <c r="A241" s="38"/>
      <c r="B241" s="177"/>
      <c r="C241" s="178" t="s">
        <v>272</v>
      </c>
      <c r="D241" s="178" t="s">
        <v>231</v>
      </c>
      <c r="E241" s="179" t="s">
        <v>689</v>
      </c>
      <c r="F241" s="180" t="s">
        <v>690</v>
      </c>
      <c r="G241" s="181" t="s">
        <v>578</v>
      </c>
      <c r="H241" s="182">
        <v>564.88999999999999</v>
      </c>
      <c r="I241" s="183"/>
      <c r="J241" s="184">
        <f>ROUND(I241*H241,2)</f>
        <v>0</v>
      </c>
      <c r="K241" s="180" t="s">
        <v>515</v>
      </c>
      <c r="L241" s="39"/>
      <c r="M241" s="185" t="s">
        <v>1</v>
      </c>
      <c r="N241" s="186" t="s">
        <v>44</v>
      </c>
      <c r="O241" s="77"/>
      <c r="P241" s="187">
        <f>O241*H241</f>
        <v>0</v>
      </c>
      <c r="Q241" s="187">
        <v>0</v>
      </c>
      <c r="R241" s="187">
        <f>Q241*H241</f>
        <v>0</v>
      </c>
      <c r="S241" s="187">
        <v>0</v>
      </c>
      <c r="T241" s="188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89" t="s">
        <v>235</v>
      </c>
      <c r="AT241" s="189" t="s">
        <v>231</v>
      </c>
      <c r="AU241" s="189" t="s">
        <v>89</v>
      </c>
      <c r="AY241" s="19" t="s">
        <v>230</v>
      </c>
      <c r="BE241" s="190">
        <f>IF(N241="základní",J241,0)</f>
        <v>0</v>
      </c>
      <c r="BF241" s="190">
        <f>IF(N241="snížená",J241,0)</f>
        <v>0</v>
      </c>
      <c r="BG241" s="190">
        <f>IF(N241="zákl. přenesená",J241,0)</f>
        <v>0</v>
      </c>
      <c r="BH241" s="190">
        <f>IF(N241="sníž. přenesená",J241,0)</f>
        <v>0</v>
      </c>
      <c r="BI241" s="190">
        <f>IF(N241="nulová",J241,0)</f>
        <v>0</v>
      </c>
      <c r="BJ241" s="19" t="s">
        <v>87</v>
      </c>
      <c r="BK241" s="190">
        <f>ROUND(I241*H241,2)</f>
        <v>0</v>
      </c>
      <c r="BL241" s="19" t="s">
        <v>235</v>
      </c>
      <c r="BM241" s="189" t="s">
        <v>2605</v>
      </c>
    </row>
    <row r="242" s="2" customFormat="1">
      <c r="A242" s="38"/>
      <c r="B242" s="39"/>
      <c r="C242" s="38"/>
      <c r="D242" s="191" t="s">
        <v>237</v>
      </c>
      <c r="E242" s="38"/>
      <c r="F242" s="192" t="s">
        <v>692</v>
      </c>
      <c r="G242" s="38"/>
      <c r="H242" s="38"/>
      <c r="I242" s="193"/>
      <c r="J242" s="38"/>
      <c r="K242" s="38"/>
      <c r="L242" s="39"/>
      <c r="M242" s="194"/>
      <c r="N242" s="195"/>
      <c r="O242" s="77"/>
      <c r="P242" s="77"/>
      <c r="Q242" s="77"/>
      <c r="R242" s="77"/>
      <c r="S242" s="77"/>
      <c r="T242" s="7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19" t="s">
        <v>237</v>
      </c>
      <c r="AU242" s="19" t="s">
        <v>89</v>
      </c>
    </row>
    <row r="243" s="2" customFormat="1">
      <c r="A243" s="38"/>
      <c r="B243" s="39"/>
      <c r="C243" s="38"/>
      <c r="D243" s="199" t="s">
        <v>397</v>
      </c>
      <c r="E243" s="38"/>
      <c r="F243" s="200" t="s">
        <v>693</v>
      </c>
      <c r="G243" s="38"/>
      <c r="H243" s="38"/>
      <c r="I243" s="193"/>
      <c r="J243" s="38"/>
      <c r="K243" s="38"/>
      <c r="L243" s="39"/>
      <c r="M243" s="194"/>
      <c r="N243" s="195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397</v>
      </c>
      <c r="AU243" s="19" t="s">
        <v>89</v>
      </c>
    </row>
    <row r="244" s="15" customFormat="1">
      <c r="A244" s="15"/>
      <c r="B244" s="221"/>
      <c r="C244" s="15"/>
      <c r="D244" s="191" t="s">
        <v>519</v>
      </c>
      <c r="E244" s="222" t="s">
        <v>1</v>
      </c>
      <c r="F244" s="223" t="s">
        <v>2039</v>
      </c>
      <c r="G244" s="15"/>
      <c r="H244" s="222" t="s">
        <v>1</v>
      </c>
      <c r="I244" s="224"/>
      <c r="J244" s="15"/>
      <c r="K244" s="15"/>
      <c r="L244" s="221"/>
      <c r="M244" s="225"/>
      <c r="N244" s="226"/>
      <c r="O244" s="226"/>
      <c r="P244" s="226"/>
      <c r="Q244" s="226"/>
      <c r="R244" s="226"/>
      <c r="S244" s="226"/>
      <c r="T244" s="227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22" t="s">
        <v>519</v>
      </c>
      <c r="AU244" s="222" t="s">
        <v>89</v>
      </c>
      <c r="AV244" s="15" t="s">
        <v>87</v>
      </c>
      <c r="AW244" s="15" t="s">
        <v>35</v>
      </c>
      <c r="AX244" s="15" t="s">
        <v>79</v>
      </c>
      <c r="AY244" s="222" t="s">
        <v>230</v>
      </c>
    </row>
    <row r="245" s="15" customFormat="1">
      <c r="A245" s="15"/>
      <c r="B245" s="221"/>
      <c r="C245" s="15"/>
      <c r="D245" s="191" t="s">
        <v>519</v>
      </c>
      <c r="E245" s="222" t="s">
        <v>1</v>
      </c>
      <c r="F245" s="223" t="s">
        <v>2579</v>
      </c>
      <c r="G245" s="15"/>
      <c r="H245" s="222" t="s">
        <v>1</v>
      </c>
      <c r="I245" s="224"/>
      <c r="J245" s="15"/>
      <c r="K245" s="15"/>
      <c r="L245" s="221"/>
      <c r="M245" s="225"/>
      <c r="N245" s="226"/>
      <c r="O245" s="226"/>
      <c r="P245" s="226"/>
      <c r="Q245" s="226"/>
      <c r="R245" s="226"/>
      <c r="S245" s="226"/>
      <c r="T245" s="227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22" t="s">
        <v>519</v>
      </c>
      <c r="AU245" s="222" t="s">
        <v>89</v>
      </c>
      <c r="AV245" s="15" t="s">
        <v>87</v>
      </c>
      <c r="AW245" s="15" t="s">
        <v>35</v>
      </c>
      <c r="AX245" s="15" t="s">
        <v>79</v>
      </c>
      <c r="AY245" s="222" t="s">
        <v>230</v>
      </c>
    </row>
    <row r="246" s="15" customFormat="1">
      <c r="A246" s="15"/>
      <c r="B246" s="221"/>
      <c r="C246" s="15"/>
      <c r="D246" s="191" t="s">
        <v>519</v>
      </c>
      <c r="E246" s="222" t="s">
        <v>1</v>
      </c>
      <c r="F246" s="223" t="s">
        <v>2565</v>
      </c>
      <c r="G246" s="15"/>
      <c r="H246" s="222" t="s">
        <v>1</v>
      </c>
      <c r="I246" s="224"/>
      <c r="J246" s="15"/>
      <c r="K246" s="15"/>
      <c r="L246" s="221"/>
      <c r="M246" s="225"/>
      <c r="N246" s="226"/>
      <c r="O246" s="226"/>
      <c r="P246" s="226"/>
      <c r="Q246" s="226"/>
      <c r="R246" s="226"/>
      <c r="S246" s="226"/>
      <c r="T246" s="227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22" t="s">
        <v>519</v>
      </c>
      <c r="AU246" s="222" t="s">
        <v>89</v>
      </c>
      <c r="AV246" s="15" t="s">
        <v>87</v>
      </c>
      <c r="AW246" s="15" t="s">
        <v>35</v>
      </c>
      <c r="AX246" s="15" t="s">
        <v>79</v>
      </c>
      <c r="AY246" s="222" t="s">
        <v>230</v>
      </c>
    </row>
    <row r="247" s="13" customFormat="1">
      <c r="A247" s="13"/>
      <c r="B247" s="205"/>
      <c r="C247" s="13"/>
      <c r="D247" s="191" t="s">
        <v>519</v>
      </c>
      <c r="E247" s="206" t="s">
        <v>1</v>
      </c>
      <c r="F247" s="207" t="s">
        <v>2580</v>
      </c>
      <c r="G247" s="13"/>
      <c r="H247" s="208">
        <v>153.816</v>
      </c>
      <c r="I247" s="209"/>
      <c r="J247" s="13"/>
      <c r="K247" s="13"/>
      <c r="L247" s="205"/>
      <c r="M247" s="210"/>
      <c r="N247" s="211"/>
      <c r="O247" s="211"/>
      <c r="P247" s="211"/>
      <c r="Q247" s="211"/>
      <c r="R247" s="211"/>
      <c r="S247" s="211"/>
      <c r="T247" s="21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06" t="s">
        <v>519</v>
      </c>
      <c r="AU247" s="206" t="s">
        <v>89</v>
      </c>
      <c r="AV247" s="13" t="s">
        <v>89</v>
      </c>
      <c r="AW247" s="13" t="s">
        <v>35</v>
      </c>
      <c r="AX247" s="13" t="s">
        <v>79</v>
      </c>
      <c r="AY247" s="206" t="s">
        <v>230</v>
      </c>
    </row>
    <row r="248" s="15" customFormat="1">
      <c r="A248" s="15"/>
      <c r="B248" s="221"/>
      <c r="C248" s="15"/>
      <c r="D248" s="191" t="s">
        <v>519</v>
      </c>
      <c r="E248" s="222" t="s">
        <v>1</v>
      </c>
      <c r="F248" s="223" t="s">
        <v>2567</v>
      </c>
      <c r="G248" s="15"/>
      <c r="H248" s="222" t="s">
        <v>1</v>
      </c>
      <c r="I248" s="224"/>
      <c r="J248" s="15"/>
      <c r="K248" s="15"/>
      <c r="L248" s="221"/>
      <c r="M248" s="225"/>
      <c r="N248" s="226"/>
      <c r="O248" s="226"/>
      <c r="P248" s="226"/>
      <c r="Q248" s="226"/>
      <c r="R248" s="226"/>
      <c r="S248" s="226"/>
      <c r="T248" s="227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22" t="s">
        <v>519</v>
      </c>
      <c r="AU248" s="222" t="s">
        <v>89</v>
      </c>
      <c r="AV248" s="15" t="s">
        <v>87</v>
      </c>
      <c r="AW248" s="15" t="s">
        <v>35</v>
      </c>
      <c r="AX248" s="15" t="s">
        <v>79</v>
      </c>
      <c r="AY248" s="222" t="s">
        <v>230</v>
      </c>
    </row>
    <row r="249" s="13" customFormat="1">
      <c r="A249" s="13"/>
      <c r="B249" s="205"/>
      <c r="C249" s="13"/>
      <c r="D249" s="191" t="s">
        <v>519</v>
      </c>
      <c r="E249" s="206" t="s">
        <v>1</v>
      </c>
      <c r="F249" s="207" t="s">
        <v>2581</v>
      </c>
      <c r="G249" s="13"/>
      <c r="H249" s="208">
        <v>88.861999999999995</v>
      </c>
      <c r="I249" s="209"/>
      <c r="J249" s="13"/>
      <c r="K249" s="13"/>
      <c r="L249" s="205"/>
      <c r="M249" s="210"/>
      <c r="N249" s="211"/>
      <c r="O249" s="211"/>
      <c r="P249" s="211"/>
      <c r="Q249" s="211"/>
      <c r="R249" s="211"/>
      <c r="S249" s="211"/>
      <c r="T249" s="21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06" t="s">
        <v>519</v>
      </c>
      <c r="AU249" s="206" t="s">
        <v>89</v>
      </c>
      <c r="AV249" s="13" t="s">
        <v>89</v>
      </c>
      <c r="AW249" s="13" t="s">
        <v>35</v>
      </c>
      <c r="AX249" s="13" t="s">
        <v>79</v>
      </c>
      <c r="AY249" s="206" t="s">
        <v>230</v>
      </c>
    </row>
    <row r="250" s="13" customFormat="1">
      <c r="A250" s="13"/>
      <c r="B250" s="205"/>
      <c r="C250" s="13"/>
      <c r="D250" s="191" t="s">
        <v>519</v>
      </c>
      <c r="E250" s="206" t="s">
        <v>1</v>
      </c>
      <c r="F250" s="207" t="s">
        <v>2582</v>
      </c>
      <c r="G250" s="13"/>
      <c r="H250" s="208">
        <v>176.715</v>
      </c>
      <c r="I250" s="209"/>
      <c r="J250" s="13"/>
      <c r="K250" s="13"/>
      <c r="L250" s="205"/>
      <c r="M250" s="210"/>
      <c r="N250" s="211"/>
      <c r="O250" s="211"/>
      <c r="P250" s="211"/>
      <c r="Q250" s="211"/>
      <c r="R250" s="211"/>
      <c r="S250" s="211"/>
      <c r="T250" s="21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06" t="s">
        <v>519</v>
      </c>
      <c r="AU250" s="206" t="s">
        <v>89</v>
      </c>
      <c r="AV250" s="13" t="s">
        <v>89</v>
      </c>
      <c r="AW250" s="13" t="s">
        <v>35</v>
      </c>
      <c r="AX250" s="13" t="s">
        <v>79</v>
      </c>
      <c r="AY250" s="206" t="s">
        <v>230</v>
      </c>
    </row>
    <row r="251" s="13" customFormat="1">
      <c r="A251" s="13"/>
      <c r="B251" s="205"/>
      <c r="C251" s="13"/>
      <c r="D251" s="191" t="s">
        <v>519</v>
      </c>
      <c r="E251" s="206" t="s">
        <v>1</v>
      </c>
      <c r="F251" s="207" t="s">
        <v>2583</v>
      </c>
      <c r="G251" s="13"/>
      <c r="H251" s="208">
        <v>95.849999999999994</v>
      </c>
      <c r="I251" s="209"/>
      <c r="J251" s="13"/>
      <c r="K251" s="13"/>
      <c r="L251" s="205"/>
      <c r="M251" s="210"/>
      <c r="N251" s="211"/>
      <c r="O251" s="211"/>
      <c r="P251" s="211"/>
      <c r="Q251" s="211"/>
      <c r="R251" s="211"/>
      <c r="S251" s="211"/>
      <c r="T251" s="21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06" t="s">
        <v>519</v>
      </c>
      <c r="AU251" s="206" t="s">
        <v>89</v>
      </c>
      <c r="AV251" s="13" t="s">
        <v>89</v>
      </c>
      <c r="AW251" s="13" t="s">
        <v>35</v>
      </c>
      <c r="AX251" s="13" t="s">
        <v>79</v>
      </c>
      <c r="AY251" s="206" t="s">
        <v>230</v>
      </c>
    </row>
    <row r="252" s="16" customFormat="1">
      <c r="A252" s="16"/>
      <c r="B252" s="228"/>
      <c r="C252" s="16"/>
      <c r="D252" s="191" t="s">
        <v>519</v>
      </c>
      <c r="E252" s="229" t="s">
        <v>1</v>
      </c>
      <c r="F252" s="230" t="s">
        <v>685</v>
      </c>
      <c r="G252" s="16"/>
      <c r="H252" s="231">
        <v>515.24300000000005</v>
      </c>
      <c r="I252" s="232"/>
      <c r="J252" s="16"/>
      <c r="K252" s="16"/>
      <c r="L252" s="228"/>
      <c r="M252" s="233"/>
      <c r="N252" s="234"/>
      <c r="O252" s="234"/>
      <c r="P252" s="234"/>
      <c r="Q252" s="234"/>
      <c r="R252" s="234"/>
      <c r="S252" s="234"/>
      <c r="T252" s="235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T252" s="229" t="s">
        <v>519</v>
      </c>
      <c r="AU252" s="229" t="s">
        <v>89</v>
      </c>
      <c r="AV252" s="16" t="s">
        <v>241</v>
      </c>
      <c r="AW252" s="16" t="s">
        <v>35</v>
      </c>
      <c r="AX252" s="16" t="s">
        <v>79</v>
      </c>
      <c r="AY252" s="229" t="s">
        <v>230</v>
      </c>
    </row>
    <row r="253" s="15" customFormat="1">
      <c r="A253" s="15"/>
      <c r="B253" s="221"/>
      <c r="C253" s="15"/>
      <c r="D253" s="191" t="s">
        <v>519</v>
      </c>
      <c r="E253" s="222" t="s">
        <v>1</v>
      </c>
      <c r="F253" s="223" t="s">
        <v>1975</v>
      </c>
      <c r="G253" s="15"/>
      <c r="H253" s="222" t="s">
        <v>1</v>
      </c>
      <c r="I253" s="224"/>
      <c r="J253" s="15"/>
      <c r="K253" s="15"/>
      <c r="L253" s="221"/>
      <c r="M253" s="225"/>
      <c r="N253" s="226"/>
      <c r="O253" s="226"/>
      <c r="P253" s="226"/>
      <c r="Q253" s="226"/>
      <c r="R253" s="226"/>
      <c r="S253" s="226"/>
      <c r="T253" s="227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22" t="s">
        <v>519</v>
      </c>
      <c r="AU253" s="222" t="s">
        <v>89</v>
      </c>
      <c r="AV253" s="15" t="s">
        <v>87</v>
      </c>
      <c r="AW253" s="15" t="s">
        <v>35</v>
      </c>
      <c r="AX253" s="15" t="s">
        <v>79</v>
      </c>
      <c r="AY253" s="222" t="s">
        <v>230</v>
      </c>
    </row>
    <row r="254" s="15" customFormat="1">
      <c r="A254" s="15"/>
      <c r="B254" s="221"/>
      <c r="C254" s="15"/>
      <c r="D254" s="191" t="s">
        <v>519</v>
      </c>
      <c r="E254" s="222" t="s">
        <v>1</v>
      </c>
      <c r="F254" s="223" t="s">
        <v>2567</v>
      </c>
      <c r="G254" s="15"/>
      <c r="H254" s="222" t="s">
        <v>1</v>
      </c>
      <c r="I254" s="224"/>
      <c r="J254" s="15"/>
      <c r="K254" s="15"/>
      <c r="L254" s="221"/>
      <c r="M254" s="225"/>
      <c r="N254" s="226"/>
      <c r="O254" s="226"/>
      <c r="P254" s="226"/>
      <c r="Q254" s="226"/>
      <c r="R254" s="226"/>
      <c r="S254" s="226"/>
      <c r="T254" s="227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22" t="s">
        <v>519</v>
      </c>
      <c r="AU254" s="222" t="s">
        <v>89</v>
      </c>
      <c r="AV254" s="15" t="s">
        <v>87</v>
      </c>
      <c r="AW254" s="15" t="s">
        <v>35</v>
      </c>
      <c r="AX254" s="15" t="s">
        <v>79</v>
      </c>
      <c r="AY254" s="222" t="s">
        <v>230</v>
      </c>
    </row>
    <row r="255" s="13" customFormat="1">
      <c r="A255" s="13"/>
      <c r="B255" s="205"/>
      <c r="C255" s="13"/>
      <c r="D255" s="191" t="s">
        <v>519</v>
      </c>
      <c r="E255" s="206" t="s">
        <v>1</v>
      </c>
      <c r="F255" s="207" t="s">
        <v>2584</v>
      </c>
      <c r="G255" s="13"/>
      <c r="H255" s="208">
        <v>143.56899999999999</v>
      </c>
      <c r="I255" s="209"/>
      <c r="J255" s="13"/>
      <c r="K255" s="13"/>
      <c r="L255" s="205"/>
      <c r="M255" s="210"/>
      <c r="N255" s="211"/>
      <c r="O255" s="211"/>
      <c r="P255" s="211"/>
      <c r="Q255" s="211"/>
      <c r="R255" s="211"/>
      <c r="S255" s="211"/>
      <c r="T255" s="21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06" t="s">
        <v>519</v>
      </c>
      <c r="AU255" s="206" t="s">
        <v>89</v>
      </c>
      <c r="AV255" s="13" t="s">
        <v>89</v>
      </c>
      <c r="AW255" s="13" t="s">
        <v>35</v>
      </c>
      <c r="AX255" s="13" t="s">
        <v>79</v>
      </c>
      <c r="AY255" s="206" t="s">
        <v>230</v>
      </c>
    </row>
    <row r="256" s="15" customFormat="1">
      <c r="A256" s="15"/>
      <c r="B256" s="221"/>
      <c r="C256" s="15"/>
      <c r="D256" s="191" t="s">
        <v>519</v>
      </c>
      <c r="E256" s="222" t="s">
        <v>1</v>
      </c>
      <c r="F256" s="223" t="s">
        <v>1937</v>
      </c>
      <c r="G256" s="15"/>
      <c r="H256" s="222" t="s">
        <v>1</v>
      </c>
      <c r="I256" s="224"/>
      <c r="J256" s="15"/>
      <c r="K256" s="15"/>
      <c r="L256" s="221"/>
      <c r="M256" s="225"/>
      <c r="N256" s="226"/>
      <c r="O256" s="226"/>
      <c r="P256" s="226"/>
      <c r="Q256" s="226"/>
      <c r="R256" s="226"/>
      <c r="S256" s="226"/>
      <c r="T256" s="227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22" t="s">
        <v>519</v>
      </c>
      <c r="AU256" s="222" t="s">
        <v>89</v>
      </c>
      <c r="AV256" s="15" t="s">
        <v>87</v>
      </c>
      <c r="AW256" s="15" t="s">
        <v>35</v>
      </c>
      <c r="AX256" s="15" t="s">
        <v>79</v>
      </c>
      <c r="AY256" s="222" t="s">
        <v>230</v>
      </c>
    </row>
    <row r="257" s="13" customFormat="1">
      <c r="A257" s="13"/>
      <c r="B257" s="205"/>
      <c r="C257" s="13"/>
      <c r="D257" s="191" t="s">
        <v>519</v>
      </c>
      <c r="E257" s="206" t="s">
        <v>1</v>
      </c>
      <c r="F257" s="207" t="s">
        <v>2585</v>
      </c>
      <c r="G257" s="13"/>
      <c r="H257" s="208">
        <v>441.43799999999999</v>
      </c>
      <c r="I257" s="209"/>
      <c r="J257" s="13"/>
      <c r="K257" s="13"/>
      <c r="L257" s="205"/>
      <c r="M257" s="210"/>
      <c r="N257" s="211"/>
      <c r="O257" s="211"/>
      <c r="P257" s="211"/>
      <c r="Q257" s="211"/>
      <c r="R257" s="211"/>
      <c r="S257" s="211"/>
      <c r="T257" s="21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06" t="s">
        <v>519</v>
      </c>
      <c r="AU257" s="206" t="s">
        <v>89</v>
      </c>
      <c r="AV257" s="13" t="s">
        <v>89</v>
      </c>
      <c r="AW257" s="13" t="s">
        <v>35</v>
      </c>
      <c r="AX257" s="13" t="s">
        <v>79</v>
      </c>
      <c r="AY257" s="206" t="s">
        <v>230</v>
      </c>
    </row>
    <row r="258" s="16" customFormat="1">
      <c r="A258" s="16"/>
      <c r="B258" s="228"/>
      <c r="C258" s="16"/>
      <c r="D258" s="191" t="s">
        <v>519</v>
      </c>
      <c r="E258" s="229" t="s">
        <v>1</v>
      </c>
      <c r="F258" s="230" t="s">
        <v>685</v>
      </c>
      <c r="G258" s="16"/>
      <c r="H258" s="231">
        <v>585.00699999999995</v>
      </c>
      <c r="I258" s="232"/>
      <c r="J258" s="16"/>
      <c r="K258" s="16"/>
      <c r="L258" s="228"/>
      <c r="M258" s="233"/>
      <c r="N258" s="234"/>
      <c r="O258" s="234"/>
      <c r="P258" s="234"/>
      <c r="Q258" s="234"/>
      <c r="R258" s="234"/>
      <c r="S258" s="234"/>
      <c r="T258" s="235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T258" s="229" t="s">
        <v>519</v>
      </c>
      <c r="AU258" s="229" t="s">
        <v>89</v>
      </c>
      <c r="AV258" s="16" t="s">
        <v>241</v>
      </c>
      <c r="AW258" s="16" t="s">
        <v>35</v>
      </c>
      <c r="AX258" s="16" t="s">
        <v>79</v>
      </c>
      <c r="AY258" s="229" t="s">
        <v>230</v>
      </c>
    </row>
    <row r="259" s="13" customFormat="1">
      <c r="A259" s="13"/>
      <c r="B259" s="205"/>
      <c r="C259" s="13"/>
      <c r="D259" s="191" t="s">
        <v>519</v>
      </c>
      <c r="E259" s="206" t="s">
        <v>1</v>
      </c>
      <c r="F259" s="207" t="s">
        <v>2586</v>
      </c>
      <c r="G259" s="13"/>
      <c r="H259" s="208">
        <v>16</v>
      </c>
      <c r="I259" s="209"/>
      <c r="J259" s="13"/>
      <c r="K259" s="13"/>
      <c r="L259" s="205"/>
      <c r="M259" s="210"/>
      <c r="N259" s="211"/>
      <c r="O259" s="211"/>
      <c r="P259" s="211"/>
      <c r="Q259" s="211"/>
      <c r="R259" s="211"/>
      <c r="S259" s="211"/>
      <c r="T259" s="21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06" t="s">
        <v>519</v>
      </c>
      <c r="AU259" s="206" t="s">
        <v>89</v>
      </c>
      <c r="AV259" s="13" t="s">
        <v>89</v>
      </c>
      <c r="AW259" s="13" t="s">
        <v>35</v>
      </c>
      <c r="AX259" s="13" t="s">
        <v>79</v>
      </c>
      <c r="AY259" s="206" t="s">
        <v>230</v>
      </c>
    </row>
    <row r="260" s="16" customFormat="1">
      <c r="A260" s="16"/>
      <c r="B260" s="228"/>
      <c r="C260" s="16"/>
      <c r="D260" s="191" t="s">
        <v>519</v>
      </c>
      <c r="E260" s="229" t="s">
        <v>1</v>
      </c>
      <c r="F260" s="230" t="s">
        <v>685</v>
      </c>
      <c r="G260" s="16"/>
      <c r="H260" s="231">
        <v>16</v>
      </c>
      <c r="I260" s="232"/>
      <c r="J260" s="16"/>
      <c r="K260" s="16"/>
      <c r="L260" s="228"/>
      <c r="M260" s="233"/>
      <c r="N260" s="234"/>
      <c r="O260" s="234"/>
      <c r="P260" s="234"/>
      <c r="Q260" s="234"/>
      <c r="R260" s="234"/>
      <c r="S260" s="234"/>
      <c r="T260" s="235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T260" s="229" t="s">
        <v>519</v>
      </c>
      <c r="AU260" s="229" t="s">
        <v>89</v>
      </c>
      <c r="AV260" s="16" t="s">
        <v>241</v>
      </c>
      <c r="AW260" s="16" t="s">
        <v>35</v>
      </c>
      <c r="AX260" s="16" t="s">
        <v>79</v>
      </c>
      <c r="AY260" s="229" t="s">
        <v>230</v>
      </c>
    </row>
    <row r="261" s="14" customFormat="1">
      <c r="A261" s="14"/>
      <c r="B261" s="213"/>
      <c r="C261" s="14"/>
      <c r="D261" s="191" t="s">
        <v>519</v>
      </c>
      <c r="E261" s="214" t="s">
        <v>1</v>
      </c>
      <c r="F261" s="215" t="s">
        <v>534</v>
      </c>
      <c r="G261" s="14"/>
      <c r="H261" s="216">
        <v>1116.25</v>
      </c>
      <c r="I261" s="217"/>
      <c r="J261" s="14"/>
      <c r="K261" s="14"/>
      <c r="L261" s="213"/>
      <c r="M261" s="218"/>
      <c r="N261" s="219"/>
      <c r="O261" s="219"/>
      <c r="P261" s="219"/>
      <c r="Q261" s="219"/>
      <c r="R261" s="219"/>
      <c r="S261" s="219"/>
      <c r="T261" s="220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14" t="s">
        <v>519</v>
      </c>
      <c r="AU261" s="214" t="s">
        <v>89</v>
      </c>
      <c r="AV261" s="14" t="s">
        <v>235</v>
      </c>
      <c r="AW261" s="14" t="s">
        <v>35</v>
      </c>
      <c r="AX261" s="14" t="s">
        <v>79</v>
      </c>
      <c r="AY261" s="214" t="s">
        <v>230</v>
      </c>
    </row>
    <row r="262" s="13" customFormat="1">
      <c r="A262" s="13"/>
      <c r="B262" s="205"/>
      <c r="C262" s="13"/>
      <c r="D262" s="191" t="s">
        <v>519</v>
      </c>
      <c r="E262" s="206" t="s">
        <v>1</v>
      </c>
      <c r="F262" s="207" t="s">
        <v>2587</v>
      </c>
      <c r="G262" s="13"/>
      <c r="H262" s="208">
        <v>781.375</v>
      </c>
      <c r="I262" s="209"/>
      <c r="J262" s="13"/>
      <c r="K262" s="13"/>
      <c r="L262" s="205"/>
      <c r="M262" s="210"/>
      <c r="N262" s="211"/>
      <c r="O262" s="211"/>
      <c r="P262" s="211"/>
      <c r="Q262" s="211"/>
      <c r="R262" s="211"/>
      <c r="S262" s="211"/>
      <c r="T262" s="21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06" t="s">
        <v>519</v>
      </c>
      <c r="AU262" s="206" t="s">
        <v>89</v>
      </c>
      <c r="AV262" s="13" t="s">
        <v>89</v>
      </c>
      <c r="AW262" s="13" t="s">
        <v>35</v>
      </c>
      <c r="AX262" s="13" t="s">
        <v>79</v>
      </c>
      <c r="AY262" s="206" t="s">
        <v>230</v>
      </c>
    </row>
    <row r="263" s="13" customFormat="1">
      <c r="A263" s="13"/>
      <c r="B263" s="205"/>
      <c r="C263" s="13"/>
      <c r="D263" s="191" t="s">
        <v>519</v>
      </c>
      <c r="E263" s="206" t="s">
        <v>1</v>
      </c>
      <c r="F263" s="207" t="s">
        <v>2606</v>
      </c>
      <c r="G263" s="13"/>
      <c r="H263" s="208">
        <v>-216.48500000000001</v>
      </c>
      <c r="I263" s="209"/>
      <c r="J263" s="13"/>
      <c r="K263" s="13"/>
      <c r="L263" s="205"/>
      <c r="M263" s="210"/>
      <c r="N263" s="211"/>
      <c r="O263" s="211"/>
      <c r="P263" s="211"/>
      <c r="Q263" s="211"/>
      <c r="R263" s="211"/>
      <c r="S263" s="211"/>
      <c r="T263" s="21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06" t="s">
        <v>519</v>
      </c>
      <c r="AU263" s="206" t="s">
        <v>89</v>
      </c>
      <c r="AV263" s="13" t="s">
        <v>89</v>
      </c>
      <c r="AW263" s="13" t="s">
        <v>35</v>
      </c>
      <c r="AX263" s="13" t="s">
        <v>79</v>
      </c>
      <c r="AY263" s="206" t="s">
        <v>230</v>
      </c>
    </row>
    <row r="264" s="14" customFormat="1">
      <c r="A264" s="14"/>
      <c r="B264" s="213"/>
      <c r="C264" s="14"/>
      <c r="D264" s="191" t="s">
        <v>519</v>
      </c>
      <c r="E264" s="214" t="s">
        <v>1</v>
      </c>
      <c r="F264" s="215" t="s">
        <v>534</v>
      </c>
      <c r="G264" s="14"/>
      <c r="H264" s="216">
        <v>564.88999999999999</v>
      </c>
      <c r="I264" s="217"/>
      <c r="J264" s="14"/>
      <c r="K264" s="14"/>
      <c r="L264" s="213"/>
      <c r="M264" s="218"/>
      <c r="N264" s="219"/>
      <c r="O264" s="219"/>
      <c r="P264" s="219"/>
      <c r="Q264" s="219"/>
      <c r="R264" s="219"/>
      <c r="S264" s="219"/>
      <c r="T264" s="22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14" t="s">
        <v>519</v>
      </c>
      <c r="AU264" s="214" t="s">
        <v>89</v>
      </c>
      <c r="AV264" s="14" t="s">
        <v>235</v>
      </c>
      <c r="AW264" s="14" t="s">
        <v>35</v>
      </c>
      <c r="AX264" s="14" t="s">
        <v>87</v>
      </c>
      <c r="AY264" s="214" t="s">
        <v>230</v>
      </c>
    </row>
    <row r="265" s="2" customFormat="1" ht="24.15" customHeight="1">
      <c r="A265" s="38"/>
      <c r="B265" s="177"/>
      <c r="C265" s="178" t="s">
        <v>8</v>
      </c>
      <c r="D265" s="178" t="s">
        <v>231</v>
      </c>
      <c r="E265" s="179" t="s">
        <v>698</v>
      </c>
      <c r="F265" s="180" t="s">
        <v>699</v>
      </c>
      <c r="G265" s="181" t="s">
        <v>578</v>
      </c>
      <c r="H265" s="182">
        <v>2824.4499999999998</v>
      </c>
      <c r="I265" s="183"/>
      <c r="J265" s="184">
        <f>ROUND(I265*H265,2)</f>
        <v>0</v>
      </c>
      <c r="K265" s="180" t="s">
        <v>515</v>
      </c>
      <c r="L265" s="39"/>
      <c r="M265" s="185" t="s">
        <v>1</v>
      </c>
      <c r="N265" s="186" t="s">
        <v>44</v>
      </c>
      <c r="O265" s="77"/>
      <c r="P265" s="187">
        <f>O265*H265</f>
        <v>0</v>
      </c>
      <c r="Q265" s="187">
        <v>0</v>
      </c>
      <c r="R265" s="187">
        <f>Q265*H265</f>
        <v>0</v>
      </c>
      <c r="S265" s="187">
        <v>0</v>
      </c>
      <c r="T265" s="188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89" t="s">
        <v>235</v>
      </c>
      <c r="AT265" s="189" t="s">
        <v>231</v>
      </c>
      <c r="AU265" s="189" t="s">
        <v>89</v>
      </c>
      <c r="AY265" s="19" t="s">
        <v>230</v>
      </c>
      <c r="BE265" s="190">
        <f>IF(N265="základní",J265,0)</f>
        <v>0</v>
      </c>
      <c r="BF265" s="190">
        <f>IF(N265="snížená",J265,0)</f>
        <v>0</v>
      </c>
      <c r="BG265" s="190">
        <f>IF(N265="zákl. přenesená",J265,0)</f>
        <v>0</v>
      </c>
      <c r="BH265" s="190">
        <f>IF(N265="sníž. přenesená",J265,0)</f>
        <v>0</v>
      </c>
      <c r="BI265" s="190">
        <f>IF(N265="nulová",J265,0)</f>
        <v>0</v>
      </c>
      <c r="BJ265" s="19" t="s">
        <v>87</v>
      </c>
      <c r="BK265" s="190">
        <f>ROUND(I265*H265,2)</f>
        <v>0</v>
      </c>
      <c r="BL265" s="19" t="s">
        <v>235</v>
      </c>
      <c r="BM265" s="189" t="s">
        <v>2607</v>
      </c>
    </row>
    <row r="266" s="2" customFormat="1">
      <c r="A266" s="38"/>
      <c r="B266" s="39"/>
      <c r="C266" s="38"/>
      <c r="D266" s="191" t="s">
        <v>237</v>
      </c>
      <c r="E266" s="38"/>
      <c r="F266" s="192" t="s">
        <v>701</v>
      </c>
      <c r="G266" s="38"/>
      <c r="H266" s="38"/>
      <c r="I266" s="193"/>
      <c r="J266" s="38"/>
      <c r="K266" s="38"/>
      <c r="L266" s="39"/>
      <c r="M266" s="194"/>
      <c r="N266" s="195"/>
      <c r="O266" s="77"/>
      <c r="P266" s="77"/>
      <c r="Q266" s="77"/>
      <c r="R266" s="77"/>
      <c r="S266" s="77"/>
      <c r="T266" s="7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T266" s="19" t="s">
        <v>237</v>
      </c>
      <c r="AU266" s="19" t="s">
        <v>89</v>
      </c>
    </row>
    <row r="267" s="2" customFormat="1">
      <c r="A267" s="38"/>
      <c r="B267" s="39"/>
      <c r="C267" s="38"/>
      <c r="D267" s="199" t="s">
        <v>397</v>
      </c>
      <c r="E267" s="38"/>
      <c r="F267" s="200" t="s">
        <v>702</v>
      </c>
      <c r="G267" s="38"/>
      <c r="H267" s="38"/>
      <c r="I267" s="193"/>
      <c r="J267" s="38"/>
      <c r="K267" s="38"/>
      <c r="L267" s="39"/>
      <c r="M267" s="194"/>
      <c r="N267" s="195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397</v>
      </c>
      <c r="AU267" s="19" t="s">
        <v>89</v>
      </c>
    </row>
    <row r="268" s="15" customFormat="1">
      <c r="A268" s="15"/>
      <c r="B268" s="221"/>
      <c r="C268" s="15"/>
      <c r="D268" s="191" t="s">
        <v>519</v>
      </c>
      <c r="E268" s="222" t="s">
        <v>1</v>
      </c>
      <c r="F268" s="223" t="s">
        <v>2039</v>
      </c>
      <c r="G268" s="15"/>
      <c r="H268" s="222" t="s">
        <v>1</v>
      </c>
      <c r="I268" s="224"/>
      <c r="J268" s="15"/>
      <c r="K268" s="15"/>
      <c r="L268" s="221"/>
      <c r="M268" s="225"/>
      <c r="N268" s="226"/>
      <c r="O268" s="226"/>
      <c r="P268" s="226"/>
      <c r="Q268" s="226"/>
      <c r="R268" s="226"/>
      <c r="S268" s="226"/>
      <c r="T268" s="227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22" t="s">
        <v>519</v>
      </c>
      <c r="AU268" s="222" t="s">
        <v>89</v>
      </c>
      <c r="AV268" s="15" t="s">
        <v>87</v>
      </c>
      <c r="AW268" s="15" t="s">
        <v>35</v>
      </c>
      <c r="AX268" s="15" t="s">
        <v>79</v>
      </c>
      <c r="AY268" s="222" t="s">
        <v>230</v>
      </c>
    </row>
    <row r="269" s="15" customFormat="1">
      <c r="A269" s="15"/>
      <c r="B269" s="221"/>
      <c r="C269" s="15"/>
      <c r="D269" s="191" t="s">
        <v>519</v>
      </c>
      <c r="E269" s="222" t="s">
        <v>1</v>
      </c>
      <c r="F269" s="223" t="s">
        <v>2579</v>
      </c>
      <c r="G269" s="15"/>
      <c r="H269" s="222" t="s">
        <v>1</v>
      </c>
      <c r="I269" s="224"/>
      <c r="J269" s="15"/>
      <c r="K269" s="15"/>
      <c r="L269" s="221"/>
      <c r="M269" s="225"/>
      <c r="N269" s="226"/>
      <c r="O269" s="226"/>
      <c r="P269" s="226"/>
      <c r="Q269" s="226"/>
      <c r="R269" s="226"/>
      <c r="S269" s="226"/>
      <c r="T269" s="227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22" t="s">
        <v>519</v>
      </c>
      <c r="AU269" s="222" t="s">
        <v>89</v>
      </c>
      <c r="AV269" s="15" t="s">
        <v>87</v>
      </c>
      <c r="AW269" s="15" t="s">
        <v>35</v>
      </c>
      <c r="AX269" s="15" t="s">
        <v>79</v>
      </c>
      <c r="AY269" s="222" t="s">
        <v>230</v>
      </c>
    </row>
    <row r="270" s="15" customFormat="1">
      <c r="A270" s="15"/>
      <c r="B270" s="221"/>
      <c r="C270" s="15"/>
      <c r="D270" s="191" t="s">
        <v>519</v>
      </c>
      <c r="E270" s="222" t="s">
        <v>1</v>
      </c>
      <c r="F270" s="223" t="s">
        <v>2565</v>
      </c>
      <c r="G270" s="15"/>
      <c r="H270" s="222" t="s">
        <v>1</v>
      </c>
      <c r="I270" s="224"/>
      <c r="J270" s="15"/>
      <c r="K270" s="15"/>
      <c r="L270" s="221"/>
      <c r="M270" s="225"/>
      <c r="N270" s="226"/>
      <c r="O270" s="226"/>
      <c r="P270" s="226"/>
      <c r="Q270" s="226"/>
      <c r="R270" s="226"/>
      <c r="S270" s="226"/>
      <c r="T270" s="227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22" t="s">
        <v>519</v>
      </c>
      <c r="AU270" s="222" t="s">
        <v>89</v>
      </c>
      <c r="AV270" s="15" t="s">
        <v>87</v>
      </c>
      <c r="AW270" s="15" t="s">
        <v>35</v>
      </c>
      <c r="AX270" s="15" t="s">
        <v>79</v>
      </c>
      <c r="AY270" s="222" t="s">
        <v>230</v>
      </c>
    </row>
    <row r="271" s="13" customFormat="1">
      <c r="A271" s="13"/>
      <c r="B271" s="205"/>
      <c r="C271" s="13"/>
      <c r="D271" s="191" t="s">
        <v>519</v>
      </c>
      <c r="E271" s="206" t="s">
        <v>1</v>
      </c>
      <c r="F271" s="207" t="s">
        <v>2580</v>
      </c>
      <c r="G271" s="13"/>
      <c r="H271" s="208">
        <v>153.816</v>
      </c>
      <c r="I271" s="209"/>
      <c r="J271" s="13"/>
      <c r="K271" s="13"/>
      <c r="L271" s="205"/>
      <c r="M271" s="210"/>
      <c r="N271" s="211"/>
      <c r="O271" s="211"/>
      <c r="P271" s="211"/>
      <c r="Q271" s="211"/>
      <c r="R271" s="211"/>
      <c r="S271" s="211"/>
      <c r="T271" s="21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06" t="s">
        <v>519</v>
      </c>
      <c r="AU271" s="206" t="s">
        <v>89</v>
      </c>
      <c r="AV271" s="13" t="s">
        <v>89</v>
      </c>
      <c r="AW271" s="13" t="s">
        <v>35</v>
      </c>
      <c r="AX271" s="13" t="s">
        <v>79</v>
      </c>
      <c r="AY271" s="206" t="s">
        <v>230</v>
      </c>
    </row>
    <row r="272" s="15" customFormat="1">
      <c r="A272" s="15"/>
      <c r="B272" s="221"/>
      <c r="C272" s="15"/>
      <c r="D272" s="191" t="s">
        <v>519</v>
      </c>
      <c r="E272" s="222" t="s">
        <v>1</v>
      </c>
      <c r="F272" s="223" t="s">
        <v>2567</v>
      </c>
      <c r="G272" s="15"/>
      <c r="H272" s="222" t="s">
        <v>1</v>
      </c>
      <c r="I272" s="224"/>
      <c r="J272" s="15"/>
      <c r="K272" s="15"/>
      <c r="L272" s="221"/>
      <c r="M272" s="225"/>
      <c r="N272" s="226"/>
      <c r="O272" s="226"/>
      <c r="P272" s="226"/>
      <c r="Q272" s="226"/>
      <c r="R272" s="226"/>
      <c r="S272" s="226"/>
      <c r="T272" s="227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22" t="s">
        <v>519</v>
      </c>
      <c r="AU272" s="222" t="s">
        <v>89</v>
      </c>
      <c r="AV272" s="15" t="s">
        <v>87</v>
      </c>
      <c r="AW272" s="15" t="s">
        <v>35</v>
      </c>
      <c r="AX272" s="15" t="s">
        <v>79</v>
      </c>
      <c r="AY272" s="222" t="s">
        <v>230</v>
      </c>
    </row>
    <row r="273" s="13" customFormat="1">
      <c r="A273" s="13"/>
      <c r="B273" s="205"/>
      <c r="C273" s="13"/>
      <c r="D273" s="191" t="s">
        <v>519</v>
      </c>
      <c r="E273" s="206" t="s">
        <v>1</v>
      </c>
      <c r="F273" s="207" t="s">
        <v>2581</v>
      </c>
      <c r="G273" s="13"/>
      <c r="H273" s="208">
        <v>88.861999999999995</v>
      </c>
      <c r="I273" s="209"/>
      <c r="J273" s="13"/>
      <c r="K273" s="13"/>
      <c r="L273" s="205"/>
      <c r="M273" s="210"/>
      <c r="N273" s="211"/>
      <c r="O273" s="211"/>
      <c r="P273" s="211"/>
      <c r="Q273" s="211"/>
      <c r="R273" s="211"/>
      <c r="S273" s="211"/>
      <c r="T273" s="21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06" t="s">
        <v>519</v>
      </c>
      <c r="AU273" s="206" t="s">
        <v>89</v>
      </c>
      <c r="AV273" s="13" t="s">
        <v>89</v>
      </c>
      <c r="AW273" s="13" t="s">
        <v>35</v>
      </c>
      <c r="AX273" s="13" t="s">
        <v>79</v>
      </c>
      <c r="AY273" s="206" t="s">
        <v>230</v>
      </c>
    </row>
    <row r="274" s="13" customFormat="1">
      <c r="A274" s="13"/>
      <c r="B274" s="205"/>
      <c r="C274" s="13"/>
      <c r="D274" s="191" t="s">
        <v>519</v>
      </c>
      <c r="E274" s="206" t="s">
        <v>1</v>
      </c>
      <c r="F274" s="207" t="s">
        <v>2582</v>
      </c>
      <c r="G274" s="13"/>
      <c r="H274" s="208">
        <v>176.715</v>
      </c>
      <c r="I274" s="209"/>
      <c r="J274" s="13"/>
      <c r="K274" s="13"/>
      <c r="L274" s="205"/>
      <c r="M274" s="210"/>
      <c r="N274" s="211"/>
      <c r="O274" s="211"/>
      <c r="P274" s="211"/>
      <c r="Q274" s="211"/>
      <c r="R274" s="211"/>
      <c r="S274" s="211"/>
      <c r="T274" s="21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06" t="s">
        <v>519</v>
      </c>
      <c r="AU274" s="206" t="s">
        <v>89</v>
      </c>
      <c r="AV274" s="13" t="s">
        <v>89</v>
      </c>
      <c r="AW274" s="13" t="s">
        <v>35</v>
      </c>
      <c r="AX274" s="13" t="s">
        <v>79</v>
      </c>
      <c r="AY274" s="206" t="s">
        <v>230</v>
      </c>
    </row>
    <row r="275" s="13" customFormat="1">
      <c r="A275" s="13"/>
      <c r="B275" s="205"/>
      <c r="C275" s="13"/>
      <c r="D275" s="191" t="s">
        <v>519</v>
      </c>
      <c r="E275" s="206" t="s">
        <v>1</v>
      </c>
      <c r="F275" s="207" t="s">
        <v>2583</v>
      </c>
      <c r="G275" s="13"/>
      <c r="H275" s="208">
        <v>95.849999999999994</v>
      </c>
      <c r="I275" s="209"/>
      <c r="J275" s="13"/>
      <c r="K275" s="13"/>
      <c r="L275" s="205"/>
      <c r="M275" s="210"/>
      <c r="N275" s="211"/>
      <c r="O275" s="211"/>
      <c r="P275" s="211"/>
      <c r="Q275" s="211"/>
      <c r="R275" s="211"/>
      <c r="S275" s="211"/>
      <c r="T275" s="21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06" t="s">
        <v>519</v>
      </c>
      <c r="AU275" s="206" t="s">
        <v>89</v>
      </c>
      <c r="AV275" s="13" t="s">
        <v>89</v>
      </c>
      <c r="AW275" s="13" t="s">
        <v>35</v>
      </c>
      <c r="AX275" s="13" t="s">
        <v>79</v>
      </c>
      <c r="AY275" s="206" t="s">
        <v>230</v>
      </c>
    </row>
    <row r="276" s="16" customFormat="1">
      <c r="A276" s="16"/>
      <c r="B276" s="228"/>
      <c r="C276" s="16"/>
      <c r="D276" s="191" t="s">
        <v>519</v>
      </c>
      <c r="E276" s="229" t="s">
        <v>1</v>
      </c>
      <c r="F276" s="230" t="s">
        <v>685</v>
      </c>
      <c r="G276" s="16"/>
      <c r="H276" s="231">
        <v>515.24300000000005</v>
      </c>
      <c r="I276" s="232"/>
      <c r="J276" s="16"/>
      <c r="K276" s="16"/>
      <c r="L276" s="228"/>
      <c r="M276" s="233"/>
      <c r="N276" s="234"/>
      <c r="O276" s="234"/>
      <c r="P276" s="234"/>
      <c r="Q276" s="234"/>
      <c r="R276" s="234"/>
      <c r="S276" s="234"/>
      <c r="T276" s="235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T276" s="229" t="s">
        <v>519</v>
      </c>
      <c r="AU276" s="229" t="s">
        <v>89</v>
      </c>
      <c r="AV276" s="16" t="s">
        <v>241</v>
      </c>
      <c r="AW276" s="16" t="s">
        <v>35</v>
      </c>
      <c r="AX276" s="16" t="s">
        <v>79</v>
      </c>
      <c r="AY276" s="229" t="s">
        <v>230</v>
      </c>
    </row>
    <row r="277" s="15" customFormat="1">
      <c r="A277" s="15"/>
      <c r="B277" s="221"/>
      <c r="C277" s="15"/>
      <c r="D277" s="191" t="s">
        <v>519</v>
      </c>
      <c r="E277" s="222" t="s">
        <v>1</v>
      </c>
      <c r="F277" s="223" t="s">
        <v>1975</v>
      </c>
      <c r="G277" s="15"/>
      <c r="H277" s="222" t="s">
        <v>1</v>
      </c>
      <c r="I277" s="224"/>
      <c r="J277" s="15"/>
      <c r="K277" s="15"/>
      <c r="L277" s="221"/>
      <c r="M277" s="225"/>
      <c r="N277" s="226"/>
      <c r="O277" s="226"/>
      <c r="P277" s="226"/>
      <c r="Q277" s="226"/>
      <c r="R277" s="226"/>
      <c r="S277" s="226"/>
      <c r="T277" s="227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22" t="s">
        <v>519</v>
      </c>
      <c r="AU277" s="222" t="s">
        <v>89</v>
      </c>
      <c r="AV277" s="15" t="s">
        <v>87</v>
      </c>
      <c r="AW277" s="15" t="s">
        <v>35</v>
      </c>
      <c r="AX277" s="15" t="s">
        <v>79</v>
      </c>
      <c r="AY277" s="222" t="s">
        <v>230</v>
      </c>
    </row>
    <row r="278" s="15" customFormat="1">
      <c r="A278" s="15"/>
      <c r="B278" s="221"/>
      <c r="C278" s="15"/>
      <c r="D278" s="191" t="s">
        <v>519</v>
      </c>
      <c r="E278" s="222" t="s">
        <v>1</v>
      </c>
      <c r="F278" s="223" t="s">
        <v>2567</v>
      </c>
      <c r="G278" s="15"/>
      <c r="H278" s="222" t="s">
        <v>1</v>
      </c>
      <c r="I278" s="224"/>
      <c r="J278" s="15"/>
      <c r="K278" s="15"/>
      <c r="L278" s="221"/>
      <c r="M278" s="225"/>
      <c r="N278" s="226"/>
      <c r="O278" s="226"/>
      <c r="P278" s="226"/>
      <c r="Q278" s="226"/>
      <c r="R278" s="226"/>
      <c r="S278" s="226"/>
      <c r="T278" s="227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22" t="s">
        <v>519</v>
      </c>
      <c r="AU278" s="222" t="s">
        <v>89</v>
      </c>
      <c r="AV278" s="15" t="s">
        <v>87</v>
      </c>
      <c r="AW278" s="15" t="s">
        <v>35</v>
      </c>
      <c r="AX278" s="15" t="s">
        <v>79</v>
      </c>
      <c r="AY278" s="222" t="s">
        <v>230</v>
      </c>
    </row>
    <row r="279" s="13" customFormat="1">
      <c r="A279" s="13"/>
      <c r="B279" s="205"/>
      <c r="C279" s="13"/>
      <c r="D279" s="191" t="s">
        <v>519</v>
      </c>
      <c r="E279" s="206" t="s">
        <v>1</v>
      </c>
      <c r="F279" s="207" t="s">
        <v>2584</v>
      </c>
      <c r="G279" s="13"/>
      <c r="H279" s="208">
        <v>143.56899999999999</v>
      </c>
      <c r="I279" s="209"/>
      <c r="J279" s="13"/>
      <c r="K279" s="13"/>
      <c r="L279" s="205"/>
      <c r="M279" s="210"/>
      <c r="N279" s="211"/>
      <c r="O279" s="211"/>
      <c r="P279" s="211"/>
      <c r="Q279" s="211"/>
      <c r="R279" s="211"/>
      <c r="S279" s="211"/>
      <c r="T279" s="21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06" t="s">
        <v>519</v>
      </c>
      <c r="AU279" s="206" t="s">
        <v>89</v>
      </c>
      <c r="AV279" s="13" t="s">
        <v>89</v>
      </c>
      <c r="AW279" s="13" t="s">
        <v>35</v>
      </c>
      <c r="AX279" s="13" t="s">
        <v>79</v>
      </c>
      <c r="AY279" s="206" t="s">
        <v>230</v>
      </c>
    </row>
    <row r="280" s="15" customFormat="1">
      <c r="A280" s="15"/>
      <c r="B280" s="221"/>
      <c r="C280" s="15"/>
      <c r="D280" s="191" t="s">
        <v>519</v>
      </c>
      <c r="E280" s="222" t="s">
        <v>1</v>
      </c>
      <c r="F280" s="223" t="s">
        <v>1937</v>
      </c>
      <c r="G280" s="15"/>
      <c r="H280" s="222" t="s">
        <v>1</v>
      </c>
      <c r="I280" s="224"/>
      <c r="J280" s="15"/>
      <c r="K280" s="15"/>
      <c r="L280" s="221"/>
      <c r="M280" s="225"/>
      <c r="N280" s="226"/>
      <c r="O280" s="226"/>
      <c r="P280" s="226"/>
      <c r="Q280" s="226"/>
      <c r="R280" s="226"/>
      <c r="S280" s="226"/>
      <c r="T280" s="227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22" t="s">
        <v>519</v>
      </c>
      <c r="AU280" s="222" t="s">
        <v>89</v>
      </c>
      <c r="AV280" s="15" t="s">
        <v>87</v>
      </c>
      <c r="AW280" s="15" t="s">
        <v>35</v>
      </c>
      <c r="AX280" s="15" t="s">
        <v>79</v>
      </c>
      <c r="AY280" s="222" t="s">
        <v>230</v>
      </c>
    </row>
    <row r="281" s="13" customFormat="1">
      <c r="A281" s="13"/>
      <c r="B281" s="205"/>
      <c r="C281" s="13"/>
      <c r="D281" s="191" t="s">
        <v>519</v>
      </c>
      <c r="E281" s="206" t="s">
        <v>1</v>
      </c>
      <c r="F281" s="207" t="s">
        <v>2585</v>
      </c>
      <c r="G281" s="13"/>
      <c r="H281" s="208">
        <v>441.43799999999999</v>
      </c>
      <c r="I281" s="209"/>
      <c r="J281" s="13"/>
      <c r="K281" s="13"/>
      <c r="L281" s="205"/>
      <c r="M281" s="210"/>
      <c r="N281" s="211"/>
      <c r="O281" s="211"/>
      <c r="P281" s="211"/>
      <c r="Q281" s="211"/>
      <c r="R281" s="211"/>
      <c r="S281" s="211"/>
      <c r="T281" s="21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06" t="s">
        <v>519</v>
      </c>
      <c r="AU281" s="206" t="s">
        <v>89</v>
      </c>
      <c r="AV281" s="13" t="s">
        <v>89</v>
      </c>
      <c r="AW281" s="13" t="s">
        <v>35</v>
      </c>
      <c r="AX281" s="13" t="s">
        <v>79</v>
      </c>
      <c r="AY281" s="206" t="s">
        <v>230</v>
      </c>
    </row>
    <row r="282" s="16" customFormat="1">
      <c r="A282" s="16"/>
      <c r="B282" s="228"/>
      <c r="C282" s="16"/>
      <c r="D282" s="191" t="s">
        <v>519</v>
      </c>
      <c r="E282" s="229" t="s">
        <v>1</v>
      </c>
      <c r="F282" s="230" t="s">
        <v>685</v>
      </c>
      <c r="G282" s="16"/>
      <c r="H282" s="231">
        <v>585.00699999999995</v>
      </c>
      <c r="I282" s="232"/>
      <c r="J282" s="16"/>
      <c r="K282" s="16"/>
      <c r="L282" s="228"/>
      <c r="M282" s="233"/>
      <c r="N282" s="234"/>
      <c r="O282" s="234"/>
      <c r="P282" s="234"/>
      <c r="Q282" s="234"/>
      <c r="R282" s="234"/>
      <c r="S282" s="234"/>
      <c r="T282" s="235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T282" s="229" t="s">
        <v>519</v>
      </c>
      <c r="AU282" s="229" t="s">
        <v>89</v>
      </c>
      <c r="AV282" s="16" t="s">
        <v>241</v>
      </c>
      <c r="AW282" s="16" t="s">
        <v>35</v>
      </c>
      <c r="AX282" s="16" t="s">
        <v>79</v>
      </c>
      <c r="AY282" s="229" t="s">
        <v>230</v>
      </c>
    </row>
    <row r="283" s="13" customFormat="1">
      <c r="A283" s="13"/>
      <c r="B283" s="205"/>
      <c r="C283" s="13"/>
      <c r="D283" s="191" t="s">
        <v>519</v>
      </c>
      <c r="E283" s="206" t="s">
        <v>1</v>
      </c>
      <c r="F283" s="207" t="s">
        <v>2586</v>
      </c>
      <c r="G283" s="13"/>
      <c r="H283" s="208">
        <v>16</v>
      </c>
      <c r="I283" s="209"/>
      <c r="J283" s="13"/>
      <c r="K283" s="13"/>
      <c r="L283" s="205"/>
      <c r="M283" s="210"/>
      <c r="N283" s="211"/>
      <c r="O283" s="211"/>
      <c r="P283" s="211"/>
      <c r="Q283" s="211"/>
      <c r="R283" s="211"/>
      <c r="S283" s="211"/>
      <c r="T283" s="21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06" t="s">
        <v>519</v>
      </c>
      <c r="AU283" s="206" t="s">
        <v>89</v>
      </c>
      <c r="AV283" s="13" t="s">
        <v>89</v>
      </c>
      <c r="AW283" s="13" t="s">
        <v>35</v>
      </c>
      <c r="AX283" s="13" t="s">
        <v>79</v>
      </c>
      <c r="AY283" s="206" t="s">
        <v>230</v>
      </c>
    </row>
    <row r="284" s="16" customFormat="1">
      <c r="A284" s="16"/>
      <c r="B284" s="228"/>
      <c r="C284" s="16"/>
      <c r="D284" s="191" t="s">
        <v>519</v>
      </c>
      <c r="E284" s="229" t="s">
        <v>1</v>
      </c>
      <c r="F284" s="230" t="s">
        <v>685</v>
      </c>
      <c r="G284" s="16"/>
      <c r="H284" s="231">
        <v>16</v>
      </c>
      <c r="I284" s="232"/>
      <c r="J284" s="16"/>
      <c r="K284" s="16"/>
      <c r="L284" s="228"/>
      <c r="M284" s="233"/>
      <c r="N284" s="234"/>
      <c r="O284" s="234"/>
      <c r="P284" s="234"/>
      <c r="Q284" s="234"/>
      <c r="R284" s="234"/>
      <c r="S284" s="234"/>
      <c r="T284" s="235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T284" s="229" t="s">
        <v>519</v>
      </c>
      <c r="AU284" s="229" t="s">
        <v>89</v>
      </c>
      <c r="AV284" s="16" t="s">
        <v>241</v>
      </c>
      <c r="AW284" s="16" t="s">
        <v>35</v>
      </c>
      <c r="AX284" s="16" t="s">
        <v>79</v>
      </c>
      <c r="AY284" s="229" t="s">
        <v>230</v>
      </c>
    </row>
    <row r="285" s="14" customFormat="1">
      <c r="A285" s="14"/>
      <c r="B285" s="213"/>
      <c r="C285" s="14"/>
      <c r="D285" s="191" t="s">
        <v>519</v>
      </c>
      <c r="E285" s="214" t="s">
        <v>1</v>
      </c>
      <c r="F285" s="215" t="s">
        <v>534</v>
      </c>
      <c r="G285" s="14"/>
      <c r="H285" s="216">
        <v>1116.25</v>
      </c>
      <c r="I285" s="217"/>
      <c r="J285" s="14"/>
      <c r="K285" s="14"/>
      <c r="L285" s="213"/>
      <c r="M285" s="218"/>
      <c r="N285" s="219"/>
      <c r="O285" s="219"/>
      <c r="P285" s="219"/>
      <c r="Q285" s="219"/>
      <c r="R285" s="219"/>
      <c r="S285" s="219"/>
      <c r="T285" s="22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14" t="s">
        <v>519</v>
      </c>
      <c r="AU285" s="214" t="s">
        <v>89</v>
      </c>
      <c r="AV285" s="14" t="s">
        <v>235</v>
      </c>
      <c r="AW285" s="14" t="s">
        <v>35</v>
      </c>
      <c r="AX285" s="14" t="s">
        <v>79</v>
      </c>
      <c r="AY285" s="214" t="s">
        <v>230</v>
      </c>
    </row>
    <row r="286" s="13" customFormat="1">
      <c r="A286" s="13"/>
      <c r="B286" s="205"/>
      <c r="C286" s="13"/>
      <c r="D286" s="191" t="s">
        <v>519</v>
      </c>
      <c r="E286" s="206" t="s">
        <v>1</v>
      </c>
      <c r="F286" s="207" t="s">
        <v>2587</v>
      </c>
      <c r="G286" s="13"/>
      <c r="H286" s="208">
        <v>781.375</v>
      </c>
      <c r="I286" s="209"/>
      <c r="J286" s="13"/>
      <c r="K286" s="13"/>
      <c r="L286" s="205"/>
      <c r="M286" s="210"/>
      <c r="N286" s="211"/>
      <c r="O286" s="211"/>
      <c r="P286" s="211"/>
      <c r="Q286" s="211"/>
      <c r="R286" s="211"/>
      <c r="S286" s="211"/>
      <c r="T286" s="21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06" t="s">
        <v>519</v>
      </c>
      <c r="AU286" s="206" t="s">
        <v>89</v>
      </c>
      <c r="AV286" s="13" t="s">
        <v>89</v>
      </c>
      <c r="AW286" s="13" t="s">
        <v>35</v>
      </c>
      <c r="AX286" s="13" t="s">
        <v>79</v>
      </c>
      <c r="AY286" s="206" t="s">
        <v>230</v>
      </c>
    </row>
    <row r="287" s="13" customFormat="1">
      <c r="A287" s="13"/>
      <c r="B287" s="205"/>
      <c r="C287" s="13"/>
      <c r="D287" s="191" t="s">
        <v>519</v>
      </c>
      <c r="E287" s="206" t="s">
        <v>1</v>
      </c>
      <c r="F287" s="207" t="s">
        <v>2606</v>
      </c>
      <c r="G287" s="13"/>
      <c r="H287" s="208">
        <v>-216.48500000000001</v>
      </c>
      <c r="I287" s="209"/>
      <c r="J287" s="13"/>
      <c r="K287" s="13"/>
      <c r="L287" s="205"/>
      <c r="M287" s="210"/>
      <c r="N287" s="211"/>
      <c r="O287" s="211"/>
      <c r="P287" s="211"/>
      <c r="Q287" s="211"/>
      <c r="R287" s="211"/>
      <c r="S287" s="211"/>
      <c r="T287" s="21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06" t="s">
        <v>519</v>
      </c>
      <c r="AU287" s="206" t="s">
        <v>89</v>
      </c>
      <c r="AV287" s="13" t="s">
        <v>89</v>
      </c>
      <c r="AW287" s="13" t="s">
        <v>35</v>
      </c>
      <c r="AX287" s="13" t="s">
        <v>79</v>
      </c>
      <c r="AY287" s="206" t="s">
        <v>230</v>
      </c>
    </row>
    <row r="288" s="14" customFormat="1">
      <c r="A288" s="14"/>
      <c r="B288" s="213"/>
      <c r="C288" s="14"/>
      <c r="D288" s="191" t="s">
        <v>519</v>
      </c>
      <c r="E288" s="214" t="s">
        <v>1</v>
      </c>
      <c r="F288" s="215" t="s">
        <v>534</v>
      </c>
      <c r="G288" s="14"/>
      <c r="H288" s="216">
        <v>564.88999999999999</v>
      </c>
      <c r="I288" s="217"/>
      <c r="J288" s="14"/>
      <c r="K288" s="14"/>
      <c r="L288" s="213"/>
      <c r="M288" s="218"/>
      <c r="N288" s="219"/>
      <c r="O288" s="219"/>
      <c r="P288" s="219"/>
      <c r="Q288" s="219"/>
      <c r="R288" s="219"/>
      <c r="S288" s="219"/>
      <c r="T288" s="220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14" t="s">
        <v>519</v>
      </c>
      <c r="AU288" s="214" t="s">
        <v>89</v>
      </c>
      <c r="AV288" s="14" t="s">
        <v>235</v>
      </c>
      <c r="AW288" s="14" t="s">
        <v>35</v>
      </c>
      <c r="AX288" s="14" t="s">
        <v>87</v>
      </c>
      <c r="AY288" s="214" t="s">
        <v>230</v>
      </c>
    </row>
    <row r="289" s="13" customFormat="1">
      <c r="A289" s="13"/>
      <c r="B289" s="205"/>
      <c r="C289" s="13"/>
      <c r="D289" s="191" t="s">
        <v>519</v>
      </c>
      <c r="E289" s="13"/>
      <c r="F289" s="207" t="s">
        <v>2608</v>
      </c>
      <c r="G289" s="13"/>
      <c r="H289" s="208">
        <v>2824.4499999999998</v>
      </c>
      <c r="I289" s="209"/>
      <c r="J289" s="13"/>
      <c r="K289" s="13"/>
      <c r="L289" s="205"/>
      <c r="M289" s="210"/>
      <c r="N289" s="211"/>
      <c r="O289" s="211"/>
      <c r="P289" s="211"/>
      <c r="Q289" s="211"/>
      <c r="R289" s="211"/>
      <c r="S289" s="211"/>
      <c r="T289" s="21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06" t="s">
        <v>519</v>
      </c>
      <c r="AU289" s="206" t="s">
        <v>89</v>
      </c>
      <c r="AV289" s="13" t="s">
        <v>89</v>
      </c>
      <c r="AW289" s="13" t="s">
        <v>3</v>
      </c>
      <c r="AX289" s="13" t="s">
        <v>87</v>
      </c>
      <c r="AY289" s="206" t="s">
        <v>230</v>
      </c>
    </row>
    <row r="290" s="2" customFormat="1" ht="21.75" customHeight="1">
      <c r="A290" s="38"/>
      <c r="B290" s="177"/>
      <c r="C290" s="178" t="s">
        <v>281</v>
      </c>
      <c r="D290" s="178" t="s">
        <v>231</v>
      </c>
      <c r="E290" s="179" t="s">
        <v>704</v>
      </c>
      <c r="F290" s="180" t="s">
        <v>705</v>
      </c>
      <c r="G290" s="181" t="s">
        <v>578</v>
      </c>
      <c r="H290" s="182">
        <v>279.06200000000001</v>
      </c>
      <c r="I290" s="183"/>
      <c r="J290" s="184">
        <f>ROUND(I290*H290,2)</f>
        <v>0</v>
      </c>
      <c r="K290" s="180" t="s">
        <v>515</v>
      </c>
      <c r="L290" s="39"/>
      <c r="M290" s="185" t="s">
        <v>1</v>
      </c>
      <c r="N290" s="186" t="s">
        <v>44</v>
      </c>
      <c r="O290" s="77"/>
      <c r="P290" s="187">
        <f>O290*H290</f>
        <v>0</v>
      </c>
      <c r="Q290" s="187">
        <v>0</v>
      </c>
      <c r="R290" s="187">
        <f>Q290*H290</f>
        <v>0</v>
      </c>
      <c r="S290" s="187">
        <v>0</v>
      </c>
      <c r="T290" s="188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89" t="s">
        <v>235</v>
      </c>
      <c r="AT290" s="189" t="s">
        <v>231</v>
      </c>
      <c r="AU290" s="189" t="s">
        <v>89</v>
      </c>
      <c r="AY290" s="19" t="s">
        <v>230</v>
      </c>
      <c r="BE290" s="190">
        <f>IF(N290="základní",J290,0)</f>
        <v>0</v>
      </c>
      <c r="BF290" s="190">
        <f>IF(N290="snížená",J290,0)</f>
        <v>0</v>
      </c>
      <c r="BG290" s="190">
        <f>IF(N290="zákl. přenesená",J290,0)</f>
        <v>0</v>
      </c>
      <c r="BH290" s="190">
        <f>IF(N290="sníž. přenesená",J290,0)</f>
        <v>0</v>
      </c>
      <c r="BI290" s="190">
        <f>IF(N290="nulová",J290,0)</f>
        <v>0</v>
      </c>
      <c r="BJ290" s="19" t="s">
        <v>87</v>
      </c>
      <c r="BK290" s="190">
        <f>ROUND(I290*H290,2)</f>
        <v>0</v>
      </c>
      <c r="BL290" s="19" t="s">
        <v>235</v>
      </c>
      <c r="BM290" s="189" t="s">
        <v>2609</v>
      </c>
    </row>
    <row r="291" s="2" customFormat="1">
      <c r="A291" s="38"/>
      <c r="B291" s="39"/>
      <c r="C291" s="38"/>
      <c r="D291" s="191" t="s">
        <v>237</v>
      </c>
      <c r="E291" s="38"/>
      <c r="F291" s="192" t="s">
        <v>707</v>
      </c>
      <c r="G291" s="38"/>
      <c r="H291" s="38"/>
      <c r="I291" s="193"/>
      <c r="J291" s="38"/>
      <c r="K291" s="38"/>
      <c r="L291" s="39"/>
      <c r="M291" s="194"/>
      <c r="N291" s="195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237</v>
      </c>
      <c r="AU291" s="19" t="s">
        <v>89</v>
      </c>
    </row>
    <row r="292" s="2" customFormat="1">
      <c r="A292" s="38"/>
      <c r="B292" s="39"/>
      <c r="C292" s="38"/>
      <c r="D292" s="199" t="s">
        <v>397</v>
      </c>
      <c r="E292" s="38"/>
      <c r="F292" s="200" t="s">
        <v>708</v>
      </c>
      <c r="G292" s="38"/>
      <c r="H292" s="38"/>
      <c r="I292" s="193"/>
      <c r="J292" s="38"/>
      <c r="K292" s="38"/>
      <c r="L292" s="39"/>
      <c r="M292" s="194"/>
      <c r="N292" s="195"/>
      <c r="O292" s="77"/>
      <c r="P292" s="77"/>
      <c r="Q292" s="77"/>
      <c r="R292" s="77"/>
      <c r="S292" s="77"/>
      <c r="T292" s="7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T292" s="19" t="s">
        <v>397</v>
      </c>
      <c r="AU292" s="19" t="s">
        <v>89</v>
      </c>
    </row>
    <row r="293" s="15" customFormat="1">
      <c r="A293" s="15"/>
      <c r="B293" s="221"/>
      <c r="C293" s="15"/>
      <c r="D293" s="191" t="s">
        <v>519</v>
      </c>
      <c r="E293" s="222" t="s">
        <v>1</v>
      </c>
      <c r="F293" s="223" t="s">
        <v>2039</v>
      </c>
      <c r="G293" s="15"/>
      <c r="H293" s="222" t="s">
        <v>1</v>
      </c>
      <c r="I293" s="224"/>
      <c r="J293" s="15"/>
      <c r="K293" s="15"/>
      <c r="L293" s="221"/>
      <c r="M293" s="225"/>
      <c r="N293" s="226"/>
      <c r="O293" s="226"/>
      <c r="P293" s="226"/>
      <c r="Q293" s="226"/>
      <c r="R293" s="226"/>
      <c r="S293" s="226"/>
      <c r="T293" s="227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22" t="s">
        <v>519</v>
      </c>
      <c r="AU293" s="222" t="s">
        <v>89</v>
      </c>
      <c r="AV293" s="15" t="s">
        <v>87</v>
      </c>
      <c r="AW293" s="15" t="s">
        <v>35</v>
      </c>
      <c r="AX293" s="15" t="s">
        <v>79</v>
      </c>
      <c r="AY293" s="222" t="s">
        <v>230</v>
      </c>
    </row>
    <row r="294" s="13" customFormat="1">
      <c r="A294" s="13"/>
      <c r="B294" s="205"/>
      <c r="C294" s="13"/>
      <c r="D294" s="191" t="s">
        <v>519</v>
      </c>
      <c r="E294" s="206" t="s">
        <v>1</v>
      </c>
      <c r="F294" s="207" t="s">
        <v>2589</v>
      </c>
      <c r="G294" s="13"/>
      <c r="H294" s="208">
        <v>139.53100000000001</v>
      </c>
      <c r="I294" s="209"/>
      <c r="J294" s="13"/>
      <c r="K294" s="13"/>
      <c r="L294" s="205"/>
      <c r="M294" s="210"/>
      <c r="N294" s="211"/>
      <c r="O294" s="211"/>
      <c r="P294" s="211"/>
      <c r="Q294" s="211"/>
      <c r="R294" s="211"/>
      <c r="S294" s="211"/>
      <c r="T294" s="21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06" t="s">
        <v>519</v>
      </c>
      <c r="AU294" s="206" t="s">
        <v>89</v>
      </c>
      <c r="AV294" s="13" t="s">
        <v>89</v>
      </c>
      <c r="AW294" s="13" t="s">
        <v>35</v>
      </c>
      <c r="AX294" s="13" t="s">
        <v>79</v>
      </c>
      <c r="AY294" s="206" t="s">
        <v>230</v>
      </c>
    </row>
    <row r="295" s="13" customFormat="1">
      <c r="A295" s="13"/>
      <c r="B295" s="205"/>
      <c r="C295" s="13"/>
      <c r="D295" s="191" t="s">
        <v>519</v>
      </c>
      <c r="E295" s="206" t="s">
        <v>1</v>
      </c>
      <c r="F295" s="207" t="s">
        <v>2589</v>
      </c>
      <c r="G295" s="13"/>
      <c r="H295" s="208">
        <v>139.53100000000001</v>
      </c>
      <c r="I295" s="209"/>
      <c r="J295" s="13"/>
      <c r="K295" s="13"/>
      <c r="L295" s="205"/>
      <c r="M295" s="210"/>
      <c r="N295" s="211"/>
      <c r="O295" s="211"/>
      <c r="P295" s="211"/>
      <c r="Q295" s="211"/>
      <c r="R295" s="211"/>
      <c r="S295" s="211"/>
      <c r="T295" s="21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06" t="s">
        <v>519</v>
      </c>
      <c r="AU295" s="206" t="s">
        <v>89</v>
      </c>
      <c r="AV295" s="13" t="s">
        <v>89</v>
      </c>
      <c r="AW295" s="13" t="s">
        <v>35</v>
      </c>
      <c r="AX295" s="13" t="s">
        <v>79</v>
      </c>
      <c r="AY295" s="206" t="s">
        <v>230</v>
      </c>
    </row>
    <row r="296" s="14" customFormat="1">
      <c r="A296" s="14"/>
      <c r="B296" s="213"/>
      <c r="C296" s="14"/>
      <c r="D296" s="191" t="s">
        <v>519</v>
      </c>
      <c r="E296" s="214" t="s">
        <v>1</v>
      </c>
      <c r="F296" s="215" t="s">
        <v>534</v>
      </c>
      <c r="G296" s="14"/>
      <c r="H296" s="216">
        <v>279.06200000000001</v>
      </c>
      <c r="I296" s="217"/>
      <c r="J296" s="14"/>
      <c r="K296" s="14"/>
      <c r="L296" s="213"/>
      <c r="M296" s="218"/>
      <c r="N296" s="219"/>
      <c r="O296" s="219"/>
      <c r="P296" s="219"/>
      <c r="Q296" s="219"/>
      <c r="R296" s="219"/>
      <c r="S296" s="219"/>
      <c r="T296" s="220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14" t="s">
        <v>519</v>
      </c>
      <c r="AU296" s="214" t="s">
        <v>89</v>
      </c>
      <c r="AV296" s="14" t="s">
        <v>235</v>
      </c>
      <c r="AW296" s="14" t="s">
        <v>35</v>
      </c>
      <c r="AX296" s="14" t="s">
        <v>87</v>
      </c>
      <c r="AY296" s="214" t="s">
        <v>230</v>
      </c>
    </row>
    <row r="297" s="2" customFormat="1" ht="24.15" customHeight="1">
      <c r="A297" s="38"/>
      <c r="B297" s="177"/>
      <c r="C297" s="178" t="s">
        <v>285</v>
      </c>
      <c r="D297" s="178" t="s">
        <v>231</v>
      </c>
      <c r="E297" s="179" t="s">
        <v>713</v>
      </c>
      <c r="F297" s="180" t="s">
        <v>714</v>
      </c>
      <c r="G297" s="181" t="s">
        <v>578</v>
      </c>
      <c r="H297" s="182">
        <v>1395.31</v>
      </c>
      <c r="I297" s="183"/>
      <c r="J297" s="184">
        <f>ROUND(I297*H297,2)</f>
        <v>0</v>
      </c>
      <c r="K297" s="180" t="s">
        <v>515</v>
      </c>
      <c r="L297" s="39"/>
      <c r="M297" s="185" t="s">
        <v>1</v>
      </c>
      <c r="N297" s="186" t="s">
        <v>44</v>
      </c>
      <c r="O297" s="77"/>
      <c r="P297" s="187">
        <f>O297*H297</f>
        <v>0</v>
      </c>
      <c r="Q297" s="187">
        <v>0</v>
      </c>
      <c r="R297" s="187">
        <f>Q297*H297</f>
        <v>0</v>
      </c>
      <c r="S297" s="187">
        <v>0</v>
      </c>
      <c r="T297" s="188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89" t="s">
        <v>235</v>
      </c>
      <c r="AT297" s="189" t="s">
        <v>231</v>
      </c>
      <c r="AU297" s="189" t="s">
        <v>89</v>
      </c>
      <c r="AY297" s="19" t="s">
        <v>230</v>
      </c>
      <c r="BE297" s="190">
        <f>IF(N297="základní",J297,0)</f>
        <v>0</v>
      </c>
      <c r="BF297" s="190">
        <f>IF(N297="snížená",J297,0)</f>
        <v>0</v>
      </c>
      <c r="BG297" s="190">
        <f>IF(N297="zákl. přenesená",J297,0)</f>
        <v>0</v>
      </c>
      <c r="BH297" s="190">
        <f>IF(N297="sníž. přenesená",J297,0)</f>
        <v>0</v>
      </c>
      <c r="BI297" s="190">
        <f>IF(N297="nulová",J297,0)</f>
        <v>0</v>
      </c>
      <c r="BJ297" s="19" t="s">
        <v>87</v>
      </c>
      <c r="BK297" s="190">
        <f>ROUND(I297*H297,2)</f>
        <v>0</v>
      </c>
      <c r="BL297" s="19" t="s">
        <v>235</v>
      </c>
      <c r="BM297" s="189" t="s">
        <v>2610</v>
      </c>
    </row>
    <row r="298" s="2" customFormat="1">
      <c r="A298" s="38"/>
      <c r="B298" s="39"/>
      <c r="C298" s="38"/>
      <c r="D298" s="191" t="s">
        <v>237</v>
      </c>
      <c r="E298" s="38"/>
      <c r="F298" s="192" t="s">
        <v>716</v>
      </c>
      <c r="G298" s="38"/>
      <c r="H298" s="38"/>
      <c r="I298" s="193"/>
      <c r="J298" s="38"/>
      <c r="K298" s="38"/>
      <c r="L298" s="39"/>
      <c r="M298" s="194"/>
      <c r="N298" s="195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237</v>
      </c>
      <c r="AU298" s="19" t="s">
        <v>89</v>
      </c>
    </row>
    <row r="299" s="2" customFormat="1">
      <c r="A299" s="38"/>
      <c r="B299" s="39"/>
      <c r="C299" s="38"/>
      <c r="D299" s="199" t="s">
        <v>397</v>
      </c>
      <c r="E299" s="38"/>
      <c r="F299" s="200" t="s">
        <v>717</v>
      </c>
      <c r="G299" s="38"/>
      <c r="H299" s="38"/>
      <c r="I299" s="193"/>
      <c r="J299" s="38"/>
      <c r="K299" s="38"/>
      <c r="L299" s="39"/>
      <c r="M299" s="194"/>
      <c r="N299" s="195"/>
      <c r="O299" s="77"/>
      <c r="P299" s="77"/>
      <c r="Q299" s="77"/>
      <c r="R299" s="77"/>
      <c r="S299" s="77"/>
      <c r="T299" s="7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19" t="s">
        <v>397</v>
      </c>
      <c r="AU299" s="19" t="s">
        <v>89</v>
      </c>
    </row>
    <row r="300" s="15" customFormat="1">
      <c r="A300" s="15"/>
      <c r="B300" s="221"/>
      <c r="C300" s="15"/>
      <c r="D300" s="191" t="s">
        <v>519</v>
      </c>
      <c r="E300" s="222" t="s">
        <v>1</v>
      </c>
      <c r="F300" s="223" t="s">
        <v>2039</v>
      </c>
      <c r="G300" s="15"/>
      <c r="H300" s="222" t="s">
        <v>1</v>
      </c>
      <c r="I300" s="224"/>
      <c r="J300" s="15"/>
      <c r="K300" s="15"/>
      <c r="L300" s="221"/>
      <c r="M300" s="225"/>
      <c r="N300" s="226"/>
      <c r="O300" s="226"/>
      <c r="P300" s="226"/>
      <c r="Q300" s="226"/>
      <c r="R300" s="226"/>
      <c r="S300" s="226"/>
      <c r="T300" s="227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22" t="s">
        <v>519</v>
      </c>
      <c r="AU300" s="222" t="s">
        <v>89</v>
      </c>
      <c r="AV300" s="15" t="s">
        <v>87</v>
      </c>
      <c r="AW300" s="15" t="s">
        <v>35</v>
      </c>
      <c r="AX300" s="15" t="s">
        <v>79</v>
      </c>
      <c r="AY300" s="222" t="s">
        <v>230</v>
      </c>
    </row>
    <row r="301" s="13" customFormat="1">
      <c r="A301" s="13"/>
      <c r="B301" s="205"/>
      <c r="C301" s="13"/>
      <c r="D301" s="191" t="s">
        <v>519</v>
      </c>
      <c r="E301" s="206" t="s">
        <v>1</v>
      </c>
      <c r="F301" s="207" t="s">
        <v>2589</v>
      </c>
      <c r="G301" s="13"/>
      <c r="H301" s="208">
        <v>139.53100000000001</v>
      </c>
      <c r="I301" s="209"/>
      <c r="J301" s="13"/>
      <c r="K301" s="13"/>
      <c r="L301" s="205"/>
      <c r="M301" s="210"/>
      <c r="N301" s="211"/>
      <c r="O301" s="211"/>
      <c r="P301" s="211"/>
      <c r="Q301" s="211"/>
      <c r="R301" s="211"/>
      <c r="S301" s="211"/>
      <c r="T301" s="21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06" t="s">
        <v>519</v>
      </c>
      <c r="AU301" s="206" t="s">
        <v>89</v>
      </c>
      <c r="AV301" s="13" t="s">
        <v>89</v>
      </c>
      <c r="AW301" s="13" t="s">
        <v>35</v>
      </c>
      <c r="AX301" s="13" t="s">
        <v>79</v>
      </c>
      <c r="AY301" s="206" t="s">
        <v>230</v>
      </c>
    </row>
    <row r="302" s="13" customFormat="1">
      <c r="A302" s="13"/>
      <c r="B302" s="205"/>
      <c r="C302" s="13"/>
      <c r="D302" s="191" t="s">
        <v>519</v>
      </c>
      <c r="E302" s="206" t="s">
        <v>1</v>
      </c>
      <c r="F302" s="207" t="s">
        <v>2589</v>
      </c>
      <c r="G302" s="13"/>
      <c r="H302" s="208">
        <v>139.53100000000001</v>
      </c>
      <c r="I302" s="209"/>
      <c r="J302" s="13"/>
      <c r="K302" s="13"/>
      <c r="L302" s="205"/>
      <c r="M302" s="210"/>
      <c r="N302" s="211"/>
      <c r="O302" s="211"/>
      <c r="P302" s="211"/>
      <c r="Q302" s="211"/>
      <c r="R302" s="211"/>
      <c r="S302" s="211"/>
      <c r="T302" s="21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06" t="s">
        <v>519</v>
      </c>
      <c r="AU302" s="206" t="s">
        <v>89</v>
      </c>
      <c r="AV302" s="13" t="s">
        <v>89</v>
      </c>
      <c r="AW302" s="13" t="s">
        <v>35</v>
      </c>
      <c r="AX302" s="13" t="s">
        <v>79</v>
      </c>
      <c r="AY302" s="206" t="s">
        <v>230</v>
      </c>
    </row>
    <row r="303" s="14" customFormat="1">
      <c r="A303" s="14"/>
      <c r="B303" s="213"/>
      <c r="C303" s="14"/>
      <c r="D303" s="191" t="s">
        <v>519</v>
      </c>
      <c r="E303" s="214" t="s">
        <v>1</v>
      </c>
      <c r="F303" s="215" t="s">
        <v>534</v>
      </c>
      <c r="G303" s="14"/>
      <c r="H303" s="216">
        <v>279.06200000000001</v>
      </c>
      <c r="I303" s="217"/>
      <c r="J303" s="14"/>
      <c r="K303" s="14"/>
      <c r="L303" s="213"/>
      <c r="M303" s="218"/>
      <c r="N303" s="219"/>
      <c r="O303" s="219"/>
      <c r="P303" s="219"/>
      <c r="Q303" s="219"/>
      <c r="R303" s="219"/>
      <c r="S303" s="219"/>
      <c r="T303" s="220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14" t="s">
        <v>519</v>
      </c>
      <c r="AU303" s="214" t="s">
        <v>89</v>
      </c>
      <c r="AV303" s="14" t="s">
        <v>235</v>
      </c>
      <c r="AW303" s="14" t="s">
        <v>35</v>
      </c>
      <c r="AX303" s="14" t="s">
        <v>87</v>
      </c>
      <c r="AY303" s="214" t="s">
        <v>230</v>
      </c>
    </row>
    <row r="304" s="13" customFormat="1">
      <c r="A304" s="13"/>
      <c r="B304" s="205"/>
      <c r="C304" s="13"/>
      <c r="D304" s="191" t="s">
        <v>519</v>
      </c>
      <c r="E304" s="13"/>
      <c r="F304" s="207" t="s">
        <v>2611</v>
      </c>
      <c r="G304" s="13"/>
      <c r="H304" s="208">
        <v>1395.31</v>
      </c>
      <c r="I304" s="209"/>
      <c r="J304" s="13"/>
      <c r="K304" s="13"/>
      <c r="L304" s="205"/>
      <c r="M304" s="210"/>
      <c r="N304" s="211"/>
      <c r="O304" s="211"/>
      <c r="P304" s="211"/>
      <c r="Q304" s="211"/>
      <c r="R304" s="211"/>
      <c r="S304" s="211"/>
      <c r="T304" s="21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06" t="s">
        <v>519</v>
      </c>
      <c r="AU304" s="206" t="s">
        <v>89</v>
      </c>
      <c r="AV304" s="13" t="s">
        <v>89</v>
      </c>
      <c r="AW304" s="13" t="s">
        <v>3</v>
      </c>
      <c r="AX304" s="13" t="s">
        <v>87</v>
      </c>
      <c r="AY304" s="206" t="s">
        <v>230</v>
      </c>
    </row>
    <row r="305" s="2" customFormat="1" ht="21.75" customHeight="1">
      <c r="A305" s="38"/>
      <c r="B305" s="177"/>
      <c r="C305" s="178" t="s">
        <v>289</v>
      </c>
      <c r="D305" s="178" t="s">
        <v>231</v>
      </c>
      <c r="E305" s="179" t="s">
        <v>719</v>
      </c>
      <c r="F305" s="180" t="s">
        <v>720</v>
      </c>
      <c r="G305" s="181" t="s">
        <v>578</v>
      </c>
      <c r="H305" s="182">
        <v>55.813000000000002</v>
      </c>
      <c r="I305" s="183"/>
      <c r="J305" s="184">
        <f>ROUND(I305*H305,2)</f>
        <v>0</v>
      </c>
      <c r="K305" s="180" t="s">
        <v>515</v>
      </c>
      <c r="L305" s="39"/>
      <c r="M305" s="185" t="s">
        <v>1</v>
      </c>
      <c r="N305" s="186" t="s">
        <v>44</v>
      </c>
      <c r="O305" s="77"/>
      <c r="P305" s="187">
        <f>O305*H305</f>
        <v>0</v>
      </c>
      <c r="Q305" s="187">
        <v>0</v>
      </c>
      <c r="R305" s="187">
        <f>Q305*H305</f>
        <v>0</v>
      </c>
      <c r="S305" s="187">
        <v>0</v>
      </c>
      <c r="T305" s="188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89" t="s">
        <v>235</v>
      </c>
      <c r="AT305" s="189" t="s">
        <v>231</v>
      </c>
      <c r="AU305" s="189" t="s">
        <v>89</v>
      </c>
      <c r="AY305" s="19" t="s">
        <v>230</v>
      </c>
      <c r="BE305" s="190">
        <f>IF(N305="základní",J305,0)</f>
        <v>0</v>
      </c>
      <c r="BF305" s="190">
        <f>IF(N305="snížená",J305,0)</f>
        <v>0</v>
      </c>
      <c r="BG305" s="190">
        <f>IF(N305="zákl. přenesená",J305,0)</f>
        <v>0</v>
      </c>
      <c r="BH305" s="190">
        <f>IF(N305="sníž. přenesená",J305,0)</f>
        <v>0</v>
      </c>
      <c r="BI305" s="190">
        <f>IF(N305="nulová",J305,0)</f>
        <v>0</v>
      </c>
      <c r="BJ305" s="19" t="s">
        <v>87</v>
      </c>
      <c r="BK305" s="190">
        <f>ROUND(I305*H305,2)</f>
        <v>0</v>
      </c>
      <c r="BL305" s="19" t="s">
        <v>235</v>
      </c>
      <c r="BM305" s="189" t="s">
        <v>2612</v>
      </c>
    </row>
    <row r="306" s="2" customFormat="1">
      <c r="A306" s="38"/>
      <c r="B306" s="39"/>
      <c r="C306" s="38"/>
      <c r="D306" s="191" t="s">
        <v>237</v>
      </c>
      <c r="E306" s="38"/>
      <c r="F306" s="192" t="s">
        <v>722</v>
      </c>
      <c r="G306" s="38"/>
      <c r="H306" s="38"/>
      <c r="I306" s="193"/>
      <c r="J306" s="38"/>
      <c r="K306" s="38"/>
      <c r="L306" s="39"/>
      <c r="M306" s="194"/>
      <c r="N306" s="195"/>
      <c r="O306" s="77"/>
      <c r="P306" s="77"/>
      <c r="Q306" s="77"/>
      <c r="R306" s="77"/>
      <c r="S306" s="77"/>
      <c r="T306" s="7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T306" s="19" t="s">
        <v>237</v>
      </c>
      <c r="AU306" s="19" t="s">
        <v>89</v>
      </c>
    </row>
    <row r="307" s="2" customFormat="1">
      <c r="A307" s="38"/>
      <c r="B307" s="39"/>
      <c r="C307" s="38"/>
      <c r="D307" s="199" t="s">
        <v>397</v>
      </c>
      <c r="E307" s="38"/>
      <c r="F307" s="200" t="s">
        <v>723</v>
      </c>
      <c r="G307" s="38"/>
      <c r="H307" s="38"/>
      <c r="I307" s="193"/>
      <c r="J307" s="38"/>
      <c r="K307" s="38"/>
      <c r="L307" s="39"/>
      <c r="M307" s="194"/>
      <c r="N307" s="195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397</v>
      </c>
      <c r="AU307" s="19" t="s">
        <v>89</v>
      </c>
    </row>
    <row r="308" s="15" customFormat="1">
      <c r="A308" s="15"/>
      <c r="B308" s="221"/>
      <c r="C308" s="15"/>
      <c r="D308" s="191" t="s">
        <v>519</v>
      </c>
      <c r="E308" s="222" t="s">
        <v>1</v>
      </c>
      <c r="F308" s="223" t="s">
        <v>2039</v>
      </c>
      <c r="G308" s="15"/>
      <c r="H308" s="222" t="s">
        <v>1</v>
      </c>
      <c r="I308" s="224"/>
      <c r="J308" s="15"/>
      <c r="K308" s="15"/>
      <c r="L308" s="221"/>
      <c r="M308" s="225"/>
      <c r="N308" s="226"/>
      <c r="O308" s="226"/>
      <c r="P308" s="226"/>
      <c r="Q308" s="226"/>
      <c r="R308" s="226"/>
      <c r="S308" s="226"/>
      <c r="T308" s="227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22" t="s">
        <v>519</v>
      </c>
      <c r="AU308" s="222" t="s">
        <v>89</v>
      </c>
      <c r="AV308" s="15" t="s">
        <v>87</v>
      </c>
      <c r="AW308" s="15" t="s">
        <v>35</v>
      </c>
      <c r="AX308" s="15" t="s">
        <v>79</v>
      </c>
      <c r="AY308" s="222" t="s">
        <v>230</v>
      </c>
    </row>
    <row r="309" s="13" customFormat="1">
      <c r="A309" s="13"/>
      <c r="B309" s="205"/>
      <c r="C309" s="13"/>
      <c r="D309" s="191" t="s">
        <v>519</v>
      </c>
      <c r="E309" s="206" t="s">
        <v>1</v>
      </c>
      <c r="F309" s="207" t="s">
        <v>2592</v>
      </c>
      <c r="G309" s="13"/>
      <c r="H309" s="208">
        <v>55.813000000000002</v>
      </c>
      <c r="I309" s="209"/>
      <c r="J309" s="13"/>
      <c r="K309" s="13"/>
      <c r="L309" s="205"/>
      <c r="M309" s="210"/>
      <c r="N309" s="211"/>
      <c r="O309" s="211"/>
      <c r="P309" s="211"/>
      <c r="Q309" s="211"/>
      <c r="R309" s="211"/>
      <c r="S309" s="211"/>
      <c r="T309" s="21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06" t="s">
        <v>519</v>
      </c>
      <c r="AU309" s="206" t="s">
        <v>89</v>
      </c>
      <c r="AV309" s="13" t="s">
        <v>89</v>
      </c>
      <c r="AW309" s="13" t="s">
        <v>35</v>
      </c>
      <c r="AX309" s="13" t="s">
        <v>79</v>
      </c>
      <c r="AY309" s="206" t="s">
        <v>230</v>
      </c>
    </row>
    <row r="310" s="14" customFormat="1">
      <c r="A310" s="14"/>
      <c r="B310" s="213"/>
      <c r="C310" s="14"/>
      <c r="D310" s="191" t="s">
        <v>519</v>
      </c>
      <c r="E310" s="214" t="s">
        <v>1</v>
      </c>
      <c r="F310" s="215" t="s">
        <v>534</v>
      </c>
      <c r="G310" s="14"/>
      <c r="H310" s="216">
        <v>55.813000000000002</v>
      </c>
      <c r="I310" s="217"/>
      <c r="J310" s="14"/>
      <c r="K310" s="14"/>
      <c r="L310" s="213"/>
      <c r="M310" s="218"/>
      <c r="N310" s="219"/>
      <c r="O310" s="219"/>
      <c r="P310" s="219"/>
      <c r="Q310" s="219"/>
      <c r="R310" s="219"/>
      <c r="S310" s="219"/>
      <c r="T310" s="220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14" t="s">
        <v>519</v>
      </c>
      <c r="AU310" s="214" t="s">
        <v>89</v>
      </c>
      <c r="AV310" s="14" t="s">
        <v>235</v>
      </c>
      <c r="AW310" s="14" t="s">
        <v>35</v>
      </c>
      <c r="AX310" s="14" t="s">
        <v>87</v>
      </c>
      <c r="AY310" s="214" t="s">
        <v>230</v>
      </c>
    </row>
    <row r="311" s="2" customFormat="1" ht="24.15" customHeight="1">
      <c r="A311" s="38"/>
      <c r="B311" s="177"/>
      <c r="C311" s="178" t="s">
        <v>293</v>
      </c>
      <c r="D311" s="178" t="s">
        <v>231</v>
      </c>
      <c r="E311" s="179" t="s">
        <v>728</v>
      </c>
      <c r="F311" s="180" t="s">
        <v>729</v>
      </c>
      <c r="G311" s="181" t="s">
        <v>578</v>
      </c>
      <c r="H311" s="182">
        <v>279.065</v>
      </c>
      <c r="I311" s="183"/>
      <c r="J311" s="184">
        <f>ROUND(I311*H311,2)</f>
        <v>0</v>
      </c>
      <c r="K311" s="180" t="s">
        <v>515</v>
      </c>
      <c r="L311" s="39"/>
      <c r="M311" s="185" t="s">
        <v>1</v>
      </c>
      <c r="N311" s="186" t="s">
        <v>44</v>
      </c>
      <c r="O311" s="77"/>
      <c r="P311" s="187">
        <f>O311*H311</f>
        <v>0</v>
      </c>
      <c r="Q311" s="187">
        <v>0</v>
      </c>
      <c r="R311" s="187">
        <f>Q311*H311</f>
        <v>0</v>
      </c>
      <c r="S311" s="187">
        <v>0</v>
      </c>
      <c r="T311" s="188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189" t="s">
        <v>235</v>
      </c>
      <c r="AT311" s="189" t="s">
        <v>231</v>
      </c>
      <c r="AU311" s="189" t="s">
        <v>89</v>
      </c>
      <c r="AY311" s="19" t="s">
        <v>230</v>
      </c>
      <c r="BE311" s="190">
        <f>IF(N311="základní",J311,0)</f>
        <v>0</v>
      </c>
      <c r="BF311" s="190">
        <f>IF(N311="snížená",J311,0)</f>
        <v>0</v>
      </c>
      <c r="BG311" s="190">
        <f>IF(N311="zákl. přenesená",J311,0)</f>
        <v>0</v>
      </c>
      <c r="BH311" s="190">
        <f>IF(N311="sníž. přenesená",J311,0)</f>
        <v>0</v>
      </c>
      <c r="BI311" s="190">
        <f>IF(N311="nulová",J311,0)</f>
        <v>0</v>
      </c>
      <c r="BJ311" s="19" t="s">
        <v>87</v>
      </c>
      <c r="BK311" s="190">
        <f>ROUND(I311*H311,2)</f>
        <v>0</v>
      </c>
      <c r="BL311" s="19" t="s">
        <v>235</v>
      </c>
      <c r="BM311" s="189" t="s">
        <v>2613</v>
      </c>
    </row>
    <row r="312" s="2" customFormat="1">
      <c r="A312" s="38"/>
      <c r="B312" s="39"/>
      <c r="C312" s="38"/>
      <c r="D312" s="191" t="s">
        <v>237</v>
      </c>
      <c r="E312" s="38"/>
      <c r="F312" s="192" t="s">
        <v>731</v>
      </c>
      <c r="G312" s="38"/>
      <c r="H312" s="38"/>
      <c r="I312" s="193"/>
      <c r="J312" s="38"/>
      <c r="K312" s="38"/>
      <c r="L312" s="39"/>
      <c r="M312" s="194"/>
      <c r="N312" s="195"/>
      <c r="O312" s="77"/>
      <c r="P312" s="77"/>
      <c r="Q312" s="77"/>
      <c r="R312" s="77"/>
      <c r="S312" s="77"/>
      <c r="T312" s="7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19" t="s">
        <v>237</v>
      </c>
      <c r="AU312" s="19" t="s">
        <v>89</v>
      </c>
    </row>
    <row r="313" s="2" customFormat="1">
      <c r="A313" s="38"/>
      <c r="B313" s="39"/>
      <c r="C313" s="38"/>
      <c r="D313" s="199" t="s">
        <v>397</v>
      </c>
      <c r="E313" s="38"/>
      <c r="F313" s="200" t="s">
        <v>732</v>
      </c>
      <c r="G313" s="38"/>
      <c r="H313" s="38"/>
      <c r="I313" s="193"/>
      <c r="J313" s="38"/>
      <c r="K313" s="38"/>
      <c r="L313" s="39"/>
      <c r="M313" s="194"/>
      <c r="N313" s="195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397</v>
      </c>
      <c r="AU313" s="19" t="s">
        <v>89</v>
      </c>
    </row>
    <row r="314" s="15" customFormat="1">
      <c r="A314" s="15"/>
      <c r="B314" s="221"/>
      <c r="C314" s="15"/>
      <c r="D314" s="191" t="s">
        <v>519</v>
      </c>
      <c r="E314" s="222" t="s">
        <v>1</v>
      </c>
      <c r="F314" s="223" t="s">
        <v>2039</v>
      </c>
      <c r="G314" s="15"/>
      <c r="H314" s="222" t="s">
        <v>1</v>
      </c>
      <c r="I314" s="224"/>
      <c r="J314" s="15"/>
      <c r="K314" s="15"/>
      <c r="L314" s="221"/>
      <c r="M314" s="225"/>
      <c r="N314" s="226"/>
      <c r="O314" s="226"/>
      <c r="P314" s="226"/>
      <c r="Q314" s="226"/>
      <c r="R314" s="226"/>
      <c r="S314" s="226"/>
      <c r="T314" s="227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22" t="s">
        <v>519</v>
      </c>
      <c r="AU314" s="222" t="s">
        <v>89</v>
      </c>
      <c r="AV314" s="15" t="s">
        <v>87</v>
      </c>
      <c r="AW314" s="15" t="s">
        <v>35</v>
      </c>
      <c r="AX314" s="15" t="s">
        <v>79</v>
      </c>
      <c r="AY314" s="222" t="s">
        <v>230</v>
      </c>
    </row>
    <row r="315" s="13" customFormat="1">
      <c r="A315" s="13"/>
      <c r="B315" s="205"/>
      <c r="C315" s="13"/>
      <c r="D315" s="191" t="s">
        <v>519</v>
      </c>
      <c r="E315" s="206" t="s">
        <v>1</v>
      </c>
      <c r="F315" s="207" t="s">
        <v>2592</v>
      </c>
      <c r="G315" s="13"/>
      <c r="H315" s="208">
        <v>55.813000000000002</v>
      </c>
      <c r="I315" s="209"/>
      <c r="J315" s="13"/>
      <c r="K315" s="13"/>
      <c r="L315" s="205"/>
      <c r="M315" s="210"/>
      <c r="N315" s="211"/>
      <c r="O315" s="211"/>
      <c r="P315" s="211"/>
      <c r="Q315" s="211"/>
      <c r="R315" s="211"/>
      <c r="S315" s="211"/>
      <c r="T315" s="21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06" t="s">
        <v>519</v>
      </c>
      <c r="AU315" s="206" t="s">
        <v>89</v>
      </c>
      <c r="AV315" s="13" t="s">
        <v>89</v>
      </c>
      <c r="AW315" s="13" t="s">
        <v>35</v>
      </c>
      <c r="AX315" s="13" t="s">
        <v>79</v>
      </c>
      <c r="AY315" s="206" t="s">
        <v>230</v>
      </c>
    </row>
    <row r="316" s="14" customFormat="1">
      <c r="A316" s="14"/>
      <c r="B316" s="213"/>
      <c r="C316" s="14"/>
      <c r="D316" s="191" t="s">
        <v>519</v>
      </c>
      <c r="E316" s="214" t="s">
        <v>1</v>
      </c>
      <c r="F316" s="215" t="s">
        <v>534</v>
      </c>
      <c r="G316" s="14"/>
      <c r="H316" s="216">
        <v>55.813000000000002</v>
      </c>
      <c r="I316" s="217"/>
      <c r="J316" s="14"/>
      <c r="K316" s="14"/>
      <c r="L316" s="213"/>
      <c r="M316" s="218"/>
      <c r="N316" s="219"/>
      <c r="O316" s="219"/>
      <c r="P316" s="219"/>
      <c r="Q316" s="219"/>
      <c r="R316" s="219"/>
      <c r="S316" s="219"/>
      <c r="T316" s="220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14" t="s">
        <v>519</v>
      </c>
      <c r="AU316" s="214" t="s">
        <v>89</v>
      </c>
      <c r="AV316" s="14" t="s">
        <v>235</v>
      </c>
      <c r="AW316" s="14" t="s">
        <v>35</v>
      </c>
      <c r="AX316" s="14" t="s">
        <v>87</v>
      </c>
      <c r="AY316" s="214" t="s">
        <v>230</v>
      </c>
    </row>
    <row r="317" s="13" customFormat="1">
      <c r="A317" s="13"/>
      <c r="B317" s="205"/>
      <c r="C317" s="13"/>
      <c r="D317" s="191" t="s">
        <v>519</v>
      </c>
      <c r="E317" s="13"/>
      <c r="F317" s="207" t="s">
        <v>2614</v>
      </c>
      <c r="G317" s="13"/>
      <c r="H317" s="208">
        <v>279.065</v>
      </c>
      <c r="I317" s="209"/>
      <c r="J317" s="13"/>
      <c r="K317" s="13"/>
      <c r="L317" s="205"/>
      <c r="M317" s="210"/>
      <c r="N317" s="211"/>
      <c r="O317" s="211"/>
      <c r="P317" s="211"/>
      <c r="Q317" s="211"/>
      <c r="R317" s="211"/>
      <c r="S317" s="211"/>
      <c r="T317" s="21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06" t="s">
        <v>519</v>
      </c>
      <c r="AU317" s="206" t="s">
        <v>89</v>
      </c>
      <c r="AV317" s="13" t="s">
        <v>89</v>
      </c>
      <c r="AW317" s="13" t="s">
        <v>3</v>
      </c>
      <c r="AX317" s="13" t="s">
        <v>87</v>
      </c>
      <c r="AY317" s="206" t="s">
        <v>230</v>
      </c>
    </row>
    <row r="318" s="2" customFormat="1" ht="16.5" customHeight="1">
      <c r="A318" s="38"/>
      <c r="B318" s="177"/>
      <c r="C318" s="178" t="s">
        <v>297</v>
      </c>
      <c r="D318" s="178" t="s">
        <v>231</v>
      </c>
      <c r="E318" s="179" t="s">
        <v>2048</v>
      </c>
      <c r="F318" s="180" t="s">
        <v>2049</v>
      </c>
      <c r="G318" s="181" t="s">
        <v>578</v>
      </c>
      <c r="H318" s="182">
        <v>451.60599999999999</v>
      </c>
      <c r="I318" s="183"/>
      <c r="J318" s="184">
        <f>ROUND(I318*H318,2)</f>
        <v>0</v>
      </c>
      <c r="K318" s="180" t="s">
        <v>515</v>
      </c>
      <c r="L318" s="39"/>
      <c r="M318" s="185" t="s">
        <v>1</v>
      </c>
      <c r="N318" s="186" t="s">
        <v>44</v>
      </c>
      <c r="O318" s="77"/>
      <c r="P318" s="187">
        <f>O318*H318</f>
        <v>0</v>
      </c>
      <c r="Q318" s="187">
        <v>0</v>
      </c>
      <c r="R318" s="187">
        <f>Q318*H318</f>
        <v>0</v>
      </c>
      <c r="S318" s="187">
        <v>0</v>
      </c>
      <c r="T318" s="188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89" t="s">
        <v>235</v>
      </c>
      <c r="AT318" s="189" t="s">
        <v>231</v>
      </c>
      <c r="AU318" s="189" t="s">
        <v>89</v>
      </c>
      <c r="AY318" s="19" t="s">
        <v>230</v>
      </c>
      <c r="BE318" s="190">
        <f>IF(N318="základní",J318,0)</f>
        <v>0</v>
      </c>
      <c r="BF318" s="190">
        <f>IF(N318="snížená",J318,0)</f>
        <v>0</v>
      </c>
      <c r="BG318" s="190">
        <f>IF(N318="zákl. přenesená",J318,0)</f>
        <v>0</v>
      </c>
      <c r="BH318" s="190">
        <f>IF(N318="sníž. přenesená",J318,0)</f>
        <v>0</v>
      </c>
      <c r="BI318" s="190">
        <f>IF(N318="nulová",J318,0)</f>
        <v>0</v>
      </c>
      <c r="BJ318" s="19" t="s">
        <v>87</v>
      </c>
      <c r="BK318" s="190">
        <f>ROUND(I318*H318,2)</f>
        <v>0</v>
      </c>
      <c r="BL318" s="19" t="s">
        <v>235</v>
      </c>
      <c r="BM318" s="189" t="s">
        <v>2615</v>
      </c>
    </row>
    <row r="319" s="2" customFormat="1">
      <c r="A319" s="38"/>
      <c r="B319" s="39"/>
      <c r="C319" s="38"/>
      <c r="D319" s="191" t="s">
        <v>237</v>
      </c>
      <c r="E319" s="38"/>
      <c r="F319" s="192" t="s">
        <v>2051</v>
      </c>
      <c r="G319" s="38"/>
      <c r="H319" s="38"/>
      <c r="I319" s="193"/>
      <c r="J319" s="38"/>
      <c r="K319" s="38"/>
      <c r="L319" s="39"/>
      <c r="M319" s="194"/>
      <c r="N319" s="195"/>
      <c r="O319" s="77"/>
      <c r="P319" s="77"/>
      <c r="Q319" s="77"/>
      <c r="R319" s="77"/>
      <c r="S319" s="77"/>
      <c r="T319" s="7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19" t="s">
        <v>237</v>
      </c>
      <c r="AU319" s="19" t="s">
        <v>89</v>
      </c>
    </row>
    <row r="320" s="2" customFormat="1">
      <c r="A320" s="38"/>
      <c r="B320" s="39"/>
      <c r="C320" s="38"/>
      <c r="D320" s="199" t="s">
        <v>397</v>
      </c>
      <c r="E320" s="38"/>
      <c r="F320" s="200" t="s">
        <v>2052</v>
      </c>
      <c r="G320" s="38"/>
      <c r="H320" s="38"/>
      <c r="I320" s="193"/>
      <c r="J320" s="38"/>
      <c r="K320" s="38"/>
      <c r="L320" s="39"/>
      <c r="M320" s="194"/>
      <c r="N320" s="195"/>
      <c r="O320" s="77"/>
      <c r="P320" s="77"/>
      <c r="Q320" s="77"/>
      <c r="R320" s="77"/>
      <c r="S320" s="77"/>
      <c r="T320" s="7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T320" s="19" t="s">
        <v>397</v>
      </c>
      <c r="AU320" s="19" t="s">
        <v>89</v>
      </c>
    </row>
    <row r="321" s="15" customFormat="1">
      <c r="A321" s="15"/>
      <c r="B321" s="221"/>
      <c r="C321" s="15"/>
      <c r="D321" s="191" t="s">
        <v>519</v>
      </c>
      <c r="E321" s="222" t="s">
        <v>1</v>
      </c>
      <c r="F321" s="223" t="s">
        <v>2036</v>
      </c>
      <c r="G321" s="15"/>
      <c r="H321" s="222" t="s">
        <v>1</v>
      </c>
      <c r="I321" s="224"/>
      <c r="J321" s="15"/>
      <c r="K321" s="15"/>
      <c r="L321" s="221"/>
      <c r="M321" s="225"/>
      <c r="N321" s="226"/>
      <c r="O321" s="226"/>
      <c r="P321" s="226"/>
      <c r="Q321" s="226"/>
      <c r="R321" s="226"/>
      <c r="S321" s="226"/>
      <c r="T321" s="227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22" t="s">
        <v>519</v>
      </c>
      <c r="AU321" s="222" t="s">
        <v>89</v>
      </c>
      <c r="AV321" s="15" t="s">
        <v>87</v>
      </c>
      <c r="AW321" s="15" t="s">
        <v>35</v>
      </c>
      <c r="AX321" s="15" t="s">
        <v>79</v>
      </c>
      <c r="AY321" s="222" t="s">
        <v>230</v>
      </c>
    </row>
    <row r="322" s="13" customFormat="1">
      <c r="A322" s="13"/>
      <c r="B322" s="205"/>
      <c r="C322" s="13"/>
      <c r="D322" s="191" t="s">
        <v>519</v>
      </c>
      <c r="E322" s="206" t="s">
        <v>1</v>
      </c>
      <c r="F322" s="207" t="s">
        <v>2603</v>
      </c>
      <c r="G322" s="13"/>
      <c r="H322" s="208">
        <v>235.12100000000001</v>
      </c>
      <c r="I322" s="209"/>
      <c r="J322" s="13"/>
      <c r="K322" s="13"/>
      <c r="L322" s="205"/>
      <c r="M322" s="210"/>
      <c r="N322" s="211"/>
      <c r="O322" s="211"/>
      <c r="P322" s="211"/>
      <c r="Q322" s="211"/>
      <c r="R322" s="211"/>
      <c r="S322" s="211"/>
      <c r="T322" s="21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06" t="s">
        <v>519</v>
      </c>
      <c r="AU322" s="206" t="s">
        <v>89</v>
      </c>
      <c r="AV322" s="13" t="s">
        <v>89</v>
      </c>
      <c r="AW322" s="13" t="s">
        <v>35</v>
      </c>
      <c r="AX322" s="13" t="s">
        <v>79</v>
      </c>
      <c r="AY322" s="206" t="s">
        <v>230</v>
      </c>
    </row>
    <row r="323" s="13" customFormat="1">
      <c r="A323" s="13"/>
      <c r="B323" s="205"/>
      <c r="C323" s="13"/>
      <c r="D323" s="191" t="s">
        <v>519</v>
      </c>
      <c r="E323" s="206" t="s">
        <v>1</v>
      </c>
      <c r="F323" s="207" t="s">
        <v>2604</v>
      </c>
      <c r="G323" s="13"/>
      <c r="H323" s="208">
        <v>216.48500000000001</v>
      </c>
      <c r="I323" s="209"/>
      <c r="J323" s="13"/>
      <c r="K323" s="13"/>
      <c r="L323" s="205"/>
      <c r="M323" s="210"/>
      <c r="N323" s="211"/>
      <c r="O323" s="211"/>
      <c r="P323" s="211"/>
      <c r="Q323" s="211"/>
      <c r="R323" s="211"/>
      <c r="S323" s="211"/>
      <c r="T323" s="21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06" t="s">
        <v>519</v>
      </c>
      <c r="AU323" s="206" t="s">
        <v>89</v>
      </c>
      <c r="AV323" s="13" t="s">
        <v>89</v>
      </c>
      <c r="AW323" s="13" t="s">
        <v>35</v>
      </c>
      <c r="AX323" s="13" t="s">
        <v>79</v>
      </c>
      <c r="AY323" s="206" t="s">
        <v>230</v>
      </c>
    </row>
    <row r="324" s="14" customFormat="1">
      <c r="A324" s="14"/>
      <c r="B324" s="213"/>
      <c r="C324" s="14"/>
      <c r="D324" s="191" t="s">
        <v>519</v>
      </c>
      <c r="E324" s="214" t="s">
        <v>1</v>
      </c>
      <c r="F324" s="215" t="s">
        <v>534</v>
      </c>
      <c r="G324" s="14"/>
      <c r="H324" s="216">
        <v>451.60599999999999</v>
      </c>
      <c r="I324" s="217"/>
      <c r="J324" s="14"/>
      <c r="K324" s="14"/>
      <c r="L324" s="213"/>
      <c r="M324" s="218"/>
      <c r="N324" s="219"/>
      <c r="O324" s="219"/>
      <c r="P324" s="219"/>
      <c r="Q324" s="219"/>
      <c r="R324" s="219"/>
      <c r="S324" s="219"/>
      <c r="T324" s="220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14" t="s">
        <v>519</v>
      </c>
      <c r="AU324" s="214" t="s">
        <v>89</v>
      </c>
      <c r="AV324" s="14" t="s">
        <v>235</v>
      </c>
      <c r="AW324" s="14" t="s">
        <v>35</v>
      </c>
      <c r="AX324" s="14" t="s">
        <v>87</v>
      </c>
      <c r="AY324" s="214" t="s">
        <v>230</v>
      </c>
    </row>
    <row r="325" s="2" customFormat="1" ht="16.5" customHeight="1">
      <c r="A325" s="38"/>
      <c r="B325" s="177"/>
      <c r="C325" s="178" t="s">
        <v>301</v>
      </c>
      <c r="D325" s="178" t="s">
        <v>231</v>
      </c>
      <c r="E325" s="179" t="s">
        <v>2053</v>
      </c>
      <c r="F325" s="180" t="s">
        <v>2054</v>
      </c>
      <c r="G325" s="181" t="s">
        <v>748</v>
      </c>
      <c r="H325" s="182">
        <v>1799.53</v>
      </c>
      <c r="I325" s="183"/>
      <c r="J325" s="184">
        <f>ROUND(I325*H325,2)</f>
        <v>0</v>
      </c>
      <c r="K325" s="180" t="s">
        <v>515</v>
      </c>
      <c r="L325" s="39"/>
      <c r="M325" s="185" t="s">
        <v>1</v>
      </c>
      <c r="N325" s="186" t="s">
        <v>44</v>
      </c>
      <c r="O325" s="77"/>
      <c r="P325" s="187">
        <f>O325*H325</f>
        <v>0</v>
      </c>
      <c r="Q325" s="187">
        <v>0</v>
      </c>
      <c r="R325" s="187">
        <f>Q325*H325</f>
        <v>0</v>
      </c>
      <c r="S325" s="187">
        <v>0</v>
      </c>
      <c r="T325" s="188">
        <f>S325*H325</f>
        <v>0</v>
      </c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R325" s="189" t="s">
        <v>235</v>
      </c>
      <c r="AT325" s="189" t="s">
        <v>231</v>
      </c>
      <c r="AU325" s="189" t="s">
        <v>89</v>
      </c>
      <c r="AY325" s="19" t="s">
        <v>230</v>
      </c>
      <c r="BE325" s="190">
        <f>IF(N325="základní",J325,0)</f>
        <v>0</v>
      </c>
      <c r="BF325" s="190">
        <f>IF(N325="snížená",J325,0)</f>
        <v>0</v>
      </c>
      <c r="BG325" s="190">
        <f>IF(N325="zákl. přenesená",J325,0)</f>
        <v>0</v>
      </c>
      <c r="BH325" s="190">
        <f>IF(N325="sníž. přenesená",J325,0)</f>
        <v>0</v>
      </c>
      <c r="BI325" s="190">
        <f>IF(N325="nulová",J325,0)</f>
        <v>0</v>
      </c>
      <c r="BJ325" s="19" t="s">
        <v>87</v>
      </c>
      <c r="BK325" s="190">
        <f>ROUND(I325*H325,2)</f>
        <v>0</v>
      </c>
      <c r="BL325" s="19" t="s">
        <v>235</v>
      </c>
      <c r="BM325" s="189" t="s">
        <v>2616</v>
      </c>
    </row>
    <row r="326" s="2" customFormat="1">
      <c r="A326" s="38"/>
      <c r="B326" s="39"/>
      <c r="C326" s="38"/>
      <c r="D326" s="191" t="s">
        <v>237</v>
      </c>
      <c r="E326" s="38"/>
      <c r="F326" s="192" t="s">
        <v>1356</v>
      </c>
      <c r="G326" s="38"/>
      <c r="H326" s="38"/>
      <c r="I326" s="193"/>
      <c r="J326" s="38"/>
      <c r="K326" s="38"/>
      <c r="L326" s="39"/>
      <c r="M326" s="194"/>
      <c r="N326" s="195"/>
      <c r="O326" s="77"/>
      <c r="P326" s="77"/>
      <c r="Q326" s="77"/>
      <c r="R326" s="77"/>
      <c r="S326" s="77"/>
      <c r="T326" s="7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T326" s="19" t="s">
        <v>237</v>
      </c>
      <c r="AU326" s="19" t="s">
        <v>89</v>
      </c>
    </row>
    <row r="327" s="2" customFormat="1">
      <c r="A327" s="38"/>
      <c r="B327" s="39"/>
      <c r="C327" s="38"/>
      <c r="D327" s="199" t="s">
        <v>397</v>
      </c>
      <c r="E327" s="38"/>
      <c r="F327" s="200" t="s">
        <v>2056</v>
      </c>
      <c r="G327" s="38"/>
      <c r="H327" s="38"/>
      <c r="I327" s="193"/>
      <c r="J327" s="38"/>
      <c r="K327" s="38"/>
      <c r="L327" s="39"/>
      <c r="M327" s="194"/>
      <c r="N327" s="195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397</v>
      </c>
      <c r="AU327" s="19" t="s">
        <v>89</v>
      </c>
    </row>
    <row r="328" s="15" customFormat="1">
      <c r="A328" s="15"/>
      <c r="B328" s="221"/>
      <c r="C328" s="15"/>
      <c r="D328" s="191" t="s">
        <v>519</v>
      </c>
      <c r="E328" s="222" t="s">
        <v>1</v>
      </c>
      <c r="F328" s="223" t="s">
        <v>2579</v>
      </c>
      <c r="G328" s="15"/>
      <c r="H328" s="222" t="s">
        <v>1</v>
      </c>
      <c r="I328" s="224"/>
      <c r="J328" s="15"/>
      <c r="K328" s="15"/>
      <c r="L328" s="221"/>
      <c r="M328" s="225"/>
      <c r="N328" s="226"/>
      <c r="O328" s="226"/>
      <c r="P328" s="226"/>
      <c r="Q328" s="226"/>
      <c r="R328" s="226"/>
      <c r="S328" s="226"/>
      <c r="T328" s="227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22" t="s">
        <v>519</v>
      </c>
      <c r="AU328" s="222" t="s">
        <v>89</v>
      </c>
      <c r="AV328" s="15" t="s">
        <v>87</v>
      </c>
      <c r="AW328" s="15" t="s">
        <v>35</v>
      </c>
      <c r="AX328" s="15" t="s">
        <v>79</v>
      </c>
      <c r="AY328" s="222" t="s">
        <v>230</v>
      </c>
    </row>
    <row r="329" s="15" customFormat="1">
      <c r="A329" s="15"/>
      <c r="B329" s="221"/>
      <c r="C329" s="15"/>
      <c r="D329" s="191" t="s">
        <v>519</v>
      </c>
      <c r="E329" s="222" t="s">
        <v>1</v>
      </c>
      <c r="F329" s="223" t="s">
        <v>2565</v>
      </c>
      <c r="G329" s="15"/>
      <c r="H329" s="222" t="s">
        <v>1</v>
      </c>
      <c r="I329" s="224"/>
      <c r="J329" s="15"/>
      <c r="K329" s="15"/>
      <c r="L329" s="221"/>
      <c r="M329" s="225"/>
      <c r="N329" s="226"/>
      <c r="O329" s="226"/>
      <c r="P329" s="226"/>
      <c r="Q329" s="226"/>
      <c r="R329" s="226"/>
      <c r="S329" s="226"/>
      <c r="T329" s="227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22" t="s">
        <v>519</v>
      </c>
      <c r="AU329" s="222" t="s">
        <v>89</v>
      </c>
      <c r="AV329" s="15" t="s">
        <v>87</v>
      </c>
      <c r="AW329" s="15" t="s">
        <v>35</v>
      </c>
      <c r="AX329" s="15" t="s">
        <v>79</v>
      </c>
      <c r="AY329" s="222" t="s">
        <v>230</v>
      </c>
    </row>
    <row r="330" s="13" customFormat="1">
      <c r="A330" s="13"/>
      <c r="B330" s="205"/>
      <c r="C330" s="13"/>
      <c r="D330" s="191" t="s">
        <v>519</v>
      </c>
      <c r="E330" s="206" t="s">
        <v>1</v>
      </c>
      <c r="F330" s="207" t="s">
        <v>2580</v>
      </c>
      <c r="G330" s="13"/>
      <c r="H330" s="208">
        <v>153.816</v>
      </c>
      <c r="I330" s="209"/>
      <c r="J330" s="13"/>
      <c r="K330" s="13"/>
      <c r="L330" s="205"/>
      <c r="M330" s="210"/>
      <c r="N330" s="211"/>
      <c r="O330" s="211"/>
      <c r="P330" s="211"/>
      <c r="Q330" s="211"/>
      <c r="R330" s="211"/>
      <c r="S330" s="211"/>
      <c r="T330" s="21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06" t="s">
        <v>519</v>
      </c>
      <c r="AU330" s="206" t="s">
        <v>89</v>
      </c>
      <c r="AV330" s="13" t="s">
        <v>89</v>
      </c>
      <c r="AW330" s="13" t="s">
        <v>35</v>
      </c>
      <c r="AX330" s="13" t="s">
        <v>79</v>
      </c>
      <c r="AY330" s="206" t="s">
        <v>230</v>
      </c>
    </row>
    <row r="331" s="15" customFormat="1">
      <c r="A331" s="15"/>
      <c r="B331" s="221"/>
      <c r="C331" s="15"/>
      <c r="D331" s="191" t="s">
        <v>519</v>
      </c>
      <c r="E331" s="222" t="s">
        <v>1</v>
      </c>
      <c r="F331" s="223" t="s">
        <v>2567</v>
      </c>
      <c r="G331" s="15"/>
      <c r="H331" s="222" t="s">
        <v>1</v>
      </c>
      <c r="I331" s="224"/>
      <c r="J331" s="15"/>
      <c r="K331" s="15"/>
      <c r="L331" s="221"/>
      <c r="M331" s="225"/>
      <c r="N331" s="226"/>
      <c r="O331" s="226"/>
      <c r="P331" s="226"/>
      <c r="Q331" s="226"/>
      <c r="R331" s="226"/>
      <c r="S331" s="226"/>
      <c r="T331" s="227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22" t="s">
        <v>519</v>
      </c>
      <c r="AU331" s="222" t="s">
        <v>89</v>
      </c>
      <c r="AV331" s="15" t="s">
        <v>87</v>
      </c>
      <c r="AW331" s="15" t="s">
        <v>35</v>
      </c>
      <c r="AX331" s="15" t="s">
        <v>79</v>
      </c>
      <c r="AY331" s="222" t="s">
        <v>230</v>
      </c>
    </row>
    <row r="332" s="13" customFormat="1">
      <c r="A332" s="13"/>
      <c r="B332" s="205"/>
      <c r="C332" s="13"/>
      <c r="D332" s="191" t="s">
        <v>519</v>
      </c>
      <c r="E332" s="206" t="s">
        <v>1</v>
      </c>
      <c r="F332" s="207" t="s">
        <v>2581</v>
      </c>
      <c r="G332" s="13"/>
      <c r="H332" s="208">
        <v>88.861999999999995</v>
      </c>
      <c r="I332" s="209"/>
      <c r="J332" s="13"/>
      <c r="K332" s="13"/>
      <c r="L332" s="205"/>
      <c r="M332" s="210"/>
      <c r="N332" s="211"/>
      <c r="O332" s="211"/>
      <c r="P332" s="211"/>
      <c r="Q332" s="211"/>
      <c r="R332" s="211"/>
      <c r="S332" s="211"/>
      <c r="T332" s="21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06" t="s">
        <v>519</v>
      </c>
      <c r="AU332" s="206" t="s">
        <v>89</v>
      </c>
      <c r="AV332" s="13" t="s">
        <v>89</v>
      </c>
      <c r="AW332" s="13" t="s">
        <v>35</v>
      </c>
      <c r="AX332" s="13" t="s">
        <v>79</v>
      </c>
      <c r="AY332" s="206" t="s">
        <v>230</v>
      </c>
    </row>
    <row r="333" s="13" customFormat="1">
      <c r="A333" s="13"/>
      <c r="B333" s="205"/>
      <c r="C333" s="13"/>
      <c r="D333" s="191" t="s">
        <v>519</v>
      </c>
      <c r="E333" s="206" t="s">
        <v>1</v>
      </c>
      <c r="F333" s="207" t="s">
        <v>2582</v>
      </c>
      <c r="G333" s="13"/>
      <c r="H333" s="208">
        <v>176.715</v>
      </c>
      <c r="I333" s="209"/>
      <c r="J333" s="13"/>
      <c r="K333" s="13"/>
      <c r="L333" s="205"/>
      <c r="M333" s="210"/>
      <c r="N333" s="211"/>
      <c r="O333" s="211"/>
      <c r="P333" s="211"/>
      <c r="Q333" s="211"/>
      <c r="R333" s="211"/>
      <c r="S333" s="211"/>
      <c r="T333" s="21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06" t="s">
        <v>519</v>
      </c>
      <c r="AU333" s="206" t="s">
        <v>89</v>
      </c>
      <c r="AV333" s="13" t="s">
        <v>89</v>
      </c>
      <c r="AW333" s="13" t="s">
        <v>35</v>
      </c>
      <c r="AX333" s="13" t="s">
        <v>79</v>
      </c>
      <c r="AY333" s="206" t="s">
        <v>230</v>
      </c>
    </row>
    <row r="334" s="13" customFormat="1">
      <c r="A334" s="13"/>
      <c r="B334" s="205"/>
      <c r="C334" s="13"/>
      <c r="D334" s="191" t="s">
        <v>519</v>
      </c>
      <c r="E334" s="206" t="s">
        <v>1</v>
      </c>
      <c r="F334" s="207" t="s">
        <v>2583</v>
      </c>
      <c r="G334" s="13"/>
      <c r="H334" s="208">
        <v>95.849999999999994</v>
      </c>
      <c r="I334" s="209"/>
      <c r="J334" s="13"/>
      <c r="K334" s="13"/>
      <c r="L334" s="205"/>
      <c r="M334" s="210"/>
      <c r="N334" s="211"/>
      <c r="O334" s="211"/>
      <c r="P334" s="211"/>
      <c r="Q334" s="211"/>
      <c r="R334" s="211"/>
      <c r="S334" s="211"/>
      <c r="T334" s="21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06" t="s">
        <v>519</v>
      </c>
      <c r="AU334" s="206" t="s">
        <v>89</v>
      </c>
      <c r="AV334" s="13" t="s">
        <v>89</v>
      </c>
      <c r="AW334" s="13" t="s">
        <v>35</v>
      </c>
      <c r="AX334" s="13" t="s">
        <v>79</v>
      </c>
      <c r="AY334" s="206" t="s">
        <v>230</v>
      </c>
    </row>
    <row r="335" s="16" customFormat="1">
      <c r="A335" s="16"/>
      <c r="B335" s="228"/>
      <c r="C335" s="16"/>
      <c r="D335" s="191" t="s">
        <v>519</v>
      </c>
      <c r="E335" s="229" t="s">
        <v>1</v>
      </c>
      <c r="F335" s="230" t="s">
        <v>685</v>
      </c>
      <c r="G335" s="16"/>
      <c r="H335" s="231">
        <v>515.24300000000005</v>
      </c>
      <c r="I335" s="232"/>
      <c r="J335" s="16"/>
      <c r="K335" s="16"/>
      <c r="L335" s="228"/>
      <c r="M335" s="233"/>
      <c r="N335" s="234"/>
      <c r="O335" s="234"/>
      <c r="P335" s="234"/>
      <c r="Q335" s="234"/>
      <c r="R335" s="234"/>
      <c r="S335" s="234"/>
      <c r="T335" s="235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T335" s="229" t="s">
        <v>519</v>
      </c>
      <c r="AU335" s="229" t="s">
        <v>89</v>
      </c>
      <c r="AV335" s="16" t="s">
        <v>241</v>
      </c>
      <c r="AW335" s="16" t="s">
        <v>35</v>
      </c>
      <c r="AX335" s="16" t="s">
        <v>79</v>
      </c>
      <c r="AY335" s="229" t="s">
        <v>230</v>
      </c>
    </row>
    <row r="336" s="15" customFormat="1">
      <c r="A336" s="15"/>
      <c r="B336" s="221"/>
      <c r="C336" s="15"/>
      <c r="D336" s="191" t="s">
        <v>519</v>
      </c>
      <c r="E336" s="222" t="s">
        <v>1</v>
      </c>
      <c r="F336" s="223" t="s">
        <v>1975</v>
      </c>
      <c r="G336" s="15"/>
      <c r="H336" s="222" t="s">
        <v>1</v>
      </c>
      <c r="I336" s="224"/>
      <c r="J336" s="15"/>
      <c r="K336" s="15"/>
      <c r="L336" s="221"/>
      <c r="M336" s="225"/>
      <c r="N336" s="226"/>
      <c r="O336" s="226"/>
      <c r="P336" s="226"/>
      <c r="Q336" s="226"/>
      <c r="R336" s="226"/>
      <c r="S336" s="226"/>
      <c r="T336" s="227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22" t="s">
        <v>519</v>
      </c>
      <c r="AU336" s="222" t="s">
        <v>89</v>
      </c>
      <c r="AV336" s="15" t="s">
        <v>87</v>
      </c>
      <c r="AW336" s="15" t="s">
        <v>35</v>
      </c>
      <c r="AX336" s="15" t="s">
        <v>79</v>
      </c>
      <c r="AY336" s="222" t="s">
        <v>230</v>
      </c>
    </row>
    <row r="337" s="15" customFormat="1">
      <c r="A337" s="15"/>
      <c r="B337" s="221"/>
      <c r="C337" s="15"/>
      <c r="D337" s="191" t="s">
        <v>519</v>
      </c>
      <c r="E337" s="222" t="s">
        <v>1</v>
      </c>
      <c r="F337" s="223" t="s">
        <v>2567</v>
      </c>
      <c r="G337" s="15"/>
      <c r="H337" s="222" t="s">
        <v>1</v>
      </c>
      <c r="I337" s="224"/>
      <c r="J337" s="15"/>
      <c r="K337" s="15"/>
      <c r="L337" s="221"/>
      <c r="M337" s="225"/>
      <c r="N337" s="226"/>
      <c r="O337" s="226"/>
      <c r="P337" s="226"/>
      <c r="Q337" s="226"/>
      <c r="R337" s="226"/>
      <c r="S337" s="226"/>
      <c r="T337" s="227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T337" s="222" t="s">
        <v>519</v>
      </c>
      <c r="AU337" s="222" t="s">
        <v>89</v>
      </c>
      <c r="AV337" s="15" t="s">
        <v>87</v>
      </c>
      <c r="AW337" s="15" t="s">
        <v>35</v>
      </c>
      <c r="AX337" s="15" t="s">
        <v>79</v>
      </c>
      <c r="AY337" s="222" t="s">
        <v>230</v>
      </c>
    </row>
    <row r="338" s="13" customFormat="1">
      <c r="A338" s="13"/>
      <c r="B338" s="205"/>
      <c r="C338" s="13"/>
      <c r="D338" s="191" t="s">
        <v>519</v>
      </c>
      <c r="E338" s="206" t="s">
        <v>1</v>
      </c>
      <c r="F338" s="207" t="s">
        <v>2584</v>
      </c>
      <c r="G338" s="13"/>
      <c r="H338" s="208">
        <v>143.56899999999999</v>
      </c>
      <c r="I338" s="209"/>
      <c r="J338" s="13"/>
      <c r="K338" s="13"/>
      <c r="L338" s="205"/>
      <c r="M338" s="210"/>
      <c r="N338" s="211"/>
      <c r="O338" s="211"/>
      <c r="P338" s="211"/>
      <c r="Q338" s="211"/>
      <c r="R338" s="211"/>
      <c r="S338" s="211"/>
      <c r="T338" s="21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06" t="s">
        <v>519</v>
      </c>
      <c r="AU338" s="206" t="s">
        <v>89</v>
      </c>
      <c r="AV338" s="13" t="s">
        <v>89</v>
      </c>
      <c r="AW338" s="13" t="s">
        <v>35</v>
      </c>
      <c r="AX338" s="13" t="s">
        <v>79</v>
      </c>
      <c r="AY338" s="206" t="s">
        <v>230</v>
      </c>
    </row>
    <row r="339" s="15" customFormat="1">
      <c r="A339" s="15"/>
      <c r="B339" s="221"/>
      <c r="C339" s="15"/>
      <c r="D339" s="191" t="s">
        <v>519</v>
      </c>
      <c r="E339" s="222" t="s">
        <v>1</v>
      </c>
      <c r="F339" s="223" t="s">
        <v>1937</v>
      </c>
      <c r="G339" s="15"/>
      <c r="H339" s="222" t="s">
        <v>1</v>
      </c>
      <c r="I339" s="224"/>
      <c r="J339" s="15"/>
      <c r="K339" s="15"/>
      <c r="L339" s="221"/>
      <c r="M339" s="225"/>
      <c r="N339" s="226"/>
      <c r="O339" s="226"/>
      <c r="P339" s="226"/>
      <c r="Q339" s="226"/>
      <c r="R339" s="226"/>
      <c r="S339" s="226"/>
      <c r="T339" s="227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22" t="s">
        <v>519</v>
      </c>
      <c r="AU339" s="222" t="s">
        <v>89</v>
      </c>
      <c r="AV339" s="15" t="s">
        <v>87</v>
      </c>
      <c r="AW339" s="15" t="s">
        <v>35</v>
      </c>
      <c r="AX339" s="15" t="s">
        <v>79</v>
      </c>
      <c r="AY339" s="222" t="s">
        <v>230</v>
      </c>
    </row>
    <row r="340" s="13" customFormat="1">
      <c r="A340" s="13"/>
      <c r="B340" s="205"/>
      <c r="C340" s="13"/>
      <c r="D340" s="191" t="s">
        <v>519</v>
      </c>
      <c r="E340" s="206" t="s">
        <v>1</v>
      </c>
      <c r="F340" s="207" t="s">
        <v>2585</v>
      </c>
      <c r="G340" s="13"/>
      <c r="H340" s="208">
        <v>441.43799999999999</v>
      </c>
      <c r="I340" s="209"/>
      <c r="J340" s="13"/>
      <c r="K340" s="13"/>
      <c r="L340" s="205"/>
      <c r="M340" s="210"/>
      <c r="N340" s="211"/>
      <c r="O340" s="211"/>
      <c r="P340" s="211"/>
      <c r="Q340" s="211"/>
      <c r="R340" s="211"/>
      <c r="S340" s="211"/>
      <c r="T340" s="21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06" t="s">
        <v>519</v>
      </c>
      <c r="AU340" s="206" t="s">
        <v>89</v>
      </c>
      <c r="AV340" s="13" t="s">
        <v>89</v>
      </c>
      <c r="AW340" s="13" t="s">
        <v>35</v>
      </c>
      <c r="AX340" s="13" t="s">
        <v>79</v>
      </c>
      <c r="AY340" s="206" t="s">
        <v>230</v>
      </c>
    </row>
    <row r="341" s="16" customFormat="1">
      <c r="A341" s="16"/>
      <c r="B341" s="228"/>
      <c r="C341" s="16"/>
      <c r="D341" s="191" t="s">
        <v>519</v>
      </c>
      <c r="E341" s="229" t="s">
        <v>1</v>
      </c>
      <c r="F341" s="230" t="s">
        <v>685</v>
      </c>
      <c r="G341" s="16"/>
      <c r="H341" s="231">
        <v>585.00699999999995</v>
      </c>
      <c r="I341" s="232"/>
      <c r="J341" s="16"/>
      <c r="K341" s="16"/>
      <c r="L341" s="228"/>
      <c r="M341" s="233"/>
      <c r="N341" s="234"/>
      <c r="O341" s="234"/>
      <c r="P341" s="234"/>
      <c r="Q341" s="234"/>
      <c r="R341" s="234"/>
      <c r="S341" s="234"/>
      <c r="T341" s="235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T341" s="229" t="s">
        <v>519</v>
      </c>
      <c r="AU341" s="229" t="s">
        <v>89</v>
      </c>
      <c r="AV341" s="16" t="s">
        <v>241</v>
      </c>
      <c r="AW341" s="16" t="s">
        <v>35</v>
      </c>
      <c r="AX341" s="16" t="s">
        <v>79</v>
      </c>
      <c r="AY341" s="229" t="s">
        <v>230</v>
      </c>
    </row>
    <row r="342" s="13" customFormat="1">
      <c r="A342" s="13"/>
      <c r="B342" s="205"/>
      <c r="C342" s="13"/>
      <c r="D342" s="191" t="s">
        <v>519</v>
      </c>
      <c r="E342" s="206" t="s">
        <v>1</v>
      </c>
      <c r="F342" s="207" t="s">
        <v>2586</v>
      </c>
      <c r="G342" s="13"/>
      <c r="H342" s="208">
        <v>16</v>
      </c>
      <c r="I342" s="209"/>
      <c r="J342" s="13"/>
      <c r="K342" s="13"/>
      <c r="L342" s="205"/>
      <c r="M342" s="210"/>
      <c r="N342" s="211"/>
      <c r="O342" s="211"/>
      <c r="P342" s="211"/>
      <c r="Q342" s="211"/>
      <c r="R342" s="211"/>
      <c r="S342" s="211"/>
      <c r="T342" s="21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06" t="s">
        <v>519</v>
      </c>
      <c r="AU342" s="206" t="s">
        <v>89</v>
      </c>
      <c r="AV342" s="13" t="s">
        <v>89</v>
      </c>
      <c r="AW342" s="13" t="s">
        <v>35</v>
      </c>
      <c r="AX342" s="13" t="s">
        <v>79</v>
      </c>
      <c r="AY342" s="206" t="s">
        <v>230</v>
      </c>
    </row>
    <row r="343" s="16" customFormat="1">
      <c r="A343" s="16"/>
      <c r="B343" s="228"/>
      <c r="C343" s="16"/>
      <c r="D343" s="191" t="s">
        <v>519</v>
      </c>
      <c r="E343" s="229" t="s">
        <v>1</v>
      </c>
      <c r="F343" s="230" t="s">
        <v>685</v>
      </c>
      <c r="G343" s="16"/>
      <c r="H343" s="231">
        <v>16</v>
      </c>
      <c r="I343" s="232"/>
      <c r="J343" s="16"/>
      <c r="K343" s="16"/>
      <c r="L343" s="228"/>
      <c r="M343" s="233"/>
      <c r="N343" s="234"/>
      <c r="O343" s="234"/>
      <c r="P343" s="234"/>
      <c r="Q343" s="234"/>
      <c r="R343" s="234"/>
      <c r="S343" s="234"/>
      <c r="T343" s="235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T343" s="229" t="s">
        <v>519</v>
      </c>
      <c r="AU343" s="229" t="s">
        <v>89</v>
      </c>
      <c r="AV343" s="16" t="s">
        <v>241</v>
      </c>
      <c r="AW343" s="16" t="s">
        <v>35</v>
      </c>
      <c r="AX343" s="16" t="s">
        <v>79</v>
      </c>
      <c r="AY343" s="229" t="s">
        <v>230</v>
      </c>
    </row>
    <row r="344" s="13" customFormat="1">
      <c r="A344" s="13"/>
      <c r="B344" s="205"/>
      <c r="C344" s="13"/>
      <c r="D344" s="191" t="s">
        <v>519</v>
      </c>
      <c r="E344" s="206" t="s">
        <v>1</v>
      </c>
      <c r="F344" s="207" t="s">
        <v>2606</v>
      </c>
      <c r="G344" s="13"/>
      <c r="H344" s="208">
        <v>-216.48500000000001</v>
      </c>
      <c r="I344" s="209"/>
      <c r="J344" s="13"/>
      <c r="K344" s="13"/>
      <c r="L344" s="205"/>
      <c r="M344" s="210"/>
      <c r="N344" s="211"/>
      <c r="O344" s="211"/>
      <c r="P344" s="211"/>
      <c r="Q344" s="211"/>
      <c r="R344" s="211"/>
      <c r="S344" s="211"/>
      <c r="T344" s="21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06" t="s">
        <v>519</v>
      </c>
      <c r="AU344" s="206" t="s">
        <v>89</v>
      </c>
      <c r="AV344" s="13" t="s">
        <v>89</v>
      </c>
      <c r="AW344" s="13" t="s">
        <v>35</v>
      </c>
      <c r="AX344" s="13" t="s">
        <v>79</v>
      </c>
      <c r="AY344" s="206" t="s">
        <v>230</v>
      </c>
    </row>
    <row r="345" s="16" customFormat="1">
      <c r="A345" s="16"/>
      <c r="B345" s="228"/>
      <c r="C345" s="16"/>
      <c r="D345" s="191" t="s">
        <v>519</v>
      </c>
      <c r="E345" s="229" t="s">
        <v>1</v>
      </c>
      <c r="F345" s="230" t="s">
        <v>685</v>
      </c>
      <c r="G345" s="16"/>
      <c r="H345" s="231">
        <v>-216.48500000000001</v>
      </c>
      <c r="I345" s="232"/>
      <c r="J345" s="16"/>
      <c r="K345" s="16"/>
      <c r="L345" s="228"/>
      <c r="M345" s="233"/>
      <c r="N345" s="234"/>
      <c r="O345" s="234"/>
      <c r="P345" s="234"/>
      <c r="Q345" s="234"/>
      <c r="R345" s="234"/>
      <c r="S345" s="234"/>
      <c r="T345" s="235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T345" s="229" t="s">
        <v>519</v>
      </c>
      <c r="AU345" s="229" t="s">
        <v>89</v>
      </c>
      <c r="AV345" s="16" t="s">
        <v>241</v>
      </c>
      <c r="AW345" s="16" t="s">
        <v>35</v>
      </c>
      <c r="AX345" s="16" t="s">
        <v>79</v>
      </c>
      <c r="AY345" s="229" t="s">
        <v>230</v>
      </c>
    </row>
    <row r="346" s="14" customFormat="1">
      <c r="A346" s="14"/>
      <c r="B346" s="213"/>
      <c r="C346" s="14"/>
      <c r="D346" s="191" t="s">
        <v>519</v>
      </c>
      <c r="E346" s="214" t="s">
        <v>1</v>
      </c>
      <c r="F346" s="215" t="s">
        <v>534</v>
      </c>
      <c r="G346" s="14"/>
      <c r="H346" s="216">
        <v>899.76499999999999</v>
      </c>
      <c r="I346" s="217"/>
      <c r="J346" s="14"/>
      <c r="K346" s="14"/>
      <c r="L346" s="213"/>
      <c r="M346" s="218"/>
      <c r="N346" s="219"/>
      <c r="O346" s="219"/>
      <c r="P346" s="219"/>
      <c r="Q346" s="219"/>
      <c r="R346" s="219"/>
      <c r="S346" s="219"/>
      <c r="T346" s="220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14" t="s">
        <v>519</v>
      </c>
      <c r="AU346" s="214" t="s">
        <v>89</v>
      </c>
      <c r="AV346" s="14" t="s">
        <v>235</v>
      </c>
      <c r="AW346" s="14" t="s">
        <v>35</v>
      </c>
      <c r="AX346" s="14" t="s">
        <v>87</v>
      </c>
      <c r="AY346" s="214" t="s">
        <v>230</v>
      </c>
    </row>
    <row r="347" s="13" customFormat="1">
      <c r="A347" s="13"/>
      <c r="B347" s="205"/>
      <c r="C347" s="13"/>
      <c r="D347" s="191" t="s">
        <v>519</v>
      </c>
      <c r="E347" s="13"/>
      <c r="F347" s="207" t="s">
        <v>2617</v>
      </c>
      <c r="G347" s="13"/>
      <c r="H347" s="208">
        <v>1799.53</v>
      </c>
      <c r="I347" s="209"/>
      <c r="J347" s="13"/>
      <c r="K347" s="13"/>
      <c r="L347" s="205"/>
      <c r="M347" s="210"/>
      <c r="N347" s="211"/>
      <c r="O347" s="211"/>
      <c r="P347" s="211"/>
      <c r="Q347" s="211"/>
      <c r="R347" s="211"/>
      <c r="S347" s="211"/>
      <c r="T347" s="21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06" t="s">
        <v>519</v>
      </c>
      <c r="AU347" s="206" t="s">
        <v>89</v>
      </c>
      <c r="AV347" s="13" t="s">
        <v>89</v>
      </c>
      <c r="AW347" s="13" t="s">
        <v>3</v>
      </c>
      <c r="AX347" s="13" t="s">
        <v>87</v>
      </c>
      <c r="AY347" s="206" t="s">
        <v>230</v>
      </c>
    </row>
    <row r="348" s="2" customFormat="1" ht="16.5" customHeight="1">
      <c r="A348" s="38"/>
      <c r="B348" s="177"/>
      <c r="C348" s="178" t="s">
        <v>305</v>
      </c>
      <c r="D348" s="178" t="s">
        <v>231</v>
      </c>
      <c r="E348" s="179" t="s">
        <v>764</v>
      </c>
      <c r="F348" s="180" t="s">
        <v>765</v>
      </c>
      <c r="G348" s="181" t="s">
        <v>578</v>
      </c>
      <c r="H348" s="182">
        <v>451.60599999999999</v>
      </c>
      <c r="I348" s="183"/>
      <c r="J348" s="184">
        <f>ROUND(I348*H348,2)</f>
        <v>0</v>
      </c>
      <c r="K348" s="180" t="s">
        <v>515</v>
      </c>
      <c r="L348" s="39"/>
      <c r="M348" s="185" t="s">
        <v>1</v>
      </c>
      <c r="N348" s="186" t="s">
        <v>44</v>
      </c>
      <c r="O348" s="77"/>
      <c r="P348" s="187">
        <f>O348*H348</f>
        <v>0</v>
      </c>
      <c r="Q348" s="187">
        <v>0</v>
      </c>
      <c r="R348" s="187">
        <f>Q348*H348</f>
        <v>0</v>
      </c>
      <c r="S348" s="187">
        <v>0</v>
      </c>
      <c r="T348" s="188">
        <f>S348*H348</f>
        <v>0</v>
      </c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189" t="s">
        <v>235</v>
      </c>
      <c r="AT348" s="189" t="s">
        <v>231</v>
      </c>
      <c r="AU348" s="189" t="s">
        <v>89</v>
      </c>
      <c r="AY348" s="19" t="s">
        <v>230</v>
      </c>
      <c r="BE348" s="190">
        <f>IF(N348="základní",J348,0)</f>
        <v>0</v>
      </c>
      <c r="BF348" s="190">
        <f>IF(N348="snížená",J348,0)</f>
        <v>0</v>
      </c>
      <c r="BG348" s="190">
        <f>IF(N348="zákl. přenesená",J348,0)</f>
        <v>0</v>
      </c>
      <c r="BH348" s="190">
        <f>IF(N348="sníž. přenesená",J348,0)</f>
        <v>0</v>
      </c>
      <c r="BI348" s="190">
        <f>IF(N348="nulová",J348,0)</f>
        <v>0</v>
      </c>
      <c r="BJ348" s="19" t="s">
        <v>87</v>
      </c>
      <c r="BK348" s="190">
        <f>ROUND(I348*H348,2)</f>
        <v>0</v>
      </c>
      <c r="BL348" s="19" t="s">
        <v>235</v>
      </c>
      <c r="BM348" s="189" t="s">
        <v>2618</v>
      </c>
    </row>
    <row r="349" s="2" customFormat="1">
      <c r="A349" s="38"/>
      <c r="B349" s="39"/>
      <c r="C349" s="38"/>
      <c r="D349" s="191" t="s">
        <v>237</v>
      </c>
      <c r="E349" s="38"/>
      <c r="F349" s="192" t="s">
        <v>767</v>
      </c>
      <c r="G349" s="38"/>
      <c r="H349" s="38"/>
      <c r="I349" s="193"/>
      <c r="J349" s="38"/>
      <c r="K349" s="38"/>
      <c r="L349" s="39"/>
      <c r="M349" s="194"/>
      <c r="N349" s="195"/>
      <c r="O349" s="77"/>
      <c r="P349" s="77"/>
      <c r="Q349" s="77"/>
      <c r="R349" s="77"/>
      <c r="S349" s="77"/>
      <c r="T349" s="7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T349" s="19" t="s">
        <v>237</v>
      </c>
      <c r="AU349" s="19" t="s">
        <v>89</v>
      </c>
    </row>
    <row r="350" s="2" customFormat="1">
      <c r="A350" s="38"/>
      <c r="B350" s="39"/>
      <c r="C350" s="38"/>
      <c r="D350" s="199" t="s">
        <v>397</v>
      </c>
      <c r="E350" s="38"/>
      <c r="F350" s="200" t="s">
        <v>768</v>
      </c>
      <c r="G350" s="38"/>
      <c r="H350" s="38"/>
      <c r="I350" s="193"/>
      <c r="J350" s="38"/>
      <c r="K350" s="38"/>
      <c r="L350" s="39"/>
      <c r="M350" s="194"/>
      <c r="N350" s="195"/>
      <c r="O350" s="77"/>
      <c r="P350" s="77"/>
      <c r="Q350" s="77"/>
      <c r="R350" s="77"/>
      <c r="S350" s="77"/>
      <c r="T350" s="7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T350" s="19" t="s">
        <v>397</v>
      </c>
      <c r="AU350" s="19" t="s">
        <v>89</v>
      </c>
    </row>
    <row r="351" s="15" customFormat="1">
      <c r="A351" s="15"/>
      <c r="B351" s="221"/>
      <c r="C351" s="15"/>
      <c r="D351" s="191" t="s">
        <v>519</v>
      </c>
      <c r="E351" s="222" t="s">
        <v>1</v>
      </c>
      <c r="F351" s="223" t="s">
        <v>2036</v>
      </c>
      <c r="G351" s="15"/>
      <c r="H351" s="222" t="s">
        <v>1</v>
      </c>
      <c r="I351" s="224"/>
      <c r="J351" s="15"/>
      <c r="K351" s="15"/>
      <c r="L351" s="221"/>
      <c r="M351" s="225"/>
      <c r="N351" s="226"/>
      <c r="O351" s="226"/>
      <c r="P351" s="226"/>
      <c r="Q351" s="226"/>
      <c r="R351" s="226"/>
      <c r="S351" s="226"/>
      <c r="T351" s="227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T351" s="222" t="s">
        <v>519</v>
      </c>
      <c r="AU351" s="222" t="s">
        <v>89</v>
      </c>
      <c r="AV351" s="15" t="s">
        <v>87</v>
      </c>
      <c r="AW351" s="15" t="s">
        <v>35</v>
      </c>
      <c r="AX351" s="15" t="s">
        <v>79</v>
      </c>
      <c r="AY351" s="222" t="s">
        <v>230</v>
      </c>
    </row>
    <row r="352" s="13" customFormat="1">
      <c r="A352" s="13"/>
      <c r="B352" s="205"/>
      <c r="C352" s="13"/>
      <c r="D352" s="191" t="s">
        <v>519</v>
      </c>
      <c r="E352" s="206" t="s">
        <v>1</v>
      </c>
      <c r="F352" s="207" t="s">
        <v>2603</v>
      </c>
      <c r="G352" s="13"/>
      <c r="H352" s="208">
        <v>235.12100000000001</v>
      </c>
      <c r="I352" s="209"/>
      <c r="J352" s="13"/>
      <c r="K352" s="13"/>
      <c r="L352" s="205"/>
      <c r="M352" s="210"/>
      <c r="N352" s="211"/>
      <c r="O352" s="211"/>
      <c r="P352" s="211"/>
      <c r="Q352" s="211"/>
      <c r="R352" s="211"/>
      <c r="S352" s="211"/>
      <c r="T352" s="21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06" t="s">
        <v>519</v>
      </c>
      <c r="AU352" s="206" t="s">
        <v>89</v>
      </c>
      <c r="AV352" s="13" t="s">
        <v>89</v>
      </c>
      <c r="AW352" s="13" t="s">
        <v>35</v>
      </c>
      <c r="AX352" s="13" t="s">
        <v>79</v>
      </c>
      <c r="AY352" s="206" t="s">
        <v>230</v>
      </c>
    </row>
    <row r="353" s="13" customFormat="1">
      <c r="A353" s="13"/>
      <c r="B353" s="205"/>
      <c r="C353" s="13"/>
      <c r="D353" s="191" t="s">
        <v>519</v>
      </c>
      <c r="E353" s="206" t="s">
        <v>1</v>
      </c>
      <c r="F353" s="207" t="s">
        <v>2604</v>
      </c>
      <c r="G353" s="13"/>
      <c r="H353" s="208">
        <v>216.48500000000001</v>
      </c>
      <c r="I353" s="209"/>
      <c r="J353" s="13"/>
      <c r="K353" s="13"/>
      <c r="L353" s="205"/>
      <c r="M353" s="210"/>
      <c r="N353" s="211"/>
      <c r="O353" s="211"/>
      <c r="P353" s="211"/>
      <c r="Q353" s="211"/>
      <c r="R353" s="211"/>
      <c r="S353" s="211"/>
      <c r="T353" s="21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06" t="s">
        <v>519</v>
      </c>
      <c r="AU353" s="206" t="s">
        <v>89</v>
      </c>
      <c r="AV353" s="13" t="s">
        <v>89</v>
      </c>
      <c r="AW353" s="13" t="s">
        <v>35</v>
      </c>
      <c r="AX353" s="13" t="s">
        <v>79</v>
      </c>
      <c r="AY353" s="206" t="s">
        <v>230</v>
      </c>
    </row>
    <row r="354" s="14" customFormat="1">
      <c r="A354" s="14"/>
      <c r="B354" s="213"/>
      <c r="C354" s="14"/>
      <c r="D354" s="191" t="s">
        <v>519</v>
      </c>
      <c r="E354" s="214" t="s">
        <v>1</v>
      </c>
      <c r="F354" s="215" t="s">
        <v>534</v>
      </c>
      <c r="G354" s="14"/>
      <c r="H354" s="216">
        <v>451.60599999999999</v>
      </c>
      <c r="I354" s="217"/>
      <c r="J354" s="14"/>
      <c r="K354" s="14"/>
      <c r="L354" s="213"/>
      <c r="M354" s="218"/>
      <c r="N354" s="219"/>
      <c r="O354" s="219"/>
      <c r="P354" s="219"/>
      <c r="Q354" s="219"/>
      <c r="R354" s="219"/>
      <c r="S354" s="219"/>
      <c r="T354" s="220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14" t="s">
        <v>519</v>
      </c>
      <c r="AU354" s="214" t="s">
        <v>89</v>
      </c>
      <c r="AV354" s="14" t="s">
        <v>235</v>
      </c>
      <c r="AW354" s="14" t="s">
        <v>35</v>
      </c>
      <c r="AX354" s="14" t="s">
        <v>87</v>
      </c>
      <c r="AY354" s="214" t="s">
        <v>230</v>
      </c>
    </row>
    <row r="355" s="2" customFormat="1" ht="16.5" customHeight="1">
      <c r="A355" s="38"/>
      <c r="B355" s="177"/>
      <c r="C355" s="178" t="s">
        <v>310</v>
      </c>
      <c r="D355" s="178" t="s">
        <v>231</v>
      </c>
      <c r="E355" s="179" t="s">
        <v>771</v>
      </c>
      <c r="F355" s="180" t="s">
        <v>772</v>
      </c>
      <c r="G355" s="181" t="s">
        <v>578</v>
      </c>
      <c r="H355" s="182">
        <v>216.48500000000001</v>
      </c>
      <c r="I355" s="183"/>
      <c r="J355" s="184">
        <f>ROUND(I355*H355,2)</f>
        <v>0</v>
      </c>
      <c r="K355" s="180" t="s">
        <v>515</v>
      </c>
      <c r="L355" s="39"/>
      <c r="M355" s="185" t="s">
        <v>1</v>
      </c>
      <c r="N355" s="186" t="s">
        <v>44</v>
      </c>
      <c r="O355" s="77"/>
      <c r="P355" s="187">
        <f>O355*H355</f>
        <v>0</v>
      </c>
      <c r="Q355" s="187">
        <v>0</v>
      </c>
      <c r="R355" s="187">
        <f>Q355*H355</f>
        <v>0</v>
      </c>
      <c r="S355" s="187">
        <v>0</v>
      </c>
      <c r="T355" s="188">
        <f>S355*H355</f>
        <v>0</v>
      </c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R355" s="189" t="s">
        <v>235</v>
      </c>
      <c r="AT355" s="189" t="s">
        <v>231</v>
      </c>
      <c r="AU355" s="189" t="s">
        <v>89</v>
      </c>
      <c r="AY355" s="19" t="s">
        <v>230</v>
      </c>
      <c r="BE355" s="190">
        <f>IF(N355="základní",J355,0)</f>
        <v>0</v>
      </c>
      <c r="BF355" s="190">
        <f>IF(N355="snížená",J355,0)</f>
        <v>0</v>
      </c>
      <c r="BG355" s="190">
        <f>IF(N355="zákl. přenesená",J355,0)</f>
        <v>0</v>
      </c>
      <c r="BH355" s="190">
        <f>IF(N355="sníž. přenesená",J355,0)</f>
        <v>0</v>
      </c>
      <c r="BI355" s="190">
        <f>IF(N355="nulová",J355,0)</f>
        <v>0</v>
      </c>
      <c r="BJ355" s="19" t="s">
        <v>87</v>
      </c>
      <c r="BK355" s="190">
        <f>ROUND(I355*H355,2)</f>
        <v>0</v>
      </c>
      <c r="BL355" s="19" t="s">
        <v>235</v>
      </c>
      <c r="BM355" s="189" t="s">
        <v>2619</v>
      </c>
    </row>
    <row r="356" s="2" customFormat="1">
      <c r="A356" s="38"/>
      <c r="B356" s="39"/>
      <c r="C356" s="38"/>
      <c r="D356" s="191" t="s">
        <v>237</v>
      </c>
      <c r="E356" s="38"/>
      <c r="F356" s="192" t="s">
        <v>774</v>
      </c>
      <c r="G356" s="38"/>
      <c r="H356" s="38"/>
      <c r="I356" s="193"/>
      <c r="J356" s="38"/>
      <c r="K356" s="38"/>
      <c r="L356" s="39"/>
      <c r="M356" s="194"/>
      <c r="N356" s="195"/>
      <c r="O356" s="77"/>
      <c r="P356" s="77"/>
      <c r="Q356" s="77"/>
      <c r="R356" s="77"/>
      <c r="S356" s="77"/>
      <c r="T356" s="7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T356" s="19" t="s">
        <v>237</v>
      </c>
      <c r="AU356" s="19" t="s">
        <v>89</v>
      </c>
    </row>
    <row r="357" s="2" customFormat="1">
      <c r="A357" s="38"/>
      <c r="B357" s="39"/>
      <c r="C357" s="38"/>
      <c r="D357" s="199" t="s">
        <v>397</v>
      </c>
      <c r="E357" s="38"/>
      <c r="F357" s="200" t="s">
        <v>775</v>
      </c>
      <c r="G357" s="38"/>
      <c r="H357" s="38"/>
      <c r="I357" s="193"/>
      <c r="J357" s="38"/>
      <c r="K357" s="38"/>
      <c r="L357" s="39"/>
      <c r="M357" s="194"/>
      <c r="N357" s="195"/>
      <c r="O357" s="77"/>
      <c r="P357" s="77"/>
      <c r="Q357" s="77"/>
      <c r="R357" s="77"/>
      <c r="S357" s="77"/>
      <c r="T357" s="7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19" t="s">
        <v>397</v>
      </c>
      <c r="AU357" s="19" t="s">
        <v>89</v>
      </c>
    </row>
    <row r="358" s="15" customFormat="1">
      <c r="A358" s="15"/>
      <c r="B358" s="221"/>
      <c r="C358" s="15"/>
      <c r="D358" s="191" t="s">
        <v>519</v>
      </c>
      <c r="E358" s="222" t="s">
        <v>1</v>
      </c>
      <c r="F358" s="223" t="s">
        <v>2620</v>
      </c>
      <c r="G358" s="15"/>
      <c r="H358" s="222" t="s">
        <v>1</v>
      </c>
      <c r="I358" s="224"/>
      <c r="J358" s="15"/>
      <c r="K358" s="15"/>
      <c r="L358" s="221"/>
      <c r="M358" s="225"/>
      <c r="N358" s="226"/>
      <c r="O358" s="226"/>
      <c r="P358" s="226"/>
      <c r="Q358" s="226"/>
      <c r="R358" s="226"/>
      <c r="S358" s="226"/>
      <c r="T358" s="227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22" t="s">
        <v>519</v>
      </c>
      <c r="AU358" s="222" t="s">
        <v>89</v>
      </c>
      <c r="AV358" s="15" t="s">
        <v>87</v>
      </c>
      <c r="AW358" s="15" t="s">
        <v>35</v>
      </c>
      <c r="AX358" s="15" t="s">
        <v>79</v>
      </c>
      <c r="AY358" s="222" t="s">
        <v>230</v>
      </c>
    </row>
    <row r="359" s="15" customFormat="1">
      <c r="A359" s="15"/>
      <c r="B359" s="221"/>
      <c r="C359" s="15"/>
      <c r="D359" s="191" t="s">
        <v>519</v>
      </c>
      <c r="E359" s="222" t="s">
        <v>1</v>
      </c>
      <c r="F359" s="223" t="s">
        <v>2579</v>
      </c>
      <c r="G359" s="15"/>
      <c r="H359" s="222" t="s">
        <v>1</v>
      </c>
      <c r="I359" s="224"/>
      <c r="J359" s="15"/>
      <c r="K359" s="15"/>
      <c r="L359" s="221"/>
      <c r="M359" s="225"/>
      <c r="N359" s="226"/>
      <c r="O359" s="226"/>
      <c r="P359" s="226"/>
      <c r="Q359" s="226"/>
      <c r="R359" s="226"/>
      <c r="S359" s="226"/>
      <c r="T359" s="227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22" t="s">
        <v>519</v>
      </c>
      <c r="AU359" s="222" t="s">
        <v>89</v>
      </c>
      <c r="AV359" s="15" t="s">
        <v>87</v>
      </c>
      <c r="AW359" s="15" t="s">
        <v>35</v>
      </c>
      <c r="AX359" s="15" t="s">
        <v>79</v>
      </c>
      <c r="AY359" s="222" t="s">
        <v>230</v>
      </c>
    </row>
    <row r="360" s="15" customFormat="1">
      <c r="A360" s="15"/>
      <c r="B360" s="221"/>
      <c r="C360" s="15"/>
      <c r="D360" s="191" t="s">
        <v>519</v>
      </c>
      <c r="E360" s="222" t="s">
        <v>1</v>
      </c>
      <c r="F360" s="223" t="s">
        <v>2565</v>
      </c>
      <c r="G360" s="15"/>
      <c r="H360" s="222" t="s">
        <v>1</v>
      </c>
      <c r="I360" s="224"/>
      <c r="J360" s="15"/>
      <c r="K360" s="15"/>
      <c r="L360" s="221"/>
      <c r="M360" s="225"/>
      <c r="N360" s="226"/>
      <c r="O360" s="226"/>
      <c r="P360" s="226"/>
      <c r="Q360" s="226"/>
      <c r="R360" s="226"/>
      <c r="S360" s="226"/>
      <c r="T360" s="227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T360" s="222" t="s">
        <v>519</v>
      </c>
      <c r="AU360" s="222" t="s">
        <v>89</v>
      </c>
      <c r="AV360" s="15" t="s">
        <v>87</v>
      </c>
      <c r="AW360" s="15" t="s">
        <v>35</v>
      </c>
      <c r="AX360" s="15" t="s">
        <v>79</v>
      </c>
      <c r="AY360" s="222" t="s">
        <v>230</v>
      </c>
    </row>
    <row r="361" s="13" customFormat="1">
      <c r="A361" s="13"/>
      <c r="B361" s="205"/>
      <c r="C361" s="13"/>
      <c r="D361" s="191" t="s">
        <v>519</v>
      </c>
      <c r="E361" s="206" t="s">
        <v>1</v>
      </c>
      <c r="F361" s="207" t="s">
        <v>2580</v>
      </c>
      <c r="G361" s="13"/>
      <c r="H361" s="208">
        <v>153.816</v>
      </c>
      <c r="I361" s="209"/>
      <c r="J361" s="13"/>
      <c r="K361" s="13"/>
      <c r="L361" s="205"/>
      <c r="M361" s="210"/>
      <c r="N361" s="211"/>
      <c r="O361" s="211"/>
      <c r="P361" s="211"/>
      <c r="Q361" s="211"/>
      <c r="R361" s="211"/>
      <c r="S361" s="211"/>
      <c r="T361" s="21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06" t="s">
        <v>519</v>
      </c>
      <c r="AU361" s="206" t="s">
        <v>89</v>
      </c>
      <c r="AV361" s="13" t="s">
        <v>89</v>
      </c>
      <c r="AW361" s="13" t="s">
        <v>35</v>
      </c>
      <c r="AX361" s="13" t="s">
        <v>79</v>
      </c>
      <c r="AY361" s="206" t="s">
        <v>230</v>
      </c>
    </row>
    <row r="362" s="15" customFormat="1">
      <c r="A362" s="15"/>
      <c r="B362" s="221"/>
      <c r="C362" s="15"/>
      <c r="D362" s="191" t="s">
        <v>519</v>
      </c>
      <c r="E362" s="222" t="s">
        <v>1</v>
      </c>
      <c r="F362" s="223" t="s">
        <v>2567</v>
      </c>
      <c r="G362" s="15"/>
      <c r="H362" s="222" t="s">
        <v>1</v>
      </c>
      <c r="I362" s="224"/>
      <c r="J362" s="15"/>
      <c r="K362" s="15"/>
      <c r="L362" s="221"/>
      <c r="M362" s="225"/>
      <c r="N362" s="226"/>
      <c r="O362" s="226"/>
      <c r="P362" s="226"/>
      <c r="Q362" s="226"/>
      <c r="R362" s="226"/>
      <c r="S362" s="226"/>
      <c r="T362" s="227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T362" s="222" t="s">
        <v>519</v>
      </c>
      <c r="AU362" s="222" t="s">
        <v>89</v>
      </c>
      <c r="AV362" s="15" t="s">
        <v>87</v>
      </c>
      <c r="AW362" s="15" t="s">
        <v>35</v>
      </c>
      <c r="AX362" s="15" t="s">
        <v>79</v>
      </c>
      <c r="AY362" s="222" t="s">
        <v>230</v>
      </c>
    </row>
    <row r="363" s="13" customFormat="1">
      <c r="A363" s="13"/>
      <c r="B363" s="205"/>
      <c r="C363" s="13"/>
      <c r="D363" s="191" t="s">
        <v>519</v>
      </c>
      <c r="E363" s="206" t="s">
        <v>1</v>
      </c>
      <c r="F363" s="207" t="s">
        <v>2581</v>
      </c>
      <c r="G363" s="13"/>
      <c r="H363" s="208">
        <v>88.861999999999995</v>
      </c>
      <c r="I363" s="209"/>
      <c r="J363" s="13"/>
      <c r="K363" s="13"/>
      <c r="L363" s="205"/>
      <c r="M363" s="210"/>
      <c r="N363" s="211"/>
      <c r="O363" s="211"/>
      <c r="P363" s="211"/>
      <c r="Q363" s="211"/>
      <c r="R363" s="211"/>
      <c r="S363" s="211"/>
      <c r="T363" s="21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06" t="s">
        <v>519</v>
      </c>
      <c r="AU363" s="206" t="s">
        <v>89</v>
      </c>
      <c r="AV363" s="13" t="s">
        <v>89</v>
      </c>
      <c r="AW363" s="13" t="s">
        <v>35</v>
      </c>
      <c r="AX363" s="13" t="s">
        <v>79</v>
      </c>
      <c r="AY363" s="206" t="s">
        <v>230</v>
      </c>
    </row>
    <row r="364" s="13" customFormat="1">
      <c r="A364" s="13"/>
      <c r="B364" s="205"/>
      <c r="C364" s="13"/>
      <c r="D364" s="191" t="s">
        <v>519</v>
      </c>
      <c r="E364" s="206" t="s">
        <v>1</v>
      </c>
      <c r="F364" s="207" t="s">
        <v>2582</v>
      </c>
      <c r="G364" s="13"/>
      <c r="H364" s="208">
        <v>176.715</v>
      </c>
      <c r="I364" s="209"/>
      <c r="J364" s="13"/>
      <c r="K364" s="13"/>
      <c r="L364" s="205"/>
      <c r="M364" s="210"/>
      <c r="N364" s="211"/>
      <c r="O364" s="211"/>
      <c r="P364" s="211"/>
      <c r="Q364" s="211"/>
      <c r="R364" s="211"/>
      <c r="S364" s="211"/>
      <c r="T364" s="21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06" t="s">
        <v>519</v>
      </c>
      <c r="AU364" s="206" t="s">
        <v>89</v>
      </c>
      <c r="AV364" s="13" t="s">
        <v>89</v>
      </c>
      <c r="AW364" s="13" t="s">
        <v>35</v>
      </c>
      <c r="AX364" s="13" t="s">
        <v>79</v>
      </c>
      <c r="AY364" s="206" t="s">
        <v>230</v>
      </c>
    </row>
    <row r="365" s="13" customFormat="1">
      <c r="A365" s="13"/>
      <c r="B365" s="205"/>
      <c r="C365" s="13"/>
      <c r="D365" s="191" t="s">
        <v>519</v>
      </c>
      <c r="E365" s="206" t="s">
        <v>1</v>
      </c>
      <c r="F365" s="207" t="s">
        <v>2583</v>
      </c>
      <c r="G365" s="13"/>
      <c r="H365" s="208">
        <v>95.849999999999994</v>
      </c>
      <c r="I365" s="209"/>
      <c r="J365" s="13"/>
      <c r="K365" s="13"/>
      <c r="L365" s="205"/>
      <c r="M365" s="210"/>
      <c r="N365" s="211"/>
      <c r="O365" s="211"/>
      <c r="P365" s="211"/>
      <c r="Q365" s="211"/>
      <c r="R365" s="211"/>
      <c r="S365" s="211"/>
      <c r="T365" s="21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06" t="s">
        <v>519</v>
      </c>
      <c r="AU365" s="206" t="s">
        <v>89</v>
      </c>
      <c r="AV365" s="13" t="s">
        <v>89</v>
      </c>
      <c r="AW365" s="13" t="s">
        <v>35</v>
      </c>
      <c r="AX365" s="13" t="s">
        <v>79</v>
      </c>
      <c r="AY365" s="206" t="s">
        <v>230</v>
      </c>
    </row>
    <row r="366" s="13" customFormat="1">
      <c r="A366" s="13"/>
      <c r="B366" s="205"/>
      <c r="C366" s="13"/>
      <c r="D366" s="191" t="s">
        <v>519</v>
      </c>
      <c r="E366" s="206" t="s">
        <v>1</v>
      </c>
      <c r="F366" s="207" t="s">
        <v>2621</v>
      </c>
      <c r="G366" s="13"/>
      <c r="H366" s="208">
        <v>8</v>
      </c>
      <c r="I366" s="209"/>
      <c r="J366" s="13"/>
      <c r="K366" s="13"/>
      <c r="L366" s="205"/>
      <c r="M366" s="210"/>
      <c r="N366" s="211"/>
      <c r="O366" s="211"/>
      <c r="P366" s="211"/>
      <c r="Q366" s="211"/>
      <c r="R366" s="211"/>
      <c r="S366" s="211"/>
      <c r="T366" s="21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06" t="s">
        <v>519</v>
      </c>
      <c r="AU366" s="206" t="s">
        <v>89</v>
      </c>
      <c r="AV366" s="13" t="s">
        <v>89</v>
      </c>
      <c r="AW366" s="13" t="s">
        <v>35</v>
      </c>
      <c r="AX366" s="13" t="s">
        <v>79</v>
      </c>
      <c r="AY366" s="206" t="s">
        <v>230</v>
      </c>
    </row>
    <row r="367" s="16" customFormat="1">
      <c r="A367" s="16"/>
      <c r="B367" s="228"/>
      <c r="C367" s="16"/>
      <c r="D367" s="191" t="s">
        <v>519</v>
      </c>
      <c r="E367" s="229" t="s">
        <v>1</v>
      </c>
      <c r="F367" s="230" t="s">
        <v>685</v>
      </c>
      <c r="G367" s="16"/>
      <c r="H367" s="231">
        <v>523.24300000000005</v>
      </c>
      <c r="I367" s="232"/>
      <c r="J367" s="16"/>
      <c r="K367" s="16"/>
      <c r="L367" s="228"/>
      <c r="M367" s="233"/>
      <c r="N367" s="234"/>
      <c r="O367" s="234"/>
      <c r="P367" s="234"/>
      <c r="Q367" s="234"/>
      <c r="R367" s="234"/>
      <c r="S367" s="234"/>
      <c r="T367" s="235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T367" s="229" t="s">
        <v>519</v>
      </c>
      <c r="AU367" s="229" t="s">
        <v>89</v>
      </c>
      <c r="AV367" s="16" t="s">
        <v>241</v>
      </c>
      <c r="AW367" s="16" t="s">
        <v>35</v>
      </c>
      <c r="AX367" s="16" t="s">
        <v>79</v>
      </c>
      <c r="AY367" s="229" t="s">
        <v>230</v>
      </c>
    </row>
    <row r="368" s="15" customFormat="1">
      <c r="A368" s="15"/>
      <c r="B368" s="221"/>
      <c r="C368" s="15"/>
      <c r="D368" s="191" t="s">
        <v>519</v>
      </c>
      <c r="E368" s="222" t="s">
        <v>1</v>
      </c>
      <c r="F368" s="223" t="s">
        <v>2061</v>
      </c>
      <c r="G368" s="15"/>
      <c r="H368" s="222" t="s">
        <v>1</v>
      </c>
      <c r="I368" s="224"/>
      <c r="J368" s="15"/>
      <c r="K368" s="15"/>
      <c r="L368" s="221"/>
      <c r="M368" s="225"/>
      <c r="N368" s="226"/>
      <c r="O368" s="226"/>
      <c r="P368" s="226"/>
      <c r="Q368" s="226"/>
      <c r="R368" s="226"/>
      <c r="S368" s="226"/>
      <c r="T368" s="227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22" t="s">
        <v>519</v>
      </c>
      <c r="AU368" s="222" t="s">
        <v>89</v>
      </c>
      <c r="AV368" s="15" t="s">
        <v>87</v>
      </c>
      <c r="AW368" s="15" t="s">
        <v>35</v>
      </c>
      <c r="AX368" s="15" t="s">
        <v>79</v>
      </c>
      <c r="AY368" s="222" t="s">
        <v>230</v>
      </c>
    </row>
    <row r="369" s="15" customFormat="1">
      <c r="A369" s="15"/>
      <c r="B369" s="221"/>
      <c r="C369" s="15"/>
      <c r="D369" s="191" t="s">
        <v>519</v>
      </c>
      <c r="E369" s="222" t="s">
        <v>1</v>
      </c>
      <c r="F369" s="223" t="s">
        <v>2062</v>
      </c>
      <c r="G369" s="15"/>
      <c r="H369" s="222" t="s">
        <v>1</v>
      </c>
      <c r="I369" s="224"/>
      <c r="J369" s="15"/>
      <c r="K369" s="15"/>
      <c r="L369" s="221"/>
      <c r="M369" s="225"/>
      <c r="N369" s="226"/>
      <c r="O369" s="226"/>
      <c r="P369" s="226"/>
      <c r="Q369" s="226"/>
      <c r="R369" s="226"/>
      <c r="S369" s="226"/>
      <c r="T369" s="227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22" t="s">
        <v>519</v>
      </c>
      <c r="AU369" s="222" t="s">
        <v>89</v>
      </c>
      <c r="AV369" s="15" t="s">
        <v>87</v>
      </c>
      <c r="AW369" s="15" t="s">
        <v>35</v>
      </c>
      <c r="AX369" s="15" t="s">
        <v>79</v>
      </c>
      <c r="AY369" s="222" t="s">
        <v>230</v>
      </c>
    </row>
    <row r="370" s="13" customFormat="1">
      <c r="A370" s="13"/>
      <c r="B370" s="205"/>
      <c r="C370" s="13"/>
      <c r="D370" s="191" t="s">
        <v>519</v>
      </c>
      <c r="E370" s="206" t="s">
        <v>1</v>
      </c>
      <c r="F370" s="207" t="s">
        <v>2622</v>
      </c>
      <c r="G370" s="13"/>
      <c r="H370" s="208">
        <v>-29.349</v>
      </c>
      <c r="I370" s="209"/>
      <c r="J370" s="13"/>
      <c r="K370" s="13"/>
      <c r="L370" s="205"/>
      <c r="M370" s="210"/>
      <c r="N370" s="211"/>
      <c r="O370" s="211"/>
      <c r="P370" s="211"/>
      <c r="Q370" s="211"/>
      <c r="R370" s="211"/>
      <c r="S370" s="211"/>
      <c r="T370" s="21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06" t="s">
        <v>519</v>
      </c>
      <c r="AU370" s="206" t="s">
        <v>89</v>
      </c>
      <c r="AV370" s="13" t="s">
        <v>89</v>
      </c>
      <c r="AW370" s="13" t="s">
        <v>35</v>
      </c>
      <c r="AX370" s="13" t="s">
        <v>79</v>
      </c>
      <c r="AY370" s="206" t="s">
        <v>230</v>
      </c>
    </row>
    <row r="371" s="13" customFormat="1">
      <c r="A371" s="13"/>
      <c r="B371" s="205"/>
      <c r="C371" s="13"/>
      <c r="D371" s="191" t="s">
        <v>519</v>
      </c>
      <c r="E371" s="206" t="s">
        <v>1</v>
      </c>
      <c r="F371" s="207" t="s">
        <v>2623</v>
      </c>
      <c r="G371" s="13"/>
      <c r="H371" s="208">
        <v>-7.8879999999999999</v>
      </c>
      <c r="I371" s="209"/>
      <c r="J371" s="13"/>
      <c r="K371" s="13"/>
      <c r="L371" s="205"/>
      <c r="M371" s="210"/>
      <c r="N371" s="211"/>
      <c r="O371" s="211"/>
      <c r="P371" s="211"/>
      <c r="Q371" s="211"/>
      <c r="R371" s="211"/>
      <c r="S371" s="211"/>
      <c r="T371" s="21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06" t="s">
        <v>519</v>
      </c>
      <c r="AU371" s="206" t="s">
        <v>89</v>
      </c>
      <c r="AV371" s="13" t="s">
        <v>89</v>
      </c>
      <c r="AW371" s="13" t="s">
        <v>35</v>
      </c>
      <c r="AX371" s="13" t="s">
        <v>79</v>
      </c>
      <c r="AY371" s="206" t="s">
        <v>230</v>
      </c>
    </row>
    <row r="372" s="13" customFormat="1">
      <c r="A372" s="13"/>
      <c r="B372" s="205"/>
      <c r="C372" s="13"/>
      <c r="D372" s="191" t="s">
        <v>519</v>
      </c>
      <c r="E372" s="206" t="s">
        <v>1</v>
      </c>
      <c r="F372" s="207" t="s">
        <v>2570</v>
      </c>
      <c r="G372" s="13"/>
      <c r="H372" s="208">
        <v>4</v>
      </c>
      <c r="I372" s="209"/>
      <c r="J372" s="13"/>
      <c r="K372" s="13"/>
      <c r="L372" s="205"/>
      <c r="M372" s="210"/>
      <c r="N372" s="211"/>
      <c r="O372" s="211"/>
      <c r="P372" s="211"/>
      <c r="Q372" s="211"/>
      <c r="R372" s="211"/>
      <c r="S372" s="211"/>
      <c r="T372" s="21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06" t="s">
        <v>519</v>
      </c>
      <c r="AU372" s="206" t="s">
        <v>89</v>
      </c>
      <c r="AV372" s="13" t="s">
        <v>89</v>
      </c>
      <c r="AW372" s="13" t="s">
        <v>35</v>
      </c>
      <c r="AX372" s="13" t="s">
        <v>79</v>
      </c>
      <c r="AY372" s="206" t="s">
        <v>230</v>
      </c>
    </row>
    <row r="373" s="13" customFormat="1">
      <c r="A373" s="13"/>
      <c r="B373" s="205"/>
      <c r="C373" s="13"/>
      <c r="D373" s="191" t="s">
        <v>519</v>
      </c>
      <c r="E373" s="206" t="s">
        <v>1</v>
      </c>
      <c r="F373" s="207" t="s">
        <v>2624</v>
      </c>
      <c r="G373" s="13"/>
      <c r="H373" s="208">
        <v>-205.44300000000001</v>
      </c>
      <c r="I373" s="209"/>
      <c r="J373" s="13"/>
      <c r="K373" s="13"/>
      <c r="L373" s="205"/>
      <c r="M373" s="210"/>
      <c r="N373" s="211"/>
      <c r="O373" s="211"/>
      <c r="P373" s="211"/>
      <c r="Q373" s="211"/>
      <c r="R373" s="211"/>
      <c r="S373" s="211"/>
      <c r="T373" s="21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06" t="s">
        <v>519</v>
      </c>
      <c r="AU373" s="206" t="s">
        <v>89</v>
      </c>
      <c r="AV373" s="13" t="s">
        <v>89</v>
      </c>
      <c r="AW373" s="13" t="s">
        <v>35</v>
      </c>
      <c r="AX373" s="13" t="s">
        <v>79</v>
      </c>
      <c r="AY373" s="206" t="s">
        <v>230</v>
      </c>
    </row>
    <row r="374" s="13" customFormat="1">
      <c r="A374" s="13"/>
      <c r="B374" s="205"/>
      <c r="C374" s="13"/>
      <c r="D374" s="191" t="s">
        <v>519</v>
      </c>
      <c r="E374" s="206" t="s">
        <v>1</v>
      </c>
      <c r="F374" s="207" t="s">
        <v>2625</v>
      </c>
      <c r="G374" s="13"/>
      <c r="H374" s="208">
        <v>-63.103999999999999</v>
      </c>
      <c r="I374" s="209"/>
      <c r="J374" s="13"/>
      <c r="K374" s="13"/>
      <c r="L374" s="205"/>
      <c r="M374" s="210"/>
      <c r="N374" s="211"/>
      <c r="O374" s="211"/>
      <c r="P374" s="211"/>
      <c r="Q374" s="211"/>
      <c r="R374" s="211"/>
      <c r="S374" s="211"/>
      <c r="T374" s="21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06" t="s">
        <v>519</v>
      </c>
      <c r="AU374" s="206" t="s">
        <v>89</v>
      </c>
      <c r="AV374" s="13" t="s">
        <v>89</v>
      </c>
      <c r="AW374" s="13" t="s">
        <v>35</v>
      </c>
      <c r="AX374" s="13" t="s">
        <v>79</v>
      </c>
      <c r="AY374" s="206" t="s">
        <v>230</v>
      </c>
    </row>
    <row r="375" s="13" customFormat="1">
      <c r="A375" s="13"/>
      <c r="B375" s="205"/>
      <c r="C375" s="13"/>
      <c r="D375" s="191" t="s">
        <v>519</v>
      </c>
      <c r="E375" s="206" t="s">
        <v>1</v>
      </c>
      <c r="F375" s="207" t="s">
        <v>2626</v>
      </c>
      <c r="G375" s="13"/>
      <c r="H375" s="208">
        <v>-0.45000000000000001</v>
      </c>
      <c r="I375" s="209"/>
      <c r="J375" s="13"/>
      <c r="K375" s="13"/>
      <c r="L375" s="205"/>
      <c r="M375" s="210"/>
      <c r="N375" s="211"/>
      <c r="O375" s="211"/>
      <c r="P375" s="211"/>
      <c r="Q375" s="211"/>
      <c r="R375" s="211"/>
      <c r="S375" s="211"/>
      <c r="T375" s="21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06" t="s">
        <v>519</v>
      </c>
      <c r="AU375" s="206" t="s">
        <v>89</v>
      </c>
      <c r="AV375" s="13" t="s">
        <v>89</v>
      </c>
      <c r="AW375" s="13" t="s">
        <v>35</v>
      </c>
      <c r="AX375" s="13" t="s">
        <v>79</v>
      </c>
      <c r="AY375" s="206" t="s">
        <v>230</v>
      </c>
    </row>
    <row r="376" s="13" customFormat="1">
      <c r="A376" s="13"/>
      <c r="B376" s="205"/>
      <c r="C376" s="13"/>
      <c r="D376" s="191" t="s">
        <v>519</v>
      </c>
      <c r="E376" s="206" t="s">
        <v>1</v>
      </c>
      <c r="F376" s="207" t="s">
        <v>2627</v>
      </c>
      <c r="G376" s="13"/>
      <c r="H376" s="208">
        <v>-4.524</v>
      </c>
      <c r="I376" s="209"/>
      <c r="J376" s="13"/>
      <c r="K376" s="13"/>
      <c r="L376" s="205"/>
      <c r="M376" s="210"/>
      <c r="N376" s="211"/>
      <c r="O376" s="211"/>
      <c r="P376" s="211"/>
      <c r="Q376" s="211"/>
      <c r="R376" s="211"/>
      <c r="S376" s="211"/>
      <c r="T376" s="21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06" t="s">
        <v>519</v>
      </c>
      <c r="AU376" s="206" t="s">
        <v>89</v>
      </c>
      <c r="AV376" s="13" t="s">
        <v>89</v>
      </c>
      <c r="AW376" s="13" t="s">
        <v>35</v>
      </c>
      <c r="AX376" s="13" t="s">
        <v>79</v>
      </c>
      <c r="AY376" s="206" t="s">
        <v>230</v>
      </c>
    </row>
    <row r="377" s="16" customFormat="1">
      <c r="A377" s="16"/>
      <c r="B377" s="228"/>
      <c r="C377" s="16"/>
      <c r="D377" s="191" t="s">
        <v>519</v>
      </c>
      <c r="E377" s="229" t="s">
        <v>1</v>
      </c>
      <c r="F377" s="230" t="s">
        <v>685</v>
      </c>
      <c r="G377" s="16"/>
      <c r="H377" s="231">
        <v>-306.75799999999998</v>
      </c>
      <c r="I377" s="232"/>
      <c r="J377" s="16"/>
      <c r="K377" s="16"/>
      <c r="L377" s="228"/>
      <c r="M377" s="233"/>
      <c r="N377" s="234"/>
      <c r="O377" s="234"/>
      <c r="P377" s="234"/>
      <c r="Q377" s="234"/>
      <c r="R377" s="234"/>
      <c r="S377" s="234"/>
      <c r="T377" s="235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T377" s="229" t="s">
        <v>519</v>
      </c>
      <c r="AU377" s="229" t="s">
        <v>89</v>
      </c>
      <c r="AV377" s="16" t="s">
        <v>241</v>
      </c>
      <c r="AW377" s="16" t="s">
        <v>35</v>
      </c>
      <c r="AX377" s="16" t="s">
        <v>79</v>
      </c>
      <c r="AY377" s="229" t="s">
        <v>230</v>
      </c>
    </row>
    <row r="378" s="14" customFormat="1">
      <c r="A378" s="14"/>
      <c r="B378" s="213"/>
      <c r="C378" s="14"/>
      <c r="D378" s="191" t="s">
        <v>519</v>
      </c>
      <c r="E378" s="214" t="s">
        <v>1</v>
      </c>
      <c r="F378" s="215" t="s">
        <v>534</v>
      </c>
      <c r="G378" s="14"/>
      <c r="H378" s="216">
        <v>216.48500000000013</v>
      </c>
      <c r="I378" s="217"/>
      <c r="J378" s="14"/>
      <c r="K378" s="14"/>
      <c r="L378" s="213"/>
      <c r="M378" s="218"/>
      <c r="N378" s="219"/>
      <c r="O378" s="219"/>
      <c r="P378" s="219"/>
      <c r="Q378" s="219"/>
      <c r="R378" s="219"/>
      <c r="S378" s="219"/>
      <c r="T378" s="22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14" t="s">
        <v>519</v>
      </c>
      <c r="AU378" s="214" t="s">
        <v>89</v>
      </c>
      <c r="AV378" s="14" t="s">
        <v>235</v>
      </c>
      <c r="AW378" s="14" t="s">
        <v>35</v>
      </c>
      <c r="AX378" s="14" t="s">
        <v>87</v>
      </c>
      <c r="AY378" s="214" t="s">
        <v>230</v>
      </c>
    </row>
    <row r="379" s="2" customFormat="1" ht="16.5" customHeight="1">
      <c r="A379" s="38"/>
      <c r="B379" s="177"/>
      <c r="C379" s="178" t="s">
        <v>7</v>
      </c>
      <c r="D379" s="178" t="s">
        <v>231</v>
      </c>
      <c r="E379" s="179" t="s">
        <v>771</v>
      </c>
      <c r="F379" s="180" t="s">
        <v>772</v>
      </c>
      <c r="G379" s="181" t="s">
        <v>578</v>
      </c>
      <c r="H379" s="182">
        <v>351.74900000000002</v>
      </c>
      <c r="I379" s="183"/>
      <c r="J379" s="184">
        <f>ROUND(I379*H379,2)</f>
        <v>0</v>
      </c>
      <c r="K379" s="180" t="s">
        <v>515</v>
      </c>
      <c r="L379" s="39"/>
      <c r="M379" s="185" t="s">
        <v>1</v>
      </c>
      <c r="N379" s="186" t="s">
        <v>44</v>
      </c>
      <c r="O379" s="77"/>
      <c r="P379" s="187">
        <f>O379*H379</f>
        <v>0</v>
      </c>
      <c r="Q379" s="187">
        <v>0</v>
      </c>
      <c r="R379" s="187">
        <f>Q379*H379</f>
        <v>0</v>
      </c>
      <c r="S379" s="187">
        <v>0</v>
      </c>
      <c r="T379" s="188">
        <f>S379*H379</f>
        <v>0</v>
      </c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R379" s="189" t="s">
        <v>235</v>
      </c>
      <c r="AT379" s="189" t="s">
        <v>231</v>
      </c>
      <c r="AU379" s="189" t="s">
        <v>89</v>
      </c>
      <c r="AY379" s="19" t="s">
        <v>230</v>
      </c>
      <c r="BE379" s="190">
        <f>IF(N379="základní",J379,0)</f>
        <v>0</v>
      </c>
      <c r="BF379" s="190">
        <f>IF(N379="snížená",J379,0)</f>
        <v>0</v>
      </c>
      <c r="BG379" s="190">
        <f>IF(N379="zákl. přenesená",J379,0)</f>
        <v>0</v>
      </c>
      <c r="BH379" s="190">
        <f>IF(N379="sníž. přenesená",J379,0)</f>
        <v>0</v>
      </c>
      <c r="BI379" s="190">
        <f>IF(N379="nulová",J379,0)</f>
        <v>0</v>
      </c>
      <c r="BJ379" s="19" t="s">
        <v>87</v>
      </c>
      <c r="BK379" s="190">
        <f>ROUND(I379*H379,2)</f>
        <v>0</v>
      </c>
      <c r="BL379" s="19" t="s">
        <v>235</v>
      </c>
      <c r="BM379" s="189" t="s">
        <v>2628</v>
      </c>
    </row>
    <row r="380" s="2" customFormat="1">
      <c r="A380" s="38"/>
      <c r="B380" s="39"/>
      <c r="C380" s="38"/>
      <c r="D380" s="191" t="s">
        <v>237</v>
      </c>
      <c r="E380" s="38"/>
      <c r="F380" s="192" t="s">
        <v>774</v>
      </c>
      <c r="G380" s="38"/>
      <c r="H380" s="38"/>
      <c r="I380" s="193"/>
      <c r="J380" s="38"/>
      <c r="K380" s="38"/>
      <c r="L380" s="39"/>
      <c r="M380" s="194"/>
      <c r="N380" s="195"/>
      <c r="O380" s="77"/>
      <c r="P380" s="77"/>
      <c r="Q380" s="77"/>
      <c r="R380" s="77"/>
      <c r="S380" s="77"/>
      <c r="T380" s="7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T380" s="19" t="s">
        <v>237</v>
      </c>
      <c r="AU380" s="19" t="s">
        <v>89</v>
      </c>
    </row>
    <row r="381" s="2" customFormat="1">
      <c r="A381" s="38"/>
      <c r="B381" s="39"/>
      <c r="C381" s="38"/>
      <c r="D381" s="199" t="s">
        <v>397</v>
      </c>
      <c r="E381" s="38"/>
      <c r="F381" s="200" t="s">
        <v>775</v>
      </c>
      <c r="G381" s="38"/>
      <c r="H381" s="38"/>
      <c r="I381" s="193"/>
      <c r="J381" s="38"/>
      <c r="K381" s="38"/>
      <c r="L381" s="39"/>
      <c r="M381" s="194"/>
      <c r="N381" s="195"/>
      <c r="O381" s="77"/>
      <c r="P381" s="77"/>
      <c r="Q381" s="77"/>
      <c r="R381" s="77"/>
      <c r="S381" s="77"/>
      <c r="T381" s="7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19" t="s">
        <v>397</v>
      </c>
      <c r="AU381" s="19" t="s">
        <v>89</v>
      </c>
    </row>
    <row r="382" s="15" customFormat="1">
      <c r="A382" s="15"/>
      <c r="B382" s="221"/>
      <c r="C382" s="15"/>
      <c r="D382" s="191" t="s">
        <v>519</v>
      </c>
      <c r="E382" s="222" t="s">
        <v>1</v>
      </c>
      <c r="F382" s="223" t="s">
        <v>2060</v>
      </c>
      <c r="G382" s="15"/>
      <c r="H382" s="222" t="s">
        <v>1</v>
      </c>
      <c r="I382" s="224"/>
      <c r="J382" s="15"/>
      <c r="K382" s="15"/>
      <c r="L382" s="221"/>
      <c r="M382" s="225"/>
      <c r="N382" s="226"/>
      <c r="O382" s="226"/>
      <c r="P382" s="226"/>
      <c r="Q382" s="226"/>
      <c r="R382" s="226"/>
      <c r="S382" s="226"/>
      <c r="T382" s="227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T382" s="222" t="s">
        <v>519</v>
      </c>
      <c r="AU382" s="222" t="s">
        <v>89</v>
      </c>
      <c r="AV382" s="15" t="s">
        <v>87</v>
      </c>
      <c r="AW382" s="15" t="s">
        <v>35</v>
      </c>
      <c r="AX382" s="15" t="s">
        <v>79</v>
      </c>
      <c r="AY382" s="222" t="s">
        <v>230</v>
      </c>
    </row>
    <row r="383" s="15" customFormat="1">
      <c r="A383" s="15"/>
      <c r="B383" s="221"/>
      <c r="C383" s="15"/>
      <c r="D383" s="191" t="s">
        <v>519</v>
      </c>
      <c r="E383" s="222" t="s">
        <v>1</v>
      </c>
      <c r="F383" s="223" t="s">
        <v>2567</v>
      </c>
      <c r="G383" s="15"/>
      <c r="H383" s="222" t="s">
        <v>1</v>
      </c>
      <c r="I383" s="224"/>
      <c r="J383" s="15"/>
      <c r="K383" s="15"/>
      <c r="L383" s="221"/>
      <c r="M383" s="225"/>
      <c r="N383" s="226"/>
      <c r="O383" s="226"/>
      <c r="P383" s="226"/>
      <c r="Q383" s="226"/>
      <c r="R383" s="226"/>
      <c r="S383" s="226"/>
      <c r="T383" s="227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T383" s="222" t="s">
        <v>519</v>
      </c>
      <c r="AU383" s="222" t="s">
        <v>89</v>
      </c>
      <c r="AV383" s="15" t="s">
        <v>87</v>
      </c>
      <c r="AW383" s="15" t="s">
        <v>35</v>
      </c>
      <c r="AX383" s="15" t="s">
        <v>79</v>
      </c>
      <c r="AY383" s="222" t="s">
        <v>230</v>
      </c>
    </row>
    <row r="384" s="13" customFormat="1">
      <c r="A384" s="13"/>
      <c r="B384" s="205"/>
      <c r="C384" s="13"/>
      <c r="D384" s="191" t="s">
        <v>519</v>
      </c>
      <c r="E384" s="206" t="s">
        <v>1</v>
      </c>
      <c r="F384" s="207" t="s">
        <v>2584</v>
      </c>
      <c r="G384" s="13"/>
      <c r="H384" s="208">
        <v>143.56899999999999</v>
      </c>
      <c r="I384" s="209"/>
      <c r="J384" s="13"/>
      <c r="K384" s="13"/>
      <c r="L384" s="205"/>
      <c r="M384" s="210"/>
      <c r="N384" s="211"/>
      <c r="O384" s="211"/>
      <c r="P384" s="211"/>
      <c r="Q384" s="211"/>
      <c r="R384" s="211"/>
      <c r="S384" s="211"/>
      <c r="T384" s="21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06" t="s">
        <v>519</v>
      </c>
      <c r="AU384" s="206" t="s">
        <v>89</v>
      </c>
      <c r="AV384" s="13" t="s">
        <v>89</v>
      </c>
      <c r="AW384" s="13" t="s">
        <v>35</v>
      </c>
      <c r="AX384" s="13" t="s">
        <v>79</v>
      </c>
      <c r="AY384" s="206" t="s">
        <v>230</v>
      </c>
    </row>
    <row r="385" s="15" customFormat="1">
      <c r="A385" s="15"/>
      <c r="B385" s="221"/>
      <c r="C385" s="15"/>
      <c r="D385" s="191" t="s">
        <v>519</v>
      </c>
      <c r="E385" s="222" t="s">
        <v>1</v>
      </c>
      <c r="F385" s="223" t="s">
        <v>1937</v>
      </c>
      <c r="G385" s="15"/>
      <c r="H385" s="222" t="s">
        <v>1</v>
      </c>
      <c r="I385" s="224"/>
      <c r="J385" s="15"/>
      <c r="K385" s="15"/>
      <c r="L385" s="221"/>
      <c r="M385" s="225"/>
      <c r="N385" s="226"/>
      <c r="O385" s="226"/>
      <c r="P385" s="226"/>
      <c r="Q385" s="226"/>
      <c r="R385" s="226"/>
      <c r="S385" s="226"/>
      <c r="T385" s="227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T385" s="222" t="s">
        <v>519</v>
      </c>
      <c r="AU385" s="222" t="s">
        <v>89</v>
      </c>
      <c r="AV385" s="15" t="s">
        <v>87</v>
      </c>
      <c r="AW385" s="15" t="s">
        <v>35</v>
      </c>
      <c r="AX385" s="15" t="s">
        <v>79</v>
      </c>
      <c r="AY385" s="222" t="s">
        <v>230</v>
      </c>
    </row>
    <row r="386" s="13" customFormat="1">
      <c r="A386" s="13"/>
      <c r="B386" s="205"/>
      <c r="C386" s="13"/>
      <c r="D386" s="191" t="s">
        <v>519</v>
      </c>
      <c r="E386" s="206" t="s">
        <v>1</v>
      </c>
      <c r="F386" s="207" t="s">
        <v>2585</v>
      </c>
      <c r="G386" s="13"/>
      <c r="H386" s="208">
        <v>441.43799999999999</v>
      </c>
      <c r="I386" s="209"/>
      <c r="J386" s="13"/>
      <c r="K386" s="13"/>
      <c r="L386" s="205"/>
      <c r="M386" s="210"/>
      <c r="N386" s="211"/>
      <c r="O386" s="211"/>
      <c r="P386" s="211"/>
      <c r="Q386" s="211"/>
      <c r="R386" s="211"/>
      <c r="S386" s="211"/>
      <c r="T386" s="21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06" t="s">
        <v>519</v>
      </c>
      <c r="AU386" s="206" t="s">
        <v>89</v>
      </c>
      <c r="AV386" s="13" t="s">
        <v>89</v>
      </c>
      <c r="AW386" s="13" t="s">
        <v>35</v>
      </c>
      <c r="AX386" s="13" t="s">
        <v>79</v>
      </c>
      <c r="AY386" s="206" t="s">
        <v>230</v>
      </c>
    </row>
    <row r="387" s="16" customFormat="1">
      <c r="A387" s="16"/>
      <c r="B387" s="228"/>
      <c r="C387" s="16"/>
      <c r="D387" s="191" t="s">
        <v>519</v>
      </c>
      <c r="E387" s="229" t="s">
        <v>1</v>
      </c>
      <c r="F387" s="230" t="s">
        <v>685</v>
      </c>
      <c r="G387" s="16"/>
      <c r="H387" s="231">
        <v>585.00699999999995</v>
      </c>
      <c r="I387" s="232"/>
      <c r="J387" s="16"/>
      <c r="K387" s="16"/>
      <c r="L387" s="228"/>
      <c r="M387" s="233"/>
      <c r="N387" s="234"/>
      <c r="O387" s="234"/>
      <c r="P387" s="234"/>
      <c r="Q387" s="234"/>
      <c r="R387" s="234"/>
      <c r="S387" s="234"/>
      <c r="T387" s="235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T387" s="229" t="s">
        <v>519</v>
      </c>
      <c r="AU387" s="229" t="s">
        <v>89</v>
      </c>
      <c r="AV387" s="16" t="s">
        <v>241</v>
      </c>
      <c r="AW387" s="16" t="s">
        <v>35</v>
      </c>
      <c r="AX387" s="16" t="s">
        <v>79</v>
      </c>
      <c r="AY387" s="229" t="s">
        <v>230</v>
      </c>
    </row>
    <row r="388" s="13" customFormat="1">
      <c r="A388" s="13"/>
      <c r="B388" s="205"/>
      <c r="C388" s="13"/>
      <c r="D388" s="191" t="s">
        <v>519</v>
      </c>
      <c r="E388" s="206" t="s">
        <v>1</v>
      </c>
      <c r="F388" s="207" t="s">
        <v>2621</v>
      </c>
      <c r="G388" s="13"/>
      <c r="H388" s="208">
        <v>8</v>
      </c>
      <c r="I388" s="209"/>
      <c r="J388" s="13"/>
      <c r="K388" s="13"/>
      <c r="L388" s="205"/>
      <c r="M388" s="210"/>
      <c r="N388" s="211"/>
      <c r="O388" s="211"/>
      <c r="P388" s="211"/>
      <c r="Q388" s="211"/>
      <c r="R388" s="211"/>
      <c r="S388" s="211"/>
      <c r="T388" s="212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06" t="s">
        <v>519</v>
      </c>
      <c r="AU388" s="206" t="s">
        <v>89</v>
      </c>
      <c r="AV388" s="13" t="s">
        <v>89</v>
      </c>
      <c r="AW388" s="13" t="s">
        <v>35</v>
      </c>
      <c r="AX388" s="13" t="s">
        <v>79</v>
      </c>
      <c r="AY388" s="206" t="s">
        <v>230</v>
      </c>
    </row>
    <row r="389" s="16" customFormat="1">
      <c r="A389" s="16"/>
      <c r="B389" s="228"/>
      <c r="C389" s="16"/>
      <c r="D389" s="191" t="s">
        <v>519</v>
      </c>
      <c r="E389" s="229" t="s">
        <v>1</v>
      </c>
      <c r="F389" s="230" t="s">
        <v>685</v>
      </c>
      <c r="G389" s="16"/>
      <c r="H389" s="231">
        <v>8</v>
      </c>
      <c r="I389" s="232"/>
      <c r="J389" s="16"/>
      <c r="K389" s="16"/>
      <c r="L389" s="228"/>
      <c r="M389" s="233"/>
      <c r="N389" s="234"/>
      <c r="O389" s="234"/>
      <c r="P389" s="234"/>
      <c r="Q389" s="234"/>
      <c r="R389" s="234"/>
      <c r="S389" s="234"/>
      <c r="T389" s="235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T389" s="229" t="s">
        <v>519</v>
      </c>
      <c r="AU389" s="229" t="s">
        <v>89</v>
      </c>
      <c r="AV389" s="16" t="s">
        <v>241</v>
      </c>
      <c r="AW389" s="16" t="s">
        <v>35</v>
      </c>
      <c r="AX389" s="16" t="s">
        <v>79</v>
      </c>
      <c r="AY389" s="229" t="s">
        <v>230</v>
      </c>
    </row>
    <row r="390" s="15" customFormat="1">
      <c r="A390" s="15"/>
      <c r="B390" s="221"/>
      <c r="C390" s="15"/>
      <c r="D390" s="191" t="s">
        <v>519</v>
      </c>
      <c r="E390" s="222" t="s">
        <v>1</v>
      </c>
      <c r="F390" s="223" t="s">
        <v>2061</v>
      </c>
      <c r="G390" s="15"/>
      <c r="H390" s="222" t="s">
        <v>1</v>
      </c>
      <c r="I390" s="224"/>
      <c r="J390" s="15"/>
      <c r="K390" s="15"/>
      <c r="L390" s="221"/>
      <c r="M390" s="225"/>
      <c r="N390" s="226"/>
      <c r="O390" s="226"/>
      <c r="P390" s="226"/>
      <c r="Q390" s="226"/>
      <c r="R390" s="226"/>
      <c r="S390" s="226"/>
      <c r="T390" s="227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22" t="s">
        <v>519</v>
      </c>
      <c r="AU390" s="222" t="s">
        <v>89</v>
      </c>
      <c r="AV390" s="15" t="s">
        <v>87</v>
      </c>
      <c r="AW390" s="15" t="s">
        <v>35</v>
      </c>
      <c r="AX390" s="15" t="s">
        <v>79</v>
      </c>
      <c r="AY390" s="222" t="s">
        <v>230</v>
      </c>
    </row>
    <row r="391" s="15" customFormat="1">
      <c r="A391" s="15"/>
      <c r="B391" s="221"/>
      <c r="C391" s="15"/>
      <c r="D391" s="191" t="s">
        <v>519</v>
      </c>
      <c r="E391" s="222" t="s">
        <v>1</v>
      </c>
      <c r="F391" s="223" t="s">
        <v>2062</v>
      </c>
      <c r="G391" s="15"/>
      <c r="H391" s="222" t="s">
        <v>1</v>
      </c>
      <c r="I391" s="224"/>
      <c r="J391" s="15"/>
      <c r="K391" s="15"/>
      <c r="L391" s="221"/>
      <c r="M391" s="225"/>
      <c r="N391" s="226"/>
      <c r="O391" s="226"/>
      <c r="P391" s="226"/>
      <c r="Q391" s="226"/>
      <c r="R391" s="226"/>
      <c r="S391" s="226"/>
      <c r="T391" s="227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T391" s="222" t="s">
        <v>519</v>
      </c>
      <c r="AU391" s="222" t="s">
        <v>89</v>
      </c>
      <c r="AV391" s="15" t="s">
        <v>87</v>
      </c>
      <c r="AW391" s="15" t="s">
        <v>35</v>
      </c>
      <c r="AX391" s="15" t="s">
        <v>79</v>
      </c>
      <c r="AY391" s="222" t="s">
        <v>230</v>
      </c>
    </row>
    <row r="392" s="13" customFormat="1">
      <c r="A392" s="13"/>
      <c r="B392" s="205"/>
      <c r="C392" s="13"/>
      <c r="D392" s="191" t="s">
        <v>519</v>
      </c>
      <c r="E392" s="206" t="s">
        <v>1</v>
      </c>
      <c r="F392" s="207" t="s">
        <v>2629</v>
      </c>
      <c r="G392" s="13"/>
      <c r="H392" s="208">
        <v>-25.238</v>
      </c>
      <c r="I392" s="209"/>
      <c r="J392" s="13"/>
      <c r="K392" s="13"/>
      <c r="L392" s="205"/>
      <c r="M392" s="210"/>
      <c r="N392" s="211"/>
      <c r="O392" s="211"/>
      <c r="P392" s="211"/>
      <c r="Q392" s="211"/>
      <c r="R392" s="211"/>
      <c r="S392" s="211"/>
      <c r="T392" s="21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06" t="s">
        <v>519</v>
      </c>
      <c r="AU392" s="206" t="s">
        <v>89</v>
      </c>
      <c r="AV392" s="13" t="s">
        <v>89</v>
      </c>
      <c r="AW392" s="13" t="s">
        <v>35</v>
      </c>
      <c r="AX392" s="13" t="s">
        <v>79</v>
      </c>
      <c r="AY392" s="206" t="s">
        <v>230</v>
      </c>
    </row>
    <row r="393" s="13" customFormat="1">
      <c r="A393" s="13"/>
      <c r="B393" s="205"/>
      <c r="C393" s="13"/>
      <c r="D393" s="191" t="s">
        <v>519</v>
      </c>
      <c r="E393" s="206" t="s">
        <v>1</v>
      </c>
      <c r="F393" s="207" t="s">
        <v>2630</v>
      </c>
      <c r="G393" s="13"/>
      <c r="H393" s="208">
        <v>-6.9530000000000003</v>
      </c>
      <c r="I393" s="209"/>
      <c r="J393" s="13"/>
      <c r="K393" s="13"/>
      <c r="L393" s="205"/>
      <c r="M393" s="210"/>
      <c r="N393" s="211"/>
      <c r="O393" s="211"/>
      <c r="P393" s="211"/>
      <c r="Q393" s="211"/>
      <c r="R393" s="211"/>
      <c r="S393" s="211"/>
      <c r="T393" s="21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06" t="s">
        <v>519</v>
      </c>
      <c r="AU393" s="206" t="s">
        <v>89</v>
      </c>
      <c r="AV393" s="13" t="s">
        <v>89</v>
      </c>
      <c r="AW393" s="13" t="s">
        <v>35</v>
      </c>
      <c r="AX393" s="13" t="s">
        <v>79</v>
      </c>
      <c r="AY393" s="206" t="s">
        <v>230</v>
      </c>
    </row>
    <row r="394" s="13" customFormat="1">
      <c r="A394" s="13"/>
      <c r="B394" s="205"/>
      <c r="C394" s="13"/>
      <c r="D394" s="191" t="s">
        <v>519</v>
      </c>
      <c r="E394" s="206" t="s">
        <v>1</v>
      </c>
      <c r="F394" s="207" t="s">
        <v>2631</v>
      </c>
      <c r="G394" s="13"/>
      <c r="H394" s="208">
        <v>-4</v>
      </c>
      <c r="I394" s="209"/>
      <c r="J394" s="13"/>
      <c r="K394" s="13"/>
      <c r="L394" s="205"/>
      <c r="M394" s="210"/>
      <c r="N394" s="211"/>
      <c r="O394" s="211"/>
      <c r="P394" s="211"/>
      <c r="Q394" s="211"/>
      <c r="R394" s="211"/>
      <c r="S394" s="211"/>
      <c r="T394" s="21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06" t="s">
        <v>519</v>
      </c>
      <c r="AU394" s="206" t="s">
        <v>89</v>
      </c>
      <c r="AV394" s="13" t="s">
        <v>89</v>
      </c>
      <c r="AW394" s="13" t="s">
        <v>35</v>
      </c>
      <c r="AX394" s="13" t="s">
        <v>79</v>
      </c>
      <c r="AY394" s="206" t="s">
        <v>230</v>
      </c>
    </row>
    <row r="395" s="13" customFormat="1">
      <c r="A395" s="13"/>
      <c r="B395" s="205"/>
      <c r="C395" s="13"/>
      <c r="D395" s="191" t="s">
        <v>519</v>
      </c>
      <c r="E395" s="206" t="s">
        <v>1</v>
      </c>
      <c r="F395" s="207" t="s">
        <v>2632</v>
      </c>
      <c r="G395" s="13"/>
      <c r="H395" s="208">
        <v>-151.42500000000001</v>
      </c>
      <c r="I395" s="209"/>
      <c r="J395" s="13"/>
      <c r="K395" s="13"/>
      <c r="L395" s="205"/>
      <c r="M395" s="210"/>
      <c r="N395" s="211"/>
      <c r="O395" s="211"/>
      <c r="P395" s="211"/>
      <c r="Q395" s="211"/>
      <c r="R395" s="211"/>
      <c r="S395" s="211"/>
      <c r="T395" s="21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06" t="s">
        <v>519</v>
      </c>
      <c r="AU395" s="206" t="s">
        <v>89</v>
      </c>
      <c r="AV395" s="13" t="s">
        <v>89</v>
      </c>
      <c r="AW395" s="13" t="s">
        <v>35</v>
      </c>
      <c r="AX395" s="13" t="s">
        <v>79</v>
      </c>
      <c r="AY395" s="206" t="s">
        <v>230</v>
      </c>
    </row>
    <row r="396" s="13" customFormat="1">
      <c r="A396" s="13"/>
      <c r="B396" s="205"/>
      <c r="C396" s="13"/>
      <c r="D396" s="191" t="s">
        <v>519</v>
      </c>
      <c r="E396" s="206" t="s">
        <v>1</v>
      </c>
      <c r="F396" s="207" t="s">
        <v>2633</v>
      </c>
      <c r="G396" s="13"/>
      <c r="H396" s="208">
        <v>-48.667999999999999</v>
      </c>
      <c r="I396" s="209"/>
      <c r="J396" s="13"/>
      <c r="K396" s="13"/>
      <c r="L396" s="205"/>
      <c r="M396" s="210"/>
      <c r="N396" s="211"/>
      <c r="O396" s="211"/>
      <c r="P396" s="211"/>
      <c r="Q396" s="211"/>
      <c r="R396" s="211"/>
      <c r="S396" s="211"/>
      <c r="T396" s="21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06" t="s">
        <v>519</v>
      </c>
      <c r="AU396" s="206" t="s">
        <v>89</v>
      </c>
      <c r="AV396" s="13" t="s">
        <v>89</v>
      </c>
      <c r="AW396" s="13" t="s">
        <v>35</v>
      </c>
      <c r="AX396" s="13" t="s">
        <v>79</v>
      </c>
      <c r="AY396" s="206" t="s">
        <v>230</v>
      </c>
    </row>
    <row r="397" s="13" customFormat="1">
      <c r="A397" s="13"/>
      <c r="B397" s="205"/>
      <c r="C397" s="13"/>
      <c r="D397" s="191" t="s">
        <v>519</v>
      </c>
      <c r="E397" s="206" t="s">
        <v>1</v>
      </c>
      <c r="F397" s="207" t="s">
        <v>2626</v>
      </c>
      <c r="G397" s="13"/>
      <c r="H397" s="208">
        <v>-0.45000000000000001</v>
      </c>
      <c r="I397" s="209"/>
      <c r="J397" s="13"/>
      <c r="K397" s="13"/>
      <c r="L397" s="205"/>
      <c r="M397" s="210"/>
      <c r="N397" s="211"/>
      <c r="O397" s="211"/>
      <c r="P397" s="211"/>
      <c r="Q397" s="211"/>
      <c r="R397" s="211"/>
      <c r="S397" s="211"/>
      <c r="T397" s="21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06" t="s">
        <v>519</v>
      </c>
      <c r="AU397" s="206" t="s">
        <v>89</v>
      </c>
      <c r="AV397" s="13" t="s">
        <v>89</v>
      </c>
      <c r="AW397" s="13" t="s">
        <v>35</v>
      </c>
      <c r="AX397" s="13" t="s">
        <v>79</v>
      </c>
      <c r="AY397" s="206" t="s">
        <v>230</v>
      </c>
    </row>
    <row r="398" s="13" customFormat="1">
      <c r="A398" s="13"/>
      <c r="B398" s="205"/>
      <c r="C398" s="13"/>
      <c r="D398" s="191" t="s">
        <v>519</v>
      </c>
      <c r="E398" s="206" t="s">
        <v>1</v>
      </c>
      <c r="F398" s="207" t="s">
        <v>2627</v>
      </c>
      <c r="G398" s="13"/>
      <c r="H398" s="208">
        <v>-4.524</v>
      </c>
      <c r="I398" s="209"/>
      <c r="J398" s="13"/>
      <c r="K398" s="13"/>
      <c r="L398" s="205"/>
      <c r="M398" s="210"/>
      <c r="N398" s="211"/>
      <c r="O398" s="211"/>
      <c r="P398" s="211"/>
      <c r="Q398" s="211"/>
      <c r="R398" s="211"/>
      <c r="S398" s="211"/>
      <c r="T398" s="21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06" t="s">
        <v>519</v>
      </c>
      <c r="AU398" s="206" t="s">
        <v>89</v>
      </c>
      <c r="AV398" s="13" t="s">
        <v>89</v>
      </c>
      <c r="AW398" s="13" t="s">
        <v>35</v>
      </c>
      <c r="AX398" s="13" t="s">
        <v>79</v>
      </c>
      <c r="AY398" s="206" t="s">
        <v>230</v>
      </c>
    </row>
    <row r="399" s="16" customFormat="1">
      <c r="A399" s="16"/>
      <c r="B399" s="228"/>
      <c r="C399" s="16"/>
      <c r="D399" s="191" t="s">
        <v>519</v>
      </c>
      <c r="E399" s="229" t="s">
        <v>1</v>
      </c>
      <c r="F399" s="230" t="s">
        <v>685</v>
      </c>
      <c r="G399" s="16"/>
      <c r="H399" s="231">
        <v>-241.25800000000001</v>
      </c>
      <c r="I399" s="232"/>
      <c r="J399" s="16"/>
      <c r="K399" s="16"/>
      <c r="L399" s="228"/>
      <c r="M399" s="233"/>
      <c r="N399" s="234"/>
      <c r="O399" s="234"/>
      <c r="P399" s="234"/>
      <c r="Q399" s="234"/>
      <c r="R399" s="234"/>
      <c r="S399" s="234"/>
      <c r="T399" s="235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T399" s="229" t="s">
        <v>519</v>
      </c>
      <c r="AU399" s="229" t="s">
        <v>89</v>
      </c>
      <c r="AV399" s="16" t="s">
        <v>241</v>
      </c>
      <c r="AW399" s="16" t="s">
        <v>35</v>
      </c>
      <c r="AX399" s="16" t="s">
        <v>79</v>
      </c>
      <c r="AY399" s="229" t="s">
        <v>230</v>
      </c>
    </row>
    <row r="400" s="14" customFormat="1">
      <c r="A400" s="14"/>
      <c r="B400" s="213"/>
      <c r="C400" s="14"/>
      <c r="D400" s="191" t="s">
        <v>519</v>
      </c>
      <c r="E400" s="214" t="s">
        <v>1</v>
      </c>
      <c r="F400" s="215" t="s">
        <v>534</v>
      </c>
      <c r="G400" s="14"/>
      <c r="H400" s="216">
        <v>351.74900000000002</v>
      </c>
      <c r="I400" s="217"/>
      <c r="J400" s="14"/>
      <c r="K400" s="14"/>
      <c r="L400" s="213"/>
      <c r="M400" s="218"/>
      <c r="N400" s="219"/>
      <c r="O400" s="219"/>
      <c r="P400" s="219"/>
      <c r="Q400" s="219"/>
      <c r="R400" s="219"/>
      <c r="S400" s="219"/>
      <c r="T400" s="220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14" t="s">
        <v>519</v>
      </c>
      <c r="AU400" s="214" t="s">
        <v>89</v>
      </c>
      <c r="AV400" s="14" t="s">
        <v>235</v>
      </c>
      <c r="AW400" s="14" t="s">
        <v>35</v>
      </c>
      <c r="AX400" s="14" t="s">
        <v>87</v>
      </c>
      <c r="AY400" s="214" t="s">
        <v>230</v>
      </c>
    </row>
    <row r="401" s="2" customFormat="1" ht="16.5" customHeight="1">
      <c r="A401" s="38"/>
      <c r="B401" s="177"/>
      <c r="C401" s="236" t="s">
        <v>317</v>
      </c>
      <c r="D401" s="236" t="s">
        <v>745</v>
      </c>
      <c r="E401" s="237" t="s">
        <v>784</v>
      </c>
      <c r="F401" s="238" t="s">
        <v>785</v>
      </c>
      <c r="G401" s="239" t="s">
        <v>748</v>
      </c>
      <c r="H401" s="240">
        <v>703.49800000000005</v>
      </c>
      <c r="I401" s="241"/>
      <c r="J401" s="242">
        <f>ROUND(I401*H401,2)</f>
        <v>0</v>
      </c>
      <c r="K401" s="238" t="s">
        <v>515</v>
      </c>
      <c r="L401" s="243"/>
      <c r="M401" s="244" t="s">
        <v>1</v>
      </c>
      <c r="N401" s="245" t="s">
        <v>44</v>
      </c>
      <c r="O401" s="77"/>
      <c r="P401" s="187">
        <f>O401*H401</f>
        <v>0</v>
      </c>
      <c r="Q401" s="187">
        <v>0</v>
      </c>
      <c r="R401" s="187">
        <f>Q401*H401</f>
        <v>0</v>
      </c>
      <c r="S401" s="187">
        <v>0</v>
      </c>
      <c r="T401" s="188">
        <f>S401*H401</f>
        <v>0</v>
      </c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R401" s="189" t="s">
        <v>260</v>
      </c>
      <c r="AT401" s="189" t="s">
        <v>745</v>
      </c>
      <c r="AU401" s="189" t="s">
        <v>89</v>
      </c>
      <c r="AY401" s="19" t="s">
        <v>230</v>
      </c>
      <c r="BE401" s="190">
        <f>IF(N401="základní",J401,0)</f>
        <v>0</v>
      </c>
      <c r="BF401" s="190">
        <f>IF(N401="snížená",J401,0)</f>
        <v>0</v>
      </c>
      <c r="BG401" s="190">
        <f>IF(N401="zákl. přenesená",J401,0)</f>
        <v>0</v>
      </c>
      <c r="BH401" s="190">
        <f>IF(N401="sníž. přenesená",J401,0)</f>
        <v>0</v>
      </c>
      <c r="BI401" s="190">
        <f>IF(N401="nulová",J401,0)</f>
        <v>0</v>
      </c>
      <c r="BJ401" s="19" t="s">
        <v>87</v>
      </c>
      <c r="BK401" s="190">
        <f>ROUND(I401*H401,2)</f>
        <v>0</v>
      </c>
      <c r="BL401" s="19" t="s">
        <v>235</v>
      </c>
      <c r="BM401" s="189" t="s">
        <v>2634</v>
      </c>
    </row>
    <row r="402" s="2" customFormat="1">
      <c r="A402" s="38"/>
      <c r="B402" s="39"/>
      <c r="C402" s="38"/>
      <c r="D402" s="191" t="s">
        <v>237</v>
      </c>
      <c r="E402" s="38"/>
      <c r="F402" s="192" t="s">
        <v>785</v>
      </c>
      <c r="G402" s="38"/>
      <c r="H402" s="38"/>
      <c r="I402" s="193"/>
      <c r="J402" s="38"/>
      <c r="K402" s="38"/>
      <c r="L402" s="39"/>
      <c r="M402" s="194"/>
      <c r="N402" s="195"/>
      <c r="O402" s="77"/>
      <c r="P402" s="77"/>
      <c r="Q402" s="77"/>
      <c r="R402" s="77"/>
      <c r="S402" s="77"/>
      <c r="T402" s="7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T402" s="19" t="s">
        <v>237</v>
      </c>
      <c r="AU402" s="19" t="s">
        <v>89</v>
      </c>
    </row>
    <row r="403" s="13" customFormat="1">
      <c r="A403" s="13"/>
      <c r="B403" s="205"/>
      <c r="C403" s="13"/>
      <c r="D403" s="191" t="s">
        <v>519</v>
      </c>
      <c r="E403" s="13"/>
      <c r="F403" s="207" t="s">
        <v>2635</v>
      </c>
      <c r="G403" s="13"/>
      <c r="H403" s="208">
        <v>703.49800000000005</v>
      </c>
      <c r="I403" s="209"/>
      <c r="J403" s="13"/>
      <c r="K403" s="13"/>
      <c r="L403" s="205"/>
      <c r="M403" s="210"/>
      <c r="N403" s="211"/>
      <c r="O403" s="211"/>
      <c r="P403" s="211"/>
      <c r="Q403" s="211"/>
      <c r="R403" s="211"/>
      <c r="S403" s="211"/>
      <c r="T403" s="21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06" t="s">
        <v>519</v>
      </c>
      <c r="AU403" s="206" t="s">
        <v>89</v>
      </c>
      <c r="AV403" s="13" t="s">
        <v>89</v>
      </c>
      <c r="AW403" s="13" t="s">
        <v>3</v>
      </c>
      <c r="AX403" s="13" t="s">
        <v>87</v>
      </c>
      <c r="AY403" s="206" t="s">
        <v>230</v>
      </c>
    </row>
    <row r="404" s="2" customFormat="1" ht="16.5" customHeight="1">
      <c r="A404" s="38"/>
      <c r="B404" s="177"/>
      <c r="C404" s="178" t="s">
        <v>321</v>
      </c>
      <c r="D404" s="178" t="s">
        <v>231</v>
      </c>
      <c r="E404" s="179" t="s">
        <v>789</v>
      </c>
      <c r="F404" s="180" t="s">
        <v>790</v>
      </c>
      <c r="G404" s="181" t="s">
        <v>578</v>
      </c>
      <c r="H404" s="182">
        <v>409.89699999999999</v>
      </c>
      <c r="I404" s="183"/>
      <c r="J404" s="184">
        <f>ROUND(I404*H404,2)</f>
        <v>0</v>
      </c>
      <c r="K404" s="180" t="s">
        <v>515</v>
      </c>
      <c r="L404" s="39"/>
      <c r="M404" s="185" t="s">
        <v>1</v>
      </c>
      <c r="N404" s="186" t="s">
        <v>44</v>
      </c>
      <c r="O404" s="77"/>
      <c r="P404" s="187">
        <f>O404*H404</f>
        <v>0</v>
      </c>
      <c r="Q404" s="187">
        <v>0</v>
      </c>
      <c r="R404" s="187">
        <f>Q404*H404</f>
        <v>0</v>
      </c>
      <c r="S404" s="187">
        <v>0</v>
      </c>
      <c r="T404" s="188">
        <f>S404*H404</f>
        <v>0</v>
      </c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R404" s="189" t="s">
        <v>235</v>
      </c>
      <c r="AT404" s="189" t="s">
        <v>231</v>
      </c>
      <c r="AU404" s="189" t="s">
        <v>89</v>
      </c>
      <c r="AY404" s="19" t="s">
        <v>230</v>
      </c>
      <c r="BE404" s="190">
        <f>IF(N404="základní",J404,0)</f>
        <v>0</v>
      </c>
      <c r="BF404" s="190">
        <f>IF(N404="snížená",J404,0)</f>
        <v>0</v>
      </c>
      <c r="BG404" s="190">
        <f>IF(N404="zákl. přenesená",J404,0)</f>
        <v>0</v>
      </c>
      <c r="BH404" s="190">
        <f>IF(N404="sníž. přenesená",J404,0)</f>
        <v>0</v>
      </c>
      <c r="BI404" s="190">
        <f>IF(N404="nulová",J404,0)</f>
        <v>0</v>
      </c>
      <c r="BJ404" s="19" t="s">
        <v>87</v>
      </c>
      <c r="BK404" s="190">
        <f>ROUND(I404*H404,2)</f>
        <v>0</v>
      </c>
      <c r="BL404" s="19" t="s">
        <v>235</v>
      </c>
      <c r="BM404" s="189" t="s">
        <v>2636</v>
      </c>
    </row>
    <row r="405" s="2" customFormat="1">
      <c r="A405" s="38"/>
      <c r="B405" s="39"/>
      <c r="C405" s="38"/>
      <c r="D405" s="191" t="s">
        <v>237</v>
      </c>
      <c r="E405" s="38"/>
      <c r="F405" s="192" t="s">
        <v>792</v>
      </c>
      <c r="G405" s="38"/>
      <c r="H405" s="38"/>
      <c r="I405" s="193"/>
      <c r="J405" s="38"/>
      <c r="K405" s="38"/>
      <c r="L405" s="39"/>
      <c r="M405" s="194"/>
      <c r="N405" s="195"/>
      <c r="O405" s="77"/>
      <c r="P405" s="77"/>
      <c r="Q405" s="77"/>
      <c r="R405" s="77"/>
      <c r="S405" s="77"/>
      <c r="T405" s="7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T405" s="19" t="s">
        <v>237</v>
      </c>
      <c r="AU405" s="19" t="s">
        <v>89</v>
      </c>
    </row>
    <row r="406" s="2" customFormat="1">
      <c r="A406" s="38"/>
      <c r="B406" s="39"/>
      <c r="C406" s="38"/>
      <c r="D406" s="199" t="s">
        <v>397</v>
      </c>
      <c r="E406" s="38"/>
      <c r="F406" s="200" t="s">
        <v>793</v>
      </c>
      <c r="G406" s="38"/>
      <c r="H406" s="38"/>
      <c r="I406" s="193"/>
      <c r="J406" s="38"/>
      <c r="K406" s="38"/>
      <c r="L406" s="39"/>
      <c r="M406" s="194"/>
      <c r="N406" s="195"/>
      <c r="O406" s="77"/>
      <c r="P406" s="77"/>
      <c r="Q406" s="77"/>
      <c r="R406" s="77"/>
      <c r="S406" s="77"/>
      <c r="T406" s="7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T406" s="19" t="s">
        <v>397</v>
      </c>
      <c r="AU406" s="19" t="s">
        <v>89</v>
      </c>
    </row>
    <row r="407" s="13" customFormat="1">
      <c r="A407" s="13"/>
      <c r="B407" s="205"/>
      <c r="C407" s="13"/>
      <c r="D407" s="191" t="s">
        <v>519</v>
      </c>
      <c r="E407" s="206" t="s">
        <v>1</v>
      </c>
      <c r="F407" s="207" t="s">
        <v>2637</v>
      </c>
      <c r="G407" s="13"/>
      <c r="H407" s="208">
        <v>151.42500000000001</v>
      </c>
      <c r="I407" s="209"/>
      <c r="J407" s="13"/>
      <c r="K407" s="13"/>
      <c r="L407" s="205"/>
      <c r="M407" s="210"/>
      <c r="N407" s="211"/>
      <c r="O407" s="211"/>
      <c r="P407" s="211"/>
      <c r="Q407" s="211"/>
      <c r="R407" s="211"/>
      <c r="S407" s="211"/>
      <c r="T407" s="21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06" t="s">
        <v>519</v>
      </c>
      <c r="AU407" s="206" t="s">
        <v>89</v>
      </c>
      <c r="AV407" s="13" t="s">
        <v>89</v>
      </c>
      <c r="AW407" s="13" t="s">
        <v>35</v>
      </c>
      <c r="AX407" s="13" t="s">
        <v>79</v>
      </c>
      <c r="AY407" s="206" t="s">
        <v>230</v>
      </c>
    </row>
    <row r="408" s="13" customFormat="1">
      <c r="A408" s="13"/>
      <c r="B408" s="205"/>
      <c r="C408" s="13"/>
      <c r="D408" s="191" t="s">
        <v>519</v>
      </c>
      <c r="E408" s="206" t="s">
        <v>1</v>
      </c>
      <c r="F408" s="207" t="s">
        <v>2638</v>
      </c>
      <c r="G408" s="13"/>
      <c r="H408" s="208">
        <v>-14.271000000000001</v>
      </c>
      <c r="I408" s="209"/>
      <c r="J408" s="13"/>
      <c r="K408" s="13"/>
      <c r="L408" s="205"/>
      <c r="M408" s="210"/>
      <c r="N408" s="211"/>
      <c r="O408" s="211"/>
      <c r="P408" s="211"/>
      <c r="Q408" s="211"/>
      <c r="R408" s="211"/>
      <c r="S408" s="211"/>
      <c r="T408" s="21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06" t="s">
        <v>519</v>
      </c>
      <c r="AU408" s="206" t="s">
        <v>89</v>
      </c>
      <c r="AV408" s="13" t="s">
        <v>89</v>
      </c>
      <c r="AW408" s="13" t="s">
        <v>35</v>
      </c>
      <c r="AX408" s="13" t="s">
        <v>79</v>
      </c>
      <c r="AY408" s="206" t="s">
        <v>230</v>
      </c>
    </row>
    <row r="409" s="13" customFormat="1">
      <c r="A409" s="13"/>
      <c r="B409" s="205"/>
      <c r="C409" s="13"/>
      <c r="D409" s="191" t="s">
        <v>519</v>
      </c>
      <c r="E409" s="206" t="s">
        <v>1</v>
      </c>
      <c r="F409" s="207" t="s">
        <v>2639</v>
      </c>
      <c r="G409" s="13"/>
      <c r="H409" s="208">
        <v>254.11099999999999</v>
      </c>
      <c r="I409" s="209"/>
      <c r="J409" s="13"/>
      <c r="K409" s="13"/>
      <c r="L409" s="205"/>
      <c r="M409" s="210"/>
      <c r="N409" s="211"/>
      <c r="O409" s="211"/>
      <c r="P409" s="211"/>
      <c r="Q409" s="211"/>
      <c r="R409" s="211"/>
      <c r="S409" s="211"/>
      <c r="T409" s="21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06" t="s">
        <v>519</v>
      </c>
      <c r="AU409" s="206" t="s">
        <v>89</v>
      </c>
      <c r="AV409" s="13" t="s">
        <v>89</v>
      </c>
      <c r="AW409" s="13" t="s">
        <v>35</v>
      </c>
      <c r="AX409" s="13" t="s">
        <v>79</v>
      </c>
      <c r="AY409" s="206" t="s">
        <v>230</v>
      </c>
    </row>
    <row r="410" s="13" customFormat="1">
      <c r="A410" s="13"/>
      <c r="B410" s="205"/>
      <c r="C410" s="13"/>
      <c r="D410" s="191" t="s">
        <v>519</v>
      </c>
      <c r="E410" s="206" t="s">
        <v>1</v>
      </c>
      <c r="F410" s="207" t="s">
        <v>2640</v>
      </c>
      <c r="G410" s="13"/>
      <c r="H410" s="208">
        <v>-33.790999999999997</v>
      </c>
      <c r="I410" s="209"/>
      <c r="J410" s="13"/>
      <c r="K410" s="13"/>
      <c r="L410" s="205"/>
      <c r="M410" s="210"/>
      <c r="N410" s="211"/>
      <c r="O410" s="211"/>
      <c r="P410" s="211"/>
      <c r="Q410" s="211"/>
      <c r="R410" s="211"/>
      <c r="S410" s="211"/>
      <c r="T410" s="21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06" t="s">
        <v>519</v>
      </c>
      <c r="AU410" s="206" t="s">
        <v>89</v>
      </c>
      <c r="AV410" s="13" t="s">
        <v>89</v>
      </c>
      <c r="AW410" s="13" t="s">
        <v>35</v>
      </c>
      <c r="AX410" s="13" t="s">
        <v>79</v>
      </c>
      <c r="AY410" s="206" t="s">
        <v>230</v>
      </c>
    </row>
    <row r="411" s="13" customFormat="1">
      <c r="A411" s="13"/>
      <c r="B411" s="205"/>
      <c r="C411" s="13"/>
      <c r="D411" s="191" t="s">
        <v>519</v>
      </c>
      <c r="E411" s="206" t="s">
        <v>1</v>
      </c>
      <c r="F411" s="207" t="s">
        <v>2641</v>
      </c>
      <c r="G411" s="13"/>
      <c r="H411" s="208">
        <v>63.103999999999999</v>
      </c>
      <c r="I411" s="209"/>
      <c r="J411" s="13"/>
      <c r="K411" s="13"/>
      <c r="L411" s="205"/>
      <c r="M411" s="210"/>
      <c r="N411" s="211"/>
      <c r="O411" s="211"/>
      <c r="P411" s="211"/>
      <c r="Q411" s="211"/>
      <c r="R411" s="211"/>
      <c r="S411" s="211"/>
      <c r="T411" s="21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06" t="s">
        <v>519</v>
      </c>
      <c r="AU411" s="206" t="s">
        <v>89</v>
      </c>
      <c r="AV411" s="13" t="s">
        <v>89</v>
      </c>
      <c r="AW411" s="13" t="s">
        <v>35</v>
      </c>
      <c r="AX411" s="13" t="s">
        <v>79</v>
      </c>
      <c r="AY411" s="206" t="s">
        <v>230</v>
      </c>
    </row>
    <row r="412" s="13" customFormat="1">
      <c r="A412" s="13"/>
      <c r="B412" s="205"/>
      <c r="C412" s="13"/>
      <c r="D412" s="191" t="s">
        <v>519</v>
      </c>
      <c r="E412" s="206" t="s">
        <v>1</v>
      </c>
      <c r="F412" s="207" t="s">
        <v>2642</v>
      </c>
      <c r="G412" s="13"/>
      <c r="H412" s="208">
        <v>-10.680999999999999</v>
      </c>
      <c r="I412" s="209"/>
      <c r="J412" s="13"/>
      <c r="K412" s="13"/>
      <c r="L412" s="205"/>
      <c r="M412" s="210"/>
      <c r="N412" s="211"/>
      <c r="O412" s="211"/>
      <c r="P412" s="211"/>
      <c r="Q412" s="211"/>
      <c r="R412" s="211"/>
      <c r="S412" s="211"/>
      <c r="T412" s="21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06" t="s">
        <v>519</v>
      </c>
      <c r="AU412" s="206" t="s">
        <v>89</v>
      </c>
      <c r="AV412" s="13" t="s">
        <v>89</v>
      </c>
      <c r="AW412" s="13" t="s">
        <v>35</v>
      </c>
      <c r="AX412" s="13" t="s">
        <v>79</v>
      </c>
      <c r="AY412" s="206" t="s">
        <v>230</v>
      </c>
    </row>
    <row r="413" s="14" customFormat="1">
      <c r="A413" s="14"/>
      <c r="B413" s="213"/>
      <c r="C413" s="14"/>
      <c r="D413" s="191" t="s">
        <v>519</v>
      </c>
      <c r="E413" s="214" t="s">
        <v>1</v>
      </c>
      <c r="F413" s="215" t="s">
        <v>534</v>
      </c>
      <c r="G413" s="14"/>
      <c r="H413" s="216">
        <v>409.89699999999999</v>
      </c>
      <c r="I413" s="217"/>
      <c r="J413" s="14"/>
      <c r="K413" s="14"/>
      <c r="L413" s="213"/>
      <c r="M413" s="218"/>
      <c r="N413" s="219"/>
      <c r="O413" s="219"/>
      <c r="P413" s="219"/>
      <c r="Q413" s="219"/>
      <c r="R413" s="219"/>
      <c r="S413" s="219"/>
      <c r="T413" s="220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14" t="s">
        <v>519</v>
      </c>
      <c r="AU413" s="214" t="s">
        <v>89</v>
      </c>
      <c r="AV413" s="14" t="s">
        <v>235</v>
      </c>
      <c r="AW413" s="14" t="s">
        <v>35</v>
      </c>
      <c r="AX413" s="14" t="s">
        <v>87</v>
      </c>
      <c r="AY413" s="214" t="s">
        <v>230</v>
      </c>
    </row>
    <row r="414" s="2" customFormat="1" ht="16.5" customHeight="1">
      <c r="A414" s="38"/>
      <c r="B414" s="177"/>
      <c r="C414" s="236" t="s">
        <v>325</v>
      </c>
      <c r="D414" s="236" t="s">
        <v>745</v>
      </c>
      <c r="E414" s="237" t="s">
        <v>779</v>
      </c>
      <c r="F414" s="238" t="s">
        <v>780</v>
      </c>
      <c r="G414" s="239" t="s">
        <v>748</v>
      </c>
      <c r="H414" s="240">
        <v>819.79399999999998</v>
      </c>
      <c r="I414" s="241"/>
      <c r="J414" s="242">
        <f>ROUND(I414*H414,2)</f>
        <v>0</v>
      </c>
      <c r="K414" s="238" t="s">
        <v>515</v>
      </c>
      <c r="L414" s="243"/>
      <c r="M414" s="244" t="s">
        <v>1</v>
      </c>
      <c r="N414" s="245" t="s">
        <v>44</v>
      </c>
      <c r="O414" s="77"/>
      <c r="P414" s="187">
        <f>O414*H414</f>
        <v>0</v>
      </c>
      <c r="Q414" s="187">
        <v>0</v>
      </c>
      <c r="R414" s="187">
        <f>Q414*H414</f>
        <v>0</v>
      </c>
      <c r="S414" s="187">
        <v>0</v>
      </c>
      <c r="T414" s="188">
        <f>S414*H414</f>
        <v>0</v>
      </c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R414" s="189" t="s">
        <v>260</v>
      </c>
      <c r="AT414" s="189" t="s">
        <v>745</v>
      </c>
      <c r="AU414" s="189" t="s">
        <v>89</v>
      </c>
      <c r="AY414" s="19" t="s">
        <v>230</v>
      </c>
      <c r="BE414" s="190">
        <f>IF(N414="základní",J414,0)</f>
        <v>0</v>
      </c>
      <c r="BF414" s="190">
        <f>IF(N414="snížená",J414,0)</f>
        <v>0</v>
      </c>
      <c r="BG414" s="190">
        <f>IF(N414="zákl. přenesená",J414,0)</f>
        <v>0</v>
      </c>
      <c r="BH414" s="190">
        <f>IF(N414="sníž. přenesená",J414,0)</f>
        <v>0</v>
      </c>
      <c r="BI414" s="190">
        <f>IF(N414="nulová",J414,0)</f>
        <v>0</v>
      </c>
      <c r="BJ414" s="19" t="s">
        <v>87</v>
      </c>
      <c r="BK414" s="190">
        <f>ROUND(I414*H414,2)</f>
        <v>0</v>
      </c>
      <c r="BL414" s="19" t="s">
        <v>235</v>
      </c>
      <c r="BM414" s="189" t="s">
        <v>2643</v>
      </c>
    </row>
    <row r="415" s="2" customFormat="1">
      <c r="A415" s="38"/>
      <c r="B415" s="39"/>
      <c r="C415" s="38"/>
      <c r="D415" s="191" t="s">
        <v>237</v>
      </c>
      <c r="E415" s="38"/>
      <c r="F415" s="192" t="s">
        <v>780</v>
      </c>
      <c r="G415" s="38"/>
      <c r="H415" s="38"/>
      <c r="I415" s="193"/>
      <c r="J415" s="38"/>
      <c r="K415" s="38"/>
      <c r="L415" s="39"/>
      <c r="M415" s="194"/>
      <c r="N415" s="195"/>
      <c r="O415" s="77"/>
      <c r="P415" s="77"/>
      <c r="Q415" s="77"/>
      <c r="R415" s="77"/>
      <c r="S415" s="77"/>
      <c r="T415" s="7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T415" s="19" t="s">
        <v>237</v>
      </c>
      <c r="AU415" s="19" t="s">
        <v>89</v>
      </c>
    </row>
    <row r="416" s="13" customFormat="1">
      <c r="A416" s="13"/>
      <c r="B416" s="205"/>
      <c r="C416" s="13"/>
      <c r="D416" s="191" t="s">
        <v>519</v>
      </c>
      <c r="E416" s="13"/>
      <c r="F416" s="207" t="s">
        <v>2644</v>
      </c>
      <c r="G416" s="13"/>
      <c r="H416" s="208">
        <v>819.79399999999998</v>
      </c>
      <c r="I416" s="209"/>
      <c r="J416" s="13"/>
      <c r="K416" s="13"/>
      <c r="L416" s="205"/>
      <c r="M416" s="210"/>
      <c r="N416" s="211"/>
      <c r="O416" s="211"/>
      <c r="P416" s="211"/>
      <c r="Q416" s="211"/>
      <c r="R416" s="211"/>
      <c r="S416" s="211"/>
      <c r="T416" s="21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06" t="s">
        <v>519</v>
      </c>
      <c r="AU416" s="206" t="s">
        <v>89</v>
      </c>
      <c r="AV416" s="13" t="s">
        <v>89</v>
      </c>
      <c r="AW416" s="13" t="s">
        <v>3</v>
      </c>
      <c r="AX416" s="13" t="s">
        <v>87</v>
      </c>
      <c r="AY416" s="206" t="s">
        <v>230</v>
      </c>
    </row>
    <row r="417" s="2" customFormat="1" ht="21.75" customHeight="1">
      <c r="A417" s="38"/>
      <c r="B417" s="177"/>
      <c r="C417" s="178" t="s">
        <v>329</v>
      </c>
      <c r="D417" s="178" t="s">
        <v>231</v>
      </c>
      <c r="E417" s="179" t="s">
        <v>802</v>
      </c>
      <c r="F417" s="180" t="s">
        <v>803</v>
      </c>
      <c r="G417" s="181" t="s">
        <v>514</v>
      </c>
      <c r="H417" s="182">
        <v>308.87</v>
      </c>
      <c r="I417" s="183"/>
      <c r="J417" s="184">
        <f>ROUND(I417*H417,2)</f>
        <v>0</v>
      </c>
      <c r="K417" s="180" t="s">
        <v>515</v>
      </c>
      <c r="L417" s="39"/>
      <c r="M417" s="185" t="s">
        <v>1</v>
      </c>
      <c r="N417" s="186" t="s">
        <v>44</v>
      </c>
      <c r="O417" s="77"/>
      <c r="P417" s="187">
        <f>O417*H417</f>
        <v>0</v>
      </c>
      <c r="Q417" s="187">
        <v>0</v>
      </c>
      <c r="R417" s="187">
        <f>Q417*H417</f>
        <v>0</v>
      </c>
      <c r="S417" s="187">
        <v>0</v>
      </c>
      <c r="T417" s="188">
        <f>S417*H417</f>
        <v>0</v>
      </c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R417" s="189" t="s">
        <v>235</v>
      </c>
      <c r="AT417" s="189" t="s">
        <v>231</v>
      </c>
      <c r="AU417" s="189" t="s">
        <v>89</v>
      </c>
      <c r="AY417" s="19" t="s">
        <v>230</v>
      </c>
      <c r="BE417" s="190">
        <f>IF(N417="základní",J417,0)</f>
        <v>0</v>
      </c>
      <c r="BF417" s="190">
        <f>IF(N417="snížená",J417,0)</f>
        <v>0</v>
      </c>
      <c r="BG417" s="190">
        <f>IF(N417="zákl. přenesená",J417,0)</f>
        <v>0</v>
      </c>
      <c r="BH417" s="190">
        <f>IF(N417="sníž. přenesená",J417,0)</f>
        <v>0</v>
      </c>
      <c r="BI417" s="190">
        <f>IF(N417="nulová",J417,0)</f>
        <v>0</v>
      </c>
      <c r="BJ417" s="19" t="s">
        <v>87</v>
      </c>
      <c r="BK417" s="190">
        <f>ROUND(I417*H417,2)</f>
        <v>0</v>
      </c>
      <c r="BL417" s="19" t="s">
        <v>235</v>
      </c>
      <c r="BM417" s="189" t="s">
        <v>2645</v>
      </c>
    </row>
    <row r="418" s="2" customFormat="1">
      <c r="A418" s="38"/>
      <c r="B418" s="39"/>
      <c r="C418" s="38"/>
      <c r="D418" s="191" t="s">
        <v>237</v>
      </c>
      <c r="E418" s="38"/>
      <c r="F418" s="192" t="s">
        <v>805</v>
      </c>
      <c r="G418" s="38"/>
      <c r="H418" s="38"/>
      <c r="I418" s="193"/>
      <c r="J418" s="38"/>
      <c r="K418" s="38"/>
      <c r="L418" s="39"/>
      <c r="M418" s="194"/>
      <c r="N418" s="195"/>
      <c r="O418" s="77"/>
      <c r="P418" s="77"/>
      <c r="Q418" s="77"/>
      <c r="R418" s="77"/>
      <c r="S418" s="77"/>
      <c r="T418" s="7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T418" s="19" t="s">
        <v>237</v>
      </c>
      <c r="AU418" s="19" t="s">
        <v>89</v>
      </c>
    </row>
    <row r="419" s="2" customFormat="1">
      <c r="A419" s="38"/>
      <c r="B419" s="39"/>
      <c r="C419" s="38"/>
      <c r="D419" s="199" t="s">
        <v>397</v>
      </c>
      <c r="E419" s="38"/>
      <c r="F419" s="200" t="s">
        <v>806</v>
      </c>
      <c r="G419" s="38"/>
      <c r="H419" s="38"/>
      <c r="I419" s="193"/>
      <c r="J419" s="38"/>
      <c r="K419" s="38"/>
      <c r="L419" s="39"/>
      <c r="M419" s="194"/>
      <c r="N419" s="195"/>
      <c r="O419" s="77"/>
      <c r="P419" s="77"/>
      <c r="Q419" s="77"/>
      <c r="R419" s="77"/>
      <c r="S419" s="77"/>
      <c r="T419" s="7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T419" s="19" t="s">
        <v>397</v>
      </c>
      <c r="AU419" s="19" t="s">
        <v>89</v>
      </c>
    </row>
    <row r="420" s="15" customFormat="1">
      <c r="A420" s="15"/>
      <c r="B420" s="221"/>
      <c r="C420" s="15"/>
      <c r="D420" s="191" t="s">
        <v>519</v>
      </c>
      <c r="E420" s="222" t="s">
        <v>1</v>
      </c>
      <c r="F420" s="223" t="s">
        <v>1935</v>
      </c>
      <c r="G420" s="15"/>
      <c r="H420" s="222" t="s">
        <v>1</v>
      </c>
      <c r="I420" s="224"/>
      <c r="J420" s="15"/>
      <c r="K420" s="15"/>
      <c r="L420" s="221"/>
      <c r="M420" s="225"/>
      <c r="N420" s="226"/>
      <c r="O420" s="226"/>
      <c r="P420" s="226"/>
      <c r="Q420" s="226"/>
      <c r="R420" s="226"/>
      <c r="S420" s="226"/>
      <c r="T420" s="227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22" t="s">
        <v>519</v>
      </c>
      <c r="AU420" s="222" t="s">
        <v>89</v>
      </c>
      <c r="AV420" s="15" t="s">
        <v>87</v>
      </c>
      <c r="AW420" s="15" t="s">
        <v>35</v>
      </c>
      <c r="AX420" s="15" t="s">
        <v>79</v>
      </c>
      <c r="AY420" s="222" t="s">
        <v>230</v>
      </c>
    </row>
    <row r="421" s="15" customFormat="1">
      <c r="A421" s="15"/>
      <c r="B421" s="221"/>
      <c r="C421" s="15"/>
      <c r="D421" s="191" t="s">
        <v>519</v>
      </c>
      <c r="E421" s="222" t="s">
        <v>1</v>
      </c>
      <c r="F421" s="223" t="s">
        <v>2565</v>
      </c>
      <c r="G421" s="15"/>
      <c r="H421" s="222" t="s">
        <v>1</v>
      </c>
      <c r="I421" s="224"/>
      <c r="J421" s="15"/>
      <c r="K421" s="15"/>
      <c r="L421" s="221"/>
      <c r="M421" s="225"/>
      <c r="N421" s="226"/>
      <c r="O421" s="226"/>
      <c r="P421" s="226"/>
      <c r="Q421" s="226"/>
      <c r="R421" s="226"/>
      <c r="S421" s="226"/>
      <c r="T421" s="227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T421" s="222" t="s">
        <v>519</v>
      </c>
      <c r="AU421" s="222" t="s">
        <v>89</v>
      </c>
      <c r="AV421" s="15" t="s">
        <v>87</v>
      </c>
      <c r="AW421" s="15" t="s">
        <v>35</v>
      </c>
      <c r="AX421" s="15" t="s">
        <v>79</v>
      </c>
      <c r="AY421" s="222" t="s">
        <v>230</v>
      </c>
    </row>
    <row r="422" s="13" customFormat="1">
      <c r="A422" s="13"/>
      <c r="B422" s="205"/>
      <c r="C422" s="13"/>
      <c r="D422" s="191" t="s">
        <v>519</v>
      </c>
      <c r="E422" s="206" t="s">
        <v>1</v>
      </c>
      <c r="F422" s="207" t="s">
        <v>2566</v>
      </c>
      <c r="G422" s="13"/>
      <c r="H422" s="208">
        <v>78.879999999999995</v>
      </c>
      <c r="I422" s="209"/>
      <c r="J422" s="13"/>
      <c r="K422" s="13"/>
      <c r="L422" s="205"/>
      <c r="M422" s="210"/>
      <c r="N422" s="211"/>
      <c r="O422" s="211"/>
      <c r="P422" s="211"/>
      <c r="Q422" s="211"/>
      <c r="R422" s="211"/>
      <c r="S422" s="211"/>
      <c r="T422" s="21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06" t="s">
        <v>519</v>
      </c>
      <c r="AU422" s="206" t="s">
        <v>89</v>
      </c>
      <c r="AV422" s="13" t="s">
        <v>89</v>
      </c>
      <c r="AW422" s="13" t="s">
        <v>35</v>
      </c>
      <c r="AX422" s="13" t="s">
        <v>79</v>
      </c>
      <c r="AY422" s="206" t="s">
        <v>230</v>
      </c>
    </row>
    <row r="423" s="15" customFormat="1">
      <c r="A423" s="15"/>
      <c r="B423" s="221"/>
      <c r="C423" s="15"/>
      <c r="D423" s="191" t="s">
        <v>519</v>
      </c>
      <c r="E423" s="222" t="s">
        <v>1</v>
      </c>
      <c r="F423" s="223" t="s">
        <v>2567</v>
      </c>
      <c r="G423" s="15"/>
      <c r="H423" s="222" t="s">
        <v>1</v>
      </c>
      <c r="I423" s="224"/>
      <c r="J423" s="15"/>
      <c r="K423" s="15"/>
      <c r="L423" s="221"/>
      <c r="M423" s="225"/>
      <c r="N423" s="226"/>
      <c r="O423" s="226"/>
      <c r="P423" s="226"/>
      <c r="Q423" s="226"/>
      <c r="R423" s="226"/>
      <c r="S423" s="226"/>
      <c r="T423" s="227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T423" s="222" t="s">
        <v>519</v>
      </c>
      <c r="AU423" s="222" t="s">
        <v>89</v>
      </c>
      <c r="AV423" s="15" t="s">
        <v>87</v>
      </c>
      <c r="AW423" s="15" t="s">
        <v>35</v>
      </c>
      <c r="AX423" s="15" t="s">
        <v>79</v>
      </c>
      <c r="AY423" s="222" t="s">
        <v>230</v>
      </c>
    </row>
    <row r="424" s="13" customFormat="1">
      <c r="A424" s="13"/>
      <c r="B424" s="205"/>
      <c r="C424" s="13"/>
      <c r="D424" s="191" t="s">
        <v>519</v>
      </c>
      <c r="E424" s="206" t="s">
        <v>1</v>
      </c>
      <c r="F424" s="207" t="s">
        <v>2568</v>
      </c>
      <c r="G424" s="13"/>
      <c r="H424" s="208">
        <v>65.340000000000003</v>
      </c>
      <c r="I424" s="209"/>
      <c r="J424" s="13"/>
      <c r="K424" s="13"/>
      <c r="L424" s="205"/>
      <c r="M424" s="210"/>
      <c r="N424" s="211"/>
      <c r="O424" s="211"/>
      <c r="P424" s="211"/>
      <c r="Q424" s="211"/>
      <c r="R424" s="211"/>
      <c r="S424" s="211"/>
      <c r="T424" s="21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06" t="s">
        <v>519</v>
      </c>
      <c r="AU424" s="206" t="s">
        <v>89</v>
      </c>
      <c r="AV424" s="13" t="s">
        <v>89</v>
      </c>
      <c r="AW424" s="13" t="s">
        <v>35</v>
      </c>
      <c r="AX424" s="13" t="s">
        <v>79</v>
      </c>
      <c r="AY424" s="206" t="s">
        <v>230</v>
      </c>
    </row>
    <row r="425" s="13" customFormat="1">
      <c r="A425" s="13"/>
      <c r="B425" s="205"/>
      <c r="C425" s="13"/>
      <c r="D425" s="191" t="s">
        <v>519</v>
      </c>
      <c r="E425" s="206" t="s">
        <v>1</v>
      </c>
      <c r="F425" s="207" t="s">
        <v>2569</v>
      </c>
      <c r="G425" s="13"/>
      <c r="H425" s="208">
        <v>160.65000000000001</v>
      </c>
      <c r="I425" s="209"/>
      <c r="J425" s="13"/>
      <c r="K425" s="13"/>
      <c r="L425" s="205"/>
      <c r="M425" s="210"/>
      <c r="N425" s="211"/>
      <c r="O425" s="211"/>
      <c r="P425" s="211"/>
      <c r="Q425" s="211"/>
      <c r="R425" s="211"/>
      <c r="S425" s="211"/>
      <c r="T425" s="21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06" t="s">
        <v>519</v>
      </c>
      <c r="AU425" s="206" t="s">
        <v>89</v>
      </c>
      <c r="AV425" s="13" t="s">
        <v>89</v>
      </c>
      <c r="AW425" s="13" t="s">
        <v>35</v>
      </c>
      <c r="AX425" s="13" t="s">
        <v>79</v>
      </c>
      <c r="AY425" s="206" t="s">
        <v>230</v>
      </c>
    </row>
    <row r="426" s="16" customFormat="1">
      <c r="A426" s="16"/>
      <c r="B426" s="228"/>
      <c r="C426" s="16"/>
      <c r="D426" s="191" t="s">
        <v>519</v>
      </c>
      <c r="E426" s="229" t="s">
        <v>1</v>
      </c>
      <c r="F426" s="230" t="s">
        <v>685</v>
      </c>
      <c r="G426" s="16"/>
      <c r="H426" s="231">
        <v>304.87</v>
      </c>
      <c r="I426" s="232"/>
      <c r="J426" s="16"/>
      <c r="K426" s="16"/>
      <c r="L426" s="228"/>
      <c r="M426" s="233"/>
      <c r="N426" s="234"/>
      <c r="O426" s="234"/>
      <c r="P426" s="234"/>
      <c r="Q426" s="234"/>
      <c r="R426" s="234"/>
      <c r="S426" s="234"/>
      <c r="T426" s="235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T426" s="229" t="s">
        <v>519</v>
      </c>
      <c r="AU426" s="229" t="s">
        <v>89</v>
      </c>
      <c r="AV426" s="16" t="s">
        <v>241</v>
      </c>
      <c r="AW426" s="16" t="s">
        <v>35</v>
      </c>
      <c r="AX426" s="16" t="s">
        <v>79</v>
      </c>
      <c r="AY426" s="229" t="s">
        <v>230</v>
      </c>
    </row>
    <row r="427" s="13" customFormat="1">
      <c r="A427" s="13"/>
      <c r="B427" s="205"/>
      <c r="C427" s="13"/>
      <c r="D427" s="191" t="s">
        <v>519</v>
      </c>
      <c r="E427" s="206" t="s">
        <v>1</v>
      </c>
      <c r="F427" s="207" t="s">
        <v>2570</v>
      </c>
      <c r="G427" s="13"/>
      <c r="H427" s="208">
        <v>4</v>
      </c>
      <c r="I427" s="209"/>
      <c r="J427" s="13"/>
      <c r="K427" s="13"/>
      <c r="L427" s="205"/>
      <c r="M427" s="210"/>
      <c r="N427" s="211"/>
      <c r="O427" s="211"/>
      <c r="P427" s="211"/>
      <c r="Q427" s="211"/>
      <c r="R427" s="211"/>
      <c r="S427" s="211"/>
      <c r="T427" s="212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06" t="s">
        <v>519</v>
      </c>
      <c r="AU427" s="206" t="s">
        <v>89</v>
      </c>
      <c r="AV427" s="13" t="s">
        <v>89</v>
      </c>
      <c r="AW427" s="13" t="s">
        <v>35</v>
      </c>
      <c r="AX427" s="13" t="s">
        <v>79</v>
      </c>
      <c r="AY427" s="206" t="s">
        <v>230</v>
      </c>
    </row>
    <row r="428" s="16" customFormat="1">
      <c r="A428" s="16"/>
      <c r="B428" s="228"/>
      <c r="C428" s="16"/>
      <c r="D428" s="191" t="s">
        <v>519</v>
      </c>
      <c r="E428" s="229" t="s">
        <v>1</v>
      </c>
      <c r="F428" s="230" t="s">
        <v>685</v>
      </c>
      <c r="G428" s="16"/>
      <c r="H428" s="231">
        <v>4</v>
      </c>
      <c r="I428" s="232"/>
      <c r="J428" s="16"/>
      <c r="K428" s="16"/>
      <c r="L428" s="228"/>
      <c r="M428" s="233"/>
      <c r="N428" s="234"/>
      <c r="O428" s="234"/>
      <c r="P428" s="234"/>
      <c r="Q428" s="234"/>
      <c r="R428" s="234"/>
      <c r="S428" s="234"/>
      <c r="T428" s="235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T428" s="229" t="s">
        <v>519</v>
      </c>
      <c r="AU428" s="229" t="s">
        <v>89</v>
      </c>
      <c r="AV428" s="16" t="s">
        <v>241</v>
      </c>
      <c r="AW428" s="16" t="s">
        <v>35</v>
      </c>
      <c r="AX428" s="16" t="s">
        <v>79</v>
      </c>
      <c r="AY428" s="229" t="s">
        <v>230</v>
      </c>
    </row>
    <row r="429" s="14" customFormat="1">
      <c r="A429" s="14"/>
      <c r="B429" s="213"/>
      <c r="C429" s="14"/>
      <c r="D429" s="191" t="s">
        <v>519</v>
      </c>
      <c r="E429" s="214" t="s">
        <v>1</v>
      </c>
      <c r="F429" s="215" t="s">
        <v>534</v>
      </c>
      <c r="G429" s="14"/>
      <c r="H429" s="216">
        <v>308.87</v>
      </c>
      <c r="I429" s="217"/>
      <c r="J429" s="14"/>
      <c r="K429" s="14"/>
      <c r="L429" s="213"/>
      <c r="M429" s="218"/>
      <c r="N429" s="219"/>
      <c r="O429" s="219"/>
      <c r="P429" s="219"/>
      <c r="Q429" s="219"/>
      <c r="R429" s="219"/>
      <c r="S429" s="219"/>
      <c r="T429" s="220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14" t="s">
        <v>519</v>
      </c>
      <c r="AU429" s="214" t="s">
        <v>89</v>
      </c>
      <c r="AV429" s="14" t="s">
        <v>235</v>
      </c>
      <c r="AW429" s="14" t="s">
        <v>35</v>
      </c>
      <c r="AX429" s="14" t="s">
        <v>87</v>
      </c>
      <c r="AY429" s="214" t="s">
        <v>230</v>
      </c>
    </row>
    <row r="430" s="2" customFormat="1" ht="21.75" customHeight="1">
      <c r="A430" s="38"/>
      <c r="B430" s="177"/>
      <c r="C430" s="178" t="s">
        <v>332</v>
      </c>
      <c r="D430" s="178" t="s">
        <v>231</v>
      </c>
      <c r="E430" s="179" t="s">
        <v>2080</v>
      </c>
      <c r="F430" s="180" t="s">
        <v>2081</v>
      </c>
      <c r="G430" s="181" t="s">
        <v>514</v>
      </c>
      <c r="H430" s="182">
        <v>148.38</v>
      </c>
      <c r="I430" s="183"/>
      <c r="J430" s="184">
        <f>ROUND(I430*H430,2)</f>
        <v>0</v>
      </c>
      <c r="K430" s="180" t="s">
        <v>515</v>
      </c>
      <c r="L430" s="39"/>
      <c r="M430" s="185" t="s">
        <v>1</v>
      </c>
      <c r="N430" s="186" t="s">
        <v>44</v>
      </c>
      <c r="O430" s="77"/>
      <c r="P430" s="187">
        <f>O430*H430</f>
        <v>0</v>
      </c>
      <c r="Q430" s="187">
        <v>0</v>
      </c>
      <c r="R430" s="187">
        <f>Q430*H430</f>
        <v>0</v>
      </c>
      <c r="S430" s="187">
        <v>0</v>
      </c>
      <c r="T430" s="188">
        <f>S430*H430</f>
        <v>0</v>
      </c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R430" s="189" t="s">
        <v>235</v>
      </c>
      <c r="AT430" s="189" t="s">
        <v>231</v>
      </c>
      <c r="AU430" s="189" t="s">
        <v>89</v>
      </c>
      <c r="AY430" s="19" t="s">
        <v>230</v>
      </c>
      <c r="BE430" s="190">
        <f>IF(N430="základní",J430,0)</f>
        <v>0</v>
      </c>
      <c r="BF430" s="190">
        <f>IF(N430="snížená",J430,0)</f>
        <v>0</v>
      </c>
      <c r="BG430" s="190">
        <f>IF(N430="zákl. přenesená",J430,0)</f>
        <v>0</v>
      </c>
      <c r="BH430" s="190">
        <f>IF(N430="sníž. přenesená",J430,0)</f>
        <v>0</v>
      </c>
      <c r="BI430" s="190">
        <f>IF(N430="nulová",J430,0)</f>
        <v>0</v>
      </c>
      <c r="BJ430" s="19" t="s">
        <v>87</v>
      </c>
      <c r="BK430" s="190">
        <f>ROUND(I430*H430,2)</f>
        <v>0</v>
      </c>
      <c r="BL430" s="19" t="s">
        <v>235</v>
      </c>
      <c r="BM430" s="189" t="s">
        <v>2646</v>
      </c>
    </row>
    <row r="431" s="2" customFormat="1">
      <c r="A431" s="38"/>
      <c r="B431" s="39"/>
      <c r="C431" s="38"/>
      <c r="D431" s="191" t="s">
        <v>237</v>
      </c>
      <c r="E431" s="38"/>
      <c r="F431" s="192" t="s">
        <v>2083</v>
      </c>
      <c r="G431" s="38"/>
      <c r="H431" s="38"/>
      <c r="I431" s="193"/>
      <c r="J431" s="38"/>
      <c r="K431" s="38"/>
      <c r="L431" s="39"/>
      <c r="M431" s="194"/>
      <c r="N431" s="195"/>
      <c r="O431" s="77"/>
      <c r="P431" s="77"/>
      <c r="Q431" s="77"/>
      <c r="R431" s="77"/>
      <c r="S431" s="77"/>
      <c r="T431" s="7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T431" s="19" t="s">
        <v>237</v>
      </c>
      <c r="AU431" s="19" t="s">
        <v>89</v>
      </c>
    </row>
    <row r="432" s="2" customFormat="1">
      <c r="A432" s="38"/>
      <c r="B432" s="39"/>
      <c r="C432" s="38"/>
      <c r="D432" s="199" t="s">
        <v>397</v>
      </c>
      <c r="E432" s="38"/>
      <c r="F432" s="200" t="s">
        <v>2084</v>
      </c>
      <c r="G432" s="38"/>
      <c r="H432" s="38"/>
      <c r="I432" s="193"/>
      <c r="J432" s="38"/>
      <c r="K432" s="38"/>
      <c r="L432" s="39"/>
      <c r="M432" s="194"/>
      <c r="N432" s="195"/>
      <c r="O432" s="77"/>
      <c r="P432" s="77"/>
      <c r="Q432" s="77"/>
      <c r="R432" s="77"/>
      <c r="S432" s="77"/>
      <c r="T432" s="7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T432" s="19" t="s">
        <v>397</v>
      </c>
      <c r="AU432" s="19" t="s">
        <v>89</v>
      </c>
    </row>
    <row r="433" s="15" customFormat="1">
      <c r="A433" s="15"/>
      <c r="B433" s="221"/>
      <c r="C433" s="15"/>
      <c r="D433" s="191" t="s">
        <v>519</v>
      </c>
      <c r="E433" s="222" t="s">
        <v>1</v>
      </c>
      <c r="F433" s="223" t="s">
        <v>1957</v>
      </c>
      <c r="G433" s="15"/>
      <c r="H433" s="222" t="s">
        <v>1</v>
      </c>
      <c r="I433" s="224"/>
      <c r="J433" s="15"/>
      <c r="K433" s="15"/>
      <c r="L433" s="221"/>
      <c r="M433" s="225"/>
      <c r="N433" s="226"/>
      <c r="O433" s="226"/>
      <c r="P433" s="226"/>
      <c r="Q433" s="226"/>
      <c r="R433" s="226"/>
      <c r="S433" s="226"/>
      <c r="T433" s="227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22" t="s">
        <v>519</v>
      </c>
      <c r="AU433" s="222" t="s">
        <v>89</v>
      </c>
      <c r="AV433" s="15" t="s">
        <v>87</v>
      </c>
      <c r="AW433" s="15" t="s">
        <v>35</v>
      </c>
      <c r="AX433" s="15" t="s">
        <v>79</v>
      </c>
      <c r="AY433" s="222" t="s">
        <v>230</v>
      </c>
    </row>
    <row r="434" s="15" customFormat="1">
      <c r="A434" s="15"/>
      <c r="B434" s="221"/>
      <c r="C434" s="15"/>
      <c r="D434" s="191" t="s">
        <v>519</v>
      </c>
      <c r="E434" s="222" t="s">
        <v>1</v>
      </c>
      <c r="F434" s="223" t="s">
        <v>2565</v>
      </c>
      <c r="G434" s="15"/>
      <c r="H434" s="222" t="s">
        <v>1</v>
      </c>
      <c r="I434" s="224"/>
      <c r="J434" s="15"/>
      <c r="K434" s="15"/>
      <c r="L434" s="221"/>
      <c r="M434" s="225"/>
      <c r="N434" s="226"/>
      <c r="O434" s="226"/>
      <c r="P434" s="226"/>
      <c r="Q434" s="226"/>
      <c r="R434" s="226"/>
      <c r="S434" s="226"/>
      <c r="T434" s="227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T434" s="222" t="s">
        <v>519</v>
      </c>
      <c r="AU434" s="222" t="s">
        <v>89</v>
      </c>
      <c r="AV434" s="15" t="s">
        <v>87</v>
      </c>
      <c r="AW434" s="15" t="s">
        <v>35</v>
      </c>
      <c r="AX434" s="15" t="s">
        <v>79</v>
      </c>
      <c r="AY434" s="222" t="s">
        <v>230</v>
      </c>
    </row>
    <row r="435" s="13" customFormat="1">
      <c r="A435" s="13"/>
      <c r="B435" s="205"/>
      <c r="C435" s="13"/>
      <c r="D435" s="191" t="s">
        <v>519</v>
      </c>
      <c r="E435" s="206" t="s">
        <v>1</v>
      </c>
      <c r="F435" s="207" t="s">
        <v>2566</v>
      </c>
      <c r="G435" s="13"/>
      <c r="H435" s="208">
        <v>78.879999999999995</v>
      </c>
      <c r="I435" s="209"/>
      <c r="J435" s="13"/>
      <c r="K435" s="13"/>
      <c r="L435" s="205"/>
      <c r="M435" s="210"/>
      <c r="N435" s="211"/>
      <c r="O435" s="211"/>
      <c r="P435" s="211"/>
      <c r="Q435" s="211"/>
      <c r="R435" s="211"/>
      <c r="S435" s="211"/>
      <c r="T435" s="21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06" t="s">
        <v>519</v>
      </c>
      <c r="AU435" s="206" t="s">
        <v>89</v>
      </c>
      <c r="AV435" s="13" t="s">
        <v>89</v>
      </c>
      <c r="AW435" s="13" t="s">
        <v>35</v>
      </c>
      <c r="AX435" s="13" t="s">
        <v>79</v>
      </c>
      <c r="AY435" s="206" t="s">
        <v>230</v>
      </c>
    </row>
    <row r="436" s="15" customFormat="1">
      <c r="A436" s="15"/>
      <c r="B436" s="221"/>
      <c r="C436" s="15"/>
      <c r="D436" s="191" t="s">
        <v>519</v>
      </c>
      <c r="E436" s="222" t="s">
        <v>1</v>
      </c>
      <c r="F436" s="223" t="s">
        <v>2567</v>
      </c>
      <c r="G436" s="15"/>
      <c r="H436" s="222" t="s">
        <v>1</v>
      </c>
      <c r="I436" s="224"/>
      <c r="J436" s="15"/>
      <c r="K436" s="15"/>
      <c r="L436" s="221"/>
      <c r="M436" s="225"/>
      <c r="N436" s="226"/>
      <c r="O436" s="226"/>
      <c r="P436" s="226"/>
      <c r="Q436" s="226"/>
      <c r="R436" s="226"/>
      <c r="S436" s="226"/>
      <c r="T436" s="227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22" t="s">
        <v>519</v>
      </c>
      <c r="AU436" s="222" t="s">
        <v>89</v>
      </c>
      <c r="AV436" s="15" t="s">
        <v>87</v>
      </c>
      <c r="AW436" s="15" t="s">
        <v>35</v>
      </c>
      <c r="AX436" s="15" t="s">
        <v>79</v>
      </c>
      <c r="AY436" s="222" t="s">
        <v>230</v>
      </c>
    </row>
    <row r="437" s="13" customFormat="1">
      <c r="A437" s="13"/>
      <c r="B437" s="205"/>
      <c r="C437" s="13"/>
      <c r="D437" s="191" t="s">
        <v>519</v>
      </c>
      <c r="E437" s="206" t="s">
        <v>1</v>
      </c>
      <c r="F437" s="207" t="s">
        <v>2572</v>
      </c>
      <c r="G437" s="13"/>
      <c r="H437" s="208">
        <v>67.5</v>
      </c>
      <c r="I437" s="209"/>
      <c r="J437" s="13"/>
      <c r="K437" s="13"/>
      <c r="L437" s="205"/>
      <c r="M437" s="210"/>
      <c r="N437" s="211"/>
      <c r="O437" s="211"/>
      <c r="P437" s="211"/>
      <c r="Q437" s="211"/>
      <c r="R437" s="211"/>
      <c r="S437" s="211"/>
      <c r="T437" s="21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06" t="s">
        <v>519</v>
      </c>
      <c r="AU437" s="206" t="s">
        <v>89</v>
      </c>
      <c r="AV437" s="13" t="s">
        <v>89</v>
      </c>
      <c r="AW437" s="13" t="s">
        <v>35</v>
      </c>
      <c r="AX437" s="13" t="s">
        <v>79</v>
      </c>
      <c r="AY437" s="206" t="s">
        <v>230</v>
      </c>
    </row>
    <row r="438" s="16" customFormat="1">
      <c r="A438" s="16"/>
      <c r="B438" s="228"/>
      <c r="C438" s="16"/>
      <c r="D438" s="191" t="s">
        <v>519</v>
      </c>
      <c r="E438" s="229" t="s">
        <v>1</v>
      </c>
      <c r="F438" s="230" t="s">
        <v>685</v>
      </c>
      <c r="G438" s="16"/>
      <c r="H438" s="231">
        <v>146.38</v>
      </c>
      <c r="I438" s="232"/>
      <c r="J438" s="16"/>
      <c r="K438" s="16"/>
      <c r="L438" s="228"/>
      <c r="M438" s="233"/>
      <c r="N438" s="234"/>
      <c r="O438" s="234"/>
      <c r="P438" s="234"/>
      <c r="Q438" s="234"/>
      <c r="R438" s="234"/>
      <c r="S438" s="234"/>
      <c r="T438" s="235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T438" s="229" t="s">
        <v>519</v>
      </c>
      <c r="AU438" s="229" t="s">
        <v>89</v>
      </c>
      <c r="AV438" s="16" t="s">
        <v>241</v>
      </c>
      <c r="AW438" s="16" t="s">
        <v>35</v>
      </c>
      <c r="AX438" s="16" t="s">
        <v>79</v>
      </c>
      <c r="AY438" s="229" t="s">
        <v>230</v>
      </c>
    </row>
    <row r="439" s="13" customFormat="1">
      <c r="A439" s="13"/>
      <c r="B439" s="205"/>
      <c r="C439" s="13"/>
      <c r="D439" s="191" t="s">
        <v>519</v>
      </c>
      <c r="E439" s="206" t="s">
        <v>1</v>
      </c>
      <c r="F439" s="207" t="s">
        <v>2298</v>
      </c>
      <c r="G439" s="13"/>
      <c r="H439" s="208">
        <v>2</v>
      </c>
      <c r="I439" s="209"/>
      <c r="J439" s="13"/>
      <c r="K439" s="13"/>
      <c r="L439" s="205"/>
      <c r="M439" s="210"/>
      <c r="N439" s="211"/>
      <c r="O439" s="211"/>
      <c r="P439" s="211"/>
      <c r="Q439" s="211"/>
      <c r="R439" s="211"/>
      <c r="S439" s="211"/>
      <c r="T439" s="21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06" t="s">
        <v>519</v>
      </c>
      <c r="AU439" s="206" t="s">
        <v>89</v>
      </c>
      <c r="AV439" s="13" t="s">
        <v>89</v>
      </c>
      <c r="AW439" s="13" t="s">
        <v>35</v>
      </c>
      <c r="AX439" s="13" t="s">
        <v>79</v>
      </c>
      <c r="AY439" s="206" t="s">
        <v>230</v>
      </c>
    </row>
    <row r="440" s="16" customFormat="1">
      <c r="A440" s="16"/>
      <c r="B440" s="228"/>
      <c r="C440" s="16"/>
      <c r="D440" s="191" t="s">
        <v>519</v>
      </c>
      <c r="E440" s="229" t="s">
        <v>1</v>
      </c>
      <c r="F440" s="230" t="s">
        <v>685</v>
      </c>
      <c r="G440" s="16"/>
      <c r="H440" s="231">
        <v>2</v>
      </c>
      <c r="I440" s="232"/>
      <c r="J440" s="16"/>
      <c r="K440" s="16"/>
      <c r="L440" s="228"/>
      <c r="M440" s="233"/>
      <c r="N440" s="234"/>
      <c r="O440" s="234"/>
      <c r="P440" s="234"/>
      <c r="Q440" s="234"/>
      <c r="R440" s="234"/>
      <c r="S440" s="234"/>
      <c r="T440" s="235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T440" s="229" t="s">
        <v>519</v>
      </c>
      <c r="AU440" s="229" t="s">
        <v>89</v>
      </c>
      <c r="AV440" s="16" t="s">
        <v>241</v>
      </c>
      <c r="AW440" s="16" t="s">
        <v>35</v>
      </c>
      <c r="AX440" s="16" t="s">
        <v>79</v>
      </c>
      <c r="AY440" s="229" t="s">
        <v>230</v>
      </c>
    </row>
    <row r="441" s="14" customFormat="1">
      <c r="A441" s="14"/>
      <c r="B441" s="213"/>
      <c r="C441" s="14"/>
      <c r="D441" s="191" t="s">
        <v>519</v>
      </c>
      <c r="E441" s="214" t="s">
        <v>1</v>
      </c>
      <c r="F441" s="215" t="s">
        <v>534</v>
      </c>
      <c r="G441" s="14"/>
      <c r="H441" s="216">
        <v>148.38</v>
      </c>
      <c r="I441" s="217"/>
      <c r="J441" s="14"/>
      <c r="K441" s="14"/>
      <c r="L441" s="213"/>
      <c r="M441" s="218"/>
      <c r="N441" s="219"/>
      <c r="O441" s="219"/>
      <c r="P441" s="219"/>
      <c r="Q441" s="219"/>
      <c r="R441" s="219"/>
      <c r="S441" s="219"/>
      <c r="T441" s="22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14" t="s">
        <v>519</v>
      </c>
      <c r="AU441" s="214" t="s">
        <v>89</v>
      </c>
      <c r="AV441" s="14" t="s">
        <v>235</v>
      </c>
      <c r="AW441" s="14" t="s">
        <v>35</v>
      </c>
      <c r="AX441" s="14" t="s">
        <v>87</v>
      </c>
      <c r="AY441" s="214" t="s">
        <v>230</v>
      </c>
    </row>
    <row r="442" s="2" customFormat="1" ht="21.75" customHeight="1">
      <c r="A442" s="38"/>
      <c r="B442" s="177"/>
      <c r="C442" s="178" t="s">
        <v>336</v>
      </c>
      <c r="D442" s="178" t="s">
        <v>231</v>
      </c>
      <c r="E442" s="179" t="s">
        <v>2647</v>
      </c>
      <c r="F442" s="180" t="s">
        <v>2648</v>
      </c>
      <c r="G442" s="181" t="s">
        <v>514</v>
      </c>
      <c r="H442" s="182">
        <v>227.99000000000001</v>
      </c>
      <c r="I442" s="183"/>
      <c r="J442" s="184">
        <f>ROUND(I442*H442,2)</f>
        <v>0</v>
      </c>
      <c r="K442" s="180" t="s">
        <v>515</v>
      </c>
      <c r="L442" s="39"/>
      <c r="M442" s="185" t="s">
        <v>1</v>
      </c>
      <c r="N442" s="186" t="s">
        <v>44</v>
      </c>
      <c r="O442" s="77"/>
      <c r="P442" s="187">
        <f>O442*H442</f>
        <v>0</v>
      </c>
      <c r="Q442" s="187">
        <v>0</v>
      </c>
      <c r="R442" s="187">
        <f>Q442*H442</f>
        <v>0</v>
      </c>
      <c r="S442" s="187">
        <v>0</v>
      </c>
      <c r="T442" s="188">
        <f>S442*H442</f>
        <v>0</v>
      </c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R442" s="189" t="s">
        <v>235</v>
      </c>
      <c r="AT442" s="189" t="s">
        <v>231</v>
      </c>
      <c r="AU442" s="189" t="s">
        <v>89</v>
      </c>
      <c r="AY442" s="19" t="s">
        <v>230</v>
      </c>
      <c r="BE442" s="190">
        <f>IF(N442="základní",J442,0)</f>
        <v>0</v>
      </c>
      <c r="BF442" s="190">
        <f>IF(N442="snížená",J442,0)</f>
        <v>0</v>
      </c>
      <c r="BG442" s="190">
        <f>IF(N442="zákl. přenesená",J442,0)</f>
        <v>0</v>
      </c>
      <c r="BH442" s="190">
        <f>IF(N442="sníž. přenesená",J442,0)</f>
        <v>0</v>
      </c>
      <c r="BI442" s="190">
        <f>IF(N442="nulová",J442,0)</f>
        <v>0</v>
      </c>
      <c r="BJ442" s="19" t="s">
        <v>87</v>
      </c>
      <c r="BK442" s="190">
        <f>ROUND(I442*H442,2)</f>
        <v>0</v>
      </c>
      <c r="BL442" s="19" t="s">
        <v>235</v>
      </c>
      <c r="BM442" s="189" t="s">
        <v>2649</v>
      </c>
    </row>
    <row r="443" s="2" customFormat="1">
      <c r="A443" s="38"/>
      <c r="B443" s="39"/>
      <c r="C443" s="38"/>
      <c r="D443" s="191" t="s">
        <v>237</v>
      </c>
      <c r="E443" s="38"/>
      <c r="F443" s="192" t="s">
        <v>2650</v>
      </c>
      <c r="G443" s="38"/>
      <c r="H443" s="38"/>
      <c r="I443" s="193"/>
      <c r="J443" s="38"/>
      <c r="K443" s="38"/>
      <c r="L443" s="39"/>
      <c r="M443" s="194"/>
      <c r="N443" s="195"/>
      <c r="O443" s="77"/>
      <c r="P443" s="77"/>
      <c r="Q443" s="77"/>
      <c r="R443" s="77"/>
      <c r="S443" s="77"/>
      <c r="T443" s="7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T443" s="19" t="s">
        <v>237</v>
      </c>
      <c r="AU443" s="19" t="s">
        <v>89</v>
      </c>
    </row>
    <row r="444" s="2" customFormat="1">
      <c r="A444" s="38"/>
      <c r="B444" s="39"/>
      <c r="C444" s="38"/>
      <c r="D444" s="199" t="s">
        <v>397</v>
      </c>
      <c r="E444" s="38"/>
      <c r="F444" s="200" t="s">
        <v>2651</v>
      </c>
      <c r="G444" s="38"/>
      <c r="H444" s="38"/>
      <c r="I444" s="193"/>
      <c r="J444" s="38"/>
      <c r="K444" s="38"/>
      <c r="L444" s="39"/>
      <c r="M444" s="194"/>
      <c r="N444" s="195"/>
      <c r="O444" s="77"/>
      <c r="P444" s="77"/>
      <c r="Q444" s="77"/>
      <c r="R444" s="77"/>
      <c r="S444" s="77"/>
      <c r="T444" s="7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T444" s="19" t="s">
        <v>397</v>
      </c>
      <c r="AU444" s="19" t="s">
        <v>89</v>
      </c>
    </row>
    <row r="445" s="15" customFormat="1">
      <c r="A445" s="15"/>
      <c r="B445" s="221"/>
      <c r="C445" s="15"/>
      <c r="D445" s="191" t="s">
        <v>519</v>
      </c>
      <c r="E445" s="222" t="s">
        <v>1</v>
      </c>
      <c r="F445" s="223" t="s">
        <v>1957</v>
      </c>
      <c r="G445" s="15"/>
      <c r="H445" s="222" t="s">
        <v>1</v>
      </c>
      <c r="I445" s="224"/>
      <c r="J445" s="15"/>
      <c r="K445" s="15"/>
      <c r="L445" s="221"/>
      <c r="M445" s="225"/>
      <c r="N445" s="226"/>
      <c r="O445" s="226"/>
      <c r="P445" s="226"/>
      <c r="Q445" s="226"/>
      <c r="R445" s="226"/>
      <c r="S445" s="226"/>
      <c r="T445" s="227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T445" s="222" t="s">
        <v>519</v>
      </c>
      <c r="AU445" s="222" t="s">
        <v>89</v>
      </c>
      <c r="AV445" s="15" t="s">
        <v>87</v>
      </c>
      <c r="AW445" s="15" t="s">
        <v>35</v>
      </c>
      <c r="AX445" s="15" t="s">
        <v>79</v>
      </c>
      <c r="AY445" s="222" t="s">
        <v>230</v>
      </c>
    </row>
    <row r="446" s="15" customFormat="1">
      <c r="A446" s="15"/>
      <c r="B446" s="221"/>
      <c r="C446" s="15"/>
      <c r="D446" s="191" t="s">
        <v>519</v>
      </c>
      <c r="E446" s="222" t="s">
        <v>1</v>
      </c>
      <c r="F446" s="223" t="s">
        <v>1935</v>
      </c>
      <c r="G446" s="15"/>
      <c r="H446" s="222" t="s">
        <v>1</v>
      </c>
      <c r="I446" s="224"/>
      <c r="J446" s="15"/>
      <c r="K446" s="15"/>
      <c r="L446" s="221"/>
      <c r="M446" s="225"/>
      <c r="N446" s="226"/>
      <c r="O446" s="226"/>
      <c r="P446" s="226"/>
      <c r="Q446" s="226"/>
      <c r="R446" s="226"/>
      <c r="S446" s="226"/>
      <c r="T446" s="227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T446" s="222" t="s">
        <v>519</v>
      </c>
      <c r="AU446" s="222" t="s">
        <v>89</v>
      </c>
      <c r="AV446" s="15" t="s">
        <v>87</v>
      </c>
      <c r="AW446" s="15" t="s">
        <v>35</v>
      </c>
      <c r="AX446" s="15" t="s">
        <v>79</v>
      </c>
      <c r="AY446" s="222" t="s">
        <v>230</v>
      </c>
    </row>
    <row r="447" s="15" customFormat="1">
      <c r="A447" s="15"/>
      <c r="B447" s="221"/>
      <c r="C447" s="15"/>
      <c r="D447" s="191" t="s">
        <v>519</v>
      </c>
      <c r="E447" s="222" t="s">
        <v>1</v>
      </c>
      <c r="F447" s="223" t="s">
        <v>2567</v>
      </c>
      <c r="G447" s="15"/>
      <c r="H447" s="222" t="s">
        <v>1</v>
      </c>
      <c r="I447" s="224"/>
      <c r="J447" s="15"/>
      <c r="K447" s="15"/>
      <c r="L447" s="221"/>
      <c r="M447" s="225"/>
      <c r="N447" s="226"/>
      <c r="O447" s="226"/>
      <c r="P447" s="226"/>
      <c r="Q447" s="226"/>
      <c r="R447" s="226"/>
      <c r="S447" s="226"/>
      <c r="T447" s="227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T447" s="222" t="s">
        <v>519</v>
      </c>
      <c r="AU447" s="222" t="s">
        <v>89</v>
      </c>
      <c r="AV447" s="15" t="s">
        <v>87</v>
      </c>
      <c r="AW447" s="15" t="s">
        <v>35</v>
      </c>
      <c r="AX447" s="15" t="s">
        <v>79</v>
      </c>
      <c r="AY447" s="222" t="s">
        <v>230</v>
      </c>
    </row>
    <row r="448" s="13" customFormat="1">
      <c r="A448" s="13"/>
      <c r="B448" s="205"/>
      <c r="C448" s="13"/>
      <c r="D448" s="191" t="s">
        <v>519</v>
      </c>
      <c r="E448" s="206" t="s">
        <v>1</v>
      </c>
      <c r="F448" s="207" t="s">
        <v>2568</v>
      </c>
      <c r="G448" s="13"/>
      <c r="H448" s="208">
        <v>65.340000000000003</v>
      </c>
      <c r="I448" s="209"/>
      <c r="J448" s="13"/>
      <c r="K448" s="13"/>
      <c r="L448" s="205"/>
      <c r="M448" s="210"/>
      <c r="N448" s="211"/>
      <c r="O448" s="211"/>
      <c r="P448" s="211"/>
      <c r="Q448" s="211"/>
      <c r="R448" s="211"/>
      <c r="S448" s="211"/>
      <c r="T448" s="21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06" t="s">
        <v>519</v>
      </c>
      <c r="AU448" s="206" t="s">
        <v>89</v>
      </c>
      <c r="AV448" s="13" t="s">
        <v>89</v>
      </c>
      <c r="AW448" s="13" t="s">
        <v>35</v>
      </c>
      <c r="AX448" s="13" t="s">
        <v>79</v>
      </c>
      <c r="AY448" s="206" t="s">
        <v>230</v>
      </c>
    </row>
    <row r="449" s="13" customFormat="1">
      <c r="A449" s="13"/>
      <c r="B449" s="205"/>
      <c r="C449" s="13"/>
      <c r="D449" s="191" t="s">
        <v>519</v>
      </c>
      <c r="E449" s="206" t="s">
        <v>1</v>
      </c>
      <c r="F449" s="207" t="s">
        <v>2569</v>
      </c>
      <c r="G449" s="13"/>
      <c r="H449" s="208">
        <v>160.65000000000001</v>
      </c>
      <c r="I449" s="209"/>
      <c r="J449" s="13"/>
      <c r="K449" s="13"/>
      <c r="L449" s="205"/>
      <c r="M449" s="210"/>
      <c r="N449" s="211"/>
      <c r="O449" s="211"/>
      <c r="P449" s="211"/>
      <c r="Q449" s="211"/>
      <c r="R449" s="211"/>
      <c r="S449" s="211"/>
      <c r="T449" s="21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06" t="s">
        <v>519</v>
      </c>
      <c r="AU449" s="206" t="s">
        <v>89</v>
      </c>
      <c r="AV449" s="13" t="s">
        <v>89</v>
      </c>
      <c r="AW449" s="13" t="s">
        <v>35</v>
      </c>
      <c r="AX449" s="13" t="s">
        <v>79</v>
      </c>
      <c r="AY449" s="206" t="s">
        <v>230</v>
      </c>
    </row>
    <row r="450" s="16" customFormat="1">
      <c r="A450" s="16"/>
      <c r="B450" s="228"/>
      <c r="C450" s="16"/>
      <c r="D450" s="191" t="s">
        <v>519</v>
      </c>
      <c r="E450" s="229" t="s">
        <v>1</v>
      </c>
      <c r="F450" s="230" t="s">
        <v>685</v>
      </c>
      <c r="G450" s="16"/>
      <c r="H450" s="231">
        <v>225.99000000000001</v>
      </c>
      <c r="I450" s="232"/>
      <c r="J450" s="16"/>
      <c r="K450" s="16"/>
      <c r="L450" s="228"/>
      <c r="M450" s="233"/>
      <c r="N450" s="234"/>
      <c r="O450" s="234"/>
      <c r="P450" s="234"/>
      <c r="Q450" s="234"/>
      <c r="R450" s="234"/>
      <c r="S450" s="234"/>
      <c r="T450" s="235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T450" s="229" t="s">
        <v>519</v>
      </c>
      <c r="AU450" s="229" t="s">
        <v>89</v>
      </c>
      <c r="AV450" s="16" t="s">
        <v>241</v>
      </c>
      <c r="AW450" s="16" t="s">
        <v>35</v>
      </c>
      <c r="AX450" s="16" t="s">
        <v>79</v>
      </c>
      <c r="AY450" s="229" t="s">
        <v>230</v>
      </c>
    </row>
    <row r="451" s="13" customFormat="1">
      <c r="A451" s="13"/>
      <c r="B451" s="205"/>
      <c r="C451" s="13"/>
      <c r="D451" s="191" t="s">
        <v>519</v>
      </c>
      <c r="E451" s="206" t="s">
        <v>1</v>
      </c>
      <c r="F451" s="207" t="s">
        <v>2298</v>
      </c>
      <c r="G451" s="13"/>
      <c r="H451" s="208">
        <v>2</v>
      </c>
      <c r="I451" s="209"/>
      <c r="J451" s="13"/>
      <c r="K451" s="13"/>
      <c r="L451" s="205"/>
      <c r="M451" s="210"/>
      <c r="N451" s="211"/>
      <c r="O451" s="211"/>
      <c r="P451" s="211"/>
      <c r="Q451" s="211"/>
      <c r="R451" s="211"/>
      <c r="S451" s="211"/>
      <c r="T451" s="21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06" t="s">
        <v>519</v>
      </c>
      <c r="AU451" s="206" t="s">
        <v>89</v>
      </c>
      <c r="AV451" s="13" t="s">
        <v>89</v>
      </c>
      <c r="AW451" s="13" t="s">
        <v>35</v>
      </c>
      <c r="AX451" s="13" t="s">
        <v>79</v>
      </c>
      <c r="AY451" s="206" t="s">
        <v>230</v>
      </c>
    </row>
    <row r="452" s="16" customFormat="1">
      <c r="A452" s="16"/>
      <c r="B452" s="228"/>
      <c r="C452" s="16"/>
      <c r="D452" s="191" t="s">
        <v>519</v>
      </c>
      <c r="E452" s="229" t="s">
        <v>1</v>
      </c>
      <c r="F452" s="230" t="s">
        <v>685</v>
      </c>
      <c r="G452" s="16"/>
      <c r="H452" s="231">
        <v>2</v>
      </c>
      <c r="I452" s="232"/>
      <c r="J452" s="16"/>
      <c r="K452" s="16"/>
      <c r="L452" s="228"/>
      <c r="M452" s="233"/>
      <c r="N452" s="234"/>
      <c r="O452" s="234"/>
      <c r="P452" s="234"/>
      <c r="Q452" s="234"/>
      <c r="R452" s="234"/>
      <c r="S452" s="234"/>
      <c r="T452" s="235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T452" s="229" t="s">
        <v>519</v>
      </c>
      <c r="AU452" s="229" t="s">
        <v>89</v>
      </c>
      <c r="AV452" s="16" t="s">
        <v>241</v>
      </c>
      <c r="AW452" s="16" t="s">
        <v>35</v>
      </c>
      <c r="AX452" s="16" t="s">
        <v>79</v>
      </c>
      <c r="AY452" s="229" t="s">
        <v>230</v>
      </c>
    </row>
    <row r="453" s="14" customFormat="1">
      <c r="A453" s="14"/>
      <c r="B453" s="213"/>
      <c r="C453" s="14"/>
      <c r="D453" s="191" t="s">
        <v>519</v>
      </c>
      <c r="E453" s="214" t="s">
        <v>1</v>
      </c>
      <c r="F453" s="215" t="s">
        <v>534</v>
      </c>
      <c r="G453" s="14"/>
      <c r="H453" s="216">
        <v>227.99000000000001</v>
      </c>
      <c r="I453" s="217"/>
      <c r="J453" s="14"/>
      <c r="K453" s="14"/>
      <c r="L453" s="213"/>
      <c r="M453" s="218"/>
      <c r="N453" s="219"/>
      <c r="O453" s="219"/>
      <c r="P453" s="219"/>
      <c r="Q453" s="219"/>
      <c r="R453" s="219"/>
      <c r="S453" s="219"/>
      <c r="T453" s="220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14" t="s">
        <v>519</v>
      </c>
      <c r="AU453" s="214" t="s">
        <v>89</v>
      </c>
      <c r="AV453" s="14" t="s">
        <v>235</v>
      </c>
      <c r="AW453" s="14" t="s">
        <v>35</v>
      </c>
      <c r="AX453" s="14" t="s">
        <v>87</v>
      </c>
      <c r="AY453" s="214" t="s">
        <v>230</v>
      </c>
    </row>
    <row r="454" s="12" customFormat="1" ht="22.8" customHeight="1">
      <c r="A454" s="12"/>
      <c r="B454" s="166"/>
      <c r="C454" s="12"/>
      <c r="D454" s="167" t="s">
        <v>78</v>
      </c>
      <c r="E454" s="197" t="s">
        <v>241</v>
      </c>
      <c r="F454" s="197" t="s">
        <v>2085</v>
      </c>
      <c r="G454" s="12"/>
      <c r="H454" s="12"/>
      <c r="I454" s="169"/>
      <c r="J454" s="198">
        <f>BK454</f>
        <v>0</v>
      </c>
      <c r="K454" s="12"/>
      <c r="L454" s="166"/>
      <c r="M454" s="171"/>
      <c r="N454" s="172"/>
      <c r="O454" s="172"/>
      <c r="P454" s="173">
        <f>SUM(P455:P461)</f>
        <v>0</v>
      </c>
      <c r="Q454" s="172"/>
      <c r="R454" s="173">
        <f>SUM(R455:R461)</f>
        <v>0</v>
      </c>
      <c r="S454" s="172"/>
      <c r="T454" s="174">
        <f>SUM(T455:T461)</f>
        <v>0</v>
      </c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R454" s="167" t="s">
        <v>87</v>
      </c>
      <c r="AT454" s="175" t="s">
        <v>78</v>
      </c>
      <c r="AU454" s="175" t="s">
        <v>87</v>
      </c>
      <c r="AY454" s="167" t="s">
        <v>230</v>
      </c>
      <c r="BK454" s="176">
        <f>SUM(BK455:BK461)</f>
        <v>0</v>
      </c>
    </row>
    <row r="455" s="2" customFormat="1" ht="16.5" customHeight="1">
      <c r="A455" s="38"/>
      <c r="B455" s="177"/>
      <c r="C455" s="178" t="s">
        <v>340</v>
      </c>
      <c r="D455" s="178" t="s">
        <v>231</v>
      </c>
      <c r="E455" s="179" t="s">
        <v>2086</v>
      </c>
      <c r="F455" s="180" t="s">
        <v>2087</v>
      </c>
      <c r="G455" s="181" t="s">
        <v>543</v>
      </c>
      <c r="H455" s="182">
        <v>525.20000000000005</v>
      </c>
      <c r="I455" s="183"/>
      <c r="J455" s="184">
        <f>ROUND(I455*H455,2)</f>
        <v>0</v>
      </c>
      <c r="K455" s="180" t="s">
        <v>515</v>
      </c>
      <c r="L455" s="39"/>
      <c r="M455" s="185" t="s">
        <v>1</v>
      </c>
      <c r="N455" s="186" t="s">
        <v>44</v>
      </c>
      <c r="O455" s="77"/>
      <c r="P455" s="187">
        <f>O455*H455</f>
        <v>0</v>
      </c>
      <c r="Q455" s="187">
        <v>0</v>
      </c>
      <c r="R455" s="187">
        <f>Q455*H455</f>
        <v>0</v>
      </c>
      <c r="S455" s="187">
        <v>0</v>
      </c>
      <c r="T455" s="188">
        <f>S455*H455</f>
        <v>0</v>
      </c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R455" s="189" t="s">
        <v>235</v>
      </c>
      <c r="AT455" s="189" t="s">
        <v>231</v>
      </c>
      <c r="AU455" s="189" t="s">
        <v>89</v>
      </c>
      <c r="AY455" s="19" t="s">
        <v>230</v>
      </c>
      <c r="BE455" s="190">
        <f>IF(N455="základní",J455,0)</f>
        <v>0</v>
      </c>
      <c r="BF455" s="190">
        <f>IF(N455="snížená",J455,0)</f>
        <v>0</v>
      </c>
      <c r="BG455" s="190">
        <f>IF(N455="zákl. přenesená",J455,0)</f>
        <v>0</v>
      </c>
      <c r="BH455" s="190">
        <f>IF(N455="sníž. přenesená",J455,0)</f>
        <v>0</v>
      </c>
      <c r="BI455" s="190">
        <f>IF(N455="nulová",J455,0)</f>
        <v>0</v>
      </c>
      <c r="BJ455" s="19" t="s">
        <v>87</v>
      </c>
      <c r="BK455" s="190">
        <f>ROUND(I455*H455,2)</f>
        <v>0</v>
      </c>
      <c r="BL455" s="19" t="s">
        <v>235</v>
      </c>
      <c r="BM455" s="189" t="s">
        <v>2652</v>
      </c>
    </row>
    <row r="456" s="2" customFormat="1">
      <c r="A456" s="38"/>
      <c r="B456" s="39"/>
      <c r="C456" s="38"/>
      <c r="D456" s="191" t="s">
        <v>237</v>
      </c>
      <c r="E456" s="38"/>
      <c r="F456" s="192" t="s">
        <v>2089</v>
      </c>
      <c r="G456" s="38"/>
      <c r="H456" s="38"/>
      <c r="I456" s="193"/>
      <c r="J456" s="38"/>
      <c r="K456" s="38"/>
      <c r="L456" s="39"/>
      <c r="M456" s="194"/>
      <c r="N456" s="195"/>
      <c r="O456" s="77"/>
      <c r="P456" s="77"/>
      <c r="Q456" s="77"/>
      <c r="R456" s="77"/>
      <c r="S456" s="77"/>
      <c r="T456" s="7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T456" s="19" t="s">
        <v>237</v>
      </c>
      <c r="AU456" s="19" t="s">
        <v>89</v>
      </c>
    </row>
    <row r="457" s="2" customFormat="1">
      <c r="A457" s="38"/>
      <c r="B457" s="39"/>
      <c r="C457" s="38"/>
      <c r="D457" s="199" t="s">
        <v>397</v>
      </c>
      <c r="E457" s="38"/>
      <c r="F457" s="200" t="s">
        <v>2090</v>
      </c>
      <c r="G457" s="38"/>
      <c r="H457" s="38"/>
      <c r="I457" s="193"/>
      <c r="J457" s="38"/>
      <c r="K457" s="38"/>
      <c r="L457" s="39"/>
      <c r="M457" s="194"/>
      <c r="N457" s="195"/>
      <c r="O457" s="77"/>
      <c r="P457" s="77"/>
      <c r="Q457" s="77"/>
      <c r="R457" s="77"/>
      <c r="S457" s="77"/>
      <c r="T457" s="7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T457" s="19" t="s">
        <v>397</v>
      </c>
      <c r="AU457" s="19" t="s">
        <v>89</v>
      </c>
    </row>
    <row r="458" s="13" customFormat="1">
      <c r="A458" s="13"/>
      <c r="B458" s="205"/>
      <c r="C458" s="13"/>
      <c r="D458" s="191" t="s">
        <v>519</v>
      </c>
      <c r="E458" s="206" t="s">
        <v>1</v>
      </c>
      <c r="F458" s="207" t="s">
        <v>2653</v>
      </c>
      <c r="G458" s="13"/>
      <c r="H458" s="208">
        <v>201.90000000000001</v>
      </c>
      <c r="I458" s="209"/>
      <c r="J458" s="13"/>
      <c r="K458" s="13"/>
      <c r="L458" s="205"/>
      <c r="M458" s="210"/>
      <c r="N458" s="211"/>
      <c r="O458" s="211"/>
      <c r="P458" s="211"/>
      <c r="Q458" s="211"/>
      <c r="R458" s="211"/>
      <c r="S458" s="211"/>
      <c r="T458" s="21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06" t="s">
        <v>519</v>
      </c>
      <c r="AU458" s="206" t="s">
        <v>89</v>
      </c>
      <c r="AV458" s="13" t="s">
        <v>89</v>
      </c>
      <c r="AW458" s="13" t="s">
        <v>35</v>
      </c>
      <c r="AX458" s="13" t="s">
        <v>79</v>
      </c>
      <c r="AY458" s="206" t="s">
        <v>230</v>
      </c>
    </row>
    <row r="459" s="13" customFormat="1">
      <c r="A459" s="13"/>
      <c r="B459" s="205"/>
      <c r="C459" s="13"/>
      <c r="D459" s="191" t="s">
        <v>519</v>
      </c>
      <c r="E459" s="206" t="s">
        <v>1</v>
      </c>
      <c r="F459" s="207" t="s">
        <v>2654</v>
      </c>
      <c r="G459" s="13"/>
      <c r="H459" s="208">
        <v>268.89999999999998</v>
      </c>
      <c r="I459" s="209"/>
      <c r="J459" s="13"/>
      <c r="K459" s="13"/>
      <c r="L459" s="205"/>
      <c r="M459" s="210"/>
      <c r="N459" s="211"/>
      <c r="O459" s="211"/>
      <c r="P459" s="211"/>
      <c r="Q459" s="211"/>
      <c r="R459" s="211"/>
      <c r="S459" s="211"/>
      <c r="T459" s="21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06" t="s">
        <v>519</v>
      </c>
      <c r="AU459" s="206" t="s">
        <v>89</v>
      </c>
      <c r="AV459" s="13" t="s">
        <v>89</v>
      </c>
      <c r="AW459" s="13" t="s">
        <v>35</v>
      </c>
      <c r="AX459" s="13" t="s">
        <v>79</v>
      </c>
      <c r="AY459" s="206" t="s">
        <v>230</v>
      </c>
    </row>
    <row r="460" s="13" customFormat="1">
      <c r="A460" s="13"/>
      <c r="B460" s="205"/>
      <c r="C460" s="13"/>
      <c r="D460" s="191" t="s">
        <v>519</v>
      </c>
      <c r="E460" s="206" t="s">
        <v>1</v>
      </c>
      <c r="F460" s="207" t="s">
        <v>2655</v>
      </c>
      <c r="G460" s="13"/>
      <c r="H460" s="208">
        <v>54.399999999999999</v>
      </c>
      <c r="I460" s="209"/>
      <c r="J460" s="13"/>
      <c r="K460" s="13"/>
      <c r="L460" s="205"/>
      <c r="M460" s="210"/>
      <c r="N460" s="211"/>
      <c r="O460" s="211"/>
      <c r="P460" s="211"/>
      <c r="Q460" s="211"/>
      <c r="R460" s="211"/>
      <c r="S460" s="211"/>
      <c r="T460" s="212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06" t="s">
        <v>519</v>
      </c>
      <c r="AU460" s="206" t="s">
        <v>89</v>
      </c>
      <c r="AV460" s="13" t="s">
        <v>89</v>
      </c>
      <c r="AW460" s="13" t="s">
        <v>35</v>
      </c>
      <c r="AX460" s="13" t="s">
        <v>79</v>
      </c>
      <c r="AY460" s="206" t="s">
        <v>230</v>
      </c>
    </row>
    <row r="461" s="14" customFormat="1">
      <c r="A461" s="14"/>
      <c r="B461" s="213"/>
      <c r="C461" s="14"/>
      <c r="D461" s="191" t="s">
        <v>519</v>
      </c>
      <c r="E461" s="214" t="s">
        <v>1</v>
      </c>
      <c r="F461" s="215" t="s">
        <v>534</v>
      </c>
      <c r="G461" s="14"/>
      <c r="H461" s="216">
        <v>525.19999999999993</v>
      </c>
      <c r="I461" s="217"/>
      <c r="J461" s="14"/>
      <c r="K461" s="14"/>
      <c r="L461" s="213"/>
      <c r="M461" s="218"/>
      <c r="N461" s="219"/>
      <c r="O461" s="219"/>
      <c r="P461" s="219"/>
      <c r="Q461" s="219"/>
      <c r="R461" s="219"/>
      <c r="S461" s="219"/>
      <c r="T461" s="220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14" t="s">
        <v>519</v>
      </c>
      <c r="AU461" s="214" t="s">
        <v>89</v>
      </c>
      <c r="AV461" s="14" t="s">
        <v>235</v>
      </c>
      <c r="AW461" s="14" t="s">
        <v>35</v>
      </c>
      <c r="AX461" s="14" t="s">
        <v>87</v>
      </c>
      <c r="AY461" s="214" t="s">
        <v>230</v>
      </c>
    </row>
    <row r="462" s="12" customFormat="1" ht="22.8" customHeight="1">
      <c r="A462" s="12"/>
      <c r="B462" s="166"/>
      <c r="C462" s="12"/>
      <c r="D462" s="167" t="s">
        <v>78</v>
      </c>
      <c r="E462" s="197" t="s">
        <v>235</v>
      </c>
      <c r="F462" s="197" t="s">
        <v>845</v>
      </c>
      <c r="G462" s="12"/>
      <c r="H462" s="12"/>
      <c r="I462" s="169"/>
      <c r="J462" s="198">
        <f>BK462</f>
        <v>0</v>
      </c>
      <c r="K462" s="12"/>
      <c r="L462" s="166"/>
      <c r="M462" s="171"/>
      <c r="N462" s="172"/>
      <c r="O462" s="172"/>
      <c r="P462" s="173">
        <f>SUM(P463:P506)</f>
        <v>0</v>
      </c>
      <c r="Q462" s="172"/>
      <c r="R462" s="173">
        <f>SUM(R463:R506)</f>
        <v>0.68598375999999994</v>
      </c>
      <c r="S462" s="172"/>
      <c r="T462" s="174">
        <f>SUM(T463:T506)</f>
        <v>0</v>
      </c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R462" s="167" t="s">
        <v>87</v>
      </c>
      <c r="AT462" s="175" t="s">
        <v>78</v>
      </c>
      <c r="AU462" s="175" t="s">
        <v>87</v>
      </c>
      <c r="AY462" s="167" t="s">
        <v>230</v>
      </c>
      <c r="BK462" s="176">
        <f>SUM(BK463:BK506)</f>
        <v>0</v>
      </c>
    </row>
    <row r="463" s="2" customFormat="1" ht="16.5" customHeight="1">
      <c r="A463" s="38"/>
      <c r="B463" s="177"/>
      <c r="C463" s="178" t="s">
        <v>344</v>
      </c>
      <c r="D463" s="178" t="s">
        <v>231</v>
      </c>
      <c r="E463" s="179" t="s">
        <v>846</v>
      </c>
      <c r="F463" s="180" t="s">
        <v>847</v>
      </c>
      <c r="G463" s="181" t="s">
        <v>578</v>
      </c>
      <c r="H463" s="182">
        <v>77.427999999999997</v>
      </c>
      <c r="I463" s="183"/>
      <c r="J463" s="184">
        <f>ROUND(I463*H463,2)</f>
        <v>0</v>
      </c>
      <c r="K463" s="180" t="s">
        <v>515</v>
      </c>
      <c r="L463" s="39"/>
      <c r="M463" s="185" t="s">
        <v>1</v>
      </c>
      <c r="N463" s="186" t="s">
        <v>44</v>
      </c>
      <c r="O463" s="77"/>
      <c r="P463" s="187">
        <f>O463*H463</f>
        <v>0</v>
      </c>
      <c r="Q463" s="187">
        <v>0</v>
      </c>
      <c r="R463" s="187">
        <f>Q463*H463</f>
        <v>0</v>
      </c>
      <c r="S463" s="187">
        <v>0</v>
      </c>
      <c r="T463" s="188">
        <f>S463*H463</f>
        <v>0</v>
      </c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R463" s="189" t="s">
        <v>235</v>
      </c>
      <c r="AT463" s="189" t="s">
        <v>231</v>
      </c>
      <c r="AU463" s="189" t="s">
        <v>89</v>
      </c>
      <c r="AY463" s="19" t="s">
        <v>230</v>
      </c>
      <c r="BE463" s="190">
        <f>IF(N463="základní",J463,0)</f>
        <v>0</v>
      </c>
      <c r="BF463" s="190">
        <f>IF(N463="snížená",J463,0)</f>
        <v>0</v>
      </c>
      <c r="BG463" s="190">
        <f>IF(N463="zákl. přenesená",J463,0)</f>
        <v>0</v>
      </c>
      <c r="BH463" s="190">
        <f>IF(N463="sníž. přenesená",J463,0)</f>
        <v>0</v>
      </c>
      <c r="BI463" s="190">
        <f>IF(N463="nulová",J463,0)</f>
        <v>0</v>
      </c>
      <c r="BJ463" s="19" t="s">
        <v>87</v>
      </c>
      <c r="BK463" s="190">
        <f>ROUND(I463*H463,2)</f>
        <v>0</v>
      </c>
      <c r="BL463" s="19" t="s">
        <v>235</v>
      </c>
      <c r="BM463" s="189" t="s">
        <v>2656</v>
      </c>
    </row>
    <row r="464" s="2" customFormat="1">
      <c r="A464" s="38"/>
      <c r="B464" s="39"/>
      <c r="C464" s="38"/>
      <c r="D464" s="191" t="s">
        <v>237</v>
      </c>
      <c r="E464" s="38"/>
      <c r="F464" s="192" t="s">
        <v>849</v>
      </c>
      <c r="G464" s="38"/>
      <c r="H464" s="38"/>
      <c r="I464" s="193"/>
      <c r="J464" s="38"/>
      <c r="K464" s="38"/>
      <c r="L464" s="39"/>
      <c r="M464" s="194"/>
      <c r="N464" s="195"/>
      <c r="O464" s="77"/>
      <c r="P464" s="77"/>
      <c r="Q464" s="77"/>
      <c r="R464" s="77"/>
      <c r="S464" s="77"/>
      <c r="T464" s="7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T464" s="19" t="s">
        <v>237</v>
      </c>
      <c r="AU464" s="19" t="s">
        <v>89</v>
      </c>
    </row>
    <row r="465" s="2" customFormat="1">
      <c r="A465" s="38"/>
      <c r="B465" s="39"/>
      <c r="C465" s="38"/>
      <c r="D465" s="199" t="s">
        <v>397</v>
      </c>
      <c r="E465" s="38"/>
      <c r="F465" s="200" t="s">
        <v>850</v>
      </c>
      <c r="G465" s="38"/>
      <c r="H465" s="38"/>
      <c r="I465" s="193"/>
      <c r="J465" s="38"/>
      <c r="K465" s="38"/>
      <c r="L465" s="39"/>
      <c r="M465" s="194"/>
      <c r="N465" s="195"/>
      <c r="O465" s="77"/>
      <c r="P465" s="77"/>
      <c r="Q465" s="77"/>
      <c r="R465" s="77"/>
      <c r="S465" s="77"/>
      <c r="T465" s="7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T465" s="19" t="s">
        <v>397</v>
      </c>
      <c r="AU465" s="19" t="s">
        <v>89</v>
      </c>
    </row>
    <row r="466" s="13" customFormat="1">
      <c r="A466" s="13"/>
      <c r="B466" s="205"/>
      <c r="C466" s="13"/>
      <c r="D466" s="191" t="s">
        <v>519</v>
      </c>
      <c r="E466" s="206" t="s">
        <v>1</v>
      </c>
      <c r="F466" s="207" t="s">
        <v>2657</v>
      </c>
      <c r="G466" s="13"/>
      <c r="H466" s="208">
        <v>25.238</v>
      </c>
      <c r="I466" s="209"/>
      <c r="J466" s="13"/>
      <c r="K466" s="13"/>
      <c r="L466" s="205"/>
      <c r="M466" s="210"/>
      <c r="N466" s="211"/>
      <c r="O466" s="211"/>
      <c r="P466" s="211"/>
      <c r="Q466" s="211"/>
      <c r="R466" s="211"/>
      <c r="S466" s="211"/>
      <c r="T466" s="21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06" t="s">
        <v>519</v>
      </c>
      <c r="AU466" s="206" t="s">
        <v>89</v>
      </c>
      <c r="AV466" s="13" t="s">
        <v>89</v>
      </c>
      <c r="AW466" s="13" t="s">
        <v>35</v>
      </c>
      <c r="AX466" s="13" t="s">
        <v>79</v>
      </c>
      <c r="AY466" s="206" t="s">
        <v>230</v>
      </c>
    </row>
    <row r="467" s="13" customFormat="1">
      <c r="A467" s="13"/>
      <c r="B467" s="205"/>
      <c r="C467" s="13"/>
      <c r="D467" s="191" t="s">
        <v>519</v>
      </c>
      <c r="E467" s="206" t="s">
        <v>1</v>
      </c>
      <c r="F467" s="207" t="s">
        <v>2658</v>
      </c>
      <c r="G467" s="13"/>
      <c r="H467" s="208">
        <v>36.302</v>
      </c>
      <c r="I467" s="209"/>
      <c r="J467" s="13"/>
      <c r="K467" s="13"/>
      <c r="L467" s="205"/>
      <c r="M467" s="210"/>
      <c r="N467" s="211"/>
      <c r="O467" s="211"/>
      <c r="P467" s="211"/>
      <c r="Q467" s="211"/>
      <c r="R467" s="211"/>
      <c r="S467" s="211"/>
      <c r="T467" s="21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06" t="s">
        <v>519</v>
      </c>
      <c r="AU467" s="206" t="s">
        <v>89</v>
      </c>
      <c r="AV467" s="13" t="s">
        <v>89</v>
      </c>
      <c r="AW467" s="13" t="s">
        <v>35</v>
      </c>
      <c r="AX467" s="13" t="s">
        <v>79</v>
      </c>
      <c r="AY467" s="206" t="s">
        <v>230</v>
      </c>
    </row>
    <row r="468" s="13" customFormat="1">
      <c r="A468" s="13"/>
      <c r="B468" s="205"/>
      <c r="C468" s="13"/>
      <c r="D468" s="191" t="s">
        <v>519</v>
      </c>
      <c r="E468" s="206" t="s">
        <v>1</v>
      </c>
      <c r="F468" s="207" t="s">
        <v>2659</v>
      </c>
      <c r="G468" s="13"/>
      <c r="H468" s="208">
        <v>7.8879999999999999</v>
      </c>
      <c r="I468" s="209"/>
      <c r="J468" s="13"/>
      <c r="K468" s="13"/>
      <c r="L468" s="205"/>
      <c r="M468" s="210"/>
      <c r="N468" s="211"/>
      <c r="O468" s="211"/>
      <c r="P468" s="211"/>
      <c r="Q468" s="211"/>
      <c r="R468" s="211"/>
      <c r="S468" s="211"/>
      <c r="T468" s="21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06" t="s">
        <v>519</v>
      </c>
      <c r="AU468" s="206" t="s">
        <v>89</v>
      </c>
      <c r="AV468" s="13" t="s">
        <v>89</v>
      </c>
      <c r="AW468" s="13" t="s">
        <v>35</v>
      </c>
      <c r="AX468" s="13" t="s">
        <v>79</v>
      </c>
      <c r="AY468" s="206" t="s">
        <v>230</v>
      </c>
    </row>
    <row r="469" s="13" customFormat="1">
      <c r="A469" s="13"/>
      <c r="B469" s="205"/>
      <c r="C469" s="13"/>
      <c r="D469" s="191" t="s">
        <v>519</v>
      </c>
      <c r="E469" s="206" t="s">
        <v>1</v>
      </c>
      <c r="F469" s="207" t="s">
        <v>2660</v>
      </c>
      <c r="G469" s="13"/>
      <c r="H469" s="208">
        <v>8</v>
      </c>
      <c r="I469" s="209"/>
      <c r="J469" s="13"/>
      <c r="K469" s="13"/>
      <c r="L469" s="205"/>
      <c r="M469" s="210"/>
      <c r="N469" s="211"/>
      <c r="O469" s="211"/>
      <c r="P469" s="211"/>
      <c r="Q469" s="211"/>
      <c r="R469" s="211"/>
      <c r="S469" s="211"/>
      <c r="T469" s="21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06" t="s">
        <v>519</v>
      </c>
      <c r="AU469" s="206" t="s">
        <v>89</v>
      </c>
      <c r="AV469" s="13" t="s">
        <v>89</v>
      </c>
      <c r="AW469" s="13" t="s">
        <v>35</v>
      </c>
      <c r="AX469" s="13" t="s">
        <v>79</v>
      </c>
      <c r="AY469" s="206" t="s">
        <v>230</v>
      </c>
    </row>
    <row r="470" s="14" customFormat="1">
      <c r="A470" s="14"/>
      <c r="B470" s="213"/>
      <c r="C470" s="14"/>
      <c r="D470" s="191" t="s">
        <v>519</v>
      </c>
      <c r="E470" s="214" t="s">
        <v>1</v>
      </c>
      <c r="F470" s="215" t="s">
        <v>534</v>
      </c>
      <c r="G470" s="14"/>
      <c r="H470" s="216">
        <v>77.427999999999997</v>
      </c>
      <c r="I470" s="217"/>
      <c r="J470" s="14"/>
      <c r="K470" s="14"/>
      <c r="L470" s="213"/>
      <c r="M470" s="218"/>
      <c r="N470" s="219"/>
      <c r="O470" s="219"/>
      <c r="P470" s="219"/>
      <c r="Q470" s="219"/>
      <c r="R470" s="219"/>
      <c r="S470" s="219"/>
      <c r="T470" s="22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14" t="s">
        <v>519</v>
      </c>
      <c r="AU470" s="214" t="s">
        <v>89</v>
      </c>
      <c r="AV470" s="14" t="s">
        <v>235</v>
      </c>
      <c r="AW470" s="14" t="s">
        <v>35</v>
      </c>
      <c r="AX470" s="14" t="s">
        <v>87</v>
      </c>
      <c r="AY470" s="214" t="s">
        <v>230</v>
      </c>
    </row>
    <row r="471" s="2" customFormat="1" ht="16.5" customHeight="1">
      <c r="A471" s="38"/>
      <c r="B471" s="177"/>
      <c r="C471" s="178" t="s">
        <v>348</v>
      </c>
      <c r="D471" s="178" t="s">
        <v>231</v>
      </c>
      <c r="E471" s="179" t="s">
        <v>2097</v>
      </c>
      <c r="F471" s="180" t="s">
        <v>2098</v>
      </c>
      <c r="G471" s="181" t="s">
        <v>458</v>
      </c>
      <c r="H471" s="182">
        <v>3</v>
      </c>
      <c r="I471" s="183"/>
      <c r="J471" s="184">
        <f>ROUND(I471*H471,2)</f>
        <v>0</v>
      </c>
      <c r="K471" s="180" t="s">
        <v>515</v>
      </c>
      <c r="L471" s="39"/>
      <c r="M471" s="185" t="s">
        <v>1</v>
      </c>
      <c r="N471" s="186" t="s">
        <v>44</v>
      </c>
      <c r="O471" s="77"/>
      <c r="P471" s="187">
        <f>O471*H471</f>
        <v>0</v>
      </c>
      <c r="Q471" s="187">
        <v>0.0066</v>
      </c>
      <c r="R471" s="187">
        <f>Q471*H471</f>
        <v>0.019799999999999998</v>
      </c>
      <c r="S471" s="187">
        <v>0</v>
      </c>
      <c r="T471" s="188">
        <f>S471*H471</f>
        <v>0</v>
      </c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R471" s="189" t="s">
        <v>235</v>
      </c>
      <c r="AT471" s="189" t="s">
        <v>231</v>
      </c>
      <c r="AU471" s="189" t="s">
        <v>89</v>
      </c>
      <c r="AY471" s="19" t="s">
        <v>230</v>
      </c>
      <c r="BE471" s="190">
        <f>IF(N471="základní",J471,0)</f>
        <v>0</v>
      </c>
      <c r="BF471" s="190">
        <f>IF(N471="snížená",J471,0)</f>
        <v>0</v>
      </c>
      <c r="BG471" s="190">
        <f>IF(N471="zákl. přenesená",J471,0)</f>
        <v>0</v>
      </c>
      <c r="BH471" s="190">
        <f>IF(N471="sníž. přenesená",J471,0)</f>
        <v>0</v>
      </c>
      <c r="BI471" s="190">
        <f>IF(N471="nulová",J471,0)</f>
        <v>0</v>
      </c>
      <c r="BJ471" s="19" t="s">
        <v>87</v>
      </c>
      <c r="BK471" s="190">
        <f>ROUND(I471*H471,2)</f>
        <v>0</v>
      </c>
      <c r="BL471" s="19" t="s">
        <v>235</v>
      </c>
      <c r="BM471" s="189" t="s">
        <v>2661</v>
      </c>
    </row>
    <row r="472" s="2" customFormat="1">
      <c r="A472" s="38"/>
      <c r="B472" s="39"/>
      <c r="C472" s="38"/>
      <c r="D472" s="191" t="s">
        <v>237</v>
      </c>
      <c r="E472" s="38"/>
      <c r="F472" s="192" t="s">
        <v>2100</v>
      </c>
      <c r="G472" s="38"/>
      <c r="H472" s="38"/>
      <c r="I472" s="193"/>
      <c r="J472" s="38"/>
      <c r="K472" s="38"/>
      <c r="L472" s="39"/>
      <c r="M472" s="194"/>
      <c r="N472" s="195"/>
      <c r="O472" s="77"/>
      <c r="P472" s="77"/>
      <c r="Q472" s="77"/>
      <c r="R472" s="77"/>
      <c r="S472" s="77"/>
      <c r="T472" s="7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T472" s="19" t="s">
        <v>237</v>
      </c>
      <c r="AU472" s="19" t="s">
        <v>89</v>
      </c>
    </row>
    <row r="473" s="2" customFormat="1">
      <c r="A473" s="38"/>
      <c r="B473" s="39"/>
      <c r="C473" s="38"/>
      <c r="D473" s="199" t="s">
        <v>397</v>
      </c>
      <c r="E473" s="38"/>
      <c r="F473" s="200" t="s">
        <v>2101</v>
      </c>
      <c r="G473" s="38"/>
      <c r="H473" s="38"/>
      <c r="I473" s="193"/>
      <c r="J473" s="38"/>
      <c r="K473" s="38"/>
      <c r="L473" s="39"/>
      <c r="M473" s="194"/>
      <c r="N473" s="195"/>
      <c r="O473" s="77"/>
      <c r="P473" s="77"/>
      <c r="Q473" s="77"/>
      <c r="R473" s="77"/>
      <c r="S473" s="77"/>
      <c r="T473" s="7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T473" s="19" t="s">
        <v>397</v>
      </c>
      <c r="AU473" s="19" t="s">
        <v>89</v>
      </c>
    </row>
    <row r="474" s="13" customFormat="1">
      <c r="A474" s="13"/>
      <c r="B474" s="205"/>
      <c r="C474" s="13"/>
      <c r="D474" s="191" t="s">
        <v>519</v>
      </c>
      <c r="E474" s="206" t="s">
        <v>1</v>
      </c>
      <c r="F474" s="207" t="s">
        <v>2662</v>
      </c>
      <c r="G474" s="13"/>
      <c r="H474" s="208">
        <v>1</v>
      </c>
      <c r="I474" s="209"/>
      <c r="J474" s="13"/>
      <c r="K474" s="13"/>
      <c r="L474" s="205"/>
      <c r="M474" s="210"/>
      <c r="N474" s="211"/>
      <c r="O474" s="211"/>
      <c r="P474" s="211"/>
      <c r="Q474" s="211"/>
      <c r="R474" s="211"/>
      <c r="S474" s="211"/>
      <c r="T474" s="21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06" t="s">
        <v>519</v>
      </c>
      <c r="AU474" s="206" t="s">
        <v>89</v>
      </c>
      <c r="AV474" s="13" t="s">
        <v>89</v>
      </c>
      <c r="AW474" s="13" t="s">
        <v>35</v>
      </c>
      <c r="AX474" s="13" t="s">
        <v>79</v>
      </c>
      <c r="AY474" s="206" t="s">
        <v>230</v>
      </c>
    </row>
    <row r="475" s="13" customFormat="1">
      <c r="A475" s="13"/>
      <c r="B475" s="205"/>
      <c r="C475" s="13"/>
      <c r="D475" s="191" t="s">
        <v>519</v>
      </c>
      <c r="E475" s="206" t="s">
        <v>1</v>
      </c>
      <c r="F475" s="207" t="s">
        <v>2663</v>
      </c>
      <c r="G475" s="13"/>
      <c r="H475" s="208">
        <v>2</v>
      </c>
      <c r="I475" s="209"/>
      <c r="J475" s="13"/>
      <c r="K475" s="13"/>
      <c r="L475" s="205"/>
      <c r="M475" s="210"/>
      <c r="N475" s="211"/>
      <c r="O475" s="211"/>
      <c r="P475" s="211"/>
      <c r="Q475" s="211"/>
      <c r="R475" s="211"/>
      <c r="S475" s="211"/>
      <c r="T475" s="21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06" t="s">
        <v>519</v>
      </c>
      <c r="AU475" s="206" t="s">
        <v>89</v>
      </c>
      <c r="AV475" s="13" t="s">
        <v>89</v>
      </c>
      <c r="AW475" s="13" t="s">
        <v>35</v>
      </c>
      <c r="AX475" s="13" t="s">
        <v>79</v>
      </c>
      <c r="AY475" s="206" t="s">
        <v>230</v>
      </c>
    </row>
    <row r="476" s="14" customFormat="1">
      <c r="A476" s="14"/>
      <c r="B476" s="213"/>
      <c r="C476" s="14"/>
      <c r="D476" s="191" t="s">
        <v>519</v>
      </c>
      <c r="E476" s="214" t="s">
        <v>1</v>
      </c>
      <c r="F476" s="215" t="s">
        <v>534</v>
      </c>
      <c r="G476" s="14"/>
      <c r="H476" s="216">
        <v>3</v>
      </c>
      <c r="I476" s="217"/>
      <c r="J476" s="14"/>
      <c r="K476" s="14"/>
      <c r="L476" s="213"/>
      <c r="M476" s="218"/>
      <c r="N476" s="219"/>
      <c r="O476" s="219"/>
      <c r="P476" s="219"/>
      <c r="Q476" s="219"/>
      <c r="R476" s="219"/>
      <c r="S476" s="219"/>
      <c r="T476" s="220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14" t="s">
        <v>519</v>
      </c>
      <c r="AU476" s="214" t="s">
        <v>89</v>
      </c>
      <c r="AV476" s="14" t="s">
        <v>235</v>
      </c>
      <c r="AW476" s="14" t="s">
        <v>35</v>
      </c>
      <c r="AX476" s="14" t="s">
        <v>87</v>
      </c>
      <c r="AY476" s="214" t="s">
        <v>230</v>
      </c>
    </row>
    <row r="477" s="2" customFormat="1" ht="16.5" customHeight="1">
      <c r="A477" s="38"/>
      <c r="B477" s="177"/>
      <c r="C477" s="236" t="s">
        <v>352</v>
      </c>
      <c r="D477" s="236" t="s">
        <v>745</v>
      </c>
      <c r="E477" s="237" t="s">
        <v>2109</v>
      </c>
      <c r="F477" s="238" t="s">
        <v>2110</v>
      </c>
      <c r="G477" s="239" t="s">
        <v>458</v>
      </c>
      <c r="H477" s="240">
        <v>1</v>
      </c>
      <c r="I477" s="241"/>
      <c r="J477" s="242">
        <f>ROUND(I477*H477,2)</f>
        <v>0</v>
      </c>
      <c r="K477" s="238" t="s">
        <v>515</v>
      </c>
      <c r="L477" s="243"/>
      <c r="M477" s="244" t="s">
        <v>1</v>
      </c>
      <c r="N477" s="245" t="s">
        <v>44</v>
      </c>
      <c r="O477" s="77"/>
      <c r="P477" s="187">
        <f>O477*H477</f>
        <v>0</v>
      </c>
      <c r="Q477" s="187">
        <v>0.040000000000000001</v>
      </c>
      <c r="R477" s="187">
        <f>Q477*H477</f>
        <v>0.040000000000000001</v>
      </c>
      <c r="S477" s="187">
        <v>0</v>
      </c>
      <c r="T477" s="188">
        <f>S477*H477</f>
        <v>0</v>
      </c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R477" s="189" t="s">
        <v>260</v>
      </c>
      <c r="AT477" s="189" t="s">
        <v>745</v>
      </c>
      <c r="AU477" s="189" t="s">
        <v>89</v>
      </c>
      <c r="AY477" s="19" t="s">
        <v>230</v>
      </c>
      <c r="BE477" s="190">
        <f>IF(N477="základní",J477,0)</f>
        <v>0</v>
      </c>
      <c r="BF477" s="190">
        <f>IF(N477="snížená",J477,0)</f>
        <v>0</v>
      </c>
      <c r="BG477" s="190">
        <f>IF(N477="zákl. přenesená",J477,0)</f>
        <v>0</v>
      </c>
      <c r="BH477" s="190">
        <f>IF(N477="sníž. přenesená",J477,0)</f>
        <v>0</v>
      </c>
      <c r="BI477" s="190">
        <f>IF(N477="nulová",J477,0)</f>
        <v>0</v>
      </c>
      <c r="BJ477" s="19" t="s">
        <v>87</v>
      </c>
      <c r="BK477" s="190">
        <f>ROUND(I477*H477,2)</f>
        <v>0</v>
      </c>
      <c r="BL477" s="19" t="s">
        <v>235</v>
      </c>
      <c r="BM477" s="189" t="s">
        <v>2664</v>
      </c>
    </row>
    <row r="478" s="2" customFormat="1">
      <c r="A478" s="38"/>
      <c r="B478" s="39"/>
      <c r="C478" s="38"/>
      <c r="D478" s="191" t="s">
        <v>237</v>
      </c>
      <c r="E478" s="38"/>
      <c r="F478" s="192" t="s">
        <v>2110</v>
      </c>
      <c r="G478" s="38"/>
      <c r="H478" s="38"/>
      <c r="I478" s="193"/>
      <c r="J478" s="38"/>
      <c r="K478" s="38"/>
      <c r="L478" s="39"/>
      <c r="M478" s="194"/>
      <c r="N478" s="195"/>
      <c r="O478" s="77"/>
      <c r="P478" s="77"/>
      <c r="Q478" s="77"/>
      <c r="R478" s="77"/>
      <c r="S478" s="77"/>
      <c r="T478" s="7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T478" s="19" t="s">
        <v>237</v>
      </c>
      <c r="AU478" s="19" t="s">
        <v>89</v>
      </c>
    </row>
    <row r="479" s="13" customFormat="1">
      <c r="A479" s="13"/>
      <c r="B479" s="205"/>
      <c r="C479" s="13"/>
      <c r="D479" s="191" t="s">
        <v>519</v>
      </c>
      <c r="E479" s="206" t="s">
        <v>1</v>
      </c>
      <c r="F479" s="207" t="s">
        <v>2662</v>
      </c>
      <c r="G479" s="13"/>
      <c r="H479" s="208">
        <v>1</v>
      </c>
      <c r="I479" s="209"/>
      <c r="J479" s="13"/>
      <c r="K479" s="13"/>
      <c r="L479" s="205"/>
      <c r="M479" s="210"/>
      <c r="N479" s="211"/>
      <c r="O479" s="211"/>
      <c r="P479" s="211"/>
      <c r="Q479" s="211"/>
      <c r="R479" s="211"/>
      <c r="S479" s="211"/>
      <c r="T479" s="21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06" t="s">
        <v>519</v>
      </c>
      <c r="AU479" s="206" t="s">
        <v>89</v>
      </c>
      <c r="AV479" s="13" t="s">
        <v>89</v>
      </c>
      <c r="AW479" s="13" t="s">
        <v>35</v>
      </c>
      <c r="AX479" s="13" t="s">
        <v>79</v>
      </c>
      <c r="AY479" s="206" t="s">
        <v>230</v>
      </c>
    </row>
    <row r="480" s="14" customFormat="1">
      <c r="A480" s="14"/>
      <c r="B480" s="213"/>
      <c r="C480" s="14"/>
      <c r="D480" s="191" t="s">
        <v>519</v>
      </c>
      <c r="E480" s="214" t="s">
        <v>1</v>
      </c>
      <c r="F480" s="215" t="s">
        <v>534</v>
      </c>
      <c r="G480" s="14"/>
      <c r="H480" s="216">
        <v>1</v>
      </c>
      <c r="I480" s="217"/>
      <c r="J480" s="14"/>
      <c r="K480" s="14"/>
      <c r="L480" s="213"/>
      <c r="M480" s="218"/>
      <c r="N480" s="219"/>
      <c r="O480" s="219"/>
      <c r="P480" s="219"/>
      <c r="Q480" s="219"/>
      <c r="R480" s="219"/>
      <c r="S480" s="219"/>
      <c r="T480" s="220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14" t="s">
        <v>519</v>
      </c>
      <c r="AU480" s="214" t="s">
        <v>89</v>
      </c>
      <c r="AV480" s="14" t="s">
        <v>235</v>
      </c>
      <c r="AW480" s="14" t="s">
        <v>35</v>
      </c>
      <c r="AX480" s="14" t="s">
        <v>87</v>
      </c>
      <c r="AY480" s="214" t="s">
        <v>230</v>
      </c>
    </row>
    <row r="481" s="2" customFormat="1" ht="16.5" customHeight="1">
      <c r="A481" s="38"/>
      <c r="B481" s="177"/>
      <c r="C481" s="236" t="s">
        <v>356</v>
      </c>
      <c r="D481" s="236" t="s">
        <v>745</v>
      </c>
      <c r="E481" s="237" t="s">
        <v>2112</v>
      </c>
      <c r="F481" s="238" t="s">
        <v>2113</v>
      </c>
      <c r="G481" s="239" t="s">
        <v>458</v>
      </c>
      <c r="H481" s="240">
        <v>2</v>
      </c>
      <c r="I481" s="241"/>
      <c r="J481" s="242">
        <f>ROUND(I481*H481,2)</f>
        <v>0</v>
      </c>
      <c r="K481" s="238" t="s">
        <v>515</v>
      </c>
      <c r="L481" s="243"/>
      <c r="M481" s="244" t="s">
        <v>1</v>
      </c>
      <c r="N481" s="245" t="s">
        <v>44</v>
      </c>
      <c r="O481" s="77"/>
      <c r="P481" s="187">
        <f>O481*H481</f>
        <v>0</v>
      </c>
      <c r="Q481" s="187">
        <v>0.050999999999999997</v>
      </c>
      <c r="R481" s="187">
        <f>Q481*H481</f>
        <v>0.10199999999999999</v>
      </c>
      <c r="S481" s="187">
        <v>0</v>
      </c>
      <c r="T481" s="188">
        <f>S481*H481</f>
        <v>0</v>
      </c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R481" s="189" t="s">
        <v>260</v>
      </c>
      <c r="AT481" s="189" t="s">
        <v>745</v>
      </c>
      <c r="AU481" s="189" t="s">
        <v>89</v>
      </c>
      <c r="AY481" s="19" t="s">
        <v>230</v>
      </c>
      <c r="BE481" s="190">
        <f>IF(N481="základní",J481,0)</f>
        <v>0</v>
      </c>
      <c r="BF481" s="190">
        <f>IF(N481="snížená",J481,0)</f>
        <v>0</v>
      </c>
      <c r="BG481" s="190">
        <f>IF(N481="zákl. přenesená",J481,0)</f>
        <v>0</v>
      </c>
      <c r="BH481" s="190">
        <f>IF(N481="sníž. přenesená",J481,0)</f>
        <v>0</v>
      </c>
      <c r="BI481" s="190">
        <f>IF(N481="nulová",J481,0)</f>
        <v>0</v>
      </c>
      <c r="BJ481" s="19" t="s">
        <v>87</v>
      </c>
      <c r="BK481" s="190">
        <f>ROUND(I481*H481,2)</f>
        <v>0</v>
      </c>
      <c r="BL481" s="19" t="s">
        <v>235</v>
      </c>
      <c r="BM481" s="189" t="s">
        <v>2665</v>
      </c>
    </row>
    <row r="482" s="2" customFormat="1">
      <c r="A482" s="38"/>
      <c r="B482" s="39"/>
      <c r="C482" s="38"/>
      <c r="D482" s="191" t="s">
        <v>237</v>
      </c>
      <c r="E482" s="38"/>
      <c r="F482" s="192" t="s">
        <v>2113</v>
      </c>
      <c r="G482" s="38"/>
      <c r="H482" s="38"/>
      <c r="I482" s="193"/>
      <c r="J482" s="38"/>
      <c r="K482" s="38"/>
      <c r="L482" s="39"/>
      <c r="M482" s="194"/>
      <c r="N482" s="195"/>
      <c r="O482" s="77"/>
      <c r="P482" s="77"/>
      <c r="Q482" s="77"/>
      <c r="R482" s="77"/>
      <c r="S482" s="77"/>
      <c r="T482" s="7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T482" s="19" t="s">
        <v>237</v>
      </c>
      <c r="AU482" s="19" t="s">
        <v>89</v>
      </c>
    </row>
    <row r="483" s="13" customFormat="1">
      <c r="A483" s="13"/>
      <c r="B483" s="205"/>
      <c r="C483" s="13"/>
      <c r="D483" s="191" t="s">
        <v>519</v>
      </c>
      <c r="E483" s="206" t="s">
        <v>1</v>
      </c>
      <c r="F483" s="207" t="s">
        <v>2663</v>
      </c>
      <c r="G483" s="13"/>
      <c r="H483" s="208">
        <v>2</v>
      </c>
      <c r="I483" s="209"/>
      <c r="J483" s="13"/>
      <c r="K483" s="13"/>
      <c r="L483" s="205"/>
      <c r="M483" s="210"/>
      <c r="N483" s="211"/>
      <c r="O483" s="211"/>
      <c r="P483" s="211"/>
      <c r="Q483" s="211"/>
      <c r="R483" s="211"/>
      <c r="S483" s="211"/>
      <c r="T483" s="21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06" t="s">
        <v>519</v>
      </c>
      <c r="AU483" s="206" t="s">
        <v>89</v>
      </c>
      <c r="AV483" s="13" t="s">
        <v>89</v>
      </c>
      <c r="AW483" s="13" t="s">
        <v>35</v>
      </c>
      <c r="AX483" s="13" t="s">
        <v>79</v>
      </c>
      <c r="AY483" s="206" t="s">
        <v>230</v>
      </c>
    </row>
    <row r="484" s="14" customFormat="1">
      <c r="A484" s="14"/>
      <c r="B484" s="213"/>
      <c r="C484" s="14"/>
      <c r="D484" s="191" t="s">
        <v>519</v>
      </c>
      <c r="E484" s="214" t="s">
        <v>1</v>
      </c>
      <c r="F484" s="215" t="s">
        <v>534</v>
      </c>
      <c r="G484" s="14"/>
      <c r="H484" s="216">
        <v>2</v>
      </c>
      <c r="I484" s="217"/>
      <c r="J484" s="14"/>
      <c r="K484" s="14"/>
      <c r="L484" s="213"/>
      <c r="M484" s="218"/>
      <c r="N484" s="219"/>
      <c r="O484" s="219"/>
      <c r="P484" s="219"/>
      <c r="Q484" s="219"/>
      <c r="R484" s="219"/>
      <c r="S484" s="219"/>
      <c r="T484" s="220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14" t="s">
        <v>519</v>
      </c>
      <c r="AU484" s="214" t="s">
        <v>89</v>
      </c>
      <c r="AV484" s="14" t="s">
        <v>235</v>
      </c>
      <c r="AW484" s="14" t="s">
        <v>35</v>
      </c>
      <c r="AX484" s="14" t="s">
        <v>87</v>
      </c>
      <c r="AY484" s="214" t="s">
        <v>230</v>
      </c>
    </row>
    <row r="485" s="2" customFormat="1" ht="21.75" customHeight="1">
      <c r="A485" s="38"/>
      <c r="B485" s="177"/>
      <c r="C485" s="178" t="s">
        <v>360</v>
      </c>
      <c r="D485" s="178" t="s">
        <v>231</v>
      </c>
      <c r="E485" s="179" t="s">
        <v>2119</v>
      </c>
      <c r="F485" s="180" t="s">
        <v>2120</v>
      </c>
      <c r="G485" s="181" t="s">
        <v>458</v>
      </c>
      <c r="H485" s="182">
        <v>3</v>
      </c>
      <c r="I485" s="183"/>
      <c r="J485" s="184">
        <f>ROUND(I485*H485,2)</f>
        <v>0</v>
      </c>
      <c r="K485" s="180" t="s">
        <v>515</v>
      </c>
      <c r="L485" s="39"/>
      <c r="M485" s="185" t="s">
        <v>1</v>
      </c>
      <c r="N485" s="186" t="s">
        <v>44</v>
      </c>
      <c r="O485" s="77"/>
      <c r="P485" s="187">
        <f>O485*H485</f>
        <v>0</v>
      </c>
      <c r="Q485" s="187">
        <v>0.087419999999999998</v>
      </c>
      <c r="R485" s="187">
        <f>Q485*H485</f>
        <v>0.26225999999999999</v>
      </c>
      <c r="S485" s="187">
        <v>0</v>
      </c>
      <c r="T485" s="188">
        <f>S485*H485</f>
        <v>0</v>
      </c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R485" s="189" t="s">
        <v>235</v>
      </c>
      <c r="AT485" s="189" t="s">
        <v>231</v>
      </c>
      <c r="AU485" s="189" t="s">
        <v>89</v>
      </c>
      <c r="AY485" s="19" t="s">
        <v>230</v>
      </c>
      <c r="BE485" s="190">
        <f>IF(N485="základní",J485,0)</f>
        <v>0</v>
      </c>
      <c r="BF485" s="190">
        <f>IF(N485="snížená",J485,0)</f>
        <v>0</v>
      </c>
      <c r="BG485" s="190">
        <f>IF(N485="zákl. přenesená",J485,0)</f>
        <v>0</v>
      </c>
      <c r="BH485" s="190">
        <f>IF(N485="sníž. přenesená",J485,0)</f>
        <v>0</v>
      </c>
      <c r="BI485" s="190">
        <f>IF(N485="nulová",J485,0)</f>
        <v>0</v>
      </c>
      <c r="BJ485" s="19" t="s">
        <v>87</v>
      </c>
      <c r="BK485" s="190">
        <f>ROUND(I485*H485,2)</f>
        <v>0</v>
      </c>
      <c r="BL485" s="19" t="s">
        <v>235</v>
      </c>
      <c r="BM485" s="189" t="s">
        <v>2666</v>
      </c>
    </row>
    <row r="486" s="2" customFormat="1">
      <c r="A486" s="38"/>
      <c r="B486" s="39"/>
      <c r="C486" s="38"/>
      <c r="D486" s="191" t="s">
        <v>237</v>
      </c>
      <c r="E486" s="38"/>
      <c r="F486" s="192" t="s">
        <v>2122</v>
      </c>
      <c r="G486" s="38"/>
      <c r="H486" s="38"/>
      <c r="I486" s="193"/>
      <c r="J486" s="38"/>
      <c r="K486" s="38"/>
      <c r="L486" s="39"/>
      <c r="M486" s="194"/>
      <c r="N486" s="195"/>
      <c r="O486" s="77"/>
      <c r="P486" s="77"/>
      <c r="Q486" s="77"/>
      <c r="R486" s="77"/>
      <c r="S486" s="77"/>
      <c r="T486" s="7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T486" s="19" t="s">
        <v>237</v>
      </c>
      <c r="AU486" s="19" t="s">
        <v>89</v>
      </c>
    </row>
    <row r="487" s="2" customFormat="1">
      <c r="A487" s="38"/>
      <c r="B487" s="39"/>
      <c r="C487" s="38"/>
      <c r="D487" s="199" t="s">
        <v>397</v>
      </c>
      <c r="E487" s="38"/>
      <c r="F487" s="200" t="s">
        <v>2123</v>
      </c>
      <c r="G487" s="38"/>
      <c r="H487" s="38"/>
      <c r="I487" s="193"/>
      <c r="J487" s="38"/>
      <c r="K487" s="38"/>
      <c r="L487" s="39"/>
      <c r="M487" s="194"/>
      <c r="N487" s="195"/>
      <c r="O487" s="77"/>
      <c r="P487" s="77"/>
      <c r="Q487" s="77"/>
      <c r="R487" s="77"/>
      <c r="S487" s="77"/>
      <c r="T487" s="7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T487" s="19" t="s">
        <v>397</v>
      </c>
      <c r="AU487" s="19" t="s">
        <v>89</v>
      </c>
    </row>
    <row r="488" s="13" customFormat="1">
      <c r="A488" s="13"/>
      <c r="B488" s="205"/>
      <c r="C488" s="13"/>
      <c r="D488" s="191" t="s">
        <v>519</v>
      </c>
      <c r="E488" s="206" t="s">
        <v>1</v>
      </c>
      <c r="F488" s="207" t="s">
        <v>2667</v>
      </c>
      <c r="G488" s="13"/>
      <c r="H488" s="208">
        <v>3</v>
      </c>
      <c r="I488" s="209"/>
      <c r="J488" s="13"/>
      <c r="K488" s="13"/>
      <c r="L488" s="205"/>
      <c r="M488" s="210"/>
      <c r="N488" s="211"/>
      <c r="O488" s="211"/>
      <c r="P488" s="211"/>
      <c r="Q488" s="211"/>
      <c r="R488" s="211"/>
      <c r="S488" s="211"/>
      <c r="T488" s="21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06" t="s">
        <v>519</v>
      </c>
      <c r="AU488" s="206" t="s">
        <v>89</v>
      </c>
      <c r="AV488" s="13" t="s">
        <v>89</v>
      </c>
      <c r="AW488" s="13" t="s">
        <v>35</v>
      </c>
      <c r="AX488" s="13" t="s">
        <v>79</v>
      </c>
      <c r="AY488" s="206" t="s">
        <v>230</v>
      </c>
    </row>
    <row r="489" s="14" customFormat="1">
      <c r="A489" s="14"/>
      <c r="B489" s="213"/>
      <c r="C489" s="14"/>
      <c r="D489" s="191" t="s">
        <v>519</v>
      </c>
      <c r="E489" s="214" t="s">
        <v>1</v>
      </c>
      <c r="F489" s="215" t="s">
        <v>534</v>
      </c>
      <c r="G489" s="14"/>
      <c r="H489" s="216">
        <v>3</v>
      </c>
      <c r="I489" s="217"/>
      <c r="J489" s="14"/>
      <c r="K489" s="14"/>
      <c r="L489" s="213"/>
      <c r="M489" s="218"/>
      <c r="N489" s="219"/>
      <c r="O489" s="219"/>
      <c r="P489" s="219"/>
      <c r="Q489" s="219"/>
      <c r="R489" s="219"/>
      <c r="S489" s="219"/>
      <c r="T489" s="220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14" t="s">
        <v>519</v>
      </c>
      <c r="AU489" s="214" t="s">
        <v>89</v>
      </c>
      <c r="AV489" s="14" t="s">
        <v>235</v>
      </c>
      <c r="AW489" s="14" t="s">
        <v>35</v>
      </c>
      <c r="AX489" s="14" t="s">
        <v>87</v>
      </c>
      <c r="AY489" s="214" t="s">
        <v>230</v>
      </c>
    </row>
    <row r="490" s="2" customFormat="1" ht="16.5" customHeight="1">
      <c r="A490" s="38"/>
      <c r="B490" s="177"/>
      <c r="C490" s="236" t="s">
        <v>367</v>
      </c>
      <c r="D490" s="236" t="s">
        <v>745</v>
      </c>
      <c r="E490" s="237" t="s">
        <v>2125</v>
      </c>
      <c r="F490" s="238" t="s">
        <v>2126</v>
      </c>
      <c r="G490" s="239" t="s">
        <v>458</v>
      </c>
      <c r="H490" s="240">
        <v>3</v>
      </c>
      <c r="I490" s="241"/>
      <c r="J490" s="242">
        <f>ROUND(I490*H490,2)</f>
        <v>0</v>
      </c>
      <c r="K490" s="238" t="s">
        <v>515</v>
      </c>
      <c r="L490" s="243"/>
      <c r="M490" s="244" t="s">
        <v>1</v>
      </c>
      <c r="N490" s="245" t="s">
        <v>44</v>
      </c>
      <c r="O490" s="77"/>
      <c r="P490" s="187">
        <f>O490*H490</f>
        <v>0</v>
      </c>
      <c r="Q490" s="187">
        <v>0.081000000000000003</v>
      </c>
      <c r="R490" s="187">
        <f>Q490*H490</f>
        <v>0.24299999999999999</v>
      </c>
      <c r="S490" s="187">
        <v>0</v>
      </c>
      <c r="T490" s="188">
        <f>S490*H490</f>
        <v>0</v>
      </c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R490" s="189" t="s">
        <v>260</v>
      </c>
      <c r="AT490" s="189" t="s">
        <v>745</v>
      </c>
      <c r="AU490" s="189" t="s">
        <v>89</v>
      </c>
      <c r="AY490" s="19" t="s">
        <v>230</v>
      </c>
      <c r="BE490" s="190">
        <f>IF(N490="základní",J490,0)</f>
        <v>0</v>
      </c>
      <c r="BF490" s="190">
        <f>IF(N490="snížená",J490,0)</f>
        <v>0</v>
      </c>
      <c r="BG490" s="190">
        <f>IF(N490="zákl. přenesená",J490,0)</f>
        <v>0</v>
      </c>
      <c r="BH490" s="190">
        <f>IF(N490="sníž. přenesená",J490,0)</f>
        <v>0</v>
      </c>
      <c r="BI490" s="190">
        <f>IF(N490="nulová",J490,0)</f>
        <v>0</v>
      </c>
      <c r="BJ490" s="19" t="s">
        <v>87</v>
      </c>
      <c r="BK490" s="190">
        <f>ROUND(I490*H490,2)</f>
        <v>0</v>
      </c>
      <c r="BL490" s="19" t="s">
        <v>235</v>
      </c>
      <c r="BM490" s="189" t="s">
        <v>2668</v>
      </c>
    </row>
    <row r="491" s="2" customFormat="1">
      <c r="A491" s="38"/>
      <c r="B491" s="39"/>
      <c r="C491" s="38"/>
      <c r="D491" s="191" t="s">
        <v>237</v>
      </c>
      <c r="E491" s="38"/>
      <c r="F491" s="192" t="s">
        <v>2126</v>
      </c>
      <c r="G491" s="38"/>
      <c r="H491" s="38"/>
      <c r="I491" s="193"/>
      <c r="J491" s="38"/>
      <c r="K491" s="38"/>
      <c r="L491" s="39"/>
      <c r="M491" s="194"/>
      <c r="N491" s="195"/>
      <c r="O491" s="77"/>
      <c r="P491" s="77"/>
      <c r="Q491" s="77"/>
      <c r="R491" s="77"/>
      <c r="S491" s="77"/>
      <c r="T491" s="7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T491" s="19" t="s">
        <v>237</v>
      </c>
      <c r="AU491" s="19" t="s">
        <v>89</v>
      </c>
    </row>
    <row r="492" s="13" customFormat="1">
      <c r="A492" s="13"/>
      <c r="B492" s="205"/>
      <c r="C492" s="13"/>
      <c r="D492" s="191" t="s">
        <v>519</v>
      </c>
      <c r="E492" s="206" t="s">
        <v>1</v>
      </c>
      <c r="F492" s="207" t="s">
        <v>2667</v>
      </c>
      <c r="G492" s="13"/>
      <c r="H492" s="208">
        <v>3</v>
      </c>
      <c r="I492" s="209"/>
      <c r="J492" s="13"/>
      <c r="K492" s="13"/>
      <c r="L492" s="205"/>
      <c r="M492" s="210"/>
      <c r="N492" s="211"/>
      <c r="O492" s="211"/>
      <c r="P492" s="211"/>
      <c r="Q492" s="211"/>
      <c r="R492" s="211"/>
      <c r="S492" s="211"/>
      <c r="T492" s="21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06" t="s">
        <v>519</v>
      </c>
      <c r="AU492" s="206" t="s">
        <v>89</v>
      </c>
      <c r="AV492" s="13" t="s">
        <v>89</v>
      </c>
      <c r="AW492" s="13" t="s">
        <v>35</v>
      </c>
      <c r="AX492" s="13" t="s">
        <v>79</v>
      </c>
      <c r="AY492" s="206" t="s">
        <v>230</v>
      </c>
    </row>
    <row r="493" s="14" customFormat="1">
      <c r="A493" s="14"/>
      <c r="B493" s="213"/>
      <c r="C493" s="14"/>
      <c r="D493" s="191" t="s">
        <v>519</v>
      </c>
      <c r="E493" s="214" t="s">
        <v>1</v>
      </c>
      <c r="F493" s="215" t="s">
        <v>534</v>
      </c>
      <c r="G493" s="14"/>
      <c r="H493" s="216">
        <v>3</v>
      </c>
      <c r="I493" s="217"/>
      <c r="J493" s="14"/>
      <c r="K493" s="14"/>
      <c r="L493" s="213"/>
      <c r="M493" s="218"/>
      <c r="N493" s="219"/>
      <c r="O493" s="219"/>
      <c r="P493" s="219"/>
      <c r="Q493" s="219"/>
      <c r="R493" s="219"/>
      <c r="S493" s="219"/>
      <c r="T493" s="220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14" t="s">
        <v>519</v>
      </c>
      <c r="AU493" s="214" t="s">
        <v>89</v>
      </c>
      <c r="AV493" s="14" t="s">
        <v>235</v>
      </c>
      <c r="AW493" s="14" t="s">
        <v>35</v>
      </c>
      <c r="AX493" s="14" t="s">
        <v>87</v>
      </c>
      <c r="AY493" s="214" t="s">
        <v>230</v>
      </c>
    </row>
    <row r="494" s="2" customFormat="1" ht="21.75" customHeight="1">
      <c r="A494" s="38"/>
      <c r="B494" s="177"/>
      <c r="C494" s="178" t="s">
        <v>373</v>
      </c>
      <c r="D494" s="178" t="s">
        <v>231</v>
      </c>
      <c r="E494" s="179" t="s">
        <v>2128</v>
      </c>
      <c r="F494" s="180" t="s">
        <v>2129</v>
      </c>
      <c r="G494" s="181" t="s">
        <v>578</v>
      </c>
      <c r="H494" s="182">
        <v>0.90000000000000002</v>
      </c>
      <c r="I494" s="183"/>
      <c r="J494" s="184">
        <f>ROUND(I494*H494,2)</f>
        <v>0</v>
      </c>
      <c r="K494" s="180" t="s">
        <v>515</v>
      </c>
      <c r="L494" s="39"/>
      <c r="M494" s="185" t="s">
        <v>1</v>
      </c>
      <c r="N494" s="186" t="s">
        <v>44</v>
      </c>
      <c r="O494" s="77"/>
      <c r="P494" s="187">
        <f>O494*H494</f>
        <v>0</v>
      </c>
      <c r="Q494" s="187">
        <v>0</v>
      </c>
      <c r="R494" s="187">
        <f>Q494*H494</f>
        <v>0</v>
      </c>
      <c r="S494" s="187">
        <v>0</v>
      </c>
      <c r="T494" s="188">
        <f>S494*H494</f>
        <v>0</v>
      </c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R494" s="189" t="s">
        <v>235</v>
      </c>
      <c r="AT494" s="189" t="s">
        <v>231</v>
      </c>
      <c r="AU494" s="189" t="s">
        <v>89</v>
      </c>
      <c r="AY494" s="19" t="s">
        <v>230</v>
      </c>
      <c r="BE494" s="190">
        <f>IF(N494="základní",J494,0)</f>
        <v>0</v>
      </c>
      <c r="BF494" s="190">
        <f>IF(N494="snížená",J494,0)</f>
        <v>0</v>
      </c>
      <c r="BG494" s="190">
        <f>IF(N494="zákl. přenesená",J494,0)</f>
        <v>0</v>
      </c>
      <c r="BH494" s="190">
        <f>IF(N494="sníž. přenesená",J494,0)</f>
        <v>0</v>
      </c>
      <c r="BI494" s="190">
        <f>IF(N494="nulová",J494,0)</f>
        <v>0</v>
      </c>
      <c r="BJ494" s="19" t="s">
        <v>87</v>
      </c>
      <c r="BK494" s="190">
        <f>ROUND(I494*H494,2)</f>
        <v>0</v>
      </c>
      <c r="BL494" s="19" t="s">
        <v>235</v>
      </c>
      <c r="BM494" s="189" t="s">
        <v>2669</v>
      </c>
    </row>
    <row r="495" s="2" customFormat="1">
      <c r="A495" s="38"/>
      <c r="B495" s="39"/>
      <c r="C495" s="38"/>
      <c r="D495" s="191" t="s">
        <v>237</v>
      </c>
      <c r="E495" s="38"/>
      <c r="F495" s="192" t="s">
        <v>2131</v>
      </c>
      <c r="G495" s="38"/>
      <c r="H495" s="38"/>
      <c r="I495" s="193"/>
      <c r="J495" s="38"/>
      <c r="K495" s="38"/>
      <c r="L495" s="39"/>
      <c r="M495" s="194"/>
      <c r="N495" s="195"/>
      <c r="O495" s="77"/>
      <c r="P495" s="77"/>
      <c r="Q495" s="77"/>
      <c r="R495" s="77"/>
      <c r="S495" s="77"/>
      <c r="T495" s="7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T495" s="19" t="s">
        <v>237</v>
      </c>
      <c r="AU495" s="19" t="s">
        <v>89</v>
      </c>
    </row>
    <row r="496" s="2" customFormat="1">
      <c r="A496" s="38"/>
      <c r="B496" s="39"/>
      <c r="C496" s="38"/>
      <c r="D496" s="199" t="s">
        <v>397</v>
      </c>
      <c r="E496" s="38"/>
      <c r="F496" s="200" t="s">
        <v>2132</v>
      </c>
      <c r="G496" s="38"/>
      <c r="H496" s="38"/>
      <c r="I496" s="193"/>
      <c r="J496" s="38"/>
      <c r="K496" s="38"/>
      <c r="L496" s="39"/>
      <c r="M496" s="194"/>
      <c r="N496" s="195"/>
      <c r="O496" s="77"/>
      <c r="P496" s="77"/>
      <c r="Q496" s="77"/>
      <c r="R496" s="77"/>
      <c r="S496" s="77"/>
      <c r="T496" s="7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T496" s="19" t="s">
        <v>397</v>
      </c>
      <c r="AU496" s="19" t="s">
        <v>89</v>
      </c>
    </row>
    <row r="497" s="13" customFormat="1">
      <c r="A497" s="13"/>
      <c r="B497" s="205"/>
      <c r="C497" s="13"/>
      <c r="D497" s="191" t="s">
        <v>519</v>
      </c>
      <c r="E497" s="206" t="s">
        <v>1</v>
      </c>
      <c r="F497" s="207" t="s">
        <v>2670</v>
      </c>
      <c r="G497" s="13"/>
      <c r="H497" s="208">
        <v>0.90000000000000002</v>
      </c>
      <c r="I497" s="209"/>
      <c r="J497" s="13"/>
      <c r="K497" s="13"/>
      <c r="L497" s="205"/>
      <c r="M497" s="210"/>
      <c r="N497" s="211"/>
      <c r="O497" s="211"/>
      <c r="P497" s="211"/>
      <c r="Q497" s="211"/>
      <c r="R497" s="211"/>
      <c r="S497" s="211"/>
      <c r="T497" s="21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06" t="s">
        <v>519</v>
      </c>
      <c r="AU497" s="206" t="s">
        <v>89</v>
      </c>
      <c r="AV497" s="13" t="s">
        <v>89</v>
      </c>
      <c r="AW497" s="13" t="s">
        <v>35</v>
      </c>
      <c r="AX497" s="13" t="s">
        <v>79</v>
      </c>
      <c r="AY497" s="206" t="s">
        <v>230</v>
      </c>
    </row>
    <row r="498" s="14" customFormat="1">
      <c r="A498" s="14"/>
      <c r="B498" s="213"/>
      <c r="C498" s="14"/>
      <c r="D498" s="191" t="s">
        <v>519</v>
      </c>
      <c r="E498" s="214" t="s">
        <v>1</v>
      </c>
      <c r="F498" s="215" t="s">
        <v>534</v>
      </c>
      <c r="G498" s="14"/>
      <c r="H498" s="216">
        <v>0.90000000000000002</v>
      </c>
      <c r="I498" s="217"/>
      <c r="J498" s="14"/>
      <c r="K498" s="14"/>
      <c r="L498" s="213"/>
      <c r="M498" s="218"/>
      <c r="N498" s="219"/>
      <c r="O498" s="219"/>
      <c r="P498" s="219"/>
      <c r="Q498" s="219"/>
      <c r="R498" s="219"/>
      <c r="S498" s="219"/>
      <c r="T498" s="220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14" t="s">
        <v>519</v>
      </c>
      <c r="AU498" s="214" t="s">
        <v>89</v>
      </c>
      <c r="AV498" s="14" t="s">
        <v>235</v>
      </c>
      <c r="AW498" s="14" t="s">
        <v>35</v>
      </c>
      <c r="AX498" s="14" t="s">
        <v>87</v>
      </c>
      <c r="AY498" s="214" t="s">
        <v>230</v>
      </c>
    </row>
    <row r="499" s="2" customFormat="1" ht="21.75" customHeight="1">
      <c r="A499" s="38"/>
      <c r="B499" s="177"/>
      <c r="C499" s="178" t="s">
        <v>377</v>
      </c>
      <c r="D499" s="178" t="s">
        <v>231</v>
      </c>
      <c r="E499" s="179" t="s">
        <v>2134</v>
      </c>
      <c r="F499" s="180" t="s">
        <v>2135</v>
      </c>
      <c r="G499" s="181" t="s">
        <v>514</v>
      </c>
      <c r="H499" s="182">
        <v>2.3999999999999999</v>
      </c>
      <c r="I499" s="183"/>
      <c r="J499" s="184">
        <f>ROUND(I499*H499,2)</f>
        <v>0</v>
      </c>
      <c r="K499" s="180" t="s">
        <v>515</v>
      </c>
      <c r="L499" s="39"/>
      <c r="M499" s="185" t="s">
        <v>1</v>
      </c>
      <c r="N499" s="186" t="s">
        <v>44</v>
      </c>
      <c r="O499" s="77"/>
      <c r="P499" s="187">
        <f>O499*H499</f>
        <v>0</v>
      </c>
      <c r="Q499" s="187">
        <v>0.0078849000000000002</v>
      </c>
      <c r="R499" s="187">
        <f>Q499*H499</f>
        <v>0.018923760000000001</v>
      </c>
      <c r="S499" s="187">
        <v>0</v>
      </c>
      <c r="T499" s="188">
        <f>S499*H499</f>
        <v>0</v>
      </c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R499" s="189" t="s">
        <v>235</v>
      </c>
      <c r="AT499" s="189" t="s">
        <v>231</v>
      </c>
      <c r="AU499" s="189" t="s">
        <v>89</v>
      </c>
      <c r="AY499" s="19" t="s">
        <v>230</v>
      </c>
      <c r="BE499" s="190">
        <f>IF(N499="základní",J499,0)</f>
        <v>0</v>
      </c>
      <c r="BF499" s="190">
        <f>IF(N499="snížená",J499,0)</f>
        <v>0</v>
      </c>
      <c r="BG499" s="190">
        <f>IF(N499="zákl. přenesená",J499,0)</f>
        <v>0</v>
      </c>
      <c r="BH499" s="190">
        <f>IF(N499="sníž. přenesená",J499,0)</f>
        <v>0</v>
      </c>
      <c r="BI499" s="190">
        <f>IF(N499="nulová",J499,0)</f>
        <v>0</v>
      </c>
      <c r="BJ499" s="19" t="s">
        <v>87</v>
      </c>
      <c r="BK499" s="190">
        <f>ROUND(I499*H499,2)</f>
        <v>0</v>
      </c>
      <c r="BL499" s="19" t="s">
        <v>235</v>
      </c>
      <c r="BM499" s="189" t="s">
        <v>2671</v>
      </c>
    </row>
    <row r="500" s="2" customFormat="1">
      <c r="A500" s="38"/>
      <c r="B500" s="39"/>
      <c r="C500" s="38"/>
      <c r="D500" s="191" t="s">
        <v>237</v>
      </c>
      <c r="E500" s="38"/>
      <c r="F500" s="192" t="s">
        <v>2137</v>
      </c>
      <c r="G500" s="38"/>
      <c r="H500" s="38"/>
      <c r="I500" s="193"/>
      <c r="J500" s="38"/>
      <c r="K500" s="38"/>
      <c r="L500" s="39"/>
      <c r="M500" s="194"/>
      <c r="N500" s="195"/>
      <c r="O500" s="77"/>
      <c r="P500" s="77"/>
      <c r="Q500" s="77"/>
      <c r="R500" s="77"/>
      <c r="S500" s="77"/>
      <c r="T500" s="7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T500" s="19" t="s">
        <v>237</v>
      </c>
      <c r="AU500" s="19" t="s">
        <v>89</v>
      </c>
    </row>
    <row r="501" s="2" customFormat="1">
      <c r="A501" s="38"/>
      <c r="B501" s="39"/>
      <c r="C501" s="38"/>
      <c r="D501" s="199" t="s">
        <v>397</v>
      </c>
      <c r="E501" s="38"/>
      <c r="F501" s="200" t="s">
        <v>2138</v>
      </c>
      <c r="G501" s="38"/>
      <c r="H501" s="38"/>
      <c r="I501" s="193"/>
      <c r="J501" s="38"/>
      <c r="K501" s="38"/>
      <c r="L501" s="39"/>
      <c r="M501" s="194"/>
      <c r="N501" s="195"/>
      <c r="O501" s="77"/>
      <c r="P501" s="77"/>
      <c r="Q501" s="77"/>
      <c r="R501" s="77"/>
      <c r="S501" s="77"/>
      <c r="T501" s="7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T501" s="19" t="s">
        <v>397</v>
      </c>
      <c r="AU501" s="19" t="s">
        <v>89</v>
      </c>
    </row>
    <row r="502" s="13" customFormat="1">
      <c r="A502" s="13"/>
      <c r="B502" s="205"/>
      <c r="C502" s="13"/>
      <c r="D502" s="191" t="s">
        <v>519</v>
      </c>
      <c r="E502" s="206" t="s">
        <v>1</v>
      </c>
      <c r="F502" s="207" t="s">
        <v>2672</v>
      </c>
      <c r="G502" s="13"/>
      <c r="H502" s="208">
        <v>2.3999999999999999</v>
      </c>
      <c r="I502" s="209"/>
      <c r="J502" s="13"/>
      <c r="K502" s="13"/>
      <c r="L502" s="205"/>
      <c r="M502" s="210"/>
      <c r="N502" s="211"/>
      <c r="O502" s="211"/>
      <c r="P502" s="211"/>
      <c r="Q502" s="211"/>
      <c r="R502" s="211"/>
      <c r="S502" s="211"/>
      <c r="T502" s="21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06" t="s">
        <v>519</v>
      </c>
      <c r="AU502" s="206" t="s">
        <v>89</v>
      </c>
      <c r="AV502" s="13" t="s">
        <v>89</v>
      </c>
      <c r="AW502" s="13" t="s">
        <v>35</v>
      </c>
      <c r="AX502" s="13" t="s">
        <v>79</v>
      </c>
      <c r="AY502" s="206" t="s">
        <v>230</v>
      </c>
    </row>
    <row r="503" s="14" customFormat="1">
      <c r="A503" s="14"/>
      <c r="B503" s="213"/>
      <c r="C503" s="14"/>
      <c r="D503" s="191" t="s">
        <v>519</v>
      </c>
      <c r="E503" s="214" t="s">
        <v>1</v>
      </c>
      <c r="F503" s="215" t="s">
        <v>534</v>
      </c>
      <c r="G503" s="14"/>
      <c r="H503" s="216">
        <v>2.3999999999999999</v>
      </c>
      <c r="I503" s="217"/>
      <c r="J503" s="14"/>
      <c r="K503" s="14"/>
      <c r="L503" s="213"/>
      <c r="M503" s="218"/>
      <c r="N503" s="219"/>
      <c r="O503" s="219"/>
      <c r="P503" s="219"/>
      <c r="Q503" s="219"/>
      <c r="R503" s="219"/>
      <c r="S503" s="219"/>
      <c r="T503" s="220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14" t="s">
        <v>519</v>
      </c>
      <c r="AU503" s="214" t="s">
        <v>89</v>
      </c>
      <c r="AV503" s="14" t="s">
        <v>235</v>
      </c>
      <c r="AW503" s="14" t="s">
        <v>35</v>
      </c>
      <c r="AX503" s="14" t="s">
        <v>87</v>
      </c>
      <c r="AY503" s="214" t="s">
        <v>230</v>
      </c>
    </row>
    <row r="504" s="2" customFormat="1" ht="24.15" customHeight="1">
      <c r="A504" s="38"/>
      <c r="B504" s="177"/>
      <c r="C504" s="178" t="s">
        <v>381</v>
      </c>
      <c r="D504" s="178" t="s">
        <v>231</v>
      </c>
      <c r="E504" s="179" t="s">
        <v>2140</v>
      </c>
      <c r="F504" s="180" t="s">
        <v>2141</v>
      </c>
      <c r="G504" s="181" t="s">
        <v>514</v>
      </c>
      <c r="H504" s="182">
        <v>2.3999999999999999</v>
      </c>
      <c r="I504" s="183"/>
      <c r="J504" s="184">
        <f>ROUND(I504*H504,2)</f>
        <v>0</v>
      </c>
      <c r="K504" s="180" t="s">
        <v>515</v>
      </c>
      <c r="L504" s="39"/>
      <c r="M504" s="185" t="s">
        <v>1</v>
      </c>
      <c r="N504" s="186" t="s">
        <v>44</v>
      </c>
      <c r="O504" s="77"/>
      <c r="P504" s="187">
        <f>O504*H504</f>
        <v>0</v>
      </c>
      <c r="Q504" s="187">
        <v>0</v>
      </c>
      <c r="R504" s="187">
        <f>Q504*H504</f>
        <v>0</v>
      </c>
      <c r="S504" s="187">
        <v>0</v>
      </c>
      <c r="T504" s="188">
        <f>S504*H504</f>
        <v>0</v>
      </c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R504" s="189" t="s">
        <v>235</v>
      </c>
      <c r="AT504" s="189" t="s">
        <v>231</v>
      </c>
      <c r="AU504" s="189" t="s">
        <v>89</v>
      </c>
      <c r="AY504" s="19" t="s">
        <v>230</v>
      </c>
      <c r="BE504" s="190">
        <f>IF(N504="základní",J504,0)</f>
        <v>0</v>
      </c>
      <c r="BF504" s="190">
        <f>IF(N504="snížená",J504,0)</f>
        <v>0</v>
      </c>
      <c r="BG504" s="190">
        <f>IF(N504="zákl. přenesená",J504,0)</f>
        <v>0</v>
      </c>
      <c r="BH504" s="190">
        <f>IF(N504="sníž. přenesená",J504,0)</f>
        <v>0</v>
      </c>
      <c r="BI504" s="190">
        <f>IF(N504="nulová",J504,0)</f>
        <v>0</v>
      </c>
      <c r="BJ504" s="19" t="s">
        <v>87</v>
      </c>
      <c r="BK504" s="190">
        <f>ROUND(I504*H504,2)</f>
        <v>0</v>
      </c>
      <c r="BL504" s="19" t="s">
        <v>235</v>
      </c>
      <c r="BM504" s="189" t="s">
        <v>2673</v>
      </c>
    </row>
    <row r="505" s="2" customFormat="1">
      <c r="A505" s="38"/>
      <c r="B505" s="39"/>
      <c r="C505" s="38"/>
      <c r="D505" s="191" t="s">
        <v>237</v>
      </c>
      <c r="E505" s="38"/>
      <c r="F505" s="192" t="s">
        <v>2143</v>
      </c>
      <c r="G505" s="38"/>
      <c r="H505" s="38"/>
      <c r="I505" s="193"/>
      <c r="J505" s="38"/>
      <c r="K505" s="38"/>
      <c r="L505" s="39"/>
      <c r="M505" s="194"/>
      <c r="N505" s="195"/>
      <c r="O505" s="77"/>
      <c r="P505" s="77"/>
      <c r="Q505" s="77"/>
      <c r="R505" s="77"/>
      <c r="S505" s="77"/>
      <c r="T505" s="7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T505" s="19" t="s">
        <v>237</v>
      </c>
      <c r="AU505" s="19" t="s">
        <v>89</v>
      </c>
    </row>
    <row r="506" s="2" customFormat="1">
      <c r="A506" s="38"/>
      <c r="B506" s="39"/>
      <c r="C506" s="38"/>
      <c r="D506" s="199" t="s">
        <v>397</v>
      </c>
      <c r="E506" s="38"/>
      <c r="F506" s="200" t="s">
        <v>2144</v>
      </c>
      <c r="G506" s="38"/>
      <c r="H506" s="38"/>
      <c r="I506" s="193"/>
      <c r="J506" s="38"/>
      <c r="K506" s="38"/>
      <c r="L506" s="39"/>
      <c r="M506" s="194"/>
      <c r="N506" s="195"/>
      <c r="O506" s="77"/>
      <c r="P506" s="77"/>
      <c r="Q506" s="77"/>
      <c r="R506" s="77"/>
      <c r="S506" s="77"/>
      <c r="T506" s="7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T506" s="19" t="s">
        <v>397</v>
      </c>
      <c r="AU506" s="19" t="s">
        <v>89</v>
      </c>
    </row>
    <row r="507" s="12" customFormat="1" ht="22.8" customHeight="1">
      <c r="A507" s="12"/>
      <c r="B507" s="166"/>
      <c r="C507" s="12"/>
      <c r="D507" s="167" t="s">
        <v>78</v>
      </c>
      <c r="E507" s="197" t="s">
        <v>260</v>
      </c>
      <c r="F507" s="197" t="s">
        <v>1038</v>
      </c>
      <c r="G507" s="12"/>
      <c r="H507" s="12"/>
      <c r="I507" s="169"/>
      <c r="J507" s="198">
        <f>BK507</f>
        <v>0</v>
      </c>
      <c r="K507" s="12"/>
      <c r="L507" s="166"/>
      <c r="M507" s="171"/>
      <c r="N507" s="172"/>
      <c r="O507" s="172"/>
      <c r="P507" s="173">
        <f>SUM(P508:P659)</f>
        <v>0</v>
      </c>
      <c r="Q507" s="172"/>
      <c r="R507" s="173">
        <f>SUM(R508:R659)</f>
        <v>26.579520480000003</v>
      </c>
      <c r="S507" s="172"/>
      <c r="T507" s="174">
        <f>SUM(T508:T659)</f>
        <v>0</v>
      </c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R507" s="167" t="s">
        <v>87</v>
      </c>
      <c r="AT507" s="175" t="s">
        <v>78</v>
      </c>
      <c r="AU507" s="175" t="s">
        <v>87</v>
      </c>
      <c r="AY507" s="167" t="s">
        <v>230</v>
      </c>
      <c r="BK507" s="176">
        <f>SUM(BK508:BK659)</f>
        <v>0</v>
      </c>
    </row>
    <row r="508" s="2" customFormat="1" ht="16.5" customHeight="1">
      <c r="A508" s="38"/>
      <c r="B508" s="177"/>
      <c r="C508" s="178" t="s">
        <v>386</v>
      </c>
      <c r="D508" s="178" t="s">
        <v>231</v>
      </c>
      <c r="E508" s="179" t="s">
        <v>2154</v>
      </c>
      <c r="F508" s="180" t="s">
        <v>2155</v>
      </c>
      <c r="G508" s="181" t="s">
        <v>543</v>
      </c>
      <c r="H508" s="182">
        <v>201.90000000000001</v>
      </c>
      <c r="I508" s="183"/>
      <c r="J508" s="184">
        <f>ROUND(I508*H508,2)</f>
        <v>0</v>
      </c>
      <c r="K508" s="180" t="s">
        <v>515</v>
      </c>
      <c r="L508" s="39"/>
      <c r="M508" s="185" t="s">
        <v>1</v>
      </c>
      <c r="N508" s="186" t="s">
        <v>44</v>
      </c>
      <c r="O508" s="77"/>
      <c r="P508" s="187">
        <f>O508*H508</f>
        <v>0</v>
      </c>
      <c r="Q508" s="187">
        <v>2.0000000000000002E-05</v>
      </c>
      <c r="R508" s="187">
        <f>Q508*H508</f>
        <v>0.0040380000000000008</v>
      </c>
      <c r="S508" s="187">
        <v>0</v>
      </c>
      <c r="T508" s="188">
        <f>S508*H508</f>
        <v>0</v>
      </c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R508" s="189" t="s">
        <v>235</v>
      </c>
      <c r="AT508" s="189" t="s">
        <v>231</v>
      </c>
      <c r="AU508" s="189" t="s">
        <v>89</v>
      </c>
      <c r="AY508" s="19" t="s">
        <v>230</v>
      </c>
      <c r="BE508" s="190">
        <f>IF(N508="základní",J508,0)</f>
        <v>0</v>
      </c>
      <c r="BF508" s="190">
        <f>IF(N508="snížená",J508,0)</f>
        <v>0</v>
      </c>
      <c r="BG508" s="190">
        <f>IF(N508="zákl. přenesená",J508,0)</f>
        <v>0</v>
      </c>
      <c r="BH508" s="190">
        <f>IF(N508="sníž. přenesená",J508,0)</f>
        <v>0</v>
      </c>
      <c r="BI508" s="190">
        <f>IF(N508="nulová",J508,0)</f>
        <v>0</v>
      </c>
      <c r="BJ508" s="19" t="s">
        <v>87</v>
      </c>
      <c r="BK508" s="190">
        <f>ROUND(I508*H508,2)</f>
        <v>0</v>
      </c>
      <c r="BL508" s="19" t="s">
        <v>235</v>
      </c>
      <c r="BM508" s="189" t="s">
        <v>2674</v>
      </c>
    </row>
    <row r="509" s="2" customFormat="1">
      <c r="A509" s="38"/>
      <c r="B509" s="39"/>
      <c r="C509" s="38"/>
      <c r="D509" s="191" t="s">
        <v>237</v>
      </c>
      <c r="E509" s="38"/>
      <c r="F509" s="192" t="s">
        <v>2157</v>
      </c>
      <c r="G509" s="38"/>
      <c r="H509" s="38"/>
      <c r="I509" s="193"/>
      <c r="J509" s="38"/>
      <c r="K509" s="38"/>
      <c r="L509" s="39"/>
      <c r="M509" s="194"/>
      <c r="N509" s="195"/>
      <c r="O509" s="77"/>
      <c r="P509" s="77"/>
      <c r="Q509" s="77"/>
      <c r="R509" s="77"/>
      <c r="S509" s="77"/>
      <c r="T509" s="7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T509" s="19" t="s">
        <v>237</v>
      </c>
      <c r="AU509" s="19" t="s">
        <v>89</v>
      </c>
    </row>
    <row r="510" s="2" customFormat="1">
      <c r="A510" s="38"/>
      <c r="B510" s="39"/>
      <c r="C510" s="38"/>
      <c r="D510" s="199" t="s">
        <v>397</v>
      </c>
      <c r="E510" s="38"/>
      <c r="F510" s="200" t="s">
        <v>2158</v>
      </c>
      <c r="G510" s="38"/>
      <c r="H510" s="38"/>
      <c r="I510" s="193"/>
      <c r="J510" s="38"/>
      <c r="K510" s="38"/>
      <c r="L510" s="39"/>
      <c r="M510" s="194"/>
      <c r="N510" s="195"/>
      <c r="O510" s="77"/>
      <c r="P510" s="77"/>
      <c r="Q510" s="77"/>
      <c r="R510" s="77"/>
      <c r="S510" s="77"/>
      <c r="T510" s="7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T510" s="19" t="s">
        <v>397</v>
      </c>
      <c r="AU510" s="19" t="s">
        <v>89</v>
      </c>
    </row>
    <row r="511" s="13" customFormat="1">
      <c r="A511" s="13"/>
      <c r="B511" s="205"/>
      <c r="C511" s="13"/>
      <c r="D511" s="191" t="s">
        <v>519</v>
      </c>
      <c r="E511" s="206" t="s">
        <v>1</v>
      </c>
      <c r="F511" s="207" t="s">
        <v>2675</v>
      </c>
      <c r="G511" s="13"/>
      <c r="H511" s="208">
        <v>201.90000000000001</v>
      </c>
      <c r="I511" s="209"/>
      <c r="J511" s="13"/>
      <c r="K511" s="13"/>
      <c r="L511" s="205"/>
      <c r="M511" s="210"/>
      <c r="N511" s="211"/>
      <c r="O511" s="211"/>
      <c r="P511" s="211"/>
      <c r="Q511" s="211"/>
      <c r="R511" s="211"/>
      <c r="S511" s="211"/>
      <c r="T511" s="21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06" t="s">
        <v>519</v>
      </c>
      <c r="AU511" s="206" t="s">
        <v>89</v>
      </c>
      <c r="AV511" s="13" t="s">
        <v>89</v>
      </c>
      <c r="AW511" s="13" t="s">
        <v>35</v>
      </c>
      <c r="AX511" s="13" t="s">
        <v>79</v>
      </c>
      <c r="AY511" s="206" t="s">
        <v>230</v>
      </c>
    </row>
    <row r="512" s="14" customFormat="1">
      <c r="A512" s="14"/>
      <c r="B512" s="213"/>
      <c r="C512" s="14"/>
      <c r="D512" s="191" t="s">
        <v>519</v>
      </c>
      <c r="E512" s="214" t="s">
        <v>1</v>
      </c>
      <c r="F512" s="215" t="s">
        <v>534</v>
      </c>
      <c r="G512" s="14"/>
      <c r="H512" s="216">
        <v>201.90000000000001</v>
      </c>
      <c r="I512" s="217"/>
      <c r="J512" s="14"/>
      <c r="K512" s="14"/>
      <c r="L512" s="213"/>
      <c r="M512" s="218"/>
      <c r="N512" s="219"/>
      <c r="O512" s="219"/>
      <c r="P512" s="219"/>
      <c r="Q512" s="219"/>
      <c r="R512" s="219"/>
      <c r="S512" s="219"/>
      <c r="T512" s="220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14" t="s">
        <v>519</v>
      </c>
      <c r="AU512" s="214" t="s">
        <v>89</v>
      </c>
      <c r="AV512" s="14" t="s">
        <v>235</v>
      </c>
      <c r="AW512" s="14" t="s">
        <v>35</v>
      </c>
      <c r="AX512" s="14" t="s">
        <v>87</v>
      </c>
      <c r="AY512" s="214" t="s">
        <v>230</v>
      </c>
    </row>
    <row r="513" s="2" customFormat="1" ht="16.5" customHeight="1">
      <c r="A513" s="38"/>
      <c r="B513" s="177"/>
      <c r="C513" s="236" t="s">
        <v>391</v>
      </c>
      <c r="D513" s="236" t="s">
        <v>745</v>
      </c>
      <c r="E513" s="237" t="s">
        <v>2159</v>
      </c>
      <c r="F513" s="238" t="s">
        <v>2160</v>
      </c>
      <c r="G513" s="239" t="s">
        <v>543</v>
      </c>
      <c r="H513" s="240">
        <v>204.929</v>
      </c>
      <c r="I513" s="241"/>
      <c r="J513" s="242">
        <f>ROUND(I513*H513,2)</f>
        <v>0</v>
      </c>
      <c r="K513" s="238" t="s">
        <v>515</v>
      </c>
      <c r="L513" s="243"/>
      <c r="M513" s="244" t="s">
        <v>1</v>
      </c>
      <c r="N513" s="245" t="s">
        <v>44</v>
      </c>
      <c r="O513" s="77"/>
      <c r="P513" s="187">
        <f>O513*H513</f>
        <v>0</v>
      </c>
      <c r="Q513" s="187">
        <v>0.011860000000000001</v>
      </c>
      <c r="R513" s="187">
        <f>Q513*H513</f>
        <v>2.4304579400000001</v>
      </c>
      <c r="S513" s="187">
        <v>0</v>
      </c>
      <c r="T513" s="188">
        <f>S513*H513</f>
        <v>0</v>
      </c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R513" s="189" t="s">
        <v>260</v>
      </c>
      <c r="AT513" s="189" t="s">
        <v>745</v>
      </c>
      <c r="AU513" s="189" t="s">
        <v>89</v>
      </c>
      <c r="AY513" s="19" t="s">
        <v>230</v>
      </c>
      <c r="BE513" s="190">
        <f>IF(N513="základní",J513,0)</f>
        <v>0</v>
      </c>
      <c r="BF513" s="190">
        <f>IF(N513="snížená",J513,0)</f>
        <v>0</v>
      </c>
      <c r="BG513" s="190">
        <f>IF(N513="zákl. přenesená",J513,0)</f>
        <v>0</v>
      </c>
      <c r="BH513" s="190">
        <f>IF(N513="sníž. přenesená",J513,0)</f>
        <v>0</v>
      </c>
      <c r="BI513" s="190">
        <f>IF(N513="nulová",J513,0)</f>
        <v>0</v>
      </c>
      <c r="BJ513" s="19" t="s">
        <v>87</v>
      </c>
      <c r="BK513" s="190">
        <f>ROUND(I513*H513,2)</f>
        <v>0</v>
      </c>
      <c r="BL513" s="19" t="s">
        <v>235</v>
      </c>
      <c r="BM513" s="189" t="s">
        <v>2676</v>
      </c>
    </row>
    <row r="514" s="2" customFormat="1">
      <c r="A514" s="38"/>
      <c r="B514" s="39"/>
      <c r="C514" s="38"/>
      <c r="D514" s="191" t="s">
        <v>237</v>
      </c>
      <c r="E514" s="38"/>
      <c r="F514" s="192" t="s">
        <v>2160</v>
      </c>
      <c r="G514" s="38"/>
      <c r="H514" s="38"/>
      <c r="I514" s="193"/>
      <c r="J514" s="38"/>
      <c r="K514" s="38"/>
      <c r="L514" s="39"/>
      <c r="M514" s="194"/>
      <c r="N514" s="195"/>
      <c r="O514" s="77"/>
      <c r="P514" s="77"/>
      <c r="Q514" s="77"/>
      <c r="R514" s="77"/>
      <c r="S514" s="77"/>
      <c r="T514" s="7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T514" s="19" t="s">
        <v>237</v>
      </c>
      <c r="AU514" s="19" t="s">
        <v>89</v>
      </c>
    </row>
    <row r="515" s="13" customFormat="1">
      <c r="A515" s="13"/>
      <c r="B515" s="205"/>
      <c r="C515" s="13"/>
      <c r="D515" s="191" t="s">
        <v>519</v>
      </c>
      <c r="E515" s="13"/>
      <c r="F515" s="207" t="s">
        <v>2677</v>
      </c>
      <c r="G515" s="13"/>
      <c r="H515" s="208">
        <v>204.929</v>
      </c>
      <c r="I515" s="209"/>
      <c r="J515" s="13"/>
      <c r="K515" s="13"/>
      <c r="L515" s="205"/>
      <c r="M515" s="210"/>
      <c r="N515" s="211"/>
      <c r="O515" s="211"/>
      <c r="P515" s="211"/>
      <c r="Q515" s="211"/>
      <c r="R515" s="211"/>
      <c r="S515" s="211"/>
      <c r="T515" s="21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06" t="s">
        <v>519</v>
      </c>
      <c r="AU515" s="206" t="s">
        <v>89</v>
      </c>
      <c r="AV515" s="13" t="s">
        <v>89</v>
      </c>
      <c r="AW515" s="13" t="s">
        <v>3</v>
      </c>
      <c r="AX515" s="13" t="s">
        <v>87</v>
      </c>
      <c r="AY515" s="206" t="s">
        <v>230</v>
      </c>
    </row>
    <row r="516" s="2" customFormat="1" ht="16.5" customHeight="1">
      <c r="A516" s="38"/>
      <c r="B516" s="177"/>
      <c r="C516" s="178" t="s">
        <v>402</v>
      </c>
      <c r="D516" s="178" t="s">
        <v>231</v>
      </c>
      <c r="E516" s="179" t="s">
        <v>2678</v>
      </c>
      <c r="F516" s="180" t="s">
        <v>2679</v>
      </c>
      <c r="G516" s="181" t="s">
        <v>543</v>
      </c>
      <c r="H516" s="182">
        <v>268.89999999999998</v>
      </c>
      <c r="I516" s="183"/>
      <c r="J516" s="184">
        <f>ROUND(I516*H516,2)</f>
        <v>0</v>
      </c>
      <c r="K516" s="180" t="s">
        <v>515</v>
      </c>
      <c r="L516" s="39"/>
      <c r="M516" s="185" t="s">
        <v>1</v>
      </c>
      <c r="N516" s="186" t="s">
        <v>44</v>
      </c>
      <c r="O516" s="77"/>
      <c r="P516" s="187">
        <f>O516*H516</f>
        <v>0</v>
      </c>
      <c r="Q516" s="187">
        <v>3.0000000000000001E-05</v>
      </c>
      <c r="R516" s="187">
        <f>Q516*H516</f>
        <v>0.0080669999999999995</v>
      </c>
      <c r="S516" s="187">
        <v>0</v>
      </c>
      <c r="T516" s="188">
        <f>S516*H516</f>
        <v>0</v>
      </c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R516" s="189" t="s">
        <v>235</v>
      </c>
      <c r="AT516" s="189" t="s">
        <v>231</v>
      </c>
      <c r="AU516" s="189" t="s">
        <v>89</v>
      </c>
      <c r="AY516" s="19" t="s">
        <v>230</v>
      </c>
      <c r="BE516" s="190">
        <f>IF(N516="základní",J516,0)</f>
        <v>0</v>
      </c>
      <c r="BF516" s="190">
        <f>IF(N516="snížená",J516,0)</f>
        <v>0</v>
      </c>
      <c r="BG516" s="190">
        <f>IF(N516="zákl. přenesená",J516,0)</f>
        <v>0</v>
      </c>
      <c r="BH516" s="190">
        <f>IF(N516="sníž. přenesená",J516,0)</f>
        <v>0</v>
      </c>
      <c r="BI516" s="190">
        <f>IF(N516="nulová",J516,0)</f>
        <v>0</v>
      </c>
      <c r="BJ516" s="19" t="s">
        <v>87</v>
      </c>
      <c r="BK516" s="190">
        <f>ROUND(I516*H516,2)</f>
        <v>0</v>
      </c>
      <c r="BL516" s="19" t="s">
        <v>235</v>
      </c>
      <c r="BM516" s="189" t="s">
        <v>2680</v>
      </c>
    </row>
    <row r="517" s="2" customFormat="1">
      <c r="A517" s="38"/>
      <c r="B517" s="39"/>
      <c r="C517" s="38"/>
      <c r="D517" s="191" t="s">
        <v>237</v>
      </c>
      <c r="E517" s="38"/>
      <c r="F517" s="192" t="s">
        <v>2681</v>
      </c>
      <c r="G517" s="38"/>
      <c r="H517" s="38"/>
      <c r="I517" s="193"/>
      <c r="J517" s="38"/>
      <c r="K517" s="38"/>
      <c r="L517" s="39"/>
      <c r="M517" s="194"/>
      <c r="N517" s="195"/>
      <c r="O517" s="77"/>
      <c r="P517" s="77"/>
      <c r="Q517" s="77"/>
      <c r="R517" s="77"/>
      <c r="S517" s="77"/>
      <c r="T517" s="7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T517" s="19" t="s">
        <v>237</v>
      </c>
      <c r="AU517" s="19" t="s">
        <v>89</v>
      </c>
    </row>
    <row r="518" s="2" customFormat="1">
      <c r="A518" s="38"/>
      <c r="B518" s="39"/>
      <c r="C518" s="38"/>
      <c r="D518" s="199" t="s">
        <v>397</v>
      </c>
      <c r="E518" s="38"/>
      <c r="F518" s="200" t="s">
        <v>2682</v>
      </c>
      <c r="G518" s="38"/>
      <c r="H518" s="38"/>
      <c r="I518" s="193"/>
      <c r="J518" s="38"/>
      <c r="K518" s="38"/>
      <c r="L518" s="39"/>
      <c r="M518" s="194"/>
      <c r="N518" s="195"/>
      <c r="O518" s="77"/>
      <c r="P518" s="77"/>
      <c r="Q518" s="77"/>
      <c r="R518" s="77"/>
      <c r="S518" s="77"/>
      <c r="T518" s="7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T518" s="19" t="s">
        <v>397</v>
      </c>
      <c r="AU518" s="19" t="s">
        <v>89</v>
      </c>
    </row>
    <row r="519" s="13" customFormat="1">
      <c r="A519" s="13"/>
      <c r="B519" s="205"/>
      <c r="C519" s="13"/>
      <c r="D519" s="191" t="s">
        <v>519</v>
      </c>
      <c r="E519" s="206" t="s">
        <v>1</v>
      </c>
      <c r="F519" s="207" t="s">
        <v>2683</v>
      </c>
      <c r="G519" s="13"/>
      <c r="H519" s="208">
        <v>268.89999999999998</v>
      </c>
      <c r="I519" s="209"/>
      <c r="J519" s="13"/>
      <c r="K519" s="13"/>
      <c r="L519" s="205"/>
      <c r="M519" s="210"/>
      <c r="N519" s="211"/>
      <c r="O519" s="211"/>
      <c r="P519" s="211"/>
      <c r="Q519" s="211"/>
      <c r="R519" s="211"/>
      <c r="S519" s="211"/>
      <c r="T519" s="21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06" t="s">
        <v>519</v>
      </c>
      <c r="AU519" s="206" t="s">
        <v>89</v>
      </c>
      <c r="AV519" s="13" t="s">
        <v>89</v>
      </c>
      <c r="AW519" s="13" t="s">
        <v>35</v>
      </c>
      <c r="AX519" s="13" t="s">
        <v>79</v>
      </c>
      <c r="AY519" s="206" t="s">
        <v>230</v>
      </c>
    </row>
    <row r="520" s="14" customFormat="1">
      <c r="A520" s="14"/>
      <c r="B520" s="213"/>
      <c r="C520" s="14"/>
      <c r="D520" s="191" t="s">
        <v>519</v>
      </c>
      <c r="E520" s="214" t="s">
        <v>1</v>
      </c>
      <c r="F520" s="215" t="s">
        <v>534</v>
      </c>
      <c r="G520" s="14"/>
      <c r="H520" s="216">
        <v>268.89999999999998</v>
      </c>
      <c r="I520" s="217"/>
      <c r="J520" s="14"/>
      <c r="K520" s="14"/>
      <c r="L520" s="213"/>
      <c r="M520" s="218"/>
      <c r="N520" s="219"/>
      <c r="O520" s="219"/>
      <c r="P520" s="219"/>
      <c r="Q520" s="219"/>
      <c r="R520" s="219"/>
      <c r="S520" s="219"/>
      <c r="T520" s="220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14" t="s">
        <v>519</v>
      </c>
      <c r="AU520" s="214" t="s">
        <v>89</v>
      </c>
      <c r="AV520" s="14" t="s">
        <v>235</v>
      </c>
      <c r="AW520" s="14" t="s">
        <v>35</v>
      </c>
      <c r="AX520" s="14" t="s">
        <v>87</v>
      </c>
      <c r="AY520" s="214" t="s">
        <v>230</v>
      </c>
    </row>
    <row r="521" s="2" customFormat="1" ht="16.5" customHeight="1">
      <c r="A521" s="38"/>
      <c r="B521" s="177"/>
      <c r="C521" s="236" t="s">
        <v>406</v>
      </c>
      <c r="D521" s="236" t="s">
        <v>745</v>
      </c>
      <c r="E521" s="237" t="s">
        <v>2684</v>
      </c>
      <c r="F521" s="238" t="s">
        <v>2685</v>
      </c>
      <c r="G521" s="239" t="s">
        <v>543</v>
      </c>
      <c r="H521" s="240">
        <v>272.93400000000003</v>
      </c>
      <c r="I521" s="241"/>
      <c r="J521" s="242">
        <f>ROUND(I521*H521,2)</f>
        <v>0</v>
      </c>
      <c r="K521" s="238" t="s">
        <v>515</v>
      </c>
      <c r="L521" s="243"/>
      <c r="M521" s="244" t="s">
        <v>1</v>
      </c>
      <c r="N521" s="245" t="s">
        <v>44</v>
      </c>
      <c r="O521" s="77"/>
      <c r="P521" s="187">
        <f>O521*H521</f>
        <v>0</v>
      </c>
      <c r="Q521" s="187">
        <v>0.019210000000000001</v>
      </c>
      <c r="R521" s="187">
        <f>Q521*H521</f>
        <v>5.243062140000001</v>
      </c>
      <c r="S521" s="187">
        <v>0</v>
      </c>
      <c r="T521" s="188">
        <f>S521*H521</f>
        <v>0</v>
      </c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R521" s="189" t="s">
        <v>260</v>
      </c>
      <c r="AT521" s="189" t="s">
        <v>745</v>
      </c>
      <c r="AU521" s="189" t="s">
        <v>89</v>
      </c>
      <c r="AY521" s="19" t="s">
        <v>230</v>
      </c>
      <c r="BE521" s="190">
        <f>IF(N521="základní",J521,0)</f>
        <v>0</v>
      </c>
      <c r="BF521" s="190">
        <f>IF(N521="snížená",J521,0)</f>
        <v>0</v>
      </c>
      <c r="BG521" s="190">
        <f>IF(N521="zákl. přenesená",J521,0)</f>
        <v>0</v>
      </c>
      <c r="BH521" s="190">
        <f>IF(N521="sníž. přenesená",J521,0)</f>
        <v>0</v>
      </c>
      <c r="BI521" s="190">
        <f>IF(N521="nulová",J521,0)</f>
        <v>0</v>
      </c>
      <c r="BJ521" s="19" t="s">
        <v>87</v>
      </c>
      <c r="BK521" s="190">
        <f>ROUND(I521*H521,2)</f>
        <v>0</v>
      </c>
      <c r="BL521" s="19" t="s">
        <v>235</v>
      </c>
      <c r="BM521" s="189" t="s">
        <v>2686</v>
      </c>
    </row>
    <row r="522" s="2" customFormat="1">
      <c r="A522" s="38"/>
      <c r="B522" s="39"/>
      <c r="C522" s="38"/>
      <c r="D522" s="191" t="s">
        <v>237</v>
      </c>
      <c r="E522" s="38"/>
      <c r="F522" s="192" t="s">
        <v>2685</v>
      </c>
      <c r="G522" s="38"/>
      <c r="H522" s="38"/>
      <c r="I522" s="193"/>
      <c r="J522" s="38"/>
      <c r="K522" s="38"/>
      <c r="L522" s="39"/>
      <c r="M522" s="194"/>
      <c r="N522" s="195"/>
      <c r="O522" s="77"/>
      <c r="P522" s="77"/>
      <c r="Q522" s="77"/>
      <c r="R522" s="77"/>
      <c r="S522" s="77"/>
      <c r="T522" s="7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T522" s="19" t="s">
        <v>237</v>
      </c>
      <c r="AU522" s="19" t="s">
        <v>89</v>
      </c>
    </row>
    <row r="523" s="13" customFormat="1">
      <c r="A523" s="13"/>
      <c r="B523" s="205"/>
      <c r="C523" s="13"/>
      <c r="D523" s="191" t="s">
        <v>519</v>
      </c>
      <c r="E523" s="13"/>
      <c r="F523" s="207" t="s">
        <v>2687</v>
      </c>
      <c r="G523" s="13"/>
      <c r="H523" s="208">
        <v>272.93400000000003</v>
      </c>
      <c r="I523" s="209"/>
      <c r="J523" s="13"/>
      <c r="K523" s="13"/>
      <c r="L523" s="205"/>
      <c r="M523" s="210"/>
      <c r="N523" s="211"/>
      <c r="O523" s="211"/>
      <c r="P523" s="211"/>
      <c r="Q523" s="211"/>
      <c r="R523" s="211"/>
      <c r="S523" s="211"/>
      <c r="T523" s="21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06" t="s">
        <v>519</v>
      </c>
      <c r="AU523" s="206" t="s">
        <v>89</v>
      </c>
      <c r="AV523" s="13" t="s">
        <v>89</v>
      </c>
      <c r="AW523" s="13" t="s">
        <v>3</v>
      </c>
      <c r="AX523" s="13" t="s">
        <v>87</v>
      </c>
      <c r="AY523" s="206" t="s">
        <v>230</v>
      </c>
    </row>
    <row r="524" s="2" customFormat="1" ht="16.5" customHeight="1">
      <c r="A524" s="38"/>
      <c r="B524" s="177"/>
      <c r="C524" s="178" t="s">
        <v>410</v>
      </c>
      <c r="D524" s="178" t="s">
        <v>231</v>
      </c>
      <c r="E524" s="179" t="s">
        <v>2688</v>
      </c>
      <c r="F524" s="180" t="s">
        <v>2689</v>
      </c>
      <c r="G524" s="181" t="s">
        <v>543</v>
      </c>
      <c r="H524" s="182">
        <v>54.399999999999999</v>
      </c>
      <c r="I524" s="183"/>
      <c r="J524" s="184">
        <f>ROUND(I524*H524,2)</f>
        <v>0</v>
      </c>
      <c r="K524" s="180" t="s">
        <v>515</v>
      </c>
      <c r="L524" s="39"/>
      <c r="M524" s="185" t="s">
        <v>1</v>
      </c>
      <c r="N524" s="186" t="s">
        <v>44</v>
      </c>
      <c r="O524" s="77"/>
      <c r="P524" s="187">
        <f>O524*H524</f>
        <v>0</v>
      </c>
      <c r="Q524" s="187">
        <v>3.0000000000000001E-05</v>
      </c>
      <c r="R524" s="187">
        <f>Q524*H524</f>
        <v>0.001632</v>
      </c>
      <c r="S524" s="187">
        <v>0</v>
      </c>
      <c r="T524" s="188">
        <f>S524*H524</f>
        <v>0</v>
      </c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R524" s="189" t="s">
        <v>235</v>
      </c>
      <c r="AT524" s="189" t="s">
        <v>231</v>
      </c>
      <c r="AU524" s="189" t="s">
        <v>89</v>
      </c>
      <c r="AY524" s="19" t="s">
        <v>230</v>
      </c>
      <c r="BE524" s="190">
        <f>IF(N524="základní",J524,0)</f>
        <v>0</v>
      </c>
      <c r="BF524" s="190">
        <f>IF(N524="snížená",J524,0)</f>
        <v>0</v>
      </c>
      <c r="BG524" s="190">
        <f>IF(N524="zákl. přenesená",J524,0)</f>
        <v>0</v>
      </c>
      <c r="BH524" s="190">
        <f>IF(N524="sníž. přenesená",J524,0)</f>
        <v>0</v>
      </c>
      <c r="BI524" s="190">
        <f>IF(N524="nulová",J524,0)</f>
        <v>0</v>
      </c>
      <c r="BJ524" s="19" t="s">
        <v>87</v>
      </c>
      <c r="BK524" s="190">
        <f>ROUND(I524*H524,2)</f>
        <v>0</v>
      </c>
      <c r="BL524" s="19" t="s">
        <v>235</v>
      </c>
      <c r="BM524" s="189" t="s">
        <v>2690</v>
      </c>
    </row>
    <row r="525" s="2" customFormat="1">
      <c r="A525" s="38"/>
      <c r="B525" s="39"/>
      <c r="C525" s="38"/>
      <c r="D525" s="191" t="s">
        <v>237</v>
      </c>
      <c r="E525" s="38"/>
      <c r="F525" s="192" t="s">
        <v>2691</v>
      </c>
      <c r="G525" s="38"/>
      <c r="H525" s="38"/>
      <c r="I525" s="193"/>
      <c r="J525" s="38"/>
      <c r="K525" s="38"/>
      <c r="L525" s="39"/>
      <c r="M525" s="194"/>
      <c r="N525" s="195"/>
      <c r="O525" s="77"/>
      <c r="P525" s="77"/>
      <c r="Q525" s="77"/>
      <c r="R525" s="77"/>
      <c r="S525" s="77"/>
      <c r="T525" s="7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T525" s="19" t="s">
        <v>237</v>
      </c>
      <c r="AU525" s="19" t="s">
        <v>89</v>
      </c>
    </row>
    <row r="526" s="2" customFormat="1">
      <c r="A526" s="38"/>
      <c r="B526" s="39"/>
      <c r="C526" s="38"/>
      <c r="D526" s="199" t="s">
        <v>397</v>
      </c>
      <c r="E526" s="38"/>
      <c r="F526" s="200" t="s">
        <v>2692</v>
      </c>
      <c r="G526" s="38"/>
      <c r="H526" s="38"/>
      <c r="I526" s="193"/>
      <c r="J526" s="38"/>
      <c r="K526" s="38"/>
      <c r="L526" s="39"/>
      <c r="M526" s="194"/>
      <c r="N526" s="195"/>
      <c r="O526" s="77"/>
      <c r="P526" s="77"/>
      <c r="Q526" s="77"/>
      <c r="R526" s="77"/>
      <c r="S526" s="77"/>
      <c r="T526" s="7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T526" s="19" t="s">
        <v>397</v>
      </c>
      <c r="AU526" s="19" t="s">
        <v>89</v>
      </c>
    </row>
    <row r="527" s="13" customFormat="1">
      <c r="A527" s="13"/>
      <c r="B527" s="205"/>
      <c r="C527" s="13"/>
      <c r="D527" s="191" t="s">
        <v>519</v>
      </c>
      <c r="E527" s="206" t="s">
        <v>1</v>
      </c>
      <c r="F527" s="207" t="s">
        <v>2693</v>
      </c>
      <c r="G527" s="13"/>
      <c r="H527" s="208">
        <v>54.399999999999999</v>
      </c>
      <c r="I527" s="209"/>
      <c r="J527" s="13"/>
      <c r="K527" s="13"/>
      <c r="L527" s="205"/>
      <c r="M527" s="210"/>
      <c r="N527" s="211"/>
      <c r="O527" s="211"/>
      <c r="P527" s="211"/>
      <c r="Q527" s="211"/>
      <c r="R527" s="211"/>
      <c r="S527" s="211"/>
      <c r="T527" s="21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06" t="s">
        <v>519</v>
      </c>
      <c r="AU527" s="206" t="s">
        <v>89</v>
      </c>
      <c r="AV527" s="13" t="s">
        <v>89</v>
      </c>
      <c r="AW527" s="13" t="s">
        <v>35</v>
      </c>
      <c r="AX527" s="13" t="s">
        <v>79</v>
      </c>
      <c r="AY527" s="206" t="s">
        <v>230</v>
      </c>
    </row>
    <row r="528" s="14" customFormat="1">
      <c r="A528" s="14"/>
      <c r="B528" s="213"/>
      <c r="C528" s="14"/>
      <c r="D528" s="191" t="s">
        <v>519</v>
      </c>
      <c r="E528" s="214" t="s">
        <v>1</v>
      </c>
      <c r="F528" s="215" t="s">
        <v>534</v>
      </c>
      <c r="G528" s="14"/>
      <c r="H528" s="216">
        <v>54.399999999999999</v>
      </c>
      <c r="I528" s="217"/>
      <c r="J528" s="14"/>
      <c r="K528" s="14"/>
      <c r="L528" s="213"/>
      <c r="M528" s="218"/>
      <c r="N528" s="219"/>
      <c r="O528" s="219"/>
      <c r="P528" s="219"/>
      <c r="Q528" s="219"/>
      <c r="R528" s="219"/>
      <c r="S528" s="219"/>
      <c r="T528" s="220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14" t="s">
        <v>519</v>
      </c>
      <c r="AU528" s="214" t="s">
        <v>89</v>
      </c>
      <c r="AV528" s="14" t="s">
        <v>235</v>
      </c>
      <c r="AW528" s="14" t="s">
        <v>35</v>
      </c>
      <c r="AX528" s="14" t="s">
        <v>87</v>
      </c>
      <c r="AY528" s="214" t="s">
        <v>230</v>
      </c>
    </row>
    <row r="529" s="2" customFormat="1" ht="16.5" customHeight="1">
      <c r="A529" s="38"/>
      <c r="B529" s="177"/>
      <c r="C529" s="236" t="s">
        <v>416</v>
      </c>
      <c r="D529" s="236" t="s">
        <v>745</v>
      </c>
      <c r="E529" s="237" t="s">
        <v>2694</v>
      </c>
      <c r="F529" s="238" t="s">
        <v>2695</v>
      </c>
      <c r="G529" s="239" t="s">
        <v>543</v>
      </c>
      <c r="H529" s="240">
        <v>55.216000000000001</v>
      </c>
      <c r="I529" s="241"/>
      <c r="J529" s="242">
        <f>ROUND(I529*H529,2)</f>
        <v>0</v>
      </c>
      <c r="K529" s="238" t="s">
        <v>515</v>
      </c>
      <c r="L529" s="243"/>
      <c r="M529" s="244" t="s">
        <v>1</v>
      </c>
      <c r="N529" s="245" t="s">
        <v>44</v>
      </c>
      <c r="O529" s="77"/>
      <c r="P529" s="187">
        <f>O529*H529</f>
        <v>0</v>
      </c>
      <c r="Q529" s="187">
        <v>0.028400000000000002</v>
      </c>
      <c r="R529" s="187">
        <f>Q529*H529</f>
        <v>1.5681344000000002</v>
      </c>
      <c r="S529" s="187">
        <v>0</v>
      </c>
      <c r="T529" s="188">
        <f>S529*H529</f>
        <v>0</v>
      </c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R529" s="189" t="s">
        <v>260</v>
      </c>
      <c r="AT529" s="189" t="s">
        <v>745</v>
      </c>
      <c r="AU529" s="189" t="s">
        <v>89</v>
      </c>
      <c r="AY529" s="19" t="s">
        <v>230</v>
      </c>
      <c r="BE529" s="190">
        <f>IF(N529="základní",J529,0)</f>
        <v>0</v>
      </c>
      <c r="BF529" s="190">
        <f>IF(N529="snížená",J529,0)</f>
        <v>0</v>
      </c>
      <c r="BG529" s="190">
        <f>IF(N529="zákl. přenesená",J529,0)</f>
        <v>0</v>
      </c>
      <c r="BH529" s="190">
        <f>IF(N529="sníž. přenesená",J529,0)</f>
        <v>0</v>
      </c>
      <c r="BI529" s="190">
        <f>IF(N529="nulová",J529,0)</f>
        <v>0</v>
      </c>
      <c r="BJ529" s="19" t="s">
        <v>87</v>
      </c>
      <c r="BK529" s="190">
        <f>ROUND(I529*H529,2)</f>
        <v>0</v>
      </c>
      <c r="BL529" s="19" t="s">
        <v>235</v>
      </c>
      <c r="BM529" s="189" t="s">
        <v>2696</v>
      </c>
    </row>
    <row r="530" s="2" customFormat="1">
      <c r="A530" s="38"/>
      <c r="B530" s="39"/>
      <c r="C530" s="38"/>
      <c r="D530" s="191" t="s">
        <v>237</v>
      </c>
      <c r="E530" s="38"/>
      <c r="F530" s="192" t="s">
        <v>2695</v>
      </c>
      <c r="G530" s="38"/>
      <c r="H530" s="38"/>
      <c r="I530" s="193"/>
      <c r="J530" s="38"/>
      <c r="K530" s="38"/>
      <c r="L530" s="39"/>
      <c r="M530" s="194"/>
      <c r="N530" s="195"/>
      <c r="O530" s="77"/>
      <c r="P530" s="77"/>
      <c r="Q530" s="77"/>
      <c r="R530" s="77"/>
      <c r="S530" s="77"/>
      <c r="T530" s="7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T530" s="19" t="s">
        <v>237</v>
      </c>
      <c r="AU530" s="19" t="s">
        <v>89</v>
      </c>
    </row>
    <row r="531" s="13" customFormat="1">
      <c r="A531" s="13"/>
      <c r="B531" s="205"/>
      <c r="C531" s="13"/>
      <c r="D531" s="191" t="s">
        <v>519</v>
      </c>
      <c r="E531" s="13"/>
      <c r="F531" s="207" t="s">
        <v>2697</v>
      </c>
      <c r="G531" s="13"/>
      <c r="H531" s="208">
        <v>55.216000000000001</v>
      </c>
      <c r="I531" s="209"/>
      <c r="J531" s="13"/>
      <c r="K531" s="13"/>
      <c r="L531" s="205"/>
      <c r="M531" s="210"/>
      <c r="N531" s="211"/>
      <c r="O531" s="211"/>
      <c r="P531" s="211"/>
      <c r="Q531" s="211"/>
      <c r="R531" s="211"/>
      <c r="S531" s="211"/>
      <c r="T531" s="212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06" t="s">
        <v>519</v>
      </c>
      <c r="AU531" s="206" t="s">
        <v>89</v>
      </c>
      <c r="AV531" s="13" t="s">
        <v>89</v>
      </c>
      <c r="AW531" s="13" t="s">
        <v>3</v>
      </c>
      <c r="AX531" s="13" t="s">
        <v>87</v>
      </c>
      <c r="AY531" s="206" t="s">
        <v>230</v>
      </c>
    </row>
    <row r="532" s="2" customFormat="1" ht="21.75" customHeight="1">
      <c r="A532" s="38"/>
      <c r="B532" s="177"/>
      <c r="C532" s="178" t="s">
        <v>422</v>
      </c>
      <c r="D532" s="178" t="s">
        <v>231</v>
      </c>
      <c r="E532" s="179" t="s">
        <v>2698</v>
      </c>
      <c r="F532" s="180" t="s">
        <v>2699</v>
      </c>
      <c r="G532" s="181" t="s">
        <v>458</v>
      </c>
      <c r="H532" s="182">
        <v>1</v>
      </c>
      <c r="I532" s="183"/>
      <c r="J532" s="184">
        <f>ROUND(I532*H532,2)</f>
        <v>0</v>
      </c>
      <c r="K532" s="180" t="s">
        <v>515</v>
      </c>
      <c r="L532" s="39"/>
      <c r="M532" s="185" t="s">
        <v>1</v>
      </c>
      <c r="N532" s="186" t="s">
        <v>44</v>
      </c>
      <c r="O532" s="77"/>
      <c r="P532" s="187">
        <f>O532*H532</f>
        <v>0</v>
      </c>
      <c r="Q532" s="187">
        <v>0</v>
      </c>
      <c r="R532" s="187">
        <f>Q532*H532</f>
        <v>0</v>
      </c>
      <c r="S532" s="187">
        <v>0</v>
      </c>
      <c r="T532" s="188">
        <f>S532*H532</f>
        <v>0</v>
      </c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R532" s="189" t="s">
        <v>235</v>
      </c>
      <c r="AT532" s="189" t="s">
        <v>231</v>
      </c>
      <c r="AU532" s="189" t="s">
        <v>89</v>
      </c>
      <c r="AY532" s="19" t="s">
        <v>230</v>
      </c>
      <c r="BE532" s="190">
        <f>IF(N532="základní",J532,0)</f>
        <v>0</v>
      </c>
      <c r="BF532" s="190">
        <f>IF(N532="snížená",J532,0)</f>
        <v>0</v>
      </c>
      <c r="BG532" s="190">
        <f>IF(N532="zákl. přenesená",J532,0)</f>
        <v>0</v>
      </c>
      <c r="BH532" s="190">
        <f>IF(N532="sníž. přenesená",J532,0)</f>
        <v>0</v>
      </c>
      <c r="BI532" s="190">
        <f>IF(N532="nulová",J532,0)</f>
        <v>0</v>
      </c>
      <c r="BJ532" s="19" t="s">
        <v>87</v>
      </c>
      <c r="BK532" s="190">
        <f>ROUND(I532*H532,2)</f>
        <v>0</v>
      </c>
      <c r="BL532" s="19" t="s">
        <v>235</v>
      </c>
      <c r="BM532" s="189" t="s">
        <v>2700</v>
      </c>
    </row>
    <row r="533" s="2" customFormat="1">
      <c r="A533" s="38"/>
      <c r="B533" s="39"/>
      <c r="C533" s="38"/>
      <c r="D533" s="191" t="s">
        <v>237</v>
      </c>
      <c r="E533" s="38"/>
      <c r="F533" s="192" t="s">
        <v>2701</v>
      </c>
      <c r="G533" s="38"/>
      <c r="H533" s="38"/>
      <c r="I533" s="193"/>
      <c r="J533" s="38"/>
      <c r="K533" s="38"/>
      <c r="L533" s="39"/>
      <c r="M533" s="194"/>
      <c r="N533" s="195"/>
      <c r="O533" s="77"/>
      <c r="P533" s="77"/>
      <c r="Q533" s="77"/>
      <c r="R533" s="77"/>
      <c r="S533" s="77"/>
      <c r="T533" s="7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T533" s="19" t="s">
        <v>237</v>
      </c>
      <c r="AU533" s="19" t="s">
        <v>89</v>
      </c>
    </row>
    <row r="534" s="2" customFormat="1">
      <c r="A534" s="38"/>
      <c r="B534" s="39"/>
      <c r="C534" s="38"/>
      <c r="D534" s="199" t="s">
        <v>397</v>
      </c>
      <c r="E534" s="38"/>
      <c r="F534" s="200" t="s">
        <v>2702</v>
      </c>
      <c r="G534" s="38"/>
      <c r="H534" s="38"/>
      <c r="I534" s="193"/>
      <c r="J534" s="38"/>
      <c r="K534" s="38"/>
      <c r="L534" s="39"/>
      <c r="M534" s="194"/>
      <c r="N534" s="195"/>
      <c r="O534" s="77"/>
      <c r="P534" s="77"/>
      <c r="Q534" s="77"/>
      <c r="R534" s="77"/>
      <c r="S534" s="77"/>
      <c r="T534" s="7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T534" s="19" t="s">
        <v>397</v>
      </c>
      <c r="AU534" s="19" t="s">
        <v>89</v>
      </c>
    </row>
    <row r="535" s="2" customFormat="1" ht="16.5" customHeight="1">
      <c r="A535" s="38"/>
      <c r="B535" s="177"/>
      <c r="C535" s="236" t="s">
        <v>426</v>
      </c>
      <c r="D535" s="236" t="s">
        <v>745</v>
      </c>
      <c r="E535" s="237" t="s">
        <v>2703</v>
      </c>
      <c r="F535" s="238" t="s">
        <v>2704</v>
      </c>
      <c r="G535" s="239" t="s">
        <v>458</v>
      </c>
      <c r="H535" s="240">
        <v>2</v>
      </c>
      <c r="I535" s="241"/>
      <c r="J535" s="242">
        <f>ROUND(I535*H535,2)</f>
        <v>0</v>
      </c>
      <c r="K535" s="238" t="s">
        <v>515</v>
      </c>
      <c r="L535" s="243"/>
      <c r="M535" s="244" t="s">
        <v>1</v>
      </c>
      <c r="N535" s="245" t="s">
        <v>44</v>
      </c>
      <c r="O535" s="77"/>
      <c r="P535" s="187">
        <f>O535*H535</f>
        <v>0</v>
      </c>
      <c r="Q535" s="187">
        <v>0.0025999999999999999</v>
      </c>
      <c r="R535" s="187">
        <f>Q535*H535</f>
        <v>0.0051999999999999998</v>
      </c>
      <c r="S535" s="187">
        <v>0</v>
      </c>
      <c r="T535" s="188">
        <f>S535*H535</f>
        <v>0</v>
      </c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R535" s="189" t="s">
        <v>260</v>
      </c>
      <c r="AT535" s="189" t="s">
        <v>745</v>
      </c>
      <c r="AU535" s="189" t="s">
        <v>89</v>
      </c>
      <c r="AY535" s="19" t="s">
        <v>230</v>
      </c>
      <c r="BE535" s="190">
        <f>IF(N535="základní",J535,0)</f>
        <v>0</v>
      </c>
      <c r="BF535" s="190">
        <f>IF(N535="snížená",J535,0)</f>
        <v>0</v>
      </c>
      <c r="BG535" s="190">
        <f>IF(N535="zákl. přenesená",J535,0)</f>
        <v>0</v>
      </c>
      <c r="BH535" s="190">
        <f>IF(N535="sníž. přenesená",J535,0)</f>
        <v>0</v>
      </c>
      <c r="BI535" s="190">
        <f>IF(N535="nulová",J535,0)</f>
        <v>0</v>
      </c>
      <c r="BJ535" s="19" t="s">
        <v>87</v>
      </c>
      <c r="BK535" s="190">
        <f>ROUND(I535*H535,2)</f>
        <v>0</v>
      </c>
      <c r="BL535" s="19" t="s">
        <v>235</v>
      </c>
      <c r="BM535" s="189" t="s">
        <v>2705</v>
      </c>
    </row>
    <row r="536" s="2" customFormat="1">
      <c r="A536" s="38"/>
      <c r="B536" s="39"/>
      <c r="C536" s="38"/>
      <c r="D536" s="191" t="s">
        <v>237</v>
      </c>
      <c r="E536" s="38"/>
      <c r="F536" s="192" t="s">
        <v>2704</v>
      </c>
      <c r="G536" s="38"/>
      <c r="H536" s="38"/>
      <c r="I536" s="193"/>
      <c r="J536" s="38"/>
      <c r="K536" s="38"/>
      <c r="L536" s="39"/>
      <c r="M536" s="194"/>
      <c r="N536" s="195"/>
      <c r="O536" s="77"/>
      <c r="P536" s="77"/>
      <c r="Q536" s="77"/>
      <c r="R536" s="77"/>
      <c r="S536" s="77"/>
      <c r="T536" s="7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T536" s="19" t="s">
        <v>237</v>
      </c>
      <c r="AU536" s="19" t="s">
        <v>89</v>
      </c>
    </row>
    <row r="537" s="2" customFormat="1" ht="21.75" customHeight="1">
      <c r="A537" s="38"/>
      <c r="B537" s="177"/>
      <c r="C537" s="178" t="s">
        <v>430</v>
      </c>
      <c r="D537" s="178" t="s">
        <v>231</v>
      </c>
      <c r="E537" s="179" t="s">
        <v>2706</v>
      </c>
      <c r="F537" s="180" t="s">
        <v>2707</v>
      </c>
      <c r="G537" s="181" t="s">
        <v>458</v>
      </c>
      <c r="H537" s="182">
        <v>2</v>
      </c>
      <c r="I537" s="183"/>
      <c r="J537" s="184">
        <f>ROUND(I537*H537,2)</f>
        <v>0</v>
      </c>
      <c r="K537" s="180" t="s">
        <v>515</v>
      </c>
      <c r="L537" s="39"/>
      <c r="M537" s="185" t="s">
        <v>1</v>
      </c>
      <c r="N537" s="186" t="s">
        <v>44</v>
      </c>
      <c r="O537" s="77"/>
      <c r="P537" s="187">
        <f>O537*H537</f>
        <v>0</v>
      </c>
      <c r="Q537" s="187">
        <v>0</v>
      </c>
      <c r="R537" s="187">
        <f>Q537*H537</f>
        <v>0</v>
      </c>
      <c r="S537" s="187">
        <v>0</v>
      </c>
      <c r="T537" s="188">
        <f>S537*H537</f>
        <v>0</v>
      </c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R537" s="189" t="s">
        <v>235</v>
      </c>
      <c r="AT537" s="189" t="s">
        <v>231</v>
      </c>
      <c r="AU537" s="189" t="s">
        <v>89</v>
      </c>
      <c r="AY537" s="19" t="s">
        <v>230</v>
      </c>
      <c r="BE537" s="190">
        <f>IF(N537="základní",J537,0)</f>
        <v>0</v>
      </c>
      <c r="BF537" s="190">
        <f>IF(N537="snížená",J537,0)</f>
        <v>0</v>
      </c>
      <c r="BG537" s="190">
        <f>IF(N537="zákl. přenesená",J537,0)</f>
        <v>0</v>
      </c>
      <c r="BH537" s="190">
        <f>IF(N537="sníž. přenesená",J537,0)</f>
        <v>0</v>
      </c>
      <c r="BI537" s="190">
        <f>IF(N537="nulová",J537,0)</f>
        <v>0</v>
      </c>
      <c r="BJ537" s="19" t="s">
        <v>87</v>
      </c>
      <c r="BK537" s="190">
        <f>ROUND(I537*H537,2)</f>
        <v>0</v>
      </c>
      <c r="BL537" s="19" t="s">
        <v>235</v>
      </c>
      <c r="BM537" s="189" t="s">
        <v>2708</v>
      </c>
    </row>
    <row r="538" s="2" customFormat="1">
      <c r="A538" s="38"/>
      <c r="B538" s="39"/>
      <c r="C538" s="38"/>
      <c r="D538" s="191" t="s">
        <v>237</v>
      </c>
      <c r="E538" s="38"/>
      <c r="F538" s="192" t="s">
        <v>2709</v>
      </c>
      <c r="G538" s="38"/>
      <c r="H538" s="38"/>
      <c r="I538" s="193"/>
      <c r="J538" s="38"/>
      <c r="K538" s="38"/>
      <c r="L538" s="39"/>
      <c r="M538" s="194"/>
      <c r="N538" s="195"/>
      <c r="O538" s="77"/>
      <c r="P538" s="77"/>
      <c r="Q538" s="77"/>
      <c r="R538" s="77"/>
      <c r="S538" s="77"/>
      <c r="T538" s="7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T538" s="19" t="s">
        <v>237</v>
      </c>
      <c r="AU538" s="19" t="s">
        <v>89</v>
      </c>
    </row>
    <row r="539" s="2" customFormat="1">
      <c r="A539" s="38"/>
      <c r="B539" s="39"/>
      <c r="C539" s="38"/>
      <c r="D539" s="199" t="s">
        <v>397</v>
      </c>
      <c r="E539" s="38"/>
      <c r="F539" s="200" t="s">
        <v>2710</v>
      </c>
      <c r="G539" s="38"/>
      <c r="H539" s="38"/>
      <c r="I539" s="193"/>
      <c r="J539" s="38"/>
      <c r="K539" s="38"/>
      <c r="L539" s="39"/>
      <c r="M539" s="194"/>
      <c r="N539" s="195"/>
      <c r="O539" s="77"/>
      <c r="P539" s="77"/>
      <c r="Q539" s="77"/>
      <c r="R539" s="77"/>
      <c r="S539" s="77"/>
      <c r="T539" s="7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T539" s="19" t="s">
        <v>397</v>
      </c>
      <c r="AU539" s="19" t="s">
        <v>89</v>
      </c>
    </row>
    <row r="540" s="2" customFormat="1" ht="16.5" customHeight="1">
      <c r="A540" s="38"/>
      <c r="B540" s="177"/>
      <c r="C540" s="236" t="s">
        <v>434</v>
      </c>
      <c r="D540" s="236" t="s">
        <v>745</v>
      </c>
      <c r="E540" s="237" t="s">
        <v>2711</v>
      </c>
      <c r="F540" s="238" t="s">
        <v>2712</v>
      </c>
      <c r="G540" s="239" t="s">
        <v>458</v>
      </c>
      <c r="H540" s="240">
        <v>1</v>
      </c>
      <c r="I540" s="241"/>
      <c r="J540" s="242">
        <f>ROUND(I540*H540,2)</f>
        <v>0</v>
      </c>
      <c r="K540" s="238" t="s">
        <v>515</v>
      </c>
      <c r="L540" s="243"/>
      <c r="M540" s="244" t="s">
        <v>1</v>
      </c>
      <c r="N540" s="245" t="s">
        <v>44</v>
      </c>
      <c r="O540" s="77"/>
      <c r="P540" s="187">
        <f>O540*H540</f>
        <v>0</v>
      </c>
      <c r="Q540" s="187">
        <v>0.0019</v>
      </c>
      <c r="R540" s="187">
        <f>Q540*H540</f>
        <v>0.0019</v>
      </c>
      <c r="S540" s="187">
        <v>0</v>
      </c>
      <c r="T540" s="188">
        <f>S540*H540</f>
        <v>0</v>
      </c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R540" s="189" t="s">
        <v>260</v>
      </c>
      <c r="AT540" s="189" t="s">
        <v>745</v>
      </c>
      <c r="AU540" s="189" t="s">
        <v>89</v>
      </c>
      <c r="AY540" s="19" t="s">
        <v>230</v>
      </c>
      <c r="BE540" s="190">
        <f>IF(N540="základní",J540,0)</f>
        <v>0</v>
      </c>
      <c r="BF540" s="190">
        <f>IF(N540="snížená",J540,0)</f>
        <v>0</v>
      </c>
      <c r="BG540" s="190">
        <f>IF(N540="zákl. přenesená",J540,0)</f>
        <v>0</v>
      </c>
      <c r="BH540" s="190">
        <f>IF(N540="sníž. přenesená",J540,0)</f>
        <v>0</v>
      </c>
      <c r="BI540" s="190">
        <f>IF(N540="nulová",J540,0)</f>
        <v>0</v>
      </c>
      <c r="BJ540" s="19" t="s">
        <v>87</v>
      </c>
      <c r="BK540" s="190">
        <f>ROUND(I540*H540,2)</f>
        <v>0</v>
      </c>
      <c r="BL540" s="19" t="s">
        <v>235</v>
      </c>
      <c r="BM540" s="189" t="s">
        <v>2713</v>
      </c>
    </row>
    <row r="541" s="2" customFormat="1">
      <c r="A541" s="38"/>
      <c r="B541" s="39"/>
      <c r="C541" s="38"/>
      <c r="D541" s="191" t="s">
        <v>237</v>
      </c>
      <c r="E541" s="38"/>
      <c r="F541" s="192" t="s">
        <v>2712</v>
      </c>
      <c r="G541" s="38"/>
      <c r="H541" s="38"/>
      <c r="I541" s="193"/>
      <c r="J541" s="38"/>
      <c r="K541" s="38"/>
      <c r="L541" s="39"/>
      <c r="M541" s="194"/>
      <c r="N541" s="195"/>
      <c r="O541" s="77"/>
      <c r="P541" s="77"/>
      <c r="Q541" s="77"/>
      <c r="R541" s="77"/>
      <c r="S541" s="77"/>
      <c r="T541" s="7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T541" s="19" t="s">
        <v>237</v>
      </c>
      <c r="AU541" s="19" t="s">
        <v>89</v>
      </c>
    </row>
    <row r="542" s="2" customFormat="1" ht="16.5" customHeight="1">
      <c r="A542" s="38"/>
      <c r="B542" s="177"/>
      <c r="C542" s="178" t="s">
        <v>438</v>
      </c>
      <c r="D542" s="178" t="s">
        <v>231</v>
      </c>
      <c r="E542" s="179" t="s">
        <v>2169</v>
      </c>
      <c r="F542" s="180" t="s">
        <v>2170</v>
      </c>
      <c r="G542" s="181" t="s">
        <v>2165</v>
      </c>
      <c r="H542" s="182">
        <v>5</v>
      </c>
      <c r="I542" s="183"/>
      <c r="J542" s="184">
        <f>ROUND(I542*H542,2)</f>
        <v>0</v>
      </c>
      <c r="K542" s="180" t="s">
        <v>515</v>
      </c>
      <c r="L542" s="39"/>
      <c r="M542" s="185" t="s">
        <v>1</v>
      </c>
      <c r="N542" s="186" t="s">
        <v>44</v>
      </c>
      <c r="O542" s="77"/>
      <c r="P542" s="187">
        <f>O542*H542</f>
        <v>0</v>
      </c>
      <c r="Q542" s="187">
        <v>0.00031</v>
      </c>
      <c r="R542" s="187">
        <f>Q542*H542</f>
        <v>0.00155</v>
      </c>
      <c r="S542" s="187">
        <v>0</v>
      </c>
      <c r="T542" s="188">
        <f>S542*H542</f>
        <v>0</v>
      </c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R542" s="189" t="s">
        <v>235</v>
      </c>
      <c r="AT542" s="189" t="s">
        <v>231</v>
      </c>
      <c r="AU542" s="189" t="s">
        <v>89</v>
      </c>
      <c r="AY542" s="19" t="s">
        <v>230</v>
      </c>
      <c r="BE542" s="190">
        <f>IF(N542="základní",J542,0)</f>
        <v>0</v>
      </c>
      <c r="BF542" s="190">
        <f>IF(N542="snížená",J542,0)</f>
        <v>0</v>
      </c>
      <c r="BG542" s="190">
        <f>IF(N542="zákl. přenesená",J542,0)</f>
        <v>0</v>
      </c>
      <c r="BH542" s="190">
        <f>IF(N542="sníž. přenesená",J542,0)</f>
        <v>0</v>
      </c>
      <c r="BI542" s="190">
        <f>IF(N542="nulová",J542,0)</f>
        <v>0</v>
      </c>
      <c r="BJ542" s="19" t="s">
        <v>87</v>
      </c>
      <c r="BK542" s="190">
        <f>ROUND(I542*H542,2)</f>
        <v>0</v>
      </c>
      <c r="BL542" s="19" t="s">
        <v>235</v>
      </c>
      <c r="BM542" s="189" t="s">
        <v>2714</v>
      </c>
    </row>
    <row r="543" s="2" customFormat="1">
      <c r="A543" s="38"/>
      <c r="B543" s="39"/>
      <c r="C543" s="38"/>
      <c r="D543" s="191" t="s">
        <v>237</v>
      </c>
      <c r="E543" s="38"/>
      <c r="F543" s="192" t="s">
        <v>2172</v>
      </c>
      <c r="G543" s="38"/>
      <c r="H543" s="38"/>
      <c r="I543" s="193"/>
      <c r="J543" s="38"/>
      <c r="K543" s="38"/>
      <c r="L543" s="39"/>
      <c r="M543" s="194"/>
      <c r="N543" s="195"/>
      <c r="O543" s="77"/>
      <c r="P543" s="77"/>
      <c r="Q543" s="77"/>
      <c r="R543" s="77"/>
      <c r="S543" s="77"/>
      <c r="T543" s="7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T543" s="19" t="s">
        <v>237</v>
      </c>
      <c r="AU543" s="19" t="s">
        <v>89</v>
      </c>
    </row>
    <row r="544" s="2" customFormat="1">
      <c r="A544" s="38"/>
      <c r="B544" s="39"/>
      <c r="C544" s="38"/>
      <c r="D544" s="199" t="s">
        <v>397</v>
      </c>
      <c r="E544" s="38"/>
      <c r="F544" s="200" t="s">
        <v>2173</v>
      </c>
      <c r="G544" s="38"/>
      <c r="H544" s="38"/>
      <c r="I544" s="193"/>
      <c r="J544" s="38"/>
      <c r="K544" s="38"/>
      <c r="L544" s="39"/>
      <c r="M544" s="194"/>
      <c r="N544" s="195"/>
      <c r="O544" s="77"/>
      <c r="P544" s="77"/>
      <c r="Q544" s="77"/>
      <c r="R544" s="77"/>
      <c r="S544" s="77"/>
      <c r="T544" s="7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T544" s="19" t="s">
        <v>397</v>
      </c>
      <c r="AU544" s="19" t="s">
        <v>89</v>
      </c>
    </row>
    <row r="545" s="2" customFormat="1" ht="16.5" customHeight="1">
      <c r="A545" s="38"/>
      <c r="B545" s="177"/>
      <c r="C545" s="178" t="s">
        <v>445</v>
      </c>
      <c r="D545" s="178" t="s">
        <v>231</v>
      </c>
      <c r="E545" s="179" t="s">
        <v>2715</v>
      </c>
      <c r="F545" s="180" t="s">
        <v>2716</v>
      </c>
      <c r="G545" s="181" t="s">
        <v>2165</v>
      </c>
      <c r="H545" s="182">
        <v>6</v>
      </c>
      <c r="I545" s="183"/>
      <c r="J545" s="184">
        <f>ROUND(I545*H545,2)</f>
        <v>0</v>
      </c>
      <c r="K545" s="180" t="s">
        <v>515</v>
      </c>
      <c r="L545" s="39"/>
      <c r="M545" s="185" t="s">
        <v>1</v>
      </c>
      <c r="N545" s="186" t="s">
        <v>44</v>
      </c>
      <c r="O545" s="77"/>
      <c r="P545" s="187">
        <f>O545*H545</f>
        <v>0</v>
      </c>
      <c r="Q545" s="187">
        <v>0.00025000000000000001</v>
      </c>
      <c r="R545" s="187">
        <f>Q545*H545</f>
        <v>0.0015</v>
      </c>
      <c r="S545" s="187">
        <v>0</v>
      </c>
      <c r="T545" s="188">
        <f>S545*H545</f>
        <v>0</v>
      </c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R545" s="189" t="s">
        <v>235</v>
      </c>
      <c r="AT545" s="189" t="s">
        <v>231</v>
      </c>
      <c r="AU545" s="189" t="s">
        <v>89</v>
      </c>
      <c r="AY545" s="19" t="s">
        <v>230</v>
      </c>
      <c r="BE545" s="190">
        <f>IF(N545="základní",J545,0)</f>
        <v>0</v>
      </c>
      <c r="BF545" s="190">
        <f>IF(N545="snížená",J545,0)</f>
        <v>0</v>
      </c>
      <c r="BG545" s="190">
        <f>IF(N545="zákl. přenesená",J545,0)</f>
        <v>0</v>
      </c>
      <c r="BH545" s="190">
        <f>IF(N545="sníž. přenesená",J545,0)</f>
        <v>0</v>
      </c>
      <c r="BI545" s="190">
        <f>IF(N545="nulová",J545,0)</f>
        <v>0</v>
      </c>
      <c r="BJ545" s="19" t="s">
        <v>87</v>
      </c>
      <c r="BK545" s="190">
        <f>ROUND(I545*H545,2)</f>
        <v>0</v>
      </c>
      <c r="BL545" s="19" t="s">
        <v>235</v>
      </c>
      <c r="BM545" s="189" t="s">
        <v>2717</v>
      </c>
    </row>
    <row r="546" s="2" customFormat="1">
      <c r="A546" s="38"/>
      <c r="B546" s="39"/>
      <c r="C546" s="38"/>
      <c r="D546" s="191" t="s">
        <v>237</v>
      </c>
      <c r="E546" s="38"/>
      <c r="F546" s="192" t="s">
        <v>2718</v>
      </c>
      <c r="G546" s="38"/>
      <c r="H546" s="38"/>
      <c r="I546" s="193"/>
      <c r="J546" s="38"/>
      <c r="K546" s="38"/>
      <c r="L546" s="39"/>
      <c r="M546" s="194"/>
      <c r="N546" s="195"/>
      <c r="O546" s="77"/>
      <c r="P546" s="77"/>
      <c r="Q546" s="77"/>
      <c r="R546" s="77"/>
      <c r="S546" s="77"/>
      <c r="T546" s="7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T546" s="19" t="s">
        <v>237</v>
      </c>
      <c r="AU546" s="19" t="s">
        <v>89</v>
      </c>
    </row>
    <row r="547" s="2" customFormat="1">
      <c r="A547" s="38"/>
      <c r="B547" s="39"/>
      <c r="C547" s="38"/>
      <c r="D547" s="199" t="s">
        <v>397</v>
      </c>
      <c r="E547" s="38"/>
      <c r="F547" s="200" t="s">
        <v>2719</v>
      </c>
      <c r="G547" s="38"/>
      <c r="H547" s="38"/>
      <c r="I547" s="193"/>
      <c r="J547" s="38"/>
      <c r="K547" s="38"/>
      <c r="L547" s="39"/>
      <c r="M547" s="194"/>
      <c r="N547" s="195"/>
      <c r="O547" s="77"/>
      <c r="P547" s="77"/>
      <c r="Q547" s="77"/>
      <c r="R547" s="77"/>
      <c r="S547" s="77"/>
      <c r="T547" s="7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T547" s="19" t="s">
        <v>397</v>
      </c>
      <c r="AU547" s="19" t="s">
        <v>89</v>
      </c>
    </row>
    <row r="548" s="2" customFormat="1" ht="16.5" customHeight="1">
      <c r="A548" s="38"/>
      <c r="B548" s="177"/>
      <c r="C548" s="178" t="s">
        <v>450</v>
      </c>
      <c r="D548" s="178" t="s">
        <v>231</v>
      </c>
      <c r="E548" s="179" t="s">
        <v>2720</v>
      </c>
      <c r="F548" s="180" t="s">
        <v>2721</v>
      </c>
      <c r="G548" s="181" t="s">
        <v>2165</v>
      </c>
      <c r="H548" s="182">
        <v>1</v>
      </c>
      <c r="I548" s="183"/>
      <c r="J548" s="184">
        <f>ROUND(I548*H548,2)</f>
        <v>0</v>
      </c>
      <c r="K548" s="180" t="s">
        <v>515</v>
      </c>
      <c r="L548" s="39"/>
      <c r="M548" s="185" t="s">
        <v>1</v>
      </c>
      <c r="N548" s="186" t="s">
        <v>44</v>
      </c>
      <c r="O548" s="77"/>
      <c r="P548" s="187">
        <f>O548*H548</f>
        <v>0</v>
      </c>
      <c r="Q548" s="187">
        <v>0.00050000000000000001</v>
      </c>
      <c r="R548" s="187">
        <f>Q548*H548</f>
        <v>0.00050000000000000001</v>
      </c>
      <c r="S548" s="187">
        <v>0</v>
      </c>
      <c r="T548" s="188">
        <f>S548*H548</f>
        <v>0</v>
      </c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R548" s="189" t="s">
        <v>235</v>
      </c>
      <c r="AT548" s="189" t="s">
        <v>231</v>
      </c>
      <c r="AU548" s="189" t="s">
        <v>89</v>
      </c>
      <c r="AY548" s="19" t="s">
        <v>230</v>
      </c>
      <c r="BE548" s="190">
        <f>IF(N548="základní",J548,0)</f>
        <v>0</v>
      </c>
      <c r="BF548" s="190">
        <f>IF(N548="snížená",J548,0)</f>
        <v>0</v>
      </c>
      <c r="BG548" s="190">
        <f>IF(N548="zákl. přenesená",J548,0)</f>
        <v>0</v>
      </c>
      <c r="BH548" s="190">
        <f>IF(N548="sníž. přenesená",J548,0)</f>
        <v>0</v>
      </c>
      <c r="BI548" s="190">
        <f>IF(N548="nulová",J548,0)</f>
        <v>0</v>
      </c>
      <c r="BJ548" s="19" t="s">
        <v>87</v>
      </c>
      <c r="BK548" s="190">
        <f>ROUND(I548*H548,2)</f>
        <v>0</v>
      </c>
      <c r="BL548" s="19" t="s">
        <v>235</v>
      </c>
      <c r="BM548" s="189" t="s">
        <v>2722</v>
      </c>
    </row>
    <row r="549" s="2" customFormat="1">
      <c r="A549" s="38"/>
      <c r="B549" s="39"/>
      <c r="C549" s="38"/>
      <c r="D549" s="191" t="s">
        <v>237</v>
      </c>
      <c r="E549" s="38"/>
      <c r="F549" s="192" t="s">
        <v>2723</v>
      </c>
      <c r="G549" s="38"/>
      <c r="H549" s="38"/>
      <c r="I549" s="193"/>
      <c r="J549" s="38"/>
      <c r="K549" s="38"/>
      <c r="L549" s="39"/>
      <c r="M549" s="194"/>
      <c r="N549" s="195"/>
      <c r="O549" s="77"/>
      <c r="P549" s="77"/>
      <c r="Q549" s="77"/>
      <c r="R549" s="77"/>
      <c r="S549" s="77"/>
      <c r="T549" s="7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T549" s="19" t="s">
        <v>237</v>
      </c>
      <c r="AU549" s="19" t="s">
        <v>89</v>
      </c>
    </row>
    <row r="550" s="2" customFormat="1">
      <c r="A550" s="38"/>
      <c r="B550" s="39"/>
      <c r="C550" s="38"/>
      <c r="D550" s="199" t="s">
        <v>397</v>
      </c>
      <c r="E550" s="38"/>
      <c r="F550" s="200" t="s">
        <v>2724</v>
      </c>
      <c r="G550" s="38"/>
      <c r="H550" s="38"/>
      <c r="I550" s="193"/>
      <c r="J550" s="38"/>
      <c r="K550" s="38"/>
      <c r="L550" s="39"/>
      <c r="M550" s="194"/>
      <c r="N550" s="195"/>
      <c r="O550" s="77"/>
      <c r="P550" s="77"/>
      <c r="Q550" s="77"/>
      <c r="R550" s="77"/>
      <c r="S550" s="77"/>
      <c r="T550" s="7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T550" s="19" t="s">
        <v>397</v>
      </c>
      <c r="AU550" s="19" t="s">
        <v>89</v>
      </c>
    </row>
    <row r="551" s="2" customFormat="1" ht="16.5" customHeight="1">
      <c r="A551" s="38"/>
      <c r="B551" s="177"/>
      <c r="C551" s="178" t="s">
        <v>455</v>
      </c>
      <c r="D551" s="178" t="s">
        <v>231</v>
      </c>
      <c r="E551" s="179" t="s">
        <v>2174</v>
      </c>
      <c r="F551" s="180" t="s">
        <v>2175</v>
      </c>
      <c r="G551" s="181" t="s">
        <v>543</v>
      </c>
      <c r="H551" s="182">
        <v>201.90000000000001</v>
      </c>
      <c r="I551" s="183"/>
      <c r="J551" s="184">
        <f>ROUND(I551*H551,2)</f>
        <v>0</v>
      </c>
      <c r="K551" s="180" t="s">
        <v>515</v>
      </c>
      <c r="L551" s="39"/>
      <c r="M551" s="185" t="s">
        <v>1</v>
      </c>
      <c r="N551" s="186" t="s">
        <v>44</v>
      </c>
      <c r="O551" s="77"/>
      <c r="P551" s="187">
        <f>O551*H551</f>
        <v>0</v>
      </c>
      <c r="Q551" s="187">
        <v>0</v>
      </c>
      <c r="R551" s="187">
        <f>Q551*H551</f>
        <v>0</v>
      </c>
      <c r="S551" s="187">
        <v>0</v>
      </c>
      <c r="T551" s="188">
        <f>S551*H551</f>
        <v>0</v>
      </c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R551" s="189" t="s">
        <v>235</v>
      </c>
      <c r="AT551" s="189" t="s">
        <v>231</v>
      </c>
      <c r="AU551" s="189" t="s">
        <v>89</v>
      </c>
      <c r="AY551" s="19" t="s">
        <v>230</v>
      </c>
      <c r="BE551" s="190">
        <f>IF(N551="základní",J551,0)</f>
        <v>0</v>
      </c>
      <c r="BF551" s="190">
        <f>IF(N551="snížená",J551,0)</f>
        <v>0</v>
      </c>
      <c r="BG551" s="190">
        <f>IF(N551="zákl. přenesená",J551,0)</f>
        <v>0</v>
      </c>
      <c r="BH551" s="190">
        <f>IF(N551="sníž. přenesená",J551,0)</f>
        <v>0</v>
      </c>
      <c r="BI551" s="190">
        <f>IF(N551="nulová",J551,0)</f>
        <v>0</v>
      </c>
      <c r="BJ551" s="19" t="s">
        <v>87</v>
      </c>
      <c r="BK551" s="190">
        <f>ROUND(I551*H551,2)</f>
        <v>0</v>
      </c>
      <c r="BL551" s="19" t="s">
        <v>235</v>
      </c>
      <c r="BM551" s="189" t="s">
        <v>2725</v>
      </c>
    </row>
    <row r="552" s="2" customFormat="1">
      <c r="A552" s="38"/>
      <c r="B552" s="39"/>
      <c r="C552" s="38"/>
      <c r="D552" s="191" t="s">
        <v>237</v>
      </c>
      <c r="E552" s="38"/>
      <c r="F552" s="192" t="s">
        <v>2177</v>
      </c>
      <c r="G552" s="38"/>
      <c r="H552" s="38"/>
      <c r="I552" s="193"/>
      <c r="J552" s="38"/>
      <c r="K552" s="38"/>
      <c r="L552" s="39"/>
      <c r="M552" s="194"/>
      <c r="N552" s="195"/>
      <c r="O552" s="77"/>
      <c r="P552" s="77"/>
      <c r="Q552" s="77"/>
      <c r="R552" s="77"/>
      <c r="S552" s="77"/>
      <c r="T552" s="7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T552" s="19" t="s">
        <v>237</v>
      </c>
      <c r="AU552" s="19" t="s">
        <v>89</v>
      </c>
    </row>
    <row r="553" s="2" customFormat="1">
      <c r="A553" s="38"/>
      <c r="B553" s="39"/>
      <c r="C553" s="38"/>
      <c r="D553" s="199" t="s">
        <v>397</v>
      </c>
      <c r="E553" s="38"/>
      <c r="F553" s="200" t="s">
        <v>2178</v>
      </c>
      <c r="G553" s="38"/>
      <c r="H553" s="38"/>
      <c r="I553" s="193"/>
      <c r="J553" s="38"/>
      <c r="K553" s="38"/>
      <c r="L553" s="39"/>
      <c r="M553" s="194"/>
      <c r="N553" s="195"/>
      <c r="O553" s="77"/>
      <c r="P553" s="77"/>
      <c r="Q553" s="77"/>
      <c r="R553" s="77"/>
      <c r="S553" s="77"/>
      <c r="T553" s="7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T553" s="19" t="s">
        <v>397</v>
      </c>
      <c r="AU553" s="19" t="s">
        <v>89</v>
      </c>
    </row>
    <row r="554" s="15" customFormat="1">
      <c r="A554" s="15"/>
      <c r="B554" s="221"/>
      <c r="C554" s="15"/>
      <c r="D554" s="191" t="s">
        <v>519</v>
      </c>
      <c r="E554" s="222" t="s">
        <v>1</v>
      </c>
      <c r="F554" s="223" t="s">
        <v>2179</v>
      </c>
      <c r="G554" s="15"/>
      <c r="H554" s="222" t="s">
        <v>1</v>
      </c>
      <c r="I554" s="224"/>
      <c r="J554" s="15"/>
      <c r="K554" s="15"/>
      <c r="L554" s="221"/>
      <c r="M554" s="225"/>
      <c r="N554" s="226"/>
      <c r="O554" s="226"/>
      <c r="P554" s="226"/>
      <c r="Q554" s="226"/>
      <c r="R554" s="226"/>
      <c r="S554" s="226"/>
      <c r="T554" s="227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T554" s="222" t="s">
        <v>519</v>
      </c>
      <c r="AU554" s="222" t="s">
        <v>89</v>
      </c>
      <c r="AV554" s="15" t="s">
        <v>87</v>
      </c>
      <c r="AW554" s="15" t="s">
        <v>35</v>
      </c>
      <c r="AX554" s="15" t="s">
        <v>79</v>
      </c>
      <c r="AY554" s="222" t="s">
        <v>230</v>
      </c>
    </row>
    <row r="555" s="13" customFormat="1">
      <c r="A555" s="13"/>
      <c r="B555" s="205"/>
      <c r="C555" s="13"/>
      <c r="D555" s="191" t="s">
        <v>519</v>
      </c>
      <c r="E555" s="206" t="s">
        <v>1</v>
      </c>
      <c r="F555" s="207" t="s">
        <v>2675</v>
      </c>
      <c r="G555" s="13"/>
      <c r="H555" s="208">
        <v>201.90000000000001</v>
      </c>
      <c r="I555" s="209"/>
      <c r="J555" s="13"/>
      <c r="K555" s="13"/>
      <c r="L555" s="205"/>
      <c r="M555" s="210"/>
      <c r="N555" s="211"/>
      <c r="O555" s="211"/>
      <c r="P555" s="211"/>
      <c r="Q555" s="211"/>
      <c r="R555" s="211"/>
      <c r="S555" s="211"/>
      <c r="T555" s="212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06" t="s">
        <v>519</v>
      </c>
      <c r="AU555" s="206" t="s">
        <v>89</v>
      </c>
      <c r="AV555" s="13" t="s">
        <v>89</v>
      </c>
      <c r="AW555" s="13" t="s">
        <v>35</v>
      </c>
      <c r="AX555" s="13" t="s">
        <v>79</v>
      </c>
      <c r="AY555" s="206" t="s">
        <v>230</v>
      </c>
    </row>
    <row r="556" s="14" customFormat="1">
      <c r="A556" s="14"/>
      <c r="B556" s="213"/>
      <c r="C556" s="14"/>
      <c r="D556" s="191" t="s">
        <v>519</v>
      </c>
      <c r="E556" s="214" t="s">
        <v>1</v>
      </c>
      <c r="F556" s="215" t="s">
        <v>534</v>
      </c>
      <c r="G556" s="14"/>
      <c r="H556" s="216">
        <v>201.90000000000001</v>
      </c>
      <c r="I556" s="217"/>
      <c r="J556" s="14"/>
      <c r="K556" s="14"/>
      <c r="L556" s="213"/>
      <c r="M556" s="218"/>
      <c r="N556" s="219"/>
      <c r="O556" s="219"/>
      <c r="P556" s="219"/>
      <c r="Q556" s="219"/>
      <c r="R556" s="219"/>
      <c r="S556" s="219"/>
      <c r="T556" s="220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14" t="s">
        <v>519</v>
      </c>
      <c r="AU556" s="214" t="s">
        <v>89</v>
      </c>
      <c r="AV556" s="14" t="s">
        <v>235</v>
      </c>
      <c r="AW556" s="14" t="s">
        <v>35</v>
      </c>
      <c r="AX556" s="14" t="s">
        <v>87</v>
      </c>
      <c r="AY556" s="214" t="s">
        <v>230</v>
      </c>
    </row>
    <row r="557" s="2" customFormat="1" ht="16.5" customHeight="1">
      <c r="A557" s="38"/>
      <c r="B557" s="177"/>
      <c r="C557" s="178" t="s">
        <v>460</v>
      </c>
      <c r="D557" s="178" t="s">
        <v>231</v>
      </c>
      <c r="E557" s="179" t="s">
        <v>2726</v>
      </c>
      <c r="F557" s="180" t="s">
        <v>2727</v>
      </c>
      <c r="G557" s="181" t="s">
        <v>543</v>
      </c>
      <c r="H557" s="182">
        <v>323.30000000000001</v>
      </c>
      <c r="I557" s="183"/>
      <c r="J557" s="184">
        <f>ROUND(I557*H557,2)</f>
        <v>0</v>
      </c>
      <c r="K557" s="180" t="s">
        <v>515</v>
      </c>
      <c r="L557" s="39"/>
      <c r="M557" s="185" t="s">
        <v>1</v>
      </c>
      <c r="N557" s="186" t="s">
        <v>44</v>
      </c>
      <c r="O557" s="77"/>
      <c r="P557" s="187">
        <f>O557*H557</f>
        <v>0</v>
      </c>
      <c r="Q557" s="187">
        <v>1.0000000000000001E-05</v>
      </c>
      <c r="R557" s="187">
        <f>Q557*H557</f>
        <v>0.0032330000000000002</v>
      </c>
      <c r="S557" s="187">
        <v>0</v>
      </c>
      <c r="T557" s="188">
        <f>S557*H557</f>
        <v>0</v>
      </c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R557" s="189" t="s">
        <v>235</v>
      </c>
      <c r="AT557" s="189" t="s">
        <v>231</v>
      </c>
      <c r="AU557" s="189" t="s">
        <v>89</v>
      </c>
      <c r="AY557" s="19" t="s">
        <v>230</v>
      </c>
      <c r="BE557" s="190">
        <f>IF(N557="základní",J557,0)</f>
        <v>0</v>
      </c>
      <c r="BF557" s="190">
        <f>IF(N557="snížená",J557,0)</f>
        <v>0</v>
      </c>
      <c r="BG557" s="190">
        <f>IF(N557="zákl. přenesená",J557,0)</f>
        <v>0</v>
      </c>
      <c r="BH557" s="190">
        <f>IF(N557="sníž. přenesená",J557,0)</f>
        <v>0</v>
      </c>
      <c r="BI557" s="190">
        <f>IF(N557="nulová",J557,0)</f>
        <v>0</v>
      </c>
      <c r="BJ557" s="19" t="s">
        <v>87</v>
      </c>
      <c r="BK557" s="190">
        <f>ROUND(I557*H557,2)</f>
        <v>0</v>
      </c>
      <c r="BL557" s="19" t="s">
        <v>235</v>
      </c>
      <c r="BM557" s="189" t="s">
        <v>2728</v>
      </c>
    </row>
    <row r="558" s="2" customFormat="1">
      <c r="A558" s="38"/>
      <c r="B558" s="39"/>
      <c r="C558" s="38"/>
      <c r="D558" s="191" t="s">
        <v>237</v>
      </c>
      <c r="E558" s="38"/>
      <c r="F558" s="192" t="s">
        <v>2727</v>
      </c>
      <c r="G558" s="38"/>
      <c r="H558" s="38"/>
      <c r="I558" s="193"/>
      <c r="J558" s="38"/>
      <c r="K558" s="38"/>
      <c r="L558" s="39"/>
      <c r="M558" s="194"/>
      <c r="N558" s="195"/>
      <c r="O558" s="77"/>
      <c r="P558" s="77"/>
      <c r="Q558" s="77"/>
      <c r="R558" s="77"/>
      <c r="S558" s="77"/>
      <c r="T558" s="7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T558" s="19" t="s">
        <v>237</v>
      </c>
      <c r="AU558" s="19" t="s">
        <v>89</v>
      </c>
    </row>
    <row r="559" s="2" customFormat="1">
      <c r="A559" s="38"/>
      <c r="B559" s="39"/>
      <c r="C559" s="38"/>
      <c r="D559" s="199" t="s">
        <v>397</v>
      </c>
      <c r="E559" s="38"/>
      <c r="F559" s="200" t="s">
        <v>2729</v>
      </c>
      <c r="G559" s="38"/>
      <c r="H559" s="38"/>
      <c r="I559" s="193"/>
      <c r="J559" s="38"/>
      <c r="K559" s="38"/>
      <c r="L559" s="39"/>
      <c r="M559" s="194"/>
      <c r="N559" s="195"/>
      <c r="O559" s="77"/>
      <c r="P559" s="77"/>
      <c r="Q559" s="77"/>
      <c r="R559" s="77"/>
      <c r="S559" s="77"/>
      <c r="T559" s="7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T559" s="19" t="s">
        <v>397</v>
      </c>
      <c r="AU559" s="19" t="s">
        <v>89</v>
      </c>
    </row>
    <row r="560" s="15" customFormat="1">
      <c r="A560" s="15"/>
      <c r="B560" s="221"/>
      <c r="C560" s="15"/>
      <c r="D560" s="191" t="s">
        <v>519</v>
      </c>
      <c r="E560" s="222" t="s">
        <v>1</v>
      </c>
      <c r="F560" s="223" t="s">
        <v>2179</v>
      </c>
      <c r="G560" s="15"/>
      <c r="H560" s="222" t="s">
        <v>1</v>
      </c>
      <c r="I560" s="224"/>
      <c r="J560" s="15"/>
      <c r="K560" s="15"/>
      <c r="L560" s="221"/>
      <c r="M560" s="225"/>
      <c r="N560" s="226"/>
      <c r="O560" s="226"/>
      <c r="P560" s="226"/>
      <c r="Q560" s="226"/>
      <c r="R560" s="226"/>
      <c r="S560" s="226"/>
      <c r="T560" s="227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T560" s="222" t="s">
        <v>519</v>
      </c>
      <c r="AU560" s="222" t="s">
        <v>89</v>
      </c>
      <c r="AV560" s="15" t="s">
        <v>87</v>
      </c>
      <c r="AW560" s="15" t="s">
        <v>35</v>
      </c>
      <c r="AX560" s="15" t="s">
        <v>79</v>
      </c>
      <c r="AY560" s="222" t="s">
        <v>230</v>
      </c>
    </row>
    <row r="561" s="13" customFormat="1">
      <c r="A561" s="13"/>
      <c r="B561" s="205"/>
      <c r="C561" s="13"/>
      <c r="D561" s="191" t="s">
        <v>519</v>
      </c>
      <c r="E561" s="206" t="s">
        <v>1</v>
      </c>
      <c r="F561" s="207" t="s">
        <v>2683</v>
      </c>
      <c r="G561" s="13"/>
      <c r="H561" s="208">
        <v>268.89999999999998</v>
      </c>
      <c r="I561" s="209"/>
      <c r="J561" s="13"/>
      <c r="K561" s="13"/>
      <c r="L561" s="205"/>
      <c r="M561" s="210"/>
      <c r="N561" s="211"/>
      <c r="O561" s="211"/>
      <c r="P561" s="211"/>
      <c r="Q561" s="211"/>
      <c r="R561" s="211"/>
      <c r="S561" s="211"/>
      <c r="T561" s="21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06" t="s">
        <v>519</v>
      </c>
      <c r="AU561" s="206" t="s">
        <v>89</v>
      </c>
      <c r="AV561" s="13" t="s">
        <v>89</v>
      </c>
      <c r="AW561" s="13" t="s">
        <v>35</v>
      </c>
      <c r="AX561" s="13" t="s">
        <v>79</v>
      </c>
      <c r="AY561" s="206" t="s">
        <v>230</v>
      </c>
    </row>
    <row r="562" s="13" customFormat="1">
      <c r="A562" s="13"/>
      <c r="B562" s="205"/>
      <c r="C562" s="13"/>
      <c r="D562" s="191" t="s">
        <v>519</v>
      </c>
      <c r="E562" s="206" t="s">
        <v>1</v>
      </c>
      <c r="F562" s="207" t="s">
        <v>2693</v>
      </c>
      <c r="G562" s="13"/>
      <c r="H562" s="208">
        <v>54.399999999999999</v>
      </c>
      <c r="I562" s="209"/>
      <c r="J562" s="13"/>
      <c r="K562" s="13"/>
      <c r="L562" s="205"/>
      <c r="M562" s="210"/>
      <c r="N562" s="211"/>
      <c r="O562" s="211"/>
      <c r="P562" s="211"/>
      <c r="Q562" s="211"/>
      <c r="R562" s="211"/>
      <c r="S562" s="211"/>
      <c r="T562" s="212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06" t="s">
        <v>519</v>
      </c>
      <c r="AU562" s="206" t="s">
        <v>89</v>
      </c>
      <c r="AV562" s="13" t="s">
        <v>89</v>
      </c>
      <c r="AW562" s="13" t="s">
        <v>35</v>
      </c>
      <c r="AX562" s="13" t="s">
        <v>79</v>
      </c>
      <c r="AY562" s="206" t="s">
        <v>230</v>
      </c>
    </row>
    <row r="563" s="14" customFormat="1">
      <c r="A563" s="14"/>
      <c r="B563" s="213"/>
      <c r="C563" s="14"/>
      <c r="D563" s="191" t="s">
        <v>519</v>
      </c>
      <c r="E563" s="214" t="s">
        <v>1</v>
      </c>
      <c r="F563" s="215" t="s">
        <v>534</v>
      </c>
      <c r="G563" s="14"/>
      <c r="H563" s="216">
        <v>323.29999999999995</v>
      </c>
      <c r="I563" s="217"/>
      <c r="J563" s="14"/>
      <c r="K563" s="14"/>
      <c r="L563" s="213"/>
      <c r="M563" s="218"/>
      <c r="N563" s="219"/>
      <c r="O563" s="219"/>
      <c r="P563" s="219"/>
      <c r="Q563" s="219"/>
      <c r="R563" s="219"/>
      <c r="S563" s="219"/>
      <c r="T563" s="220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14" t="s">
        <v>519</v>
      </c>
      <c r="AU563" s="214" t="s">
        <v>89</v>
      </c>
      <c r="AV563" s="14" t="s">
        <v>235</v>
      </c>
      <c r="AW563" s="14" t="s">
        <v>35</v>
      </c>
      <c r="AX563" s="14" t="s">
        <v>87</v>
      </c>
      <c r="AY563" s="214" t="s">
        <v>230</v>
      </c>
    </row>
    <row r="564" s="2" customFormat="1" ht="16.5" customHeight="1">
      <c r="A564" s="38"/>
      <c r="B564" s="177"/>
      <c r="C564" s="178" t="s">
        <v>464</v>
      </c>
      <c r="D564" s="178" t="s">
        <v>231</v>
      </c>
      <c r="E564" s="179" t="s">
        <v>2730</v>
      </c>
      <c r="F564" s="180" t="s">
        <v>2731</v>
      </c>
      <c r="G564" s="181" t="s">
        <v>458</v>
      </c>
      <c r="H564" s="182">
        <v>3</v>
      </c>
      <c r="I564" s="183"/>
      <c r="J564" s="184">
        <f>ROUND(I564*H564,2)</f>
        <v>0</v>
      </c>
      <c r="K564" s="180" t="s">
        <v>515</v>
      </c>
      <c r="L564" s="39"/>
      <c r="M564" s="185" t="s">
        <v>1</v>
      </c>
      <c r="N564" s="186" t="s">
        <v>44</v>
      </c>
      <c r="O564" s="77"/>
      <c r="P564" s="187">
        <f>O564*H564</f>
        <v>0</v>
      </c>
      <c r="Q564" s="187">
        <v>0.41948000000000002</v>
      </c>
      <c r="R564" s="187">
        <f>Q564*H564</f>
        <v>1.25844</v>
      </c>
      <c r="S564" s="187">
        <v>0</v>
      </c>
      <c r="T564" s="188">
        <f>S564*H564</f>
        <v>0</v>
      </c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R564" s="189" t="s">
        <v>235</v>
      </c>
      <c r="AT564" s="189" t="s">
        <v>231</v>
      </c>
      <c r="AU564" s="189" t="s">
        <v>89</v>
      </c>
      <c r="AY564" s="19" t="s">
        <v>230</v>
      </c>
      <c r="BE564" s="190">
        <f>IF(N564="základní",J564,0)</f>
        <v>0</v>
      </c>
      <c r="BF564" s="190">
        <f>IF(N564="snížená",J564,0)</f>
        <v>0</v>
      </c>
      <c r="BG564" s="190">
        <f>IF(N564="zákl. přenesená",J564,0)</f>
        <v>0</v>
      </c>
      <c r="BH564" s="190">
        <f>IF(N564="sníž. přenesená",J564,0)</f>
        <v>0</v>
      </c>
      <c r="BI564" s="190">
        <f>IF(N564="nulová",J564,0)</f>
        <v>0</v>
      </c>
      <c r="BJ564" s="19" t="s">
        <v>87</v>
      </c>
      <c r="BK564" s="190">
        <f>ROUND(I564*H564,2)</f>
        <v>0</v>
      </c>
      <c r="BL564" s="19" t="s">
        <v>235</v>
      </c>
      <c r="BM564" s="189" t="s">
        <v>2732</v>
      </c>
    </row>
    <row r="565" s="2" customFormat="1">
      <c r="A565" s="38"/>
      <c r="B565" s="39"/>
      <c r="C565" s="38"/>
      <c r="D565" s="191" t="s">
        <v>237</v>
      </c>
      <c r="E565" s="38"/>
      <c r="F565" s="192" t="s">
        <v>2733</v>
      </c>
      <c r="G565" s="38"/>
      <c r="H565" s="38"/>
      <c r="I565" s="193"/>
      <c r="J565" s="38"/>
      <c r="K565" s="38"/>
      <c r="L565" s="39"/>
      <c r="M565" s="194"/>
      <c r="N565" s="195"/>
      <c r="O565" s="77"/>
      <c r="P565" s="77"/>
      <c r="Q565" s="77"/>
      <c r="R565" s="77"/>
      <c r="S565" s="77"/>
      <c r="T565" s="7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T565" s="19" t="s">
        <v>237</v>
      </c>
      <c r="AU565" s="19" t="s">
        <v>89</v>
      </c>
    </row>
    <row r="566" s="2" customFormat="1">
      <c r="A566" s="38"/>
      <c r="B566" s="39"/>
      <c r="C566" s="38"/>
      <c r="D566" s="199" t="s">
        <v>397</v>
      </c>
      <c r="E566" s="38"/>
      <c r="F566" s="200" t="s">
        <v>2734</v>
      </c>
      <c r="G566" s="38"/>
      <c r="H566" s="38"/>
      <c r="I566" s="193"/>
      <c r="J566" s="38"/>
      <c r="K566" s="38"/>
      <c r="L566" s="39"/>
      <c r="M566" s="194"/>
      <c r="N566" s="195"/>
      <c r="O566" s="77"/>
      <c r="P566" s="77"/>
      <c r="Q566" s="77"/>
      <c r="R566" s="77"/>
      <c r="S566" s="77"/>
      <c r="T566" s="7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T566" s="19" t="s">
        <v>397</v>
      </c>
      <c r="AU566" s="19" t="s">
        <v>89</v>
      </c>
    </row>
    <row r="567" s="13" customFormat="1">
      <c r="A567" s="13"/>
      <c r="B567" s="205"/>
      <c r="C567" s="13"/>
      <c r="D567" s="191" t="s">
        <v>519</v>
      </c>
      <c r="E567" s="206" t="s">
        <v>1</v>
      </c>
      <c r="F567" s="207" t="s">
        <v>2735</v>
      </c>
      <c r="G567" s="13"/>
      <c r="H567" s="208">
        <v>1</v>
      </c>
      <c r="I567" s="209"/>
      <c r="J567" s="13"/>
      <c r="K567" s="13"/>
      <c r="L567" s="205"/>
      <c r="M567" s="210"/>
      <c r="N567" s="211"/>
      <c r="O567" s="211"/>
      <c r="P567" s="211"/>
      <c r="Q567" s="211"/>
      <c r="R567" s="211"/>
      <c r="S567" s="211"/>
      <c r="T567" s="21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06" t="s">
        <v>519</v>
      </c>
      <c r="AU567" s="206" t="s">
        <v>89</v>
      </c>
      <c r="AV567" s="13" t="s">
        <v>89</v>
      </c>
      <c r="AW567" s="13" t="s">
        <v>35</v>
      </c>
      <c r="AX567" s="13" t="s">
        <v>79</v>
      </c>
      <c r="AY567" s="206" t="s">
        <v>230</v>
      </c>
    </row>
    <row r="568" s="13" customFormat="1">
      <c r="A568" s="13"/>
      <c r="B568" s="205"/>
      <c r="C568" s="13"/>
      <c r="D568" s="191" t="s">
        <v>519</v>
      </c>
      <c r="E568" s="206" t="s">
        <v>1</v>
      </c>
      <c r="F568" s="207" t="s">
        <v>2736</v>
      </c>
      <c r="G568" s="13"/>
      <c r="H568" s="208">
        <v>2</v>
      </c>
      <c r="I568" s="209"/>
      <c r="J568" s="13"/>
      <c r="K568" s="13"/>
      <c r="L568" s="205"/>
      <c r="M568" s="210"/>
      <c r="N568" s="211"/>
      <c r="O568" s="211"/>
      <c r="P568" s="211"/>
      <c r="Q568" s="211"/>
      <c r="R568" s="211"/>
      <c r="S568" s="211"/>
      <c r="T568" s="21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06" t="s">
        <v>519</v>
      </c>
      <c r="AU568" s="206" t="s">
        <v>89</v>
      </c>
      <c r="AV568" s="13" t="s">
        <v>89</v>
      </c>
      <c r="AW568" s="13" t="s">
        <v>35</v>
      </c>
      <c r="AX568" s="13" t="s">
        <v>79</v>
      </c>
      <c r="AY568" s="206" t="s">
        <v>230</v>
      </c>
    </row>
    <row r="569" s="14" customFormat="1">
      <c r="A569" s="14"/>
      <c r="B569" s="213"/>
      <c r="C569" s="14"/>
      <c r="D569" s="191" t="s">
        <v>519</v>
      </c>
      <c r="E569" s="214" t="s">
        <v>1</v>
      </c>
      <c r="F569" s="215" t="s">
        <v>534</v>
      </c>
      <c r="G569" s="14"/>
      <c r="H569" s="216">
        <v>3</v>
      </c>
      <c r="I569" s="217"/>
      <c r="J569" s="14"/>
      <c r="K569" s="14"/>
      <c r="L569" s="213"/>
      <c r="M569" s="218"/>
      <c r="N569" s="219"/>
      <c r="O569" s="219"/>
      <c r="P569" s="219"/>
      <c r="Q569" s="219"/>
      <c r="R569" s="219"/>
      <c r="S569" s="219"/>
      <c r="T569" s="220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14" t="s">
        <v>519</v>
      </c>
      <c r="AU569" s="214" t="s">
        <v>89</v>
      </c>
      <c r="AV569" s="14" t="s">
        <v>235</v>
      </c>
      <c r="AW569" s="14" t="s">
        <v>35</v>
      </c>
      <c r="AX569" s="14" t="s">
        <v>87</v>
      </c>
      <c r="AY569" s="214" t="s">
        <v>230</v>
      </c>
    </row>
    <row r="570" s="2" customFormat="1" ht="16.5" customHeight="1">
      <c r="A570" s="38"/>
      <c r="B570" s="177"/>
      <c r="C570" s="236" t="s">
        <v>471</v>
      </c>
      <c r="D570" s="236" t="s">
        <v>745</v>
      </c>
      <c r="E570" s="237" t="s">
        <v>2737</v>
      </c>
      <c r="F570" s="238" t="s">
        <v>2738</v>
      </c>
      <c r="G570" s="239" t="s">
        <v>458</v>
      </c>
      <c r="H570" s="240">
        <v>1</v>
      </c>
      <c r="I570" s="241"/>
      <c r="J570" s="242">
        <f>ROUND(I570*H570,2)</f>
        <v>0</v>
      </c>
      <c r="K570" s="238" t="s">
        <v>515</v>
      </c>
      <c r="L570" s="243"/>
      <c r="M570" s="244" t="s">
        <v>1</v>
      </c>
      <c r="N570" s="245" t="s">
        <v>44</v>
      </c>
      <c r="O570" s="77"/>
      <c r="P570" s="187">
        <f>O570*H570</f>
        <v>0</v>
      </c>
      <c r="Q570" s="187">
        <v>1.45</v>
      </c>
      <c r="R570" s="187">
        <f>Q570*H570</f>
        <v>1.45</v>
      </c>
      <c r="S570" s="187">
        <v>0</v>
      </c>
      <c r="T570" s="188">
        <f>S570*H570</f>
        <v>0</v>
      </c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R570" s="189" t="s">
        <v>260</v>
      </c>
      <c r="AT570" s="189" t="s">
        <v>745</v>
      </c>
      <c r="AU570" s="189" t="s">
        <v>89</v>
      </c>
      <c r="AY570" s="19" t="s">
        <v>230</v>
      </c>
      <c r="BE570" s="190">
        <f>IF(N570="základní",J570,0)</f>
        <v>0</v>
      </c>
      <c r="BF570" s="190">
        <f>IF(N570="snížená",J570,0)</f>
        <v>0</v>
      </c>
      <c r="BG570" s="190">
        <f>IF(N570="zákl. přenesená",J570,0)</f>
        <v>0</v>
      </c>
      <c r="BH570" s="190">
        <f>IF(N570="sníž. přenesená",J570,0)</f>
        <v>0</v>
      </c>
      <c r="BI570" s="190">
        <f>IF(N570="nulová",J570,0)</f>
        <v>0</v>
      </c>
      <c r="BJ570" s="19" t="s">
        <v>87</v>
      </c>
      <c r="BK570" s="190">
        <f>ROUND(I570*H570,2)</f>
        <v>0</v>
      </c>
      <c r="BL570" s="19" t="s">
        <v>235</v>
      </c>
      <c r="BM570" s="189" t="s">
        <v>2739</v>
      </c>
    </row>
    <row r="571" s="2" customFormat="1">
      <c r="A571" s="38"/>
      <c r="B571" s="39"/>
      <c r="C571" s="38"/>
      <c r="D571" s="191" t="s">
        <v>237</v>
      </c>
      <c r="E571" s="38"/>
      <c r="F571" s="192" t="s">
        <v>2738</v>
      </c>
      <c r="G571" s="38"/>
      <c r="H571" s="38"/>
      <c r="I571" s="193"/>
      <c r="J571" s="38"/>
      <c r="K571" s="38"/>
      <c r="L571" s="39"/>
      <c r="M571" s="194"/>
      <c r="N571" s="195"/>
      <c r="O571" s="77"/>
      <c r="P571" s="77"/>
      <c r="Q571" s="77"/>
      <c r="R571" s="77"/>
      <c r="S571" s="77"/>
      <c r="T571" s="7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T571" s="19" t="s">
        <v>237</v>
      </c>
      <c r="AU571" s="19" t="s">
        <v>89</v>
      </c>
    </row>
    <row r="572" s="13" customFormat="1">
      <c r="A572" s="13"/>
      <c r="B572" s="205"/>
      <c r="C572" s="13"/>
      <c r="D572" s="191" t="s">
        <v>519</v>
      </c>
      <c r="E572" s="206" t="s">
        <v>1</v>
      </c>
      <c r="F572" s="207" t="s">
        <v>2735</v>
      </c>
      <c r="G572" s="13"/>
      <c r="H572" s="208">
        <v>1</v>
      </c>
      <c r="I572" s="209"/>
      <c r="J572" s="13"/>
      <c r="K572" s="13"/>
      <c r="L572" s="205"/>
      <c r="M572" s="210"/>
      <c r="N572" s="211"/>
      <c r="O572" s="211"/>
      <c r="P572" s="211"/>
      <c r="Q572" s="211"/>
      <c r="R572" s="211"/>
      <c r="S572" s="211"/>
      <c r="T572" s="21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06" t="s">
        <v>519</v>
      </c>
      <c r="AU572" s="206" t="s">
        <v>89</v>
      </c>
      <c r="AV572" s="13" t="s">
        <v>89</v>
      </c>
      <c r="AW572" s="13" t="s">
        <v>35</v>
      </c>
      <c r="AX572" s="13" t="s">
        <v>79</v>
      </c>
      <c r="AY572" s="206" t="s">
        <v>230</v>
      </c>
    </row>
    <row r="573" s="14" customFormat="1">
      <c r="A573" s="14"/>
      <c r="B573" s="213"/>
      <c r="C573" s="14"/>
      <c r="D573" s="191" t="s">
        <v>519</v>
      </c>
      <c r="E573" s="214" t="s">
        <v>1</v>
      </c>
      <c r="F573" s="215" t="s">
        <v>534</v>
      </c>
      <c r="G573" s="14"/>
      <c r="H573" s="216">
        <v>1</v>
      </c>
      <c r="I573" s="217"/>
      <c r="J573" s="14"/>
      <c r="K573" s="14"/>
      <c r="L573" s="213"/>
      <c r="M573" s="218"/>
      <c r="N573" s="219"/>
      <c r="O573" s="219"/>
      <c r="P573" s="219"/>
      <c r="Q573" s="219"/>
      <c r="R573" s="219"/>
      <c r="S573" s="219"/>
      <c r="T573" s="220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14" t="s">
        <v>519</v>
      </c>
      <c r="AU573" s="214" t="s">
        <v>89</v>
      </c>
      <c r="AV573" s="14" t="s">
        <v>235</v>
      </c>
      <c r="AW573" s="14" t="s">
        <v>35</v>
      </c>
      <c r="AX573" s="14" t="s">
        <v>87</v>
      </c>
      <c r="AY573" s="214" t="s">
        <v>230</v>
      </c>
    </row>
    <row r="574" s="2" customFormat="1" ht="16.5" customHeight="1">
      <c r="A574" s="38"/>
      <c r="B574" s="177"/>
      <c r="C574" s="236" t="s">
        <v>477</v>
      </c>
      <c r="D574" s="236" t="s">
        <v>745</v>
      </c>
      <c r="E574" s="237" t="s">
        <v>2740</v>
      </c>
      <c r="F574" s="238" t="s">
        <v>2741</v>
      </c>
      <c r="G574" s="239" t="s">
        <v>458</v>
      </c>
      <c r="H574" s="240">
        <v>2</v>
      </c>
      <c r="I574" s="241"/>
      <c r="J574" s="242">
        <f>ROUND(I574*H574,2)</f>
        <v>0</v>
      </c>
      <c r="K574" s="238" t="s">
        <v>515</v>
      </c>
      <c r="L574" s="243"/>
      <c r="M574" s="244" t="s">
        <v>1</v>
      </c>
      <c r="N574" s="245" t="s">
        <v>44</v>
      </c>
      <c r="O574" s="77"/>
      <c r="P574" s="187">
        <f>O574*H574</f>
        <v>0</v>
      </c>
      <c r="Q574" s="187">
        <v>1.5800000000000001</v>
      </c>
      <c r="R574" s="187">
        <f>Q574*H574</f>
        <v>3.1600000000000001</v>
      </c>
      <c r="S574" s="187">
        <v>0</v>
      </c>
      <c r="T574" s="188">
        <f>S574*H574</f>
        <v>0</v>
      </c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R574" s="189" t="s">
        <v>260</v>
      </c>
      <c r="AT574" s="189" t="s">
        <v>745</v>
      </c>
      <c r="AU574" s="189" t="s">
        <v>89</v>
      </c>
      <c r="AY574" s="19" t="s">
        <v>230</v>
      </c>
      <c r="BE574" s="190">
        <f>IF(N574="základní",J574,0)</f>
        <v>0</v>
      </c>
      <c r="BF574" s="190">
        <f>IF(N574="snížená",J574,0)</f>
        <v>0</v>
      </c>
      <c r="BG574" s="190">
        <f>IF(N574="zákl. přenesená",J574,0)</f>
        <v>0</v>
      </c>
      <c r="BH574" s="190">
        <f>IF(N574="sníž. přenesená",J574,0)</f>
        <v>0</v>
      </c>
      <c r="BI574" s="190">
        <f>IF(N574="nulová",J574,0)</f>
        <v>0</v>
      </c>
      <c r="BJ574" s="19" t="s">
        <v>87</v>
      </c>
      <c r="BK574" s="190">
        <f>ROUND(I574*H574,2)</f>
        <v>0</v>
      </c>
      <c r="BL574" s="19" t="s">
        <v>235</v>
      </c>
      <c r="BM574" s="189" t="s">
        <v>2742</v>
      </c>
    </row>
    <row r="575" s="2" customFormat="1">
      <c r="A575" s="38"/>
      <c r="B575" s="39"/>
      <c r="C575" s="38"/>
      <c r="D575" s="191" t="s">
        <v>237</v>
      </c>
      <c r="E575" s="38"/>
      <c r="F575" s="192" t="s">
        <v>2741</v>
      </c>
      <c r="G575" s="38"/>
      <c r="H575" s="38"/>
      <c r="I575" s="193"/>
      <c r="J575" s="38"/>
      <c r="K575" s="38"/>
      <c r="L575" s="39"/>
      <c r="M575" s="194"/>
      <c r="N575" s="195"/>
      <c r="O575" s="77"/>
      <c r="P575" s="77"/>
      <c r="Q575" s="77"/>
      <c r="R575" s="77"/>
      <c r="S575" s="77"/>
      <c r="T575" s="7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T575" s="19" t="s">
        <v>237</v>
      </c>
      <c r="AU575" s="19" t="s">
        <v>89</v>
      </c>
    </row>
    <row r="576" s="13" customFormat="1">
      <c r="A576" s="13"/>
      <c r="B576" s="205"/>
      <c r="C576" s="13"/>
      <c r="D576" s="191" t="s">
        <v>519</v>
      </c>
      <c r="E576" s="206" t="s">
        <v>1</v>
      </c>
      <c r="F576" s="207" t="s">
        <v>2736</v>
      </c>
      <c r="G576" s="13"/>
      <c r="H576" s="208">
        <v>2</v>
      </c>
      <c r="I576" s="209"/>
      <c r="J576" s="13"/>
      <c r="K576" s="13"/>
      <c r="L576" s="205"/>
      <c r="M576" s="210"/>
      <c r="N576" s="211"/>
      <c r="O576" s="211"/>
      <c r="P576" s="211"/>
      <c r="Q576" s="211"/>
      <c r="R576" s="211"/>
      <c r="S576" s="211"/>
      <c r="T576" s="21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06" t="s">
        <v>519</v>
      </c>
      <c r="AU576" s="206" t="s">
        <v>89</v>
      </c>
      <c r="AV576" s="13" t="s">
        <v>89</v>
      </c>
      <c r="AW576" s="13" t="s">
        <v>35</v>
      </c>
      <c r="AX576" s="13" t="s">
        <v>79</v>
      </c>
      <c r="AY576" s="206" t="s">
        <v>230</v>
      </c>
    </row>
    <row r="577" s="14" customFormat="1">
      <c r="A577" s="14"/>
      <c r="B577" s="213"/>
      <c r="C577" s="14"/>
      <c r="D577" s="191" t="s">
        <v>519</v>
      </c>
      <c r="E577" s="214" t="s">
        <v>1</v>
      </c>
      <c r="F577" s="215" t="s">
        <v>534</v>
      </c>
      <c r="G577" s="14"/>
      <c r="H577" s="216">
        <v>2</v>
      </c>
      <c r="I577" s="217"/>
      <c r="J577" s="14"/>
      <c r="K577" s="14"/>
      <c r="L577" s="213"/>
      <c r="M577" s="218"/>
      <c r="N577" s="219"/>
      <c r="O577" s="219"/>
      <c r="P577" s="219"/>
      <c r="Q577" s="219"/>
      <c r="R577" s="219"/>
      <c r="S577" s="219"/>
      <c r="T577" s="220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14" t="s">
        <v>519</v>
      </c>
      <c r="AU577" s="214" t="s">
        <v>89</v>
      </c>
      <c r="AV577" s="14" t="s">
        <v>235</v>
      </c>
      <c r="AW577" s="14" t="s">
        <v>35</v>
      </c>
      <c r="AX577" s="14" t="s">
        <v>87</v>
      </c>
      <c r="AY577" s="214" t="s">
        <v>230</v>
      </c>
    </row>
    <row r="578" s="2" customFormat="1" ht="16.5" customHeight="1">
      <c r="A578" s="38"/>
      <c r="B578" s="177"/>
      <c r="C578" s="178" t="s">
        <v>483</v>
      </c>
      <c r="D578" s="178" t="s">
        <v>231</v>
      </c>
      <c r="E578" s="179" t="s">
        <v>2743</v>
      </c>
      <c r="F578" s="180" t="s">
        <v>2744</v>
      </c>
      <c r="G578" s="181" t="s">
        <v>458</v>
      </c>
      <c r="H578" s="182">
        <v>1</v>
      </c>
      <c r="I578" s="183"/>
      <c r="J578" s="184">
        <f>ROUND(I578*H578,2)</f>
        <v>0</v>
      </c>
      <c r="K578" s="180" t="s">
        <v>515</v>
      </c>
      <c r="L578" s="39"/>
      <c r="M578" s="185" t="s">
        <v>1</v>
      </c>
      <c r="N578" s="186" t="s">
        <v>44</v>
      </c>
      <c r="O578" s="77"/>
      <c r="P578" s="187">
        <f>O578*H578</f>
        <v>0</v>
      </c>
      <c r="Q578" s="187">
        <v>0.41948000000000002</v>
      </c>
      <c r="R578" s="187">
        <f>Q578*H578</f>
        <v>0.41948000000000002</v>
      </c>
      <c r="S578" s="187">
        <v>0</v>
      </c>
      <c r="T578" s="188">
        <f>S578*H578</f>
        <v>0</v>
      </c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R578" s="189" t="s">
        <v>235</v>
      </c>
      <c r="AT578" s="189" t="s">
        <v>231</v>
      </c>
      <c r="AU578" s="189" t="s">
        <v>89</v>
      </c>
      <c r="AY578" s="19" t="s">
        <v>230</v>
      </c>
      <c r="BE578" s="190">
        <f>IF(N578="základní",J578,0)</f>
        <v>0</v>
      </c>
      <c r="BF578" s="190">
        <f>IF(N578="snížená",J578,0)</f>
        <v>0</v>
      </c>
      <c r="BG578" s="190">
        <f>IF(N578="zákl. přenesená",J578,0)</f>
        <v>0</v>
      </c>
      <c r="BH578" s="190">
        <f>IF(N578="sníž. přenesená",J578,0)</f>
        <v>0</v>
      </c>
      <c r="BI578" s="190">
        <f>IF(N578="nulová",J578,0)</f>
        <v>0</v>
      </c>
      <c r="BJ578" s="19" t="s">
        <v>87</v>
      </c>
      <c r="BK578" s="190">
        <f>ROUND(I578*H578,2)</f>
        <v>0</v>
      </c>
      <c r="BL578" s="19" t="s">
        <v>235</v>
      </c>
      <c r="BM578" s="189" t="s">
        <v>2745</v>
      </c>
    </row>
    <row r="579" s="2" customFormat="1">
      <c r="A579" s="38"/>
      <c r="B579" s="39"/>
      <c r="C579" s="38"/>
      <c r="D579" s="191" t="s">
        <v>237</v>
      </c>
      <c r="E579" s="38"/>
      <c r="F579" s="192" t="s">
        <v>2746</v>
      </c>
      <c r="G579" s="38"/>
      <c r="H579" s="38"/>
      <c r="I579" s="193"/>
      <c r="J579" s="38"/>
      <c r="K579" s="38"/>
      <c r="L579" s="39"/>
      <c r="M579" s="194"/>
      <c r="N579" s="195"/>
      <c r="O579" s="77"/>
      <c r="P579" s="77"/>
      <c r="Q579" s="77"/>
      <c r="R579" s="77"/>
      <c r="S579" s="77"/>
      <c r="T579" s="7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T579" s="19" t="s">
        <v>237</v>
      </c>
      <c r="AU579" s="19" t="s">
        <v>89</v>
      </c>
    </row>
    <row r="580" s="2" customFormat="1">
      <c r="A580" s="38"/>
      <c r="B580" s="39"/>
      <c r="C580" s="38"/>
      <c r="D580" s="199" t="s">
        <v>397</v>
      </c>
      <c r="E580" s="38"/>
      <c r="F580" s="200" t="s">
        <v>2747</v>
      </c>
      <c r="G580" s="38"/>
      <c r="H580" s="38"/>
      <c r="I580" s="193"/>
      <c r="J580" s="38"/>
      <c r="K580" s="38"/>
      <c r="L580" s="39"/>
      <c r="M580" s="194"/>
      <c r="N580" s="195"/>
      <c r="O580" s="77"/>
      <c r="P580" s="77"/>
      <c r="Q580" s="77"/>
      <c r="R580" s="77"/>
      <c r="S580" s="77"/>
      <c r="T580" s="7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T580" s="19" t="s">
        <v>397</v>
      </c>
      <c r="AU580" s="19" t="s">
        <v>89</v>
      </c>
    </row>
    <row r="581" s="13" customFormat="1">
      <c r="A581" s="13"/>
      <c r="B581" s="205"/>
      <c r="C581" s="13"/>
      <c r="D581" s="191" t="s">
        <v>519</v>
      </c>
      <c r="E581" s="206" t="s">
        <v>1</v>
      </c>
      <c r="F581" s="207" t="s">
        <v>2748</v>
      </c>
      <c r="G581" s="13"/>
      <c r="H581" s="208">
        <v>1</v>
      </c>
      <c r="I581" s="209"/>
      <c r="J581" s="13"/>
      <c r="K581" s="13"/>
      <c r="L581" s="205"/>
      <c r="M581" s="210"/>
      <c r="N581" s="211"/>
      <c r="O581" s="211"/>
      <c r="P581" s="211"/>
      <c r="Q581" s="211"/>
      <c r="R581" s="211"/>
      <c r="S581" s="211"/>
      <c r="T581" s="21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06" t="s">
        <v>519</v>
      </c>
      <c r="AU581" s="206" t="s">
        <v>89</v>
      </c>
      <c r="AV581" s="13" t="s">
        <v>89</v>
      </c>
      <c r="AW581" s="13" t="s">
        <v>35</v>
      </c>
      <c r="AX581" s="13" t="s">
        <v>79</v>
      </c>
      <c r="AY581" s="206" t="s">
        <v>230</v>
      </c>
    </row>
    <row r="582" s="14" customFormat="1">
      <c r="A582" s="14"/>
      <c r="B582" s="213"/>
      <c r="C582" s="14"/>
      <c r="D582" s="191" t="s">
        <v>519</v>
      </c>
      <c r="E582" s="214" t="s">
        <v>1</v>
      </c>
      <c r="F582" s="215" t="s">
        <v>534</v>
      </c>
      <c r="G582" s="14"/>
      <c r="H582" s="216">
        <v>1</v>
      </c>
      <c r="I582" s="217"/>
      <c r="J582" s="14"/>
      <c r="K582" s="14"/>
      <c r="L582" s="213"/>
      <c r="M582" s="218"/>
      <c r="N582" s="219"/>
      <c r="O582" s="219"/>
      <c r="P582" s="219"/>
      <c r="Q582" s="219"/>
      <c r="R582" s="219"/>
      <c r="S582" s="219"/>
      <c r="T582" s="220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14" t="s">
        <v>519</v>
      </c>
      <c r="AU582" s="214" t="s">
        <v>89</v>
      </c>
      <c r="AV582" s="14" t="s">
        <v>235</v>
      </c>
      <c r="AW582" s="14" t="s">
        <v>35</v>
      </c>
      <c r="AX582" s="14" t="s">
        <v>87</v>
      </c>
      <c r="AY582" s="214" t="s">
        <v>230</v>
      </c>
    </row>
    <row r="583" s="2" customFormat="1" ht="16.5" customHeight="1">
      <c r="A583" s="38"/>
      <c r="B583" s="177"/>
      <c r="C583" s="236" t="s">
        <v>488</v>
      </c>
      <c r="D583" s="236" t="s">
        <v>745</v>
      </c>
      <c r="E583" s="237" t="s">
        <v>2749</v>
      </c>
      <c r="F583" s="238" t="s">
        <v>2750</v>
      </c>
      <c r="G583" s="239" t="s">
        <v>458</v>
      </c>
      <c r="H583" s="240">
        <v>1</v>
      </c>
      <c r="I583" s="241"/>
      <c r="J583" s="242">
        <f>ROUND(I583*H583,2)</f>
        <v>0</v>
      </c>
      <c r="K583" s="238" t="s">
        <v>515</v>
      </c>
      <c r="L583" s="243"/>
      <c r="M583" s="244" t="s">
        <v>1</v>
      </c>
      <c r="N583" s="245" t="s">
        <v>44</v>
      </c>
      <c r="O583" s="77"/>
      <c r="P583" s="187">
        <f>O583*H583</f>
        <v>0</v>
      </c>
      <c r="Q583" s="187">
        <v>2.5299999999999998</v>
      </c>
      <c r="R583" s="187">
        <f>Q583*H583</f>
        <v>2.5299999999999998</v>
      </c>
      <c r="S583" s="187">
        <v>0</v>
      </c>
      <c r="T583" s="188">
        <f>S583*H583</f>
        <v>0</v>
      </c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R583" s="189" t="s">
        <v>260</v>
      </c>
      <c r="AT583" s="189" t="s">
        <v>745</v>
      </c>
      <c r="AU583" s="189" t="s">
        <v>89</v>
      </c>
      <c r="AY583" s="19" t="s">
        <v>230</v>
      </c>
      <c r="BE583" s="190">
        <f>IF(N583="základní",J583,0)</f>
        <v>0</v>
      </c>
      <c r="BF583" s="190">
        <f>IF(N583="snížená",J583,0)</f>
        <v>0</v>
      </c>
      <c r="BG583" s="190">
        <f>IF(N583="zákl. přenesená",J583,0)</f>
        <v>0</v>
      </c>
      <c r="BH583" s="190">
        <f>IF(N583="sníž. přenesená",J583,0)</f>
        <v>0</v>
      </c>
      <c r="BI583" s="190">
        <f>IF(N583="nulová",J583,0)</f>
        <v>0</v>
      </c>
      <c r="BJ583" s="19" t="s">
        <v>87</v>
      </c>
      <c r="BK583" s="190">
        <f>ROUND(I583*H583,2)</f>
        <v>0</v>
      </c>
      <c r="BL583" s="19" t="s">
        <v>235</v>
      </c>
      <c r="BM583" s="189" t="s">
        <v>2751</v>
      </c>
    </row>
    <row r="584" s="2" customFormat="1">
      <c r="A584" s="38"/>
      <c r="B584" s="39"/>
      <c r="C584" s="38"/>
      <c r="D584" s="191" t="s">
        <v>237</v>
      </c>
      <c r="E584" s="38"/>
      <c r="F584" s="192" t="s">
        <v>2750</v>
      </c>
      <c r="G584" s="38"/>
      <c r="H584" s="38"/>
      <c r="I584" s="193"/>
      <c r="J584" s="38"/>
      <c r="K584" s="38"/>
      <c r="L584" s="39"/>
      <c r="M584" s="194"/>
      <c r="N584" s="195"/>
      <c r="O584" s="77"/>
      <c r="P584" s="77"/>
      <c r="Q584" s="77"/>
      <c r="R584" s="77"/>
      <c r="S584" s="77"/>
      <c r="T584" s="7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T584" s="19" t="s">
        <v>237</v>
      </c>
      <c r="AU584" s="19" t="s">
        <v>89</v>
      </c>
    </row>
    <row r="585" s="13" customFormat="1">
      <c r="A585" s="13"/>
      <c r="B585" s="205"/>
      <c r="C585" s="13"/>
      <c r="D585" s="191" t="s">
        <v>519</v>
      </c>
      <c r="E585" s="206" t="s">
        <v>1</v>
      </c>
      <c r="F585" s="207" t="s">
        <v>2748</v>
      </c>
      <c r="G585" s="13"/>
      <c r="H585" s="208">
        <v>1</v>
      </c>
      <c r="I585" s="209"/>
      <c r="J585" s="13"/>
      <c r="K585" s="13"/>
      <c r="L585" s="205"/>
      <c r="M585" s="210"/>
      <c r="N585" s="211"/>
      <c r="O585" s="211"/>
      <c r="P585" s="211"/>
      <c r="Q585" s="211"/>
      <c r="R585" s="211"/>
      <c r="S585" s="211"/>
      <c r="T585" s="212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06" t="s">
        <v>519</v>
      </c>
      <c r="AU585" s="206" t="s">
        <v>89</v>
      </c>
      <c r="AV585" s="13" t="s">
        <v>89</v>
      </c>
      <c r="AW585" s="13" t="s">
        <v>35</v>
      </c>
      <c r="AX585" s="13" t="s">
        <v>79</v>
      </c>
      <c r="AY585" s="206" t="s">
        <v>230</v>
      </c>
    </row>
    <row r="586" s="14" customFormat="1">
      <c r="A586" s="14"/>
      <c r="B586" s="213"/>
      <c r="C586" s="14"/>
      <c r="D586" s="191" t="s">
        <v>519</v>
      </c>
      <c r="E586" s="214" t="s">
        <v>1</v>
      </c>
      <c r="F586" s="215" t="s">
        <v>534</v>
      </c>
      <c r="G586" s="14"/>
      <c r="H586" s="216">
        <v>1</v>
      </c>
      <c r="I586" s="217"/>
      <c r="J586" s="14"/>
      <c r="K586" s="14"/>
      <c r="L586" s="213"/>
      <c r="M586" s="218"/>
      <c r="N586" s="219"/>
      <c r="O586" s="219"/>
      <c r="P586" s="219"/>
      <c r="Q586" s="219"/>
      <c r="R586" s="219"/>
      <c r="S586" s="219"/>
      <c r="T586" s="220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14" t="s">
        <v>519</v>
      </c>
      <c r="AU586" s="214" t="s">
        <v>89</v>
      </c>
      <c r="AV586" s="14" t="s">
        <v>235</v>
      </c>
      <c r="AW586" s="14" t="s">
        <v>35</v>
      </c>
      <c r="AX586" s="14" t="s">
        <v>87</v>
      </c>
      <c r="AY586" s="214" t="s">
        <v>230</v>
      </c>
    </row>
    <row r="587" s="2" customFormat="1" ht="16.5" customHeight="1">
      <c r="A587" s="38"/>
      <c r="B587" s="177"/>
      <c r="C587" s="236" t="s">
        <v>494</v>
      </c>
      <c r="D587" s="236" t="s">
        <v>745</v>
      </c>
      <c r="E587" s="237" t="s">
        <v>2189</v>
      </c>
      <c r="F587" s="238" t="s">
        <v>2190</v>
      </c>
      <c r="G587" s="239" t="s">
        <v>458</v>
      </c>
      <c r="H587" s="240">
        <v>9</v>
      </c>
      <c r="I587" s="241"/>
      <c r="J587" s="242">
        <f>ROUND(I587*H587,2)</f>
        <v>0</v>
      </c>
      <c r="K587" s="238" t="s">
        <v>515</v>
      </c>
      <c r="L587" s="243"/>
      <c r="M587" s="244" t="s">
        <v>1</v>
      </c>
      <c r="N587" s="245" t="s">
        <v>44</v>
      </c>
      <c r="O587" s="77"/>
      <c r="P587" s="187">
        <f>O587*H587</f>
        <v>0</v>
      </c>
      <c r="Q587" s="187">
        <v>0.002</v>
      </c>
      <c r="R587" s="187">
        <f>Q587*H587</f>
        <v>0.018000000000000002</v>
      </c>
      <c r="S587" s="187">
        <v>0</v>
      </c>
      <c r="T587" s="188">
        <f>S587*H587</f>
        <v>0</v>
      </c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R587" s="189" t="s">
        <v>260</v>
      </c>
      <c r="AT587" s="189" t="s">
        <v>745</v>
      </c>
      <c r="AU587" s="189" t="s">
        <v>89</v>
      </c>
      <c r="AY587" s="19" t="s">
        <v>230</v>
      </c>
      <c r="BE587" s="190">
        <f>IF(N587="základní",J587,0)</f>
        <v>0</v>
      </c>
      <c r="BF587" s="190">
        <f>IF(N587="snížená",J587,0)</f>
        <v>0</v>
      </c>
      <c r="BG587" s="190">
        <f>IF(N587="zákl. přenesená",J587,0)</f>
        <v>0</v>
      </c>
      <c r="BH587" s="190">
        <f>IF(N587="sníž. přenesená",J587,0)</f>
        <v>0</v>
      </c>
      <c r="BI587" s="190">
        <f>IF(N587="nulová",J587,0)</f>
        <v>0</v>
      </c>
      <c r="BJ587" s="19" t="s">
        <v>87</v>
      </c>
      <c r="BK587" s="190">
        <f>ROUND(I587*H587,2)</f>
        <v>0</v>
      </c>
      <c r="BL587" s="19" t="s">
        <v>235</v>
      </c>
      <c r="BM587" s="189" t="s">
        <v>2752</v>
      </c>
    </row>
    <row r="588" s="2" customFormat="1">
      <c r="A588" s="38"/>
      <c r="B588" s="39"/>
      <c r="C588" s="38"/>
      <c r="D588" s="191" t="s">
        <v>237</v>
      </c>
      <c r="E588" s="38"/>
      <c r="F588" s="192" t="s">
        <v>2190</v>
      </c>
      <c r="G588" s="38"/>
      <c r="H588" s="38"/>
      <c r="I588" s="193"/>
      <c r="J588" s="38"/>
      <c r="K588" s="38"/>
      <c r="L588" s="39"/>
      <c r="M588" s="194"/>
      <c r="N588" s="195"/>
      <c r="O588" s="77"/>
      <c r="P588" s="77"/>
      <c r="Q588" s="77"/>
      <c r="R588" s="77"/>
      <c r="S588" s="77"/>
      <c r="T588" s="7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T588" s="19" t="s">
        <v>237</v>
      </c>
      <c r="AU588" s="19" t="s">
        <v>89</v>
      </c>
    </row>
    <row r="589" s="13" customFormat="1">
      <c r="A589" s="13"/>
      <c r="B589" s="205"/>
      <c r="C589" s="13"/>
      <c r="D589" s="191" t="s">
        <v>519</v>
      </c>
      <c r="E589" s="206" t="s">
        <v>1</v>
      </c>
      <c r="F589" s="207" t="s">
        <v>2753</v>
      </c>
      <c r="G589" s="13"/>
      <c r="H589" s="208">
        <v>9</v>
      </c>
      <c r="I589" s="209"/>
      <c r="J589" s="13"/>
      <c r="K589" s="13"/>
      <c r="L589" s="205"/>
      <c r="M589" s="210"/>
      <c r="N589" s="211"/>
      <c r="O589" s="211"/>
      <c r="P589" s="211"/>
      <c r="Q589" s="211"/>
      <c r="R589" s="211"/>
      <c r="S589" s="211"/>
      <c r="T589" s="212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06" t="s">
        <v>519</v>
      </c>
      <c r="AU589" s="206" t="s">
        <v>89</v>
      </c>
      <c r="AV589" s="13" t="s">
        <v>89</v>
      </c>
      <c r="AW589" s="13" t="s">
        <v>35</v>
      </c>
      <c r="AX589" s="13" t="s">
        <v>79</v>
      </c>
      <c r="AY589" s="206" t="s">
        <v>230</v>
      </c>
    </row>
    <row r="590" s="14" customFormat="1">
      <c r="A590" s="14"/>
      <c r="B590" s="213"/>
      <c r="C590" s="14"/>
      <c r="D590" s="191" t="s">
        <v>519</v>
      </c>
      <c r="E590" s="214" t="s">
        <v>1</v>
      </c>
      <c r="F590" s="215" t="s">
        <v>534</v>
      </c>
      <c r="G590" s="14"/>
      <c r="H590" s="216">
        <v>9</v>
      </c>
      <c r="I590" s="217"/>
      <c r="J590" s="14"/>
      <c r="K590" s="14"/>
      <c r="L590" s="213"/>
      <c r="M590" s="218"/>
      <c r="N590" s="219"/>
      <c r="O590" s="219"/>
      <c r="P590" s="219"/>
      <c r="Q590" s="219"/>
      <c r="R590" s="219"/>
      <c r="S590" s="219"/>
      <c r="T590" s="220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14" t="s">
        <v>519</v>
      </c>
      <c r="AU590" s="214" t="s">
        <v>89</v>
      </c>
      <c r="AV590" s="14" t="s">
        <v>235</v>
      </c>
      <c r="AW590" s="14" t="s">
        <v>35</v>
      </c>
      <c r="AX590" s="14" t="s">
        <v>87</v>
      </c>
      <c r="AY590" s="214" t="s">
        <v>230</v>
      </c>
    </row>
    <row r="591" s="2" customFormat="1" ht="16.5" customHeight="1">
      <c r="A591" s="38"/>
      <c r="B591" s="177"/>
      <c r="C591" s="178" t="s">
        <v>937</v>
      </c>
      <c r="D591" s="178" t="s">
        <v>231</v>
      </c>
      <c r="E591" s="179" t="s">
        <v>2193</v>
      </c>
      <c r="F591" s="180" t="s">
        <v>2194</v>
      </c>
      <c r="G591" s="181" t="s">
        <v>458</v>
      </c>
      <c r="H591" s="182">
        <v>1</v>
      </c>
      <c r="I591" s="183"/>
      <c r="J591" s="184">
        <f>ROUND(I591*H591,2)</f>
        <v>0</v>
      </c>
      <c r="K591" s="180" t="s">
        <v>515</v>
      </c>
      <c r="L591" s="39"/>
      <c r="M591" s="185" t="s">
        <v>1</v>
      </c>
      <c r="N591" s="186" t="s">
        <v>44</v>
      </c>
      <c r="O591" s="77"/>
      <c r="P591" s="187">
        <f>O591*H591</f>
        <v>0</v>
      </c>
      <c r="Q591" s="187">
        <v>0.0098899999999999995</v>
      </c>
      <c r="R591" s="187">
        <f>Q591*H591</f>
        <v>0.0098899999999999995</v>
      </c>
      <c r="S591" s="187">
        <v>0</v>
      </c>
      <c r="T591" s="188">
        <f>S591*H591</f>
        <v>0</v>
      </c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R591" s="189" t="s">
        <v>235</v>
      </c>
      <c r="AT591" s="189" t="s">
        <v>231</v>
      </c>
      <c r="AU591" s="189" t="s">
        <v>89</v>
      </c>
      <c r="AY591" s="19" t="s">
        <v>230</v>
      </c>
      <c r="BE591" s="190">
        <f>IF(N591="základní",J591,0)</f>
        <v>0</v>
      </c>
      <c r="BF591" s="190">
        <f>IF(N591="snížená",J591,0)</f>
        <v>0</v>
      </c>
      <c r="BG591" s="190">
        <f>IF(N591="zákl. přenesená",J591,0)</f>
        <v>0</v>
      </c>
      <c r="BH591" s="190">
        <f>IF(N591="sníž. přenesená",J591,0)</f>
        <v>0</v>
      </c>
      <c r="BI591" s="190">
        <f>IF(N591="nulová",J591,0)</f>
        <v>0</v>
      </c>
      <c r="BJ591" s="19" t="s">
        <v>87</v>
      </c>
      <c r="BK591" s="190">
        <f>ROUND(I591*H591,2)</f>
        <v>0</v>
      </c>
      <c r="BL591" s="19" t="s">
        <v>235</v>
      </c>
      <c r="BM591" s="189" t="s">
        <v>2754</v>
      </c>
    </row>
    <row r="592" s="2" customFormat="1">
      <c r="A592" s="38"/>
      <c r="B592" s="39"/>
      <c r="C592" s="38"/>
      <c r="D592" s="191" t="s">
        <v>237</v>
      </c>
      <c r="E592" s="38"/>
      <c r="F592" s="192" t="s">
        <v>2196</v>
      </c>
      <c r="G592" s="38"/>
      <c r="H592" s="38"/>
      <c r="I592" s="193"/>
      <c r="J592" s="38"/>
      <c r="K592" s="38"/>
      <c r="L592" s="39"/>
      <c r="M592" s="194"/>
      <c r="N592" s="195"/>
      <c r="O592" s="77"/>
      <c r="P592" s="77"/>
      <c r="Q592" s="77"/>
      <c r="R592" s="77"/>
      <c r="S592" s="77"/>
      <c r="T592" s="7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T592" s="19" t="s">
        <v>237</v>
      </c>
      <c r="AU592" s="19" t="s">
        <v>89</v>
      </c>
    </row>
    <row r="593" s="2" customFormat="1">
      <c r="A593" s="38"/>
      <c r="B593" s="39"/>
      <c r="C593" s="38"/>
      <c r="D593" s="199" t="s">
        <v>397</v>
      </c>
      <c r="E593" s="38"/>
      <c r="F593" s="200" t="s">
        <v>2197</v>
      </c>
      <c r="G593" s="38"/>
      <c r="H593" s="38"/>
      <c r="I593" s="193"/>
      <c r="J593" s="38"/>
      <c r="K593" s="38"/>
      <c r="L593" s="39"/>
      <c r="M593" s="194"/>
      <c r="N593" s="195"/>
      <c r="O593" s="77"/>
      <c r="P593" s="77"/>
      <c r="Q593" s="77"/>
      <c r="R593" s="77"/>
      <c r="S593" s="77"/>
      <c r="T593" s="7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T593" s="19" t="s">
        <v>397</v>
      </c>
      <c r="AU593" s="19" t="s">
        <v>89</v>
      </c>
    </row>
    <row r="594" s="13" customFormat="1">
      <c r="A594" s="13"/>
      <c r="B594" s="205"/>
      <c r="C594" s="13"/>
      <c r="D594" s="191" t="s">
        <v>519</v>
      </c>
      <c r="E594" s="206" t="s">
        <v>1</v>
      </c>
      <c r="F594" s="207" t="s">
        <v>2755</v>
      </c>
      <c r="G594" s="13"/>
      <c r="H594" s="208">
        <v>1</v>
      </c>
      <c r="I594" s="209"/>
      <c r="J594" s="13"/>
      <c r="K594" s="13"/>
      <c r="L594" s="205"/>
      <c r="M594" s="210"/>
      <c r="N594" s="211"/>
      <c r="O594" s="211"/>
      <c r="P594" s="211"/>
      <c r="Q594" s="211"/>
      <c r="R594" s="211"/>
      <c r="S594" s="211"/>
      <c r="T594" s="212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06" t="s">
        <v>519</v>
      </c>
      <c r="AU594" s="206" t="s">
        <v>89</v>
      </c>
      <c r="AV594" s="13" t="s">
        <v>89</v>
      </c>
      <c r="AW594" s="13" t="s">
        <v>35</v>
      </c>
      <c r="AX594" s="13" t="s">
        <v>79</v>
      </c>
      <c r="AY594" s="206" t="s">
        <v>230</v>
      </c>
    </row>
    <row r="595" s="14" customFormat="1">
      <c r="A595" s="14"/>
      <c r="B595" s="213"/>
      <c r="C595" s="14"/>
      <c r="D595" s="191" t="s">
        <v>519</v>
      </c>
      <c r="E595" s="214" t="s">
        <v>1</v>
      </c>
      <c r="F595" s="215" t="s">
        <v>534</v>
      </c>
      <c r="G595" s="14"/>
      <c r="H595" s="216">
        <v>1</v>
      </c>
      <c r="I595" s="217"/>
      <c r="J595" s="14"/>
      <c r="K595" s="14"/>
      <c r="L595" s="213"/>
      <c r="M595" s="218"/>
      <c r="N595" s="219"/>
      <c r="O595" s="219"/>
      <c r="P595" s="219"/>
      <c r="Q595" s="219"/>
      <c r="R595" s="219"/>
      <c r="S595" s="219"/>
      <c r="T595" s="220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14" t="s">
        <v>519</v>
      </c>
      <c r="AU595" s="214" t="s">
        <v>89</v>
      </c>
      <c r="AV595" s="14" t="s">
        <v>235</v>
      </c>
      <c r="AW595" s="14" t="s">
        <v>35</v>
      </c>
      <c r="AX595" s="14" t="s">
        <v>87</v>
      </c>
      <c r="AY595" s="214" t="s">
        <v>230</v>
      </c>
    </row>
    <row r="596" s="2" customFormat="1" ht="16.5" customHeight="1">
      <c r="A596" s="38"/>
      <c r="B596" s="177"/>
      <c r="C596" s="236" t="s">
        <v>944</v>
      </c>
      <c r="D596" s="236" t="s">
        <v>745</v>
      </c>
      <c r="E596" s="237" t="s">
        <v>2199</v>
      </c>
      <c r="F596" s="238" t="s">
        <v>2200</v>
      </c>
      <c r="G596" s="239" t="s">
        <v>458</v>
      </c>
      <c r="H596" s="240">
        <v>1</v>
      </c>
      <c r="I596" s="241"/>
      <c r="J596" s="242">
        <f>ROUND(I596*H596,2)</f>
        <v>0</v>
      </c>
      <c r="K596" s="238" t="s">
        <v>515</v>
      </c>
      <c r="L596" s="243"/>
      <c r="M596" s="244" t="s">
        <v>1</v>
      </c>
      <c r="N596" s="245" t="s">
        <v>44</v>
      </c>
      <c r="O596" s="77"/>
      <c r="P596" s="187">
        <f>O596*H596</f>
        <v>0</v>
      </c>
      <c r="Q596" s="187">
        <v>0.254</v>
      </c>
      <c r="R596" s="187">
        <f>Q596*H596</f>
        <v>0.254</v>
      </c>
      <c r="S596" s="187">
        <v>0</v>
      </c>
      <c r="T596" s="188">
        <f>S596*H596</f>
        <v>0</v>
      </c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R596" s="189" t="s">
        <v>260</v>
      </c>
      <c r="AT596" s="189" t="s">
        <v>745</v>
      </c>
      <c r="AU596" s="189" t="s">
        <v>89</v>
      </c>
      <c r="AY596" s="19" t="s">
        <v>230</v>
      </c>
      <c r="BE596" s="190">
        <f>IF(N596="základní",J596,0)</f>
        <v>0</v>
      </c>
      <c r="BF596" s="190">
        <f>IF(N596="snížená",J596,0)</f>
        <v>0</v>
      </c>
      <c r="BG596" s="190">
        <f>IF(N596="zákl. přenesená",J596,0)</f>
        <v>0</v>
      </c>
      <c r="BH596" s="190">
        <f>IF(N596="sníž. přenesená",J596,0)</f>
        <v>0</v>
      </c>
      <c r="BI596" s="190">
        <f>IF(N596="nulová",J596,0)</f>
        <v>0</v>
      </c>
      <c r="BJ596" s="19" t="s">
        <v>87</v>
      </c>
      <c r="BK596" s="190">
        <f>ROUND(I596*H596,2)</f>
        <v>0</v>
      </c>
      <c r="BL596" s="19" t="s">
        <v>235</v>
      </c>
      <c r="BM596" s="189" t="s">
        <v>2756</v>
      </c>
    </row>
    <row r="597" s="2" customFormat="1">
      <c r="A597" s="38"/>
      <c r="B597" s="39"/>
      <c r="C597" s="38"/>
      <c r="D597" s="191" t="s">
        <v>237</v>
      </c>
      <c r="E597" s="38"/>
      <c r="F597" s="192" t="s">
        <v>2200</v>
      </c>
      <c r="G597" s="38"/>
      <c r="H597" s="38"/>
      <c r="I597" s="193"/>
      <c r="J597" s="38"/>
      <c r="K597" s="38"/>
      <c r="L597" s="39"/>
      <c r="M597" s="194"/>
      <c r="N597" s="195"/>
      <c r="O597" s="77"/>
      <c r="P597" s="77"/>
      <c r="Q597" s="77"/>
      <c r="R597" s="77"/>
      <c r="S597" s="77"/>
      <c r="T597" s="7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T597" s="19" t="s">
        <v>237</v>
      </c>
      <c r="AU597" s="19" t="s">
        <v>89</v>
      </c>
    </row>
    <row r="598" s="2" customFormat="1" ht="16.5" customHeight="1">
      <c r="A598" s="38"/>
      <c r="B598" s="177"/>
      <c r="C598" s="178" t="s">
        <v>950</v>
      </c>
      <c r="D598" s="178" t="s">
        <v>231</v>
      </c>
      <c r="E598" s="179" t="s">
        <v>2202</v>
      </c>
      <c r="F598" s="180" t="s">
        <v>2203</v>
      </c>
      <c r="G598" s="181" t="s">
        <v>458</v>
      </c>
      <c r="H598" s="182">
        <v>3</v>
      </c>
      <c r="I598" s="183"/>
      <c r="J598" s="184">
        <f>ROUND(I598*H598,2)</f>
        <v>0</v>
      </c>
      <c r="K598" s="180" t="s">
        <v>515</v>
      </c>
      <c r="L598" s="39"/>
      <c r="M598" s="185" t="s">
        <v>1</v>
      </c>
      <c r="N598" s="186" t="s">
        <v>44</v>
      </c>
      <c r="O598" s="77"/>
      <c r="P598" s="187">
        <f>O598*H598</f>
        <v>0</v>
      </c>
      <c r="Q598" s="187">
        <v>0.0098899999999999995</v>
      </c>
      <c r="R598" s="187">
        <f>Q598*H598</f>
        <v>0.029669999999999998</v>
      </c>
      <c r="S598" s="187">
        <v>0</v>
      </c>
      <c r="T598" s="188">
        <f>S598*H598</f>
        <v>0</v>
      </c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R598" s="189" t="s">
        <v>235</v>
      </c>
      <c r="AT598" s="189" t="s">
        <v>231</v>
      </c>
      <c r="AU598" s="189" t="s">
        <v>89</v>
      </c>
      <c r="AY598" s="19" t="s">
        <v>230</v>
      </c>
      <c r="BE598" s="190">
        <f>IF(N598="základní",J598,0)</f>
        <v>0</v>
      </c>
      <c r="BF598" s="190">
        <f>IF(N598="snížená",J598,0)</f>
        <v>0</v>
      </c>
      <c r="BG598" s="190">
        <f>IF(N598="zákl. přenesená",J598,0)</f>
        <v>0</v>
      </c>
      <c r="BH598" s="190">
        <f>IF(N598="sníž. přenesená",J598,0)</f>
        <v>0</v>
      </c>
      <c r="BI598" s="190">
        <f>IF(N598="nulová",J598,0)</f>
        <v>0</v>
      </c>
      <c r="BJ598" s="19" t="s">
        <v>87</v>
      </c>
      <c r="BK598" s="190">
        <f>ROUND(I598*H598,2)</f>
        <v>0</v>
      </c>
      <c r="BL598" s="19" t="s">
        <v>235</v>
      </c>
      <c r="BM598" s="189" t="s">
        <v>2757</v>
      </c>
    </row>
    <row r="599" s="2" customFormat="1">
      <c r="A599" s="38"/>
      <c r="B599" s="39"/>
      <c r="C599" s="38"/>
      <c r="D599" s="191" t="s">
        <v>237</v>
      </c>
      <c r="E599" s="38"/>
      <c r="F599" s="192" t="s">
        <v>2205</v>
      </c>
      <c r="G599" s="38"/>
      <c r="H599" s="38"/>
      <c r="I599" s="193"/>
      <c r="J599" s="38"/>
      <c r="K599" s="38"/>
      <c r="L599" s="39"/>
      <c r="M599" s="194"/>
      <c r="N599" s="195"/>
      <c r="O599" s="77"/>
      <c r="P599" s="77"/>
      <c r="Q599" s="77"/>
      <c r="R599" s="77"/>
      <c r="S599" s="77"/>
      <c r="T599" s="7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T599" s="19" t="s">
        <v>237</v>
      </c>
      <c r="AU599" s="19" t="s">
        <v>89</v>
      </c>
    </row>
    <row r="600" s="2" customFormat="1">
      <c r="A600" s="38"/>
      <c r="B600" s="39"/>
      <c r="C600" s="38"/>
      <c r="D600" s="199" t="s">
        <v>397</v>
      </c>
      <c r="E600" s="38"/>
      <c r="F600" s="200" t="s">
        <v>2206</v>
      </c>
      <c r="G600" s="38"/>
      <c r="H600" s="38"/>
      <c r="I600" s="193"/>
      <c r="J600" s="38"/>
      <c r="K600" s="38"/>
      <c r="L600" s="39"/>
      <c r="M600" s="194"/>
      <c r="N600" s="195"/>
      <c r="O600" s="77"/>
      <c r="P600" s="77"/>
      <c r="Q600" s="77"/>
      <c r="R600" s="77"/>
      <c r="S600" s="77"/>
      <c r="T600" s="7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T600" s="19" t="s">
        <v>397</v>
      </c>
      <c r="AU600" s="19" t="s">
        <v>89</v>
      </c>
    </row>
    <row r="601" s="13" customFormat="1">
      <c r="A601" s="13"/>
      <c r="B601" s="205"/>
      <c r="C601" s="13"/>
      <c r="D601" s="191" t="s">
        <v>519</v>
      </c>
      <c r="E601" s="206" t="s">
        <v>1</v>
      </c>
      <c r="F601" s="207" t="s">
        <v>2758</v>
      </c>
      <c r="G601" s="13"/>
      <c r="H601" s="208">
        <v>3</v>
      </c>
      <c r="I601" s="209"/>
      <c r="J601" s="13"/>
      <c r="K601" s="13"/>
      <c r="L601" s="205"/>
      <c r="M601" s="210"/>
      <c r="N601" s="211"/>
      <c r="O601" s="211"/>
      <c r="P601" s="211"/>
      <c r="Q601" s="211"/>
      <c r="R601" s="211"/>
      <c r="S601" s="211"/>
      <c r="T601" s="212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06" t="s">
        <v>519</v>
      </c>
      <c r="AU601" s="206" t="s">
        <v>89</v>
      </c>
      <c r="AV601" s="13" t="s">
        <v>89</v>
      </c>
      <c r="AW601" s="13" t="s">
        <v>35</v>
      </c>
      <c r="AX601" s="13" t="s">
        <v>79</v>
      </c>
      <c r="AY601" s="206" t="s">
        <v>230</v>
      </c>
    </row>
    <row r="602" s="14" customFormat="1">
      <c r="A602" s="14"/>
      <c r="B602" s="213"/>
      <c r="C602" s="14"/>
      <c r="D602" s="191" t="s">
        <v>519</v>
      </c>
      <c r="E602" s="214" t="s">
        <v>1</v>
      </c>
      <c r="F602" s="215" t="s">
        <v>534</v>
      </c>
      <c r="G602" s="14"/>
      <c r="H602" s="216">
        <v>3</v>
      </c>
      <c r="I602" s="217"/>
      <c r="J602" s="14"/>
      <c r="K602" s="14"/>
      <c r="L602" s="213"/>
      <c r="M602" s="218"/>
      <c r="N602" s="219"/>
      <c r="O602" s="219"/>
      <c r="P602" s="219"/>
      <c r="Q602" s="219"/>
      <c r="R602" s="219"/>
      <c r="S602" s="219"/>
      <c r="T602" s="220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14" t="s">
        <v>519</v>
      </c>
      <c r="AU602" s="214" t="s">
        <v>89</v>
      </c>
      <c r="AV602" s="14" t="s">
        <v>235</v>
      </c>
      <c r="AW602" s="14" t="s">
        <v>35</v>
      </c>
      <c r="AX602" s="14" t="s">
        <v>87</v>
      </c>
      <c r="AY602" s="214" t="s">
        <v>230</v>
      </c>
    </row>
    <row r="603" s="2" customFormat="1" ht="16.5" customHeight="1">
      <c r="A603" s="38"/>
      <c r="B603" s="177"/>
      <c r="C603" s="236" t="s">
        <v>957</v>
      </c>
      <c r="D603" s="236" t="s">
        <v>745</v>
      </c>
      <c r="E603" s="237" t="s">
        <v>2208</v>
      </c>
      <c r="F603" s="238" t="s">
        <v>2209</v>
      </c>
      <c r="G603" s="239" t="s">
        <v>458</v>
      </c>
      <c r="H603" s="240">
        <v>3</v>
      </c>
      <c r="I603" s="241"/>
      <c r="J603" s="242">
        <f>ROUND(I603*H603,2)</f>
        <v>0</v>
      </c>
      <c r="K603" s="238" t="s">
        <v>515</v>
      </c>
      <c r="L603" s="243"/>
      <c r="M603" s="244" t="s">
        <v>1</v>
      </c>
      <c r="N603" s="245" t="s">
        <v>44</v>
      </c>
      <c r="O603" s="77"/>
      <c r="P603" s="187">
        <f>O603*H603</f>
        <v>0</v>
      </c>
      <c r="Q603" s="187">
        <v>0.50600000000000001</v>
      </c>
      <c r="R603" s="187">
        <f>Q603*H603</f>
        <v>1.518</v>
      </c>
      <c r="S603" s="187">
        <v>0</v>
      </c>
      <c r="T603" s="188">
        <f>S603*H603</f>
        <v>0</v>
      </c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R603" s="189" t="s">
        <v>260</v>
      </c>
      <c r="AT603" s="189" t="s">
        <v>745</v>
      </c>
      <c r="AU603" s="189" t="s">
        <v>89</v>
      </c>
      <c r="AY603" s="19" t="s">
        <v>230</v>
      </c>
      <c r="BE603" s="190">
        <f>IF(N603="základní",J603,0)</f>
        <v>0</v>
      </c>
      <c r="BF603" s="190">
        <f>IF(N603="snížená",J603,0)</f>
        <v>0</v>
      </c>
      <c r="BG603" s="190">
        <f>IF(N603="zákl. přenesená",J603,0)</f>
        <v>0</v>
      </c>
      <c r="BH603" s="190">
        <f>IF(N603="sníž. přenesená",J603,0)</f>
        <v>0</v>
      </c>
      <c r="BI603" s="190">
        <f>IF(N603="nulová",J603,0)</f>
        <v>0</v>
      </c>
      <c r="BJ603" s="19" t="s">
        <v>87</v>
      </c>
      <c r="BK603" s="190">
        <f>ROUND(I603*H603,2)</f>
        <v>0</v>
      </c>
      <c r="BL603" s="19" t="s">
        <v>235</v>
      </c>
      <c r="BM603" s="189" t="s">
        <v>2759</v>
      </c>
    </row>
    <row r="604" s="2" customFormat="1">
      <c r="A604" s="38"/>
      <c r="B604" s="39"/>
      <c r="C604" s="38"/>
      <c r="D604" s="191" t="s">
        <v>237</v>
      </c>
      <c r="E604" s="38"/>
      <c r="F604" s="192" t="s">
        <v>2209</v>
      </c>
      <c r="G604" s="38"/>
      <c r="H604" s="38"/>
      <c r="I604" s="193"/>
      <c r="J604" s="38"/>
      <c r="K604" s="38"/>
      <c r="L604" s="39"/>
      <c r="M604" s="194"/>
      <c r="N604" s="195"/>
      <c r="O604" s="77"/>
      <c r="P604" s="77"/>
      <c r="Q604" s="77"/>
      <c r="R604" s="77"/>
      <c r="S604" s="77"/>
      <c r="T604" s="7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T604" s="19" t="s">
        <v>237</v>
      </c>
      <c r="AU604" s="19" t="s">
        <v>89</v>
      </c>
    </row>
    <row r="605" s="2" customFormat="1" ht="16.5" customHeight="1">
      <c r="A605" s="38"/>
      <c r="B605" s="177"/>
      <c r="C605" s="178" t="s">
        <v>964</v>
      </c>
      <c r="D605" s="178" t="s">
        <v>231</v>
      </c>
      <c r="E605" s="179" t="s">
        <v>2211</v>
      </c>
      <c r="F605" s="180" t="s">
        <v>2212</v>
      </c>
      <c r="G605" s="181" t="s">
        <v>458</v>
      </c>
      <c r="H605" s="182">
        <v>1</v>
      </c>
      <c r="I605" s="183"/>
      <c r="J605" s="184">
        <f>ROUND(I605*H605,2)</f>
        <v>0</v>
      </c>
      <c r="K605" s="180" t="s">
        <v>515</v>
      </c>
      <c r="L605" s="39"/>
      <c r="M605" s="185" t="s">
        <v>1</v>
      </c>
      <c r="N605" s="186" t="s">
        <v>44</v>
      </c>
      <c r="O605" s="77"/>
      <c r="P605" s="187">
        <f>O605*H605</f>
        <v>0</v>
      </c>
      <c r="Q605" s="187">
        <v>0.0098899999999999995</v>
      </c>
      <c r="R605" s="187">
        <f>Q605*H605</f>
        <v>0.0098899999999999995</v>
      </c>
      <c r="S605" s="187">
        <v>0</v>
      </c>
      <c r="T605" s="188">
        <f>S605*H605</f>
        <v>0</v>
      </c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R605" s="189" t="s">
        <v>235</v>
      </c>
      <c r="AT605" s="189" t="s">
        <v>231</v>
      </c>
      <c r="AU605" s="189" t="s">
        <v>89</v>
      </c>
      <c r="AY605" s="19" t="s">
        <v>230</v>
      </c>
      <c r="BE605" s="190">
        <f>IF(N605="základní",J605,0)</f>
        <v>0</v>
      </c>
      <c r="BF605" s="190">
        <f>IF(N605="snížená",J605,0)</f>
        <v>0</v>
      </c>
      <c r="BG605" s="190">
        <f>IF(N605="zákl. přenesená",J605,0)</f>
        <v>0</v>
      </c>
      <c r="BH605" s="190">
        <f>IF(N605="sníž. přenesená",J605,0)</f>
        <v>0</v>
      </c>
      <c r="BI605" s="190">
        <f>IF(N605="nulová",J605,0)</f>
        <v>0</v>
      </c>
      <c r="BJ605" s="19" t="s">
        <v>87</v>
      </c>
      <c r="BK605" s="190">
        <f>ROUND(I605*H605,2)</f>
        <v>0</v>
      </c>
      <c r="BL605" s="19" t="s">
        <v>235</v>
      </c>
      <c r="BM605" s="189" t="s">
        <v>2760</v>
      </c>
    </row>
    <row r="606" s="2" customFormat="1">
      <c r="A606" s="38"/>
      <c r="B606" s="39"/>
      <c r="C606" s="38"/>
      <c r="D606" s="191" t="s">
        <v>237</v>
      </c>
      <c r="E606" s="38"/>
      <c r="F606" s="192" t="s">
        <v>2214</v>
      </c>
      <c r="G606" s="38"/>
      <c r="H606" s="38"/>
      <c r="I606" s="193"/>
      <c r="J606" s="38"/>
      <c r="K606" s="38"/>
      <c r="L606" s="39"/>
      <c r="M606" s="194"/>
      <c r="N606" s="195"/>
      <c r="O606" s="77"/>
      <c r="P606" s="77"/>
      <c r="Q606" s="77"/>
      <c r="R606" s="77"/>
      <c r="S606" s="77"/>
      <c r="T606" s="7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T606" s="19" t="s">
        <v>237</v>
      </c>
      <c r="AU606" s="19" t="s">
        <v>89</v>
      </c>
    </row>
    <row r="607" s="2" customFormat="1">
      <c r="A607" s="38"/>
      <c r="B607" s="39"/>
      <c r="C607" s="38"/>
      <c r="D607" s="199" t="s">
        <v>397</v>
      </c>
      <c r="E607" s="38"/>
      <c r="F607" s="200" t="s">
        <v>2215</v>
      </c>
      <c r="G607" s="38"/>
      <c r="H607" s="38"/>
      <c r="I607" s="193"/>
      <c r="J607" s="38"/>
      <c r="K607" s="38"/>
      <c r="L607" s="39"/>
      <c r="M607" s="194"/>
      <c r="N607" s="195"/>
      <c r="O607" s="77"/>
      <c r="P607" s="77"/>
      <c r="Q607" s="77"/>
      <c r="R607" s="77"/>
      <c r="S607" s="77"/>
      <c r="T607" s="7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T607" s="19" t="s">
        <v>397</v>
      </c>
      <c r="AU607" s="19" t="s">
        <v>89</v>
      </c>
    </row>
    <row r="608" s="13" customFormat="1">
      <c r="A608" s="13"/>
      <c r="B608" s="205"/>
      <c r="C608" s="13"/>
      <c r="D608" s="191" t="s">
        <v>519</v>
      </c>
      <c r="E608" s="206" t="s">
        <v>1</v>
      </c>
      <c r="F608" s="207" t="s">
        <v>2761</v>
      </c>
      <c r="G608" s="13"/>
      <c r="H608" s="208">
        <v>1</v>
      </c>
      <c r="I608" s="209"/>
      <c r="J608" s="13"/>
      <c r="K608" s="13"/>
      <c r="L608" s="205"/>
      <c r="M608" s="210"/>
      <c r="N608" s="211"/>
      <c r="O608" s="211"/>
      <c r="P608" s="211"/>
      <c r="Q608" s="211"/>
      <c r="R608" s="211"/>
      <c r="S608" s="211"/>
      <c r="T608" s="21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06" t="s">
        <v>519</v>
      </c>
      <c r="AU608" s="206" t="s">
        <v>89</v>
      </c>
      <c r="AV608" s="13" t="s">
        <v>89</v>
      </c>
      <c r="AW608" s="13" t="s">
        <v>35</v>
      </c>
      <c r="AX608" s="13" t="s">
        <v>79</v>
      </c>
      <c r="AY608" s="206" t="s">
        <v>230</v>
      </c>
    </row>
    <row r="609" s="14" customFormat="1">
      <c r="A609" s="14"/>
      <c r="B609" s="213"/>
      <c r="C609" s="14"/>
      <c r="D609" s="191" t="s">
        <v>519</v>
      </c>
      <c r="E609" s="214" t="s">
        <v>1</v>
      </c>
      <c r="F609" s="215" t="s">
        <v>534</v>
      </c>
      <c r="G609" s="14"/>
      <c r="H609" s="216">
        <v>1</v>
      </c>
      <c r="I609" s="217"/>
      <c r="J609" s="14"/>
      <c r="K609" s="14"/>
      <c r="L609" s="213"/>
      <c r="M609" s="218"/>
      <c r="N609" s="219"/>
      <c r="O609" s="219"/>
      <c r="P609" s="219"/>
      <c r="Q609" s="219"/>
      <c r="R609" s="219"/>
      <c r="S609" s="219"/>
      <c r="T609" s="220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14" t="s">
        <v>519</v>
      </c>
      <c r="AU609" s="214" t="s">
        <v>89</v>
      </c>
      <c r="AV609" s="14" t="s">
        <v>235</v>
      </c>
      <c r="AW609" s="14" t="s">
        <v>35</v>
      </c>
      <c r="AX609" s="14" t="s">
        <v>87</v>
      </c>
      <c r="AY609" s="214" t="s">
        <v>230</v>
      </c>
    </row>
    <row r="610" s="2" customFormat="1" ht="16.5" customHeight="1">
      <c r="A610" s="38"/>
      <c r="B610" s="177"/>
      <c r="C610" s="236" t="s">
        <v>970</v>
      </c>
      <c r="D610" s="236" t="s">
        <v>745</v>
      </c>
      <c r="E610" s="237" t="s">
        <v>2217</v>
      </c>
      <c r="F610" s="238" t="s">
        <v>2218</v>
      </c>
      <c r="G610" s="239" t="s">
        <v>458</v>
      </c>
      <c r="H610" s="240">
        <v>1</v>
      </c>
      <c r="I610" s="241"/>
      <c r="J610" s="242">
        <f>ROUND(I610*H610,2)</f>
        <v>0</v>
      </c>
      <c r="K610" s="238" t="s">
        <v>515</v>
      </c>
      <c r="L610" s="243"/>
      <c r="M610" s="244" t="s">
        <v>1</v>
      </c>
      <c r="N610" s="245" t="s">
        <v>44</v>
      </c>
      <c r="O610" s="77"/>
      <c r="P610" s="187">
        <f>O610*H610</f>
        <v>0</v>
      </c>
      <c r="Q610" s="187">
        <v>1.0129999999999999</v>
      </c>
      <c r="R610" s="187">
        <f>Q610*H610</f>
        <v>1.0129999999999999</v>
      </c>
      <c r="S610" s="187">
        <v>0</v>
      </c>
      <c r="T610" s="188">
        <f>S610*H610</f>
        <v>0</v>
      </c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R610" s="189" t="s">
        <v>260</v>
      </c>
      <c r="AT610" s="189" t="s">
        <v>745</v>
      </c>
      <c r="AU610" s="189" t="s">
        <v>89</v>
      </c>
      <c r="AY610" s="19" t="s">
        <v>230</v>
      </c>
      <c r="BE610" s="190">
        <f>IF(N610="základní",J610,0)</f>
        <v>0</v>
      </c>
      <c r="BF610" s="190">
        <f>IF(N610="snížená",J610,0)</f>
        <v>0</v>
      </c>
      <c r="BG610" s="190">
        <f>IF(N610="zákl. přenesená",J610,0)</f>
        <v>0</v>
      </c>
      <c r="BH610" s="190">
        <f>IF(N610="sníž. přenesená",J610,0)</f>
        <v>0</v>
      </c>
      <c r="BI610" s="190">
        <f>IF(N610="nulová",J610,0)</f>
        <v>0</v>
      </c>
      <c r="BJ610" s="19" t="s">
        <v>87</v>
      </c>
      <c r="BK610" s="190">
        <f>ROUND(I610*H610,2)</f>
        <v>0</v>
      </c>
      <c r="BL610" s="19" t="s">
        <v>235</v>
      </c>
      <c r="BM610" s="189" t="s">
        <v>2762</v>
      </c>
    </row>
    <row r="611" s="2" customFormat="1">
      <c r="A611" s="38"/>
      <c r="B611" s="39"/>
      <c r="C611" s="38"/>
      <c r="D611" s="191" t="s">
        <v>237</v>
      </c>
      <c r="E611" s="38"/>
      <c r="F611" s="192" t="s">
        <v>2218</v>
      </c>
      <c r="G611" s="38"/>
      <c r="H611" s="38"/>
      <c r="I611" s="193"/>
      <c r="J611" s="38"/>
      <c r="K611" s="38"/>
      <c r="L611" s="39"/>
      <c r="M611" s="194"/>
      <c r="N611" s="195"/>
      <c r="O611" s="77"/>
      <c r="P611" s="77"/>
      <c r="Q611" s="77"/>
      <c r="R611" s="77"/>
      <c r="S611" s="77"/>
      <c r="T611" s="7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T611" s="19" t="s">
        <v>237</v>
      </c>
      <c r="AU611" s="19" t="s">
        <v>89</v>
      </c>
    </row>
    <row r="612" s="2" customFormat="1" ht="16.5" customHeight="1">
      <c r="A612" s="38"/>
      <c r="B612" s="177"/>
      <c r="C612" s="178" t="s">
        <v>977</v>
      </c>
      <c r="D612" s="178" t="s">
        <v>231</v>
      </c>
      <c r="E612" s="179" t="s">
        <v>2220</v>
      </c>
      <c r="F612" s="180" t="s">
        <v>2221</v>
      </c>
      <c r="G612" s="181" t="s">
        <v>458</v>
      </c>
      <c r="H612" s="182">
        <v>4</v>
      </c>
      <c r="I612" s="183"/>
      <c r="J612" s="184">
        <f>ROUND(I612*H612,2)</f>
        <v>0</v>
      </c>
      <c r="K612" s="180" t="s">
        <v>515</v>
      </c>
      <c r="L612" s="39"/>
      <c r="M612" s="185" t="s">
        <v>1</v>
      </c>
      <c r="N612" s="186" t="s">
        <v>44</v>
      </c>
      <c r="O612" s="77"/>
      <c r="P612" s="187">
        <f>O612*H612</f>
        <v>0</v>
      </c>
      <c r="Q612" s="187">
        <v>0.012184</v>
      </c>
      <c r="R612" s="187">
        <f>Q612*H612</f>
        <v>0.048736000000000002</v>
      </c>
      <c r="S612" s="187">
        <v>0</v>
      </c>
      <c r="T612" s="188">
        <f>S612*H612</f>
        <v>0</v>
      </c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R612" s="189" t="s">
        <v>235</v>
      </c>
      <c r="AT612" s="189" t="s">
        <v>231</v>
      </c>
      <c r="AU612" s="189" t="s">
        <v>89</v>
      </c>
      <c r="AY612" s="19" t="s">
        <v>230</v>
      </c>
      <c r="BE612" s="190">
        <f>IF(N612="základní",J612,0)</f>
        <v>0</v>
      </c>
      <c r="BF612" s="190">
        <f>IF(N612="snížená",J612,0)</f>
        <v>0</v>
      </c>
      <c r="BG612" s="190">
        <f>IF(N612="zákl. přenesená",J612,0)</f>
        <v>0</v>
      </c>
      <c r="BH612" s="190">
        <f>IF(N612="sníž. přenesená",J612,0)</f>
        <v>0</v>
      </c>
      <c r="BI612" s="190">
        <f>IF(N612="nulová",J612,0)</f>
        <v>0</v>
      </c>
      <c r="BJ612" s="19" t="s">
        <v>87</v>
      </c>
      <c r="BK612" s="190">
        <f>ROUND(I612*H612,2)</f>
        <v>0</v>
      </c>
      <c r="BL612" s="19" t="s">
        <v>235</v>
      </c>
      <c r="BM612" s="189" t="s">
        <v>2763</v>
      </c>
    </row>
    <row r="613" s="2" customFormat="1">
      <c r="A613" s="38"/>
      <c r="B613" s="39"/>
      <c r="C613" s="38"/>
      <c r="D613" s="191" t="s">
        <v>237</v>
      </c>
      <c r="E613" s="38"/>
      <c r="F613" s="192" t="s">
        <v>2223</v>
      </c>
      <c r="G613" s="38"/>
      <c r="H613" s="38"/>
      <c r="I613" s="193"/>
      <c r="J613" s="38"/>
      <c r="K613" s="38"/>
      <c r="L613" s="39"/>
      <c r="M613" s="194"/>
      <c r="N613" s="195"/>
      <c r="O613" s="77"/>
      <c r="P613" s="77"/>
      <c r="Q613" s="77"/>
      <c r="R613" s="77"/>
      <c r="S613" s="77"/>
      <c r="T613" s="7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T613" s="19" t="s">
        <v>237</v>
      </c>
      <c r="AU613" s="19" t="s">
        <v>89</v>
      </c>
    </row>
    <row r="614" s="2" customFormat="1">
      <c r="A614" s="38"/>
      <c r="B614" s="39"/>
      <c r="C614" s="38"/>
      <c r="D614" s="199" t="s">
        <v>397</v>
      </c>
      <c r="E614" s="38"/>
      <c r="F614" s="200" t="s">
        <v>2224</v>
      </c>
      <c r="G614" s="38"/>
      <c r="H614" s="38"/>
      <c r="I614" s="193"/>
      <c r="J614" s="38"/>
      <c r="K614" s="38"/>
      <c r="L614" s="39"/>
      <c r="M614" s="194"/>
      <c r="N614" s="195"/>
      <c r="O614" s="77"/>
      <c r="P614" s="77"/>
      <c r="Q614" s="77"/>
      <c r="R614" s="77"/>
      <c r="S614" s="77"/>
      <c r="T614" s="7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T614" s="19" t="s">
        <v>397</v>
      </c>
      <c r="AU614" s="19" t="s">
        <v>89</v>
      </c>
    </row>
    <row r="615" s="13" customFormat="1">
      <c r="A615" s="13"/>
      <c r="B615" s="205"/>
      <c r="C615" s="13"/>
      <c r="D615" s="191" t="s">
        <v>519</v>
      </c>
      <c r="E615" s="206" t="s">
        <v>1</v>
      </c>
      <c r="F615" s="207" t="s">
        <v>2764</v>
      </c>
      <c r="G615" s="13"/>
      <c r="H615" s="208">
        <v>4</v>
      </c>
      <c r="I615" s="209"/>
      <c r="J615" s="13"/>
      <c r="K615" s="13"/>
      <c r="L615" s="205"/>
      <c r="M615" s="210"/>
      <c r="N615" s="211"/>
      <c r="O615" s="211"/>
      <c r="P615" s="211"/>
      <c r="Q615" s="211"/>
      <c r="R615" s="211"/>
      <c r="S615" s="211"/>
      <c r="T615" s="21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06" t="s">
        <v>519</v>
      </c>
      <c r="AU615" s="206" t="s">
        <v>89</v>
      </c>
      <c r="AV615" s="13" t="s">
        <v>89</v>
      </c>
      <c r="AW615" s="13" t="s">
        <v>35</v>
      </c>
      <c r="AX615" s="13" t="s">
        <v>79</v>
      </c>
      <c r="AY615" s="206" t="s">
        <v>230</v>
      </c>
    </row>
    <row r="616" s="14" customFormat="1">
      <c r="A616" s="14"/>
      <c r="B616" s="213"/>
      <c r="C616" s="14"/>
      <c r="D616" s="191" t="s">
        <v>519</v>
      </c>
      <c r="E616" s="214" t="s">
        <v>1</v>
      </c>
      <c r="F616" s="215" t="s">
        <v>534</v>
      </c>
      <c r="G616" s="14"/>
      <c r="H616" s="216">
        <v>4</v>
      </c>
      <c r="I616" s="217"/>
      <c r="J616" s="14"/>
      <c r="K616" s="14"/>
      <c r="L616" s="213"/>
      <c r="M616" s="218"/>
      <c r="N616" s="219"/>
      <c r="O616" s="219"/>
      <c r="P616" s="219"/>
      <c r="Q616" s="219"/>
      <c r="R616" s="219"/>
      <c r="S616" s="219"/>
      <c r="T616" s="220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14" t="s">
        <v>519</v>
      </c>
      <c r="AU616" s="214" t="s">
        <v>89</v>
      </c>
      <c r="AV616" s="14" t="s">
        <v>235</v>
      </c>
      <c r="AW616" s="14" t="s">
        <v>35</v>
      </c>
      <c r="AX616" s="14" t="s">
        <v>87</v>
      </c>
      <c r="AY616" s="214" t="s">
        <v>230</v>
      </c>
    </row>
    <row r="617" s="2" customFormat="1" ht="16.5" customHeight="1">
      <c r="A617" s="38"/>
      <c r="B617" s="177"/>
      <c r="C617" s="236" t="s">
        <v>984</v>
      </c>
      <c r="D617" s="236" t="s">
        <v>745</v>
      </c>
      <c r="E617" s="237" t="s">
        <v>2226</v>
      </c>
      <c r="F617" s="238" t="s">
        <v>2227</v>
      </c>
      <c r="G617" s="239" t="s">
        <v>458</v>
      </c>
      <c r="H617" s="240">
        <v>4</v>
      </c>
      <c r="I617" s="241"/>
      <c r="J617" s="242">
        <f>ROUND(I617*H617,2)</f>
        <v>0</v>
      </c>
      <c r="K617" s="238" t="s">
        <v>515</v>
      </c>
      <c r="L617" s="243"/>
      <c r="M617" s="244" t="s">
        <v>1</v>
      </c>
      <c r="N617" s="245" t="s">
        <v>44</v>
      </c>
      <c r="O617" s="77"/>
      <c r="P617" s="187">
        <f>O617*H617</f>
        <v>0</v>
      </c>
      <c r="Q617" s="187">
        <v>0.58499999999999996</v>
      </c>
      <c r="R617" s="187">
        <f>Q617*H617</f>
        <v>2.3399999999999999</v>
      </c>
      <c r="S617" s="187">
        <v>0</v>
      </c>
      <c r="T617" s="188">
        <f>S617*H617</f>
        <v>0</v>
      </c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R617" s="189" t="s">
        <v>260</v>
      </c>
      <c r="AT617" s="189" t="s">
        <v>745</v>
      </c>
      <c r="AU617" s="189" t="s">
        <v>89</v>
      </c>
      <c r="AY617" s="19" t="s">
        <v>230</v>
      </c>
      <c r="BE617" s="190">
        <f>IF(N617="základní",J617,0)</f>
        <v>0</v>
      </c>
      <c r="BF617" s="190">
        <f>IF(N617="snížená",J617,0)</f>
        <v>0</v>
      </c>
      <c r="BG617" s="190">
        <f>IF(N617="zákl. přenesená",J617,0)</f>
        <v>0</v>
      </c>
      <c r="BH617" s="190">
        <f>IF(N617="sníž. přenesená",J617,0)</f>
        <v>0</v>
      </c>
      <c r="BI617" s="190">
        <f>IF(N617="nulová",J617,0)</f>
        <v>0</v>
      </c>
      <c r="BJ617" s="19" t="s">
        <v>87</v>
      </c>
      <c r="BK617" s="190">
        <f>ROUND(I617*H617,2)</f>
        <v>0</v>
      </c>
      <c r="BL617" s="19" t="s">
        <v>235</v>
      </c>
      <c r="BM617" s="189" t="s">
        <v>2765</v>
      </c>
    </row>
    <row r="618" s="2" customFormat="1">
      <c r="A618" s="38"/>
      <c r="B618" s="39"/>
      <c r="C618" s="38"/>
      <c r="D618" s="191" t="s">
        <v>237</v>
      </c>
      <c r="E618" s="38"/>
      <c r="F618" s="192" t="s">
        <v>2227</v>
      </c>
      <c r="G618" s="38"/>
      <c r="H618" s="38"/>
      <c r="I618" s="193"/>
      <c r="J618" s="38"/>
      <c r="K618" s="38"/>
      <c r="L618" s="39"/>
      <c r="M618" s="194"/>
      <c r="N618" s="195"/>
      <c r="O618" s="77"/>
      <c r="P618" s="77"/>
      <c r="Q618" s="77"/>
      <c r="R618" s="77"/>
      <c r="S618" s="77"/>
      <c r="T618" s="7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T618" s="19" t="s">
        <v>237</v>
      </c>
      <c r="AU618" s="19" t="s">
        <v>89</v>
      </c>
    </row>
    <row r="619" s="13" customFormat="1">
      <c r="A619" s="13"/>
      <c r="B619" s="205"/>
      <c r="C619" s="13"/>
      <c r="D619" s="191" t="s">
        <v>519</v>
      </c>
      <c r="E619" s="206" t="s">
        <v>1</v>
      </c>
      <c r="F619" s="207" t="s">
        <v>2764</v>
      </c>
      <c r="G619" s="13"/>
      <c r="H619" s="208">
        <v>4</v>
      </c>
      <c r="I619" s="209"/>
      <c r="J619" s="13"/>
      <c r="K619" s="13"/>
      <c r="L619" s="205"/>
      <c r="M619" s="210"/>
      <c r="N619" s="211"/>
      <c r="O619" s="211"/>
      <c r="P619" s="211"/>
      <c r="Q619" s="211"/>
      <c r="R619" s="211"/>
      <c r="S619" s="211"/>
      <c r="T619" s="212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06" t="s">
        <v>519</v>
      </c>
      <c r="AU619" s="206" t="s">
        <v>89</v>
      </c>
      <c r="AV619" s="13" t="s">
        <v>89</v>
      </c>
      <c r="AW619" s="13" t="s">
        <v>35</v>
      </c>
      <c r="AX619" s="13" t="s">
        <v>79</v>
      </c>
      <c r="AY619" s="206" t="s">
        <v>230</v>
      </c>
    </row>
    <row r="620" s="14" customFormat="1">
      <c r="A620" s="14"/>
      <c r="B620" s="213"/>
      <c r="C620" s="14"/>
      <c r="D620" s="191" t="s">
        <v>519</v>
      </c>
      <c r="E620" s="214" t="s">
        <v>1</v>
      </c>
      <c r="F620" s="215" t="s">
        <v>534</v>
      </c>
      <c r="G620" s="14"/>
      <c r="H620" s="216">
        <v>4</v>
      </c>
      <c r="I620" s="217"/>
      <c r="J620" s="14"/>
      <c r="K620" s="14"/>
      <c r="L620" s="213"/>
      <c r="M620" s="218"/>
      <c r="N620" s="219"/>
      <c r="O620" s="219"/>
      <c r="P620" s="219"/>
      <c r="Q620" s="219"/>
      <c r="R620" s="219"/>
      <c r="S620" s="219"/>
      <c r="T620" s="220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14" t="s">
        <v>519</v>
      </c>
      <c r="AU620" s="214" t="s">
        <v>89</v>
      </c>
      <c r="AV620" s="14" t="s">
        <v>235</v>
      </c>
      <c r="AW620" s="14" t="s">
        <v>35</v>
      </c>
      <c r="AX620" s="14" t="s">
        <v>87</v>
      </c>
      <c r="AY620" s="214" t="s">
        <v>230</v>
      </c>
    </row>
    <row r="621" s="2" customFormat="1" ht="16.5" customHeight="1">
      <c r="A621" s="38"/>
      <c r="B621" s="177"/>
      <c r="C621" s="178" t="s">
        <v>991</v>
      </c>
      <c r="D621" s="178" t="s">
        <v>231</v>
      </c>
      <c r="E621" s="179" t="s">
        <v>2766</v>
      </c>
      <c r="F621" s="180" t="s">
        <v>2767</v>
      </c>
      <c r="G621" s="181" t="s">
        <v>458</v>
      </c>
      <c r="H621" s="182">
        <v>1</v>
      </c>
      <c r="I621" s="183"/>
      <c r="J621" s="184">
        <f>ROUND(I621*H621,2)</f>
        <v>0</v>
      </c>
      <c r="K621" s="180" t="s">
        <v>515</v>
      </c>
      <c r="L621" s="39"/>
      <c r="M621" s="185" t="s">
        <v>1</v>
      </c>
      <c r="N621" s="186" t="s">
        <v>44</v>
      </c>
      <c r="O621" s="77"/>
      <c r="P621" s="187">
        <f>O621*H621</f>
        <v>0</v>
      </c>
      <c r="Q621" s="187">
        <v>0.11045000000000001</v>
      </c>
      <c r="R621" s="187">
        <f>Q621*H621</f>
        <v>0.11045000000000001</v>
      </c>
      <c r="S621" s="187">
        <v>0</v>
      </c>
      <c r="T621" s="188">
        <f>S621*H621</f>
        <v>0</v>
      </c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R621" s="189" t="s">
        <v>235</v>
      </c>
      <c r="AT621" s="189" t="s">
        <v>231</v>
      </c>
      <c r="AU621" s="189" t="s">
        <v>89</v>
      </c>
      <c r="AY621" s="19" t="s">
        <v>230</v>
      </c>
      <c r="BE621" s="190">
        <f>IF(N621="základní",J621,0)</f>
        <v>0</v>
      </c>
      <c r="BF621" s="190">
        <f>IF(N621="snížená",J621,0)</f>
        <v>0</v>
      </c>
      <c r="BG621" s="190">
        <f>IF(N621="zákl. přenesená",J621,0)</f>
        <v>0</v>
      </c>
      <c r="BH621" s="190">
        <f>IF(N621="sníž. přenesená",J621,0)</f>
        <v>0</v>
      </c>
      <c r="BI621" s="190">
        <f>IF(N621="nulová",J621,0)</f>
        <v>0</v>
      </c>
      <c r="BJ621" s="19" t="s">
        <v>87</v>
      </c>
      <c r="BK621" s="190">
        <f>ROUND(I621*H621,2)</f>
        <v>0</v>
      </c>
      <c r="BL621" s="19" t="s">
        <v>235</v>
      </c>
      <c r="BM621" s="189" t="s">
        <v>2768</v>
      </c>
    </row>
    <row r="622" s="2" customFormat="1">
      <c r="A622" s="38"/>
      <c r="B622" s="39"/>
      <c r="C622" s="38"/>
      <c r="D622" s="191" t="s">
        <v>237</v>
      </c>
      <c r="E622" s="38"/>
      <c r="F622" s="192" t="s">
        <v>2769</v>
      </c>
      <c r="G622" s="38"/>
      <c r="H622" s="38"/>
      <c r="I622" s="193"/>
      <c r="J622" s="38"/>
      <c r="K622" s="38"/>
      <c r="L622" s="39"/>
      <c r="M622" s="194"/>
      <c r="N622" s="195"/>
      <c r="O622" s="77"/>
      <c r="P622" s="77"/>
      <c r="Q622" s="77"/>
      <c r="R622" s="77"/>
      <c r="S622" s="77"/>
      <c r="T622" s="7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T622" s="19" t="s">
        <v>237</v>
      </c>
      <c r="AU622" s="19" t="s">
        <v>89</v>
      </c>
    </row>
    <row r="623" s="2" customFormat="1">
      <c r="A623" s="38"/>
      <c r="B623" s="39"/>
      <c r="C623" s="38"/>
      <c r="D623" s="199" t="s">
        <v>397</v>
      </c>
      <c r="E623" s="38"/>
      <c r="F623" s="200" t="s">
        <v>2770</v>
      </c>
      <c r="G623" s="38"/>
      <c r="H623" s="38"/>
      <c r="I623" s="193"/>
      <c r="J623" s="38"/>
      <c r="K623" s="38"/>
      <c r="L623" s="39"/>
      <c r="M623" s="194"/>
      <c r="N623" s="195"/>
      <c r="O623" s="77"/>
      <c r="P623" s="77"/>
      <c r="Q623" s="77"/>
      <c r="R623" s="77"/>
      <c r="S623" s="77"/>
      <c r="T623" s="7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T623" s="19" t="s">
        <v>397</v>
      </c>
      <c r="AU623" s="19" t="s">
        <v>89</v>
      </c>
    </row>
    <row r="624" s="13" customFormat="1">
      <c r="A624" s="13"/>
      <c r="B624" s="205"/>
      <c r="C624" s="13"/>
      <c r="D624" s="191" t="s">
        <v>519</v>
      </c>
      <c r="E624" s="206" t="s">
        <v>1</v>
      </c>
      <c r="F624" s="207" t="s">
        <v>2771</v>
      </c>
      <c r="G624" s="13"/>
      <c r="H624" s="208">
        <v>1</v>
      </c>
      <c r="I624" s="209"/>
      <c r="J624" s="13"/>
      <c r="K624" s="13"/>
      <c r="L624" s="205"/>
      <c r="M624" s="210"/>
      <c r="N624" s="211"/>
      <c r="O624" s="211"/>
      <c r="P624" s="211"/>
      <c r="Q624" s="211"/>
      <c r="R624" s="211"/>
      <c r="S624" s="211"/>
      <c r="T624" s="212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06" t="s">
        <v>519</v>
      </c>
      <c r="AU624" s="206" t="s">
        <v>89</v>
      </c>
      <c r="AV624" s="13" t="s">
        <v>89</v>
      </c>
      <c r="AW624" s="13" t="s">
        <v>35</v>
      </c>
      <c r="AX624" s="13" t="s">
        <v>79</v>
      </c>
      <c r="AY624" s="206" t="s">
        <v>230</v>
      </c>
    </row>
    <row r="625" s="14" customFormat="1">
      <c r="A625" s="14"/>
      <c r="B625" s="213"/>
      <c r="C625" s="14"/>
      <c r="D625" s="191" t="s">
        <v>519</v>
      </c>
      <c r="E625" s="214" t="s">
        <v>1</v>
      </c>
      <c r="F625" s="215" t="s">
        <v>534</v>
      </c>
      <c r="G625" s="14"/>
      <c r="H625" s="216">
        <v>1</v>
      </c>
      <c r="I625" s="217"/>
      <c r="J625" s="14"/>
      <c r="K625" s="14"/>
      <c r="L625" s="213"/>
      <c r="M625" s="218"/>
      <c r="N625" s="219"/>
      <c r="O625" s="219"/>
      <c r="P625" s="219"/>
      <c r="Q625" s="219"/>
      <c r="R625" s="219"/>
      <c r="S625" s="219"/>
      <c r="T625" s="220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14" t="s">
        <v>519</v>
      </c>
      <c r="AU625" s="214" t="s">
        <v>89</v>
      </c>
      <c r="AV625" s="14" t="s">
        <v>235</v>
      </c>
      <c r="AW625" s="14" t="s">
        <v>35</v>
      </c>
      <c r="AX625" s="14" t="s">
        <v>87</v>
      </c>
      <c r="AY625" s="214" t="s">
        <v>230</v>
      </c>
    </row>
    <row r="626" s="2" customFormat="1" ht="16.5" customHeight="1">
      <c r="A626" s="38"/>
      <c r="B626" s="177"/>
      <c r="C626" s="178" t="s">
        <v>998</v>
      </c>
      <c r="D626" s="178" t="s">
        <v>231</v>
      </c>
      <c r="E626" s="179" t="s">
        <v>2772</v>
      </c>
      <c r="F626" s="180" t="s">
        <v>2773</v>
      </c>
      <c r="G626" s="181" t="s">
        <v>458</v>
      </c>
      <c r="H626" s="182">
        <v>4</v>
      </c>
      <c r="I626" s="183"/>
      <c r="J626" s="184">
        <f>ROUND(I626*H626,2)</f>
        <v>0</v>
      </c>
      <c r="K626" s="180" t="s">
        <v>515</v>
      </c>
      <c r="L626" s="39"/>
      <c r="M626" s="185" t="s">
        <v>1</v>
      </c>
      <c r="N626" s="186" t="s">
        <v>44</v>
      </c>
      <c r="O626" s="77"/>
      <c r="P626" s="187">
        <f>O626*H626</f>
        <v>0</v>
      </c>
      <c r="Q626" s="187">
        <v>0.11338</v>
      </c>
      <c r="R626" s="187">
        <f>Q626*H626</f>
        <v>0.45351999999999998</v>
      </c>
      <c r="S626" s="187">
        <v>0</v>
      </c>
      <c r="T626" s="188">
        <f>S626*H626</f>
        <v>0</v>
      </c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R626" s="189" t="s">
        <v>235</v>
      </c>
      <c r="AT626" s="189" t="s">
        <v>231</v>
      </c>
      <c r="AU626" s="189" t="s">
        <v>89</v>
      </c>
      <c r="AY626" s="19" t="s">
        <v>230</v>
      </c>
      <c r="BE626" s="190">
        <f>IF(N626="základní",J626,0)</f>
        <v>0</v>
      </c>
      <c r="BF626" s="190">
        <f>IF(N626="snížená",J626,0)</f>
        <v>0</v>
      </c>
      <c r="BG626" s="190">
        <f>IF(N626="zákl. přenesená",J626,0)</f>
        <v>0</v>
      </c>
      <c r="BH626" s="190">
        <f>IF(N626="sníž. přenesená",J626,0)</f>
        <v>0</v>
      </c>
      <c r="BI626" s="190">
        <f>IF(N626="nulová",J626,0)</f>
        <v>0</v>
      </c>
      <c r="BJ626" s="19" t="s">
        <v>87</v>
      </c>
      <c r="BK626" s="190">
        <f>ROUND(I626*H626,2)</f>
        <v>0</v>
      </c>
      <c r="BL626" s="19" t="s">
        <v>235</v>
      </c>
      <c r="BM626" s="189" t="s">
        <v>2774</v>
      </c>
    </row>
    <row r="627" s="2" customFormat="1">
      <c r="A627" s="38"/>
      <c r="B627" s="39"/>
      <c r="C627" s="38"/>
      <c r="D627" s="191" t="s">
        <v>237</v>
      </c>
      <c r="E627" s="38"/>
      <c r="F627" s="192" t="s">
        <v>2775</v>
      </c>
      <c r="G627" s="38"/>
      <c r="H627" s="38"/>
      <c r="I627" s="193"/>
      <c r="J627" s="38"/>
      <c r="K627" s="38"/>
      <c r="L627" s="39"/>
      <c r="M627" s="194"/>
      <c r="N627" s="195"/>
      <c r="O627" s="77"/>
      <c r="P627" s="77"/>
      <c r="Q627" s="77"/>
      <c r="R627" s="77"/>
      <c r="S627" s="77"/>
      <c r="T627" s="7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T627" s="19" t="s">
        <v>237</v>
      </c>
      <c r="AU627" s="19" t="s">
        <v>89</v>
      </c>
    </row>
    <row r="628" s="2" customFormat="1">
      <c r="A628" s="38"/>
      <c r="B628" s="39"/>
      <c r="C628" s="38"/>
      <c r="D628" s="199" t="s">
        <v>397</v>
      </c>
      <c r="E628" s="38"/>
      <c r="F628" s="200" t="s">
        <v>2776</v>
      </c>
      <c r="G628" s="38"/>
      <c r="H628" s="38"/>
      <c r="I628" s="193"/>
      <c r="J628" s="38"/>
      <c r="K628" s="38"/>
      <c r="L628" s="39"/>
      <c r="M628" s="194"/>
      <c r="N628" s="195"/>
      <c r="O628" s="77"/>
      <c r="P628" s="77"/>
      <c r="Q628" s="77"/>
      <c r="R628" s="77"/>
      <c r="S628" s="77"/>
      <c r="T628" s="7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T628" s="19" t="s">
        <v>397</v>
      </c>
      <c r="AU628" s="19" t="s">
        <v>89</v>
      </c>
    </row>
    <row r="629" s="13" customFormat="1">
      <c r="A629" s="13"/>
      <c r="B629" s="205"/>
      <c r="C629" s="13"/>
      <c r="D629" s="191" t="s">
        <v>519</v>
      </c>
      <c r="E629" s="206" t="s">
        <v>1</v>
      </c>
      <c r="F629" s="207" t="s">
        <v>2777</v>
      </c>
      <c r="G629" s="13"/>
      <c r="H629" s="208">
        <v>4</v>
      </c>
      <c r="I629" s="209"/>
      <c r="J629" s="13"/>
      <c r="K629" s="13"/>
      <c r="L629" s="205"/>
      <c r="M629" s="210"/>
      <c r="N629" s="211"/>
      <c r="O629" s="211"/>
      <c r="P629" s="211"/>
      <c r="Q629" s="211"/>
      <c r="R629" s="211"/>
      <c r="S629" s="211"/>
      <c r="T629" s="212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06" t="s">
        <v>519</v>
      </c>
      <c r="AU629" s="206" t="s">
        <v>89</v>
      </c>
      <c r="AV629" s="13" t="s">
        <v>89</v>
      </c>
      <c r="AW629" s="13" t="s">
        <v>35</v>
      </c>
      <c r="AX629" s="13" t="s">
        <v>79</v>
      </c>
      <c r="AY629" s="206" t="s">
        <v>230</v>
      </c>
    </row>
    <row r="630" s="14" customFormat="1">
      <c r="A630" s="14"/>
      <c r="B630" s="213"/>
      <c r="C630" s="14"/>
      <c r="D630" s="191" t="s">
        <v>519</v>
      </c>
      <c r="E630" s="214" t="s">
        <v>1</v>
      </c>
      <c r="F630" s="215" t="s">
        <v>534</v>
      </c>
      <c r="G630" s="14"/>
      <c r="H630" s="216">
        <v>4</v>
      </c>
      <c r="I630" s="217"/>
      <c r="J630" s="14"/>
      <c r="K630" s="14"/>
      <c r="L630" s="213"/>
      <c r="M630" s="218"/>
      <c r="N630" s="219"/>
      <c r="O630" s="219"/>
      <c r="P630" s="219"/>
      <c r="Q630" s="219"/>
      <c r="R630" s="219"/>
      <c r="S630" s="219"/>
      <c r="T630" s="220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14" t="s">
        <v>519</v>
      </c>
      <c r="AU630" s="214" t="s">
        <v>89</v>
      </c>
      <c r="AV630" s="14" t="s">
        <v>235</v>
      </c>
      <c r="AW630" s="14" t="s">
        <v>35</v>
      </c>
      <c r="AX630" s="14" t="s">
        <v>87</v>
      </c>
      <c r="AY630" s="214" t="s">
        <v>230</v>
      </c>
    </row>
    <row r="631" s="2" customFormat="1" ht="16.5" customHeight="1">
      <c r="A631" s="38"/>
      <c r="B631" s="177"/>
      <c r="C631" s="178" t="s">
        <v>1005</v>
      </c>
      <c r="D631" s="178" t="s">
        <v>231</v>
      </c>
      <c r="E631" s="179" t="s">
        <v>2778</v>
      </c>
      <c r="F631" s="180" t="s">
        <v>2779</v>
      </c>
      <c r="G631" s="181" t="s">
        <v>458</v>
      </c>
      <c r="H631" s="182">
        <v>3</v>
      </c>
      <c r="I631" s="183"/>
      <c r="J631" s="184">
        <f>ROUND(I631*H631,2)</f>
        <v>0</v>
      </c>
      <c r="K631" s="180" t="s">
        <v>515</v>
      </c>
      <c r="L631" s="39"/>
      <c r="M631" s="185" t="s">
        <v>1</v>
      </c>
      <c r="N631" s="186" t="s">
        <v>44</v>
      </c>
      <c r="O631" s="77"/>
      <c r="P631" s="187">
        <f>O631*H631</f>
        <v>0</v>
      </c>
      <c r="Q631" s="187">
        <v>0.11207</v>
      </c>
      <c r="R631" s="187">
        <f>Q631*H631</f>
        <v>0.33621000000000001</v>
      </c>
      <c r="S631" s="187">
        <v>0</v>
      </c>
      <c r="T631" s="188">
        <f>S631*H631</f>
        <v>0</v>
      </c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R631" s="189" t="s">
        <v>235</v>
      </c>
      <c r="AT631" s="189" t="s">
        <v>231</v>
      </c>
      <c r="AU631" s="189" t="s">
        <v>89</v>
      </c>
      <c r="AY631" s="19" t="s">
        <v>230</v>
      </c>
      <c r="BE631" s="190">
        <f>IF(N631="základní",J631,0)</f>
        <v>0</v>
      </c>
      <c r="BF631" s="190">
        <f>IF(N631="snížená",J631,0)</f>
        <v>0</v>
      </c>
      <c r="BG631" s="190">
        <f>IF(N631="zákl. přenesená",J631,0)</f>
        <v>0</v>
      </c>
      <c r="BH631" s="190">
        <f>IF(N631="sníž. přenesená",J631,0)</f>
        <v>0</v>
      </c>
      <c r="BI631" s="190">
        <f>IF(N631="nulová",J631,0)</f>
        <v>0</v>
      </c>
      <c r="BJ631" s="19" t="s">
        <v>87</v>
      </c>
      <c r="BK631" s="190">
        <f>ROUND(I631*H631,2)</f>
        <v>0</v>
      </c>
      <c r="BL631" s="19" t="s">
        <v>235</v>
      </c>
      <c r="BM631" s="189" t="s">
        <v>2780</v>
      </c>
    </row>
    <row r="632" s="2" customFormat="1">
      <c r="A632" s="38"/>
      <c r="B632" s="39"/>
      <c r="C632" s="38"/>
      <c r="D632" s="191" t="s">
        <v>237</v>
      </c>
      <c r="E632" s="38"/>
      <c r="F632" s="192" t="s">
        <v>2781</v>
      </c>
      <c r="G632" s="38"/>
      <c r="H632" s="38"/>
      <c r="I632" s="193"/>
      <c r="J632" s="38"/>
      <c r="K632" s="38"/>
      <c r="L632" s="39"/>
      <c r="M632" s="194"/>
      <c r="N632" s="195"/>
      <c r="O632" s="77"/>
      <c r="P632" s="77"/>
      <c r="Q632" s="77"/>
      <c r="R632" s="77"/>
      <c r="S632" s="77"/>
      <c r="T632" s="7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T632" s="19" t="s">
        <v>237</v>
      </c>
      <c r="AU632" s="19" t="s">
        <v>89</v>
      </c>
    </row>
    <row r="633" s="2" customFormat="1">
      <c r="A633" s="38"/>
      <c r="B633" s="39"/>
      <c r="C633" s="38"/>
      <c r="D633" s="199" t="s">
        <v>397</v>
      </c>
      <c r="E633" s="38"/>
      <c r="F633" s="200" t="s">
        <v>2782</v>
      </c>
      <c r="G633" s="38"/>
      <c r="H633" s="38"/>
      <c r="I633" s="193"/>
      <c r="J633" s="38"/>
      <c r="K633" s="38"/>
      <c r="L633" s="39"/>
      <c r="M633" s="194"/>
      <c r="N633" s="195"/>
      <c r="O633" s="77"/>
      <c r="P633" s="77"/>
      <c r="Q633" s="77"/>
      <c r="R633" s="77"/>
      <c r="S633" s="77"/>
      <c r="T633" s="7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T633" s="19" t="s">
        <v>397</v>
      </c>
      <c r="AU633" s="19" t="s">
        <v>89</v>
      </c>
    </row>
    <row r="634" s="13" customFormat="1">
      <c r="A634" s="13"/>
      <c r="B634" s="205"/>
      <c r="C634" s="13"/>
      <c r="D634" s="191" t="s">
        <v>519</v>
      </c>
      <c r="E634" s="206" t="s">
        <v>1</v>
      </c>
      <c r="F634" s="207" t="s">
        <v>2783</v>
      </c>
      <c r="G634" s="13"/>
      <c r="H634" s="208">
        <v>3</v>
      </c>
      <c r="I634" s="209"/>
      <c r="J634" s="13"/>
      <c r="K634" s="13"/>
      <c r="L634" s="205"/>
      <c r="M634" s="210"/>
      <c r="N634" s="211"/>
      <c r="O634" s="211"/>
      <c r="P634" s="211"/>
      <c r="Q634" s="211"/>
      <c r="R634" s="211"/>
      <c r="S634" s="211"/>
      <c r="T634" s="212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06" t="s">
        <v>519</v>
      </c>
      <c r="AU634" s="206" t="s">
        <v>89</v>
      </c>
      <c r="AV634" s="13" t="s">
        <v>89</v>
      </c>
      <c r="AW634" s="13" t="s">
        <v>35</v>
      </c>
      <c r="AX634" s="13" t="s">
        <v>79</v>
      </c>
      <c r="AY634" s="206" t="s">
        <v>230</v>
      </c>
    </row>
    <row r="635" s="14" customFormat="1">
      <c r="A635" s="14"/>
      <c r="B635" s="213"/>
      <c r="C635" s="14"/>
      <c r="D635" s="191" t="s">
        <v>519</v>
      </c>
      <c r="E635" s="214" t="s">
        <v>1</v>
      </c>
      <c r="F635" s="215" t="s">
        <v>534</v>
      </c>
      <c r="G635" s="14"/>
      <c r="H635" s="216">
        <v>3</v>
      </c>
      <c r="I635" s="217"/>
      <c r="J635" s="14"/>
      <c r="K635" s="14"/>
      <c r="L635" s="213"/>
      <c r="M635" s="218"/>
      <c r="N635" s="219"/>
      <c r="O635" s="219"/>
      <c r="P635" s="219"/>
      <c r="Q635" s="219"/>
      <c r="R635" s="219"/>
      <c r="S635" s="219"/>
      <c r="T635" s="220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14" t="s">
        <v>519</v>
      </c>
      <c r="AU635" s="214" t="s">
        <v>89</v>
      </c>
      <c r="AV635" s="14" t="s">
        <v>235</v>
      </c>
      <c r="AW635" s="14" t="s">
        <v>35</v>
      </c>
      <c r="AX635" s="14" t="s">
        <v>87</v>
      </c>
      <c r="AY635" s="214" t="s">
        <v>230</v>
      </c>
    </row>
    <row r="636" s="2" customFormat="1" ht="16.5" customHeight="1">
      <c r="A636" s="38"/>
      <c r="B636" s="177"/>
      <c r="C636" s="178" t="s">
        <v>1011</v>
      </c>
      <c r="D636" s="178" t="s">
        <v>231</v>
      </c>
      <c r="E636" s="179" t="s">
        <v>2784</v>
      </c>
      <c r="F636" s="180" t="s">
        <v>2785</v>
      </c>
      <c r="G636" s="181" t="s">
        <v>458</v>
      </c>
      <c r="H636" s="182">
        <v>1</v>
      </c>
      <c r="I636" s="183"/>
      <c r="J636" s="184">
        <f>ROUND(I636*H636,2)</f>
        <v>0</v>
      </c>
      <c r="K636" s="180" t="s">
        <v>515</v>
      </c>
      <c r="L636" s="39"/>
      <c r="M636" s="185" t="s">
        <v>1</v>
      </c>
      <c r="N636" s="186" t="s">
        <v>44</v>
      </c>
      <c r="O636" s="77"/>
      <c r="P636" s="187">
        <f>O636*H636</f>
        <v>0</v>
      </c>
      <c r="Q636" s="187">
        <v>0.012120000000000001</v>
      </c>
      <c r="R636" s="187">
        <f>Q636*H636</f>
        <v>0.012120000000000001</v>
      </c>
      <c r="S636" s="187">
        <v>0</v>
      </c>
      <c r="T636" s="188">
        <f>S636*H636</f>
        <v>0</v>
      </c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R636" s="189" t="s">
        <v>235</v>
      </c>
      <c r="AT636" s="189" t="s">
        <v>231</v>
      </c>
      <c r="AU636" s="189" t="s">
        <v>89</v>
      </c>
      <c r="AY636" s="19" t="s">
        <v>230</v>
      </c>
      <c r="BE636" s="190">
        <f>IF(N636="základní",J636,0)</f>
        <v>0</v>
      </c>
      <c r="BF636" s="190">
        <f>IF(N636="snížená",J636,0)</f>
        <v>0</v>
      </c>
      <c r="BG636" s="190">
        <f>IF(N636="zákl. přenesená",J636,0)</f>
        <v>0</v>
      </c>
      <c r="BH636" s="190">
        <f>IF(N636="sníž. přenesená",J636,0)</f>
        <v>0</v>
      </c>
      <c r="BI636" s="190">
        <f>IF(N636="nulová",J636,0)</f>
        <v>0</v>
      </c>
      <c r="BJ636" s="19" t="s">
        <v>87</v>
      </c>
      <c r="BK636" s="190">
        <f>ROUND(I636*H636,2)</f>
        <v>0</v>
      </c>
      <c r="BL636" s="19" t="s">
        <v>235</v>
      </c>
      <c r="BM636" s="189" t="s">
        <v>2786</v>
      </c>
    </row>
    <row r="637" s="2" customFormat="1">
      <c r="A637" s="38"/>
      <c r="B637" s="39"/>
      <c r="C637" s="38"/>
      <c r="D637" s="191" t="s">
        <v>237</v>
      </c>
      <c r="E637" s="38"/>
      <c r="F637" s="192" t="s">
        <v>2787</v>
      </c>
      <c r="G637" s="38"/>
      <c r="H637" s="38"/>
      <c r="I637" s="193"/>
      <c r="J637" s="38"/>
      <c r="K637" s="38"/>
      <c r="L637" s="39"/>
      <c r="M637" s="194"/>
      <c r="N637" s="195"/>
      <c r="O637" s="77"/>
      <c r="P637" s="77"/>
      <c r="Q637" s="77"/>
      <c r="R637" s="77"/>
      <c r="S637" s="77"/>
      <c r="T637" s="7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T637" s="19" t="s">
        <v>237</v>
      </c>
      <c r="AU637" s="19" t="s">
        <v>89</v>
      </c>
    </row>
    <row r="638" s="2" customFormat="1">
      <c r="A638" s="38"/>
      <c r="B638" s="39"/>
      <c r="C638" s="38"/>
      <c r="D638" s="199" t="s">
        <v>397</v>
      </c>
      <c r="E638" s="38"/>
      <c r="F638" s="200" t="s">
        <v>2788</v>
      </c>
      <c r="G638" s="38"/>
      <c r="H638" s="38"/>
      <c r="I638" s="193"/>
      <c r="J638" s="38"/>
      <c r="K638" s="38"/>
      <c r="L638" s="39"/>
      <c r="M638" s="194"/>
      <c r="N638" s="195"/>
      <c r="O638" s="77"/>
      <c r="P638" s="77"/>
      <c r="Q638" s="77"/>
      <c r="R638" s="77"/>
      <c r="S638" s="77"/>
      <c r="T638" s="7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T638" s="19" t="s">
        <v>397</v>
      </c>
      <c r="AU638" s="19" t="s">
        <v>89</v>
      </c>
    </row>
    <row r="639" s="2" customFormat="1" ht="16.5" customHeight="1">
      <c r="A639" s="38"/>
      <c r="B639" s="177"/>
      <c r="C639" s="178" t="s">
        <v>1017</v>
      </c>
      <c r="D639" s="178" t="s">
        <v>231</v>
      </c>
      <c r="E639" s="179" t="s">
        <v>2789</v>
      </c>
      <c r="F639" s="180" t="s">
        <v>2790</v>
      </c>
      <c r="G639" s="181" t="s">
        <v>458</v>
      </c>
      <c r="H639" s="182">
        <v>7</v>
      </c>
      <c r="I639" s="183"/>
      <c r="J639" s="184">
        <f>ROUND(I639*H639,2)</f>
        <v>0</v>
      </c>
      <c r="K639" s="180" t="s">
        <v>515</v>
      </c>
      <c r="L639" s="39"/>
      <c r="M639" s="185" t="s">
        <v>1</v>
      </c>
      <c r="N639" s="186" t="s">
        <v>44</v>
      </c>
      <c r="O639" s="77"/>
      <c r="P639" s="187">
        <f>O639*H639</f>
        <v>0</v>
      </c>
      <c r="Q639" s="187">
        <v>0.024240000000000001</v>
      </c>
      <c r="R639" s="187">
        <f>Q639*H639</f>
        <v>0.16968</v>
      </c>
      <c r="S639" s="187">
        <v>0</v>
      </c>
      <c r="T639" s="188">
        <f>S639*H639</f>
        <v>0</v>
      </c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R639" s="189" t="s">
        <v>235</v>
      </c>
      <c r="AT639" s="189" t="s">
        <v>231</v>
      </c>
      <c r="AU639" s="189" t="s">
        <v>89</v>
      </c>
      <c r="AY639" s="19" t="s">
        <v>230</v>
      </c>
      <c r="BE639" s="190">
        <f>IF(N639="základní",J639,0)</f>
        <v>0</v>
      </c>
      <c r="BF639" s="190">
        <f>IF(N639="snížená",J639,0)</f>
        <v>0</v>
      </c>
      <c r="BG639" s="190">
        <f>IF(N639="zákl. přenesená",J639,0)</f>
        <v>0</v>
      </c>
      <c r="BH639" s="190">
        <f>IF(N639="sníž. přenesená",J639,0)</f>
        <v>0</v>
      </c>
      <c r="BI639" s="190">
        <f>IF(N639="nulová",J639,0)</f>
        <v>0</v>
      </c>
      <c r="BJ639" s="19" t="s">
        <v>87</v>
      </c>
      <c r="BK639" s="190">
        <f>ROUND(I639*H639,2)</f>
        <v>0</v>
      </c>
      <c r="BL639" s="19" t="s">
        <v>235</v>
      </c>
      <c r="BM639" s="189" t="s">
        <v>2791</v>
      </c>
    </row>
    <row r="640" s="2" customFormat="1">
      <c r="A640" s="38"/>
      <c r="B640" s="39"/>
      <c r="C640" s="38"/>
      <c r="D640" s="191" t="s">
        <v>237</v>
      </c>
      <c r="E640" s="38"/>
      <c r="F640" s="192" t="s">
        <v>2792</v>
      </c>
      <c r="G640" s="38"/>
      <c r="H640" s="38"/>
      <c r="I640" s="193"/>
      <c r="J640" s="38"/>
      <c r="K640" s="38"/>
      <c r="L640" s="39"/>
      <c r="M640" s="194"/>
      <c r="N640" s="195"/>
      <c r="O640" s="77"/>
      <c r="P640" s="77"/>
      <c r="Q640" s="77"/>
      <c r="R640" s="77"/>
      <c r="S640" s="77"/>
      <c r="T640" s="7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T640" s="19" t="s">
        <v>237</v>
      </c>
      <c r="AU640" s="19" t="s">
        <v>89</v>
      </c>
    </row>
    <row r="641" s="2" customFormat="1">
      <c r="A641" s="38"/>
      <c r="B641" s="39"/>
      <c r="C641" s="38"/>
      <c r="D641" s="199" t="s">
        <v>397</v>
      </c>
      <c r="E641" s="38"/>
      <c r="F641" s="200" t="s">
        <v>2793</v>
      </c>
      <c r="G641" s="38"/>
      <c r="H641" s="38"/>
      <c r="I641" s="193"/>
      <c r="J641" s="38"/>
      <c r="K641" s="38"/>
      <c r="L641" s="39"/>
      <c r="M641" s="194"/>
      <c r="N641" s="195"/>
      <c r="O641" s="77"/>
      <c r="P641" s="77"/>
      <c r="Q641" s="77"/>
      <c r="R641" s="77"/>
      <c r="S641" s="77"/>
      <c r="T641" s="7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T641" s="19" t="s">
        <v>397</v>
      </c>
      <c r="AU641" s="19" t="s">
        <v>89</v>
      </c>
    </row>
    <row r="642" s="2" customFormat="1" ht="16.5" customHeight="1">
      <c r="A642" s="38"/>
      <c r="B642" s="177"/>
      <c r="C642" s="178" t="s">
        <v>1025</v>
      </c>
      <c r="D642" s="178" t="s">
        <v>231</v>
      </c>
      <c r="E642" s="179" t="s">
        <v>2794</v>
      </c>
      <c r="F642" s="180" t="s">
        <v>2795</v>
      </c>
      <c r="G642" s="181" t="s">
        <v>458</v>
      </c>
      <c r="H642" s="182">
        <v>8</v>
      </c>
      <c r="I642" s="183"/>
      <c r="J642" s="184">
        <f>ROUND(I642*H642,2)</f>
        <v>0</v>
      </c>
      <c r="K642" s="180" t="s">
        <v>515</v>
      </c>
      <c r="L642" s="39"/>
      <c r="M642" s="185" t="s">
        <v>1</v>
      </c>
      <c r="N642" s="186" t="s">
        <v>44</v>
      </c>
      <c r="O642" s="77"/>
      <c r="P642" s="187">
        <f>O642*H642</f>
        <v>0</v>
      </c>
      <c r="Q642" s="187">
        <v>0</v>
      </c>
      <c r="R642" s="187">
        <f>Q642*H642</f>
        <v>0</v>
      </c>
      <c r="S642" s="187">
        <v>0</v>
      </c>
      <c r="T642" s="188">
        <f>S642*H642</f>
        <v>0</v>
      </c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R642" s="189" t="s">
        <v>235</v>
      </c>
      <c r="AT642" s="189" t="s">
        <v>231</v>
      </c>
      <c r="AU642" s="189" t="s">
        <v>89</v>
      </c>
      <c r="AY642" s="19" t="s">
        <v>230</v>
      </c>
      <c r="BE642" s="190">
        <f>IF(N642="základní",J642,0)</f>
        <v>0</v>
      </c>
      <c r="BF642" s="190">
        <f>IF(N642="snížená",J642,0)</f>
        <v>0</v>
      </c>
      <c r="BG642" s="190">
        <f>IF(N642="zákl. přenesená",J642,0)</f>
        <v>0</v>
      </c>
      <c r="BH642" s="190">
        <f>IF(N642="sníž. přenesená",J642,0)</f>
        <v>0</v>
      </c>
      <c r="BI642" s="190">
        <f>IF(N642="nulová",J642,0)</f>
        <v>0</v>
      </c>
      <c r="BJ642" s="19" t="s">
        <v>87</v>
      </c>
      <c r="BK642" s="190">
        <f>ROUND(I642*H642,2)</f>
        <v>0</v>
      </c>
      <c r="BL642" s="19" t="s">
        <v>235</v>
      </c>
      <c r="BM642" s="189" t="s">
        <v>2796</v>
      </c>
    </row>
    <row r="643" s="2" customFormat="1">
      <c r="A643" s="38"/>
      <c r="B643" s="39"/>
      <c r="C643" s="38"/>
      <c r="D643" s="191" t="s">
        <v>237</v>
      </c>
      <c r="E643" s="38"/>
      <c r="F643" s="192" t="s">
        <v>2797</v>
      </c>
      <c r="G643" s="38"/>
      <c r="H643" s="38"/>
      <c r="I643" s="193"/>
      <c r="J643" s="38"/>
      <c r="K643" s="38"/>
      <c r="L643" s="39"/>
      <c r="M643" s="194"/>
      <c r="N643" s="195"/>
      <c r="O643" s="77"/>
      <c r="P643" s="77"/>
      <c r="Q643" s="77"/>
      <c r="R643" s="77"/>
      <c r="S643" s="77"/>
      <c r="T643" s="7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T643" s="19" t="s">
        <v>237</v>
      </c>
      <c r="AU643" s="19" t="s">
        <v>89</v>
      </c>
    </row>
    <row r="644" s="2" customFormat="1">
      <c r="A644" s="38"/>
      <c r="B644" s="39"/>
      <c r="C644" s="38"/>
      <c r="D644" s="199" t="s">
        <v>397</v>
      </c>
      <c r="E644" s="38"/>
      <c r="F644" s="200" t="s">
        <v>2798</v>
      </c>
      <c r="G644" s="38"/>
      <c r="H644" s="38"/>
      <c r="I644" s="193"/>
      <c r="J644" s="38"/>
      <c r="K644" s="38"/>
      <c r="L644" s="39"/>
      <c r="M644" s="194"/>
      <c r="N644" s="195"/>
      <c r="O644" s="77"/>
      <c r="P644" s="77"/>
      <c r="Q644" s="77"/>
      <c r="R644" s="77"/>
      <c r="S644" s="77"/>
      <c r="T644" s="7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T644" s="19" t="s">
        <v>397</v>
      </c>
      <c r="AU644" s="19" t="s">
        <v>89</v>
      </c>
    </row>
    <row r="645" s="2" customFormat="1" ht="21.75" customHeight="1">
      <c r="A645" s="38"/>
      <c r="B645" s="177"/>
      <c r="C645" s="178" t="s">
        <v>1031</v>
      </c>
      <c r="D645" s="178" t="s">
        <v>231</v>
      </c>
      <c r="E645" s="179" t="s">
        <v>2799</v>
      </c>
      <c r="F645" s="180" t="s">
        <v>2800</v>
      </c>
      <c r="G645" s="181" t="s">
        <v>458</v>
      </c>
      <c r="H645" s="182">
        <v>3</v>
      </c>
      <c r="I645" s="183"/>
      <c r="J645" s="184">
        <f>ROUND(I645*H645,2)</f>
        <v>0</v>
      </c>
      <c r="K645" s="180" t="s">
        <v>515</v>
      </c>
      <c r="L645" s="39"/>
      <c r="M645" s="185" t="s">
        <v>1</v>
      </c>
      <c r="N645" s="186" t="s">
        <v>44</v>
      </c>
      <c r="O645" s="77"/>
      <c r="P645" s="187">
        <f>O645*H645</f>
        <v>0</v>
      </c>
      <c r="Q645" s="187">
        <v>0.092920000000000003</v>
      </c>
      <c r="R645" s="187">
        <f>Q645*H645</f>
        <v>0.27876000000000001</v>
      </c>
      <c r="S645" s="187">
        <v>0</v>
      </c>
      <c r="T645" s="188">
        <f>S645*H645</f>
        <v>0</v>
      </c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R645" s="189" t="s">
        <v>235</v>
      </c>
      <c r="AT645" s="189" t="s">
        <v>231</v>
      </c>
      <c r="AU645" s="189" t="s">
        <v>89</v>
      </c>
      <c r="AY645" s="19" t="s">
        <v>230</v>
      </c>
      <c r="BE645" s="190">
        <f>IF(N645="základní",J645,0)</f>
        <v>0</v>
      </c>
      <c r="BF645" s="190">
        <f>IF(N645="snížená",J645,0)</f>
        <v>0</v>
      </c>
      <c r="BG645" s="190">
        <f>IF(N645="zákl. přenesená",J645,0)</f>
        <v>0</v>
      </c>
      <c r="BH645" s="190">
        <f>IF(N645="sníž. přenesená",J645,0)</f>
        <v>0</v>
      </c>
      <c r="BI645" s="190">
        <f>IF(N645="nulová",J645,0)</f>
        <v>0</v>
      </c>
      <c r="BJ645" s="19" t="s">
        <v>87</v>
      </c>
      <c r="BK645" s="190">
        <f>ROUND(I645*H645,2)</f>
        <v>0</v>
      </c>
      <c r="BL645" s="19" t="s">
        <v>235</v>
      </c>
      <c r="BM645" s="189" t="s">
        <v>2801</v>
      </c>
    </row>
    <row r="646" s="2" customFormat="1">
      <c r="A646" s="38"/>
      <c r="B646" s="39"/>
      <c r="C646" s="38"/>
      <c r="D646" s="191" t="s">
        <v>237</v>
      </c>
      <c r="E646" s="38"/>
      <c r="F646" s="192" t="s">
        <v>2802</v>
      </c>
      <c r="G646" s="38"/>
      <c r="H646" s="38"/>
      <c r="I646" s="193"/>
      <c r="J646" s="38"/>
      <c r="K646" s="38"/>
      <c r="L646" s="39"/>
      <c r="M646" s="194"/>
      <c r="N646" s="195"/>
      <c r="O646" s="77"/>
      <c r="P646" s="77"/>
      <c r="Q646" s="77"/>
      <c r="R646" s="77"/>
      <c r="S646" s="77"/>
      <c r="T646" s="7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T646" s="19" t="s">
        <v>237</v>
      </c>
      <c r="AU646" s="19" t="s">
        <v>89</v>
      </c>
    </row>
    <row r="647" s="2" customFormat="1">
      <c r="A647" s="38"/>
      <c r="B647" s="39"/>
      <c r="C647" s="38"/>
      <c r="D647" s="199" t="s">
        <v>397</v>
      </c>
      <c r="E647" s="38"/>
      <c r="F647" s="200" t="s">
        <v>2803</v>
      </c>
      <c r="G647" s="38"/>
      <c r="H647" s="38"/>
      <c r="I647" s="193"/>
      <c r="J647" s="38"/>
      <c r="K647" s="38"/>
      <c r="L647" s="39"/>
      <c r="M647" s="194"/>
      <c r="N647" s="195"/>
      <c r="O647" s="77"/>
      <c r="P647" s="77"/>
      <c r="Q647" s="77"/>
      <c r="R647" s="77"/>
      <c r="S647" s="77"/>
      <c r="T647" s="7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T647" s="19" t="s">
        <v>397</v>
      </c>
      <c r="AU647" s="19" t="s">
        <v>89</v>
      </c>
    </row>
    <row r="648" s="2" customFormat="1" ht="21.75" customHeight="1">
      <c r="A648" s="38"/>
      <c r="B648" s="177"/>
      <c r="C648" s="178" t="s">
        <v>1039</v>
      </c>
      <c r="D648" s="178" t="s">
        <v>231</v>
      </c>
      <c r="E648" s="179" t="s">
        <v>2804</v>
      </c>
      <c r="F648" s="180" t="s">
        <v>2805</v>
      </c>
      <c r="G648" s="181" t="s">
        <v>458</v>
      </c>
      <c r="H648" s="182">
        <v>5</v>
      </c>
      <c r="I648" s="183"/>
      <c r="J648" s="184">
        <f>ROUND(I648*H648,2)</f>
        <v>0</v>
      </c>
      <c r="K648" s="180" t="s">
        <v>515</v>
      </c>
      <c r="L648" s="39"/>
      <c r="M648" s="185" t="s">
        <v>1</v>
      </c>
      <c r="N648" s="186" t="s">
        <v>44</v>
      </c>
      <c r="O648" s="77"/>
      <c r="P648" s="187">
        <f>O648*H648</f>
        <v>0</v>
      </c>
      <c r="Q648" s="187">
        <v>0.21007999999999999</v>
      </c>
      <c r="R648" s="187">
        <f>Q648*H648</f>
        <v>1.0504</v>
      </c>
      <c r="S648" s="187">
        <v>0</v>
      </c>
      <c r="T648" s="188">
        <f>S648*H648</f>
        <v>0</v>
      </c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R648" s="189" t="s">
        <v>235</v>
      </c>
      <c r="AT648" s="189" t="s">
        <v>231</v>
      </c>
      <c r="AU648" s="189" t="s">
        <v>89</v>
      </c>
      <c r="AY648" s="19" t="s">
        <v>230</v>
      </c>
      <c r="BE648" s="190">
        <f>IF(N648="základní",J648,0)</f>
        <v>0</v>
      </c>
      <c r="BF648" s="190">
        <f>IF(N648="snížená",J648,0)</f>
        <v>0</v>
      </c>
      <c r="BG648" s="190">
        <f>IF(N648="zákl. přenesená",J648,0)</f>
        <v>0</v>
      </c>
      <c r="BH648" s="190">
        <f>IF(N648="sníž. přenesená",J648,0)</f>
        <v>0</v>
      </c>
      <c r="BI648" s="190">
        <f>IF(N648="nulová",J648,0)</f>
        <v>0</v>
      </c>
      <c r="BJ648" s="19" t="s">
        <v>87</v>
      </c>
      <c r="BK648" s="190">
        <f>ROUND(I648*H648,2)</f>
        <v>0</v>
      </c>
      <c r="BL648" s="19" t="s">
        <v>235</v>
      </c>
      <c r="BM648" s="189" t="s">
        <v>2806</v>
      </c>
    </row>
    <row r="649" s="2" customFormat="1">
      <c r="A649" s="38"/>
      <c r="B649" s="39"/>
      <c r="C649" s="38"/>
      <c r="D649" s="191" t="s">
        <v>237</v>
      </c>
      <c r="E649" s="38"/>
      <c r="F649" s="192" t="s">
        <v>2807</v>
      </c>
      <c r="G649" s="38"/>
      <c r="H649" s="38"/>
      <c r="I649" s="193"/>
      <c r="J649" s="38"/>
      <c r="K649" s="38"/>
      <c r="L649" s="39"/>
      <c r="M649" s="194"/>
      <c r="N649" s="195"/>
      <c r="O649" s="77"/>
      <c r="P649" s="77"/>
      <c r="Q649" s="77"/>
      <c r="R649" s="77"/>
      <c r="S649" s="77"/>
      <c r="T649" s="7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T649" s="19" t="s">
        <v>237</v>
      </c>
      <c r="AU649" s="19" t="s">
        <v>89</v>
      </c>
    </row>
    <row r="650" s="2" customFormat="1">
      <c r="A650" s="38"/>
      <c r="B650" s="39"/>
      <c r="C650" s="38"/>
      <c r="D650" s="199" t="s">
        <v>397</v>
      </c>
      <c r="E650" s="38"/>
      <c r="F650" s="200" t="s">
        <v>2808</v>
      </c>
      <c r="G650" s="38"/>
      <c r="H650" s="38"/>
      <c r="I650" s="193"/>
      <c r="J650" s="38"/>
      <c r="K650" s="38"/>
      <c r="L650" s="39"/>
      <c r="M650" s="194"/>
      <c r="N650" s="195"/>
      <c r="O650" s="77"/>
      <c r="P650" s="77"/>
      <c r="Q650" s="77"/>
      <c r="R650" s="77"/>
      <c r="S650" s="77"/>
      <c r="T650" s="7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T650" s="19" t="s">
        <v>397</v>
      </c>
      <c r="AU650" s="19" t="s">
        <v>89</v>
      </c>
    </row>
    <row r="651" s="2" customFormat="1" ht="21.75" customHeight="1">
      <c r="A651" s="38"/>
      <c r="B651" s="177"/>
      <c r="C651" s="178" t="s">
        <v>1046</v>
      </c>
      <c r="D651" s="178" t="s">
        <v>231</v>
      </c>
      <c r="E651" s="179" t="s">
        <v>2229</v>
      </c>
      <c r="F651" s="180" t="s">
        <v>2230</v>
      </c>
      <c r="G651" s="181" t="s">
        <v>458</v>
      </c>
      <c r="H651" s="182">
        <v>4</v>
      </c>
      <c r="I651" s="183"/>
      <c r="J651" s="184">
        <f>ROUND(I651*H651,2)</f>
        <v>0</v>
      </c>
      <c r="K651" s="180" t="s">
        <v>515</v>
      </c>
      <c r="L651" s="39"/>
      <c r="M651" s="185" t="s">
        <v>1</v>
      </c>
      <c r="N651" s="186" t="s">
        <v>44</v>
      </c>
      <c r="O651" s="77"/>
      <c r="P651" s="187">
        <f>O651*H651</f>
        <v>0</v>
      </c>
      <c r="Q651" s="187">
        <v>0.089999999999999997</v>
      </c>
      <c r="R651" s="187">
        <f>Q651*H651</f>
        <v>0.35999999999999999</v>
      </c>
      <c r="S651" s="187">
        <v>0</v>
      </c>
      <c r="T651" s="188">
        <f>S651*H651</f>
        <v>0</v>
      </c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R651" s="189" t="s">
        <v>235</v>
      </c>
      <c r="AT651" s="189" t="s">
        <v>231</v>
      </c>
      <c r="AU651" s="189" t="s">
        <v>89</v>
      </c>
      <c r="AY651" s="19" t="s">
        <v>230</v>
      </c>
      <c r="BE651" s="190">
        <f>IF(N651="základní",J651,0)</f>
        <v>0</v>
      </c>
      <c r="BF651" s="190">
        <f>IF(N651="snížená",J651,0)</f>
        <v>0</v>
      </c>
      <c r="BG651" s="190">
        <f>IF(N651="zákl. přenesená",J651,0)</f>
        <v>0</v>
      </c>
      <c r="BH651" s="190">
        <f>IF(N651="sníž. přenesená",J651,0)</f>
        <v>0</v>
      </c>
      <c r="BI651" s="190">
        <f>IF(N651="nulová",J651,0)</f>
        <v>0</v>
      </c>
      <c r="BJ651" s="19" t="s">
        <v>87</v>
      </c>
      <c r="BK651" s="190">
        <f>ROUND(I651*H651,2)</f>
        <v>0</v>
      </c>
      <c r="BL651" s="19" t="s">
        <v>235</v>
      </c>
      <c r="BM651" s="189" t="s">
        <v>2809</v>
      </c>
    </row>
    <row r="652" s="2" customFormat="1">
      <c r="A652" s="38"/>
      <c r="B652" s="39"/>
      <c r="C652" s="38"/>
      <c r="D652" s="191" t="s">
        <v>237</v>
      </c>
      <c r="E652" s="38"/>
      <c r="F652" s="192" t="s">
        <v>2232</v>
      </c>
      <c r="G652" s="38"/>
      <c r="H652" s="38"/>
      <c r="I652" s="193"/>
      <c r="J652" s="38"/>
      <c r="K652" s="38"/>
      <c r="L652" s="39"/>
      <c r="M652" s="194"/>
      <c r="N652" s="195"/>
      <c r="O652" s="77"/>
      <c r="P652" s="77"/>
      <c r="Q652" s="77"/>
      <c r="R652" s="77"/>
      <c r="S652" s="77"/>
      <c r="T652" s="7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T652" s="19" t="s">
        <v>237</v>
      </c>
      <c r="AU652" s="19" t="s">
        <v>89</v>
      </c>
    </row>
    <row r="653" s="2" customFormat="1">
      <c r="A653" s="38"/>
      <c r="B653" s="39"/>
      <c r="C653" s="38"/>
      <c r="D653" s="199" t="s">
        <v>397</v>
      </c>
      <c r="E653" s="38"/>
      <c r="F653" s="200" t="s">
        <v>2233</v>
      </c>
      <c r="G653" s="38"/>
      <c r="H653" s="38"/>
      <c r="I653" s="193"/>
      <c r="J653" s="38"/>
      <c r="K653" s="38"/>
      <c r="L653" s="39"/>
      <c r="M653" s="194"/>
      <c r="N653" s="195"/>
      <c r="O653" s="77"/>
      <c r="P653" s="77"/>
      <c r="Q653" s="77"/>
      <c r="R653" s="77"/>
      <c r="S653" s="77"/>
      <c r="T653" s="7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T653" s="19" t="s">
        <v>397</v>
      </c>
      <c r="AU653" s="19" t="s">
        <v>89</v>
      </c>
    </row>
    <row r="654" s="13" customFormat="1">
      <c r="A654" s="13"/>
      <c r="B654" s="205"/>
      <c r="C654" s="13"/>
      <c r="D654" s="191" t="s">
        <v>519</v>
      </c>
      <c r="E654" s="206" t="s">
        <v>1</v>
      </c>
      <c r="F654" s="207" t="s">
        <v>2810</v>
      </c>
      <c r="G654" s="13"/>
      <c r="H654" s="208">
        <v>4</v>
      </c>
      <c r="I654" s="209"/>
      <c r="J654" s="13"/>
      <c r="K654" s="13"/>
      <c r="L654" s="205"/>
      <c r="M654" s="210"/>
      <c r="N654" s="211"/>
      <c r="O654" s="211"/>
      <c r="P654" s="211"/>
      <c r="Q654" s="211"/>
      <c r="R654" s="211"/>
      <c r="S654" s="211"/>
      <c r="T654" s="212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06" t="s">
        <v>519</v>
      </c>
      <c r="AU654" s="206" t="s">
        <v>89</v>
      </c>
      <c r="AV654" s="13" t="s">
        <v>89</v>
      </c>
      <c r="AW654" s="13" t="s">
        <v>35</v>
      </c>
      <c r="AX654" s="13" t="s">
        <v>79</v>
      </c>
      <c r="AY654" s="206" t="s">
        <v>230</v>
      </c>
    </row>
    <row r="655" s="14" customFormat="1">
      <c r="A655" s="14"/>
      <c r="B655" s="213"/>
      <c r="C655" s="14"/>
      <c r="D655" s="191" t="s">
        <v>519</v>
      </c>
      <c r="E655" s="214" t="s">
        <v>1</v>
      </c>
      <c r="F655" s="215" t="s">
        <v>534</v>
      </c>
      <c r="G655" s="14"/>
      <c r="H655" s="216">
        <v>4</v>
      </c>
      <c r="I655" s="217"/>
      <c r="J655" s="14"/>
      <c r="K655" s="14"/>
      <c r="L655" s="213"/>
      <c r="M655" s="218"/>
      <c r="N655" s="219"/>
      <c r="O655" s="219"/>
      <c r="P655" s="219"/>
      <c r="Q655" s="219"/>
      <c r="R655" s="219"/>
      <c r="S655" s="219"/>
      <c r="T655" s="220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14" t="s">
        <v>519</v>
      </c>
      <c r="AU655" s="214" t="s">
        <v>89</v>
      </c>
      <c r="AV655" s="14" t="s">
        <v>235</v>
      </c>
      <c r="AW655" s="14" t="s">
        <v>35</v>
      </c>
      <c r="AX655" s="14" t="s">
        <v>87</v>
      </c>
      <c r="AY655" s="214" t="s">
        <v>230</v>
      </c>
    </row>
    <row r="656" s="2" customFormat="1" ht="16.5" customHeight="1">
      <c r="A656" s="38"/>
      <c r="B656" s="177"/>
      <c r="C656" s="236" t="s">
        <v>1051</v>
      </c>
      <c r="D656" s="236" t="s">
        <v>745</v>
      </c>
      <c r="E656" s="237" t="s">
        <v>2235</v>
      </c>
      <c r="F656" s="238" t="s">
        <v>2236</v>
      </c>
      <c r="G656" s="239" t="s">
        <v>458</v>
      </c>
      <c r="H656" s="240">
        <v>4</v>
      </c>
      <c r="I656" s="241"/>
      <c r="J656" s="242">
        <f>ROUND(I656*H656,2)</f>
        <v>0</v>
      </c>
      <c r="K656" s="238" t="s">
        <v>515</v>
      </c>
      <c r="L656" s="243"/>
      <c r="M656" s="244" t="s">
        <v>1</v>
      </c>
      <c r="N656" s="245" t="s">
        <v>44</v>
      </c>
      <c r="O656" s="77"/>
      <c r="P656" s="187">
        <f>O656*H656</f>
        <v>0</v>
      </c>
      <c r="Q656" s="187">
        <v>0.12</v>
      </c>
      <c r="R656" s="187">
        <f>Q656*H656</f>
        <v>0.47999999999999998</v>
      </c>
      <c r="S656" s="187">
        <v>0</v>
      </c>
      <c r="T656" s="188">
        <f>S656*H656</f>
        <v>0</v>
      </c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R656" s="189" t="s">
        <v>260</v>
      </c>
      <c r="AT656" s="189" t="s">
        <v>745</v>
      </c>
      <c r="AU656" s="189" t="s">
        <v>89</v>
      </c>
      <c r="AY656" s="19" t="s">
        <v>230</v>
      </c>
      <c r="BE656" s="190">
        <f>IF(N656="základní",J656,0)</f>
        <v>0</v>
      </c>
      <c r="BF656" s="190">
        <f>IF(N656="snížená",J656,0)</f>
        <v>0</v>
      </c>
      <c r="BG656" s="190">
        <f>IF(N656="zákl. přenesená",J656,0)</f>
        <v>0</v>
      </c>
      <c r="BH656" s="190">
        <f>IF(N656="sníž. přenesená",J656,0)</f>
        <v>0</v>
      </c>
      <c r="BI656" s="190">
        <f>IF(N656="nulová",J656,0)</f>
        <v>0</v>
      </c>
      <c r="BJ656" s="19" t="s">
        <v>87</v>
      </c>
      <c r="BK656" s="190">
        <f>ROUND(I656*H656,2)</f>
        <v>0</v>
      </c>
      <c r="BL656" s="19" t="s">
        <v>235</v>
      </c>
      <c r="BM656" s="189" t="s">
        <v>2811</v>
      </c>
    </row>
    <row r="657" s="2" customFormat="1">
      <c r="A657" s="38"/>
      <c r="B657" s="39"/>
      <c r="C657" s="38"/>
      <c r="D657" s="191" t="s">
        <v>237</v>
      </c>
      <c r="E657" s="38"/>
      <c r="F657" s="192" t="s">
        <v>2236</v>
      </c>
      <c r="G657" s="38"/>
      <c r="H657" s="38"/>
      <c r="I657" s="193"/>
      <c r="J657" s="38"/>
      <c r="K657" s="38"/>
      <c r="L657" s="39"/>
      <c r="M657" s="194"/>
      <c r="N657" s="195"/>
      <c r="O657" s="77"/>
      <c r="P657" s="77"/>
      <c r="Q657" s="77"/>
      <c r="R657" s="77"/>
      <c r="S657" s="77"/>
      <c r="T657" s="7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T657" s="19" t="s">
        <v>237</v>
      </c>
      <c r="AU657" s="19" t="s">
        <v>89</v>
      </c>
    </row>
    <row r="658" s="13" customFormat="1">
      <c r="A658" s="13"/>
      <c r="B658" s="205"/>
      <c r="C658" s="13"/>
      <c r="D658" s="191" t="s">
        <v>519</v>
      </c>
      <c r="E658" s="206" t="s">
        <v>1</v>
      </c>
      <c r="F658" s="207" t="s">
        <v>2810</v>
      </c>
      <c r="G658" s="13"/>
      <c r="H658" s="208">
        <v>4</v>
      </c>
      <c r="I658" s="209"/>
      <c r="J658" s="13"/>
      <c r="K658" s="13"/>
      <c r="L658" s="205"/>
      <c r="M658" s="210"/>
      <c r="N658" s="211"/>
      <c r="O658" s="211"/>
      <c r="P658" s="211"/>
      <c r="Q658" s="211"/>
      <c r="R658" s="211"/>
      <c r="S658" s="211"/>
      <c r="T658" s="212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06" t="s">
        <v>519</v>
      </c>
      <c r="AU658" s="206" t="s">
        <v>89</v>
      </c>
      <c r="AV658" s="13" t="s">
        <v>89</v>
      </c>
      <c r="AW658" s="13" t="s">
        <v>35</v>
      </c>
      <c r="AX658" s="13" t="s">
        <v>79</v>
      </c>
      <c r="AY658" s="206" t="s">
        <v>230</v>
      </c>
    </row>
    <row r="659" s="14" customFormat="1">
      <c r="A659" s="14"/>
      <c r="B659" s="213"/>
      <c r="C659" s="14"/>
      <c r="D659" s="191" t="s">
        <v>519</v>
      </c>
      <c r="E659" s="214" t="s">
        <v>1</v>
      </c>
      <c r="F659" s="215" t="s">
        <v>534</v>
      </c>
      <c r="G659" s="14"/>
      <c r="H659" s="216">
        <v>4</v>
      </c>
      <c r="I659" s="217"/>
      <c r="J659" s="14"/>
      <c r="K659" s="14"/>
      <c r="L659" s="213"/>
      <c r="M659" s="218"/>
      <c r="N659" s="219"/>
      <c r="O659" s="219"/>
      <c r="P659" s="219"/>
      <c r="Q659" s="219"/>
      <c r="R659" s="219"/>
      <c r="S659" s="219"/>
      <c r="T659" s="220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14" t="s">
        <v>519</v>
      </c>
      <c r="AU659" s="214" t="s">
        <v>89</v>
      </c>
      <c r="AV659" s="14" t="s">
        <v>235</v>
      </c>
      <c r="AW659" s="14" t="s">
        <v>35</v>
      </c>
      <c r="AX659" s="14" t="s">
        <v>87</v>
      </c>
      <c r="AY659" s="214" t="s">
        <v>230</v>
      </c>
    </row>
    <row r="660" s="12" customFormat="1" ht="22.8" customHeight="1">
      <c r="A660" s="12"/>
      <c r="B660" s="166"/>
      <c r="C660" s="12"/>
      <c r="D660" s="167" t="s">
        <v>78</v>
      </c>
      <c r="E660" s="197" t="s">
        <v>1366</v>
      </c>
      <c r="F660" s="197" t="s">
        <v>1367</v>
      </c>
      <c r="G660" s="12"/>
      <c r="H660" s="12"/>
      <c r="I660" s="169"/>
      <c r="J660" s="198">
        <f>BK660</f>
        <v>0</v>
      </c>
      <c r="K660" s="12"/>
      <c r="L660" s="166"/>
      <c r="M660" s="171"/>
      <c r="N660" s="172"/>
      <c r="O660" s="172"/>
      <c r="P660" s="173">
        <f>SUM(P661:P666)</f>
        <v>0</v>
      </c>
      <c r="Q660" s="172"/>
      <c r="R660" s="173">
        <f>SUM(R661:R666)</f>
        <v>0</v>
      </c>
      <c r="S660" s="172"/>
      <c r="T660" s="174">
        <f>SUM(T661:T666)</f>
        <v>0</v>
      </c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R660" s="167" t="s">
        <v>87</v>
      </c>
      <c r="AT660" s="175" t="s">
        <v>78</v>
      </c>
      <c r="AU660" s="175" t="s">
        <v>87</v>
      </c>
      <c r="AY660" s="167" t="s">
        <v>230</v>
      </c>
      <c r="BK660" s="176">
        <f>SUM(BK661:BK666)</f>
        <v>0</v>
      </c>
    </row>
    <row r="661" s="2" customFormat="1" ht="16.5" customHeight="1">
      <c r="A661" s="38"/>
      <c r="B661" s="177"/>
      <c r="C661" s="178" t="s">
        <v>1059</v>
      </c>
      <c r="D661" s="178" t="s">
        <v>231</v>
      </c>
      <c r="E661" s="179" t="s">
        <v>2241</v>
      </c>
      <c r="F661" s="180" t="s">
        <v>2242</v>
      </c>
      <c r="G661" s="181" t="s">
        <v>748</v>
      </c>
      <c r="H661" s="182">
        <v>29.457999999999998</v>
      </c>
      <c r="I661" s="183"/>
      <c r="J661" s="184">
        <f>ROUND(I661*H661,2)</f>
        <v>0</v>
      </c>
      <c r="K661" s="180" t="s">
        <v>515</v>
      </c>
      <c r="L661" s="39"/>
      <c r="M661" s="185" t="s">
        <v>1</v>
      </c>
      <c r="N661" s="186" t="s">
        <v>44</v>
      </c>
      <c r="O661" s="77"/>
      <c r="P661" s="187">
        <f>O661*H661</f>
        <v>0</v>
      </c>
      <c r="Q661" s="187">
        <v>0</v>
      </c>
      <c r="R661" s="187">
        <f>Q661*H661</f>
        <v>0</v>
      </c>
      <c r="S661" s="187">
        <v>0</v>
      </c>
      <c r="T661" s="188">
        <f>S661*H661</f>
        <v>0</v>
      </c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R661" s="189" t="s">
        <v>235</v>
      </c>
      <c r="AT661" s="189" t="s">
        <v>231</v>
      </c>
      <c r="AU661" s="189" t="s">
        <v>89</v>
      </c>
      <c r="AY661" s="19" t="s">
        <v>230</v>
      </c>
      <c r="BE661" s="190">
        <f>IF(N661="základní",J661,0)</f>
        <v>0</v>
      </c>
      <c r="BF661" s="190">
        <f>IF(N661="snížená",J661,0)</f>
        <v>0</v>
      </c>
      <c r="BG661" s="190">
        <f>IF(N661="zákl. přenesená",J661,0)</f>
        <v>0</v>
      </c>
      <c r="BH661" s="190">
        <f>IF(N661="sníž. přenesená",J661,0)</f>
        <v>0</v>
      </c>
      <c r="BI661" s="190">
        <f>IF(N661="nulová",J661,0)</f>
        <v>0</v>
      </c>
      <c r="BJ661" s="19" t="s">
        <v>87</v>
      </c>
      <c r="BK661" s="190">
        <f>ROUND(I661*H661,2)</f>
        <v>0</v>
      </c>
      <c r="BL661" s="19" t="s">
        <v>235</v>
      </c>
      <c r="BM661" s="189" t="s">
        <v>2812</v>
      </c>
    </row>
    <row r="662" s="2" customFormat="1">
      <c r="A662" s="38"/>
      <c r="B662" s="39"/>
      <c r="C662" s="38"/>
      <c r="D662" s="191" t="s">
        <v>237</v>
      </c>
      <c r="E662" s="38"/>
      <c r="F662" s="192" t="s">
        <v>2244</v>
      </c>
      <c r="G662" s="38"/>
      <c r="H662" s="38"/>
      <c r="I662" s="193"/>
      <c r="J662" s="38"/>
      <c r="K662" s="38"/>
      <c r="L662" s="39"/>
      <c r="M662" s="194"/>
      <c r="N662" s="195"/>
      <c r="O662" s="77"/>
      <c r="P662" s="77"/>
      <c r="Q662" s="77"/>
      <c r="R662" s="77"/>
      <c r="S662" s="77"/>
      <c r="T662" s="7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T662" s="19" t="s">
        <v>237</v>
      </c>
      <c r="AU662" s="19" t="s">
        <v>89</v>
      </c>
    </row>
    <row r="663" s="2" customFormat="1">
      <c r="A663" s="38"/>
      <c r="B663" s="39"/>
      <c r="C663" s="38"/>
      <c r="D663" s="199" t="s">
        <v>397</v>
      </c>
      <c r="E663" s="38"/>
      <c r="F663" s="200" t="s">
        <v>2245</v>
      </c>
      <c r="G663" s="38"/>
      <c r="H663" s="38"/>
      <c r="I663" s="193"/>
      <c r="J663" s="38"/>
      <c r="K663" s="38"/>
      <c r="L663" s="39"/>
      <c r="M663" s="194"/>
      <c r="N663" s="195"/>
      <c r="O663" s="77"/>
      <c r="P663" s="77"/>
      <c r="Q663" s="77"/>
      <c r="R663" s="77"/>
      <c r="S663" s="77"/>
      <c r="T663" s="7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T663" s="19" t="s">
        <v>397</v>
      </c>
      <c r="AU663" s="19" t="s">
        <v>89</v>
      </c>
    </row>
    <row r="664" s="2" customFormat="1" ht="21.75" customHeight="1">
      <c r="A664" s="38"/>
      <c r="B664" s="177"/>
      <c r="C664" s="178" t="s">
        <v>1063</v>
      </c>
      <c r="D664" s="178" t="s">
        <v>231</v>
      </c>
      <c r="E664" s="179" t="s">
        <v>2246</v>
      </c>
      <c r="F664" s="180" t="s">
        <v>2247</v>
      </c>
      <c r="G664" s="181" t="s">
        <v>748</v>
      </c>
      <c r="H664" s="182">
        <v>29.457999999999998</v>
      </c>
      <c r="I664" s="183"/>
      <c r="J664" s="184">
        <f>ROUND(I664*H664,2)</f>
        <v>0</v>
      </c>
      <c r="K664" s="180" t="s">
        <v>515</v>
      </c>
      <c r="L664" s="39"/>
      <c r="M664" s="185" t="s">
        <v>1</v>
      </c>
      <c r="N664" s="186" t="s">
        <v>44</v>
      </c>
      <c r="O664" s="77"/>
      <c r="P664" s="187">
        <f>O664*H664</f>
        <v>0</v>
      </c>
      <c r="Q664" s="187">
        <v>0</v>
      </c>
      <c r="R664" s="187">
        <f>Q664*H664</f>
        <v>0</v>
      </c>
      <c r="S664" s="187">
        <v>0</v>
      </c>
      <c r="T664" s="188">
        <f>S664*H664</f>
        <v>0</v>
      </c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R664" s="189" t="s">
        <v>235</v>
      </c>
      <c r="AT664" s="189" t="s">
        <v>231</v>
      </c>
      <c r="AU664" s="189" t="s">
        <v>89</v>
      </c>
      <c r="AY664" s="19" t="s">
        <v>230</v>
      </c>
      <c r="BE664" s="190">
        <f>IF(N664="základní",J664,0)</f>
        <v>0</v>
      </c>
      <c r="BF664" s="190">
        <f>IF(N664="snížená",J664,0)</f>
        <v>0</v>
      </c>
      <c r="BG664" s="190">
        <f>IF(N664="zákl. přenesená",J664,0)</f>
        <v>0</v>
      </c>
      <c r="BH664" s="190">
        <f>IF(N664="sníž. přenesená",J664,0)</f>
        <v>0</v>
      </c>
      <c r="BI664" s="190">
        <f>IF(N664="nulová",J664,0)</f>
        <v>0</v>
      </c>
      <c r="BJ664" s="19" t="s">
        <v>87</v>
      </c>
      <c r="BK664" s="190">
        <f>ROUND(I664*H664,2)</f>
        <v>0</v>
      </c>
      <c r="BL664" s="19" t="s">
        <v>235</v>
      </c>
      <c r="BM664" s="189" t="s">
        <v>2813</v>
      </c>
    </row>
    <row r="665" s="2" customFormat="1">
      <c r="A665" s="38"/>
      <c r="B665" s="39"/>
      <c r="C665" s="38"/>
      <c r="D665" s="191" t="s">
        <v>237</v>
      </c>
      <c r="E665" s="38"/>
      <c r="F665" s="192" t="s">
        <v>2249</v>
      </c>
      <c r="G665" s="38"/>
      <c r="H665" s="38"/>
      <c r="I665" s="193"/>
      <c r="J665" s="38"/>
      <c r="K665" s="38"/>
      <c r="L665" s="39"/>
      <c r="M665" s="194"/>
      <c r="N665" s="195"/>
      <c r="O665" s="77"/>
      <c r="P665" s="77"/>
      <c r="Q665" s="77"/>
      <c r="R665" s="77"/>
      <c r="S665" s="77"/>
      <c r="T665" s="7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T665" s="19" t="s">
        <v>237</v>
      </c>
      <c r="AU665" s="19" t="s">
        <v>89</v>
      </c>
    </row>
    <row r="666" s="2" customFormat="1">
      <c r="A666" s="38"/>
      <c r="B666" s="39"/>
      <c r="C666" s="38"/>
      <c r="D666" s="199" t="s">
        <v>397</v>
      </c>
      <c r="E666" s="38"/>
      <c r="F666" s="200" t="s">
        <v>2250</v>
      </c>
      <c r="G666" s="38"/>
      <c r="H666" s="38"/>
      <c r="I666" s="193"/>
      <c r="J666" s="38"/>
      <c r="K666" s="38"/>
      <c r="L666" s="39"/>
      <c r="M666" s="201"/>
      <c r="N666" s="202"/>
      <c r="O666" s="203"/>
      <c r="P666" s="203"/>
      <c r="Q666" s="203"/>
      <c r="R666" s="203"/>
      <c r="S666" s="203"/>
      <c r="T666" s="204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T666" s="19" t="s">
        <v>397</v>
      </c>
      <c r="AU666" s="19" t="s">
        <v>89</v>
      </c>
    </row>
    <row r="667" s="2" customFormat="1" ht="6.96" customHeight="1">
      <c r="A667" s="38"/>
      <c r="B667" s="60"/>
      <c r="C667" s="61"/>
      <c r="D667" s="61"/>
      <c r="E667" s="61"/>
      <c r="F667" s="61"/>
      <c r="G667" s="61"/>
      <c r="H667" s="61"/>
      <c r="I667" s="61"/>
      <c r="J667" s="61"/>
      <c r="K667" s="61"/>
      <c r="L667" s="39"/>
      <c r="M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</row>
  </sheetData>
  <autoFilter ref="C125:K66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hyperlinks>
    <hyperlink ref="F131" r:id="rId1" display="https://podminky.urs.cz/item/CS_URS_2025_02/121151113"/>
    <hyperlink ref="F144" r:id="rId2" display="https://podminky.urs.cz/item/CS_URS_2025_02/121151116"/>
    <hyperlink ref="F156" r:id="rId3" display="https://podminky.urs.cz/item/CS_URS_2025_02/121151117"/>
    <hyperlink ref="F168" r:id="rId4" display="https://podminky.urs.cz/item/CS_URS_2025_02/132254206"/>
    <hyperlink ref="F190" r:id="rId5" display="https://podminky.urs.cz/item/CS_URS_2025_02/132354206"/>
    <hyperlink ref="F195" r:id="rId6" display="https://podminky.urs.cz/item/CS_URS_2025_02/132454206"/>
    <hyperlink ref="F200" r:id="rId7" display="https://podminky.urs.cz/item/CS_URS_2025_02/132554206"/>
    <hyperlink ref="F205" r:id="rId8" display="https://podminky.urs.cz/item/CS_URS_2025_02/151811132"/>
    <hyperlink ref="F228" r:id="rId9" display="https://podminky.urs.cz/item/CS_URS_2025_02/151811232"/>
    <hyperlink ref="F231" r:id="rId10" display="https://podminky.urs.cz/item/CS_URS_2025_02/162351104"/>
    <hyperlink ref="F243" r:id="rId11" display="https://podminky.urs.cz/item/CS_URS_2025_02/162751117"/>
    <hyperlink ref="F267" r:id="rId12" display="https://podminky.urs.cz/item/CS_URS_2025_02/162751119"/>
    <hyperlink ref="F292" r:id="rId13" display="https://podminky.urs.cz/item/CS_URS_2025_02/162751137"/>
    <hyperlink ref="F299" r:id="rId14" display="https://podminky.urs.cz/item/CS_URS_2025_02/162751139"/>
    <hyperlink ref="F307" r:id="rId15" display="https://podminky.urs.cz/item/CS_URS_2025_02/162751157"/>
    <hyperlink ref="F313" r:id="rId16" display="https://podminky.urs.cz/item/CS_URS_2025_02/162751159"/>
    <hyperlink ref="F320" r:id="rId17" display="https://podminky.urs.cz/item/CS_URS_2025_02/167151111"/>
    <hyperlink ref="F327" r:id="rId18" display="https://podminky.urs.cz/item/CS_URS_2025_02/171201231"/>
    <hyperlink ref="F350" r:id="rId19" display="https://podminky.urs.cz/item/CS_URS_2025_02/171251201"/>
    <hyperlink ref="F357" r:id="rId20" display="https://podminky.urs.cz/item/CS_URS_2025_02/174151101"/>
    <hyperlink ref="F381" r:id="rId21" display="https://podminky.urs.cz/item/CS_URS_2025_02/174151101"/>
    <hyperlink ref="F406" r:id="rId22" display="https://podminky.urs.cz/item/CS_URS_2025_02/175151101"/>
    <hyperlink ref="F419" r:id="rId23" display="https://podminky.urs.cz/item/CS_URS_2025_02/181351103"/>
    <hyperlink ref="F432" r:id="rId24" display="https://podminky.urs.cz/item/CS_URS_2025_02/181351106"/>
    <hyperlink ref="F444" r:id="rId25" display="https://podminky.urs.cz/item/CS_URS_2025_02/181351107"/>
    <hyperlink ref="F457" r:id="rId26" display="https://podminky.urs.cz/item/CS_URS_2025_02/359901211"/>
    <hyperlink ref="F465" r:id="rId27" display="https://podminky.urs.cz/item/CS_URS_2025_02/451573111"/>
    <hyperlink ref="F473" r:id="rId28" display="https://podminky.urs.cz/item/CS_URS_2025_02/452112111"/>
    <hyperlink ref="F487" r:id="rId29" display="https://podminky.urs.cz/item/CS_URS_2025_02/452112122"/>
    <hyperlink ref="F496" r:id="rId30" display="https://podminky.urs.cz/item/CS_URS_2025_02/452311151"/>
    <hyperlink ref="F501" r:id="rId31" display="https://podminky.urs.cz/item/CS_URS_2025_02/452351111"/>
    <hyperlink ref="F506" r:id="rId32" display="https://podminky.urs.cz/item/CS_URS_2025_02/452351112"/>
    <hyperlink ref="F510" r:id="rId33" display="https://podminky.urs.cz/item/CS_URS_2025_02/871370310"/>
    <hyperlink ref="F518" r:id="rId34" display="https://podminky.urs.cz/item/CS_URS_2025_02/871390310"/>
    <hyperlink ref="F526" r:id="rId35" display="https://podminky.urs.cz/item/CS_URS_2025_02/871420310"/>
    <hyperlink ref="F534" r:id="rId36" display="https://podminky.urs.cz/item/CS_URS_2025_02/877360330"/>
    <hyperlink ref="F539" r:id="rId37" display="https://podminky.urs.cz/item/CS_URS_2025_02/877370330"/>
    <hyperlink ref="F544" r:id="rId38" display="https://podminky.urs.cz/item/CS_URS_2025_02/892372121"/>
    <hyperlink ref="F547" r:id="rId39" display="https://podminky.urs.cz/item/CS_URS_2025_02/892392121"/>
    <hyperlink ref="F550" r:id="rId40" display="https://podminky.urs.cz/item/CS_URS_2025_02/892422121"/>
    <hyperlink ref="F553" r:id="rId41" display="https://podminky.urs.cz/item/CS_URS_2025_02/892383122"/>
    <hyperlink ref="F559" r:id="rId42" display="https://podminky.urs.cz/item/CS_URS_2025_02/892423122"/>
    <hyperlink ref="F566" r:id="rId43" display="https://podminky.urs.cz/item/CS_URS_2025_02/894410102"/>
    <hyperlink ref="F580" r:id="rId44" display="https://podminky.urs.cz/item/CS_URS_2025_02/894410103"/>
    <hyperlink ref="F593" r:id="rId45" display="https://podminky.urs.cz/item/CS_URS_2025_02/894410211"/>
    <hyperlink ref="F600" r:id="rId46" display="https://podminky.urs.cz/item/CS_URS_2025_02/894410212"/>
    <hyperlink ref="F607" r:id="rId47" display="https://podminky.urs.cz/item/CS_URS_2025_02/894410213"/>
    <hyperlink ref="F614" r:id="rId48" display="https://podminky.urs.cz/item/CS_URS_2025_02/894410232"/>
    <hyperlink ref="F623" r:id="rId49" display="https://podminky.urs.cz/item/CS_URS_2025_02/894812326"/>
    <hyperlink ref="F628" r:id="rId50" display="https://podminky.urs.cz/item/CS_URS_2025_02/894812327"/>
    <hyperlink ref="F633" r:id="rId51" display="https://podminky.urs.cz/item/CS_URS_2025_02/894812329"/>
    <hyperlink ref="F638" r:id="rId52" display="https://podminky.urs.cz/item/CS_URS_2025_02/894812331"/>
    <hyperlink ref="F641" r:id="rId53" display="https://podminky.urs.cz/item/CS_URS_2025_02/894812332"/>
    <hyperlink ref="F644" r:id="rId54" display="https://podminky.urs.cz/item/CS_URS_2025_02/894812339"/>
    <hyperlink ref="F647" r:id="rId55" display="https://podminky.urs.cz/item/CS_URS_2025_02/894812357"/>
    <hyperlink ref="F650" r:id="rId56" display="https://podminky.urs.cz/item/CS_URS_2025_02/894812377"/>
    <hyperlink ref="F653" r:id="rId57" display="https://podminky.urs.cz/item/CS_URS_2025_02/899104112"/>
    <hyperlink ref="F663" r:id="rId58" display="https://podminky.urs.cz/item/CS_URS_2025_02/998276101"/>
    <hyperlink ref="F666" r:id="rId59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0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2562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2814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ROUND(J126,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ROUND((SUM(BE126:BE410)),  2)</f>
        <v>0</v>
      </c>
      <c r="G35" s="38"/>
      <c r="H35" s="38"/>
      <c r="I35" s="136">
        <v>0.20999999999999999</v>
      </c>
      <c r="J35" s="135">
        <f>ROUND(((SUM(BE126:BE410))*I35),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ROUND((SUM(BF126:BF410)),  2)</f>
        <v>0</v>
      </c>
      <c r="G36" s="38"/>
      <c r="H36" s="38"/>
      <c r="I36" s="136">
        <v>0.12</v>
      </c>
      <c r="J36" s="135">
        <f>ROUND(((SUM(BF126:BF410))*I36),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ROUND((SUM(BG126:BG410)),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ROUND((SUM(BH126:BH410)),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ROUND((SUM(BI126:BI410)),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2562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SO302.2 - Stoka D2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J126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1927</v>
      </c>
      <c r="E99" s="150"/>
      <c r="F99" s="150"/>
      <c r="G99" s="150"/>
      <c r="H99" s="150"/>
      <c r="I99" s="150"/>
      <c r="J99" s="151">
        <f>J127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J128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1928</v>
      </c>
      <c r="E101" s="154"/>
      <c r="F101" s="154"/>
      <c r="G101" s="154"/>
      <c r="H101" s="154"/>
      <c r="I101" s="154"/>
      <c r="J101" s="155">
        <f>J299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502</v>
      </c>
      <c r="E102" s="154"/>
      <c r="F102" s="154"/>
      <c r="G102" s="154"/>
      <c r="H102" s="154"/>
      <c r="I102" s="154"/>
      <c r="J102" s="155">
        <f>J305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505</v>
      </c>
      <c r="E103" s="154"/>
      <c r="F103" s="154"/>
      <c r="G103" s="154"/>
      <c r="H103" s="154"/>
      <c r="I103" s="154"/>
      <c r="J103" s="155">
        <f>J343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2"/>
      <c r="C104" s="10"/>
      <c r="D104" s="153" t="s">
        <v>508</v>
      </c>
      <c r="E104" s="154"/>
      <c r="F104" s="154"/>
      <c r="G104" s="154"/>
      <c r="H104" s="154"/>
      <c r="I104" s="154"/>
      <c r="J104" s="155">
        <f>J404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215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29" t="str">
        <f>E7</f>
        <v>Veřejná prostranství v lokalitě Z15 v Plané - etapa 1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29" t="s">
        <v>2562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1924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E11</f>
        <v>SO302.2 - Stoka D2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F14</f>
        <v xml:space="preserve">Planá u Mariánských Lázní [721280] </v>
      </c>
      <c r="G120" s="38"/>
      <c r="H120" s="38"/>
      <c r="I120" s="32" t="s">
        <v>22</v>
      </c>
      <c r="J120" s="69" t="str">
        <f>IF(J14="","",J14)</f>
        <v>10. 12. 2024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E17</f>
        <v>Planá</v>
      </c>
      <c r="G122" s="38"/>
      <c r="H122" s="38"/>
      <c r="I122" s="32" t="s">
        <v>31</v>
      </c>
      <c r="J122" s="36" t="str">
        <f>E23</f>
        <v>Laboro ateliér s.r.o.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29</v>
      </c>
      <c r="D123" s="38"/>
      <c r="E123" s="38"/>
      <c r="F123" s="27" t="str">
        <f>IF(E20="","",E20)</f>
        <v>Vyplň údaj</v>
      </c>
      <c r="G123" s="38"/>
      <c r="H123" s="38"/>
      <c r="I123" s="32" t="s">
        <v>36</v>
      </c>
      <c r="J123" s="36" t="str">
        <f>E26</f>
        <v>Laboro ateliér s.r.o.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6"/>
      <c r="B125" s="157"/>
      <c r="C125" s="158" t="s">
        <v>216</v>
      </c>
      <c r="D125" s="159" t="s">
        <v>64</v>
      </c>
      <c r="E125" s="159" t="s">
        <v>60</v>
      </c>
      <c r="F125" s="159" t="s">
        <v>61</v>
      </c>
      <c r="G125" s="159" t="s">
        <v>217</v>
      </c>
      <c r="H125" s="159" t="s">
        <v>218</v>
      </c>
      <c r="I125" s="159" t="s">
        <v>219</v>
      </c>
      <c r="J125" s="159" t="s">
        <v>205</v>
      </c>
      <c r="K125" s="160" t="s">
        <v>220</v>
      </c>
      <c r="L125" s="161"/>
      <c r="M125" s="86" t="s">
        <v>1</v>
      </c>
      <c r="N125" s="87" t="s">
        <v>43</v>
      </c>
      <c r="O125" s="87" t="s">
        <v>221</v>
      </c>
      <c r="P125" s="87" t="s">
        <v>222</v>
      </c>
      <c r="Q125" s="87" t="s">
        <v>223</v>
      </c>
      <c r="R125" s="87" t="s">
        <v>224</v>
      </c>
      <c r="S125" s="87" t="s">
        <v>225</v>
      </c>
      <c r="T125" s="88" t="s">
        <v>226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="2" customFormat="1" ht="22.8" customHeight="1">
      <c r="A126" s="38"/>
      <c r="B126" s="39"/>
      <c r="C126" s="93" t="s">
        <v>227</v>
      </c>
      <c r="D126" s="38"/>
      <c r="E126" s="38"/>
      <c r="F126" s="38"/>
      <c r="G126" s="38"/>
      <c r="H126" s="38"/>
      <c r="I126" s="38"/>
      <c r="J126" s="162">
        <f>BK126</f>
        <v>0</v>
      </c>
      <c r="K126" s="38"/>
      <c r="L126" s="39"/>
      <c r="M126" s="89"/>
      <c r="N126" s="73"/>
      <c r="O126" s="90"/>
      <c r="P126" s="163">
        <f>P127</f>
        <v>0</v>
      </c>
      <c r="Q126" s="90"/>
      <c r="R126" s="163">
        <f>R127</f>
        <v>3.3568673799999997</v>
      </c>
      <c r="S126" s="90"/>
      <c r="T126" s="164">
        <f>T127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78</v>
      </c>
      <c r="AU126" s="19" t="s">
        <v>207</v>
      </c>
      <c r="BK126" s="165">
        <f>BK127</f>
        <v>0</v>
      </c>
    </row>
    <row r="127" s="12" customFormat="1" ht="25.92" customHeight="1">
      <c r="A127" s="12"/>
      <c r="B127" s="166"/>
      <c r="C127" s="12"/>
      <c r="D127" s="167" t="s">
        <v>78</v>
      </c>
      <c r="E127" s="168" t="s">
        <v>509</v>
      </c>
      <c r="F127" s="168" t="s">
        <v>1929</v>
      </c>
      <c r="G127" s="12"/>
      <c r="H127" s="12"/>
      <c r="I127" s="169"/>
      <c r="J127" s="170">
        <f>BK127</f>
        <v>0</v>
      </c>
      <c r="K127" s="12"/>
      <c r="L127" s="166"/>
      <c r="M127" s="171"/>
      <c r="N127" s="172"/>
      <c r="O127" s="172"/>
      <c r="P127" s="173">
        <f>P128+P299+P305+P343+P404</f>
        <v>0</v>
      </c>
      <c r="Q127" s="172"/>
      <c r="R127" s="173">
        <f>R128+R299+R305+R343+R404</f>
        <v>3.3568673799999997</v>
      </c>
      <c r="S127" s="172"/>
      <c r="T127" s="174">
        <f>T128+T299+T305+T343+T404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7" t="s">
        <v>87</v>
      </c>
      <c r="AT127" s="175" t="s">
        <v>78</v>
      </c>
      <c r="AU127" s="175" t="s">
        <v>79</v>
      </c>
      <c r="AY127" s="167" t="s">
        <v>230</v>
      </c>
      <c r="BK127" s="176">
        <f>BK128+BK299+BK305+BK343+BK404</f>
        <v>0</v>
      </c>
    </row>
    <row r="128" s="12" customFormat="1" ht="22.8" customHeight="1">
      <c r="A128" s="12"/>
      <c r="B128" s="166"/>
      <c r="C128" s="12"/>
      <c r="D128" s="167" t="s">
        <v>78</v>
      </c>
      <c r="E128" s="197" t="s">
        <v>87</v>
      </c>
      <c r="F128" s="197" t="s">
        <v>511</v>
      </c>
      <c r="G128" s="12"/>
      <c r="H128" s="12"/>
      <c r="I128" s="169"/>
      <c r="J128" s="198">
        <f>BK128</f>
        <v>0</v>
      </c>
      <c r="K128" s="12"/>
      <c r="L128" s="166"/>
      <c r="M128" s="171"/>
      <c r="N128" s="172"/>
      <c r="O128" s="172"/>
      <c r="P128" s="173">
        <f>SUM(P129:P298)</f>
        <v>0</v>
      </c>
      <c r="Q128" s="172"/>
      <c r="R128" s="173">
        <f>SUM(R129:R298)</f>
        <v>0.023080799999999999</v>
      </c>
      <c r="S128" s="172"/>
      <c r="T128" s="174">
        <f>SUM(T129:T298)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87</v>
      </c>
      <c r="AT128" s="175" t="s">
        <v>78</v>
      </c>
      <c r="AU128" s="175" t="s">
        <v>87</v>
      </c>
      <c r="AY128" s="167" t="s">
        <v>230</v>
      </c>
      <c r="BK128" s="176">
        <f>SUM(BK129:BK298)</f>
        <v>0</v>
      </c>
    </row>
    <row r="129" s="2" customFormat="1" ht="16.5" customHeight="1">
      <c r="A129" s="38"/>
      <c r="B129" s="177"/>
      <c r="C129" s="178" t="s">
        <v>87</v>
      </c>
      <c r="D129" s="178" t="s">
        <v>231</v>
      </c>
      <c r="E129" s="179" t="s">
        <v>1930</v>
      </c>
      <c r="F129" s="180" t="s">
        <v>1931</v>
      </c>
      <c r="G129" s="181" t="s">
        <v>514</v>
      </c>
      <c r="H129" s="182">
        <v>2.5</v>
      </c>
      <c r="I129" s="183"/>
      <c r="J129" s="184">
        <f>ROUND(I129*H129,2)</f>
        <v>0</v>
      </c>
      <c r="K129" s="180" t="s">
        <v>515</v>
      </c>
      <c r="L129" s="39"/>
      <c r="M129" s="185" t="s">
        <v>1</v>
      </c>
      <c r="N129" s="186" t="s">
        <v>44</v>
      </c>
      <c r="O129" s="77"/>
      <c r="P129" s="187">
        <f>O129*H129</f>
        <v>0</v>
      </c>
      <c r="Q129" s="187">
        <v>0</v>
      </c>
      <c r="R129" s="187">
        <f>Q129*H129</f>
        <v>0</v>
      </c>
      <c r="S129" s="187">
        <v>0</v>
      </c>
      <c r="T129" s="18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9" t="s">
        <v>235</v>
      </c>
      <c r="AT129" s="189" t="s">
        <v>231</v>
      </c>
      <c r="AU129" s="189" t="s">
        <v>89</v>
      </c>
      <c r="AY129" s="19" t="s">
        <v>230</v>
      </c>
      <c r="BE129" s="190">
        <f>IF(N129="základní",J129,0)</f>
        <v>0</v>
      </c>
      <c r="BF129" s="190">
        <f>IF(N129="snížená",J129,0)</f>
        <v>0</v>
      </c>
      <c r="BG129" s="190">
        <f>IF(N129="zákl. přenesená",J129,0)</f>
        <v>0</v>
      </c>
      <c r="BH129" s="190">
        <f>IF(N129="sníž. přenesená",J129,0)</f>
        <v>0</v>
      </c>
      <c r="BI129" s="190">
        <f>IF(N129="nulová",J129,0)</f>
        <v>0</v>
      </c>
      <c r="BJ129" s="19" t="s">
        <v>87</v>
      </c>
      <c r="BK129" s="190">
        <f>ROUND(I129*H129,2)</f>
        <v>0</v>
      </c>
      <c r="BL129" s="19" t="s">
        <v>235</v>
      </c>
      <c r="BM129" s="189" t="s">
        <v>2815</v>
      </c>
    </row>
    <row r="130" s="2" customFormat="1">
      <c r="A130" s="38"/>
      <c r="B130" s="39"/>
      <c r="C130" s="38"/>
      <c r="D130" s="191" t="s">
        <v>237</v>
      </c>
      <c r="E130" s="38"/>
      <c r="F130" s="192" t="s">
        <v>1933</v>
      </c>
      <c r="G130" s="38"/>
      <c r="H130" s="38"/>
      <c r="I130" s="193"/>
      <c r="J130" s="38"/>
      <c r="K130" s="38"/>
      <c r="L130" s="39"/>
      <c r="M130" s="194"/>
      <c r="N130" s="195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237</v>
      </c>
      <c r="AU130" s="19" t="s">
        <v>89</v>
      </c>
    </row>
    <row r="131" s="2" customFormat="1">
      <c r="A131" s="38"/>
      <c r="B131" s="39"/>
      <c r="C131" s="38"/>
      <c r="D131" s="199" t="s">
        <v>397</v>
      </c>
      <c r="E131" s="38"/>
      <c r="F131" s="200" t="s">
        <v>1934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397</v>
      </c>
      <c r="AU131" s="19" t="s">
        <v>89</v>
      </c>
    </row>
    <row r="132" s="15" customFormat="1">
      <c r="A132" s="15"/>
      <c r="B132" s="221"/>
      <c r="C132" s="15"/>
      <c r="D132" s="191" t="s">
        <v>519</v>
      </c>
      <c r="E132" s="222" t="s">
        <v>1</v>
      </c>
      <c r="F132" s="223" t="s">
        <v>1935</v>
      </c>
      <c r="G132" s="15"/>
      <c r="H132" s="222" t="s">
        <v>1</v>
      </c>
      <c r="I132" s="224"/>
      <c r="J132" s="15"/>
      <c r="K132" s="15"/>
      <c r="L132" s="221"/>
      <c r="M132" s="225"/>
      <c r="N132" s="226"/>
      <c r="O132" s="226"/>
      <c r="P132" s="226"/>
      <c r="Q132" s="226"/>
      <c r="R132" s="226"/>
      <c r="S132" s="226"/>
      <c r="T132" s="22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22" t="s">
        <v>519</v>
      </c>
      <c r="AU132" s="222" t="s">
        <v>89</v>
      </c>
      <c r="AV132" s="15" t="s">
        <v>87</v>
      </c>
      <c r="AW132" s="15" t="s">
        <v>35</v>
      </c>
      <c r="AX132" s="15" t="s">
        <v>79</v>
      </c>
      <c r="AY132" s="222" t="s">
        <v>230</v>
      </c>
    </row>
    <row r="133" s="15" customFormat="1">
      <c r="A133" s="15"/>
      <c r="B133" s="221"/>
      <c r="C133" s="15"/>
      <c r="D133" s="191" t="s">
        <v>519</v>
      </c>
      <c r="E133" s="222" t="s">
        <v>1</v>
      </c>
      <c r="F133" s="223" t="s">
        <v>2816</v>
      </c>
      <c r="G133" s="15"/>
      <c r="H133" s="222" t="s">
        <v>1</v>
      </c>
      <c r="I133" s="224"/>
      <c r="J133" s="15"/>
      <c r="K133" s="15"/>
      <c r="L133" s="221"/>
      <c r="M133" s="225"/>
      <c r="N133" s="226"/>
      <c r="O133" s="226"/>
      <c r="P133" s="226"/>
      <c r="Q133" s="226"/>
      <c r="R133" s="226"/>
      <c r="S133" s="226"/>
      <c r="T133" s="227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22" t="s">
        <v>519</v>
      </c>
      <c r="AU133" s="222" t="s">
        <v>89</v>
      </c>
      <c r="AV133" s="15" t="s">
        <v>87</v>
      </c>
      <c r="AW133" s="15" t="s">
        <v>35</v>
      </c>
      <c r="AX133" s="15" t="s">
        <v>79</v>
      </c>
      <c r="AY133" s="222" t="s">
        <v>230</v>
      </c>
    </row>
    <row r="134" s="13" customFormat="1">
      <c r="A134" s="13"/>
      <c r="B134" s="205"/>
      <c r="C134" s="13"/>
      <c r="D134" s="191" t="s">
        <v>519</v>
      </c>
      <c r="E134" s="206" t="s">
        <v>1</v>
      </c>
      <c r="F134" s="207" t="s">
        <v>2817</v>
      </c>
      <c r="G134" s="13"/>
      <c r="H134" s="208">
        <v>2.5</v>
      </c>
      <c r="I134" s="209"/>
      <c r="J134" s="13"/>
      <c r="K134" s="13"/>
      <c r="L134" s="205"/>
      <c r="M134" s="210"/>
      <c r="N134" s="211"/>
      <c r="O134" s="211"/>
      <c r="P134" s="211"/>
      <c r="Q134" s="211"/>
      <c r="R134" s="211"/>
      <c r="S134" s="211"/>
      <c r="T134" s="21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06" t="s">
        <v>519</v>
      </c>
      <c r="AU134" s="206" t="s">
        <v>89</v>
      </c>
      <c r="AV134" s="13" t="s">
        <v>89</v>
      </c>
      <c r="AW134" s="13" t="s">
        <v>35</v>
      </c>
      <c r="AX134" s="13" t="s">
        <v>79</v>
      </c>
      <c r="AY134" s="206" t="s">
        <v>230</v>
      </c>
    </row>
    <row r="135" s="14" customFormat="1">
      <c r="A135" s="14"/>
      <c r="B135" s="213"/>
      <c r="C135" s="14"/>
      <c r="D135" s="191" t="s">
        <v>519</v>
      </c>
      <c r="E135" s="214" t="s">
        <v>1</v>
      </c>
      <c r="F135" s="215" t="s">
        <v>534</v>
      </c>
      <c r="G135" s="14"/>
      <c r="H135" s="216">
        <v>2.5</v>
      </c>
      <c r="I135" s="217"/>
      <c r="J135" s="14"/>
      <c r="K135" s="14"/>
      <c r="L135" s="213"/>
      <c r="M135" s="218"/>
      <c r="N135" s="219"/>
      <c r="O135" s="219"/>
      <c r="P135" s="219"/>
      <c r="Q135" s="219"/>
      <c r="R135" s="219"/>
      <c r="S135" s="219"/>
      <c r="T135" s="220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14" t="s">
        <v>519</v>
      </c>
      <c r="AU135" s="214" t="s">
        <v>89</v>
      </c>
      <c r="AV135" s="14" t="s">
        <v>235</v>
      </c>
      <c r="AW135" s="14" t="s">
        <v>35</v>
      </c>
      <c r="AX135" s="14" t="s">
        <v>87</v>
      </c>
      <c r="AY135" s="214" t="s">
        <v>230</v>
      </c>
    </row>
    <row r="136" s="2" customFormat="1" ht="16.5" customHeight="1">
      <c r="A136" s="38"/>
      <c r="B136" s="177"/>
      <c r="C136" s="178" t="s">
        <v>89</v>
      </c>
      <c r="D136" s="178" t="s">
        <v>231</v>
      </c>
      <c r="E136" s="179" t="s">
        <v>1952</v>
      </c>
      <c r="F136" s="180" t="s">
        <v>1953</v>
      </c>
      <c r="G136" s="181" t="s">
        <v>514</v>
      </c>
      <c r="H136" s="182">
        <v>2.5</v>
      </c>
      <c r="I136" s="183"/>
      <c r="J136" s="184">
        <f>ROUND(I136*H136,2)</f>
        <v>0</v>
      </c>
      <c r="K136" s="180" t="s">
        <v>515</v>
      </c>
      <c r="L136" s="39"/>
      <c r="M136" s="185" t="s">
        <v>1</v>
      </c>
      <c r="N136" s="186" t="s">
        <v>44</v>
      </c>
      <c r="O136" s="77"/>
      <c r="P136" s="187">
        <f>O136*H136</f>
        <v>0</v>
      </c>
      <c r="Q136" s="187">
        <v>0</v>
      </c>
      <c r="R136" s="187">
        <f>Q136*H136</f>
        <v>0</v>
      </c>
      <c r="S136" s="187">
        <v>0</v>
      </c>
      <c r="T136" s="18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89" t="s">
        <v>235</v>
      </c>
      <c r="AT136" s="189" t="s">
        <v>231</v>
      </c>
      <c r="AU136" s="189" t="s">
        <v>89</v>
      </c>
      <c r="AY136" s="19" t="s">
        <v>230</v>
      </c>
      <c r="BE136" s="190">
        <f>IF(N136="základní",J136,0)</f>
        <v>0</v>
      </c>
      <c r="BF136" s="190">
        <f>IF(N136="snížená",J136,0)</f>
        <v>0</v>
      </c>
      <c r="BG136" s="190">
        <f>IF(N136="zákl. přenesená",J136,0)</f>
        <v>0</v>
      </c>
      <c r="BH136" s="190">
        <f>IF(N136="sníž. přenesená",J136,0)</f>
        <v>0</v>
      </c>
      <c r="BI136" s="190">
        <f>IF(N136="nulová",J136,0)</f>
        <v>0</v>
      </c>
      <c r="BJ136" s="19" t="s">
        <v>87</v>
      </c>
      <c r="BK136" s="190">
        <f>ROUND(I136*H136,2)</f>
        <v>0</v>
      </c>
      <c r="BL136" s="19" t="s">
        <v>235</v>
      </c>
      <c r="BM136" s="189" t="s">
        <v>2818</v>
      </c>
    </row>
    <row r="137" s="2" customFormat="1">
      <c r="A137" s="38"/>
      <c r="B137" s="39"/>
      <c r="C137" s="38"/>
      <c r="D137" s="191" t="s">
        <v>237</v>
      </c>
      <c r="E137" s="38"/>
      <c r="F137" s="192" t="s">
        <v>1955</v>
      </c>
      <c r="G137" s="38"/>
      <c r="H137" s="38"/>
      <c r="I137" s="193"/>
      <c r="J137" s="38"/>
      <c r="K137" s="38"/>
      <c r="L137" s="39"/>
      <c r="M137" s="194"/>
      <c r="N137" s="195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237</v>
      </c>
      <c r="AU137" s="19" t="s">
        <v>89</v>
      </c>
    </row>
    <row r="138" s="2" customFormat="1">
      <c r="A138" s="38"/>
      <c r="B138" s="39"/>
      <c r="C138" s="38"/>
      <c r="D138" s="199" t="s">
        <v>397</v>
      </c>
      <c r="E138" s="38"/>
      <c r="F138" s="200" t="s">
        <v>1956</v>
      </c>
      <c r="G138" s="38"/>
      <c r="H138" s="38"/>
      <c r="I138" s="193"/>
      <c r="J138" s="38"/>
      <c r="K138" s="38"/>
      <c r="L138" s="39"/>
      <c r="M138" s="194"/>
      <c r="N138" s="195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397</v>
      </c>
      <c r="AU138" s="19" t="s">
        <v>89</v>
      </c>
    </row>
    <row r="139" s="15" customFormat="1">
      <c r="A139" s="15"/>
      <c r="B139" s="221"/>
      <c r="C139" s="15"/>
      <c r="D139" s="191" t="s">
        <v>519</v>
      </c>
      <c r="E139" s="222" t="s">
        <v>1</v>
      </c>
      <c r="F139" s="223" t="s">
        <v>1935</v>
      </c>
      <c r="G139" s="15"/>
      <c r="H139" s="222" t="s">
        <v>1</v>
      </c>
      <c r="I139" s="224"/>
      <c r="J139" s="15"/>
      <c r="K139" s="15"/>
      <c r="L139" s="221"/>
      <c r="M139" s="225"/>
      <c r="N139" s="226"/>
      <c r="O139" s="226"/>
      <c r="P139" s="226"/>
      <c r="Q139" s="226"/>
      <c r="R139" s="226"/>
      <c r="S139" s="226"/>
      <c r="T139" s="227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22" t="s">
        <v>519</v>
      </c>
      <c r="AU139" s="222" t="s">
        <v>89</v>
      </c>
      <c r="AV139" s="15" t="s">
        <v>87</v>
      </c>
      <c r="AW139" s="15" t="s">
        <v>35</v>
      </c>
      <c r="AX139" s="15" t="s">
        <v>79</v>
      </c>
      <c r="AY139" s="222" t="s">
        <v>230</v>
      </c>
    </row>
    <row r="140" s="15" customFormat="1">
      <c r="A140" s="15"/>
      <c r="B140" s="221"/>
      <c r="C140" s="15"/>
      <c r="D140" s="191" t="s">
        <v>519</v>
      </c>
      <c r="E140" s="222" t="s">
        <v>1</v>
      </c>
      <c r="F140" s="223" t="s">
        <v>2816</v>
      </c>
      <c r="G140" s="15"/>
      <c r="H140" s="222" t="s">
        <v>1</v>
      </c>
      <c r="I140" s="224"/>
      <c r="J140" s="15"/>
      <c r="K140" s="15"/>
      <c r="L140" s="221"/>
      <c r="M140" s="225"/>
      <c r="N140" s="226"/>
      <c r="O140" s="226"/>
      <c r="P140" s="226"/>
      <c r="Q140" s="226"/>
      <c r="R140" s="226"/>
      <c r="S140" s="226"/>
      <c r="T140" s="227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22" t="s">
        <v>519</v>
      </c>
      <c r="AU140" s="222" t="s">
        <v>89</v>
      </c>
      <c r="AV140" s="15" t="s">
        <v>87</v>
      </c>
      <c r="AW140" s="15" t="s">
        <v>35</v>
      </c>
      <c r="AX140" s="15" t="s">
        <v>79</v>
      </c>
      <c r="AY140" s="222" t="s">
        <v>230</v>
      </c>
    </row>
    <row r="141" s="13" customFormat="1">
      <c r="A141" s="13"/>
      <c r="B141" s="205"/>
      <c r="C141" s="13"/>
      <c r="D141" s="191" t="s">
        <v>519</v>
      </c>
      <c r="E141" s="206" t="s">
        <v>1</v>
      </c>
      <c r="F141" s="207" t="s">
        <v>2817</v>
      </c>
      <c r="G141" s="13"/>
      <c r="H141" s="208">
        <v>2.5</v>
      </c>
      <c r="I141" s="209"/>
      <c r="J141" s="13"/>
      <c r="K141" s="13"/>
      <c r="L141" s="205"/>
      <c r="M141" s="210"/>
      <c r="N141" s="211"/>
      <c r="O141" s="211"/>
      <c r="P141" s="211"/>
      <c r="Q141" s="211"/>
      <c r="R141" s="211"/>
      <c r="S141" s="211"/>
      <c r="T141" s="21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6" t="s">
        <v>519</v>
      </c>
      <c r="AU141" s="206" t="s">
        <v>89</v>
      </c>
      <c r="AV141" s="13" t="s">
        <v>89</v>
      </c>
      <c r="AW141" s="13" t="s">
        <v>35</v>
      </c>
      <c r="AX141" s="13" t="s">
        <v>79</v>
      </c>
      <c r="AY141" s="206" t="s">
        <v>230</v>
      </c>
    </row>
    <row r="142" s="14" customFormat="1">
      <c r="A142" s="14"/>
      <c r="B142" s="213"/>
      <c r="C142" s="14"/>
      <c r="D142" s="191" t="s">
        <v>519</v>
      </c>
      <c r="E142" s="214" t="s">
        <v>1</v>
      </c>
      <c r="F142" s="215" t="s">
        <v>534</v>
      </c>
      <c r="G142" s="14"/>
      <c r="H142" s="216">
        <v>2.5</v>
      </c>
      <c r="I142" s="217"/>
      <c r="J142" s="14"/>
      <c r="K142" s="14"/>
      <c r="L142" s="213"/>
      <c r="M142" s="218"/>
      <c r="N142" s="219"/>
      <c r="O142" s="219"/>
      <c r="P142" s="219"/>
      <c r="Q142" s="219"/>
      <c r="R142" s="219"/>
      <c r="S142" s="219"/>
      <c r="T142" s="220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14" t="s">
        <v>519</v>
      </c>
      <c r="AU142" s="214" t="s">
        <v>89</v>
      </c>
      <c r="AV142" s="14" t="s">
        <v>235</v>
      </c>
      <c r="AW142" s="14" t="s">
        <v>35</v>
      </c>
      <c r="AX142" s="14" t="s">
        <v>87</v>
      </c>
      <c r="AY142" s="214" t="s">
        <v>230</v>
      </c>
    </row>
    <row r="143" s="2" customFormat="1" ht="21.75" customHeight="1">
      <c r="A143" s="38"/>
      <c r="B143" s="177"/>
      <c r="C143" s="178" t="s">
        <v>241</v>
      </c>
      <c r="D143" s="178" t="s">
        <v>231</v>
      </c>
      <c r="E143" s="179" t="s">
        <v>1958</v>
      </c>
      <c r="F143" s="180" t="s">
        <v>1959</v>
      </c>
      <c r="G143" s="181" t="s">
        <v>578</v>
      </c>
      <c r="H143" s="182">
        <v>7.5599999999999996</v>
      </c>
      <c r="I143" s="183"/>
      <c r="J143" s="184">
        <f>ROUND(I143*H143,2)</f>
        <v>0</v>
      </c>
      <c r="K143" s="180" t="s">
        <v>515</v>
      </c>
      <c r="L143" s="39"/>
      <c r="M143" s="185" t="s">
        <v>1</v>
      </c>
      <c r="N143" s="186" t="s">
        <v>44</v>
      </c>
      <c r="O143" s="77"/>
      <c r="P143" s="187">
        <f>O143*H143</f>
        <v>0</v>
      </c>
      <c r="Q143" s="187">
        <v>0</v>
      </c>
      <c r="R143" s="187">
        <f>Q143*H143</f>
        <v>0</v>
      </c>
      <c r="S143" s="187">
        <v>0</v>
      </c>
      <c r="T143" s="18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9" t="s">
        <v>235</v>
      </c>
      <c r="AT143" s="189" t="s">
        <v>231</v>
      </c>
      <c r="AU143" s="189" t="s">
        <v>89</v>
      </c>
      <c r="AY143" s="19" t="s">
        <v>230</v>
      </c>
      <c r="BE143" s="190">
        <f>IF(N143="základní",J143,0)</f>
        <v>0</v>
      </c>
      <c r="BF143" s="190">
        <f>IF(N143="snížená",J143,0)</f>
        <v>0</v>
      </c>
      <c r="BG143" s="190">
        <f>IF(N143="zákl. přenesená",J143,0)</f>
        <v>0</v>
      </c>
      <c r="BH143" s="190">
        <f>IF(N143="sníž. přenesená",J143,0)</f>
        <v>0</v>
      </c>
      <c r="BI143" s="190">
        <f>IF(N143="nulová",J143,0)</f>
        <v>0</v>
      </c>
      <c r="BJ143" s="19" t="s">
        <v>87</v>
      </c>
      <c r="BK143" s="190">
        <f>ROUND(I143*H143,2)</f>
        <v>0</v>
      </c>
      <c r="BL143" s="19" t="s">
        <v>235</v>
      </c>
      <c r="BM143" s="189" t="s">
        <v>2819</v>
      </c>
    </row>
    <row r="144" s="2" customFormat="1">
      <c r="A144" s="38"/>
      <c r="B144" s="39"/>
      <c r="C144" s="38"/>
      <c r="D144" s="191" t="s">
        <v>237</v>
      </c>
      <c r="E144" s="38"/>
      <c r="F144" s="192" t="s">
        <v>1961</v>
      </c>
      <c r="G144" s="38"/>
      <c r="H144" s="38"/>
      <c r="I144" s="193"/>
      <c r="J144" s="38"/>
      <c r="K144" s="38"/>
      <c r="L144" s="39"/>
      <c r="M144" s="194"/>
      <c r="N144" s="195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237</v>
      </c>
      <c r="AU144" s="19" t="s">
        <v>89</v>
      </c>
    </row>
    <row r="145" s="2" customFormat="1">
      <c r="A145" s="38"/>
      <c r="B145" s="39"/>
      <c r="C145" s="38"/>
      <c r="D145" s="199" t="s">
        <v>397</v>
      </c>
      <c r="E145" s="38"/>
      <c r="F145" s="200" t="s">
        <v>1962</v>
      </c>
      <c r="G145" s="38"/>
      <c r="H145" s="38"/>
      <c r="I145" s="193"/>
      <c r="J145" s="38"/>
      <c r="K145" s="38"/>
      <c r="L145" s="39"/>
      <c r="M145" s="194"/>
      <c r="N145" s="195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397</v>
      </c>
      <c r="AU145" s="19" t="s">
        <v>89</v>
      </c>
    </row>
    <row r="146" s="15" customFormat="1">
      <c r="A146" s="15"/>
      <c r="B146" s="221"/>
      <c r="C146" s="15"/>
      <c r="D146" s="191" t="s">
        <v>519</v>
      </c>
      <c r="E146" s="222" t="s">
        <v>1</v>
      </c>
      <c r="F146" s="223" t="s">
        <v>2816</v>
      </c>
      <c r="G146" s="15"/>
      <c r="H146" s="222" t="s">
        <v>1</v>
      </c>
      <c r="I146" s="224"/>
      <c r="J146" s="15"/>
      <c r="K146" s="15"/>
      <c r="L146" s="221"/>
      <c r="M146" s="225"/>
      <c r="N146" s="226"/>
      <c r="O146" s="226"/>
      <c r="P146" s="226"/>
      <c r="Q146" s="226"/>
      <c r="R146" s="226"/>
      <c r="S146" s="226"/>
      <c r="T146" s="227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22" t="s">
        <v>519</v>
      </c>
      <c r="AU146" s="222" t="s">
        <v>89</v>
      </c>
      <c r="AV146" s="15" t="s">
        <v>87</v>
      </c>
      <c r="AW146" s="15" t="s">
        <v>35</v>
      </c>
      <c r="AX146" s="15" t="s">
        <v>79</v>
      </c>
      <c r="AY146" s="222" t="s">
        <v>230</v>
      </c>
    </row>
    <row r="147" s="15" customFormat="1">
      <c r="A147" s="15"/>
      <c r="B147" s="221"/>
      <c r="C147" s="15"/>
      <c r="D147" s="191" t="s">
        <v>519</v>
      </c>
      <c r="E147" s="222" t="s">
        <v>1</v>
      </c>
      <c r="F147" s="223" t="s">
        <v>1975</v>
      </c>
      <c r="G147" s="15"/>
      <c r="H147" s="222" t="s">
        <v>1</v>
      </c>
      <c r="I147" s="224"/>
      <c r="J147" s="15"/>
      <c r="K147" s="15"/>
      <c r="L147" s="221"/>
      <c r="M147" s="225"/>
      <c r="N147" s="226"/>
      <c r="O147" s="226"/>
      <c r="P147" s="226"/>
      <c r="Q147" s="226"/>
      <c r="R147" s="226"/>
      <c r="S147" s="226"/>
      <c r="T147" s="227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22" t="s">
        <v>519</v>
      </c>
      <c r="AU147" s="222" t="s">
        <v>89</v>
      </c>
      <c r="AV147" s="15" t="s">
        <v>87</v>
      </c>
      <c r="AW147" s="15" t="s">
        <v>35</v>
      </c>
      <c r="AX147" s="15" t="s">
        <v>79</v>
      </c>
      <c r="AY147" s="222" t="s">
        <v>230</v>
      </c>
    </row>
    <row r="148" s="13" customFormat="1">
      <c r="A148" s="13"/>
      <c r="B148" s="205"/>
      <c r="C148" s="13"/>
      <c r="D148" s="191" t="s">
        <v>519</v>
      </c>
      <c r="E148" s="206" t="s">
        <v>1</v>
      </c>
      <c r="F148" s="207" t="s">
        <v>2820</v>
      </c>
      <c r="G148" s="13"/>
      <c r="H148" s="208">
        <v>23.199999999999999</v>
      </c>
      <c r="I148" s="209"/>
      <c r="J148" s="13"/>
      <c r="K148" s="13"/>
      <c r="L148" s="205"/>
      <c r="M148" s="210"/>
      <c r="N148" s="211"/>
      <c r="O148" s="211"/>
      <c r="P148" s="211"/>
      <c r="Q148" s="211"/>
      <c r="R148" s="211"/>
      <c r="S148" s="211"/>
      <c r="T148" s="21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06" t="s">
        <v>519</v>
      </c>
      <c r="AU148" s="206" t="s">
        <v>89</v>
      </c>
      <c r="AV148" s="13" t="s">
        <v>89</v>
      </c>
      <c r="AW148" s="13" t="s">
        <v>35</v>
      </c>
      <c r="AX148" s="13" t="s">
        <v>79</v>
      </c>
      <c r="AY148" s="206" t="s">
        <v>230</v>
      </c>
    </row>
    <row r="149" s="13" customFormat="1">
      <c r="A149" s="13"/>
      <c r="B149" s="205"/>
      <c r="C149" s="13"/>
      <c r="D149" s="191" t="s">
        <v>519</v>
      </c>
      <c r="E149" s="206" t="s">
        <v>1</v>
      </c>
      <c r="F149" s="207" t="s">
        <v>2298</v>
      </c>
      <c r="G149" s="13"/>
      <c r="H149" s="208">
        <v>2</v>
      </c>
      <c r="I149" s="209"/>
      <c r="J149" s="13"/>
      <c r="K149" s="13"/>
      <c r="L149" s="205"/>
      <c r="M149" s="210"/>
      <c r="N149" s="211"/>
      <c r="O149" s="211"/>
      <c r="P149" s="211"/>
      <c r="Q149" s="211"/>
      <c r="R149" s="211"/>
      <c r="S149" s="211"/>
      <c r="T149" s="21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6" t="s">
        <v>519</v>
      </c>
      <c r="AU149" s="206" t="s">
        <v>89</v>
      </c>
      <c r="AV149" s="13" t="s">
        <v>89</v>
      </c>
      <c r="AW149" s="13" t="s">
        <v>35</v>
      </c>
      <c r="AX149" s="13" t="s">
        <v>79</v>
      </c>
      <c r="AY149" s="206" t="s">
        <v>230</v>
      </c>
    </row>
    <row r="150" s="14" customFormat="1">
      <c r="A150" s="14"/>
      <c r="B150" s="213"/>
      <c r="C150" s="14"/>
      <c r="D150" s="191" t="s">
        <v>519</v>
      </c>
      <c r="E150" s="214" t="s">
        <v>1</v>
      </c>
      <c r="F150" s="215" t="s">
        <v>534</v>
      </c>
      <c r="G150" s="14"/>
      <c r="H150" s="216">
        <v>25.199999999999999</v>
      </c>
      <c r="I150" s="217"/>
      <c r="J150" s="14"/>
      <c r="K150" s="14"/>
      <c r="L150" s="213"/>
      <c r="M150" s="218"/>
      <c r="N150" s="219"/>
      <c r="O150" s="219"/>
      <c r="P150" s="219"/>
      <c r="Q150" s="219"/>
      <c r="R150" s="219"/>
      <c r="S150" s="219"/>
      <c r="T150" s="220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14" t="s">
        <v>519</v>
      </c>
      <c r="AU150" s="214" t="s">
        <v>89</v>
      </c>
      <c r="AV150" s="14" t="s">
        <v>235</v>
      </c>
      <c r="AW150" s="14" t="s">
        <v>35</v>
      </c>
      <c r="AX150" s="14" t="s">
        <v>79</v>
      </c>
      <c r="AY150" s="214" t="s">
        <v>230</v>
      </c>
    </row>
    <row r="151" s="13" customFormat="1">
      <c r="A151" s="13"/>
      <c r="B151" s="205"/>
      <c r="C151" s="13"/>
      <c r="D151" s="191" t="s">
        <v>519</v>
      </c>
      <c r="E151" s="206" t="s">
        <v>1</v>
      </c>
      <c r="F151" s="207" t="s">
        <v>2821</v>
      </c>
      <c r="G151" s="13"/>
      <c r="H151" s="208">
        <v>7.5599999999999996</v>
      </c>
      <c r="I151" s="209"/>
      <c r="J151" s="13"/>
      <c r="K151" s="13"/>
      <c r="L151" s="205"/>
      <c r="M151" s="210"/>
      <c r="N151" s="211"/>
      <c r="O151" s="211"/>
      <c r="P151" s="211"/>
      <c r="Q151" s="211"/>
      <c r="R151" s="211"/>
      <c r="S151" s="211"/>
      <c r="T151" s="21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06" t="s">
        <v>519</v>
      </c>
      <c r="AU151" s="206" t="s">
        <v>89</v>
      </c>
      <c r="AV151" s="13" t="s">
        <v>89</v>
      </c>
      <c r="AW151" s="13" t="s">
        <v>35</v>
      </c>
      <c r="AX151" s="13" t="s">
        <v>79</v>
      </c>
      <c r="AY151" s="206" t="s">
        <v>230</v>
      </c>
    </row>
    <row r="152" s="14" customFormat="1">
      <c r="A152" s="14"/>
      <c r="B152" s="213"/>
      <c r="C152" s="14"/>
      <c r="D152" s="191" t="s">
        <v>519</v>
      </c>
      <c r="E152" s="214" t="s">
        <v>1</v>
      </c>
      <c r="F152" s="215" t="s">
        <v>534</v>
      </c>
      <c r="G152" s="14"/>
      <c r="H152" s="216">
        <v>7.5599999999999996</v>
      </c>
      <c r="I152" s="217"/>
      <c r="J152" s="14"/>
      <c r="K152" s="14"/>
      <c r="L152" s="213"/>
      <c r="M152" s="218"/>
      <c r="N152" s="219"/>
      <c r="O152" s="219"/>
      <c r="P152" s="219"/>
      <c r="Q152" s="219"/>
      <c r="R152" s="219"/>
      <c r="S152" s="219"/>
      <c r="T152" s="220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14" t="s">
        <v>519</v>
      </c>
      <c r="AU152" s="214" t="s">
        <v>89</v>
      </c>
      <c r="AV152" s="14" t="s">
        <v>235</v>
      </c>
      <c r="AW152" s="14" t="s">
        <v>35</v>
      </c>
      <c r="AX152" s="14" t="s">
        <v>87</v>
      </c>
      <c r="AY152" s="214" t="s">
        <v>230</v>
      </c>
    </row>
    <row r="153" s="2" customFormat="1" ht="21.75" customHeight="1">
      <c r="A153" s="38"/>
      <c r="B153" s="177"/>
      <c r="C153" s="178" t="s">
        <v>235</v>
      </c>
      <c r="D153" s="178" t="s">
        <v>231</v>
      </c>
      <c r="E153" s="179" t="s">
        <v>1980</v>
      </c>
      <c r="F153" s="180" t="s">
        <v>1981</v>
      </c>
      <c r="G153" s="181" t="s">
        <v>578</v>
      </c>
      <c r="H153" s="182">
        <v>2.52</v>
      </c>
      <c r="I153" s="183"/>
      <c r="J153" s="184">
        <f>ROUND(I153*H153,2)</f>
        <v>0</v>
      </c>
      <c r="K153" s="180" t="s">
        <v>515</v>
      </c>
      <c r="L153" s="39"/>
      <c r="M153" s="185" t="s">
        <v>1</v>
      </c>
      <c r="N153" s="186" t="s">
        <v>44</v>
      </c>
      <c r="O153" s="77"/>
      <c r="P153" s="187">
        <f>O153*H153</f>
        <v>0</v>
      </c>
      <c r="Q153" s="187">
        <v>0</v>
      </c>
      <c r="R153" s="187">
        <f>Q153*H153</f>
        <v>0</v>
      </c>
      <c r="S153" s="187">
        <v>0</v>
      </c>
      <c r="T153" s="18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89" t="s">
        <v>235</v>
      </c>
      <c r="AT153" s="189" t="s">
        <v>231</v>
      </c>
      <c r="AU153" s="189" t="s">
        <v>89</v>
      </c>
      <c r="AY153" s="19" t="s">
        <v>230</v>
      </c>
      <c r="BE153" s="190">
        <f>IF(N153="základní",J153,0)</f>
        <v>0</v>
      </c>
      <c r="BF153" s="190">
        <f>IF(N153="snížená",J153,0)</f>
        <v>0</v>
      </c>
      <c r="BG153" s="190">
        <f>IF(N153="zákl. přenesená",J153,0)</f>
        <v>0</v>
      </c>
      <c r="BH153" s="190">
        <f>IF(N153="sníž. přenesená",J153,0)</f>
        <v>0</v>
      </c>
      <c r="BI153" s="190">
        <f>IF(N153="nulová",J153,0)</f>
        <v>0</v>
      </c>
      <c r="BJ153" s="19" t="s">
        <v>87</v>
      </c>
      <c r="BK153" s="190">
        <f>ROUND(I153*H153,2)</f>
        <v>0</v>
      </c>
      <c r="BL153" s="19" t="s">
        <v>235</v>
      </c>
      <c r="BM153" s="189" t="s">
        <v>2822</v>
      </c>
    </row>
    <row r="154" s="2" customFormat="1">
      <c r="A154" s="38"/>
      <c r="B154" s="39"/>
      <c r="C154" s="38"/>
      <c r="D154" s="191" t="s">
        <v>237</v>
      </c>
      <c r="E154" s="38"/>
      <c r="F154" s="192" t="s">
        <v>1983</v>
      </c>
      <c r="G154" s="38"/>
      <c r="H154" s="38"/>
      <c r="I154" s="193"/>
      <c r="J154" s="38"/>
      <c r="K154" s="38"/>
      <c r="L154" s="39"/>
      <c r="M154" s="194"/>
      <c r="N154" s="195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237</v>
      </c>
      <c r="AU154" s="19" t="s">
        <v>89</v>
      </c>
    </row>
    <row r="155" s="2" customFormat="1">
      <c r="A155" s="38"/>
      <c r="B155" s="39"/>
      <c r="C155" s="38"/>
      <c r="D155" s="199" t="s">
        <v>397</v>
      </c>
      <c r="E155" s="38"/>
      <c r="F155" s="200" t="s">
        <v>1984</v>
      </c>
      <c r="G155" s="38"/>
      <c r="H155" s="38"/>
      <c r="I155" s="193"/>
      <c r="J155" s="38"/>
      <c r="K155" s="38"/>
      <c r="L155" s="39"/>
      <c r="M155" s="194"/>
      <c r="N155" s="195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397</v>
      </c>
      <c r="AU155" s="19" t="s">
        <v>89</v>
      </c>
    </row>
    <row r="156" s="13" customFormat="1">
      <c r="A156" s="13"/>
      <c r="B156" s="205"/>
      <c r="C156" s="13"/>
      <c r="D156" s="191" t="s">
        <v>519</v>
      </c>
      <c r="E156" s="206" t="s">
        <v>1</v>
      </c>
      <c r="F156" s="207" t="s">
        <v>2823</v>
      </c>
      <c r="G156" s="13"/>
      <c r="H156" s="208">
        <v>2.52</v>
      </c>
      <c r="I156" s="209"/>
      <c r="J156" s="13"/>
      <c r="K156" s="13"/>
      <c r="L156" s="205"/>
      <c r="M156" s="210"/>
      <c r="N156" s="211"/>
      <c r="O156" s="211"/>
      <c r="P156" s="211"/>
      <c r="Q156" s="211"/>
      <c r="R156" s="211"/>
      <c r="S156" s="211"/>
      <c r="T156" s="21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06" t="s">
        <v>519</v>
      </c>
      <c r="AU156" s="206" t="s">
        <v>89</v>
      </c>
      <c r="AV156" s="13" t="s">
        <v>89</v>
      </c>
      <c r="AW156" s="13" t="s">
        <v>35</v>
      </c>
      <c r="AX156" s="13" t="s">
        <v>79</v>
      </c>
      <c r="AY156" s="206" t="s">
        <v>230</v>
      </c>
    </row>
    <row r="157" s="14" customFormat="1">
      <c r="A157" s="14"/>
      <c r="B157" s="213"/>
      <c r="C157" s="14"/>
      <c r="D157" s="191" t="s">
        <v>519</v>
      </c>
      <c r="E157" s="214" t="s">
        <v>1</v>
      </c>
      <c r="F157" s="215" t="s">
        <v>534</v>
      </c>
      <c r="G157" s="14"/>
      <c r="H157" s="216">
        <v>2.52</v>
      </c>
      <c r="I157" s="217"/>
      <c r="J157" s="14"/>
      <c r="K157" s="14"/>
      <c r="L157" s="213"/>
      <c r="M157" s="218"/>
      <c r="N157" s="219"/>
      <c r="O157" s="219"/>
      <c r="P157" s="219"/>
      <c r="Q157" s="219"/>
      <c r="R157" s="219"/>
      <c r="S157" s="219"/>
      <c r="T157" s="220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14" t="s">
        <v>519</v>
      </c>
      <c r="AU157" s="214" t="s">
        <v>89</v>
      </c>
      <c r="AV157" s="14" t="s">
        <v>235</v>
      </c>
      <c r="AW157" s="14" t="s">
        <v>35</v>
      </c>
      <c r="AX157" s="14" t="s">
        <v>87</v>
      </c>
      <c r="AY157" s="214" t="s">
        <v>230</v>
      </c>
    </row>
    <row r="158" s="2" customFormat="1" ht="21.75" customHeight="1">
      <c r="A158" s="38"/>
      <c r="B158" s="177"/>
      <c r="C158" s="178" t="s">
        <v>248</v>
      </c>
      <c r="D158" s="178" t="s">
        <v>231</v>
      </c>
      <c r="E158" s="179" t="s">
        <v>1986</v>
      </c>
      <c r="F158" s="180" t="s">
        <v>1987</v>
      </c>
      <c r="G158" s="181" t="s">
        <v>578</v>
      </c>
      <c r="H158" s="182">
        <v>2.52</v>
      </c>
      <c r="I158" s="183"/>
      <c r="J158" s="184">
        <f>ROUND(I158*H158,2)</f>
        <v>0</v>
      </c>
      <c r="K158" s="180" t="s">
        <v>515</v>
      </c>
      <c r="L158" s="39"/>
      <c r="M158" s="185" t="s">
        <v>1</v>
      </c>
      <c r="N158" s="186" t="s">
        <v>44</v>
      </c>
      <c r="O158" s="77"/>
      <c r="P158" s="187">
        <f>O158*H158</f>
        <v>0</v>
      </c>
      <c r="Q158" s="187">
        <v>0</v>
      </c>
      <c r="R158" s="187">
        <f>Q158*H158</f>
        <v>0</v>
      </c>
      <c r="S158" s="187">
        <v>0</v>
      </c>
      <c r="T158" s="18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89" t="s">
        <v>235</v>
      </c>
      <c r="AT158" s="189" t="s">
        <v>231</v>
      </c>
      <c r="AU158" s="189" t="s">
        <v>89</v>
      </c>
      <c r="AY158" s="19" t="s">
        <v>230</v>
      </c>
      <c r="BE158" s="190">
        <f>IF(N158="základní",J158,0)</f>
        <v>0</v>
      </c>
      <c r="BF158" s="190">
        <f>IF(N158="snížená",J158,0)</f>
        <v>0</v>
      </c>
      <c r="BG158" s="190">
        <f>IF(N158="zákl. přenesená",J158,0)</f>
        <v>0</v>
      </c>
      <c r="BH158" s="190">
        <f>IF(N158="sníž. přenesená",J158,0)</f>
        <v>0</v>
      </c>
      <c r="BI158" s="190">
        <f>IF(N158="nulová",J158,0)</f>
        <v>0</v>
      </c>
      <c r="BJ158" s="19" t="s">
        <v>87</v>
      </c>
      <c r="BK158" s="190">
        <f>ROUND(I158*H158,2)</f>
        <v>0</v>
      </c>
      <c r="BL158" s="19" t="s">
        <v>235</v>
      </c>
      <c r="BM158" s="189" t="s">
        <v>2824</v>
      </c>
    </row>
    <row r="159" s="2" customFormat="1">
      <c r="A159" s="38"/>
      <c r="B159" s="39"/>
      <c r="C159" s="38"/>
      <c r="D159" s="191" t="s">
        <v>237</v>
      </c>
      <c r="E159" s="38"/>
      <c r="F159" s="192" t="s">
        <v>1989</v>
      </c>
      <c r="G159" s="38"/>
      <c r="H159" s="38"/>
      <c r="I159" s="193"/>
      <c r="J159" s="38"/>
      <c r="K159" s="38"/>
      <c r="L159" s="39"/>
      <c r="M159" s="194"/>
      <c r="N159" s="195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237</v>
      </c>
      <c r="AU159" s="19" t="s">
        <v>89</v>
      </c>
    </row>
    <row r="160" s="2" customFormat="1">
      <c r="A160" s="38"/>
      <c r="B160" s="39"/>
      <c r="C160" s="38"/>
      <c r="D160" s="199" t="s">
        <v>397</v>
      </c>
      <c r="E160" s="38"/>
      <c r="F160" s="200" t="s">
        <v>1990</v>
      </c>
      <c r="G160" s="38"/>
      <c r="H160" s="38"/>
      <c r="I160" s="193"/>
      <c r="J160" s="38"/>
      <c r="K160" s="38"/>
      <c r="L160" s="39"/>
      <c r="M160" s="194"/>
      <c r="N160" s="195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397</v>
      </c>
      <c r="AU160" s="19" t="s">
        <v>89</v>
      </c>
    </row>
    <row r="161" s="13" customFormat="1">
      <c r="A161" s="13"/>
      <c r="B161" s="205"/>
      <c r="C161" s="13"/>
      <c r="D161" s="191" t="s">
        <v>519</v>
      </c>
      <c r="E161" s="206" t="s">
        <v>1</v>
      </c>
      <c r="F161" s="207" t="s">
        <v>2823</v>
      </c>
      <c r="G161" s="13"/>
      <c r="H161" s="208">
        <v>2.52</v>
      </c>
      <c r="I161" s="209"/>
      <c r="J161" s="13"/>
      <c r="K161" s="13"/>
      <c r="L161" s="205"/>
      <c r="M161" s="210"/>
      <c r="N161" s="211"/>
      <c r="O161" s="211"/>
      <c r="P161" s="211"/>
      <c r="Q161" s="211"/>
      <c r="R161" s="211"/>
      <c r="S161" s="211"/>
      <c r="T161" s="21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06" t="s">
        <v>519</v>
      </c>
      <c r="AU161" s="206" t="s">
        <v>89</v>
      </c>
      <c r="AV161" s="13" t="s">
        <v>89</v>
      </c>
      <c r="AW161" s="13" t="s">
        <v>35</v>
      </c>
      <c r="AX161" s="13" t="s">
        <v>79</v>
      </c>
      <c r="AY161" s="206" t="s">
        <v>230</v>
      </c>
    </row>
    <row r="162" s="14" customFormat="1">
      <c r="A162" s="14"/>
      <c r="B162" s="213"/>
      <c r="C162" s="14"/>
      <c r="D162" s="191" t="s">
        <v>519</v>
      </c>
      <c r="E162" s="214" t="s">
        <v>1</v>
      </c>
      <c r="F162" s="215" t="s">
        <v>534</v>
      </c>
      <c r="G162" s="14"/>
      <c r="H162" s="216">
        <v>2.52</v>
      </c>
      <c r="I162" s="217"/>
      <c r="J162" s="14"/>
      <c r="K162" s="14"/>
      <c r="L162" s="213"/>
      <c r="M162" s="218"/>
      <c r="N162" s="219"/>
      <c r="O162" s="219"/>
      <c r="P162" s="219"/>
      <c r="Q162" s="219"/>
      <c r="R162" s="219"/>
      <c r="S162" s="219"/>
      <c r="T162" s="220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14" t="s">
        <v>519</v>
      </c>
      <c r="AU162" s="214" t="s">
        <v>89</v>
      </c>
      <c r="AV162" s="14" t="s">
        <v>235</v>
      </c>
      <c r="AW162" s="14" t="s">
        <v>35</v>
      </c>
      <c r="AX162" s="14" t="s">
        <v>87</v>
      </c>
      <c r="AY162" s="214" t="s">
        <v>230</v>
      </c>
    </row>
    <row r="163" s="2" customFormat="1" ht="21.75" customHeight="1">
      <c r="A163" s="38"/>
      <c r="B163" s="177"/>
      <c r="C163" s="178" t="s">
        <v>252</v>
      </c>
      <c r="D163" s="178" t="s">
        <v>231</v>
      </c>
      <c r="E163" s="179" t="s">
        <v>1991</v>
      </c>
      <c r="F163" s="180" t="s">
        <v>1992</v>
      </c>
      <c r="G163" s="181" t="s">
        <v>578</v>
      </c>
      <c r="H163" s="182">
        <v>12.6</v>
      </c>
      <c r="I163" s="183"/>
      <c r="J163" s="184">
        <f>ROUND(I163*H163,2)</f>
        <v>0</v>
      </c>
      <c r="K163" s="180" t="s">
        <v>515</v>
      </c>
      <c r="L163" s="39"/>
      <c r="M163" s="185" t="s">
        <v>1</v>
      </c>
      <c r="N163" s="186" t="s">
        <v>44</v>
      </c>
      <c r="O163" s="77"/>
      <c r="P163" s="187">
        <f>O163*H163</f>
        <v>0</v>
      </c>
      <c r="Q163" s="187">
        <v>0</v>
      </c>
      <c r="R163" s="187">
        <f>Q163*H163</f>
        <v>0</v>
      </c>
      <c r="S163" s="187">
        <v>0</v>
      </c>
      <c r="T163" s="18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89" t="s">
        <v>235</v>
      </c>
      <c r="AT163" s="189" t="s">
        <v>231</v>
      </c>
      <c r="AU163" s="189" t="s">
        <v>89</v>
      </c>
      <c r="AY163" s="19" t="s">
        <v>230</v>
      </c>
      <c r="BE163" s="190">
        <f>IF(N163="základní",J163,0)</f>
        <v>0</v>
      </c>
      <c r="BF163" s="190">
        <f>IF(N163="snížená",J163,0)</f>
        <v>0</v>
      </c>
      <c r="BG163" s="190">
        <f>IF(N163="zákl. přenesená",J163,0)</f>
        <v>0</v>
      </c>
      <c r="BH163" s="190">
        <f>IF(N163="sníž. přenesená",J163,0)</f>
        <v>0</v>
      </c>
      <c r="BI163" s="190">
        <f>IF(N163="nulová",J163,0)</f>
        <v>0</v>
      </c>
      <c r="BJ163" s="19" t="s">
        <v>87</v>
      </c>
      <c r="BK163" s="190">
        <f>ROUND(I163*H163,2)</f>
        <v>0</v>
      </c>
      <c r="BL163" s="19" t="s">
        <v>235</v>
      </c>
      <c r="BM163" s="189" t="s">
        <v>2825</v>
      </c>
    </row>
    <row r="164" s="2" customFormat="1">
      <c r="A164" s="38"/>
      <c r="B164" s="39"/>
      <c r="C164" s="38"/>
      <c r="D164" s="191" t="s">
        <v>237</v>
      </c>
      <c r="E164" s="38"/>
      <c r="F164" s="192" t="s">
        <v>1994</v>
      </c>
      <c r="G164" s="38"/>
      <c r="H164" s="38"/>
      <c r="I164" s="193"/>
      <c r="J164" s="38"/>
      <c r="K164" s="38"/>
      <c r="L164" s="39"/>
      <c r="M164" s="194"/>
      <c r="N164" s="195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237</v>
      </c>
      <c r="AU164" s="19" t="s">
        <v>89</v>
      </c>
    </row>
    <row r="165" s="2" customFormat="1">
      <c r="A165" s="38"/>
      <c r="B165" s="39"/>
      <c r="C165" s="38"/>
      <c r="D165" s="199" t="s">
        <v>397</v>
      </c>
      <c r="E165" s="38"/>
      <c r="F165" s="200" t="s">
        <v>1995</v>
      </c>
      <c r="G165" s="38"/>
      <c r="H165" s="38"/>
      <c r="I165" s="193"/>
      <c r="J165" s="38"/>
      <c r="K165" s="38"/>
      <c r="L165" s="39"/>
      <c r="M165" s="194"/>
      <c r="N165" s="195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397</v>
      </c>
      <c r="AU165" s="19" t="s">
        <v>89</v>
      </c>
    </row>
    <row r="166" s="13" customFormat="1">
      <c r="A166" s="13"/>
      <c r="B166" s="205"/>
      <c r="C166" s="13"/>
      <c r="D166" s="191" t="s">
        <v>519</v>
      </c>
      <c r="E166" s="206" t="s">
        <v>1</v>
      </c>
      <c r="F166" s="207" t="s">
        <v>2826</v>
      </c>
      <c r="G166" s="13"/>
      <c r="H166" s="208">
        <v>12.6</v>
      </c>
      <c r="I166" s="209"/>
      <c r="J166" s="13"/>
      <c r="K166" s="13"/>
      <c r="L166" s="205"/>
      <c r="M166" s="210"/>
      <c r="N166" s="211"/>
      <c r="O166" s="211"/>
      <c r="P166" s="211"/>
      <c r="Q166" s="211"/>
      <c r="R166" s="211"/>
      <c r="S166" s="211"/>
      <c r="T166" s="21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06" t="s">
        <v>519</v>
      </c>
      <c r="AU166" s="206" t="s">
        <v>89</v>
      </c>
      <c r="AV166" s="13" t="s">
        <v>89</v>
      </c>
      <c r="AW166" s="13" t="s">
        <v>35</v>
      </c>
      <c r="AX166" s="13" t="s">
        <v>79</v>
      </c>
      <c r="AY166" s="206" t="s">
        <v>230</v>
      </c>
    </row>
    <row r="167" s="14" customFormat="1">
      <c r="A167" s="14"/>
      <c r="B167" s="213"/>
      <c r="C167" s="14"/>
      <c r="D167" s="191" t="s">
        <v>519</v>
      </c>
      <c r="E167" s="214" t="s">
        <v>1</v>
      </c>
      <c r="F167" s="215" t="s">
        <v>534</v>
      </c>
      <c r="G167" s="14"/>
      <c r="H167" s="216">
        <v>12.6</v>
      </c>
      <c r="I167" s="217"/>
      <c r="J167" s="14"/>
      <c r="K167" s="14"/>
      <c r="L167" s="213"/>
      <c r="M167" s="218"/>
      <c r="N167" s="219"/>
      <c r="O167" s="219"/>
      <c r="P167" s="219"/>
      <c r="Q167" s="219"/>
      <c r="R167" s="219"/>
      <c r="S167" s="219"/>
      <c r="T167" s="220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14" t="s">
        <v>519</v>
      </c>
      <c r="AU167" s="214" t="s">
        <v>89</v>
      </c>
      <c r="AV167" s="14" t="s">
        <v>235</v>
      </c>
      <c r="AW167" s="14" t="s">
        <v>35</v>
      </c>
      <c r="AX167" s="14" t="s">
        <v>87</v>
      </c>
      <c r="AY167" s="214" t="s">
        <v>230</v>
      </c>
    </row>
    <row r="168" s="2" customFormat="1" ht="16.5" customHeight="1">
      <c r="A168" s="38"/>
      <c r="B168" s="177"/>
      <c r="C168" s="178" t="s">
        <v>256</v>
      </c>
      <c r="D168" s="178" t="s">
        <v>231</v>
      </c>
      <c r="E168" s="179" t="s">
        <v>2020</v>
      </c>
      <c r="F168" s="180" t="s">
        <v>2021</v>
      </c>
      <c r="G168" s="181" t="s">
        <v>514</v>
      </c>
      <c r="H168" s="182">
        <v>39.119999999999997</v>
      </c>
      <c r="I168" s="183"/>
      <c r="J168" s="184">
        <f>ROUND(I168*H168,2)</f>
        <v>0</v>
      </c>
      <c r="K168" s="180" t="s">
        <v>515</v>
      </c>
      <c r="L168" s="39"/>
      <c r="M168" s="185" t="s">
        <v>1</v>
      </c>
      <c r="N168" s="186" t="s">
        <v>44</v>
      </c>
      <c r="O168" s="77"/>
      <c r="P168" s="187">
        <f>O168*H168</f>
        <v>0</v>
      </c>
      <c r="Q168" s="187">
        <v>0.00059000000000000003</v>
      </c>
      <c r="R168" s="187">
        <f>Q168*H168</f>
        <v>0.023080799999999999</v>
      </c>
      <c r="S168" s="187">
        <v>0</v>
      </c>
      <c r="T168" s="18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89" t="s">
        <v>235</v>
      </c>
      <c r="AT168" s="189" t="s">
        <v>231</v>
      </c>
      <c r="AU168" s="189" t="s">
        <v>89</v>
      </c>
      <c r="AY168" s="19" t="s">
        <v>230</v>
      </c>
      <c r="BE168" s="190">
        <f>IF(N168="základní",J168,0)</f>
        <v>0</v>
      </c>
      <c r="BF168" s="190">
        <f>IF(N168="snížená",J168,0)</f>
        <v>0</v>
      </c>
      <c r="BG168" s="190">
        <f>IF(N168="zákl. přenesená",J168,0)</f>
        <v>0</v>
      </c>
      <c r="BH168" s="190">
        <f>IF(N168="sníž. přenesená",J168,0)</f>
        <v>0</v>
      </c>
      <c r="BI168" s="190">
        <f>IF(N168="nulová",J168,0)</f>
        <v>0</v>
      </c>
      <c r="BJ168" s="19" t="s">
        <v>87</v>
      </c>
      <c r="BK168" s="190">
        <f>ROUND(I168*H168,2)</f>
        <v>0</v>
      </c>
      <c r="BL168" s="19" t="s">
        <v>235</v>
      </c>
      <c r="BM168" s="189" t="s">
        <v>2827</v>
      </c>
    </row>
    <row r="169" s="2" customFormat="1">
      <c r="A169" s="38"/>
      <c r="B169" s="39"/>
      <c r="C169" s="38"/>
      <c r="D169" s="191" t="s">
        <v>237</v>
      </c>
      <c r="E169" s="38"/>
      <c r="F169" s="192" t="s">
        <v>2023</v>
      </c>
      <c r="G169" s="38"/>
      <c r="H169" s="38"/>
      <c r="I169" s="193"/>
      <c r="J169" s="38"/>
      <c r="K169" s="38"/>
      <c r="L169" s="39"/>
      <c r="M169" s="194"/>
      <c r="N169" s="195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237</v>
      </c>
      <c r="AU169" s="19" t="s">
        <v>89</v>
      </c>
    </row>
    <row r="170" s="2" customFormat="1">
      <c r="A170" s="38"/>
      <c r="B170" s="39"/>
      <c r="C170" s="38"/>
      <c r="D170" s="199" t="s">
        <v>397</v>
      </c>
      <c r="E170" s="38"/>
      <c r="F170" s="200" t="s">
        <v>2024</v>
      </c>
      <c r="G170" s="38"/>
      <c r="H170" s="38"/>
      <c r="I170" s="193"/>
      <c r="J170" s="38"/>
      <c r="K170" s="38"/>
      <c r="L170" s="39"/>
      <c r="M170" s="194"/>
      <c r="N170" s="195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397</v>
      </c>
      <c r="AU170" s="19" t="s">
        <v>89</v>
      </c>
    </row>
    <row r="171" s="15" customFormat="1">
      <c r="A171" s="15"/>
      <c r="B171" s="221"/>
      <c r="C171" s="15"/>
      <c r="D171" s="191" t="s">
        <v>519</v>
      </c>
      <c r="E171" s="222" t="s">
        <v>1</v>
      </c>
      <c r="F171" s="223" t="s">
        <v>1975</v>
      </c>
      <c r="G171" s="15"/>
      <c r="H171" s="222" t="s">
        <v>1</v>
      </c>
      <c r="I171" s="224"/>
      <c r="J171" s="15"/>
      <c r="K171" s="15"/>
      <c r="L171" s="221"/>
      <c r="M171" s="225"/>
      <c r="N171" s="226"/>
      <c r="O171" s="226"/>
      <c r="P171" s="226"/>
      <c r="Q171" s="226"/>
      <c r="R171" s="226"/>
      <c r="S171" s="226"/>
      <c r="T171" s="227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22" t="s">
        <v>519</v>
      </c>
      <c r="AU171" s="222" t="s">
        <v>89</v>
      </c>
      <c r="AV171" s="15" t="s">
        <v>87</v>
      </c>
      <c r="AW171" s="15" t="s">
        <v>35</v>
      </c>
      <c r="AX171" s="15" t="s">
        <v>79</v>
      </c>
      <c r="AY171" s="222" t="s">
        <v>230</v>
      </c>
    </row>
    <row r="172" s="13" customFormat="1">
      <c r="A172" s="13"/>
      <c r="B172" s="205"/>
      <c r="C172" s="13"/>
      <c r="D172" s="191" t="s">
        <v>519</v>
      </c>
      <c r="E172" s="206" t="s">
        <v>1</v>
      </c>
      <c r="F172" s="207" t="s">
        <v>2828</v>
      </c>
      <c r="G172" s="13"/>
      <c r="H172" s="208">
        <v>37.119999999999997</v>
      </c>
      <c r="I172" s="209"/>
      <c r="J172" s="13"/>
      <c r="K172" s="13"/>
      <c r="L172" s="205"/>
      <c r="M172" s="210"/>
      <c r="N172" s="211"/>
      <c r="O172" s="211"/>
      <c r="P172" s="211"/>
      <c r="Q172" s="211"/>
      <c r="R172" s="211"/>
      <c r="S172" s="211"/>
      <c r="T172" s="21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06" t="s">
        <v>519</v>
      </c>
      <c r="AU172" s="206" t="s">
        <v>89</v>
      </c>
      <c r="AV172" s="13" t="s">
        <v>89</v>
      </c>
      <c r="AW172" s="13" t="s">
        <v>35</v>
      </c>
      <c r="AX172" s="13" t="s">
        <v>79</v>
      </c>
      <c r="AY172" s="206" t="s">
        <v>230</v>
      </c>
    </row>
    <row r="173" s="13" customFormat="1">
      <c r="A173" s="13"/>
      <c r="B173" s="205"/>
      <c r="C173" s="13"/>
      <c r="D173" s="191" t="s">
        <v>519</v>
      </c>
      <c r="E173" s="206" t="s">
        <v>1</v>
      </c>
      <c r="F173" s="207" t="s">
        <v>2298</v>
      </c>
      <c r="G173" s="13"/>
      <c r="H173" s="208">
        <v>2</v>
      </c>
      <c r="I173" s="209"/>
      <c r="J173" s="13"/>
      <c r="K173" s="13"/>
      <c r="L173" s="205"/>
      <c r="M173" s="210"/>
      <c r="N173" s="211"/>
      <c r="O173" s="211"/>
      <c r="P173" s="211"/>
      <c r="Q173" s="211"/>
      <c r="R173" s="211"/>
      <c r="S173" s="211"/>
      <c r="T173" s="21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06" t="s">
        <v>519</v>
      </c>
      <c r="AU173" s="206" t="s">
        <v>89</v>
      </c>
      <c r="AV173" s="13" t="s">
        <v>89</v>
      </c>
      <c r="AW173" s="13" t="s">
        <v>35</v>
      </c>
      <c r="AX173" s="13" t="s">
        <v>79</v>
      </c>
      <c r="AY173" s="206" t="s">
        <v>230</v>
      </c>
    </row>
    <row r="174" s="14" customFormat="1">
      <c r="A174" s="14"/>
      <c r="B174" s="213"/>
      <c r="C174" s="14"/>
      <c r="D174" s="191" t="s">
        <v>519</v>
      </c>
      <c r="E174" s="214" t="s">
        <v>1</v>
      </c>
      <c r="F174" s="215" t="s">
        <v>534</v>
      </c>
      <c r="G174" s="14"/>
      <c r="H174" s="216">
        <v>39.119999999999997</v>
      </c>
      <c r="I174" s="217"/>
      <c r="J174" s="14"/>
      <c r="K174" s="14"/>
      <c r="L174" s="213"/>
      <c r="M174" s="218"/>
      <c r="N174" s="219"/>
      <c r="O174" s="219"/>
      <c r="P174" s="219"/>
      <c r="Q174" s="219"/>
      <c r="R174" s="219"/>
      <c r="S174" s="219"/>
      <c r="T174" s="22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14" t="s">
        <v>519</v>
      </c>
      <c r="AU174" s="214" t="s">
        <v>89</v>
      </c>
      <c r="AV174" s="14" t="s">
        <v>235</v>
      </c>
      <c r="AW174" s="14" t="s">
        <v>35</v>
      </c>
      <c r="AX174" s="14" t="s">
        <v>87</v>
      </c>
      <c r="AY174" s="214" t="s">
        <v>230</v>
      </c>
    </row>
    <row r="175" s="2" customFormat="1" ht="16.5" customHeight="1">
      <c r="A175" s="38"/>
      <c r="B175" s="177"/>
      <c r="C175" s="178" t="s">
        <v>260</v>
      </c>
      <c r="D175" s="178" t="s">
        <v>231</v>
      </c>
      <c r="E175" s="179" t="s">
        <v>2030</v>
      </c>
      <c r="F175" s="180" t="s">
        <v>2031</v>
      </c>
      <c r="G175" s="181" t="s">
        <v>514</v>
      </c>
      <c r="H175" s="182">
        <v>39.100000000000001</v>
      </c>
      <c r="I175" s="183"/>
      <c r="J175" s="184">
        <f>ROUND(I175*H175,2)</f>
        <v>0</v>
      </c>
      <c r="K175" s="180" t="s">
        <v>515</v>
      </c>
      <c r="L175" s="39"/>
      <c r="M175" s="185" t="s">
        <v>1</v>
      </c>
      <c r="N175" s="186" t="s">
        <v>44</v>
      </c>
      <c r="O175" s="77"/>
      <c r="P175" s="187">
        <f>O175*H175</f>
        <v>0</v>
      </c>
      <c r="Q175" s="187">
        <v>0</v>
      </c>
      <c r="R175" s="187">
        <f>Q175*H175</f>
        <v>0</v>
      </c>
      <c r="S175" s="187">
        <v>0</v>
      </c>
      <c r="T175" s="18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89" t="s">
        <v>235</v>
      </c>
      <c r="AT175" s="189" t="s">
        <v>231</v>
      </c>
      <c r="AU175" s="189" t="s">
        <v>89</v>
      </c>
      <c r="AY175" s="19" t="s">
        <v>230</v>
      </c>
      <c r="BE175" s="190">
        <f>IF(N175="základní",J175,0)</f>
        <v>0</v>
      </c>
      <c r="BF175" s="190">
        <f>IF(N175="snížená",J175,0)</f>
        <v>0</v>
      </c>
      <c r="BG175" s="190">
        <f>IF(N175="zákl. přenesená",J175,0)</f>
        <v>0</v>
      </c>
      <c r="BH175" s="190">
        <f>IF(N175="sníž. přenesená",J175,0)</f>
        <v>0</v>
      </c>
      <c r="BI175" s="190">
        <f>IF(N175="nulová",J175,0)</f>
        <v>0</v>
      </c>
      <c r="BJ175" s="19" t="s">
        <v>87</v>
      </c>
      <c r="BK175" s="190">
        <f>ROUND(I175*H175,2)</f>
        <v>0</v>
      </c>
      <c r="BL175" s="19" t="s">
        <v>235</v>
      </c>
      <c r="BM175" s="189" t="s">
        <v>2829</v>
      </c>
    </row>
    <row r="176" s="2" customFormat="1">
      <c r="A176" s="38"/>
      <c r="B176" s="39"/>
      <c r="C176" s="38"/>
      <c r="D176" s="191" t="s">
        <v>237</v>
      </c>
      <c r="E176" s="38"/>
      <c r="F176" s="192" t="s">
        <v>2033</v>
      </c>
      <c r="G176" s="38"/>
      <c r="H176" s="38"/>
      <c r="I176" s="193"/>
      <c r="J176" s="38"/>
      <c r="K176" s="38"/>
      <c r="L176" s="39"/>
      <c r="M176" s="194"/>
      <c r="N176" s="195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237</v>
      </c>
      <c r="AU176" s="19" t="s">
        <v>89</v>
      </c>
    </row>
    <row r="177" s="2" customFormat="1">
      <c r="A177" s="38"/>
      <c r="B177" s="39"/>
      <c r="C177" s="38"/>
      <c r="D177" s="199" t="s">
        <v>397</v>
      </c>
      <c r="E177" s="38"/>
      <c r="F177" s="200" t="s">
        <v>2034</v>
      </c>
      <c r="G177" s="38"/>
      <c r="H177" s="38"/>
      <c r="I177" s="193"/>
      <c r="J177" s="38"/>
      <c r="K177" s="38"/>
      <c r="L177" s="39"/>
      <c r="M177" s="194"/>
      <c r="N177" s="195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397</v>
      </c>
      <c r="AU177" s="19" t="s">
        <v>89</v>
      </c>
    </row>
    <row r="178" s="2" customFormat="1" ht="21.75" customHeight="1">
      <c r="A178" s="38"/>
      <c r="B178" s="177"/>
      <c r="C178" s="178" t="s">
        <v>264</v>
      </c>
      <c r="D178" s="178" t="s">
        <v>231</v>
      </c>
      <c r="E178" s="179" t="s">
        <v>679</v>
      </c>
      <c r="F178" s="180" t="s">
        <v>680</v>
      </c>
      <c r="G178" s="181" t="s">
        <v>578</v>
      </c>
      <c r="H178" s="182">
        <v>3</v>
      </c>
      <c r="I178" s="183"/>
      <c r="J178" s="184">
        <f>ROUND(I178*H178,2)</f>
        <v>0</v>
      </c>
      <c r="K178" s="180" t="s">
        <v>515</v>
      </c>
      <c r="L178" s="39"/>
      <c r="M178" s="185" t="s">
        <v>1</v>
      </c>
      <c r="N178" s="186" t="s">
        <v>44</v>
      </c>
      <c r="O178" s="77"/>
      <c r="P178" s="187">
        <f>O178*H178</f>
        <v>0</v>
      </c>
      <c r="Q178" s="187">
        <v>0</v>
      </c>
      <c r="R178" s="187">
        <f>Q178*H178</f>
        <v>0</v>
      </c>
      <c r="S178" s="187">
        <v>0</v>
      </c>
      <c r="T178" s="18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89" t="s">
        <v>235</v>
      </c>
      <c r="AT178" s="189" t="s">
        <v>231</v>
      </c>
      <c r="AU178" s="189" t="s">
        <v>89</v>
      </c>
      <c r="AY178" s="19" t="s">
        <v>230</v>
      </c>
      <c r="BE178" s="190">
        <f>IF(N178="základní",J178,0)</f>
        <v>0</v>
      </c>
      <c r="BF178" s="190">
        <f>IF(N178="snížená",J178,0)</f>
        <v>0</v>
      </c>
      <c r="BG178" s="190">
        <f>IF(N178="zákl. přenesená",J178,0)</f>
        <v>0</v>
      </c>
      <c r="BH178" s="190">
        <f>IF(N178="sníž. přenesená",J178,0)</f>
        <v>0</v>
      </c>
      <c r="BI178" s="190">
        <f>IF(N178="nulová",J178,0)</f>
        <v>0</v>
      </c>
      <c r="BJ178" s="19" t="s">
        <v>87</v>
      </c>
      <c r="BK178" s="190">
        <f>ROUND(I178*H178,2)</f>
        <v>0</v>
      </c>
      <c r="BL178" s="19" t="s">
        <v>235</v>
      </c>
      <c r="BM178" s="189" t="s">
        <v>2830</v>
      </c>
    </row>
    <row r="179" s="2" customFormat="1">
      <c r="A179" s="38"/>
      <c r="B179" s="39"/>
      <c r="C179" s="38"/>
      <c r="D179" s="191" t="s">
        <v>237</v>
      </c>
      <c r="E179" s="38"/>
      <c r="F179" s="192" t="s">
        <v>682</v>
      </c>
      <c r="G179" s="38"/>
      <c r="H179" s="38"/>
      <c r="I179" s="193"/>
      <c r="J179" s="38"/>
      <c r="K179" s="38"/>
      <c r="L179" s="39"/>
      <c r="M179" s="194"/>
      <c r="N179" s="195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237</v>
      </c>
      <c r="AU179" s="19" t="s">
        <v>89</v>
      </c>
    </row>
    <row r="180" s="2" customFormat="1">
      <c r="A180" s="38"/>
      <c r="B180" s="39"/>
      <c r="C180" s="38"/>
      <c r="D180" s="199" t="s">
        <v>397</v>
      </c>
      <c r="E180" s="38"/>
      <c r="F180" s="200" t="s">
        <v>683</v>
      </c>
      <c r="G180" s="38"/>
      <c r="H180" s="38"/>
      <c r="I180" s="193"/>
      <c r="J180" s="38"/>
      <c r="K180" s="38"/>
      <c r="L180" s="39"/>
      <c r="M180" s="194"/>
      <c r="N180" s="195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397</v>
      </c>
      <c r="AU180" s="19" t="s">
        <v>89</v>
      </c>
    </row>
    <row r="181" s="15" customFormat="1">
      <c r="A181" s="15"/>
      <c r="B181" s="221"/>
      <c r="C181" s="15"/>
      <c r="D181" s="191" t="s">
        <v>519</v>
      </c>
      <c r="E181" s="222" t="s">
        <v>1</v>
      </c>
      <c r="F181" s="223" t="s">
        <v>2036</v>
      </c>
      <c r="G181" s="15"/>
      <c r="H181" s="222" t="s">
        <v>1</v>
      </c>
      <c r="I181" s="224"/>
      <c r="J181" s="15"/>
      <c r="K181" s="15"/>
      <c r="L181" s="221"/>
      <c r="M181" s="225"/>
      <c r="N181" s="226"/>
      <c r="O181" s="226"/>
      <c r="P181" s="226"/>
      <c r="Q181" s="226"/>
      <c r="R181" s="226"/>
      <c r="S181" s="226"/>
      <c r="T181" s="227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22" t="s">
        <v>519</v>
      </c>
      <c r="AU181" s="222" t="s">
        <v>89</v>
      </c>
      <c r="AV181" s="15" t="s">
        <v>87</v>
      </c>
      <c r="AW181" s="15" t="s">
        <v>35</v>
      </c>
      <c r="AX181" s="15" t="s">
        <v>79</v>
      </c>
      <c r="AY181" s="222" t="s">
        <v>230</v>
      </c>
    </row>
    <row r="182" s="13" customFormat="1">
      <c r="A182" s="13"/>
      <c r="B182" s="205"/>
      <c r="C182" s="13"/>
      <c r="D182" s="191" t="s">
        <v>519</v>
      </c>
      <c r="E182" s="206" t="s">
        <v>1</v>
      </c>
      <c r="F182" s="207" t="s">
        <v>2831</v>
      </c>
      <c r="G182" s="13"/>
      <c r="H182" s="208">
        <v>1.5</v>
      </c>
      <c r="I182" s="209"/>
      <c r="J182" s="13"/>
      <c r="K182" s="13"/>
      <c r="L182" s="205"/>
      <c r="M182" s="210"/>
      <c r="N182" s="211"/>
      <c r="O182" s="211"/>
      <c r="P182" s="211"/>
      <c r="Q182" s="211"/>
      <c r="R182" s="211"/>
      <c r="S182" s="211"/>
      <c r="T182" s="21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06" t="s">
        <v>519</v>
      </c>
      <c r="AU182" s="206" t="s">
        <v>89</v>
      </c>
      <c r="AV182" s="13" t="s">
        <v>89</v>
      </c>
      <c r="AW182" s="13" t="s">
        <v>35</v>
      </c>
      <c r="AX182" s="13" t="s">
        <v>79</v>
      </c>
      <c r="AY182" s="206" t="s">
        <v>230</v>
      </c>
    </row>
    <row r="183" s="16" customFormat="1">
      <c r="A183" s="16"/>
      <c r="B183" s="228"/>
      <c r="C183" s="16"/>
      <c r="D183" s="191" t="s">
        <v>519</v>
      </c>
      <c r="E183" s="229" t="s">
        <v>1</v>
      </c>
      <c r="F183" s="230" t="s">
        <v>685</v>
      </c>
      <c r="G183" s="16"/>
      <c r="H183" s="231">
        <v>1.5</v>
      </c>
      <c r="I183" s="232"/>
      <c r="J183" s="16"/>
      <c r="K183" s="16"/>
      <c r="L183" s="228"/>
      <c r="M183" s="233"/>
      <c r="N183" s="234"/>
      <c r="O183" s="234"/>
      <c r="P183" s="234"/>
      <c r="Q183" s="234"/>
      <c r="R183" s="234"/>
      <c r="S183" s="234"/>
      <c r="T183" s="235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T183" s="229" t="s">
        <v>519</v>
      </c>
      <c r="AU183" s="229" t="s">
        <v>89</v>
      </c>
      <c r="AV183" s="16" t="s">
        <v>241</v>
      </c>
      <c r="AW183" s="16" t="s">
        <v>35</v>
      </c>
      <c r="AX183" s="16" t="s">
        <v>79</v>
      </c>
      <c r="AY183" s="229" t="s">
        <v>230</v>
      </c>
    </row>
    <row r="184" s="15" customFormat="1">
      <c r="A184" s="15"/>
      <c r="B184" s="221"/>
      <c r="C184" s="15"/>
      <c r="D184" s="191" t="s">
        <v>519</v>
      </c>
      <c r="E184" s="222" t="s">
        <v>1</v>
      </c>
      <c r="F184" s="223" t="s">
        <v>2036</v>
      </c>
      <c r="G184" s="15"/>
      <c r="H184" s="222" t="s">
        <v>1</v>
      </c>
      <c r="I184" s="224"/>
      <c r="J184" s="15"/>
      <c r="K184" s="15"/>
      <c r="L184" s="221"/>
      <c r="M184" s="225"/>
      <c r="N184" s="226"/>
      <c r="O184" s="226"/>
      <c r="P184" s="226"/>
      <c r="Q184" s="226"/>
      <c r="R184" s="226"/>
      <c r="S184" s="226"/>
      <c r="T184" s="227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22" t="s">
        <v>519</v>
      </c>
      <c r="AU184" s="222" t="s">
        <v>89</v>
      </c>
      <c r="AV184" s="15" t="s">
        <v>87</v>
      </c>
      <c r="AW184" s="15" t="s">
        <v>35</v>
      </c>
      <c r="AX184" s="15" t="s">
        <v>79</v>
      </c>
      <c r="AY184" s="222" t="s">
        <v>230</v>
      </c>
    </row>
    <row r="185" s="13" customFormat="1">
      <c r="A185" s="13"/>
      <c r="B185" s="205"/>
      <c r="C185" s="13"/>
      <c r="D185" s="191" t="s">
        <v>519</v>
      </c>
      <c r="E185" s="206" t="s">
        <v>1</v>
      </c>
      <c r="F185" s="207" t="s">
        <v>2831</v>
      </c>
      <c r="G185" s="13"/>
      <c r="H185" s="208">
        <v>1.5</v>
      </c>
      <c r="I185" s="209"/>
      <c r="J185" s="13"/>
      <c r="K185" s="13"/>
      <c r="L185" s="205"/>
      <c r="M185" s="210"/>
      <c r="N185" s="211"/>
      <c r="O185" s="211"/>
      <c r="P185" s="211"/>
      <c r="Q185" s="211"/>
      <c r="R185" s="211"/>
      <c r="S185" s="211"/>
      <c r="T185" s="21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06" t="s">
        <v>519</v>
      </c>
      <c r="AU185" s="206" t="s">
        <v>89</v>
      </c>
      <c r="AV185" s="13" t="s">
        <v>89</v>
      </c>
      <c r="AW185" s="13" t="s">
        <v>35</v>
      </c>
      <c r="AX185" s="13" t="s">
        <v>79</v>
      </c>
      <c r="AY185" s="206" t="s">
        <v>230</v>
      </c>
    </row>
    <row r="186" s="16" customFormat="1">
      <c r="A186" s="16"/>
      <c r="B186" s="228"/>
      <c r="C186" s="16"/>
      <c r="D186" s="191" t="s">
        <v>519</v>
      </c>
      <c r="E186" s="229" t="s">
        <v>1</v>
      </c>
      <c r="F186" s="230" t="s">
        <v>685</v>
      </c>
      <c r="G186" s="16"/>
      <c r="H186" s="231">
        <v>1.5</v>
      </c>
      <c r="I186" s="232"/>
      <c r="J186" s="16"/>
      <c r="K186" s="16"/>
      <c r="L186" s="228"/>
      <c r="M186" s="233"/>
      <c r="N186" s="234"/>
      <c r="O186" s="234"/>
      <c r="P186" s="234"/>
      <c r="Q186" s="234"/>
      <c r="R186" s="234"/>
      <c r="S186" s="234"/>
      <c r="T186" s="235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T186" s="229" t="s">
        <v>519</v>
      </c>
      <c r="AU186" s="229" t="s">
        <v>89</v>
      </c>
      <c r="AV186" s="16" t="s">
        <v>241</v>
      </c>
      <c r="AW186" s="16" t="s">
        <v>35</v>
      </c>
      <c r="AX186" s="16" t="s">
        <v>79</v>
      </c>
      <c r="AY186" s="229" t="s">
        <v>230</v>
      </c>
    </row>
    <row r="187" s="14" customFormat="1">
      <c r="A187" s="14"/>
      <c r="B187" s="213"/>
      <c r="C187" s="14"/>
      <c r="D187" s="191" t="s">
        <v>519</v>
      </c>
      <c r="E187" s="214" t="s">
        <v>1</v>
      </c>
      <c r="F187" s="215" t="s">
        <v>534</v>
      </c>
      <c r="G187" s="14"/>
      <c r="H187" s="216">
        <v>3</v>
      </c>
      <c r="I187" s="217"/>
      <c r="J187" s="14"/>
      <c r="K187" s="14"/>
      <c r="L187" s="213"/>
      <c r="M187" s="218"/>
      <c r="N187" s="219"/>
      <c r="O187" s="219"/>
      <c r="P187" s="219"/>
      <c r="Q187" s="219"/>
      <c r="R187" s="219"/>
      <c r="S187" s="219"/>
      <c r="T187" s="220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14" t="s">
        <v>519</v>
      </c>
      <c r="AU187" s="214" t="s">
        <v>89</v>
      </c>
      <c r="AV187" s="14" t="s">
        <v>235</v>
      </c>
      <c r="AW187" s="14" t="s">
        <v>35</v>
      </c>
      <c r="AX187" s="14" t="s">
        <v>87</v>
      </c>
      <c r="AY187" s="214" t="s">
        <v>230</v>
      </c>
    </row>
    <row r="188" s="2" customFormat="1" ht="21.75" customHeight="1">
      <c r="A188" s="38"/>
      <c r="B188" s="177"/>
      <c r="C188" s="178" t="s">
        <v>268</v>
      </c>
      <c r="D188" s="178" t="s">
        <v>231</v>
      </c>
      <c r="E188" s="179" t="s">
        <v>689</v>
      </c>
      <c r="F188" s="180" t="s">
        <v>690</v>
      </c>
      <c r="G188" s="181" t="s">
        <v>578</v>
      </c>
      <c r="H188" s="182">
        <v>25.199999999999999</v>
      </c>
      <c r="I188" s="183"/>
      <c r="J188" s="184">
        <f>ROUND(I188*H188,2)</f>
        <v>0</v>
      </c>
      <c r="K188" s="180" t="s">
        <v>515</v>
      </c>
      <c r="L188" s="39"/>
      <c r="M188" s="185" t="s">
        <v>1</v>
      </c>
      <c r="N188" s="186" t="s">
        <v>44</v>
      </c>
      <c r="O188" s="77"/>
      <c r="P188" s="187">
        <f>O188*H188</f>
        <v>0</v>
      </c>
      <c r="Q188" s="187">
        <v>0</v>
      </c>
      <c r="R188" s="187">
        <f>Q188*H188</f>
        <v>0</v>
      </c>
      <c r="S188" s="187">
        <v>0</v>
      </c>
      <c r="T188" s="18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89" t="s">
        <v>235</v>
      </c>
      <c r="AT188" s="189" t="s">
        <v>231</v>
      </c>
      <c r="AU188" s="189" t="s">
        <v>89</v>
      </c>
      <c r="AY188" s="19" t="s">
        <v>230</v>
      </c>
      <c r="BE188" s="190">
        <f>IF(N188="základní",J188,0)</f>
        <v>0</v>
      </c>
      <c r="BF188" s="190">
        <f>IF(N188="snížená",J188,0)</f>
        <v>0</v>
      </c>
      <c r="BG188" s="190">
        <f>IF(N188="zákl. přenesená",J188,0)</f>
        <v>0</v>
      </c>
      <c r="BH188" s="190">
        <f>IF(N188="sníž. přenesená",J188,0)</f>
        <v>0</v>
      </c>
      <c r="BI188" s="190">
        <f>IF(N188="nulová",J188,0)</f>
        <v>0</v>
      </c>
      <c r="BJ188" s="19" t="s">
        <v>87</v>
      </c>
      <c r="BK188" s="190">
        <f>ROUND(I188*H188,2)</f>
        <v>0</v>
      </c>
      <c r="BL188" s="19" t="s">
        <v>235</v>
      </c>
      <c r="BM188" s="189" t="s">
        <v>2832</v>
      </c>
    </row>
    <row r="189" s="2" customFormat="1">
      <c r="A189" s="38"/>
      <c r="B189" s="39"/>
      <c r="C189" s="38"/>
      <c r="D189" s="191" t="s">
        <v>237</v>
      </c>
      <c r="E189" s="38"/>
      <c r="F189" s="192" t="s">
        <v>692</v>
      </c>
      <c r="G189" s="38"/>
      <c r="H189" s="38"/>
      <c r="I189" s="193"/>
      <c r="J189" s="38"/>
      <c r="K189" s="38"/>
      <c r="L189" s="39"/>
      <c r="M189" s="194"/>
      <c r="N189" s="195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237</v>
      </c>
      <c r="AU189" s="19" t="s">
        <v>89</v>
      </c>
    </row>
    <row r="190" s="2" customFormat="1">
      <c r="A190" s="38"/>
      <c r="B190" s="39"/>
      <c r="C190" s="38"/>
      <c r="D190" s="199" t="s">
        <v>397</v>
      </c>
      <c r="E190" s="38"/>
      <c r="F190" s="200" t="s">
        <v>693</v>
      </c>
      <c r="G190" s="38"/>
      <c r="H190" s="38"/>
      <c r="I190" s="193"/>
      <c r="J190" s="38"/>
      <c r="K190" s="38"/>
      <c r="L190" s="39"/>
      <c r="M190" s="194"/>
      <c r="N190" s="195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397</v>
      </c>
      <c r="AU190" s="19" t="s">
        <v>89</v>
      </c>
    </row>
    <row r="191" s="15" customFormat="1">
      <c r="A191" s="15"/>
      <c r="B191" s="221"/>
      <c r="C191" s="15"/>
      <c r="D191" s="191" t="s">
        <v>519</v>
      </c>
      <c r="E191" s="222" t="s">
        <v>1</v>
      </c>
      <c r="F191" s="223" t="s">
        <v>2039</v>
      </c>
      <c r="G191" s="15"/>
      <c r="H191" s="222" t="s">
        <v>1</v>
      </c>
      <c r="I191" s="224"/>
      <c r="J191" s="15"/>
      <c r="K191" s="15"/>
      <c r="L191" s="221"/>
      <c r="M191" s="225"/>
      <c r="N191" s="226"/>
      <c r="O191" s="226"/>
      <c r="P191" s="226"/>
      <c r="Q191" s="226"/>
      <c r="R191" s="226"/>
      <c r="S191" s="226"/>
      <c r="T191" s="227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22" t="s">
        <v>519</v>
      </c>
      <c r="AU191" s="222" t="s">
        <v>89</v>
      </c>
      <c r="AV191" s="15" t="s">
        <v>87</v>
      </c>
      <c r="AW191" s="15" t="s">
        <v>35</v>
      </c>
      <c r="AX191" s="15" t="s">
        <v>79</v>
      </c>
      <c r="AY191" s="222" t="s">
        <v>230</v>
      </c>
    </row>
    <row r="192" s="15" customFormat="1">
      <c r="A192" s="15"/>
      <c r="B192" s="221"/>
      <c r="C192" s="15"/>
      <c r="D192" s="191" t="s">
        <v>519</v>
      </c>
      <c r="E192" s="222" t="s">
        <v>1</v>
      </c>
      <c r="F192" s="223" t="s">
        <v>2816</v>
      </c>
      <c r="G192" s="15"/>
      <c r="H192" s="222" t="s">
        <v>1</v>
      </c>
      <c r="I192" s="224"/>
      <c r="J192" s="15"/>
      <c r="K192" s="15"/>
      <c r="L192" s="221"/>
      <c r="M192" s="225"/>
      <c r="N192" s="226"/>
      <c r="O192" s="226"/>
      <c r="P192" s="226"/>
      <c r="Q192" s="226"/>
      <c r="R192" s="226"/>
      <c r="S192" s="226"/>
      <c r="T192" s="227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22" t="s">
        <v>519</v>
      </c>
      <c r="AU192" s="222" t="s">
        <v>89</v>
      </c>
      <c r="AV192" s="15" t="s">
        <v>87</v>
      </c>
      <c r="AW192" s="15" t="s">
        <v>35</v>
      </c>
      <c r="AX192" s="15" t="s">
        <v>79</v>
      </c>
      <c r="AY192" s="222" t="s">
        <v>230</v>
      </c>
    </row>
    <row r="193" s="15" customFormat="1">
      <c r="A193" s="15"/>
      <c r="B193" s="221"/>
      <c r="C193" s="15"/>
      <c r="D193" s="191" t="s">
        <v>519</v>
      </c>
      <c r="E193" s="222" t="s">
        <v>1</v>
      </c>
      <c r="F193" s="223" t="s">
        <v>1975</v>
      </c>
      <c r="G193" s="15"/>
      <c r="H193" s="222" t="s">
        <v>1</v>
      </c>
      <c r="I193" s="224"/>
      <c r="J193" s="15"/>
      <c r="K193" s="15"/>
      <c r="L193" s="221"/>
      <c r="M193" s="225"/>
      <c r="N193" s="226"/>
      <c r="O193" s="226"/>
      <c r="P193" s="226"/>
      <c r="Q193" s="226"/>
      <c r="R193" s="226"/>
      <c r="S193" s="226"/>
      <c r="T193" s="227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22" t="s">
        <v>519</v>
      </c>
      <c r="AU193" s="222" t="s">
        <v>89</v>
      </c>
      <c r="AV193" s="15" t="s">
        <v>87</v>
      </c>
      <c r="AW193" s="15" t="s">
        <v>35</v>
      </c>
      <c r="AX193" s="15" t="s">
        <v>79</v>
      </c>
      <c r="AY193" s="222" t="s">
        <v>230</v>
      </c>
    </row>
    <row r="194" s="13" customFormat="1">
      <c r="A194" s="13"/>
      <c r="B194" s="205"/>
      <c r="C194" s="13"/>
      <c r="D194" s="191" t="s">
        <v>519</v>
      </c>
      <c r="E194" s="206" t="s">
        <v>1</v>
      </c>
      <c r="F194" s="207" t="s">
        <v>2820</v>
      </c>
      <c r="G194" s="13"/>
      <c r="H194" s="208">
        <v>23.199999999999999</v>
      </c>
      <c r="I194" s="209"/>
      <c r="J194" s="13"/>
      <c r="K194" s="13"/>
      <c r="L194" s="205"/>
      <c r="M194" s="210"/>
      <c r="N194" s="211"/>
      <c r="O194" s="211"/>
      <c r="P194" s="211"/>
      <c r="Q194" s="211"/>
      <c r="R194" s="211"/>
      <c r="S194" s="211"/>
      <c r="T194" s="21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06" t="s">
        <v>519</v>
      </c>
      <c r="AU194" s="206" t="s">
        <v>89</v>
      </c>
      <c r="AV194" s="13" t="s">
        <v>89</v>
      </c>
      <c r="AW194" s="13" t="s">
        <v>35</v>
      </c>
      <c r="AX194" s="13" t="s">
        <v>79</v>
      </c>
      <c r="AY194" s="206" t="s">
        <v>230</v>
      </c>
    </row>
    <row r="195" s="13" customFormat="1">
      <c r="A195" s="13"/>
      <c r="B195" s="205"/>
      <c r="C195" s="13"/>
      <c r="D195" s="191" t="s">
        <v>519</v>
      </c>
      <c r="E195" s="206" t="s">
        <v>1</v>
      </c>
      <c r="F195" s="207" t="s">
        <v>2298</v>
      </c>
      <c r="G195" s="13"/>
      <c r="H195" s="208">
        <v>2</v>
      </c>
      <c r="I195" s="209"/>
      <c r="J195" s="13"/>
      <c r="K195" s="13"/>
      <c r="L195" s="205"/>
      <c r="M195" s="210"/>
      <c r="N195" s="211"/>
      <c r="O195" s="211"/>
      <c r="P195" s="211"/>
      <c r="Q195" s="211"/>
      <c r="R195" s="211"/>
      <c r="S195" s="211"/>
      <c r="T195" s="21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06" t="s">
        <v>519</v>
      </c>
      <c r="AU195" s="206" t="s">
        <v>89</v>
      </c>
      <c r="AV195" s="13" t="s">
        <v>89</v>
      </c>
      <c r="AW195" s="13" t="s">
        <v>35</v>
      </c>
      <c r="AX195" s="13" t="s">
        <v>79</v>
      </c>
      <c r="AY195" s="206" t="s">
        <v>230</v>
      </c>
    </row>
    <row r="196" s="14" customFormat="1">
      <c r="A196" s="14"/>
      <c r="B196" s="213"/>
      <c r="C196" s="14"/>
      <c r="D196" s="191" t="s">
        <v>519</v>
      </c>
      <c r="E196" s="214" t="s">
        <v>1</v>
      </c>
      <c r="F196" s="215" t="s">
        <v>534</v>
      </c>
      <c r="G196" s="14"/>
      <c r="H196" s="216">
        <v>25.199999999999999</v>
      </c>
      <c r="I196" s="217"/>
      <c r="J196" s="14"/>
      <c r="K196" s="14"/>
      <c r="L196" s="213"/>
      <c r="M196" s="218"/>
      <c r="N196" s="219"/>
      <c r="O196" s="219"/>
      <c r="P196" s="219"/>
      <c r="Q196" s="219"/>
      <c r="R196" s="219"/>
      <c r="S196" s="219"/>
      <c r="T196" s="220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14" t="s">
        <v>519</v>
      </c>
      <c r="AU196" s="214" t="s">
        <v>89</v>
      </c>
      <c r="AV196" s="14" t="s">
        <v>235</v>
      </c>
      <c r="AW196" s="14" t="s">
        <v>35</v>
      </c>
      <c r="AX196" s="14" t="s">
        <v>87</v>
      </c>
      <c r="AY196" s="214" t="s">
        <v>230</v>
      </c>
    </row>
    <row r="197" s="2" customFormat="1" ht="24.15" customHeight="1">
      <c r="A197" s="38"/>
      <c r="B197" s="177"/>
      <c r="C197" s="178" t="s">
        <v>272</v>
      </c>
      <c r="D197" s="178" t="s">
        <v>231</v>
      </c>
      <c r="E197" s="179" t="s">
        <v>698</v>
      </c>
      <c r="F197" s="180" t="s">
        <v>699</v>
      </c>
      <c r="G197" s="181" t="s">
        <v>578</v>
      </c>
      <c r="H197" s="182">
        <v>126</v>
      </c>
      <c r="I197" s="183"/>
      <c r="J197" s="184">
        <f>ROUND(I197*H197,2)</f>
        <v>0</v>
      </c>
      <c r="K197" s="180" t="s">
        <v>515</v>
      </c>
      <c r="L197" s="39"/>
      <c r="M197" s="185" t="s">
        <v>1</v>
      </c>
      <c r="N197" s="186" t="s">
        <v>44</v>
      </c>
      <c r="O197" s="77"/>
      <c r="P197" s="187">
        <f>O197*H197</f>
        <v>0</v>
      </c>
      <c r="Q197" s="187">
        <v>0</v>
      </c>
      <c r="R197" s="187">
        <f>Q197*H197</f>
        <v>0</v>
      </c>
      <c r="S197" s="187">
        <v>0</v>
      </c>
      <c r="T197" s="18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89" t="s">
        <v>235</v>
      </c>
      <c r="AT197" s="189" t="s">
        <v>231</v>
      </c>
      <c r="AU197" s="189" t="s">
        <v>89</v>
      </c>
      <c r="AY197" s="19" t="s">
        <v>230</v>
      </c>
      <c r="BE197" s="190">
        <f>IF(N197="základní",J197,0)</f>
        <v>0</v>
      </c>
      <c r="BF197" s="190">
        <f>IF(N197="snížená",J197,0)</f>
        <v>0</v>
      </c>
      <c r="BG197" s="190">
        <f>IF(N197="zákl. přenesená",J197,0)</f>
        <v>0</v>
      </c>
      <c r="BH197" s="190">
        <f>IF(N197="sníž. přenesená",J197,0)</f>
        <v>0</v>
      </c>
      <c r="BI197" s="190">
        <f>IF(N197="nulová",J197,0)</f>
        <v>0</v>
      </c>
      <c r="BJ197" s="19" t="s">
        <v>87</v>
      </c>
      <c r="BK197" s="190">
        <f>ROUND(I197*H197,2)</f>
        <v>0</v>
      </c>
      <c r="BL197" s="19" t="s">
        <v>235</v>
      </c>
      <c r="BM197" s="189" t="s">
        <v>2833</v>
      </c>
    </row>
    <row r="198" s="2" customFormat="1">
      <c r="A198" s="38"/>
      <c r="B198" s="39"/>
      <c r="C198" s="38"/>
      <c r="D198" s="191" t="s">
        <v>237</v>
      </c>
      <c r="E198" s="38"/>
      <c r="F198" s="192" t="s">
        <v>701</v>
      </c>
      <c r="G198" s="38"/>
      <c r="H198" s="38"/>
      <c r="I198" s="193"/>
      <c r="J198" s="38"/>
      <c r="K198" s="38"/>
      <c r="L198" s="39"/>
      <c r="M198" s="194"/>
      <c r="N198" s="195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237</v>
      </c>
      <c r="AU198" s="19" t="s">
        <v>89</v>
      </c>
    </row>
    <row r="199" s="2" customFormat="1">
      <c r="A199" s="38"/>
      <c r="B199" s="39"/>
      <c r="C199" s="38"/>
      <c r="D199" s="199" t="s">
        <v>397</v>
      </c>
      <c r="E199" s="38"/>
      <c r="F199" s="200" t="s">
        <v>702</v>
      </c>
      <c r="G199" s="38"/>
      <c r="H199" s="38"/>
      <c r="I199" s="193"/>
      <c r="J199" s="38"/>
      <c r="K199" s="38"/>
      <c r="L199" s="39"/>
      <c r="M199" s="194"/>
      <c r="N199" s="195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397</v>
      </c>
      <c r="AU199" s="19" t="s">
        <v>89</v>
      </c>
    </row>
    <row r="200" s="15" customFormat="1">
      <c r="A200" s="15"/>
      <c r="B200" s="221"/>
      <c r="C200" s="15"/>
      <c r="D200" s="191" t="s">
        <v>519</v>
      </c>
      <c r="E200" s="222" t="s">
        <v>1</v>
      </c>
      <c r="F200" s="223" t="s">
        <v>2039</v>
      </c>
      <c r="G200" s="15"/>
      <c r="H200" s="222" t="s">
        <v>1</v>
      </c>
      <c r="I200" s="224"/>
      <c r="J200" s="15"/>
      <c r="K200" s="15"/>
      <c r="L200" s="221"/>
      <c r="M200" s="225"/>
      <c r="N200" s="226"/>
      <c r="O200" s="226"/>
      <c r="P200" s="226"/>
      <c r="Q200" s="226"/>
      <c r="R200" s="226"/>
      <c r="S200" s="226"/>
      <c r="T200" s="227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22" t="s">
        <v>519</v>
      </c>
      <c r="AU200" s="222" t="s">
        <v>89</v>
      </c>
      <c r="AV200" s="15" t="s">
        <v>87</v>
      </c>
      <c r="AW200" s="15" t="s">
        <v>35</v>
      </c>
      <c r="AX200" s="15" t="s">
        <v>79</v>
      </c>
      <c r="AY200" s="222" t="s">
        <v>230</v>
      </c>
    </row>
    <row r="201" s="15" customFormat="1">
      <c r="A201" s="15"/>
      <c r="B201" s="221"/>
      <c r="C201" s="15"/>
      <c r="D201" s="191" t="s">
        <v>519</v>
      </c>
      <c r="E201" s="222" t="s">
        <v>1</v>
      </c>
      <c r="F201" s="223" t="s">
        <v>2816</v>
      </c>
      <c r="G201" s="15"/>
      <c r="H201" s="222" t="s">
        <v>1</v>
      </c>
      <c r="I201" s="224"/>
      <c r="J201" s="15"/>
      <c r="K201" s="15"/>
      <c r="L201" s="221"/>
      <c r="M201" s="225"/>
      <c r="N201" s="226"/>
      <c r="O201" s="226"/>
      <c r="P201" s="226"/>
      <c r="Q201" s="226"/>
      <c r="R201" s="226"/>
      <c r="S201" s="226"/>
      <c r="T201" s="227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22" t="s">
        <v>519</v>
      </c>
      <c r="AU201" s="222" t="s">
        <v>89</v>
      </c>
      <c r="AV201" s="15" t="s">
        <v>87</v>
      </c>
      <c r="AW201" s="15" t="s">
        <v>35</v>
      </c>
      <c r="AX201" s="15" t="s">
        <v>79</v>
      </c>
      <c r="AY201" s="222" t="s">
        <v>230</v>
      </c>
    </row>
    <row r="202" s="15" customFormat="1">
      <c r="A202" s="15"/>
      <c r="B202" s="221"/>
      <c r="C202" s="15"/>
      <c r="D202" s="191" t="s">
        <v>519</v>
      </c>
      <c r="E202" s="222" t="s">
        <v>1</v>
      </c>
      <c r="F202" s="223" t="s">
        <v>1975</v>
      </c>
      <c r="G202" s="15"/>
      <c r="H202" s="222" t="s">
        <v>1</v>
      </c>
      <c r="I202" s="224"/>
      <c r="J202" s="15"/>
      <c r="K202" s="15"/>
      <c r="L202" s="221"/>
      <c r="M202" s="225"/>
      <c r="N202" s="226"/>
      <c r="O202" s="226"/>
      <c r="P202" s="226"/>
      <c r="Q202" s="226"/>
      <c r="R202" s="226"/>
      <c r="S202" s="226"/>
      <c r="T202" s="227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22" t="s">
        <v>519</v>
      </c>
      <c r="AU202" s="222" t="s">
        <v>89</v>
      </c>
      <c r="AV202" s="15" t="s">
        <v>87</v>
      </c>
      <c r="AW202" s="15" t="s">
        <v>35</v>
      </c>
      <c r="AX202" s="15" t="s">
        <v>79</v>
      </c>
      <c r="AY202" s="222" t="s">
        <v>230</v>
      </c>
    </row>
    <row r="203" s="13" customFormat="1">
      <c r="A203" s="13"/>
      <c r="B203" s="205"/>
      <c r="C203" s="13"/>
      <c r="D203" s="191" t="s">
        <v>519</v>
      </c>
      <c r="E203" s="206" t="s">
        <v>1</v>
      </c>
      <c r="F203" s="207" t="s">
        <v>2820</v>
      </c>
      <c r="G203" s="13"/>
      <c r="H203" s="208">
        <v>23.199999999999999</v>
      </c>
      <c r="I203" s="209"/>
      <c r="J203" s="13"/>
      <c r="K203" s="13"/>
      <c r="L203" s="205"/>
      <c r="M203" s="210"/>
      <c r="N203" s="211"/>
      <c r="O203" s="211"/>
      <c r="P203" s="211"/>
      <c r="Q203" s="211"/>
      <c r="R203" s="211"/>
      <c r="S203" s="211"/>
      <c r="T203" s="21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06" t="s">
        <v>519</v>
      </c>
      <c r="AU203" s="206" t="s">
        <v>89</v>
      </c>
      <c r="AV203" s="13" t="s">
        <v>89</v>
      </c>
      <c r="AW203" s="13" t="s">
        <v>35</v>
      </c>
      <c r="AX203" s="13" t="s">
        <v>79</v>
      </c>
      <c r="AY203" s="206" t="s">
        <v>230</v>
      </c>
    </row>
    <row r="204" s="13" customFormat="1">
      <c r="A204" s="13"/>
      <c r="B204" s="205"/>
      <c r="C204" s="13"/>
      <c r="D204" s="191" t="s">
        <v>519</v>
      </c>
      <c r="E204" s="206" t="s">
        <v>1</v>
      </c>
      <c r="F204" s="207" t="s">
        <v>2298</v>
      </c>
      <c r="G204" s="13"/>
      <c r="H204" s="208">
        <v>2</v>
      </c>
      <c r="I204" s="209"/>
      <c r="J204" s="13"/>
      <c r="K204" s="13"/>
      <c r="L204" s="205"/>
      <c r="M204" s="210"/>
      <c r="N204" s="211"/>
      <c r="O204" s="211"/>
      <c r="P204" s="211"/>
      <c r="Q204" s="211"/>
      <c r="R204" s="211"/>
      <c r="S204" s="211"/>
      <c r="T204" s="21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06" t="s">
        <v>519</v>
      </c>
      <c r="AU204" s="206" t="s">
        <v>89</v>
      </c>
      <c r="AV204" s="13" t="s">
        <v>89</v>
      </c>
      <c r="AW204" s="13" t="s">
        <v>35</v>
      </c>
      <c r="AX204" s="13" t="s">
        <v>79</v>
      </c>
      <c r="AY204" s="206" t="s">
        <v>230</v>
      </c>
    </row>
    <row r="205" s="14" customFormat="1">
      <c r="A205" s="14"/>
      <c r="B205" s="213"/>
      <c r="C205" s="14"/>
      <c r="D205" s="191" t="s">
        <v>519</v>
      </c>
      <c r="E205" s="214" t="s">
        <v>1</v>
      </c>
      <c r="F205" s="215" t="s">
        <v>534</v>
      </c>
      <c r="G205" s="14"/>
      <c r="H205" s="216">
        <v>25.199999999999999</v>
      </c>
      <c r="I205" s="217"/>
      <c r="J205" s="14"/>
      <c r="K205" s="14"/>
      <c r="L205" s="213"/>
      <c r="M205" s="218"/>
      <c r="N205" s="219"/>
      <c r="O205" s="219"/>
      <c r="P205" s="219"/>
      <c r="Q205" s="219"/>
      <c r="R205" s="219"/>
      <c r="S205" s="219"/>
      <c r="T205" s="220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14" t="s">
        <v>519</v>
      </c>
      <c r="AU205" s="214" t="s">
        <v>89</v>
      </c>
      <c r="AV205" s="14" t="s">
        <v>235</v>
      </c>
      <c r="AW205" s="14" t="s">
        <v>35</v>
      </c>
      <c r="AX205" s="14" t="s">
        <v>87</v>
      </c>
      <c r="AY205" s="214" t="s">
        <v>230</v>
      </c>
    </row>
    <row r="206" s="13" customFormat="1">
      <c r="A206" s="13"/>
      <c r="B206" s="205"/>
      <c r="C206" s="13"/>
      <c r="D206" s="191" t="s">
        <v>519</v>
      </c>
      <c r="E206" s="13"/>
      <c r="F206" s="207" t="s">
        <v>2834</v>
      </c>
      <c r="G206" s="13"/>
      <c r="H206" s="208">
        <v>126</v>
      </c>
      <c r="I206" s="209"/>
      <c r="J206" s="13"/>
      <c r="K206" s="13"/>
      <c r="L206" s="205"/>
      <c r="M206" s="210"/>
      <c r="N206" s="211"/>
      <c r="O206" s="211"/>
      <c r="P206" s="211"/>
      <c r="Q206" s="211"/>
      <c r="R206" s="211"/>
      <c r="S206" s="211"/>
      <c r="T206" s="21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06" t="s">
        <v>519</v>
      </c>
      <c r="AU206" s="206" t="s">
        <v>89</v>
      </c>
      <c r="AV206" s="13" t="s">
        <v>89</v>
      </c>
      <c r="AW206" s="13" t="s">
        <v>3</v>
      </c>
      <c r="AX206" s="13" t="s">
        <v>87</v>
      </c>
      <c r="AY206" s="206" t="s">
        <v>230</v>
      </c>
    </row>
    <row r="207" s="2" customFormat="1" ht="21.75" customHeight="1">
      <c r="A207" s="38"/>
      <c r="B207" s="177"/>
      <c r="C207" s="178" t="s">
        <v>8</v>
      </c>
      <c r="D207" s="178" t="s">
        <v>231</v>
      </c>
      <c r="E207" s="179" t="s">
        <v>704</v>
      </c>
      <c r="F207" s="180" t="s">
        <v>705</v>
      </c>
      <c r="G207" s="181" t="s">
        <v>578</v>
      </c>
      <c r="H207" s="182">
        <v>5.04</v>
      </c>
      <c r="I207" s="183"/>
      <c r="J207" s="184">
        <f>ROUND(I207*H207,2)</f>
        <v>0</v>
      </c>
      <c r="K207" s="180" t="s">
        <v>515</v>
      </c>
      <c r="L207" s="39"/>
      <c r="M207" s="185" t="s">
        <v>1</v>
      </c>
      <c r="N207" s="186" t="s">
        <v>44</v>
      </c>
      <c r="O207" s="77"/>
      <c r="P207" s="187">
        <f>O207*H207</f>
        <v>0</v>
      </c>
      <c r="Q207" s="187">
        <v>0</v>
      </c>
      <c r="R207" s="187">
        <f>Q207*H207</f>
        <v>0</v>
      </c>
      <c r="S207" s="187">
        <v>0</v>
      </c>
      <c r="T207" s="18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89" t="s">
        <v>235</v>
      </c>
      <c r="AT207" s="189" t="s">
        <v>231</v>
      </c>
      <c r="AU207" s="189" t="s">
        <v>89</v>
      </c>
      <c r="AY207" s="19" t="s">
        <v>230</v>
      </c>
      <c r="BE207" s="190">
        <f>IF(N207="základní",J207,0)</f>
        <v>0</v>
      </c>
      <c r="BF207" s="190">
        <f>IF(N207="snížená",J207,0)</f>
        <v>0</v>
      </c>
      <c r="BG207" s="190">
        <f>IF(N207="zákl. přenesená",J207,0)</f>
        <v>0</v>
      </c>
      <c r="BH207" s="190">
        <f>IF(N207="sníž. přenesená",J207,0)</f>
        <v>0</v>
      </c>
      <c r="BI207" s="190">
        <f>IF(N207="nulová",J207,0)</f>
        <v>0</v>
      </c>
      <c r="BJ207" s="19" t="s">
        <v>87</v>
      </c>
      <c r="BK207" s="190">
        <f>ROUND(I207*H207,2)</f>
        <v>0</v>
      </c>
      <c r="BL207" s="19" t="s">
        <v>235</v>
      </c>
      <c r="BM207" s="189" t="s">
        <v>2835</v>
      </c>
    </row>
    <row r="208" s="2" customFormat="1">
      <c r="A208" s="38"/>
      <c r="B208" s="39"/>
      <c r="C208" s="38"/>
      <c r="D208" s="191" t="s">
        <v>237</v>
      </c>
      <c r="E208" s="38"/>
      <c r="F208" s="192" t="s">
        <v>707</v>
      </c>
      <c r="G208" s="38"/>
      <c r="H208" s="38"/>
      <c r="I208" s="193"/>
      <c r="J208" s="38"/>
      <c r="K208" s="38"/>
      <c r="L208" s="39"/>
      <c r="M208" s="194"/>
      <c r="N208" s="195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237</v>
      </c>
      <c r="AU208" s="19" t="s">
        <v>89</v>
      </c>
    </row>
    <row r="209" s="2" customFormat="1">
      <c r="A209" s="38"/>
      <c r="B209" s="39"/>
      <c r="C209" s="38"/>
      <c r="D209" s="199" t="s">
        <v>397</v>
      </c>
      <c r="E209" s="38"/>
      <c r="F209" s="200" t="s">
        <v>708</v>
      </c>
      <c r="G209" s="38"/>
      <c r="H209" s="38"/>
      <c r="I209" s="193"/>
      <c r="J209" s="38"/>
      <c r="K209" s="38"/>
      <c r="L209" s="39"/>
      <c r="M209" s="194"/>
      <c r="N209" s="195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397</v>
      </c>
      <c r="AU209" s="19" t="s">
        <v>89</v>
      </c>
    </row>
    <row r="210" s="15" customFormat="1">
      <c r="A210" s="15"/>
      <c r="B210" s="221"/>
      <c r="C210" s="15"/>
      <c r="D210" s="191" t="s">
        <v>519</v>
      </c>
      <c r="E210" s="222" t="s">
        <v>1</v>
      </c>
      <c r="F210" s="223" t="s">
        <v>2039</v>
      </c>
      <c r="G210" s="15"/>
      <c r="H210" s="222" t="s">
        <v>1</v>
      </c>
      <c r="I210" s="224"/>
      <c r="J210" s="15"/>
      <c r="K210" s="15"/>
      <c r="L210" s="221"/>
      <c r="M210" s="225"/>
      <c r="N210" s="226"/>
      <c r="O210" s="226"/>
      <c r="P210" s="226"/>
      <c r="Q210" s="226"/>
      <c r="R210" s="226"/>
      <c r="S210" s="226"/>
      <c r="T210" s="227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22" t="s">
        <v>519</v>
      </c>
      <c r="AU210" s="222" t="s">
        <v>89</v>
      </c>
      <c r="AV210" s="15" t="s">
        <v>87</v>
      </c>
      <c r="AW210" s="15" t="s">
        <v>35</v>
      </c>
      <c r="AX210" s="15" t="s">
        <v>79</v>
      </c>
      <c r="AY210" s="222" t="s">
        <v>230</v>
      </c>
    </row>
    <row r="211" s="13" customFormat="1">
      <c r="A211" s="13"/>
      <c r="B211" s="205"/>
      <c r="C211" s="13"/>
      <c r="D211" s="191" t="s">
        <v>519</v>
      </c>
      <c r="E211" s="206" t="s">
        <v>1</v>
      </c>
      <c r="F211" s="207" t="s">
        <v>2823</v>
      </c>
      <c r="G211" s="13"/>
      <c r="H211" s="208">
        <v>2.52</v>
      </c>
      <c r="I211" s="209"/>
      <c r="J211" s="13"/>
      <c r="K211" s="13"/>
      <c r="L211" s="205"/>
      <c r="M211" s="210"/>
      <c r="N211" s="211"/>
      <c r="O211" s="211"/>
      <c r="P211" s="211"/>
      <c r="Q211" s="211"/>
      <c r="R211" s="211"/>
      <c r="S211" s="211"/>
      <c r="T211" s="21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06" t="s">
        <v>519</v>
      </c>
      <c r="AU211" s="206" t="s">
        <v>89</v>
      </c>
      <c r="AV211" s="13" t="s">
        <v>89</v>
      </c>
      <c r="AW211" s="13" t="s">
        <v>35</v>
      </c>
      <c r="AX211" s="13" t="s">
        <v>79</v>
      </c>
      <c r="AY211" s="206" t="s">
        <v>230</v>
      </c>
    </row>
    <row r="212" s="13" customFormat="1">
      <c r="A212" s="13"/>
      <c r="B212" s="205"/>
      <c r="C212" s="13"/>
      <c r="D212" s="191" t="s">
        <v>519</v>
      </c>
      <c r="E212" s="206" t="s">
        <v>1</v>
      </c>
      <c r="F212" s="207" t="s">
        <v>2823</v>
      </c>
      <c r="G212" s="13"/>
      <c r="H212" s="208">
        <v>2.52</v>
      </c>
      <c r="I212" s="209"/>
      <c r="J212" s="13"/>
      <c r="K212" s="13"/>
      <c r="L212" s="205"/>
      <c r="M212" s="210"/>
      <c r="N212" s="211"/>
      <c r="O212" s="211"/>
      <c r="P212" s="211"/>
      <c r="Q212" s="211"/>
      <c r="R212" s="211"/>
      <c r="S212" s="211"/>
      <c r="T212" s="21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06" t="s">
        <v>519</v>
      </c>
      <c r="AU212" s="206" t="s">
        <v>89</v>
      </c>
      <c r="AV212" s="13" t="s">
        <v>89</v>
      </c>
      <c r="AW212" s="13" t="s">
        <v>35</v>
      </c>
      <c r="AX212" s="13" t="s">
        <v>79</v>
      </c>
      <c r="AY212" s="206" t="s">
        <v>230</v>
      </c>
    </row>
    <row r="213" s="14" customFormat="1">
      <c r="A213" s="14"/>
      <c r="B213" s="213"/>
      <c r="C213" s="14"/>
      <c r="D213" s="191" t="s">
        <v>519</v>
      </c>
      <c r="E213" s="214" t="s">
        <v>1</v>
      </c>
      <c r="F213" s="215" t="s">
        <v>534</v>
      </c>
      <c r="G213" s="14"/>
      <c r="H213" s="216">
        <v>5.04</v>
      </c>
      <c r="I213" s="217"/>
      <c r="J213" s="14"/>
      <c r="K213" s="14"/>
      <c r="L213" s="213"/>
      <c r="M213" s="218"/>
      <c r="N213" s="219"/>
      <c r="O213" s="219"/>
      <c r="P213" s="219"/>
      <c r="Q213" s="219"/>
      <c r="R213" s="219"/>
      <c r="S213" s="219"/>
      <c r="T213" s="220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14" t="s">
        <v>519</v>
      </c>
      <c r="AU213" s="214" t="s">
        <v>89</v>
      </c>
      <c r="AV213" s="14" t="s">
        <v>235</v>
      </c>
      <c r="AW213" s="14" t="s">
        <v>35</v>
      </c>
      <c r="AX213" s="14" t="s">
        <v>87</v>
      </c>
      <c r="AY213" s="214" t="s">
        <v>230</v>
      </c>
    </row>
    <row r="214" s="2" customFormat="1" ht="24.15" customHeight="1">
      <c r="A214" s="38"/>
      <c r="B214" s="177"/>
      <c r="C214" s="178" t="s">
        <v>281</v>
      </c>
      <c r="D214" s="178" t="s">
        <v>231</v>
      </c>
      <c r="E214" s="179" t="s">
        <v>713</v>
      </c>
      <c r="F214" s="180" t="s">
        <v>714</v>
      </c>
      <c r="G214" s="181" t="s">
        <v>578</v>
      </c>
      <c r="H214" s="182">
        <v>25.199999999999999</v>
      </c>
      <c r="I214" s="183"/>
      <c r="J214" s="184">
        <f>ROUND(I214*H214,2)</f>
        <v>0</v>
      </c>
      <c r="K214" s="180" t="s">
        <v>515</v>
      </c>
      <c r="L214" s="39"/>
      <c r="M214" s="185" t="s">
        <v>1</v>
      </c>
      <c r="N214" s="186" t="s">
        <v>44</v>
      </c>
      <c r="O214" s="77"/>
      <c r="P214" s="187">
        <f>O214*H214</f>
        <v>0</v>
      </c>
      <c r="Q214" s="187">
        <v>0</v>
      </c>
      <c r="R214" s="187">
        <f>Q214*H214</f>
        <v>0</v>
      </c>
      <c r="S214" s="187">
        <v>0</v>
      </c>
      <c r="T214" s="188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89" t="s">
        <v>235</v>
      </c>
      <c r="AT214" s="189" t="s">
        <v>231</v>
      </c>
      <c r="AU214" s="189" t="s">
        <v>89</v>
      </c>
      <c r="AY214" s="19" t="s">
        <v>230</v>
      </c>
      <c r="BE214" s="190">
        <f>IF(N214="základní",J214,0)</f>
        <v>0</v>
      </c>
      <c r="BF214" s="190">
        <f>IF(N214="snížená",J214,0)</f>
        <v>0</v>
      </c>
      <c r="BG214" s="190">
        <f>IF(N214="zákl. přenesená",J214,0)</f>
        <v>0</v>
      </c>
      <c r="BH214" s="190">
        <f>IF(N214="sníž. přenesená",J214,0)</f>
        <v>0</v>
      </c>
      <c r="BI214" s="190">
        <f>IF(N214="nulová",J214,0)</f>
        <v>0</v>
      </c>
      <c r="BJ214" s="19" t="s">
        <v>87</v>
      </c>
      <c r="BK214" s="190">
        <f>ROUND(I214*H214,2)</f>
        <v>0</v>
      </c>
      <c r="BL214" s="19" t="s">
        <v>235</v>
      </c>
      <c r="BM214" s="189" t="s">
        <v>2836</v>
      </c>
    </row>
    <row r="215" s="2" customFormat="1">
      <c r="A215" s="38"/>
      <c r="B215" s="39"/>
      <c r="C215" s="38"/>
      <c r="D215" s="191" t="s">
        <v>237</v>
      </c>
      <c r="E215" s="38"/>
      <c r="F215" s="192" t="s">
        <v>716</v>
      </c>
      <c r="G215" s="38"/>
      <c r="H215" s="38"/>
      <c r="I215" s="193"/>
      <c r="J215" s="38"/>
      <c r="K215" s="38"/>
      <c r="L215" s="39"/>
      <c r="M215" s="194"/>
      <c r="N215" s="195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237</v>
      </c>
      <c r="AU215" s="19" t="s">
        <v>89</v>
      </c>
    </row>
    <row r="216" s="2" customFormat="1">
      <c r="A216" s="38"/>
      <c r="B216" s="39"/>
      <c r="C216" s="38"/>
      <c r="D216" s="199" t="s">
        <v>397</v>
      </c>
      <c r="E216" s="38"/>
      <c r="F216" s="200" t="s">
        <v>717</v>
      </c>
      <c r="G216" s="38"/>
      <c r="H216" s="38"/>
      <c r="I216" s="193"/>
      <c r="J216" s="38"/>
      <c r="K216" s="38"/>
      <c r="L216" s="39"/>
      <c r="M216" s="194"/>
      <c r="N216" s="195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397</v>
      </c>
      <c r="AU216" s="19" t="s">
        <v>89</v>
      </c>
    </row>
    <row r="217" s="15" customFormat="1">
      <c r="A217" s="15"/>
      <c r="B217" s="221"/>
      <c r="C217" s="15"/>
      <c r="D217" s="191" t="s">
        <v>519</v>
      </c>
      <c r="E217" s="222" t="s">
        <v>1</v>
      </c>
      <c r="F217" s="223" t="s">
        <v>2039</v>
      </c>
      <c r="G217" s="15"/>
      <c r="H217" s="222" t="s">
        <v>1</v>
      </c>
      <c r="I217" s="224"/>
      <c r="J217" s="15"/>
      <c r="K217" s="15"/>
      <c r="L217" s="221"/>
      <c r="M217" s="225"/>
      <c r="N217" s="226"/>
      <c r="O217" s="226"/>
      <c r="P217" s="226"/>
      <c r="Q217" s="226"/>
      <c r="R217" s="226"/>
      <c r="S217" s="226"/>
      <c r="T217" s="227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22" t="s">
        <v>519</v>
      </c>
      <c r="AU217" s="222" t="s">
        <v>89</v>
      </c>
      <c r="AV217" s="15" t="s">
        <v>87</v>
      </c>
      <c r="AW217" s="15" t="s">
        <v>35</v>
      </c>
      <c r="AX217" s="15" t="s">
        <v>79</v>
      </c>
      <c r="AY217" s="222" t="s">
        <v>230</v>
      </c>
    </row>
    <row r="218" s="13" customFormat="1">
      <c r="A218" s="13"/>
      <c r="B218" s="205"/>
      <c r="C218" s="13"/>
      <c r="D218" s="191" t="s">
        <v>519</v>
      </c>
      <c r="E218" s="206" t="s">
        <v>1</v>
      </c>
      <c r="F218" s="207" t="s">
        <v>2823</v>
      </c>
      <c r="G218" s="13"/>
      <c r="H218" s="208">
        <v>2.52</v>
      </c>
      <c r="I218" s="209"/>
      <c r="J218" s="13"/>
      <c r="K218" s="13"/>
      <c r="L218" s="205"/>
      <c r="M218" s="210"/>
      <c r="N218" s="211"/>
      <c r="O218" s="211"/>
      <c r="P218" s="211"/>
      <c r="Q218" s="211"/>
      <c r="R218" s="211"/>
      <c r="S218" s="211"/>
      <c r="T218" s="21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06" t="s">
        <v>519</v>
      </c>
      <c r="AU218" s="206" t="s">
        <v>89</v>
      </c>
      <c r="AV218" s="13" t="s">
        <v>89</v>
      </c>
      <c r="AW218" s="13" t="s">
        <v>35</v>
      </c>
      <c r="AX218" s="13" t="s">
        <v>79</v>
      </c>
      <c r="AY218" s="206" t="s">
        <v>230</v>
      </c>
    </row>
    <row r="219" s="13" customFormat="1">
      <c r="A219" s="13"/>
      <c r="B219" s="205"/>
      <c r="C219" s="13"/>
      <c r="D219" s="191" t="s">
        <v>519</v>
      </c>
      <c r="E219" s="206" t="s">
        <v>1</v>
      </c>
      <c r="F219" s="207" t="s">
        <v>2823</v>
      </c>
      <c r="G219" s="13"/>
      <c r="H219" s="208">
        <v>2.52</v>
      </c>
      <c r="I219" s="209"/>
      <c r="J219" s="13"/>
      <c r="K219" s="13"/>
      <c r="L219" s="205"/>
      <c r="M219" s="210"/>
      <c r="N219" s="211"/>
      <c r="O219" s="211"/>
      <c r="P219" s="211"/>
      <c r="Q219" s="211"/>
      <c r="R219" s="211"/>
      <c r="S219" s="211"/>
      <c r="T219" s="21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06" t="s">
        <v>519</v>
      </c>
      <c r="AU219" s="206" t="s">
        <v>89</v>
      </c>
      <c r="AV219" s="13" t="s">
        <v>89</v>
      </c>
      <c r="AW219" s="13" t="s">
        <v>35</v>
      </c>
      <c r="AX219" s="13" t="s">
        <v>79</v>
      </c>
      <c r="AY219" s="206" t="s">
        <v>230</v>
      </c>
    </row>
    <row r="220" s="14" customFormat="1">
      <c r="A220" s="14"/>
      <c r="B220" s="213"/>
      <c r="C220" s="14"/>
      <c r="D220" s="191" t="s">
        <v>519</v>
      </c>
      <c r="E220" s="214" t="s">
        <v>1</v>
      </c>
      <c r="F220" s="215" t="s">
        <v>534</v>
      </c>
      <c r="G220" s="14"/>
      <c r="H220" s="216">
        <v>5.04</v>
      </c>
      <c r="I220" s="217"/>
      <c r="J220" s="14"/>
      <c r="K220" s="14"/>
      <c r="L220" s="213"/>
      <c r="M220" s="218"/>
      <c r="N220" s="219"/>
      <c r="O220" s="219"/>
      <c r="P220" s="219"/>
      <c r="Q220" s="219"/>
      <c r="R220" s="219"/>
      <c r="S220" s="219"/>
      <c r="T220" s="220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14" t="s">
        <v>519</v>
      </c>
      <c r="AU220" s="214" t="s">
        <v>89</v>
      </c>
      <c r="AV220" s="14" t="s">
        <v>235</v>
      </c>
      <c r="AW220" s="14" t="s">
        <v>35</v>
      </c>
      <c r="AX220" s="14" t="s">
        <v>87</v>
      </c>
      <c r="AY220" s="214" t="s">
        <v>230</v>
      </c>
    </row>
    <row r="221" s="13" customFormat="1">
      <c r="A221" s="13"/>
      <c r="B221" s="205"/>
      <c r="C221" s="13"/>
      <c r="D221" s="191" t="s">
        <v>519</v>
      </c>
      <c r="E221" s="13"/>
      <c r="F221" s="207" t="s">
        <v>2837</v>
      </c>
      <c r="G221" s="13"/>
      <c r="H221" s="208">
        <v>25.199999999999999</v>
      </c>
      <c r="I221" s="209"/>
      <c r="J221" s="13"/>
      <c r="K221" s="13"/>
      <c r="L221" s="205"/>
      <c r="M221" s="210"/>
      <c r="N221" s="211"/>
      <c r="O221" s="211"/>
      <c r="P221" s="211"/>
      <c r="Q221" s="211"/>
      <c r="R221" s="211"/>
      <c r="S221" s="211"/>
      <c r="T221" s="21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06" t="s">
        <v>519</v>
      </c>
      <c r="AU221" s="206" t="s">
        <v>89</v>
      </c>
      <c r="AV221" s="13" t="s">
        <v>89</v>
      </c>
      <c r="AW221" s="13" t="s">
        <v>3</v>
      </c>
      <c r="AX221" s="13" t="s">
        <v>87</v>
      </c>
      <c r="AY221" s="206" t="s">
        <v>230</v>
      </c>
    </row>
    <row r="222" s="2" customFormat="1" ht="21.75" customHeight="1">
      <c r="A222" s="38"/>
      <c r="B222" s="177"/>
      <c r="C222" s="178" t="s">
        <v>285</v>
      </c>
      <c r="D222" s="178" t="s">
        <v>231</v>
      </c>
      <c r="E222" s="179" t="s">
        <v>719</v>
      </c>
      <c r="F222" s="180" t="s">
        <v>720</v>
      </c>
      <c r="G222" s="181" t="s">
        <v>578</v>
      </c>
      <c r="H222" s="182">
        <v>12.6</v>
      </c>
      <c r="I222" s="183"/>
      <c r="J222" s="184">
        <f>ROUND(I222*H222,2)</f>
        <v>0</v>
      </c>
      <c r="K222" s="180" t="s">
        <v>515</v>
      </c>
      <c r="L222" s="39"/>
      <c r="M222" s="185" t="s">
        <v>1</v>
      </c>
      <c r="N222" s="186" t="s">
        <v>44</v>
      </c>
      <c r="O222" s="77"/>
      <c r="P222" s="187">
        <f>O222*H222</f>
        <v>0</v>
      </c>
      <c r="Q222" s="187">
        <v>0</v>
      </c>
      <c r="R222" s="187">
        <f>Q222*H222</f>
        <v>0</v>
      </c>
      <c r="S222" s="187">
        <v>0</v>
      </c>
      <c r="T222" s="188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89" t="s">
        <v>235</v>
      </c>
      <c r="AT222" s="189" t="s">
        <v>231</v>
      </c>
      <c r="AU222" s="189" t="s">
        <v>89</v>
      </c>
      <c r="AY222" s="19" t="s">
        <v>230</v>
      </c>
      <c r="BE222" s="190">
        <f>IF(N222="základní",J222,0)</f>
        <v>0</v>
      </c>
      <c r="BF222" s="190">
        <f>IF(N222="snížená",J222,0)</f>
        <v>0</v>
      </c>
      <c r="BG222" s="190">
        <f>IF(N222="zákl. přenesená",J222,0)</f>
        <v>0</v>
      </c>
      <c r="BH222" s="190">
        <f>IF(N222="sníž. přenesená",J222,0)</f>
        <v>0</v>
      </c>
      <c r="BI222" s="190">
        <f>IF(N222="nulová",J222,0)</f>
        <v>0</v>
      </c>
      <c r="BJ222" s="19" t="s">
        <v>87</v>
      </c>
      <c r="BK222" s="190">
        <f>ROUND(I222*H222,2)</f>
        <v>0</v>
      </c>
      <c r="BL222" s="19" t="s">
        <v>235</v>
      </c>
      <c r="BM222" s="189" t="s">
        <v>2838</v>
      </c>
    </row>
    <row r="223" s="2" customFormat="1">
      <c r="A223" s="38"/>
      <c r="B223" s="39"/>
      <c r="C223" s="38"/>
      <c r="D223" s="191" t="s">
        <v>237</v>
      </c>
      <c r="E223" s="38"/>
      <c r="F223" s="192" t="s">
        <v>722</v>
      </c>
      <c r="G223" s="38"/>
      <c r="H223" s="38"/>
      <c r="I223" s="193"/>
      <c r="J223" s="38"/>
      <c r="K223" s="38"/>
      <c r="L223" s="39"/>
      <c r="M223" s="194"/>
      <c r="N223" s="195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237</v>
      </c>
      <c r="AU223" s="19" t="s">
        <v>89</v>
      </c>
    </row>
    <row r="224" s="2" customFormat="1">
      <c r="A224" s="38"/>
      <c r="B224" s="39"/>
      <c r="C224" s="38"/>
      <c r="D224" s="199" t="s">
        <v>397</v>
      </c>
      <c r="E224" s="38"/>
      <c r="F224" s="200" t="s">
        <v>723</v>
      </c>
      <c r="G224" s="38"/>
      <c r="H224" s="38"/>
      <c r="I224" s="193"/>
      <c r="J224" s="38"/>
      <c r="K224" s="38"/>
      <c r="L224" s="39"/>
      <c r="M224" s="194"/>
      <c r="N224" s="195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397</v>
      </c>
      <c r="AU224" s="19" t="s">
        <v>89</v>
      </c>
    </row>
    <row r="225" s="15" customFormat="1">
      <c r="A225" s="15"/>
      <c r="B225" s="221"/>
      <c r="C225" s="15"/>
      <c r="D225" s="191" t="s">
        <v>519</v>
      </c>
      <c r="E225" s="222" t="s">
        <v>1</v>
      </c>
      <c r="F225" s="223" t="s">
        <v>2039</v>
      </c>
      <c r="G225" s="15"/>
      <c r="H225" s="222" t="s">
        <v>1</v>
      </c>
      <c r="I225" s="224"/>
      <c r="J225" s="15"/>
      <c r="K225" s="15"/>
      <c r="L225" s="221"/>
      <c r="M225" s="225"/>
      <c r="N225" s="226"/>
      <c r="O225" s="226"/>
      <c r="P225" s="226"/>
      <c r="Q225" s="226"/>
      <c r="R225" s="226"/>
      <c r="S225" s="226"/>
      <c r="T225" s="227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22" t="s">
        <v>519</v>
      </c>
      <c r="AU225" s="222" t="s">
        <v>89</v>
      </c>
      <c r="AV225" s="15" t="s">
        <v>87</v>
      </c>
      <c r="AW225" s="15" t="s">
        <v>35</v>
      </c>
      <c r="AX225" s="15" t="s">
        <v>79</v>
      </c>
      <c r="AY225" s="222" t="s">
        <v>230</v>
      </c>
    </row>
    <row r="226" s="13" customFormat="1">
      <c r="A226" s="13"/>
      <c r="B226" s="205"/>
      <c r="C226" s="13"/>
      <c r="D226" s="191" t="s">
        <v>519</v>
      </c>
      <c r="E226" s="206" t="s">
        <v>1</v>
      </c>
      <c r="F226" s="207" t="s">
        <v>2826</v>
      </c>
      <c r="G226" s="13"/>
      <c r="H226" s="208">
        <v>12.6</v>
      </c>
      <c r="I226" s="209"/>
      <c r="J226" s="13"/>
      <c r="K226" s="13"/>
      <c r="L226" s="205"/>
      <c r="M226" s="210"/>
      <c r="N226" s="211"/>
      <c r="O226" s="211"/>
      <c r="P226" s="211"/>
      <c r="Q226" s="211"/>
      <c r="R226" s="211"/>
      <c r="S226" s="211"/>
      <c r="T226" s="21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06" t="s">
        <v>519</v>
      </c>
      <c r="AU226" s="206" t="s">
        <v>89</v>
      </c>
      <c r="AV226" s="13" t="s">
        <v>89</v>
      </c>
      <c r="AW226" s="13" t="s">
        <v>35</v>
      </c>
      <c r="AX226" s="13" t="s">
        <v>79</v>
      </c>
      <c r="AY226" s="206" t="s">
        <v>230</v>
      </c>
    </row>
    <row r="227" s="14" customFormat="1">
      <c r="A227" s="14"/>
      <c r="B227" s="213"/>
      <c r="C227" s="14"/>
      <c r="D227" s="191" t="s">
        <v>519</v>
      </c>
      <c r="E227" s="214" t="s">
        <v>1</v>
      </c>
      <c r="F227" s="215" t="s">
        <v>534</v>
      </c>
      <c r="G227" s="14"/>
      <c r="H227" s="216">
        <v>12.6</v>
      </c>
      <c r="I227" s="217"/>
      <c r="J227" s="14"/>
      <c r="K227" s="14"/>
      <c r="L227" s="213"/>
      <c r="M227" s="218"/>
      <c r="N227" s="219"/>
      <c r="O227" s="219"/>
      <c r="P227" s="219"/>
      <c r="Q227" s="219"/>
      <c r="R227" s="219"/>
      <c r="S227" s="219"/>
      <c r="T227" s="220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14" t="s">
        <v>519</v>
      </c>
      <c r="AU227" s="214" t="s">
        <v>89</v>
      </c>
      <c r="AV227" s="14" t="s">
        <v>235</v>
      </c>
      <c r="AW227" s="14" t="s">
        <v>35</v>
      </c>
      <c r="AX227" s="14" t="s">
        <v>87</v>
      </c>
      <c r="AY227" s="214" t="s">
        <v>230</v>
      </c>
    </row>
    <row r="228" s="2" customFormat="1" ht="24.15" customHeight="1">
      <c r="A228" s="38"/>
      <c r="B228" s="177"/>
      <c r="C228" s="178" t="s">
        <v>289</v>
      </c>
      <c r="D228" s="178" t="s">
        <v>231</v>
      </c>
      <c r="E228" s="179" t="s">
        <v>728</v>
      </c>
      <c r="F228" s="180" t="s">
        <v>729</v>
      </c>
      <c r="G228" s="181" t="s">
        <v>578</v>
      </c>
      <c r="H228" s="182">
        <v>63</v>
      </c>
      <c r="I228" s="183"/>
      <c r="J228" s="184">
        <f>ROUND(I228*H228,2)</f>
        <v>0</v>
      </c>
      <c r="K228" s="180" t="s">
        <v>515</v>
      </c>
      <c r="L228" s="39"/>
      <c r="M228" s="185" t="s">
        <v>1</v>
      </c>
      <c r="N228" s="186" t="s">
        <v>44</v>
      </c>
      <c r="O228" s="77"/>
      <c r="P228" s="187">
        <f>O228*H228</f>
        <v>0</v>
      </c>
      <c r="Q228" s="187">
        <v>0</v>
      </c>
      <c r="R228" s="187">
        <f>Q228*H228</f>
        <v>0</v>
      </c>
      <c r="S228" s="187">
        <v>0</v>
      </c>
      <c r="T228" s="188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89" t="s">
        <v>235</v>
      </c>
      <c r="AT228" s="189" t="s">
        <v>231</v>
      </c>
      <c r="AU228" s="189" t="s">
        <v>89</v>
      </c>
      <c r="AY228" s="19" t="s">
        <v>230</v>
      </c>
      <c r="BE228" s="190">
        <f>IF(N228="základní",J228,0)</f>
        <v>0</v>
      </c>
      <c r="BF228" s="190">
        <f>IF(N228="snížená",J228,0)</f>
        <v>0</v>
      </c>
      <c r="BG228" s="190">
        <f>IF(N228="zákl. přenesená",J228,0)</f>
        <v>0</v>
      </c>
      <c r="BH228" s="190">
        <f>IF(N228="sníž. přenesená",J228,0)</f>
        <v>0</v>
      </c>
      <c r="BI228" s="190">
        <f>IF(N228="nulová",J228,0)</f>
        <v>0</v>
      </c>
      <c r="BJ228" s="19" t="s">
        <v>87</v>
      </c>
      <c r="BK228" s="190">
        <f>ROUND(I228*H228,2)</f>
        <v>0</v>
      </c>
      <c r="BL228" s="19" t="s">
        <v>235</v>
      </c>
      <c r="BM228" s="189" t="s">
        <v>2839</v>
      </c>
    </row>
    <row r="229" s="2" customFormat="1">
      <c r="A229" s="38"/>
      <c r="B229" s="39"/>
      <c r="C229" s="38"/>
      <c r="D229" s="191" t="s">
        <v>237</v>
      </c>
      <c r="E229" s="38"/>
      <c r="F229" s="192" t="s">
        <v>731</v>
      </c>
      <c r="G229" s="38"/>
      <c r="H229" s="38"/>
      <c r="I229" s="193"/>
      <c r="J229" s="38"/>
      <c r="K229" s="38"/>
      <c r="L229" s="39"/>
      <c r="M229" s="194"/>
      <c r="N229" s="195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237</v>
      </c>
      <c r="AU229" s="19" t="s">
        <v>89</v>
      </c>
    </row>
    <row r="230" s="2" customFormat="1">
      <c r="A230" s="38"/>
      <c r="B230" s="39"/>
      <c r="C230" s="38"/>
      <c r="D230" s="199" t="s">
        <v>397</v>
      </c>
      <c r="E230" s="38"/>
      <c r="F230" s="200" t="s">
        <v>732</v>
      </c>
      <c r="G230" s="38"/>
      <c r="H230" s="38"/>
      <c r="I230" s="193"/>
      <c r="J230" s="38"/>
      <c r="K230" s="38"/>
      <c r="L230" s="39"/>
      <c r="M230" s="194"/>
      <c r="N230" s="195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397</v>
      </c>
      <c r="AU230" s="19" t="s">
        <v>89</v>
      </c>
    </row>
    <row r="231" s="15" customFormat="1">
      <c r="A231" s="15"/>
      <c r="B231" s="221"/>
      <c r="C231" s="15"/>
      <c r="D231" s="191" t="s">
        <v>519</v>
      </c>
      <c r="E231" s="222" t="s">
        <v>1</v>
      </c>
      <c r="F231" s="223" t="s">
        <v>2039</v>
      </c>
      <c r="G231" s="15"/>
      <c r="H231" s="222" t="s">
        <v>1</v>
      </c>
      <c r="I231" s="224"/>
      <c r="J231" s="15"/>
      <c r="K231" s="15"/>
      <c r="L231" s="221"/>
      <c r="M231" s="225"/>
      <c r="N231" s="226"/>
      <c r="O231" s="226"/>
      <c r="P231" s="226"/>
      <c r="Q231" s="226"/>
      <c r="R231" s="226"/>
      <c r="S231" s="226"/>
      <c r="T231" s="227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22" t="s">
        <v>519</v>
      </c>
      <c r="AU231" s="222" t="s">
        <v>89</v>
      </c>
      <c r="AV231" s="15" t="s">
        <v>87</v>
      </c>
      <c r="AW231" s="15" t="s">
        <v>35</v>
      </c>
      <c r="AX231" s="15" t="s">
        <v>79</v>
      </c>
      <c r="AY231" s="222" t="s">
        <v>230</v>
      </c>
    </row>
    <row r="232" s="13" customFormat="1">
      <c r="A232" s="13"/>
      <c r="B232" s="205"/>
      <c r="C232" s="13"/>
      <c r="D232" s="191" t="s">
        <v>519</v>
      </c>
      <c r="E232" s="206" t="s">
        <v>1</v>
      </c>
      <c r="F232" s="207" t="s">
        <v>2826</v>
      </c>
      <c r="G232" s="13"/>
      <c r="H232" s="208">
        <v>12.6</v>
      </c>
      <c r="I232" s="209"/>
      <c r="J232" s="13"/>
      <c r="K232" s="13"/>
      <c r="L232" s="205"/>
      <c r="M232" s="210"/>
      <c r="N232" s="211"/>
      <c r="O232" s="211"/>
      <c r="P232" s="211"/>
      <c r="Q232" s="211"/>
      <c r="R232" s="211"/>
      <c r="S232" s="211"/>
      <c r="T232" s="21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06" t="s">
        <v>519</v>
      </c>
      <c r="AU232" s="206" t="s">
        <v>89</v>
      </c>
      <c r="AV232" s="13" t="s">
        <v>89</v>
      </c>
      <c r="AW232" s="13" t="s">
        <v>35</v>
      </c>
      <c r="AX232" s="13" t="s">
        <v>79</v>
      </c>
      <c r="AY232" s="206" t="s">
        <v>230</v>
      </c>
    </row>
    <row r="233" s="14" customFormat="1">
      <c r="A233" s="14"/>
      <c r="B233" s="213"/>
      <c r="C233" s="14"/>
      <c r="D233" s="191" t="s">
        <v>519</v>
      </c>
      <c r="E233" s="214" t="s">
        <v>1</v>
      </c>
      <c r="F233" s="215" t="s">
        <v>534</v>
      </c>
      <c r="G233" s="14"/>
      <c r="H233" s="216">
        <v>12.6</v>
      </c>
      <c r="I233" s="217"/>
      <c r="J233" s="14"/>
      <c r="K233" s="14"/>
      <c r="L233" s="213"/>
      <c r="M233" s="218"/>
      <c r="N233" s="219"/>
      <c r="O233" s="219"/>
      <c r="P233" s="219"/>
      <c r="Q233" s="219"/>
      <c r="R233" s="219"/>
      <c r="S233" s="219"/>
      <c r="T233" s="220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14" t="s">
        <v>519</v>
      </c>
      <c r="AU233" s="214" t="s">
        <v>89</v>
      </c>
      <c r="AV233" s="14" t="s">
        <v>235</v>
      </c>
      <c r="AW233" s="14" t="s">
        <v>35</v>
      </c>
      <c r="AX233" s="14" t="s">
        <v>87</v>
      </c>
      <c r="AY233" s="214" t="s">
        <v>230</v>
      </c>
    </row>
    <row r="234" s="13" customFormat="1">
      <c r="A234" s="13"/>
      <c r="B234" s="205"/>
      <c r="C234" s="13"/>
      <c r="D234" s="191" t="s">
        <v>519</v>
      </c>
      <c r="E234" s="13"/>
      <c r="F234" s="207" t="s">
        <v>2840</v>
      </c>
      <c r="G234" s="13"/>
      <c r="H234" s="208">
        <v>63</v>
      </c>
      <c r="I234" s="209"/>
      <c r="J234" s="13"/>
      <c r="K234" s="13"/>
      <c r="L234" s="205"/>
      <c r="M234" s="210"/>
      <c r="N234" s="211"/>
      <c r="O234" s="211"/>
      <c r="P234" s="211"/>
      <c r="Q234" s="211"/>
      <c r="R234" s="211"/>
      <c r="S234" s="211"/>
      <c r="T234" s="21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06" t="s">
        <v>519</v>
      </c>
      <c r="AU234" s="206" t="s">
        <v>89</v>
      </c>
      <c r="AV234" s="13" t="s">
        <v>89</v>
      </c>
      <c r="AW234" s="13" t="s">
        <v>3</v>
      </c>
      <c r="AX234" s="13" t="s">
        <v>87</v>
      </c>
      <c r="AY234" s="206" t="s">
        <v>230</v>
      </c>
    </row>
    <row r="235" s="2" customFormat="1" ht="16.5" customHeight="1">
      <c r="A235" s="38"/>
      <c r="B235" s="177"/>
      <c r="C235" s="178" t="s">
        <v>293</v>
      </c>
      <c r="D235" s="178" t="s">
        <v>231</v>
      </c>
      <c r="E235" s="179" t="s">
        <v>2048</v>
      </c>
      <c r="F235" s="180" t="s">
        <v>2049</v>
      </c>
      <c r="G235" s="181" t="s">
        <v>578</v>
      </c>
      <c r="H235" s="182">
        <v>1.5</v>
      </c>
      <c r="I235" s="183"/>
      <c r="J235" s="184">
        <f>ROUND(I235*H235,2)</f>
        <v>0</v>
      </c>
      <c r="K235" s="180" t="s">
        <v>515</v>
      </c>
      <c r="L235" s="39"/>
      <c r="M235" s="185" t="s">
        <v>1</v>
      </c>
      <c r="N235" s="186" t="s">
        <v>44</v>
      </c>
      <c r="O235" s="77"/>
      <c r="P235" s="187">
        <f>O235*H235</f>
        <v>0</v>
      </c>
      <c r="Q235" s="187">
        <v>0</v>
      </c>
      <c r="R235" s="187">
        <f>Q235*H235</f>
        <v>0</v>
      </c>
      <c r="S235" s="187">
        <v>0</v>
      </c>
      <c r="T235" s="188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89" t="s">
        <v>235</v>
      </c>
      <c r="AT235" s="189" t="s">
        <v>231</v>
      </c>
      <c r="AU235" s="189" t="s">
        <v>89</v>
      </c>
      <c r="AY235" s="19" t="s">
        <v>230</v>
      </c>
      <c r="BE235" s="190">
        <f>IF(N235="základní",J235,0)</f>
        <v>0</v>
      </c>
      <c r="BF235" s="190">
        <f>IF(N235="snížená",J235,0)</f>
        <v>0</v>
      </c>
      <c r="BG235" s="190">
        <f>IF(N235="zákl. přenesená",J235,0)</f>
        <v>0</v>
      </c>
      <c r="BH235" s="190">
        <f>IF(N235="sníž. přenesená",J235,0)</f>
        <v>0</v>
      </c>
      <c r="BI235" s="190">
        <f>IF(N235="nulová",J235,0)</f>
        <v>0</v>
      </c>
      <c r="BJ235" s="19" t="s">
        <v>87</v>
      </c>
      <c r="BK235" s="190">
        <f>ROUND(I235*H235,2)</f>
        <v>0</v>
      </c>
      <c r="BL235" s="19" t="s">
        <v>235</v>
      </c>
      <c r="BM235" s="189" t="s">
        <v>2841</v>
      </c>
    </row>
    <row r="236" s="2" customFormat="1">
      <c r="A236" s="38"/>
      <c r="B236" s="39"/>
      <c r="C236" s="38"/>
      <c r="D236" s="191" t="s">
        <v>237</v>
      </c>
      <c r="E236" s="38"/>
      <c r="F236" s="192" t="s">
        <v>2051</v>
      </c>
      <c r="G236" s="38"/>
      <c r="H236" s="38"/>
      <c r="I236" s="193"/>
      <c r="J236" s="38"/>
      <c r="K236" s="38"/>
      <c r="L236" s="39"/>
      <c r="M236" s="194"/>
      <c r="N236" s="195"/>
      <c r="O236" s="77"/>
      <c r="P236" s="77"/>
      <c r="Q236" s="77"/>
      <c r="R236" s="77"/>
      <c r="S236" s="77"/>
      <c r="T236" s="7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T236" s="19" t="s">
        <v>237</v>
      </c>
      <c r="AU236" s="19" t="s">
        <v>89</v>
      </c>
    </row>
    <row r="237" s="2" customFormat="1">
      <c r="A237" s="38"/>
      <c r="B237" s="39"/>
      <c r="C237" s="38"/>
      <c r="D237" s="199" t="s">
        <v>397</v>
      </c>
      <c r="E237" s="38"/>
      <c r="F237" s="200" t="s">
        <v>2052</v>
      </c>
      <c r="G237" s="38"/>
      <c r="H237" s="38"/>
      <c r="I237" s="193"/>
      <c r="J237" s="38"/>
      <c r="K237" s="38"/>
      <c r="L237" s="39"/>
      <c r="M237" s="194"/>
      <c r="N237" s="195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397</v>
      </c>
      <c r="AU237" s="19" t="s">
        <v>89</v>
      </c>
    </row>
    <row r="238" s="15" customFormat="1">
      <c r="A238" s="15"/>
      <c r="B238" s="221"/>
      <c r="C238" s="15"/>
      <c r="D238" s="191" t="s">
        <v>519</v>
      </c>
      <c r="E238" s="222" t="s">
        <v>1</v>
      </c>
      <c r="F238" s="223" t="s">
        <v>2036</v>
      </c>
      <c r="G238" s="15"/>
      <c r="H238" s="222" t="s">
        <v>1</v>
      </c>
      <c r="I238" s="224"/>
      <c r="J238" s="15"/>
      <c r="K238" s="15"/>
      <c r="L238" s="221"/>
      <c r="M238" s="225"/>
      <c r="N238" s="226"/>
      <c r="O238" s="226"/>
      <c r="P238" s="226"/>
      <c r="Q238" s="226"/>
      <c r="R238" s="226"/>
      <c r="S238" s="226"/>
      <c r="T238" s="227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22" t="s">
        <v>519</v>
      </c>
      <c r="AU238" s="222" t="s">
        <v>89</v>
      </c>
      <c r="AV238" s="15" t="s">
        <v>87</v>
      </c>
      <c r="AW238" s="15" t="s">
        <v>35</v>
      </c>
      <c r="AX238" s="15" t="s">
        <v>79</v>
      </c>
      <c r="AY238" s="222" t="s">
        <v>230</v>
      </c>
    </row>
    <row r="239" s="13" customFormat="1">
      <c r="A239" s="13"/>
      <c r="B239" s="205"/>
      <c r="C239" s="13"/>
      <c r="D239" s="191" t="s">
        <v>519</v>
      </c>
      <c r="E239" s="206" t="s">
        <v>1</v>
      </c>
      <c r="F239" s="207" t="s">
        <v>2831</v>
      </c>
      <c r="G239" s="13"/>
      <c r="H239" s="208">
        <v>1.5</v>
      </c>
      <c r="I239" s="209"/>
      <c r="J239" s="13"/>
      <c r="K239" s="13"/>
      <c r="L239" s="205"/>
      <c r="M239" s="210"/>
      <c r="N239" s="211"/>
      <c r="O239" s="211"/>
      <c r="P239" s="211"/>
      <c r="Q239" s="211"/>
      <c r="R239" s="211"/>
      <c r="S239" s="211"/>
      <c r="T239" s="21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06" t="s">
        <v>519</v>
      </c>
      <c r="AU239" s="206" t="s">
        <v>89</v>
      </c>
      <c r="AV239" s="13" t="s">
        <v>89</v>
      </c>
      <c r="AW239" s="13" t="s">
        <v>35</v>
      </c>
      <c r="AX239" s="13" t="s">
        <v>79</v>
      </c>
      <c r="AY239" s="206" t="s">
        <v>230</v>
      </c>
    </row>
    <row r="240" s="14" customFormat="1">
      <c r="A240" s="14"/>
      <c r="B240" s="213"/>
      <c r="C240" s="14"/>
      <c r="D240" s="191" t="s">
        <v>519</v>
      </c>
      <c r="E240" s="214" t="s">
        <v>1</v>
      </c>
      <c r="F240" s="215" t="s">
        <v>534</v>
      </c>
      <c r="G240" s="14"/>
      <c r="H240" s="216">
        <v>1.5</v>
      </c>
      <c r="I240" s="217"/>
      <c r="J240" s="14"/>
      <c r="K240" s="14"/>
      <c r="L240" s="213"/>
      <c r="M240" s="218"/>
      <c r="N240" s="219"/>
      <c r="O240" s="219"/>
      <c r="P240" s="219"/>
      <c r="Q240" s="219"/>
      <c r="R240" s="219"/>
      <c r="S240" s="219"/>
      <c r="T240" s="220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14" t="s">
        <v>519</v>
      </c>
      <c r="AU240" s="214" t="s">
        <v>89</v>
      </c>
      <c r="AV240" s="14" t="s">
        <v>235</v>
      </c>
      <c r="AW240" s="14" t="s">
        <v>35</v>
      </c>
      <c r="AX240" s="14" t="s">
        <v>87</v>
      </c>
      <c r="AY240" s="214" t="s">
        <v>230</v>
      </c>
    </row>
    <row r="241" s="2" customFormat="1" ht="16.5" customHeight="1">
      <c r="A241" s="38"/>
      <c r="B241" s="177"/>
      <c r="C241" s="178" t="s">
        <v>297</v>
      </c>
      <c r="D241" s="178" t="s">
        <v>231</v>
      </c>
      <c r="E241" s="179" t="s">
        <v>2053</v>
      </c>
      <c r="F241" s="180" t="s">
        <v>2054</v>
      </c>
      <c r="G241" s="181" t="s">
        <v>748</v>
      </c>
      <c r="H241" s="182">
        <v>50.399999999999999</v>
      </c>
      <c r="I241" s="183"/>
      <c r="J241" s="184">
        <f>ROUND(I241*H241,2)</f>
        <v>0</v>
      </c>
      <c r="K241" s="180" t="s">
        <v>515</v>
      </c>
      <c r="L241" s="39"/>
      <c r="M241" s="185" t="s">
        <v>1</v>
      </c>
      <c r="N241" s="186" t="s">
        <v>44</v>
      </c>
      <c r="O241" s="77"/>
      <c r="P241" s="187">
        <f>O241*H241</f>
        <v>0</v>
      </c>
      <c r="Q241" s="187">
        <v>0</v>
      </c>
      <c r="R241" s="187">
        <f>Q241*H241</f>
        <v>0</v>
      </c>
      <c r="S241" s="187">
        <v>0</v>
      </c>
      <c r="T241" s="188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89" t="s">
        <v>235</v>
      </c>
      <c r="AT241" s="189" t="s">
        <v>231</v>
      </c>
      <c r="AU241" s="189" t="s">
        <v>89</v>
      </c>
      <c r="AY241" s="19" t="s">
        <v>230</v>
      </c>
      <c r="BE241" s="190">
        <f>IF(N241="základní",J241,0)</f>
        <v>0</v>
      </c>
      <c r="BF241" s="190">
        <f>IF(N241="snížená",J241,0)</f>
        <v>0</v>
      </c>
      <c r="BG241" s="190">
        <f>IF(N241="zákl. přenesená",J241,0)</f>
        <v>0</v>
      </c>
      <c r="BH241" s="190">
        <f>IF(N241="sníž. přenesená",J241,0)</f>
        <v>0</v>
      </c>
      <c r="BI241" s="190">
        <f>IF(N241="nulová",J241,0)</f>
        <v>0</v>
      </c>
      <c r="BJ241" s="19" t="s">
        <v>87</v>
      </c>
      <c r="BK241" s="190">
        <f>ROUND(I241*H241,2)</f>
        <v>0</v>
      </c>
      <c r="BL241" s="19" t="s">
        <v>235</v>
      </c>
      <c r="BM241" s="189" t="s">
        <v>2842</v>
      </c>
    </row>
    <row r="242" s="2" customFormat="1">
      <c r="A242" s="38"/>
      <c r="B242" s="39"/>
      <c r="C242" s="38"/>
      <c r="D242" s="191" t="s">
        <v>237</v>
      </c>
      <c r="E242" s="38"/>
      <c r="F242" s="192" t="s">
        <v>1356</v>
      </c>
      <c r="G242" s="38"/>
      <c r="H242" s="38"/>
      <c r="I242" s="193"/>
      <c r="J242" s="38"/>
      <c r="K242" s="38"/>
      <c r="L242" s="39"/>
      <c r="M242" s="194"/>
      <c r="N242" s="195"/>
      <c r="O242" s="77"/>
      <c r="P242" s="77"/>
      <c r="Q242" s="77"/>
      <c r="R242" s="77"/>
      <c r="S242" s="77"/>
      <c r="T242" s="7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19" t="s">
        <v>237</v>
      </c>
      <c r="AU242" s="19" t="s">
        <v>89</v>
      </c>
    </row>
    <row r="243" s="2" customFormat="1">
      <c r="A243" s="38"/>
      <c r="B243" s="39"/>
      <c r="C243" s="38"/>
      <c r="D243" s="199" t="s">
        <v>397</v>
      </c>
      <c r="E243" s="38"/>
      <c r="F243" s="200" t="s">
        <v>2056</v>
      </c>
      <c r="G243" s="38"/>
      <c r="H243" s="38"/>
      <c r="I243" s="193"/>
      <c r="J243" s="38"/>
      <c r="K243" s="38"/>
      <c r="L243" s="39"/>
      <c r="M243" s="194"/>
      <c r="N243" s="195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397</v>
      </c>
      <c r="AU243" s="19" t="s">
        <v>89</v>
      </c>
    </row>
    <row r="244" s="15" customFormat="1">
      <c r="A244" s="15"/>
      <c r="B244" s="221"/>
      <c r="C244" s="15"/>
      <c r="D244" s="191" t="s">
        <v>519</v>
      </c>
      <c r="E244" s="222" t="s">
        <v>1</v>
      </c>
      <c r="F244" s="223" t="s">
        <v>2039</v>
      </c>
      <c r="G244" s="15"/>
      <c r="H244" s="222" t="s">
        <v>1</v>
      </c>
      <c r="I244" s="224"/>
      <c r="J244" s="15"/>
      <c r="K244" s="15"/>
      <c r="L244" s="221"/>
      <c r="M244" s="225"/>
      <c r="N244" s="226"/>
      <c r="O244" s="226"/>
      <c r="P244" s="226"/>
      <c r="Q244" s="226"/>
      <c r="R244" s="226"/>
      <c r="S244" s="226"/>
      <c r="T244" s="227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22" t="s">
        <v>519</v>
      </c>
      <c r="AU244" s="222" t="s">
        <v>89</v>
      </c>
      <c r="AV244" s="15" t="s">
        <v>87</v>
      </c>
      <c r="AW244" s="15" t="s">
        <v>35</v>
      </c>
      <c r="AX244" s="15" t="s">
        <v>79</v>
      </c>
      <c r="AY244" s="222" t="s">
        <v>230</v>
      </c>
    </row>
    <row r="245" s="15" customFormat="1">
      <c r="A245" s="15"/>
      <c r="B245" s="221"/>
      <c r="C245" s="15"/>
      <c r="D245" s="191" t="s">
        <v>519</v>
      </c>
      <c r="E245" s="222" t="s">
        <v>1</v>
      </c>
      <c r="F245" s="223" t="s">
        <v>2816</v>
      </c>
      <c r="G245" s="15"/>
      <c r="H245" s="222" t="s">
        <v>1</v>
      </c>
      <c r="I245" s="224"/>
      <c r="J245" s="15"/>
      <c r="K245" s="15"/>
      <c r="L245" s="221"/>
      <c r="M245" s="225"/>
      <c r="N245" s="226"/>
      <c r="O245" s="226"/>
      <c r="P245" s="226"/>
      <c r="Q245" s="226"/>
      <c r="R245" s="226"/>
      <c r="S245" s="226"/>
      <c r="T245" s="227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22" t="s">
        <v>519</v>
      </c>
      <c r="AU245" s="222" t="s">
        <v>89</v>
      </c>
      <c r="AV245" s="15" t="s">
        <v>87</v>
      </c>
      <c r="AW245" s="15" t="s">
        <v>35</v>
      </c>
      <c r="AX245" s="15" t="s">
        <v>79</v>
      </c>
      <c r="AY245" s="222" t="s">
        <v>230</v>
      </c>
    </row>
    <row r="246" s="15" customFormat="1">
      <c r="A246" s="15"/>
      <c r="B246" s="221"/>
      <c r="C246" s="15"/>
      <c r="D246" s="191" t="s">
        <v>519</v>
      </c>
      <c r="E246" s="222" t="s">
        <v>1</v>
      </c>
      <c r="F246" s="223" t="s">
        <v>1975</v>
      </c>
      <c r="G246" s="15"/>
      <c r="H246" s="222" t="s">
        <v>1</v>
      </c>
      <c r="I246" s="224"/>
      <c r="J246" s="15"/>
      <c r="K246" s="15"/>
      <c r="L246" s="221"/>
      <c r="M246" s="225"/>
      <c r="N246" s="226"/>
      <c r="O246" s="226"/>
      <c r="P246" s="226"/>
      <c r="Q246" s="226"/>
      <c r="R246" s="226"/>
      <c r="S246" s="226"/>
      <c r="T246" s="227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22" t="s">
        <v>519</v>
      </c>
      <c r="AU246" s="222" t="s">
        <v>89</v>
      </c>
      <c r="AV246" s="15" t="s">
        <v>87</v>
      </c>
      <c r="AW246" s="15" t="s">
        <v>35</v>
      </c>
      <c r="AX246" s="15" t="s">
        <v>79</v>
      </c>
      <c r="AY246" s="222" t="s">
        <v>230</v>
      </c>
    </row>
    <row r="247" s="13" customFormat="1">
      <c r="A247" s="13"/>
      <c r="B247" s="205"/>
      <c r="C247" s="13"/>
      <c r="D247" s="191" t="s">
        <v>519</v>
      </c>
      <c r="E247" s="206" t="s">
        <v>1</v>
      </c>
      <c r="F247" s="207" t="s">
        <v>2820</v>
      </c>
      <c r="G247" s="13"/>
      <c r="H247" s="208">
        <v>23.199999999999999</v>
      </c>
      <c r="I247" s="209"/>
      <c r="J247" s="13"/>
      <c r="K247" s="13"/>
      <c r="L247" s="205"/>
      <c r="M247" s="210"/>
      <c r="N247" s="211"/>
      <c r="O247" s="211"/>
      <c r="P247" s="211"/>
      <c r="Q247" s="211"/>
      <c r="R247" s="211"/>
      <c r="S247" s="211"/>
      <c r="T247" s="21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06" t="s">
        <v>519</v>
      </c>
      <c r="AU247" s="206" t="s">
        <v>89</v>
      </c>
      <c r="AV247" s="13" t="s">
        <v>89</v>
      </c>
      <c r="AW247" s="13" t="s">
        <v>35</v>
      </c>
      <c r="AX247" s="13" t="s">
        <v>79</v>
      </c>
      <c r="AY247" s="206" t="s">
        <v>230</v>
      </c>
    </row>
    <row r="248" s="13" customFormat="1">
      <c r="A248" s="13"/>
      <c r="B248" s="205"/>
      <c r="C248" s="13"/>
      <c r="D248" s="191" t="s">
        <v>519</v>
      </c>
      <c r="E248" s="206" t="s">
        <v>1</v>
      </c>
      <c r="F248" s="207" t="s">
        <v>2298</v>
      </c>
      <c r="G248" s="13"/>
      <c r="H248" s="208">
        <v>2</v>
      </c>
      <c r="I248" s="209"/>
      <c r="J248" s="13"/>
      <c r="K248" s="13"/>
      <c r="L248" s="205"/>
      <c r="M248" s="210"/>
      <c r="N248" s="211"/>
      <c r="O248" s="211"/>
      <c r="P248" s="211"/>
      <c r="Q248" s="211"/>
      <c r="R248" s="211"/>
      <c r="S248" s="211"/>
      <c r="T248" s="21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06" t="s">
        <v>519</v>
      </c>
      <c r="AU248" s="206" t="s">
        <v>89</v>
      </c>
      <c r="AV248" s="13" t="s">
        <v>89</v>
      </c>
      <c r="AW248" s="13" t="s">
        <v>35</v>
      </c>
      <c r="AX248" s="13" t="s">
        <v>79</v>
      </c>
      <c r="AY248" s="206" t="s">
        <v>230</v>
      </c>
    </row>
    <row r="249" s="14" customFormat="1">
      <c r="A249" s="14"/>
      <c r="B249" s="213"/>
      <c r="C249" s="14"/>
      <c r="D249" s="191" t="s">
        <v>519</v>
      </c>
      <c r="E249" s="214" t="s">
        <v>1</v>
      </c>
      <c r="F249" s="215" t="s">
        <v>534</v>
      </c>
      <c r="G249" s="14"/>
      <c r="H249" s="216">
        <v>25.199999999999999</v>
      </c>
      <c r="I249" s="217"/>
      <c r="J249" s="14"/>
      <c r="K249" s="14"/>
      <c r="L249" s="213"/>
      <c r="M249" s="218"/>
      <c r="N249" s="219"/>
      <c r="O249" s="219"/>
      <c r="P249" s="219"/>
      <c r="Q249" s="219"/>
      <c r="R249" s="219"/>
      <c r="S249" s="219"/>
      <c r="T249" s="220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14" t="s">
        <v>519</v>
      </c>
      <c r="AU249" s="214" t="s">
        <v>89</v>
      </c>
      <c r="AV249" s="14" t="s">
        <v>235</v>
      </c>
      <c r="AW249" s="14" t="s">
        <v>35</v>
      </c>
      <c r="AX249" s="14" t="s">
        <v>87</v>
      </c>
      <c r="AY249" s="214" t="s">
        <v>230</v>
      </c>
    </row>
    <row r="250" s="13" customFormat="1">
      <c r="A250" s="13"/>
      <c r="B250" s="205"/>
      <c r="C250" s="13"/>
      <c r="D250" s="191" t="s">
        <v>519</v>
      </c>
      <c r="E250" s="13"/>
      <c r="F250" s="207" t="s">
        <v>2843</v>
      </c>
      <c r="G250" s="13"/>
      <c r="H250" s="208">
        <v>50.399999999999999</v>
      </c>
      <c r="I250" s="209"/>
      <c r="J250" s="13"/>
      <c r="K250" s="13"/>
      <c r="L250" s="205"/>
      <c r="M250" s="210"/>
      <c r="N250" s="211"/>
      <c r="O250" s="211"/>
      <c r="P250" s="211"/>
      <c r="Q250" s="211"/>
      <c r="R250" s="211"/>
      <c r="S250" s="211"/>
      <c r="T250" s="21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06" t="s">
        <v>519</v>
      </c>
      <c r="AU250" s="206" t="s">
        <v>89</v>
      </c>
      <c r="AV250" s="13" t="s">
        <v>89</v>
      </c>
      <c r="AW250" s="13" t="s">
        <v>3</v>
      </c>
      <c r="AX250" s="13" t="s">
        <v>87</v>
      </c>
      <c r="AY250" s="206" t="s">
        <v>230</v>
      </c>
    </row>
    <row r="251" s="2" customFormat="1" ht="16.5" customHeight="1">
      <c r="A251" s="38"/>
      <c r="B251" s="177"/>
      <c r="C251" s="178" t="s">
        <v>301</v>
      </c>
      <c r="D251" s="178" t="s">
        <v>231</v>
      </c>
      <c r="E251" s="179" t="s">
        <v>764</v>
      </c>
      <c r="F251" s="180" t="s">
        <v>765</v>
      </c>
      <c r="G251" s="181" t="s">
        <v>578</v>
      </c>
      <c r="H251" s="182">
        <v>1.5</v>
      </c>
      <c r="I251" s="183"/>
      <c r="J251" s="184">
        <f>ROUND(I251*H251,2)</f>
        <v>0</v>
      </c>
      <c r="K251" s="180" t="s">
        <v>515</v>
      </c>
      <c r="L251" s="39"/>
      <c r="M251" s="185" t="s">
        <v>1</v>
      </c>
      <c r="N251" s="186" t="s">
        <v>44</v>
      </c>
      <c r="O251" s="77"/>
      <c r="P251" s="187">
        <f>O251*H251</f>
        <v>0</v>
      </c>
      <c r="Q251" s="187">
        <v>0</v>
      </c>
      <c r="R251" s="187">
        <f>Q251*H251</f>
        <v>0</v>
      </c>
      <c r="S251" s="187">
        <v>0</v>
      </c>
      <c r="T251" s="188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89" t="s">
        <v>235</v>
      </c>
      <c r="AT251" s="189" t="s">
        <v>231</v>
      </c>
      <c r="AU251" s="189" t="s">
        <v>89</v>
      </c>
      <c r="AY251" s="19" t="s">
        <v>230</v>
      </c>
      <c r="BE251" s="190">
        <f>IF(N251="základní",J251,0)</f>
        <v>0</v>
      </c>
      <c r="BF251" s="190">
        <f>IF(N251="snížená",J251,0)</f>
        <v>0</v>
      </c>
      <c r="BG251" s="190">
        <f>IF(N251="zákl. přenesená",J251,0)</f>
        <v>0</v>
      </c>
      <c r="BH251" s="190">
        <f>IF(N251="sníž. přenesená",J251,0)</f>
        <v>0</v>
      </c>
      <c r="BI251" s="190">
        <f>IF(N251="nulová",J251,0)</f>
        <v>0</v>
      </c>
      <c r="BJ251" s="19" t="s">
        <v>87</v>
      </c>
      <c r="BK251" s="190">
        <f>ROUND(I251*H251,2)</f>
        <v>0</v>
      </c>
      <c r="BL251" s="19" t="s">
        <v>235</v>
      </c>
      <c r="BM251" s="189" t="s">
        <v>2844</v>
      </c>
    </row>
    <row r="252" s="2" customFormat="1">
      <c r="A252" s="38"/>
      <c r="B252" s="39"/>
      <c r="C252" s="38"/>
      <c r="D252" s="191" t="s">
        <v>237</v>
      </c>
      <c r="E252" s="38"/>
      <c r="F252" s="192" t="s">
        <v>767</v>
      </c>
      <c r="G252" s="38"/>
      <c r="H252" s="38"/>
      <c r="I252" s="193"/>
      <c r="J252" s="38"/>
      <c r="K252" s="38"/>
      <c r="L252" s="39"/>
      <c r="M252" s="194"/>
      <c r="N252" s="195"/>
      <c r="O252" s="77"/>
      <c r="P252" s="77"/>
      <c r="Q252" s="77"/>
      <c r="R252" s="77"/>
      <c r="S252" s="77"/>
      <c r="T252" s="7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19" t="s">
        <v>237</v>
      </c>
      <c r="AU252" s="19" t="s">
        <v>89</v>
      </c>
    </row>
    <row r="253" s="2" customFormat="1">
      <c r="A253" s="38"/>
      <c r="B253" s="39"/>
      <c r="C253" s="38"/>
      <c r="D253" s="199" t="s">
        <v>397</v>
      </c>
      <c r="E253" s="38"/>
      <c r="F253" s="200" t="s">
        <v>768</v>
      </c>
      <c r="G253" s="38"/>
      <c r="H253" s="38"/>
      <c r="I253" s="193"/>
      <c r="J253" s="38"/>
      <c r="K253" s="38"/>
      <c r="L253" s="39"/>
      <c r="M253" s="194"/>
      <c r="N253" s="195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397</v>
      </c>
      <c r="AU253" s="19" t="s">
        <v>89</v>
      </c>
    </row>
    <row r="254" s="15" customFormat="1">
      <c r="A254" s="15"/>
      <c r="B254" s="221"/>
      <c r="C254" s="15"/>
      <c r="D254" s="191" t="s">
        <v>519</v>
      </c>
      <c r="E254" s="222" t="s">
        <v>1</v>
      </c>
      <c r="F254" s="223" t="s">
        <v>2036</v>
      </c>
      <c r="G254" s="15"/>
      <c r="H254" s="222" t="s">
        <v>1</v>
      </c>
      <c r="I254" s="224"/>
      <c r="J254" s="15"/>
      <c r="K254" s="15"/>
      <c r="L254" s="221"/>
      <c r="M254" s="225"/>
      <c r="N254" s="226"/>
      <c r="O254" s="226"/>
      <c r="P254" s="226"/>
      <c r="Q254" s="226"/>
      <c r="R254" s="226"/>
      <c r="S254" s="226"/>
      <c r="T254" s="227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22" t="s">
        <v>519</v>
      </c>
      <c r="AU254" s="222" t="s">
        <v>89</v>
      </c>
      <c r="AV254" s="15" t="s">
        <v>87</v>
      </c>
      <c r="AW254" s="15" t="s">
        <v>35</v>
      </c>
      <c r="AX254" s="15" t="s">
        <v>79</v>
      </c>
      <c r="AY254" s="222" t="s">
        <v>230</v>
      </c>
    </row>
    <row r="255" s="13" customFormat="1">
      <c r="A255" s="13"/>
      <c r="B255" s="205"/>
      <c r="C255" s="13"/>
      <c r="D255" s="191" t="s">
        <v>519</v>
      </c>
      <c r="E255" s="206" t="s">
        <v>1</v>
      </c>
      <c r="F255" s="207" t="s">
        <v>2831</v>
      </c>
      <c r="G255" s="13"/>
      <c r="H255" s="208">
        <v>1.5</v>
      </c>
      <c r="I255" s="209"/>
      <c r="J255" s="13"/>
      <c r="K255" s="13"/>
      <c r="L255" s="205"/>
      <c r="M255" s="210"/>
      <c r="N255" s="211"/>
      <c r="O255" s="211"/>
      <c r="P255" s="211"/>
      <c r="Q255" s="211"/>
      <c r="R255" s="211"/>
      <c r="S255" s="211"/>
      <c r="T255" s="21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06" t="s">
        <v>519</v>
      </c>
      <c r="AU255" s="206" t="s">
        <v>89</v>
      </c>
      <c r="AV255" s="13" t="s">
        <v>89</v>
      </c>
      <c r="AW255" s="13" t="s">
        <v>35</v>
      </c>
      <c r="AX255" s="13" t="s">
        <v>79</v>
      </c>
      <c r="AY255" s="206" t="s">
        <v>230</v>
      </c>
    </row>
    <row r="256" s="14" customFormat="1">
      <c r="A256" s="14"/>
      <c r="B256" s="213"/>
      <c r="C256" s="14"/>
      <c r="D256" s="191" t="s">
        <v>519</v>
      </c>
      <c r="E256" s="214" t="s">
        <v>1</v>
      </c>
      <c r="F256" s="215" t="s">
        <v>534</v>
      </c>
      <c r="G256" s="14"/>
      <c r="H256" s="216">
        <v>1.5</v>
      </c>
      <c r="I256" s="217"/>
      <c r="J256" s="14"/>
      <c r="K256" s="14"/>
      <c r="L256" s="213"/>
      <c r="M256" s="218"/>
      <c r="N256" s="219"/>
      <c r="O256" s="219"/>
      <c r="P256" s="219"/>
      <c r="Q256" s="219"/>
      <c r="R256" s="219"/>
      <c r="S256" s="219"/>
      <c r="T256" s="220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14" t="s">
        <v>519</v>
      </c>
      <c r="AU256" s="214" t="s">
        <v>89</v>
      </c>
      <c r="AV256" s="14" t="s">
        <v>235</v>
      </c>
      <c r="AW256" s="14" t="s">
        <v>35</v>
      </c>
      <c r="AX256" s="14" t="s">
        <v>87</v>
      </c>
      <c r="AY256" s="214" t="s">
        <v>230</v>
      </c>
    </row>
    <row r="257" s="2" customFormat="1" ht="16.5" customHeight="1">
      <c r="A257" s="38"/>
      <c r="B257" s="177"/>
      <c r="C257" s="178" t="s">
        <v>305</v>
      </c>
      <c r="D257" s="178" t="s">
        <v>231</v>
      </c>
      <c r="E257" s="179" t="s">
        <v>771</v>
      </c>
      <c r="F257" s="180" t="s">
        <v>772</v>
      </c>
      <c r="G257" s="181" t="s">
        <v>578</v>
      </c>
      <c r="H257" s="182">
        <v>11.129</v>
      </c>
      <c r="I257" s="183"/>
      <c r="J257" s="184">
        <f>ROUND(I257*H257,2)</f>
        <v>0</v>
      </c>
      <c r="K257" s="180" t="s">
        <v>515</v>
      </c>
      <c r="L257" s="39"/>
      <c r="M257" s="185" t="s">
        <v>1</v>
      </c>
      <c r="N257" s="186" t="s">
        <v>44</v>
      </c>
      <c r="O257" s="77"/>
      <c r="P257" s="187">
        <f>O257*H257</f>
        <v>0</v>
      </c>
      <c r="Q257" s="187">
        <v>0</v>
      </c>
      <c r="R257" s="187">
        <f>Q257*H257</f>
        <v>0</v>
      </c>
      <c r="S257" s="187">
        <v>0</v>
      </c>
      <c r="T257" s="188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89" t="s">
        <v>235</v>
      </c>
      <c r="AT257" s="189" t="s">
        <v>231</v>
      </c>
      <c r="AU257" s="189" t="s">
        <v>89</v>
      </c>
      <c r="AY257" s="19" t="s">
        <v>230</v>
      </c>
      <c r="BE257" s="190">
        <f>IF(N257="základní",J257,0)</f>
        <v>0</v>
      </c>
      <c r="BF257" s="190">
        <f>IF(N257="snížená",J257,0)</f>
        <v>0</v>
      </c>
      <c r="BG257" s="190">
        <f>IF(N257="zákl. přenesená",J257,0)</f>
        <v>0</v>
      </c>
      <c r="BH257" s="190">
        <f>IF(N257="sníž. přenesená",J257,0)</f>
        <v>0</v>
      </c>
      <c r="BI257" s="190">
        <f>IF(N257="nulová",J257,0)</f>
        <v>0</v>
      </c>
      <c r="BJ257" s="19" t="s">
        <v>87</v>
      </c>
      <c r="BK257" s="190">
        <f>ROUND(I257*H257,2)</f>
        <v>0</v>
      </c>
      <c r="BL257" s="19" t="s">
        <v>235</v>
      </c>
      <c r="BM257" s="189" t="s">
        <v>2845</v>
      </c>
    </row>
    <row r="258" s="2" customFormat="1">
      <c r="A258" s="38"/>
      <c r="B258" s="39"/>
      <c r="C258" s="38"/>
      <c r="D258" s="191" t="s">
        <v>237</v>
      </c>
      <c r="E258" s="38"/>
      <c r="F258" s="192" t="s">
        <v>774</v>
      </c>
      <c r="G258" s="38"/>
      <c r="H258" s="38"/>
      <c r="I258" s="193"/>
      <c r="J258" s="38"/>
      <c r="K258" s="38"/>
      <c r="L258" s="39"/>
      <c r="M258" s="194"/>
      <c r="N258" s="195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237</v>
      </c>
      <c r="AU258" s="19" t="s">
        <v>89</v>
      </c>
    </row>
    <row r="259" s="2" customFormat="1">
      <c r="A259" s="38"/>
      <c r="B259" s="39"/>
      <c r="C259" s="38"/>
      <c r="D259" s="199" t="s">
        <v>397</v>
      </c>
      <c r="E259" s="38"/>
      <c r="F259" s="200" t="s">
        <v>775</v>
      </c>
      <c r="G259" s="38"/>
      <c r="H259" s="38"/>
      <c r="I259" s="193"/>
      <c r="J259" s="38"/>
      <c r="K259" s="38"/>
      <c r="L259" s="39"/>
      <c r="M259" s="194"/>
      <c r="N259" s="195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397</v>
      </c>
      <c r="AU259" s="19" t="s">
        <v>89</v>
      </c>
    </row>
    <row r="260" s="15" customFormat="1">
      <c r="A260" s="15"/>
      <c r="B260" s="221"/>
      <c r="C260" s="15"/>
      <c r="D260" s="191" t="s">
        <v>519</v>
      </c>
      <c r="E260" s="222" t="s">
        <v>1</v>
      </c>
      <c r="F260" s="223" t="s">
        <v>2060</v>
      </c>
      <c r="G260" s="15"/>
      <c r="H260" s="222" t="s">
        <v>1</v>
      </c>
      <c r="I260" s="224"/>
      <c r="J260" s="15"/>
      <c r="K260" s="15"/>
      <c r="L260" s="221"/>
      <c r="M260" s="225"/>
      <c r="N260" s="226"/>
      <c r="O260" s="226"/>
      <c r="P260" s="226"/>
      <c r="Q260" s="226"/>
      <c r="R260" s="226"/>
      <c r="S260" s="226"/>
      <c r="T260" s="227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22" t="s">
        <v>519</v>
      </c>
      <c r="AU260" s="222" t="s">
        <v>89</v>
      </c>
      <c r="AV260" s="15" t="s">
        <v>87</v>
      </c>
      <c r="AW260" s="15" t="s">
        <v>35</v>
      </c>
      <c r="AX260" s="15" t="s">
        <v>79</v>
      </c>
      <c r="AY260" s="222" t="s">
        <v>230</v>
      </c>
    </row>
    <row r="261" s="15" customFormat="1">
      <c r="A261" s="15"/>
      <c r="B261" s="221"/>
      <c r="C261" s="15"/>
      <c r="D261" s="191" t="s">
        <v>519</v>
      </c>
      <c r="E261" s="222" t="s">
        <v>1</v>
      </c>
      <c r="F261" s="223" t="s">
        <v>2816</v>
      </c>
      <c r="G261" s="15"/>
      <c r="H261" s="222" t="s">
        <v>1</v>
      </c>
      <c r="I261" s="224"/>
      <c r="J261" s="15"/>
      <c r="K261" s="15"/>
      <c r="L261" s="221"/>
      <c r="M261" s="225"/>
      <c r="N261" s="226"/>
      <c r="O261" s="226"/>
      <c r="P261" s="226"/>
      <c r="Q261" s="226"/>
      <c r="R261" s="226"/>
      <c r="S261" s="226"/>
      <c r="T261" s="227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22" t="s">
        <v>519</v>
      </c>
      <c r="AU261" s="222" t="s">
        <v>89</v>
      </c>
      <c r="AV261" s="15" t="s">
        <v>87</v>
      </c>
      <c r="AW261" s="15" t="s">
        <v>35</v>
      </c>
      <c r="AX261" s="15" t="s">
        <v>79</v>
      </c>
      <c r="AY261" s="222" t="s">
        <v>230</v>
      </c>
    </row>
    <row r="262" s="15" customFormat="1">
      <c r="A262" s="15"/>
      <c r="B262" s="221"/>
      <c r="C262" s="15"/>
      <c r="D262" s="191" t="s">
        <v>519</v>
      </c>
      <c r="E262" s="222" t="s">
        <v>1</v>
      </c>
      <c r="F262" s="223" t="s">
        <v>1975</v>
      </c>
      <c r="G262" s="15"/>
      <c r="H262" s="222" t="s">
        <v>1</v>
      </c>
      <c r="I262" s="224"/>
      <c r="J262" s="15"/>
      <c r="K262" s="15"/>
      <c r="L262" s="221"/>
      <c r="M262" s="225"/>
      <c r="N262" s="226"/>
      <c r="O262" s="226"/>
      <c r="P262" s="226"/>
      <c r="Q262" s="226"/>
      <c r="R262" s="226"/>
      <c r="S262" s="226"/>
      <c r="T262" s="227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22" t="s">
        <v>519</v>
      </c>
      <c r="AU262" s="222" t="s">
        <v>89</v>
      </c>
      <c r="AV262" s="15" t="s">
        <v>87</v>
      </c>
      <c r="AW262" s="15" t="s">
        <v>35</v>
      </c>
      <c r="AX262" s="15" t="s">
        <v>79</v>
      </c>
      <c r="AY262" s="222" t="s">
        <v>230</v>
      </c>
    </row>
    <row r="263" s="13" customFormat="1">
      <c r="A263" s="13"/>
      <c r="B263" s="205"/>
      <c r="C263" s="13"/>
      <c r="D263" s="191" t="s">
        <v>519</v>
      </c>
      <c r="E263" s="206" t="s">
        <v>1</v>
      </c>
      <c r="F263" s="207" t="s">
        <v>2820</v>
      </c>
      <c r="G263" s="13"/>
      <c r="H263" s="208">
        <v>23.199999999999999</v>
      </c>
      <c r="I263" s="209"/>
      <c r="J263" s="13"/>
      <c r="K263" s="13"/>
      <c r="L263" s="205"/>
      <c r="M263" s="210"/>
      <c r="N263" s="211"/>
      <c r="O263" s="211"/>
      <c r="P263" s="211"/>
      <c r="Q263" s="211"/>
      <c r="R263" s="211"/>
      <c r="S263" s="211"/>
      <c r="T263" s="21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06" t="s">
        <v>519</v>
      </c>
      <c r="AU263" s="206" t="s">
        <v>89</v>
      </c>
      <c r="AV263" s="13" t="s">
        <v>89</v>
      </c>
      <c r="AW263" s="13" t="s">
        <v>35</v>
      </c>
      <c r="AX263" s="13" t="s">
        <v>79</v>
      </c>
      <c r="AY263" s="206" t="s">
        <v>230</v>
      </c>
    </row>
    <row r="264" s="13" customFormat="1">
      <c r="A264" s="13"/>
      <c r="B264" s="205"/>
      <c r="C264" s="13"/>
      <c r="D264" s="191" t="s">
        <v>519</v>
      </c>
      <c r="E264" s="206" t="s">
        <v>1</v>
      </c>
      <c r="F264" s="207" t="s">
        <v>2298</v>
      </c>
      <c r="G264" s="13"/>
      <c r="H264" s="208">
        <v>2</v>
      </c>
      <c r="I264" s="209"/>
      <c r="J264" s="13"/>
      <c r="K264" s="13"/>
      <c r="L264" s="205"/>
      <c r="M264" s="210"/>
      <c r="N264" s="211"/>
      <c r="O264" s="211"/>
      <c r="P264" s="211"/>
      <c r="Q264" s="211"/>
      <c r="R264" s="211"/>
      <c r="S264" s="211"/>
      <c r="T264" s="21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06" t="s">
        <v>519</v>
      </c>
      <c r="AU264" s="206" t="s">
        <v>89</v>
      </c>
      <c r="AV264" s="13" t="s">
        <v>89</v>
      </c>
      <c r="AW264" s="13" t="s">
        <v>35</v>
      </c>
      <c r="AX264" s="13" t="s">
        <v>79</v>
      </c>
      <c r="AY264" s="206" t="s">
        <v>230</v>
      </c>
    </row>
    <row r="265" s="15" customFormat="1">
      <c r="A265" s="15"/>
      <c r="B265" s="221"/>
      <c r="C265" s="15"/>
      <c r="D265" s="191" t="s">
        <v>519</v>
      </c>
      <c r="E265" s="222" t="s">
        <v>1</v>
      </c>
      <c r="F265" s="223" t="s">
        <v>2061</v>
      </c>
      <c r="G265" s="15"/>
      <c r="H265" s="222" t="s">
        <v>1</v>
      </c>
      <c r="I265" s="224"/>
      <c r="J265" s="15"/>
      <c r="K265" s="15"/>
      <c r="L265" s="221"/>
      <c r="M265" s="225"/>
      <c r="N265" s="226"/>
      <c r="O265" s="226"/>
      <c r="P265" s="226"/>
      <c r="Q265" s="226"/>
      <c r="R265" s="226"/>
      <c r="S265" s="226"/>
      <c r="T265" s="227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22" t="s">
        <v>519</v>
      </c>
      <c r="AU265" s="222" t="s">
        <v>89</v>
      </c>
      <c r="AV265" s="15" t="s">
        <v>87</v>
      </c>
      <c r="AW265" s="15" t="s">
        <v>35</v>
      </c>
      <c r="AX265" s="15" t="s">
        <v>79</v>
      </c>
      <c r="AY265" s="222" t="s">
        <v>230</v>
      </c>
    </row>
    <row r="266" s="15" customFormat="1">
      <c r="A266" s="15"/>
      <c r="B266" s="221"/>
      <c r="C266" s="15"/>
      <c r="D266" s="191" t="s">
        <v>519</v>
      </c>
      <c r="E266" s="222" t="s">
        <v>1</v>
      </c>
      <c r="F266" s="223" t="s">
        <v>2062</v>
      </c>
      <c r="G266" s="15"/>
      <c r="H266" s="222" t="s">
        <v>1</v>
      </c>
      <c r="I266" s="224"/>
      <c r="J266" s="15"/>
      <c r="K266" s="15"/>
      <c r="L266" s="221"/>
      <c r="M266" s="225"/>
      <c r="N266" s="226"/>
      <c r="O266" s="226"/>
      <c r="P266" s="226"/>
      <c r="Q266" s="226"/>
      <c r="R266" s="226"/>
      <c r="S266" s="226"/>
      <c r="T266" s="227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22" t="s">
        <v>519</v>
      </c>
      <c r="AU266" s="222" t="s">
        <v>89</v>
      </c>
      <c r="AV266" s="15" t="s">
        <v>87</v>
      </c>
      <c r="AW266" s="15" t="s">
        <v>35</v>
      </c>
      <c r="AX266" s="15" t="s">
        <v>79</v>
      </c>
      <c r="AY266" s="222" t="s">
        <v>230</v>
      </c>
    </row>
    <row r="267" s="13" customFormat="1">
      <c r="A267" s="13"/>
      <c r="B267" s="205"/>
      <c r="C267" s="13"/>
      <c r="D267" s="191" t="s">
        <v>519</v>
      </c>
      <c r="E267" s="206" t="s">
        <v>1</v>
      </c>
      <c r="F267" s="207" t="s">
        <v>2846</v>
      </c>
      <c r="G267" s="13"/>
      <c r="H267" s="208">
        <v>-1.45</v>
      </c>
      <c r="I267" s="209"/>
      <c r="J267" s="13"/>
      <c r="K267" s="13"/>
      <c r="L267" s="205"/>
      <c r="M267" s="210"/>
      <c r="N267" s="211"/>
      <c r="O267" s="211"/>
      <c r="P267" s="211"/>
      <c r="Q267" s="211"/>
      <c r="R267" s="211"/>
      <c r="S267" s="211"/>
      <c r="T267" s="21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06" t="s">
        <v>519</v>
      </c>
      <c r="AU267" s="206" t="s">
        <v>89</v>
      </c>
      <c r="AV267" s="13" t="s">
        <v>89</v>
      </c>
      <c r="AW267" s="13" t="s">
        <v>35</v>
      </c>
      <c r="AX267" s="13" t="s">
        <v>79</v>
      </c>
      <c r="AY267" s="206" t="s">
        <v>230</v>
      </c>
    </row>
    <row r="268" s="13" customFormat="1">
      <c r="A268" s="13"/>
      <c r="B268" s="205"/>
      <c r="C268" s="13"/>
      <c r="D268" s="191" t="s">
        <v>519</v>
      </c>
      <c r="E268" s="206" t="s">
        <v>1</v>
      </c>
      <c r="F268" s="207" t="s">
        <v>2283</v>
      </c>
      <c r="G268" s="13"/>
      <c r="H268" s="208">
        <v>-2</v>
      </c>
      <c r="I268" s="209"/>
      <c r="J268" s="13"/>
      <c r="K268" s="13"/>
      <c r="L268" s="205"/>
      <c r="M268" s="210"/>
      <c r="N268" s="211"/>
      <c r="O268" s="211"/>
      <c r="P268" s="211"/>
      <c r="Q268" s="211"/>
      <c r="R268" s="211"/>
      <c r="S268" s="211"/>
      <c r="T268" s="21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06" t="s">
        <v>519</v>
      </c>
      <c r="AU268" s="206" t="s">
        <v>89</v>
      </c>
      <c r="AV268" s="13" t="s">
        <v>89</v>
      </c>
      <c r="AW268" s="13" t="s">
        <v>35</v>
      </c>
      <c r="AX268" s="13" t="s">
        <v>79</v>
      </c>
      <c r="AY268" s="206" t="s">
        <v>230</v>
      </c>
    </row>
    <row r="269" s="13" customFormat="1">
      <c r="A269" s="13"/>
      <c r="B269" s="205"/>
      <c r="C269" s="13"/>
      <c r="D269" s="191" t="s">
        <v>519</v>
      </c>
      <c r="E269" s="206" t="s">
        <v>1</v>
      </c>
      <c r="F269" s="207" t="s">
        <v>2847</v>
      </c>
      <c r="G269" s="13"/>
      <c r="H269" s="208">
        <v>-8.6999999999999993</v>
      </c>
      <c r="I269" s="209"/>
      <c r="J269" s="13"/>
      <c r="K269" s="13"/>
      <c r="L269" s="205"/>
      <c r="M269" s="210"/>
      <c r="N269" s="211"/>
      <c r="O269" s="211"/>
      <c r="P269" s="211"/>
      <c r="Q269" s="211"/>
      <c r="R269" s="211"/>
      <c r="S269" s="211"/>
      <c r="T269" s="21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06" t="s">
        <v>519</v>
      </c>
      <c r="AU269" s="206" t="s">
        <v>89</v>
      </c>
      <c r="AV269" s="13" t="s">
        <v>89</v>
      </c>
      <c r="AW269" s="13" t="s">
        <v>35</v>
      </c>
      <c r="AX269" s="13" t="s">
        <v>79</v>
      </c>
      <c r="AY269" s="206" t="s">
        <v>230</v>
      </c>
    </row>
    <row r="270" s="13" customFormat="1">
      <c r="A270" s="13"/>
      <c r="B270" s="205"/>
      <c r="C270" s="13"/>
      <c r="D270" s="191" t="s">
        <v>519</v>
      </c>
      <c r="E270" s="206" t="s">
        <v>1</v>
      </c>
      <c r="F270" s="207" t="s">
        <v>2848</v>
      </c>
      <c r="G270" s="13"/>
      <c r="H270" s="208">
        <v>-0.22500000000000001</v>
      </c>
      <c r="I270" s="209"/>
      <c r="J270" s="13"/>
      <c r="K270" s="13"/>
      <c r="L270" s="205"/>
      <c r="M270" s="210"/>
      <c r="N270" s="211"/>
      <c r="O270" s="211"/>
      <c r="P270" s="211"/>
      <c r="Q270" s="211"/>
      <c r="R270" s="211"/>
      <c r="S270" s="211"/>
      <c r="T270" s="21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06" t="s">
        <v>519</v>
      </c>
      <c r="AU270" s="206" t="s">
        <v>89</v>
      </c>
      <c r="AV270" s="13" t="s">
        <v>89</v>
      </c>
      <c r="AW270" s="13" t="s">
        <v>35</v>
      </c>
      <c r="AX270" s="13" t="s">
        <v>79</v>
      </c>
      <c r="AY270" s="206" t="s">
        <v>230</v>
      </c>
    </row>
    <row r="271" s="13" customFormat="1">
      <c r="A271" s="13"/>
      <c r="B271" s="205"/>
      <c r="C271" s="13"/>
      <c r="D271" s="191" t="s">
        <v>519</v>
      </c>
      <c r="E271" s="206" t="s">
        <v>1</v>
      </c>
      <c r="F271" s="207" t="s">
        <v>2849</v>
      </c>
      <c r="G271" s="13"/>
      <c r="H271" s="208">
        <v>-1.696</v>
      </c>
      <c r="I271" s="209"/>
      <c r="J271" s="13"/>
      <c r="K271" s="13"/>
      <c r="L271" s="205"/>
      <c r="M271" s="210"/>
      <c r="N271" s="211"/>
      <c r="O271" s="211"/>
      <c r="P271" s="211"/>
      <c r="Q271" s="211"/>
      <c r="R271" s="211"/>
      <c r="S271" s="211"/>
      <c r="T271" s="21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06" t="s">
        <v>519</v>
      </c>
      <c r="AU271" s="206" t="s">
        <v>89</v>
      </c>
      <c r="AV271" s="13" t="s">
        <v>89</v>
      </c>
      <c r="AW271" s="13" t="s">
        <v>35</v>
      </c>
      <c r="AX271" s="13" t="s">
        <v>79</v>
      </c>
      <c r="AY271" s="206" t="s">
        <v>230</v>
      </c>
    </row>
    <row r="272" s="14" customFormat="1">
      <c r="A272" s="14"/>
      <c r="B272" s="213"/>
      <c r="C272" s="14"/>
      <c r="D272" s="191" t="s">
        <v>519</v>
      </c>
      <c r="E272" s="214" t="s">
        <v>1</v>
      </c>
      <c r="F272" s="215" t="s">
        <v>534</v>
      </c>
      <c r="G272" s="14"/>
      <c r="H272" s="216">
        <v>11.129000000000001</v>
      </c>
      <c r="I272" s="217"/>
      <c r="J272" s="14"/>
      <c r="K272" s="14"/>
      <c r="L272" s="213"/>
      <c r="M272" s="218"/>
      <c r="N272" s="219"/>
      <c r="O272" s="219"/>
      <c r="P272" s="219"/>
      <c r="Q272" s="219"/>
      <c r="R272" s="219"/>
      <c r="S272" s="219"/>
      <c r="T272" s="22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14" t="s">
        <v>519</v>
      </c>
      <c r="AU272" s="214" t="s">
        <v>89</v>
      </c>
      <c r="AV272" s="14" t="s">
        <v>235</v>
      </c>
      <c r="AW272" s="14" t="s">
        <v>35</v>
      </c>
      <c r="AX272" s="14" t="s">
        <v>87</v>
      </c>
      <c r="AY272" s="214" t="s">
        <v>230</v>
      </c>
    </row>
    <row r="273" s="2" customFormat="1" ht="16.5" customHeight="1">
      <c r="A273" s="38"/>
      <c r="B273" s="177"/>
      <c r="C273" s="236" t="s">
        <v>310</v>
      </c>
      <c r="D273" s="236" t="s">
        <v>745</v>
      </c>
      <c r="E273" s="237" t="s">
        <v>784</v>
      </c>
      <c r="F273" s="238" t="s">
        <v>785</v>
      </c>
      <c r="G273" s="239" t="s">
        <v>748</v>
      </c>
      <c r="H273" s="240">
        <v>22.257999999999999</v>
      </c>
      <c r="I273" s="241"/>
      <c r="J273" s="242">
        <f>ROUND(I273*H273,2)</f>
        <v>0</v>
      </c>
      <c r="K273" s="238" t="s">
        <v>515</v>
      </c>
      <c r="L273" s="243"/>
      <c r="M273" s="244" t="s">
        <v>1</v>
      </c>
      <c r="N273" s="245" t="s">
        <v>44</v>
      </c>
      <c r="O273" s="77"/>
      <c r="P273" s="187">
        <f>O273*H273</f>
        <v>0</v>
      </c>
      <c r="Q273" s="187">
        <v>0</v>
      </c>
      <c r="R273" s="187">
        <f>Q273*H273</f>
        <v>0</v>
      </c>
      <c r="S273" s="187">
        <v>0</v>
      </c>
      <c r="T273" s="188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189" t="s">
        <v>260</v>
      </c>
      <c r="AT273" s="189" t="s">
        <v>745</v>
      </c>
      <c r="AU273" s="189" t="s">
        <v>89</v>
      </c>
      <c r="AY273" s="19" t="s">
        <v>230</v>
      </c>
      <c r="BE273" s="190">
        <f>IF(N273="základní",J273,0)</f>
        <v>0</v>
      </c>
      <c r="BF273" s="190">
        <f>IF(N273="snížená",J273,0)</f>
        <v>0</v>
      </c>
      <c r="BG273" s="190">
        <f>IF(N273="zákl. přenesená",J273,0)</f>
        <v>0</v>
      </c>
      <c r="BH273" s="190">
        <f>IF(N273="sníž. přenesená",J273,0)</f>
        <v>0</v>
      </c>
      <c r="BI273" s="190">
        <f>IF(N273="nulová",J273,0)</f>
        <v>0</v>
      </c>
      <c r="BJ273" s="19" t="s">
        <v>87</v>
      </c>
      <c r="BK273" s="190">
        <f>ROUND(I273*H273,2)</f>
        <v>0</v>
      </c>
      <c r="BL273" s="19" t="s">
        <v>235</v>
      </c>
      <c r="BM273" s="189" t="s">
        <v>2850</v>
      </c>
    </row>
    <row r="274" s="2" customFormat="1">
      <c r="A274" s="38"/>
      <c r="B274" s="39"/>
      <c r="C274" s="38"/>
      <c r="D274" s="191" t="s">
        <v>237</v>
      </c>
      <c r="E274" s="38"/>
      <c r="F274" s="192" t="s">
        <v>785</v>
      </c>
      <c r="G274" s="38"/>
      <c r="H274" s="38"/>
      <c r="I274" s="193"/>
      <c r="J274" s="38"/>
      <c r="K274" s="38"/>
      <c r="L274" s="39"/>
      <c r="M274" s="194"/>
      <c r="N274" s="195"/>
      <c r="O274" s="77"/>
      <c r="P274" s="77"/>
      <c r="Q274" s="77"/>
      <c r="R274" s="77"/>
      <c r="S274" s="77"/>
      <c r="T274" s="7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T274" s="19" t="s">
        <v>237</v>
      </c>
      <c r="AU274" s="19" t="s">
        <v>89</v>
      </c>
    </row>
    <row r="275" s="13" customFormat="1">
      <c r="A275" s="13"/>
      <c r="B275" s="205"/>
      <c r="C275" s="13"/>
      <c r="D275" s="191" t="s">
        <v>519</v>
      </c>
      <c r="E275" s="13"/>
      <c r="F275" s="207" t="s">
        <v>2851</v>
      </c>
      <c r="G275" s="13"/>
      <c r="H275" s="208">
        <v>22.257999999999999</v>
      </c>
      <c r="I275" s="209"/>
      <c r="J275" s="13"/>
      <c r="K275" s="13"/>
      <c r="L275" s="205"/>
      <c r="M275" s="210"/>
      <c r="N275" s="211"/>
      <c r="O275" s="211"/>
      <c r="P275" s="211"/>
      <c r="Q275" s="211"/>
      <c r="R275" s="211"/>
      <c r="S275" s="211"/>
      <c r="T275" s="21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06" t="s">
        <v>519</v>
      </c>
      <c r="AU275" s="206" t="s">
        <v>89</v>
      </c>
      <c r="AV275" s="13" t="s">
        <v>89</v>
      </c>
      <c r="AW275" s="13" t="s">
        <v>3</v>
      </c>
      <c r="AX275" s="13" t="s">
        <v>87</v>
      </c>
      <c r="AY275" s="206" t="s">
        <v>230</v>
      </c>
    </row>
    <row r="276" s="2" customFormat="1" ht="16.5" customHeight="1">
      <c r="A276" s="38"/>
      <c r="B276" s="177"/>
      <c r="C276" s="178" t="s">
        <v>7</v>
      </c>
      <c r="D276" s="178" t="s">
        <v>231</v>
      </c>
      <c r="E276" s="179" t="s">
        <v>789</v>
      </c>
      <c r="F276" s="180" t="s">
        <v>790</v>
      </c>
      <c r="G276" s="181" t="s">
        <v>578</v>
      </c>
      <c r="H276" s="182">
        <v>7.8799999999999999</v>
      </c>
      <c r="I276" s="183"/>
      <c r="J276" s="184">
        <f>ROUND(I276*H276,2)</f>
        <v>0</v>
      </c>
      <c r="K276" s="180" t="s">
        <v>515</v>
      </c>
      <c r="L276" s="39"/>
      <c r="M276" s="185" t="s">
        <v>1</v>
      </c>
      <c r="N276" s="186" t="s">
        <v>44</v>
      </c>
      <c r="O276" s="77"/>
      <c r="P276" s="187">
        <f>O276*H276</f>
        <v>0</v>
      </c>
      <c r="Q276" s="187">
        <v>0</v>
      </c>
      <c r="R276" s="187">
        <f>Q276*H276</f>
        <v>0</v>
      </c>
      <c r="S276" s="187">
        <v>0</v>
      </c>
      <c r="T276" s="188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189" t="s">
        <v>235</v>
      </c>
      <c r="AT276" s="189" t="s">
        <v>231</v>
      </c>
      <c r="AU276" s="189" t="s">
        <v>89</v>
      </c>
      <c r="AY276" s="19" t="s">
        <v>230</v>
      </c>
      <c r="BE276" s="190">
        <f>IF(N276="základní",J276,0)</f>
        <v>0</v>
      </c>
      <c r="BF276" s="190">
        <f>IF(N276="snížená",J276,0)</f>
        <v>0</v>
      </c>
      <c r="BG276" s="190">
        <f>IF(N276="zákl. přenesená",J276,0)</f>
        <v>0</v>
      </c>
      <c r="BH276" s="190">
        <f>IF(N276="sníž. přenesená",J276,0)</f>
        <v>0</v>
      </c>
      <c r="BI276" s="190">
        <f>IF(N276="nulová",J276,0)</f>
        <v>0</v>
      </c>
      <c r="BJ276" s="19" t="s">
        <v>87</v>
      </c>
      <c r="BK276" s="190">
        <f>ROUND(I276*H276,2)</f>
        <v>0</v>
      </c>
      <c r="BL276" s="19" t="s">
        <v>235</v>
      </c>
      <c r="BM276" s="189" t="s">
        <v>2852</v>
      </c>
    </row>
    <row r="277" s="2" customFormat="1">
      <c r="A277" s="38"/>
      <c r="B277" s="39"/>
      <c r="C277" s="38"/>
      <c r="D277" s="191" t="s">
        <v>237</v>
      </c>
      <c r="E277" s="38"/>
      <c r="F277" s="192" t="s">
        <v>792</v>
      </c>
      <c r="G277" s="38"/>
      <c r="H277" s="38"/>
      <c r="I277" s="193"/>
      <c r="J277" s="38"/>
      <c r="K277" s="38"/>
      <c r="L277" s="39"/>
      <c r="M277" s="194"/>
      <c r="N277" s="195"/>
      <c r="O277" s="77"/>
      <c r="P277" s="77"/>
      <c r="Q277" s="77"/>
      <c r="R277" s="77"/>
      <c r="S277" s="77"/>
      <c r="T277" s="7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19" t="s">
        <v>237</v>
      </c>
      <c r="AU277" s="19" t="s">
        <v>89</v>
      </c>
    </row>
    <row r="278" s="2" customFormat="1">
      <c r="A278" s="38"/>
      <c r="B278" s="39"/>
      <c r="C278" s="38"/>
      <c r="D278" s="199" t="s">
        <v>397</v>
      </c>
      <c r="E278" s="38"/>
      <c r="F278" s="200" t="s">
        <v>793</v>
      </c>
      <c r="G278" s="38"/>
      <c r="H278" s="38"/>
      <c r="I278" s="193"/>
      <c r="J278" s="38"/>
      <c r="K278" s="38"/>
      <c r="L278" s="39"/>
      <c r="M278" s="194"/>
      <c r="N278" s="195"/>
      <c r="O278" s="77"/>
      <c r="P278" s="77"/>
      <c r="Q278" s="77"/>
      <c r="R278" s="77"/>
      <c r="S278" s="77"/>
      <c r="T278" s="7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19" t="s">
        <v>397</v>
      </c>
      <c r="AU278" s="19" t="s">
        <v>89</v>
      </c>
    </row>
    <row r="279" s="13" customFormat="1">
      <c r="A279" s="13"/>
      <c r="B279" s="205"/>
      <c r="C279" s="13"/>
      <c r="D279" s="191" t="s">
        <v>519</v>
      </c>
      <c r="E279" s="206" t="s">
        <v>1</v>
      </c>
      <c r="F279" s="207" t="s">
        <v>2853</v>
      </c>
      <c r="G279" s="13"/>
      <c r="H279" s="208">
        <v>8.6999999999999993</v>
      </c>
      <c r="I279" s="209"/>
      <c r="J279" s="13"/>
      <c r="K279" s="13"/>
      <c r="L279" s="205"/>
      <c r="M279" s="210"/>
      <c r="N279" s="211"/>
      <c r="O279" s="211"/>
      <c r="P279" s="211"/>
      <c r="Q279" s="211"/>
      <c r="R279" s="211"/>
      <c r="S279" s="211"/>
      <c r="T279" s="21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06" t="s">
        <v>519</v>
      </c>
      <c r="AU279" s="206" t="s">
        <v>89</v>
      </c>
      <c r="AV279" s="13" t="s">
        <v>89</v>
      </c>
      <c r="AW279" s="13" t="s">
        <v>35</v>
      </c>
      <c r="AX279" s="13" t="s">
        <v>79</v>
      </c>
      <c r="AY279" s="206" t="s">
        <v>230</v>
      </c>
    </row>
    <row r="280" s="13" customFormat="1">
      <c r="A280" s="13"/>
      <c r="B280" s="205"/>
      <c r="C280" s="13"/>
      <c r="D280" s="191" t="s">
        <v>519</v>
      </c>
      <c r="E280" s="206" t="s">
        <v>1</v>
      </c>
      <c r="F280" s="207" t="s">
        <v>2854</v>
      </c>
      <c r="G280" s="13"/>
      <c r="H280" s="208">
        <v>-0.81999999999999995</v>
      </c>
      <c r="I280" s="209"/>
      <c r="J280" s="13"/>
      <c r="K280" s="13"/>
      <c r="L280" s="205"/>
      <c r="M280" s="210"/>
      <c r="N280" s="211"/>
      <c r="O280" s="211"/>
      <c r="P280" s="211"/>
      <c r="Q280" s="211"/>
      <c r="R280" s="211"/>
      <c r="S280" s="211"/>
      <c r="T280" s="21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06" t="s">
        <v>519</v>
      </c>
      <c r="AU280" s="206" t="s">
        <v>89</v>
      </c>
      <c r="AV280" s="13" t="s">
        <v>89</v>
      </c>
      <c r="AW280" s="13" t="s">
        <v>35</v>
      </c>
      <c r="AX280" s="13" t="s">
        <v>79</v>
      </c>
      <c r="AY280" s="206" t="s">
        <v>230</v>
      </c>
    </row>
    <row r="281" s="14" customFormat="1">
      <c r="A281" s="14"/>
      <c r="B281" s="213"/>
      <c r="C281" s="14"/>
      <c r="D281" s="191" t="s">
        <v>519</v>
      </c>
      <c r="E281" s="214" t="s">
        <v>1</v>
      </c>
      <c r="F281" s="215" t="s">
        <v>534</v>
      </c>
      <c r="G281" s="14"/>
      <c r="H281" s="216">
        <v>7.879999999999999</v>
      </c>
      <c r="I281" s="217"/>
      <c r="J281" s="14"/>
      <c r="K281" s="14"/>
      <c r="L281" s="213"/>
      <c r="M281" s="218"/>
      <c r="N281" s="219"/>
      <c r="O281" s="219"/>
      <c r="P281" s="219"/>
      <c r="Q281" s="219"/>
      <c r="R281" s="219"/>
      <c r="S281" s="219"/>
      <c r="T281" s="22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14" t="s">
        <v>519</v>
      </c>
      <c r="AU281" s="214" t="s">
        <v>89</v>
      </c>
      <c r="AV281" s="14" t="s">
        <v>235</v>
      </c>
      <c r="AW281" s="14" t="s">
        <v>35</v>
      </c>
      <c r="AX281" s="14" t="s">
        <v>87</v>
      </c>
      <c r="AY281" s="214" t="s">
        <v>230</v>
      </c>
    </row>
    <row r="282" s="2" customFormat="1" ht="16.5" customHeight="1">
      <c r="A282" s="38"/>
      <c r="B282" s="177"/>
      <c r="C282" s="236" t="s">
        <v>317</v>
      </c>
      <c r="D282" s="236" t="s">
        <v>745</v>
      </c>
      <c r="E282" s="237" t="s">
        <v>779</v>
      </c>
      <c r="F282" s="238" t="s">
        <v>780</v>
      </c>
      <c r="G282" s="239" t="s">
        <v>748</v>
      </c>
      <c r="H282" s="240">
        <v>15.76</v>
      </c>
      <c r="I282" s="241"/>
      <c r="J282" s="242">
        <f>ROUND(I282*H282,2)</f>
        <v>0</v>
      </c>
      <c r="K282" s="238" t="s">
        <v>515</v>
      </c>
      <c r="L282" s="243"/>
      <c r="M282" s="244" t="s">
        <v>1</v>
      </c>
      <c r="N282" s="245" t="s">
        <v>44</v>
      </c>
      <c r="O282" s="77"/>
      <c r="P282" s="187">
        <f>O282*H282</f>
        <v>0</v>
      </c>
      <c r="Q282" s="187">
        <v>0</v>
      </c>
      <c r="R282" s="187">
        <f>Q282*H282</f>
        <v>0</v>
      </c>
      <c r="S282" s="187">
        <v>0</v>
      </c>
      <c r="T282" s="188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89" t="s">
        <v>260</v>
      </c>
      <c r="AT282" s="189" t="s">
        <v>745</v>
      </c>
      <c r="AU282" s="189" t="s">
        <v>89</v>
      </c>
      <c r="AY282" s="19" t="s">
        <v>230</v>
      </c>
      <c r="BE282" s="190">
        <f>IF(N282="základní",J282,0)</f>
        <v>0</v>
      </c>
      <c r="BF282" s="190">
        <f>IF(N282="snížená",J282,0)</f>
        <v>0</v>
      </c>
      <c r="BG282" s="190">
        <f>IF(N282="zákl. přenesená",J282,0)</f>
        <v>0</v>
      </c>
      <c r="BH282" s="190">
        <f>IF(N282="sníž. přenesená",J282,0)</f>
        <v>0</v>
      </c>
      <c r="BI282" s="190">
        <f>IF(N282="nulová",J282,0)</f>
        <v>0</v>
      </c>
      <c r="BJ282" s="19" t="s">
        <v>87</v>
      </c>
      <c r="BK282" s="190">
        <f>ROUND(I282*H282,2)</f>
        <v>0</v>
      </c>
      <c r="BL282" s="19" t="s">
        <v>235</v>
      </c>
      <c r="BM282" s="189" t="s">
        <v>2855</v>
      </c>
    </row>
    <row r="283" s="2" customFormat="1">
      <c r="A283" s="38"/>
      <c r="B283" s="39"/>
      <c r="C283" s="38"/>
      <c r="D283" s="191" t="s">
        <v>237</v>
      </c>
      <c r="E283" s="38"/>
      <c r="F283" s="192" t="s">
        <v>780</v>
      </c>
      <c r="G283" s="38"/>
      <c r="H283" s="38"/>
      <c r="I283" s="193"/>
      <c r="J283" s="38"/>
      <c r="K283" s="38"/>
      <c r="L283" s="39"/>
      <c r="M283" s="194"/>
      <c r="N283" s="195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237</v>
      </c>
      <c r="AU283" s="19" t="s">
        <v>89</v>
      </c>
    </row>
    <row r="284" s="13" customFormat="1">
      <c r="A284" s="13"/>
      <c r="B284" s="205"/>
      <c r="C284" s="13"/>
      <c r="D284" s="191" t="s">
        <v>519</v>
      </c>
      <c r="E284" s="13"/>
      <c r="F284" s="207" t="s">
        <v>2856</v>
      </c>
      <c r="G284" s="13"/>
      <c r="H284" s="208">
        <v>15.76</v>
      </c>
      <c r="I284" s="209"/>
      <c r="J284" s="13"/>
      <c r="K284" s="13"/>
      <c r="L284" s="205"/>
      <c r="M284" s="210"/>
      <c r="N284" s="211"/>
      <c r="O284" s="211"/>
      <c r="P284" s="211"/>
      <c r="Q284" s="211"/>
      <c r="R284" s="211"/>
      <c r="S284" s="211"/>
      <c r="T284" s="21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06" t="s">
        <v>519</v>
      </c>
      <c r="AU284" s="206" t="s">
        <v>89</v>
      </c>
      <c r="AV284" s="13" t="s">
        <v>89</v>
      </c>
      <c r="AW284" s="13" t="s">
        <v>3</v>
      </c>
      <c r="AX284" s="13" t="s">
        <v>87</v>
      </c>
      <c r="AY284" s="206" t="s">
        <v>230</v>
      </c>
    </row>
    <row r="285" s="2" customFormat="1" ht="21.75" customHeight="1">
      <c r="A285" s="38"/>
      <c r="B285" s="177"/>
      <c r="C285" s="178" t="s">
        <v>321</v>
      </c>
      <c r="D285" s="178" t="s">
        <v>231</v>
      </c>
      <c r="E285" s="179" t="s">
        <v>802</v>
      </c>
      <c r="F285" s="180" t="s">
        <v>803</v>
      </c>
      <c r="G285" s="181" t="s">
        <v>514</v>
      </c>
      <c r="H285" s="182">
        <v>2.5</v>
      </c>
      <c r="I285" s="183"/>
      <c r="J285" s="184">
        <f>ROUND(I285*H285,2)</f>
        <v>0</v>
      </c>
      <c r="K285" s="180" t="s">
        <v>515</v>
      </c>
      <c r="L285" s="39"/>
      <c r="M285" s="185" t="s">
        <v>1</v>
      </c>
      <c r="N285" s="186" t="s">
        <v>44</v>
      </c>
      <c r="O285" s="77"/>
      <c r="P285" s="187">
        <f>O285*H285</f>
        <v>0</v>
      </c>
      <c r="Q285" s="187">
        <v>0</v>
      </c>
      <c r="R285" s="187">
        <f>Q285*H285</f>
        <v>0</v>
      </c>
      <c r="S285" s="187">
        <v>0</v>
      </c>
      <c r="T285" s="188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189" t="s">
        <v>235</v>
      </c>
      <c r="AT285" s="189" t="s">
        <v>231</v>
      </c>
      <c r="AU285" s="189" t="s">
        <v>89</v>
      </c>
      <c r="AY285" s="19" t="s">
        <v>230</v>
      </c>
      <c r="BE285" s="190">
        <f>IF(N285="základní",J285,0)</f>
        <v>0</v>
      </c>
      <c r="BF285" s="190">
        <f>IF(N285="snížená",J285,0)</f>
        <v>0</v>
      </c>
      <c r="BG285" s="190">
        <f>IF(N285="zákl. přenesená",J285,0)</f>
        <v>0</v>
      </c>
      <c r="BH285" s="190">
        <f>IF(N285="sníž. přenesená",J285,0)</f>
        <v>0</v>
      </c>
      <c r="BI285" s="190">
        <f>IF(N285="nulová",J285,0)</f>
        <v>0</v>
      </c>
      <c r="BJ285" s="19" t="s">
        <v>87</v>
      </c>
      <c r="BK285" s="190">
        <f>ROUND(I285*H285,2)</f>
        <v>0</v>
      </c>
      <c r="BL285" s="19" t="s">
        <v>235</v>
      </c>
      <c r="BM285" s="189" t="s">
        <v>2857</v>
      </c>
    </row>
    <row r="286" s="2" customFormat="1">
      <c r="A286" s="38"/>
      <c r="B286" s="39"/>
      <c r="C286" s="38"/>
      <c r="D286" s="191" t="s">
        <v>237</v>
      </c>
      <c r="E286" s="38"/>
      <c r="F286" s="192" t="s">
        <v>805</v>
      </c>
      <c r="G286" s="38"/>
      <c r="H286" s="38"/>
      <c r="I286" s="193"/>
      <c r="J286" s="38"/>
      <c r="K286" s="38"/>
      <c r="L286" s="39"/>
      <c r="M286" s="194"/>
      <c r="N286" s="195"/>
      <c r="O286" s="77"/>
      <c r="P286" s="77"/>
      <c r="Q286" s="77"/>
      <c r="R286" s="77"/>
      <c r="S286" s="77"/>
      <c r="T286" s="7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T286" s="19" t="s">
        <v>237</v>
      </c>
      <c r="AU286" s="19" t="s">
        <v>89</v>
      </c>
    </row>
    <row r="287" s="2" customFormat="1">
      <c r="A287" s="38"/>
      <c r="B287" s="39"/>
      <c r="C287" s="38"/>
      <c r="D287" s="199" t="s">
        <v>397</v>
      </c>
      <c r="E287" s="38"/>
      <c r="F287" s="200" t="s">
        <v>806</v>
      </c>
      <c r="G287" s="38"/>
      <c r="H287" s="38"/>
      <c r="I287" s="193"/>
      <c r="J287" s="38"/>
      <c r="K287" s="38"/>
      <c r="L287" s="39"/>
      <c r="M287" s="194"/>
      <c r="N287" s="195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397</v>
      </c>
      <c r="AU287" s="19" t="s">
        <v>89</v>
      </c>
    </row>
    <row r="288" s="15" customFormat="1">
      <c r="A288" s="15"/>
      <c r="B288" s="221"/>
      <c r="C288" s="15"/>
      <c r="D288" s="191" t="s">
        <v>519</v>
      </c>
      <c r="E288" s="222" t="s">
        <v>1</v>
      </c>
      <c r="F288" s="223" t="s">
        <v>1935</v>
      </c>
      <c r="G288" s="15"/>
      <c r="H288" s="222" t="s">
        <v>1</v>
      </c>
      <c r="I288" s="224"/>
      <c r="J288" s="15"/>
      <c r="K288" s="15"/>
      <c r="L288" s="221"/>
      <c r="M288" s="225"/>
      <c r="N288" s="226"/>
      <c r="O288" s="226"/>
      <c r="P288" s="226"/>
      <c r="Q288" s="226"/>
      <c r="R288" s="226"/>
      <c r="S288" s="226"/>
      <c r="T288" s="227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22" t="s">
        <v>519</v>
      </c>
      <c r="AU288" s="222" t="s">
        <v>89</v>
      </c>
      <c r="AV288" s="15" t="s">
        <v>87</v>
      </c>
      <c r="AW288" s="15" t="s">
        <v>35</v>
      </c>
      <c r="AX288" s="15" t="s">
        <v>79</v>
      </c>
      <c r="AY288" s="222" t="s">
        <v>230</v>
      </c>
    </row>
    <row r="289" s="15" customFormat="1">
      <c r="A289" s="15"/>
      <c r="B289" s="221"/>
      <c r="C289" s="15"/>
      <c r="D289" s="191" t="s">
        <v>519</v>
      </c>
      <c r="E289" s="222" t="s">
        <v>1</v>
      </c>
      <c r="F289" s="223" t="s">
        <v>2816</v>
      </c>
      <c r="G289" s="15"/>
      <c r="H289" s="222" t="s">
        <v>1</v>
      </c>
      <c r="I289" s="224"/>
      <c r="J289" s="15"/>
      <c r="K289" s="15"/>
      <c r="L289" s="221"/>
      <c r="M289" s="225"/>
      <c r="N289" s="226"/>
      <c r="O289" s="226"/>
      <c r="P289" s="226"/>
      <c r="Q289" s="226"/>
      <c r="R289" s="226"/>
      <c r="S289" s="226"/>
      <c r="T289" s="227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22" t="s">
        <v>519</v>
      </c>
      <c r="AU289" s="222" t="s">
        <v>89</v>
      </c>
      <c r="AV289" s="15" t="s">
        <v>87</v>
      </c>
      <c r="AW289" s="15" t="s">
        <v>35</v>
      </c>
      <c r="AX289" s="15" t="s">
        <v>79</v>
      </c>
      <c r="AY289" s="222" t="s">
        <v>230</v>
      </c>
    </row>
    <row r="290" s="13" customFormat="1">
      <c r="A290" s="13"/>
      <c r="B290" s="205"/>
      <c r="C290" s="13"/>
      <c r="D290" s="191" t="s">
        <v>519</v>
      </c>
      <c r="E290" s="206" t="s">
        <v>1</v>
      </c>
      <c r="F290" s="207" t="s">
        <v>2817</v>
      </c>
      <c r="G290" s="13"/>
      <c r="H290" s="208">
        <v>2.5</v>
      </c>
      <c r="I290" s="209"/>
      <c r="J290" s="13"/>
      <c r="K290" s="13"/>
      <c r="L290" s="205"/>
      <c r="M290" s="210"/>
      <c r="N290" s="211"/>
      <c r="O290" s="211"/>
      <c r="P290" s="211"/>
      <c r="Q290" s="211"/>
      <c r="R290" s="211"/>
      <c r="S290" s="211"/>
      <c r="T290" s="21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06" t="s">
        <v>519</v>
      </c>
      <c r="AU290" s="206" t="s">
        <v>89</v>
      </c>
      <c r="AV290" s="13" t="s">
        <v>89</v>
      </c>
      <c r="AW290" s="13" t="s">
        <v>35</v>
      </c>
      <c r="AX290" s="13" t="s">
        <v>79</v>
      </c>
      <c r="AY290" s="206" t="s">
        <v>230</v>
      </c>
    </row>
    <row r="291" s="14" customFormat="1">
      <c r="A291" s="14"/>
      <c r="B291" s="213"/>
      <c r="C291" s="14"/>
      <c r="D291" s="191" t="s">
        <v>519</v>
      </c>
      <c r="E291" s="214" t="s">
        <v>1</v>
      </c>
      <c r="F291" s="215" t="s">
        <v>534</v>
      </c>
      <c r="G291" s="14"/>
      <c r="H291" s="216">
        <v>2.5</v>
      </c>
      <c r="I291" s="217"/>
      <c r="J291" s="14"/>
      <c r="K291" s="14"/>
      <c r="L291" s="213"/>
      <c r="M291" s="218"/>
      <c r="N291" s="219"/>
      <c r="O291" s="219"/>
      <c r="P291" s="219"/>
      <c r="Q291" s="219"/>
      <c r="R291" s="219"/>
      <c r="S291" s="219"/>
      <c r="T291" s="220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14" t="s">
        <v>519</v>
      </c>
      <c r="AU291" s="214" t="s">
        <v>89</v>
      </c>
      <c r="AV291" s="14" t="s">
        <v>235</v>
      </c>
      <c r="AW291" s="14" t="s">
        <v>35</v>
      </c>
      <c r="AX291" s="14" t="s">
        <v>87</v>
      </c>
      <c r="AY291" s="214" t="s">
        <v>230</v>
      </c>
    </row>
    <row r="292" s="2" customFormat="1" ht="21.75" customHeight="1">
      <c r="A292" s="38"/>
      <c r="B292" s="177"/>
      <c r="C292" s="178" t="s">
        <v>325</v>
      </c>
      <c r="D292" s="178" t="s">
        <v>231</v>
      </c>
      <c r="E292" s="179" t="s">
        <v>2080</v>
      </c>
      <c r="F292" s="180" t="s">
        <v>2081</v>
      </c>
      <c r="G292" s="181" t="s">
        <v>514</v>
      </c>
      <c r="H292" s="182">
        <v>2.5</v>
      </c>
      <c r="I292" s="183"/>
      <c r="J292" s="184">
        <f>ROUND(I292*H292,2)</f>
        <v>0</v>
      </c>
      <c r="K292" s="180" t="s">
        <v>515</v>
      </c>
      <c r="L292" s="39"/>
      <c r="M292" s="185" t="s">
        <v>1</v>
      </c>
      <c r="N292" s="186" t="s">
        <v>44</v>
      </c>
      <c r="O292" s="77"/>
      <c r="P292" s="187">
        <f>O292*H292</f>
        <v>0</v>
      </c>
      <c r="Q292" s="187">
        <v>0</v>
      </c>
      <c r="R292" s="187">
        <f>Q292*H292</f>
        <v>0</v>
      </c>
      <c r="S292" s="187">
        <v>0</v>
      </c>
      <c r="T292" s="188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89" t="s">
        <v>235</v>
      </c>
      <c r="AT292" s="189" t="s">
        <v>231</v>
      </c>
      <c r="AU292" s="189" t="s">
        <v>89</v>
      </c>
      <c r="AY292" s="19" t="s">
        <v>230</v>
      </c>
      <c r="BE292" s="190">
        <f>IF(N292="základní",J292,0)</f>
        <v>0</v>
      </c>
      <c r="BF292" s="190">
        <f>IF(N292="snížená",J292,0)</f>
        <v>0</v>
      </c>
      <c r="BG292" s="190">
        <f>IF(N292="zákl. přenesená",J292,0)</f>
        <v>0</v>
      </c>
      <c r="BH292" s="190">
        <f>IF(N292="sníž. přenesená",J292,0)</f>
        <v>0</v>
      </c>
      <c r="BI292" s="190">
        <f>IF(N292="nulová",J292,0)</f>
        <v>0</v>
      </c>
      <c r="BJ292" s="19" t="s">
        <v>87</v>
      </c>
      <c r="BK292" s="190">
        <f>ROUND(I292*H292,2)</f>
        <v>0</v>
      </c>
      <c r="BL292" s="19" t="s">
        <v>235</v>
      </c>
      <c r="BM292" s="189" t="s">
        <v>2858</v>
      </c>
    </row>
    <row r="293" s="2" customFormat="1">
      <c r="A293" s="38"/>
      <c r="B293" s="39"/>
      <c r="C293" s="38"/>
      <c r="D293" s="191" t="s">
        <v>237</v>
      </c>
      <c r="E293" s="38"/>
      <c r="F293" s="192" t="s">
        <v>2083</v>
      </c>
      <c r="G293" s="38"/>
      <c r="H293" s="38"/>
      <c r="I293" s="193"/>
      <c r="J293" s="38"/>
      <c r="K293" s="38"/>
      <c r="L293" s="39"/>
      <c r="M293" s="194"/>
      <c r="N293" s="195"/>
      <c r="O293" s="77"/>
      <c r="P293" s="77"/>
      <c r="Q293" s="77"/>
      <c r="R293" s="77"/>
      <c r="S293" s="77"/>
      <c r="T293" s="7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T293" s="19" t="s">
        <v>237</v>
      </c>
      <c r="AU293" s="19" t="s">
        <v>89</v>
      </c>
    </row>
    <row r="294" s="2" customFormat="1">
      <c r="A294" s="38"/>
      <c r="B294" s="39"/>
      <c r="C294" s="38"/>
      <c r="D294" s="199" t="s">
        <v>397</v>
      </c>
      <c r="E294" s="38"/>
      <c r="F294" s="200" t="s">
        <v>2084</v>
      </c>
      <c r="G294" s="38"/>
      <c r="H294" s="38"/>
      <c r="I294" s="193"/>
      <c r="J294" s="38"/>
      <c r="K294" s="38"/>
      <c r="L294" s="39"/>
      <c r="M294" s="194"/>
      <c r="N294" s="195"/>
      <c r="O294" s="77"/>
      <c r="P294" s="77"/>
      <c r="Q294" s="77"/>
      <c r="R294" s="77"/>
      <c r="S294" s="77"/>
      <c r="T294" s="7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19" t="s">
        <v>397</v>
      </c>
      <c r="AU294" s="19" t="s">
        <v>89</v>
      </c>
    </row>
    <row r="295" s="15" customFormat="1">
      <c r="A295" s="15"/>
      <c r="B295" s="221"/>
      <c r="C295" s="15"/>
      <c r="D295" s="191" t="s">
        <v>519</v>
      </c>
      <c r="E295" s="222" t="s">
        <v>1</v>
      </c>
      <c r="F295" s="223" t="s">
        <v>1935</v>
      </c>
      <c r="G295" s="15"/>
      <c r="H295" s="222" t="s">
        <v>1</v>
      </c>
      <c r="I295" s="224"/>
      <c r="J295" s="15"/>
      <c r="K295" s="15"/>
      <c r="L295" s="221"/>
      <c r="M295" s="225"/>
      <c r="N295" s="226"/>
      <c r="O295" s="226"/>
      <c r="P295" s="226"/>
      <c r="Q295" s="226"/>
      <c r="R295" s="226"/>
      <c r="S295" s="226"/>
      <c r="T295" s="227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22" t="s">
        <v>519</v>
      </c>
      <c r="AU295" s="222" t="s">
        <v>89</v>
      </c>
      <c r="AV295" s="15" t="s">
        <v>87</v>
      </c>
      <c r="AW295" s="15" t="s">
        <v>35</v>
      </c>
      <c r="AX295" s="15" t="s">
        <v>79</v>
      </c>
      <c r="AY295" s="222" t="s">
        <v>230</v>
      </c>
    </row>
    <row r="296" s="15" customFormat="1">
      <c r="A296" s="15"/>
      <c r="B296" s="221"/>
      <c r="C296" s="15"/>
      <c r="D296" s="191" t="s">
        <v>519</v>
      </c>
      <c r="E296" s="222" t="s">
        <v>1</v>
      </c>
      <c r="F296" s="223" t="s">
        <v>2816</v>
      </c>
      <c r="G296" s="15"/>
      <c r="H296" s="222" t="s">
        <v>1</v>
      </c>
      <c r="I296" s="224"/>
      <c r="J296" s="15"/>
      <c r="K296" s="15"/>
      <c r="L296" s="221"/>
      <c r="M296" s="225"/>
      <c r="N296" s="226"/>
      <c r="O296" s="226"/>
      <c r="P296" s="226"/>
      <c r="Q296" s="226"/>
      <c r="R296" s="226"/>
      <c r="S296" s="226"/>
      <c r="T296" s="227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22" t="s">
        <v>519</v>
      </c>
      <c r="AU296" s="222" t="s">
        <v>89</v>
      </c>
      <c r="AV296" s="15" t="s">
        <v>87</v>
      </c>
      <c r="AW296" s="15" t="s">
        <v>35</v>
      </c>
      <c r="AX296" s="15" t="s">
        <v>79</v>
      </c>
      <c r="AY296" s="222" t="s">
        <v>230</v>
      </c>
    </row>
    <row r="297" s="13" customFormat="1">
      <c r="A297" s="13"/>
      <c r="B297" s="205"/>
      <c r="C297" s="13"/>
      <c r="D297" s="191" t="s">
        <v>519</v>
      </c>
      <c r="E297" s="206" t="s">
        <v>1</v>
      </c>
      <c r="F297" s="207" t="s">
        <v>2817</v>
      </c>
      <c r="G297" s="13"/>
      <c r="H297" s="208">
        <v>2.5</v>
      </c>
      <c r="I297" s="209"/>
      <c r="J297" s="13"/>
      <c r="K297" s="13"/>
      <c r="L297" s="205"/>
      <c r="M297" s="210"/>
      <c r="N297" s="211"/>
      <c r="O297" s="211"/>
      <c r="P297" s="211"/>
      <c r="Q297" s="211"/>
      <c r="R297" s="211"/>
      <c r="S297" s="211"/>
      <c r="T297" s="21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06" t="s">
        <v>519</v>
      </c>
      <c r="AU297" s="206" t="s">
        <v>89</v>
      </c>
      <c r="AV297" s="13" t="s">
        <v>89</v>
      </c>
      <c r="AW297" s="13" t="s">
        <v>35</v>
      </c>
      <c r="AX297" s="13" t="s">
        <v>79</v>
      </c>
      <c r="AY297" s="206" t="s">
        <v>230</v>
      </c>
    </row>
    <row r="298" s="14" customFormat="1">
      <c r="A298" s="14"/>
      <c r="B298" s="213"/>
      <c r="C298" s="14"/>
      <c r="D298" s="191" t="s">
        <v>519</v>
      </c>
      <c r="E298" s="214" t="s">
        <v>1</v>
      </c>
      <c r="F298" s="215" t="s">
        <v>534</v>
      </c>
      <c r="G298" s="14"/>
      <c r="H298" s="216">
        <v>2.5</v>
      </c>
      <c r="I298" s="217"/>
      <c r="J298" s="14"/>
      <c r="K298" s="14"/>
      <c r="L298" s="213"/>
      <c r="M298" s="218"/>
      <c r="N298" s="219"/>
      <c r="O298" s="219"/>
      <c r="P298" s="219"/>
      <c r="Q298" s="219"/>
      <c r="R298" s="219"/>
      <c r="S298" s="219"/>
      <c r="T298" s="22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14" t="s">
        <v>519</v>
      </c>
      <c r="AU298" s="214" t="s">
        <v>89</v>
      </c>
      <c r="AV298" s="14" t="s">
        <v>235</v>
      </c>
      <c r="AW298" s="14" t="s">
        <v>35</v>
      </c>
      <c r="AX298" s="14" t="s">
        <v>87</v>
      </c>
      <c r="AY298" s="214" t="s">
        <v>230</v>
      </c>
    </row>
    <row r="299" s="12" customFormat="1" ht="22.8" customHeight="1">
      <c r="A299" s="12"/>
      <c r="B299" s="166"/>
      <c r="C299" s="12"/>
      <c r="D299" s="167" t="s">
        <v>78</v>
      </c>
      <c r="E299" s="197" t="s">
        <v>241</v>
      </c>
      <c r="F299" s="197" t="s">
        <v>2085</v>
      </c>
      <c r="G299" s="12"/>
      <c r="H299" s="12"/>
      <c r="I299" s="169"/>
      <c r="J299" s="198">
        <f>BK299</f>
        <v>0</v>
      </c>
      <c r="K299" s="12"/>
      <c r="L299" s="166"/>
      <c r="M299" s="171"/>
      <c r="N299" s="172"/>
      <c r="O299" s="172"/>
      <c r="P299" s="173">
        <f>SUM(P300:P304)</f>
        <v>0</v>
      </c>
      <c r="Q299" s="172"/>
      <c r="R299" s="173">
        <f>SUM(R300:R304)</f>
        <v>0</v>
      </c>
      <c r="S299" s="172"/>
      <c r="T299" s="174">
        <f>SUM(T300:T304)</f>
        <v>0</v>
      </c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R299" s="167" t="s">
        <v>87</v>
      </c>
      <c r="AT299" s="175" t="s">
        <v>78</v>
      </c>
      <c r="AU299" s="175" t="s">
        <v>87</v>
      </c>
      <c r="AY299" s="167" t="s">
        <v>230</v>
      </c>
      <c r="BK299" s="176">
        <f>SUM(BK300:BK304)</f>
        <v>0</v>
      </c>
    </row>
    <row r="300" s="2" customFormat="1" ht="16.5" customHeight="1">
      <c r="A300" s="38"/>
      <c r="B300" s="177"/>
      <c r="C300" s="178" t="s">
        <v>329</v>
      </c>
      <c r="D300" s="178" t="s">
        <v>231</v>
      </c>
      <c r="E300" s="179" t="s">
        <v>2086</v>
      </c>
      <c r="F300" s="180" t="s">
        <v>2087</v>
      </c>
      <c r="G300" s="181" t="s">
        <v>543</v>
      </c>
      <c r="H300" s="182">
        <v>11.6</v>
      </c>
      <c r="I300" s="183"/>
      <c r="J300" s="184">
        <f>ROUND(I300*H300,2)</f>
        <v>0</v>
      </c>
      <c r="K300" s="180" t="s">
        <v>515</v>
      </c>
      <c r="L300" s="39"/>
      <c r="M300" s="185" t="s">
        <v>1</v>
      </c>
      <c r="N300" s="186" t="s">
        <v>44</v>
      </c>
      <c r="O300" s="77"/>
      <c r="P300" s="187">
        <f>O300*H300</f>
        <v>0</v>
      </c>
      <c r="Q300" s="187">
        <v>0</v>
      </c>
      <c r="R300" s="187">
        <f>Q300*H300</f>
        <v>0</v>
      </c>
      <c r="S300" s="187">
        <v>0</v>
      </c>
      <c r="T300" s="188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89" t="s">
        <v>235</v>
      </c>
      <c r="AT300" s="189" t="s">
        <v>231</v>
      </c>
      <c r="AU300" s="189" t="s">
        <v>89</v>
      </c>
      <c r="AY300" s="19" t="s">
        <v>230</v>
      </c>
      <c r="BE300" s="190">
        <f>IF(N300="základní",J300,0)</f>
        <v>0</v>
      </c>
      <c r="BF300" s="190">
        <f>IF(N300="snížená",J300,0)</f>
        <v>0</v>
      </c>
      <c r="BG300" s="190">
        <f>IF(N300="zákl. přenesená",J300,0)</f>
        <v>0</v>
      </c>
      <c r="BH300" s="190">
        <f>IF(N300="sníž. přenesená",J300,0)</f>
        <v>0</v>
      </c>
      <c r="BI300" s="190">
        <f>IF(N300="nulová",J300,0)</f>
        <v>0</v>
      </c>
      <c r="BJ300" s="19" t="s">
        <v>87</v>
      </c>
      <c r="BK300" s="190">
        <f>ROUND(I300*H300,2)</f>
        <v>0</v>
      </c>
      <c r="BL300" s="19" t="s">
        <v>235</v>
      </c>
      <c r="BM300" s="189" t="s">
        <v>2859</v>
      </c>
    </row>
    <row r="301" s="2" customFormat="1">
      <c r="A301" s="38"/>
      <c r="B301" s="39"/>
      <c r="C301" s="38"/>
      <c r="D301" s="191" t="s">
        <v>237</v>
      </c>
      <c r="E301" s="38"/>
      <c r="F301" s="192" t="s">
        <v>2089</v>
      </c>
      <c r="G301" s="38"/>
      <c r="H301" s="38"/>
      <c r="I301" s="193"/>
      <c r="J301" s="38"/>
      <c r="K301" s="38"/>
      <c r="L301" s="39"/>
      <c r="M301" s="194"/>
      <c r="N301" s="195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237</v>
      </c>
      <c r="AU301" s="19" t="s">
        <v>89</v>
      </c>
    </row>
    <row r="302" s="2" customFormat="1">
      <c r="A302" s="38"/>
      <c r="B302" s="39"/>
      <c r="C302" s="38"/>
      <c r="D302" s="199" t="s">
        <v>397</v>
      </c>
      <c r="E302" s="38"/>
      <c r="F302" s="200" t="s">
        <v>2090</v>
      </c>
      <c r="G302" s="38"/>
      <c r="H302" s="38"/>
      <c r="I302" s="193"/>
      <c r="J302" s="38"/>
      <c r="K302" s="38"/>
      <c r="L302" s="39"/>
      <c r="M302" s="194"/>
      <c r="N302" s="195"/>
      <c r="O302" s="77"/>
      <c r="P302" s="77"/>
      <c r="Q302" s="77"/>
      <c r="R302" s="77"/>
      <c r="S302" s="77"/>
      <c r="T302" s="7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T302" s="19" t="s">
        <v>397</v>
      </c>
      <c r="AU302" s="19" t="s">
        <v>89</v>
      </c>
    </row>
    <row r="303" s="13" customFormat="1">
      <c r="A303" s="13"/>
      <c r="B303" s="205"/>
      <c r="C303" s="13"/>
      <c r="D303" s="191" t="s">
        <v>519</v>
      </c>
      <c r="E303" s="206" t="s">
        <v>1</v>
      </c>
      <c r="F303" s="207" t="s">
        <v>2860</v>
      </c>
      <c r="G303" s="13"/>
      <c r="H303" s="208">
        <v>11.6</v>
      </c>
      <c r="I303" s="209"/>
      <c r="J303" s="13"/>
      <c r="K303" s="13"/>
      <c r="L303" s="205"/>
      <c r="M303" s="210"/>
      <c r="N303" s="211"/>
      <c r="O303" s="211"/>
      <c r="P303" s="211"/>
      <c r="Q303" s="211"/>
      <c r="R303" s="211"/>
      <c r="S303" s="211"/>
      <c r="T303" s="21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06" t="s">
        <v>519</v>
      </c>
      <c r="AU303" s="206" t="s">
        <v>89</v>
      </c>
      <c r="AV303" s="13" t="s">
        <v>89</v>
      </c>
      <c r="AW303" s="13" t="s">
        <v>35</v>
      </c>
      <c r="AX303" s="13" t="s">
        <v>79</v>
      </c>
      <c r="AY303" s="206" t="s">
        <v>230</v>
      </c>
    </row>
    <row r="304" s="14" customFormat="1">
      <c r="A304" s="14"/>
      <c r="B304" s="213"/>
      <c r="C304" s="14"/>
      <c r="D304" s="191" t="s">
        <v>519</v>
      </c>
      <c r="E304" s="214" t="s">
        <v>1</v>
      </c>
      <c r="F304" s="215" t="s">
        <v>534</v>
      </c>
      <c r="G304" s="14"/>
      <c r="H304" s="216">
        <v>11.6</v>
      </c>
      <c r="I304" s="217"/>
      <c r="J304" s="14"/>
      <c r="K304" s="14"/>
      <c r="L304" s="213"/>
      <c r="M304" s="218"/>
      <c r="N304" s="219"/>
      <c r="O304" s="219"/>
      <c r="P304" s="219"/>
      <c r="Q304" s="219"/>
      <c r="R304" s="219"/>
      <c r="S304" s="219"/>
      <c r="T304" s="220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14" t="s">
        <v>519</v>
      </c>
      <c r="AU304" s="214" t="s">
        <v>89</v>
      </c>
      <c r="AV304" s="14" t="s">
        <v>235</v>
      </c>
      <c r="AW304" s="14" t="s">
        <v>35</v>
      </c>
      <c r="AX304" s="14" t="s">
        <v>87</v>
      </c>
      <c r="AY304" s="214" t="s">
        <v>230</v>
      </c>
    </row>
    <row r="305" s="12" customFormat="1" ht="22.8" customHeight="1">
      <c r="A305" s="12"/>
      <c r="B305" s="166"/>
      <c r="C305" s="12"/>
      <c r="D305" s="167" t="s">
        <v>78</v>
      </c>
      <c r="E305" s="197" t="s">
        <v>235</v>
      </c>
      <c r="F305" s="197" t="s">
        <v>845</v>
      </c>
      <c r="G305" s="12"/>
      <c r="H305" s="12"/>
      <c r="I305" s="169"/>
      <c r="J305" s="198">
        <f>BK305</f>
        <v>0</v>
      </c>
      <c r="K305" s="12"/>
      <c r="L305" s="166"/>
      <c r="M305" s="171"/>
      <c r="N305" s="172"/>
      <c r="O305" s="172"/>
      <c r="P305" s="173">
        <f>SUM(P306:P342)</f>
        <v>0</v>
      </c>
      <c r="Q305" s="172"/>
      <c r="R305" s="173">
        <f>SUM(R306:R342)</f>
        <v>0.24775094</v>
      </c>
      <c r="S305" s="172"/>
      <c r="T305" s="174">
        <f>SUM(T306:T342)</f>
        <v>0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167" t="s">
        <v>87</v>
      </c>
      <c r="AT305" s="175" t="s">
        <v>78</v>
      </c>
      <c r="AU305" s="175" t="s">
        <v>87</v>
      </c>
      <c r="AY305" s="167" t="s">
        <v>230</v>
      </c>
      <c r="BK305" s="176">
        <f>SUM(BK306:BK342)</f>
        <v>0</v>
      </c>
    </row>
    <row r="306" s="2" customFormat="1" ht="16.5" customHeight="1">
      <c r="A306" s="38"/>
      <c r="B306" s="177"/>
      <c r="C306" s="178" t="s">
        <v>332</v>
      </c>
      <c r="D306" s="178" t="s">
        <v>231</v>
      </c>
      <c r="E306" s="179" t="s">
        <v>846</v>
      </c>
      <c r="F306" s="180" t="s">
        <v>847</v>
      </c>
      <c r="G306" s="181" t="s">
        <v>578</v>
      </c>
      <c r="H306" s="182">
        <v>3.4500000000000002</v>
      </c>
      <c r="I306" s="183"/>
      <c r="J306" s="184">
        <f>ROUND(I306*H306,2)</f>
        <v>0</v>
      </c>
      <c r="K306" s="180" t="s">
        <v>515</v>
      </c>
      <c r="L306" s="39"/>
      <c r="M306" s="185" t="s">
        <v>1</v>
      </c>
      <c r="N306" s="186" t="s">
        <v>44</v>
      </c>
      <c r="O306" s="77"/>
      <c r="P306" s="187">
        <f>O306*H306</f>
        <v>0</v>
      </c>
      <c r="Q306" s="187">
        <v>0</v>
      </c>
      <c r="R306" s="187">
        <f>Q306*H306</f>
        <v>0</v>
      </c>
      <c r="S306" s="187">
        <v>0</v>
      </c>
      <c r="T306" s="188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89" t="s">
        <v>235</v>
      </c>
      <c r="AT306" s="189" t="s">
        <v>231</v>
      </c>
      <c r="AU306" s="189" t="s">
        <v>89</v>
      </c>
      <c r="AY306" s="19" t="s">
        <v>230</v>
      </c>
      <c r="BE306" s="190">
        <f>IF(N306="základní",J306,0)</f>
        <v>0</v>
      </c>
      <c r="BF306" s="190">
        <f>IF(N306="snížená",J306,0)</f>
        <v>0</v>
      </c>
      <c r="BG306" s="190">
        <f>IF(N306="zákl. přenesená",J306,0)</f>
        <v>0</v>
      </c>
      <c r="BH306" s="190">
        <f>IF(N306="sníž. přenesená",J306,0)</f>
        <v>0</v>
      </c>
      <c r="BI306" s="190">
        <f>IF(N306="nulová",J306,0)</f>
        <v>0</v>
      </c>
      <c r="BJ306" s="19" t="s">
        <v>87</v>
      </c>
      <c r="BK306" s="190">
        <f>ROUND(I306*H306,2)</f>
        <v>0</v>
      </c>
      <c r="BL306" s="19" t="s">
        <v>235</v>
      </c>
      <c r="BM306" s="189" t="s">
        <v>2861</v>
      </c>
    </row>
    <row r="307" s="2" customFormat="1">
      <c r="A307" s="38"/>
      <c r="B307" s="39"/>
      <c r="C307" s="38"/>
      <c r="D307" s="191" t="s">
        <v>237</v>
      </c>
      <c r="E307" s="38"/>
      <c r="F307" s="192" t="s">
        <v>849</v>
      </c>
      <c r="G307" s="38"/>
      <c r="H307" s="38"/>
      <c r="I307" s="193"/>
      <c r="J307" s="38"/>
      <c r="K307" s="38"/>
      <c r="L307" s="39"/>
      <c r="M307" s="194"/>
      <c r="N307" s="195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237</v>
      </c>
      <c r="AU307" s="19" t="s">
        <v>89</v>
      </c>
    </row>
    <row r="308" s="2" customFormat="1">
      <c r="A308" s="38"/>
      <c r="B308" s="39"/>
      <c r="C308" s="38"/>
      <c r="D308" s="199" t="s">
        <v>397</v>
      </c>
      <c r="E308" s="38"/>
      <c r="F308" s="200" t="s">
        <v>850</v>
      </c>
      <c r="G308" s="38"/>
      <c r="H308" s="38"/>
      <c r="I308" s="193"/>
      <c r="J308" s="38"/>
      <c r="K308" s="38"/>
      <c r="L308" s="39"/>
      <c r="M308" s="194"/>
      <c r="N308" s="195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397</v>
      </c>
      <c r="AU308" s="19" t="s">
        <v>89</v>
      </c>
    </row>
    <row r="309" s="13" customFormat="1">
      <c r="A309" s="13"/>
      <c r="B309" s="205"/>
      <c r="C309" s="13"/>
      <c r="D309" s="191" t="s">
        <v>519</v>
      </c>
      <c r="E309" s="206" t="s">
        <v>1</v>
      </c>
      <c r="F309" s="207" t="s">
        <v>2862</v>
      </c>
      <c r="G309" s="13"/>
      <c r="H309" s="208">
        <v>1.45</v>
      </c>
      <c r="I309" s="209"/>
      <c r="J309" s="13"/>
      <c r="K309" s="13"/>
      <c r="L309" s="205"/>
      <c r="M309" s="210"/>
      <c r="N309" s="211"/>
      <c r="O309" s="211"/>
      <c r="P309" s="211"/>
      <c r="Q309" s="211"/>
      <c r="R309" s="211"/>
      <c r="S309" s="211"/>
      <c r="T309" s="21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06" t="s">
        <v>519</v>
      </c>
      <c r="AU309" s="206" t="s">
        <v>89</v>
      </c>
      <c r="AV309" s="13" t="s">
        <v>89</v>
      </c>
      <c r="AW309" s="13" t="s">
        <v>35</v>
      </c>
      <c r="AX309" s="13" t="s">
        <v>79</v>
      </c>
      <c r="AY309" s="206" t="s">
        <v>230</v>
      </c>
    </row>
    <row r="310" s="13" customFormat="1">
      <c r="A310" s="13"/>
      <c r="B310" s="205"/>
      <c r="C310" s="13"/>
      <c r="D310" s="191" t="s">
        <v>519</v>
      </c>
      <c r="E310" s="206" t="s">
        <v>1</v>
      </c>
      <c r="F310" s="207" t="s">
        <v>2298</v>
      </c>
      <c r="G310" s="13"/>
      <c r="H310" s="208">
        <v>2</v>
      </c>
      <c r="I310" s="209"/>
      <c r="J310" s="13"/>
      <c r="K310" s="13"/>
      <c r="L310" s="205"/>
      <c r="M310" s="210"/>
      <c r="N310" s="211"/>
      <c r="O310" s="211"/>
      <c r="P310" s="211"/>
      <c r="Q310" s="211"/>
      <c r="R310" s="211"/>
      <c r="S310" s="211"/>
      <c r="T310" s="21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06" t="s">
        <v>519</v>
      </c>
      <c r="AU310" s="206" t="s">
        <v>89</v>
      </c>
      <c r="AV310" s="13" t="s">
        <v>89</v>
      </c>
      <c r="AW310" s="13" t="s">
        <v>35</v>
      </c>
      <c r="AX310" s="13" t="s">
        <v>79</v>
      </c>
      <c r="AY310" s="206" t="s">
        <v>230</v>
      </c>
    </row>
    <row r="311" s="14" customFormat="1">
      <c r="A311" s="14"/>
      <c r="B311" s="213"/>
      <c r="C311" s="14"/>
      <c r="D311" s="191" t="s">
        <v>519</v>
      </c>
      <c r="E311" s="214" t="s">
        <v>1</v>
      </c>
      <c r="F311" s="215" t="s">
        <v>534</v>
      </c>
      <c r="G311" s="14"/>
      <c r="H311" s="216">
        <v>3.4500000000000002</v>
      </c>
      <c r="I311" s="217"/>
      <c r="J311" s="14"/>
      <c r="K311" s="14"/>
      <c r="L311" s="213"/>
      <c r="M311" s="218"/>
      <c r="N311" s="219"/>
      <c r="O311" s="219"/>
      <c r="P311" s="219"/>
      <c r="Q311" s="219"/>
      <c r="R311" s="219"/>
      <c r="S311" s="219"/>
      <c r="T311" s="220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14" t="s">
        <v>519</v>
      </c>
      <c r="AU311" s="214" t="s">
        <v>89</v>
      </c>
      <c r="AV311" s="14" t="s">
        <v>235</v>
      </c>
      <c r="AW311" s="14" t="s">
        <v>35</v>
      </c>
      <c r="AX311" s="14" t="s">
        <v>87</v>
      </c>
      <c r="AY311" s="214" t="s">
        <v>230</v>
      </c>
    </row>
    <row r="312" s="2" customFormat="1" ht="16.5" customHeight="1">
      <c r="A312" s="38"/>
      <c r="B312" s="177"/>
      <c r="C312" s="178" t="s">
        <v>336</v>
      </c>
      <c r="D312" s="178" t="s">
        <v>231</v>
      </c>
      <c r="E312" s="179" t="s">
        <v>2097</v>
      </c>
      <c r="F312" s="180" t="s">
        <v>2098</v>
      </c>
      <c r="G312" s="181" t="s">
        <v>458</v>
      </c>
      <c r="H312" s="182">
        <v>1</v>
      </c>
      <c r="I312" s="183"/>
      <c r="J312" s="184">
        <f>ROUND(I312*H312,2)</f>
        <v>0</v>
      </c>
      <c r="K312" s="180" t="s">
        <v>515</v>
      </c>
      <c r="L312" s="39"/>
      <c r="M312" s="185" t="s">
        <v>1</v>
      </c>
      <c r="N312" s="186" t="s">
        <v>44</v>
      </c>
      <c r="O312" s="77"/>
      <c r="P312" s="187">
        <f>O312*H312</f>
        <v>0</v>
      </c>
      <c r="Q312" s="187">
        <v>0.0066</v>
      </c>
      <c r="R312" s="187">
        <f>Q312*H312</f>
        <v>0.0066</v>
      </c>
      <c r="S312" s="187">
        <v>0</v>
      </c>
      <c r="T312" s="188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89" t="s">
        <v>235</v>
      </c>
      <c r="AT312" s="189" t="s">
        <v>231</v>
      </c>
      <c r="AU312" s="189" t="s">
        <v>89</v>
      </c>
      <c r="AY312" s="19" t="s">
        <v>230</v>
      </c>
      <c r="BE312" s="190">
        <f>IF(N312="základní",J312,0)</f>
        <v>0</v>
      </c>
      <c r="BF312" s="190">
        <f>IF(N312="snížená",J312,0)</f>
        <v>0</v>
      </c>
      <c r="BG312" s="190">
        <f>IF(N312="zákl. přenesená",J312,0)</f>
        <v>0</v>
      </c>
      <c r="BH312" s="190">
        <f>IF(N312="sníž. přenesená",J312,0)</f>
        <v>0</v>
      </c>
      <c r="BI312" s="190">
        <f>IF(N312="nulová",J312,0)</f>
        <v>0</v>
      </c>
      <c r="BJ312" s="19" t="s">
        <v>87</v>
      </c>
      <c r="BK312" s="190">
        <f>ROUND(I312*H312,2)</f>
        <v>0</v>
      </c>
      <c r="BL312" s="19" t="s">
        <v>235</v>
      </c>
      <c r="BM312" s="189" t="s">
        <v>2863</v>
      </c>
    </row>
    <row r="313" s="2" customFormat="1">
      <c r="A313" s="38"/>
      <c r="B313" s="39"/>
      <c r="C313" s="38"/>
      <c r="D313" s="191" t="s">
        <v>237</v>
      </c>
      <c r="E313" s="38"/>
      <c r="F313" s="192" t="s">
        <v>2100</v>
      </c>
      <c r="G313" s="38"/>
      <c r="H313" s="38"/>
      <c r="I313" s="193"/>
      <c r="J313" s="38"/>
      <c r="K313" s="38"/>
      <c r="L313" s="39"/>
      <c r="M313" s="194"/>
      <c r="N313" s="195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237</v>
      </c>
      <c r="AU313" s="19" t="s">
        <v>89</v>
      </c>
    </row>
    <row r="314" s="2" customFormat="1">
      <c r="A314" s="38"/>
      <c r="B314" s="39"/>
      <c r="C314" s="38"/>
      <c r="D314" s="199" t="s">
        <v>397</v>
      </c>
      <c r="E314" s="38"/>
      <c r="F314" s="200" t="s">
        <v>2101</v>
      </c>
      <c r="G314" s="38"/>
      <c r="H314" s="38"/>
      <c r="I314" s="193"/>
      <c r="J314" s="38"/>
      <c r="K314" s="38"/>
      <c r="L314" s="39"/>
      <c r="M314" s="194"/>
      <c r="N314" s="195"/>
      <c r="O314" s="77"/>
      <c r="P314" s="77"/>
      <c r="Q314" s="77"/>
      <c r="R314" s="77"/>
      <c r="S314" s="77"/>
      <c r="T314" s="7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T314" s="19" t="s">
        <v>397</v>
      </c>
      <c r="AU314" s="19" t="s">
        <v>89</v>
      </c>
    </row>
    <row r="315" s="13" customFormat="1">
      <c r="A315" s="13"/>
      <c r="B315" s="205"/>
      <c r="C315" s="13"/>
      <c r="D315" s="191" t="s">
        <v>519</v>
      </c>
      <c r="E315" s="206" t="s">
        <v>1</v>
      </c>
      <c r="F315" s="207" t="s">
        <v>2864</v>
      </c>
      <c r="G315" s="13"/>
      <c r="H315" s="208">
        <v>1</v>
      </c>
      <c r="I315" s="209"/>
      <c r="J315" s="13"/>
      <c r="K315" s="13"/>
      <c r="L315" s="205"/>
      <c r="M315" s="210"/>
      <c r="N315" s="211"/>
      <c r="O315" s="211"/>
      <c r="P315" s="211"/>
      <c r="Q315" s="211"/>
      <c r="R315" s="211"/>
      <c r="S315" s="211"/>
      <c r="T315" s="21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06" t="s">
        <v>519</v>
      </c>
      <c r="AU315" s="206" t="s">
        <v>89</v>
      </c>
      <c r="AV315" s="13" t="s">
        <v>89</v>
      </c>
      <c r="AW315" s="13" t="s">
        <v>35</v>
      </c>
      <c r="AX315" s="13" t="s">
        <v>79</v>
      </c>
      <c r="AY315" s="206" t="s">
        <v>230</v>
      </c>
    </row>
    <row r="316" s="14" customFormat="1">
      <c r="A316" s="14"/>
      <c r="B316" s="213"/>
      <c r="C316" s="14"/>
      <c r="D316" s="191" t="s">
        <v>519</v>
      </c>
      <c r="E316" s="214" t="s">
        <v>1</v>
      </c>
      <c r="F316" s="215" t="s">
        <v>534</v>
      </c>
      <c r="G316" s="14"/>
      <c r="H316" s="216">
        <v>1</v>
      </c>
      <c r="I316" s="217"/>
      <c r="J316" s="14"/>
      <c r="K316" s="14"/>
      <c r="L316" s="213"/>
      <c r="M316" s="218"/>
      <c r="N316" s="219"/>
      <c r="O316" s="219"/>
      <c r="P316" s="219"/>
      <c r="Q316" s="219"/>
      <c r="R316" s="219"/>
      <c r="S316" s="219"/>
      <c r="T316" s="220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14" t="s">
        <v>519</v>
      </c>
      <c r="AU316" s="214" t="s">
        <v>89</v>
      </c>
      <c r="AV316" s="14" t="s">
        <v>235</v>
      </c>
      <c r="AW316" s="14" t="s">
        <v>35</v>
      </c>
      <c r="AX316" s="14" t="s">
        <v>87</v>
      </c>
      <c r="AY316" s="214" t="s">
        <v>230</v>
      </c>
    </row>
    <row r="317" s="2" customFormat="1" ht="16.5" customHeight="1">
      <c r="A317" s="38"/>
      <c r="B317" s="177"/>
      <c r="C317" s="236" t="s">
        <v>340</v>
      </c>
      <c r="D317" s="236" t="s">
        <v>745</v>
      </c>
      <c r="E317" s="237" t="s">
        <v>2116</v>
      </c>
      <c r="F317" s="238" t="s">
        <v>2117</v>
      </c>
      <c r="G317" s="239" t="s">
        <v>458</v>
      </c>
      <c r="H317" s="240">
        <v>1</v>
      </c>
      <c r="I317" s="241"/>
      <c r="J317" s="242">
        <f>ROUND(I317*H317,2)</f>
        <v>0</v>
      </c>
      <c r="K317" s="238" t="s">
        <v>515</v>
      </c>
      <c r="L317" s="243"/>
      <c r="M317" s="244" t="s">
        <v>1</v>
      </c>
      <c r="N317" s="245" t="s">
        <v>44</v>
      </c>
      <c r="O317" s="77"/>
      <c r="P317" s="187">
        <f>O317*H317</f>
        <v>0</v>
      </c>
      <c r="Q317" s="187">
        <v>0.068000000000000005</v>
      </c>
      <c r="R317" s="187">
        <f>Q317*H317</f>
        <v>0.068000000000000005</v>
      </c>
      <c r="S317" s="187">
        <v>0</v>
      </c>
      <c r="T317" s="188">
        <f>S317*H317</f>
        <v>0</v>
      </c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R317" s="189" t="s">
        <v>260</v>
      </c>
      <c r="AT317" s="189" t="s">
        <v>745</v>
      </c>
      <c r="AU317" s="189" t="s">
        <v>89</v>
      </c>
      <c r="AY317" s="19" t="s">
        <v>230</v>
      </c>
      <c r="BE317" s="190">
        <f>IF(N317="základní",J317,0)</f>
        <v>0</v>
      </c>
      <c r="BF317" s="190">
        <f>IF(N317="snížená",J317,0)</f>
        <v>0</v>
      </c>
      <c r="BG317" s="190">
        <f>IF(N317="zákl. přenesená",J317,0)</f>
        <v>0</v>
      </c>
      <c r="BH317" s="190">
        <f>IF(N317="sníž. přenesená",J317,0)</f>
        <v>0</v>
      </c>
      <c r="BI317" s="190">
        <f>IF(N317="nulová",J317,0)</f>
        <v>0</v>
      </c>
      <c r="BJ317" s="19" t="s">
        <v>87</v>
      </c>
      <c r="BK317" s="190">
        <f>ROUND(I317*H317,2)</f>
        <v>0</v>
      </c>
      <c r="BL317" s="19" t="s">
        <v>235</v>
      </c>
      <c r="BM317" s="189" t="s">
        <v>2865</v>
      </c>
    </row>
    <row r="318" s="2" customFormat="1">
      <c r="A318" s="38"/>
      <c r="B318" s="39"/>
      <c r="C318" s="38"/>
      <c r="D318" s="191" t="s">
        <v>237</v>
      </c>
      <c r="E318" s="38"/>
      <c r="F318" s="192" t="s">
        <v>2117</v>
      </c>
      <c r="G318" s="38"/>
      <c r="H318" s="38"/>
      <c r="I318" s="193"/>
      <c r="J318" s="38"/>
      <c r="K318" s="38"/>
      <c r="L318" s="39"/>
      <c r="M318" s="194"/>
      <c r="N318" s="195"/>
      <c r="O318" s="77"/>
      <c r="P318" s="77"/>
      <c r="Q318" s="77"/>
      <c r="R318" s="77"/>
      <c r="S318" s="77"/>
      <c r="T318" s="7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T318" s="19" t="s">
        <v>237</v>
      </c>
      <c r="AU318" s="19" t="s">
        <v>89</v>
      </c>
    </row>
    <row r="319" s="13" customFormat="1">
      <c r="A319" s="13"/>
      <c r="B319" s="205"/>
      <c r="C319" s="13"/>
      <c r="D319" s="191" t="s">
        <v>519</v>
      </c>
      <c r="E319" s="206" t="s">
        <v>1</v>
      </c>
      <c r="F319" s="207" t="s">
        <v>2864</v>
      </c>
      <c r="G319" s="13"/>
      <c r="H319" s="208">
        <v>1</v>
      </c>
      <c r="I319" s="209"/>
      <c r="J319" s="13"/>
      <c r="K319" s="13"/>
      <c r="L319" s="205"/>
      <c r="M319" s="210"/>
      <c r="N319" s="211"/>
      <c r="O319" s="211"/>
      <c r="P319" s="211"/>
      <c r="Q319" s="211"/>
      <c r="R319" s="211"/>
      <c r="S319" s="211"/>
      <c r="T319" s="21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06" t="s">
        <v>519</v>
      </c>
      <c r="AU319" s="206" t="s">
        <v>89</v>
      </c>
      <c r="AV319" s="13" t="s">
        <v>89</v>
      </c>
      <c r="AW319" s="13" t="s">
        <v>35</v>
      </c>
      <c r="AX319" s="13" t="s">
        <v>79</v>
      </c>
      <c r="AY319" s="206" t="s">
        <v>230</v>
      </c>
    </row>
    <row r="320" s="14" customFormat="1">
      <c r="A320" s="14"/>
      <c r="B320" s="213"/>
      <c r="C320" s="14"/>
      <c r="D320" s="191" t="s">
        <v>519</v>
      </c>
      <c r="E320" s="214" t="s">
        <v>1</v>
      </c>
      <c r="F320" s="215" t="s">
        <v>534</v>
      </c>
      <c r="G320" s="14"/>
      <c r="H320" s="216">
        <v>1</v>
      </c>
      <c r="I320" s="217"/>
      <c r="J320" s="14"/>
      <c r="K320" s="14"/>
      <c r="L320" s="213"/>
      <c r="M320" s="218"/>
      <c r="N320" s="219"/>
      <c r="O320" s="219"/>
      <c r="P320" s="219"/>
      <c r="Q320" s="219"/>
      <c r="R320" s="219"/>
      <c r="S320" s="219"/>
      <c r="T320" s="220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14" t="s">
        <v>519</v>
      </c>
      <c r="AU320" s="214" t="s">
        <v>89</v>
      </c>
      <c r="AV320" s="14" t="s">
        <v>235</v>
      </c>
      <c r="AW320" s="14" t="s">
        <v>35</v>
      </c>
      <c r="AX320" s="14" t="s">
        <v>87</v>
      </c>
      <c r="AY320" s="214" t="s">
        <v>230</v>
      </c>
    </row>
    <row r="321" s="2" customFormat="1" ht="21.75" customHeight="1">
      <c r="A321" s="38"/>
      <c r="B321" s="177"/>
      <c r="C321" s="178" t="s">
        <v>344</v>
      </c>
      <c r="D321" s="178" t="s">
        <v>231</v>
      </c>
      <c r="E321" s="179" t="s">
        <v>2119</v>
      </c>
      <c r="F321" s="180" t="s">
        <v>2120</v>
      </c>
      <c r="G321" s="181" t="s">
        <v>458</v>
      </c>
      <c r="H321" s="182">
        <v>1</v>
      </c>
      <c r="I321" s="183"/>
      <c r="J321" s="184">
        <f>ROUND(I321*H321,2)</f>
        <v>0</v>
      </c>
      <c r="K321" s="180" t="s">
        <v>515</v>
      </c>
      <c r="L321" s="39"/>
      <c r="M321" s="185" t="s">
        <v>1</v>
      </c>
      <c r="N321" s="186" t="s">
        <v>44</v>
      </c>
      <c r="O321" s="77"/>
      <c r="P321" s="187">
        <f>O321*H321</f>
        <v>0</v>
      </c>
      <c r="Q321" s="187">
        <v>0.087419999999999998</v>
      </c>
      <c r="R321" s="187">
        <f>Q321*H321</f>
        <v>0.087419999999999998</v>
      </c>
      <c r="S321" s="187">
        <v>0</v>
      </c>
      <c r="T321" s="188">
        <f>S321*H321</f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189" t="s">
        <v>235</v>
      </c>
      <c r="AT321" s="189" t="s">
        <v>231</v>
      </c>
      <c r="AU321" s="189" t="s">
        <v>89</v>
      </c>
      <c r="AY321" s="19" t="s">
        <v>230</v>
      </c>
      <c r="BE321" s="190">
        <f>IF(N321="základní",J321,0)</f>
        <v>0</v>
      </c>
      <c r="BF321" s="190">
        <f>IF(N321="snížená",J321,0)</f>
        <v>0</v>
      </c>
      <c r="BG321" s="190">
        <f>IF(N321="zákl. přenesená",J321,0)</f>
        <v>0</v>
      </c>
      <c r="BH321" s="190">
        <f>IF(N321="sníž. přenesená",J321,0)</f>
        <v>0</v>
      </c>
      <c r="BI321" s="190">
        <f>IF(N321="nulová",J321,0)</f>
        <v>0</v>
      </c>
      <c r="BJ321" s="19" t="s">
        <v>87</v>
      </c>
      <c r="BK321" s="190">
        <f>ROUND(I321*H321,2)</f>
        <v>0</v>
      </c>
      <c r="BL321" s="19" t="s">
        <v>235</v>
      </c>
      <c r="BM321" s="189" t="s">
        <v>2866</v>
      </c>
    </row>
    <row r="322" s="2" customFormat="1">
      <c r="A322" s="38"/>
      <c r="B322" s="39"/>
      <c r="C322" s="38"/>
      <c r="D322" s="191" t="s">
        <v>237</v>
      </c>
      <c r="E322" s="38"/>
      <c r="F322" s="192" t="s">
        <v>2122</v>
      </c>
      <c r="G322" s="38"/>
      <c r="H322" s="38"/>
      <c r="I322" s="193"/>
      <c r="J322" s="38"/>
      <c r="K322" s="38"/>
      <c r="L322" s="39"/>
      <c r="M322" s="194"/>
      <c r="N322" s="195"/>
      <c r="O322" s="77"/>
      <c r="P322" s="77"/>
      <c r="Q322" s="77"/>
      <c r="R322" s="77"/>
      <c r="S322" s="77"/>
      <c r="T322" s="7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T322" s="19" t="s">
        <v>237</v>
      </c>
      <c r="AU322" s="19" t="s">
        <v>89</v>
      </c>
    </row>
    <row r="323" s="2" customFormat="1">
      <c r="A323" s="38"/>
      <c r="B323" s="39"/>
      <c r="C323" s="38"/>
      <c r="D323" s="199" t="s">
        <v>397</v>
      </c>
      <c r="E323" s="38"/>
      <c r="F323" s="200" t="s">
        <v>2123</v>
      </c>
      <c r="G323" s="38"/>
      <c r="H323" s="38"/>
      <c r="I323" s="193"/>
      <c r="J323" s="38"/>
      <c r="K323" s="38"/>
      <c r="L323" s="39"/>
      <c r="M323" s="194"/>
      <c r="N323" s="195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397</v>
      </c>
      <c r="AU323" s="19" t="s">
        <v>89</v>
      </c>
    </row>
    <row r="324" s="13" customFormat="1">
      <c r="A324" s="13"/>
      <c r="B324" s="205"/>
      <c r="C324" s="13"/>
      <c r="D324" s="191" t="s">
        <v>519</v>
      </c>
      <c r="E324" s="206" t="s">
        <v>1</v>
      </c>
      <c r="F324" s="207" t="s">
        <v>2867</v>
      </c>
      <c r="G324" s="13"/>
      <c r="H324" s="208">
        <v>1</v>
      </c>
      <c r="I324" s="209"/>
      <c r="J324" s="13"/>
      <c r="K324" s="13"/>
      <c r="L324" s="205"/>
      <c r="M324" s="210"/>
      <c r="N324" s="211"/>
      <c r="O324" s="211"/>
      <c r="P324" s="211"/>
      <c r="Q324" s="211"/>
      <c r="R324" s="211"/>
      <c r="S324" s="211"/>
      <c r="T324" s="21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06" t="s">
        <v>519</v>
      </c>
      <c r="AU324" s="206" t="s">
        <v>89</v>
      </c>
      <c r="AV324" s="13" t="s">
        <v>89</v>
      </c>
      <c r="AW324" s="13" t="s">
        <v>35</v>
      </c>
      <c r="AX324" s="13" t="s">
        <v>79</v>
      </c>
      <c r="AY324" s="206" t="s">
        <v>230</v>
      </c>
    </row>
    <row r="325" s="14" customFormat="1">
      <c r="A325" s="14"/>
      <c r="B325" s="213"/>
      <c r="C325" s="14"/>
      <c r="D325" s="191" t="s">
        <v>519</v>
      </c>
      <c r="E325" s="214" t="s">
        <v>1</v>
      </c>
      <c r="F325" s="215" t="s">
        <v>534</v>
      </c>
      <c r="G325" s="14"/>
      <c r="H325" s="216">
        <v>1</v>
      </c>
      <c r="I325" s="217"/>
      <c r="J325" s="14"/>
      <c r="K325" s="14"/>
      <c r="L325" s="213"/>
      <c r="M325" s="218"/>
      <c r="N325" s="219"/>
      <c r="O325" s="219"/>
      <c r="P325" s="219"/>
      <c r="Q325" s="219"/>
      <c r="R325" s="219"/>
      <c r="S325" s="219"/>
      <c r="T325" s="220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14" t="s">
        <v>519</v>
      </c>
      <c r="AU325" s="214" t="s">
        <v>89</v>
      </c>
      <c r="AV325" s="14" t="s">
        <v>235</v>
      </c>
      <c r="AW325" s="14" t="s">
        <v>35</v>
      </c>
      <c r="AX325" s="14" t="s">
        <v>87</v>
      </c>
      <c r="AY325" s="214" t="s">
        <v>230</v>
      </c>
    </row>
    <row r="326" s="2" customFormat="1" ht="16.5" customHeight="1">
      <c r="A326" s="38"/>
      <c r="B326" s="177"/>
      <c r="C326" s="236" t="s">
        <v>348</v>
      </c>
      <c r="D326" s="236" t="s">
        <v>745</v>
      </c>
      <c r="E326" s="237" t="s">
        <v>2125</v>
      </c>
      <c r="F326" s="238" t="s">
        <v>2126</v>
      </c>
      <c r="G326" s="239" t="s">
        <v>458</v>
      </c>
      <c r="H326" s="240">
        <v>1</v>
      </c>
      <c r="I326" s="241"/>
      <c r="J326" s="242">
        <f>ROUND(I326*H326,2)</f>
        <v>0</v>
      </c>
      <c r="K326" s="238" t="s">
        <v>515</v>
      </c>
      <c r="L326" s="243"/>
      <c r="M326" s="244" t="s">
        <v>1</v>
      </c>
      <c r="N326" s="245" t="s">
        <v>44</v>
      </c>
      <c r="O326" s="77"/>
      <c r="P326" s="187">
        <f>O326*H326</f>
        <v>0</v>
      </c>
      <c r="Q326" s="187">
        <v>0.081000000000000003</v>
      </c>
      <c r="R326" s="187">
        <f>Q326*H326</f>
        <v>0.081000000000000003</v>
      </c>
      <c r="S326" s="187">
        <v>0</v>
      </c>
      <c r="T326" s="188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89" t="s">
        <v>260</v>
      </c>
      <c r="AT326" s="189" t="s">
        <v>745</v>
      </c>
      <c r="AU326" s="189" t="s">
        <v>89</v>
      </c>
      <c r="AY326" s="19" t="s">
        <v>230</v>
      </c>
      <c r="BE326" s="190">
        <f>IF(N326="základní",J326,0)</f>
        <v>0</v>
      </c>
      <c r="BF326" s="190">
        <f>IF(N326="snížená",J326,0)</f>
        <v>0</v>
      </c>
      <c r="BG326" s="190">
        <f>IF(N326="zákl. přenesená",J326,0)</f>
        <v>0</v>
      </c>
      <c r="BH326" s="190">
        <f>IF(N326="sníž. přenesená",J326,0)</f>
        <v>0</v>
      </c>
      <c r="BI326" s="190">
        <f>IF(N326="nulová",J326,0)</f>
        <v>0</v>
      </c>
      <c r="BJ326" s="19" t="s">
        <v>87</v>
      </c>
      <c r="BK326" s="190">
        <f>ROUND(I326*H326,2)</f>
        <v>0</v>
      </c>
      <c r="BL326" s="19" t="s">
        <v>235</v>
      </c>
      <c r="BM326" s="189" t="s">
        <v>2868</v>
      </c>
    </row>
    <row r="327" s="2" customFormat="1">
      <c r="A327" s="38"/>
      <c r="B327" s="39"/>
      <c r="C327" s="38"/>
      <c r="D327" s="191" t="s">
        <v>237</v>
      </c>
      <c r="E327" s="38"/>
      <c r="F327" s="192" t="s">
        <v>2126</v>
      </c>
      <c r="G327" s="38"/>
      <c r="H327" s="38"/>
      <c r="I327" s="193"/>
      <c r="J327" s="38"/>
      <c r="K327" s="38"/>
      <c r="L327" s="39"/>
      <c r="M327" s="194"/>
      <c r="N327" s="195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237</v>
      </c>
      <c r="AU327" s="19" t="s">
        <v>89</v>
      </c>
    </row>
    <row r="328" s="13" customFormat="1">
      <c r="A328" s="13"/>
      <c r="B328" s="205"/>
      <c r="C328" s="13"/>
      <c r="D328" s="191" t="s">
        <v>519</v>
      </c>
      <c r="E328" s="206" t="s">
        <v>1</v>
      </c>
      <c r="F328" s="207" t="s">
        <v>2867</v>
      </c>
      <c r="G328" s="13"/>
      <c r="H328" s="208">
        <v>1</v>
      </c>
      <c r="I328" s="209"/>
      <c r="J328" s="13"/>
      <c r="K328" s="13"/>
      <c r="L328" s="205"/>
      <c r="M328" s="210"/>
      <c r="N328" s="211"/>
      <c r="O328" s="211"/>
      <c r="P328" s="211"/>
      <c r="Q328" s="211"/>
      <c r="R328" s="211"/>
      <c r="S328" s="211"/>
      <c r="T328" s="21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06" t="s">
        <v>519</v>
      </c>
      <c r="AU328" s="206" t="s">
        <v>89</v>
      </c>
      <c r="AV328" s="13" t="s">
        <v>89</v>
      </c>
      <c r="AW328" s="13" t="s">
        <v>35</v>
      </c>
      <c r="AX328" s="13" t="s">
        <v>79</v>
      </c>
      <c r="AY328" s="206" t="s">
        <v>230</v>
      </c>
    </row>
    <row r="329" s="14" customFormat="1">
      <c r="A329" s="14"/>
      <c r="B329" s="213"/>
      <c r="C329" s="14"/>
      <c r="D329" s="191" t="s">
        <v>519</v>
      </c>
      <c r="E329" s="214" t="s">
        <v>1</v>
      </c>
      <c r="F329" s="215" t="s">
        <v>534</v>
      </c>
      <c r="G329" s="14"/>
      <c r="H329" s="216">
        <v>1</v>
      </c>
      <c r="I329" s="217"/>
      <c r="J329" s="14"/>
      <c r="K329" s="14"/>
      <c r="L329" s="213"/>
      <c r="M329" s="218"/>
      <c r="N329" s="219"/>
      <c r="O329" s="219"/>
      <c r="P329" s="219"/>
      <c r="Q329" s="219"/>
      <c r="R329" s="219"/>
      <c r="S329" s="219"/>
      <c r="T329" s="220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14" t="s">
        <v>519</v>
      </c>
      <c r="AU329" s="214" t="s">
        <v>89</v>
      </c>
      <c r="AV329" s="14" t="s">
        <v>235</v>
      </c>
      <c r="AW329" s="14" t="s">
        <v>35</v>
      </c>
      <c r="AX329" s="14" t="s">
        <v>87</v>
      </c>
      <c r="AY329" s="214" t="s">
        <v>230</v>
      </c>
    </row>
    <row r="330" s="2" customFormat="1" ht="21.75" customHeight="1">
      <c r="A330" s="38"/>
      <c r="B330" s="177"/>
      <c r="C330" s="178" t="s">
        <v>352</v>
      </c>
      <c r="D330" s="178" t="s">
        <v>231</v>
      </c>
      <c r="E330" s="179" t="s">
        <v>2128</v>
      </c>
      <c r="F330" s="180" t="s">
        <v>2129</v>
      </c>
      <c r="G330" s="181" t="s">
        <v>578</v>
      </c>
      <c r="H330" s="182">
        <v>0.22500000000000001</v>
      </c>
      <c r="I330" s="183"/>
      <c r="J330" s="184">
        <f>ROUND(I330*H330,2)</f>
        <v>0</v>
      </c>
      <c r="K330" s="180" t="s">
        <v>515</v>
      </c>
      <c r="L330" s="39"/>
      <c r="M330" s="185" t="s">
        <v>1</v>
      </c>
      <c r="N330" s="186" t="s">
        <v>44</v>
      </c>
      <c r="O330" s="77"/>
      <c r="P330" s="187">
        <f>O330*H330</f>
        <v>0</v>
      </c>
      <c r="Q330" s="187">
        <v>0</v>
      </c>
      <c r="R330" s="187">
        <f>Q330*H330</f>
        <v>0</v>
      </c>
      <c r="S330" s="187">
        <v>0</v>
      </c>
      <c r="T330" s="188">
        <f>S330*H330</f>
        <v>0</v>
      </c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R330" s="189" t="s">
        <v>235</v>
      </c>
      <c r="AT330" s="189" t="s">
        <v>231</v>
      </c>
      <c r="AU330" s="189" t="s">
        <v>89</v>
      </c>
      <c r="AY330" s="19" t="s">
        <v>230</v>
      </c>
      <c r="BE330" s="190">
        <f>IF(N330="základní",J330,0)</f>
        <v>0</v>
      </c>
      <c r="BF330" s="190">
        <f>IF(N330="snížená",J330,0)</f>
        <v>0</v>
      </c>
      <c r="BG330" s="190">
        <f>IF(N330="zákl. přenesená",J330,0)</f>
        <v>0</v>
      </c>
      <c r="BH330" s="190">
        <f>IF(N330="sníž. přenesená",J330,0)</f>
        <v>0</v>
      </c>
      <c r="BI330" s="190">
        <f>IF(N330="nulová",J330,0)</f>
        <v>0</v>
      </c>
      <c r="BJ330" s="19" t="s">
        <v>87</v>
      </c>
      <c r="BK330" s="190">
        <f>ROUND(I330*H330,2)</f>
        <v>0</v>
      </c>
      <c r="BL330" s="19" t="s">
        <v>235</v>
      </c>
      <c r="BM330" s="189" t="s">
        <v>2869</v>
      </c>
    </row>
    <row r="331" s="2" customFormat="1">
      <c r="A331" s="38"/>
      <c r="B331" s="39"/>
      <c r="C331" s="38"/>
      <c r="D331" s="191" t="s">
        <v>237</v>
      </c>
      <c r="E331" s="38"/>
      <c r="F331" s="192" t="s">
        <v>2131</v>
      </c>
      <c r="G331" s="38"/>
      <c r="H331" s="38"/>
      <c r="I331" s="193"/>
      <c r="J331" s="38"/>
      <c r="K331" s="38"/>
      <c r="L331" s="39"/>
      <c r="M331" s="194"/>
      <c r="N331" s="195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237</v>
      </c>
      <c r="AU331" s="19" t="s">
        <v>89</v>
      </c>
    </row>
    <row r="332" s="2" customFormat="1">
      <c r="A332" s="38"/>
      <c r="B332" s="39"/>
      <c r="C332" s="38"/>
      <c r="D332" s="199" t="s">
        <v>397</v>
      </c>
      <c r="E332" s="38"/>
      <c r="F332" s="200" t="s">
        <v>2132</v>
      </c>
      <c r="G332" s="38"/>
      <c r="H332" s="38"/>
      <c r="I332" s="193"/>
      <c r="J332" s="38"/>
      <c r="K332" s="38"/>
      <c r="L332" s="39"/>
      <c r="M332" s="194"/>
      <c r="N332" s="195"/>
      <c r="O332" s="77"/>
      <c r="P332" s="77"/>
      <c r="Q332" s="77"/>
      <c r="R332" s="77"/>
      <c r="S332" s="77"/>
      <c r="T332" s="7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T332" s="19" t="s">
        <v>397</v>
      </c>
      <c r="AU332" s="19" t="s">
        <v>89</v>
      </c>
    </row>
    <row r="333" s="13" customFormat="1">
      <c r="A333" s="13"/>
      <c r="B333" s="205"/>
      <c r="C333" s="13"/>
      <c r="D333" s="191" t="s">
        <v>519</v>
      </c>
      <c r="E333" s="206" t="s">
        <v>1</v>
      </c>
      <c r="F333" s="207" t="s">
        <v>2870</v>
      </c>
      <c r="G333" s="13"/>
      <c r="H333" s="208">
        <v>0.22500000000000001</v>
      </c>
      <c r="I333" s="209"/>
      <c r="J333" s="13"/>
      <c r="K333" s="13"/>
      <c r="L333" s="205"/>
      <c r="M333" s="210"/>
      <c r="N333" s="211"/>
      <c r="O333" s="211"/>
      <c r="P333" s="211"/>
      <c r="Q333" s="211"/>
      <c r="R333" s="211"/>
      <c r="S333" s="211"/>
      <c r="T333" s="21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06" t="s">
        <v>519</v>
      </c>
      <c r="AU333" s="206" t="s">
        <v>89</v>
      </c>
      <c r="AV333" s="13" t="s">
        <v>89</v>
      </c>
      <c r="AW333" s="13" t="s">
        <v>35</v>
      </c>
      <c r="AX333" s="13" t="s">
        <v>79</v>
      </c>
      <c r="AY333" s="206" t="s">
        <v>230</v>
      </c>
    </row>
    <row r="334" s="14" customFormat="1">
      <c r="A334" s="14"/>
      <c r="B334" s="213"/>
      <c r="C334" s="14"/>
      <c r="D334" s="191" t="s">
        <v>519</v>
      </c>
      <c r="E334" s="214" t="s">
        <v>1</v>
      </c>
      <c r="F334" s="215" t="s">
        <v>534</v>
      </c>
      <c r="G334" s="14"/>
      <c r="H334" s="216">
        <v>0.22500000000000001</v>
      </c>
      <c r="I334" s="217"/>
      <c r="J334" s="14"/>
      <c r="K334" s="14"/>
      <c r="L334" s="213"/>
      <c r="M334" s="218"/>
      <c r="N334" s="219"/>
      <c r="O334" s="219"/>
      <c r="P334" s="219"/>
      <c r="Q334" s="219"/>
      <c r="R334" s="219"/>
      <c r="S334" s="219"/>
      <c r="T334" s="220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14" t="s">
        <v>519</v>
      </c>
      <c r="AU334" s="214" t="s">
        <v>89</v>
      </c>
      <c r="AV334" s="14" t="s">
        <v>235</v>
      </c>
      <c r="AW334" s="14" t="s">
        <v>35</v>
      </c>
      <c r="AX334" s="14" t="s">
        <v>87</v>
      </c>
      <c r="AY334" s="214" t="s">
        <v>230</v>
      </c>
    </row>
    <row r="335" s="2" customFormat="1" ht="21.75" customHeight="1">
      <c r="A335" s="38"/>
      <c r="B335" s="177"/>
      <c r="C335" s="178" t="s">
        <v>356</v>
      </c>
      <c r="D335" s="178" t="s">
        <v>231</v>
      </c>
      <c r="E335" s="179" t="s">
        <v>2134</v>
      </c>
      <c r="F335" s="180" t="s">
        <v>2135</v>
      </c>
      <c r="G335" s="181" t="s">
        <v>514</v>
      </c>
      <c r="H335" s="182">
        <v>0.59999999999999998</v>
      </c>
      <c r="I335" s="183"/>
      <c r="J335" s="184">
        <f>ROUND(I335*H335,2)</f>
        <v>0</v>
      </c>
      <c r="K335" s="180" t="s">
        <v>515</v>
      </c>
      <c r="L335" s="39"/>
      <c r="M335" s="185" t="s">
        <v>1</v>
      </c>
      <c r="N335" s="186" t="s">
        <v>44</v>
      </c>
      <c r="O335" s="77"/>
      <c r="P335" s="187">
        <f>O335*H335</f>
        <v>0</v>
      </c>
      <c r="Q335" s="187">
        <v>0.0078849000000000002</v>
      </c>
      <c r="R335" s="187">
        <f>Q335*H335</f>
        <v>0.0047309400000000003</v>
      </c>
      <c r="S335" s="187">
        <v>0</v>
      </c>
      <c r="T335" s="188">
        <f>S335*H335</f>
        <v>0</v>
      </c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R335" s="189" t="s">
        <v>235</v>
      </c>
      <c r="AT335" s="189" t="s">
        <v>231</v>
      </c>
      <c r="AU335" s="189" t="s">
        <v>89</v>
      </c>
      <c r="AY335" s="19" t="s">
        <v>230</v>
      </c>
      <c r="BE335" s="190">
        <f>IF(N335="základní",J335,0)</f>
        <v>0</v>
      </c>
      <c r="BF335" s="190">
        <f>IF(N335="snížená",J335,0)</f>
        <v>0</v>
      </c>
      <c r="BG335" s="190">
        <f>IF(N335="zákl. přenesená",J335,0)</f>
        <v>0</v>
      </c>
      <c r="BH335" s="190">
        <f>IF(N335="sníž. přenesená",J335,0)</f>
        <v>0</v>
      </c>
      <c r="BI335" s="190">
        <f>IF(N335="nulová",J335,0)</f>
        <v>0</v>
      </c>
      <c r="BJ335" s="19" t="s">
        <v>87</v>
      </c>
      <c r="BK335" s="190">
        <f>ROUND(I335*H335,2)</f>
        <v>0</v>
      </c>
      <c r="BL335" s="19" t="s">
        <v>235</v>
      </c>
      <c r="BM335" s="189" t="s">
        <v>2871</v>
      </c>
    </row>
    <row r="336" s="2" customFormat="1">
      <c r="A336" s="38"/>
      <c r="B336" s="39"/>
      <c r="C336" s="38"/>
      <c r="D336" s="191" t="s">
        <v>237</v>
      </c>
      <c r="E336" s="38"/>
      <c r="F336" s="192" t="s">
        <v>2137</v>
      </c>
      <c r="G336" s="38"/>
      <c r="H336" s="38"/>
      <c r="I336" s="193"/>
      <c r="J336" s="38"/>
      <c r="K336" s="38"/>
      <c r="L336" s="39"/>
      <c r="M336" s="194"/>
      <c r="N336" s="195"/>
      <c r="O336" s="77"/>
      <c r="P336" s="77"/>
      <c r="Q336" s="77"/>
      <c r="R336" s="77"/>
      <c r="S336" s="77"/>
      <c r="T336" s="7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T336" s="19" t="s">
        <v>237</v>
      </c>
      <c r="AU336" s="19" t="s">
        <v>89</v>
      </c>
    </row>
    <row r="337" s="2" customFormat="1">
      <c r="A337" s="38"/>
      <c r="B337" s="39"/>
      <c r="C337" s="38"/>
      <c r="D337" s="199" t="s">
        <v>397</v>
      </c>
      <c r="E337" s="38"/>
      <c r="F337" s="200" t="s">
        <v>2138</v>
      </c>
      <c r="G337" s="38"/>
      <c r="H337" s="38"/>
      <c r="I337" s="193"/>
      <c r="J337" s="38"/>
      <c r="K337" s="38"/>
      <c r="L337" s="39"/>
      <c r="M337" s="194"/>
      <c r="N337" s="195"/>
      <c r="O337" s="77"/>
      <c r="P337" s="77"/>
      <c r="Q337" s="77"/>
      <c r="R337" s="77"/>
      <c r="S337" s="77"/>
      <c r="T337" s="7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19" t="s">
        <v>397</v>
      </c>
      <c r="AU337" s="19" t="s">
        <v>89</v>
      </c>
    </row>
    <row r="338" s="13" customFormat="1">
      <c r="A338" s="13"/>
      <c r="B338" s="205"/>
      <c r="C338" s="13"/>
      <c r="D338" s="191" t="s">
        <v>519</v>
      </c>
      <c r="E338" s="206" t="s">
        <v>1</v>
      </c>
      <c r="F338" s="207" t="s">
        <v>2872</v>
      </c>
      <c r="G338" s="13"/>
      <c r="H338" s="208">
        <v>0.59999999999999998</v>
      </c>
      <c r="I338" s="209"/>
      <c r="J338" s="13"/>
      <c r="K338" s="13"/>
      <c r="L338" s="205"/>
      <c r="M338" s="210"/>
      <c r="N338" s="211"/>
      <c r="O338" s="211"/>
      <c r="P338" s="211"/>
      <c r="Q338" s="211"/>
      <c r="R338" s="211"/>
      <c r="S338" s="211"/>
      <c r="T338" s="21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06" t="s">
        <v>519</v>
      </c>
      <c r="AU338" s="206" t="s">
        <v>89</v>
      </c>
      <c r="AV338" s="13" t="s">
        <v>89</v>
      </c>
      <c r="AW338" s="13" t="s">
        <v>35</v>
      </c>
      <c r="AX338" s="13" t="s">
        <v>79</v>
      </c>
      <c r="AY338" s="206" t="s">
        <v>230</v>
      </c>
    </row>
    <row r="339" s="14" customFormat="1">
      <c r="A339" s="14"/>
      <c r="B339" s="213"/>
      <c r="C339" s="14"/>
      <c r="D339" s="191" t="s">
        <v>519</v>
      </c>
      <c r="E339" s="214" t="s">
        <v>1</v>
      </c>
      <c r="F339" s="215" t="s">
        <v>534</v>
      </c>
      <c r="G339" s="14"/>
      <c r="H339" s="216">
        <v>0.59999999999999998</v>
      </c>
      <c r="I339" s="217"/>
      <c r="J339" s="14"/>
      <c r="K339" s="14"/>
      <c r="L339" s="213"/>
      <c r="M339" s="218"/>
      <c r="N339" s="219"/>
      <c r="O339" s="219"/>
      <c r="P339" s="219"/>
      <c r="Q339" s="219"/>
      <c r="R339" s="219"/>
      <c r="S339" s="219"/>
      <c r="T339" s="220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14" t="s">
        <v>519</v>
      </c>
      <c r="AU339" s="214" t="s">
        <v>89</v>
      </c>
      <c r="AV339" s="14" t="s">
        <v>235</v>
      </c>
      <c r="AW339" s="14" t="s">
        <v>35</v>
      </c>
      <c r="AX339" s="14" t="s">
        <v>87</v>
      </c>
      <c r="AY339" s="214" t="s">
        <v>230</v>
      </c>
    </row>
    <row r="340" s="2" customFormat="1" ht="24.15" customHeight="1">
      <c r="A340" s="38"/>
      <c r="B340" s="177"/>
      <c r="C340" s="178" t="s">
        <v>360</v>
      </c>
      <c r="D340" s="178" t="s">
        <v>231</v>
      </c>
      <c r="E340" s="179" t="s">
        <v>2140</v>
      </c>
      <c r="F340" s="180" t="s">
        <v>2141</v>
      </c>
      <c r="G340" s="181" t="s">
        <v>514</v>
      </c>
      <c r="H340" s="182">
        <v>0.59999999999999998</v>
      </c>
      <c r="I340" s="183"/>
      <c r="J340" s="184">
        <f>ROUND(I340*H340,2)</f>
        <v>0</v>
      </c>
      <c r="K340" s="180" t="s">
        <v>515</v>
      </c>
      <c r="L340" s="39"/>
      <c r="M340" s="185" t="s">
        <v>1</v>
      </c>
      <c r="N340" s="186" t="s">
        <v>44</v>
      </c>
      <c r="O340" s="77"/>
      <c r="P340" s="187">
        <f>O340*H340</f>
        <v>0</v>
      </c>
      <c r="Q340" s="187">
        <v>0</v>
      </c>
      <c r="R340" s="187">
        <f>Q340*H340</f>
        <v>0</v>
      </c>
      <c r="S340" s="187">
        <v>0</v>
      </c>
      <c r="T340" s="188">
        <f>S340*H340</f>
        <v>0</v>
      </c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R340" s="189" t="s">
        <v>235</v>
      </c>
      <c r="AT340" s="189" t="s">
        <v>231</v>
      </c>
      <c r="AU340" s="189" t="s">
        <v>89</v>
      </c>
      <c r="AY340" s="19" t="s">
        <v>230</v>
      </c>
      <c r="BE340" s="190">
        <f>IF(N340="základní",J340,0)</f>
        <v>0</v>
      </c>
      <c r="BF340" s="190">
        <f>IF(N340="snížená",J340,0)</f>
        <v>0</v>
      </c>
      <c r="BG340" s="190">
        <f>IF(N340="zákl. přenesená",J340,0)</f>
        <v>0</v>
      </c>
      <c r="BH340" s="190">
        <f>IF(N340="sníž. přenesená",J340,0)</f>
        <v>0</v>
      </c>
      <c r="BI340" s="190">
        <f>IF(N340="nulová",J340,0)</f>
        <v>0</v>
      </c>
      <c r="BJ340" s="19" t="s">
        <v>87</v>
      </c>
      <c r="BK340" s="190">
        <f>ROUND(I340*H340,2)</f>
        <v>0</v>
      </c>
      <c r="BL340" s="19" t="s">
        <v>235</v>
      </c>
      <c r="BM340" s="189" t="s">
        <v>2873</v>
      </c>
    </row>
    <row r="341" s="2" customFormat="1">
      <c r="A341" s="38"/>
      <c r="B341" s="39"/>
      <c r="C341" s="38"/>
      <c r="D341" s="191" t="s">
        <v>237</v>
      </c>
      <c r="E341" s="38"/>
      <c r="F341" s="192" t="s">
        <v>2143</v>
      </c>
      <c r="G341" s="38"/>
      <c r="H341" s="38"/>
      <c r="I341" s="193"/>
      <c r="J341" s="38"/>
      <c r="K341" s="38"/>
      <c r="L341" s="39"/>
      <c r="M341" s="194"/>
      <c r="N341" s="195"/>
      <c r="O341" s="77"/>
      <c r="P341" s="77"/>
      <c r="Q341" s="77"/>
      <c r="R341" s="77"/>
      <c r="S341" s="77"/>
      <c r="T341" s="7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T341" s="19" t="s">
        <v>237</v>
      </c>
      <c r="AU341" s="19" t="s">
        <v>89</v>
      </c>
    </row>
    <row r="342" s="2" customFormat="1">
      <c r="A342" s="38"/>
      <c r="B342" s="39"/>
      <c r="C342" s="38"/>
      <c r="D342" s="199" t="s">
        <v>397</v>
      </c>
      <c r="E342" s="38"/>
      <c r="F342" s="200" t="s">
        <v>2144</v>
      </c>
      <c r="G342" s="38"/>
      <c r="H342" s="38"/>
      <c r="I342" s="193"/>
      <c r="J342" s="38"/>
      <c r="K342" s="38"/>
      <c r="L342" s="39"/>
      <c r="M342" s="194"/>
      <c r="N342" s="195"/>
      <c r="O342" s="77"/>
      <c r="P342" s="77"/>
      <c r="Q342" s="77"/>
      <c r="R342" s="77"/>
      <c r="S342" s="77"/>
      <c r="T342" s="7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T342" s="19" t="s">
        <v>397</v>
      </c>
      <c r="AU342" s="19" t="s">
        <v>89</v>
      </c>
    </row>
    <row r="343" s="12" customFormat="1" ht="22.8" customHeight="1">
      <c r="A343" s="12"/>
      <c r="B343" s="166"/>
      <c r="C343" s="12"/>
      <c r="D343" s="167" t="s">
        <v>78</v>
      </c>
      <c r="E343" s="197" t="s">
        <v>260</v>
      </c>
      <c r="F343" s="197" t="s">
        <v>1038</v>
      </c>
      <c r="G343" s="12"/>
      <c r="H343" s="12"/>
      <c r="I343" s="169"/>
      <c r="J343" s="198">
        <f>BK343</f>
        <v>0</v>
      </c>
      <c r="K343" s="12"/>
      <c r="L343" s="166"/>
      <c r="M343" s="171"/>
      <c r="N343" s="172"/>
      <c r="O343" s="172"/>
      <c r="P343" s="173">
        <f>SUM(P344:P403)</f>
        <v>0</v>
      </c>
      <c r="Q343" s="172"/>
      <c r="R343" s="173">
        <f>SUM(R344:R403)</f>
        <v>3.08603564</v>
      </c>
      <c r="S343" s="172"/>
      <c r="T343" s="174">
        <f>SUM(T344:T403)</f>
        <v>0</v>
      </c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R343" s="167" t="s">
        <v>87</v>
      </c>
      <c r="AT343" s="175" t="s">
        <v>78</v>
      </c>
      <c r="AU343" s="175" t="s">
        <v>87</v>
      </c>
      <c r="AY343" s="167" t="s">
        <v>230</v>
      </c>
      <c r="BK343" s="176">
        <f>SUM(BK344:BK403)</f>
        <v>0</v>
      </c>
    </row>
    <row r="344" s="2" customFormat="1" ht="16.5" customHeight="1">
      <c r="A344" s="38"/>
      <c r="B344" s="177"/>
      <c r="C344" s="178" t="s">
        <v>367</v>
      </c>
      <c r="D344" s="178" t="s">
        <v>231</v>
      </c>
      <c r="E344" s="179" t="s">
        <v>2154</v>
      </c>
      <c r="F344" s="180" t="s">
        <v>2155</v>
      </c>
      <c r="G344" s="181" t="s">
        <v>543</v>
      </c>
      <c r="H344" s="182">
        <v>11.6</v>
      </c>
      <c r="I344" s="183"/>
      <c r="J344" s="184">
        <f>ROUND(I344*H344,2)</f>
        <v>0</v>
      </c>
      <c r="K344" s="180" t="s">
        <v>515</v>
      </c>
      <c r="L344" s="39"/>
      <c r="M344" s="185" t="s">
        <v>1</v>
      </c>
      <c r="N344" s="186" t="s">
        <v>44</v>
      </c>
      <c r="O344" s="77"/>
      <c r="P344" s="187">
        <f>O344*H344</f>
        <v>0</v>
      </c>
      <c r="Q344" s="187">
        <v>2.0000000000000002E-05</v>
      </c>
      <c r="R344" s="187">
        <f>Q344*H344</f>
        <v>0.000232</v>
      </c>
      <c r="S344" s="187">
        <v>0</v>
      </c>
      <c r="T344" s="188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89" t="s">
        <v>235</v>
      </c>
      <c r="AT344" s="189" t="s">
        <v>231</v>
      </c>
      <c r="AU344" s="189" t="s">
        <v>89</v>
      </c>
      <c r="AY344" s="19" t="s">
        <v>230</v>
      </c>
      <c r="BE344" s="190">
        <f>IF(N344="základní",J344,0)</f>
        <v>0</v>
      </c>
      <c r="BF344" s="190">
        <f>IF(N344="snížená",J344,0)</f>
        <v>0</v>
      </c>
      <c r="BG344" s="190">
        <f>IF(N344="zákl. přenesená",J344,0)</f>
        <v>0</v>
      </c>
      <c r="BH344" s="190">
        <f>IF(N344="sníž. přenesená",J344,0)</f>
        <v>0</v>
      </c>
      <c r="BI344" s="190">
        <f>IF(N344="nulová",J344,0)</f>
        <v>0</v>
      </c>
      <c r="BJ344" s="19" t="s">
        <v>87</v>
      </c>
      <c r="BK344" s="190">
        <f>ROUND(I344*H344,2)</f>
        <v>0</v>
      </c>
      <c r="BL344" s="19" t="s">
        <v>235</v>
      </c>
      <c r="BM344" s="189" t="s">
        <v>2874</v>
      </c>
    </row>
    <row r="345" s="2" customFormat="1">
      <c r="A345" s="38"/>
      <c r="B345" s="39"/>
      <c r="C345" s="38"/>
      <c r="D345" s="191" t="s">
        <v>237</v>
      </c>
      <c r="E345" s="38"/>
      <c r="F345" s="192" t="s">
        <v>2157</v>
      </c>
      <c r="G345" s="38"/>
      <c r="H345" s="38"/>
      <c r="I345" s="193"/>
      <c r="J345" s="38"/>
      <c r="K345" s="38"/>
      <c r="L345" s="39"/>
      <c r="M345" s="194"/>
      <c r="N345" s="195"/>
      <c r="O345" s="77"/>
      <c r="P345" s="77"/>
      <c r="Q345" s="77"/>
      <c r="R345" s="77"/>
      <c r="S345" s="77"/>
      <c r="T345" s="7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237</v>
      </c>
      <c r="AU345" s="19" t="s">
        <v>89</v>
      </c>
    </row>
    <row r="346" s="2" customFormat="1">
      <c r="A346" s="38"/>
      <c r="B346" s="39"/>
      <c r="C346" s="38"/>
      <c r="D346" s="199" t="s">
        <v>397</v>
      </c>
      <c r="E346" s="38"/>
      <c r="F346" s="200" t="s">
        <v>2158</v>
      </c>
      <c r="G346" s="38"/>
      <c r="H346" s="38"/>
      <c r="I346" s="193"/>
      <c r="J346" s="38"/>
      <c r="K346" s="38"/>
      <c r="L346" s="39"/>
      <c r="M346" s="194"/>
      <c r="N346" s="195"/>
      <c r="O346" s="77"/>
      <c r="P346" s="77"/>
      <c r="Q346" s="77"/>
      <c r="R346" s="77"/>
      <c r="S346" s="77"/>
      <c r="T346" s="7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T346" s="19" t="s">
        <v>397</v>
      </c>
      <c r="AU346" s="19" t="s">
        <v>89</v>
      </c>
    </row>
    <row r="347" s="13" customFormat="1">
      <c r="A347" s="13"/>
      <c r="B347" s="205"/>
      <c r="C347" s="13"/>
      <c r="D347" s="191" t="s">
        <v>519</v>
      </c>
      <c r="E347" s="206" t="s">
        <v>1</v>
      </c>
      <c r="F347" s="207" t="s">
        <v>2860</v>
      </c>
      <c r="G347" s="13"/>
      <c r="H347" s="208">
        <v>11.6</v>
      </c>
      <c r="I347" s="209"/>
      <c r="J347" s="13"/>
      <c r="K347" s="13"/>
      <c r="L347" s="205"/>
      <c r="M347" s="210"/>
      <c r="N347" s="211"/>
      <c r="O347" s="211"/>
      <c r="P347" s="211"/>
      <c r="Q347" s="211"/>
      <c r="R347" s="211"/>
      <c r="S347" s="211"/>
      <c r="T347" s="21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06" t="s">
        <v>519</v>
      </c>
      <c r="AU347" s="206" t="s">
        <v>89</v>
      </c>
      <c r="AV347" s="13" t="s">
        <v>89</v>
      </c>
      <c r="AW347" s="13" t="s">
        <v>35</v>
      </c>
      <c r="AX347" s="13" t="s">
        <v>79</v>
      </c>
      <c r="AY347" s="206" t="s">
        <v>230</v>
      </c>
    </row>
    <row r="348" s="14" customFormat="1">
      <c r="A348" s="14"/>
      <c r="B348" s="213"/>
      <c r="C348" s="14"/>
      <c r="D348" s="191" t="s">
        <v>519</v>
      </c>
      <c r="E348" s="214" t="s">
        <v>1</v>
      </c>
      <c r="F348" s="215" t="s">
        <v>534</v>
      </c>
      <c r="G348" s="14"/>
      <c r="H348" s="216">
        <v>11.6</v>
      </c>
      <c r="I348" s="217"/>
      <c r="J348" s="14"/>
      <c r="K348" s="14"/>
      <c r="L348" s="213"/>
      <c r="M348" s="218"/>
      <c r="N348" s="219"/>
      <c r="O348" s="219"/>
      <c r="P348" s="219"/>
      <c r="Q348" s="219"/>
      <c r="R348" s="219"/>
      <c r="S348" s="219"/>
      <c r="T348" s="220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14" t="s">
        <v>519</v>
      </c>
      <c r="AU348" s="214" t="s">
        <v>89</v>
      </c>
      <c r="AV348" s="14" t="s">
        <v>235</v>
      </c>
      <c r="AW348" s="14" t="s">
        <v>35</v>
      </c>
      <c r="AX348" s="14" t="s">
        <v>87</v>
      </c>
      <c r="AY348" s="214" t="s">
        <v>230</v>
      </c>
    </row>
    <row r="349" s="2" customFormat="1" ht="16.5" customHeight="1">
      <c r="A349" s="38"/>
      <c r="B349" s="177"/>
      <c r="C349" s="236" t="s">
        <v>373</v>
      </c>
      <c r="D349" s="236" t="s">
        <v>745</v>
      </c>
      <c r="E349" s="237" t="s">
        <v>2159</v>
      </c>
      <c r="F349" s="238" t="s">
        <v>2160</v>
      </c>
      <c r="G349" s="239" t="s">
        <v>543</v>
      </c>
      <c r="H349" s="240">
        <v>11.773999999999999</v>
      </c>
      <c r="I349" s="241"/>
      <c r="J349" s="242">
        <f>ROUND(I349*H349,2)</f>
        <v>0</v>
      </c>
      <c r="K349" s="238" t="s">
        <v>515</v>
      </c>
      <c r="L349" s="243"/>
      <c r="M349" s="244" t="s">
        <v>1</v>
      </c>
      <c r="N349" s="245" t="s">
        <v>44</v>
      </c>
      <c r="O349" s="77"/>
      <c r="P349" s="187">
        <f>O349*H349</f>
        <v>0</v>
      </c>
      <c r="Q349" s="187">
        <v>0.011860000000000001</v>
      </c>
      <c r="R349" s="187">
        <f>Q349*H349</f>
        <v>0.13963964000000001</v>
      </c>
      <c r="S349" s="187">
        <v>0</v>
      </c>
      <c r="T349" s="188">
        <f>S349*H349</f>
        <v>0</v>
      </c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R349" s="189" t="s">
        <v>260</v>
      </c>
      <c r="AT349" s="189" t="s">
        <v>745</v>
      </c>
      <c r="AU349" s="189" t="s">
        <v>89</v>
      </c>
      <c r="AY349" s="19" t="s">
        <v>230</v>
      </c>
      <c r="BE349" s="190">
        <f>IF(N349="základní",J349,0)</f>
        <v>0</v>
      </c>
      <c r="BF349" s="190">
        <f>IF(N349="snížená",J349,0)</f>
        <v>0</v>
      </c>
      <c r="BG349" s="190">
        <f>IF(N349="zákl. přenesená",J349,0)</f>
        <v>0</v>
      </c>
      <c r="BH349" s="190">
        <f>IF(N349="sníž. přenesená",J349,0)</f>
        <v>0</v>
      </c>
      <c r="BI349" s="190">
        <f>IF(N349="nulová",J349,0)</f>
        <v>0</v>
      </c>
      <c r="BJ349" s="19" t="s">
        <v>87</v>
      </c>
      <c r="BK349" s="190">
        <f>ROUND(I349*H349,2)</f>
        <v>0</v>
      </c>
      <c r="BL349" s="19" t="s">
        <v>235</v>
      </c>
      <c r="BM349" s="189" t="s">
        <v>2875</v>
      </c>
    </row>
    <row r="350" s="2" customFormat="1">
      <c r="A350" s="38"/>
      <c r="B350" s="39"/>
      <c r="C350" s="38"/>
      <c r="D350" s="191" t="s">
        <v>237</v>
      </c>
      <c r="E350" s="38"/>
      <c r="F350" s="192" t="s">
        <v>2160</v>
      </c>
      <c r="G350" s="38"/>
      <c r="H350" s="38"/>
      <c r="I350" s="193"/>
      <c r="J350" s="38"/>
      <c r="K350" s="38"/>
      <c r="L350" s="39"/>
      <c r="M350" s="194"/>
      <c r="N350" s="195"/>
      <c r="O350" s="77"/>
      <c r="P350" s="77"/>
      <c r="Q350" s="77"/>
      <c r="R350" s="77"/>
      <c r="S350" s="77"/>
      <c r="T350" s="7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T350" s="19" t="s">
        <v>237</v>
      </c>
      <c r="AU350" s="19" t="s">
        <v>89</v>
      </c>
    </row>
    <row r="351" s="13" customFormat="1">
      <c r="A351" s="13"/>
      <c r="B351" s="205"/>
      <c r="C351" s="13"/>
      <c r="D351" s="191" t="s">
        <v>519</v>
      </c>
      <c r="E351" s="13"/>
      <c r="F351" s="207" t="s">
        <v>2876</v>
      </c>
      <c r="G351" s="13"/>
      <c r="H351" s="208">
        <v>11.773999999999999</v>
      </c>
      <c r="I351" s="209"/>
      <c r="J351" s="13"/>
      <c r="K351" s="13"/>
      <c r="L351" s="205"/>
      <c r="M351" s="210"/>
      <c r="N351" s="211"/>
      <c r="O351" s="211"/>
      <c r="P351" s="211"/>
      <c r="Q351" s="211"/>
      <c r="R351" s="211"/>
      <c r="S351" s="211"/>
      <c r="T351" s="21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06" t="s">
        <v>519</v>
      </c>
      <c r="AU351" s="206" t="s">
        <v>89</v>
      </c>
      <c r="AV351" s="13" t="s">
        <v>89</v>
      </c>
      <c r="AW351" s="13" t="s">
        <v>3</v>
      </c>
      <c r="AX351" s="13" t="s">
        <v>87</v>
      </c>
      <c r="AY351" s="206" t="s">
        <v>230</v>
      </c>
    </row>
    <row r="352" s="2" customFormat="1" ht="21.75" customHeight="1">
      <c r="A352" s="38"/>
      <c r="B352" s="177"/>
      <c r="C352" s="178" t="s">
        <v>377</v>
      </c>
      <c r="D352" s="178" t="s">
        <v>231</v>
      </c>
      <c r="E352" s="179" t="s">
        <v>2877</v>
      </c>
      <c r="F352" s="180" t="s">
        <v>2878</v>
      </c>
      <c r="G352" s="181" t="s">
        <v>458</v>
      </c>
      <c r="H352" s="182">
        <v>1</v>
      </c>
      <c r="I352" s="183"/>
      <c r="J352" s="184">
        <f>ROUND(I352*H352,2)</f>
        <v>0</v>
      </c>
      <c r="K352" s="180" t="s">
        <v>515</v>
      </c>
      <c r="L352" s="39"/>
      <c r="M352" s="185" t="s">
        <v>1</v>
      </c>
      <c r="N352" s="186" t="s">
        <v>44</v>
      </c>
      <c r="O352" s="77"/>
      <c r="P352" s="187">
        <f>O352*H352</f>
        <v>0</v>
      </c>
      <c r="Q352" s="187">
        <v>0</v>
      </c>
      <c r="R352" s="187">
        <f>Q352*H352</f>
        <v>0</v>
      </c>
      <c r="S352" s="187">
        <v>0</v>
      </c>
      <c r="T352" s="188">
        <f>S352*H352</f>
        <v>0</v>
      </c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R352" s="189" t="s">
        <v>235</v>
      </c>
      <c r="AT352" s="189" t="s">
        <v>231</v>
      </c>
      <c r="AU352" s="189" t="s">
        <v>89</v>
      </c>
      <c r="AY352" s="19" t="s">
        <v>230</v>
      </c>
      <c r="BE352" s="190">
        <f>IF(N352="základní",J352,0)</f>
        <v>0</v>
      </c>
      <c r="BF352" s="190">
        <f>IF(N352="snížená",J352,0)</f>
        <v>0</v>
      </c>
      <c r="BG352" s="190">
        <f>IF(N352="zákl. přenesená",J352,0)</f>
        <v>0</v>
      </c>
      <c r="BH352" s="190">
        <f>IF(N352="sníž. přenesená",J352,0)</f>
        <v>0</v>
      </c>
      <c r="BI352" s="190">
        <f>IF(N352="nulová",J352,0)</f>
        <v>0</v>
      </c>
      <c r="BJ352" s="19" t="s">
        <v>87</v>
      </c>
      <c r="BK352" s="190">
        <f>ROUND(I352*H352,2)</f>
        <v>0</v>
      </c>
      <c r="BL352" s="19" t="s">
        <v>235</v>
      </c>
      <c r="BM352" s="189" t="s">
        <v>2879</v>
      </c>
    </row>
    <row r="353" s="2" customFormat="1">
      <c r="A353" s="38"/>
      <c r="B353" s="39"/>
      <c r="C353" s="38"/>
      <c r="D353" s="191" t="s">
        <v>237</v>
      </c>
      <c r="E353" s="38"/>
      <c r="F353" s="192" t="s">
        <v>2880</v>
      </c>
      <c r="G353" s="38"/>
      <c r="H353" s="38"/>
      <c r="I353" s="193"/>
      <c r="J353" s="38"/>
      <c r="K353" s="38"/>
      <c r="L353" s="39"/>
      <c r="M353" s="194"/>
      <c r="N353" s="195"/>
      <c r="O353" s="77"/>
      <c r="P353" s="77"/>
      <c r="Q353" s="77"/>
      <c r="R353" s="77"/>
      <c r="S353" s="77"/>
      <c r="T353" s="7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19" t="s">
        <v>237</v>
      </c>
      <c r="AU353" s="19" t="s">
        <v>89</v>
      </c>
    </row>
    <row r="354" s="2" customFormat="1">
      <c r="A354" s="38"/>
      <c r="B354" s="39"/>
      <c r="C354" s="38"/>
      <c r="D354" s="199" t="s">
        <v>397</v>
      </c>
      <c r="E354" s="38"/>
      <c r="F354" s="200" t="s">
        <v>2881</v>
      </c>
      <c r="G354" s="38"/>
      <c r="H354" s="38"/>
      <c r="I354" s="193"/>
      <c r="J354" s="38"/>
      <c r="K354" s="38"/>
      <c r="L354" s="39"/>
      <c r="M354" s="194"/>
      <c r="N354" s="195"/>
      <c r="O354" s="77"/>
      <c r="P354" s="77"/>
      <c r="Q354" s="77"/>
      <c r="R354" s="77"/>
      <c r="S354" s="77"/>
      <c r="T354" s="7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T354" s="19" t="s">
        <v>397</v>
      </c>
      <c r="AU354" s="19" t="s">
        <v>89</v>
      </c>
    </row>
    <row r="355" s="2" customFormat="1" ht="16.5" customHeight="1">
      <c r="A355" s="38"/>
      <c r="B355" s="177"/>
      <c r="C355" s="236" t="s">
        <v>381</v>
      </c>
      <c r="D355" s="236" t="s">
        <v>745</v>
      </c>
      <c r="E355" s="237" t="s">
        <v>2882</v>
      </c>
      <c r="F355" s="238" t="s">
        <v>2883</v>
      </c>
      <c r="G355" s="239" t="s">
        <v>458</v>
      </c>
      <c r="H355" s="240">
        <v>1</v>
      </c>
      <c r="I355" s="241"/>
      <c r="J355" s="242">
        <f>ROUND(I355*H355,2)</f>
        <v>0</v>
      </c>
      <c r="K355" s="238" t="s">
        <v>515</v>
      </c>
      <c r="L355" s="243"/>
      <c r="M355" s="244" t="s">
        <v>1</v>
      </c>
      <c r="N355" s="245" t="s">
        <v>44</v>
      </c>
      <c r="O355" s="77"/>
      <c r="P355" s="187">
        <f>O355*H355</f>
        <v>0</v>
      </c>
      <c r="Q355" s="187">
        <v>0.0012999999999999999</v>
      </c>
      <c r="R355" s="187">
        <f>Q355*H355</f>
        <v>0.0012999999999999999</v>
      </c>
      <c r="S355" s="187">
        <v>0</v>
      </c>
      <c r="T355" s="188">
        <f>S355*H355</f>
        <v>0</v>
      </c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R355" s="189" t="s">
        <v>260</v>
      </c>
      <c r="AT355" s="189" t="s">
        <v>745</v>
      </c>
      <c r="AU355" s="189" t="s">
        <v>89</v>
      </c>
      <c r="AY355" s="19" t="s">
        <v>230</v>
      </c>
      <c r="BE355" s="190">
        <f>IF(N355="základní",J355,0)</f>
        <v>0</v>
      </c>
      <c r="BF355" s="190">
        <f>IF(N355="snížená",J355,0)</f>
        <v>0</v>
      </c>
      <c r="BG355" s="190">
        <f>IF(N355="zákl. přenesená",J355,0)</f>
        <v>0</v>
      </c>
      <c r="BH355" s="190">
        <f>IF(N355="sníž. přenesená",J355,0)</f>
        <v>0</v>
      </c>
      <c r="BI355" s="190">
        <f>IF(N355="nulová",J355,0)</f>
        <v>0</v>
      </c>
      <c r="BJ355" s="19" t="s">
        <v>87</v>
      </c>
      <c r="BK355" s="190">
        <f>ROUND(I355*H355,2)</f>
        <v>0</v>
      </c>
      <c r="BL355" s="19" t="s">
        <v>235</v>
      </c>
      <c r="BM355" s="189" t="s">
        <v>2884</v>
      </c>
    </row>
    <row r="356" s="2" customFormat="1">
      <c r="A356" s="38"/>
      <c r="B356" s="39"/>
      <c r="C356" s="38"/>
      <c r="D356" s="191" t="s">
        <v>237</v>
      </c>
      <c r="E356" s="38"/>
      <c r="F356" s="192" t="s">
        <v>2883</v>
      </c>
      <c r="G356" s="38"/>
      <c r="H356" s="38"/>
      <c r="I356" s="193"/>
      <c r="J356" s="38"/>
      <c r="K356" s="38"/>
      <c r="L356" s="39"/>
      <c r="M356" s="194"/>
      <c r="N356" s="195"/>
      <c r="O356" s="77"/>
      <c r="P356" s="77"/>
      <c r="Q356" s="77"/>
      <c r="R356" s="77"/>
      <c r="S356" s="77"/>
      <c r="T356" s="7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T356" s="19" t="s">
        <v>237</v>
      </c>
      <c r="AU356" s="19" t="s">
        <v>89</v>
      </c>
    </row>
    <row r="357" s="2" customFormat="1" ht="16.5" customHeight="1">
      <c r="A357" s="38"/>
      <c r="B357" s="177"/>
      <c r="C357" s="178" t="s">
        <v>386</v>
      </c>
      <c r="D357" s="178" t="s">
        <v>231</v>
      </c>
      <c r="E357" s="179" t="s">
        <v>2169</v>
      </c>
      <c r="F357" s="180" t="s">
        <v>2170</v>
      </c>
      <c r="G357" s="181" t="s">
        <v>2165</v>
      </c>
      <c r="H357" s="182">
        <v>1</v>
      </c>
      <c r="I357" s="183"/>
      <c r="J357" s="184">
        <f>ROUND(I357*H357,2)</f>
        <v>0</v>
      </c>
      <c r="K357" s="180" t="s">
        <v>515</v>
      </c>
      <c r="L357" s="39"/>
      <c r="M357" s="185" t="s">
        <v>1</v>
      </c>
      <c r="N357" s="186" t="s">
        <v>44</v>
      </c>
      <c r="O357" s="77"/>
      <c r="P357" s="187">
        <f>O357*H357</f>
        <v>0</v>
      </c>
      <c r="Q357" s="187">
        <v>0.00031</v>
      </c>
      <c r="R357" s="187">
        <f>Q357*H357</f>
        <v>0.00031</v>
      </c>
      <c r="S357" s="187">
        <v>0</v>
      </c>
      <c r="T357" s="188">
        <f>S357*H357</f>
        <v>0</v>
      </c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R357" s="189" t="s">
        <v>235</v>
      </c>
      <c r="AT357" s="189" t="s">
        <v>231</v>
      </c>
      <c r="AU357" s="189" t="s">
        <v>89</v>
      </c>
      <c r="AY357" s="19" t="s">
        <v>230</v>
      </c>
      <c r="BE357" s="190">
        <f>IF(N357="základní",J357,0)</f>
        <v>0</v>
      </c>
      <c r="BF357" s="190">
        <f>IF(N357="snížená",J357,0)</f>
        <v>0</v>
      </c>
      <c r="BG357" s="190">
        <f>IF(N357="zákl. přenesená",J357,0)</f>
        <v>0</v>
      </c>
      <c r="BH357" s="190">
        <f>IF(N357="sníž. přenesená",J357,0)</f>
        <v>0</v>
      </c>
      <c r="BI357" s="190">
        <f>IF(N357="nulová",J357,0)</f>
        <v>0</v>
      </c>
      <c r="BJ357" s="19" t="s">
        <v>87</v>
      </c>
      <c r="BK357" s="190">
        <f>ROUND(I357*H357,2)</f>
        <v>0</v>
      </c>
      <c r="BL357" s="19" t="s">
        <v>235</v>
      </c>
      <c r="BM357" s="189" t="s">
        <v>2885</v>
      </c>
    </row>
    <row r="358" s="2" customFormat="1">
      <c r="A358" s="38"/>
      <c r="B358" s="39"/>
      <c r="C358" s="38"/>
      <c r="D358" s="191" t="s">
        <v>237</v>
      </c>
      <c r="E358" s="38"/>
      <c r="F358" s="192" t="s">
        <v>2172</v>
      </c>
      <c r="G358" s="38"/>
      <c r="H358" s="38"/>
      <c r="I358" s="193"/>
      <c r="J358" s="38"/>
      <c r="K358" s="38"/>
      <c r="L358" s="39"/>
      <c r="M358" s="194"/>
      <c r="N358" s="195"/>
      <c r="O358" s="77"/>
      <c r="P358" s="77"/>
      <c r="Q358" s="77"/>
      <c r="R358" s="77"/>
      <c r="S358" s="77"/>
      <c r="T358" s="7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T358" s="19" t="s">
        <v>237</v>
      </c>
      <c r="AU358" s="19" t="s">
        <v>89</v>
      </c>
    </row>
    <row r="359" s="2" customFormat="1">
      <c r="A359" s="38"/>
      <c r="B359" s="39"/>
      <c r="C359" s="38"/>
      <c r="D359" s="199" t="s">
        <v>397</v>
      </c>
      <c r="E359" s="38"/>
      <c r="F359" s="200" t="s">
        <v>2173</v>
      </c>
      <c r="G359" s="38"/>
      <c r="H359" s="38"/>
      <c r="I359" s="193"/>
      <c r="J359" s="38"/>
      <c r="K359" s="38"/>
      <c r="L359" s="39"/>
      <c r="M359" s="194"/>
      <c r="N359" s="195"/>
      <c r="O359" s="77"/>
      <c r="P359" s="77"/>
      <c r="Q359" s="77"/>
      <c r="R359" s="77"/>
      <c r="S359" s="77"/>
      <c r="T359" s="7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T359" s="19" t="s">
        <v>397</v>
      </c>
      <c r="AU359" s="19" t="s">
        <v>89</v>
      </c>
    </row>
    <row r="360" s="2" customFormat="1" ht="16.5" customHeight="1">
      <c r="A360" s="38"/>
      <c r="B360" s="177"/>
      <c r="C360" s="178" t="s">
        <v>391</v>
      </c>
      <c r="D360" s="178" t="s">
        <v>231</v>
      </c>
      <c r="E360" s="179" t="s">
        <v>2174</v>
      </c>
      <c r="F360" s="180" t="s">
        <v>2175</v>
      </c>
      <c r="G360" s="181" t="s">
        <v>543</v>
      </c>
      <c r="H360" s="182">
        <v>11.6</v>
      </c>
      <c r="I360" s="183"/>
      <c r="J360" s="184">
        <f>ROUND(I360*H360,2)</f>
        <v>0</v>
      </c>
      <c r="K360" s="180" t="s">
        <v>515</v>
      </c>
      <c r="L360" s="39"/>
      <c r="M360" s="185" t="s">
        <v>1</v>
      </c>
      <c r="N360" s="186" t="s">
        <v>44</v>
      </c>
      <c r="O360" s="77"/>
      <c r="P360" s="187">
        <f>O360*H360</f>
        <v>0</v>
      </c>
      <c r="Q360" s="187">
        <v>0</v>
      </c>
      <c r="R360" s="187">
        <f>Q360*H360</f>
        <v>0</v>
      </c>
      <c r="S360" s="187">
        <v>0</v>
      </c>
      <c r="T360" s="188">
        <f>S360*H360</f>
        <v>0</v>
      </c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R360" s="189" t="s">
        <v>235</v>
      </c>
      <c r="AT360" s="189" t="s">
        <v>231</v>
      </c>
      <c r="AU360" s="189" t="s">
        <v>89</v>
      </c>
      <c r="AY360" s="19" t="s">
        <v>230</v>
      </c>
      <c r="BE360" s="190">
        <f>IF(N360="základní",J360,0)</f>
        <v>0</v>
      </c>
      <c r="BF360" s="190">
        <f>IF(N360="snížená",J360,0)</f>
        <v>0</v>
      </c>
      <c r="BG360" s="190">
        <f>IF(N360="zákl. přenesená",J360,0)</f>
        <v>0</v>
      </c>
      <c r="BH360" s="190">
        <f>IF(N360="sníž. přenesená",J360,0)</f>
        <v>0</v>
      </c>
      <c r="BI360" s="190">
        <f>IF(N360="nulová",J360,0)</f>
        <v>0</v>
      </c>
      <c r="BJ360" s="19" t="s">
        <v>87</v>
      </c>
      <c r="BK360" s="190">
        <f>ROUND(I360*H360,2)</f>
        <v>0</v>
      </c>
      <c r="BL360" s="19" t="s">
        <v>235</v>
      </c>
      <c r="BM360" s="189" t="s">
        <v>2886</v>
      </c>
    </row>
    <row r="361" s="2" customFormat="1">
      <c r="A361" s="38"/>
      <c r="B361" s="39"/>
      <c r="C361" s="38"/>
      <c r="D361" s="191" t="s">
        <v>237</v>
      </c>
      <c r="E361" s="38"/>
      <c r="F361" s="192" t="s">
        <v>2177</v>
      </c>
      <c r="G361" s="38"/>
      <c r="H361" s="38"/>
      <c r="I361" s="193"/>
      <c r="J361" s="38"/>
      <c r="K361" s="38"/>
      <c r="L361" s="39"/>
      <c r="M361" s="194"/>
      <c r="N361" s="195"/>
      <c r="O361" s="77"/>
      <c r="P361" s="77"/>
      <c r="Q361" s="77"/>
      <c r="R361" s="77"/>
      <c r="S361" s="77"/>
      <c r="T361" s="7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19" t="s">
        <v>237</v>
      </c>
      <c r="AU361" s="19" t="s">
        <v>89</v>
      </c>
    </row>
    <row r="362" s="2" customFormat="1">
      <c r="A362" s="38"/>
      <c r="B362" s="39"/>
      <c r="C362" s="38"/>
      <c r="D362" s="199" t="s">
        <v>397</v>
      </c>
      <c r="E362" s="38"/>
      <c r="F362" s="200" t="s">
        <v>2178</v>
      </c>
      <c r="G362" s="38"/>
      <c r="H362" s="38"/>
      <c r="I362" s="193"/>
      <c r="J362" s="38"/>
      <c r="K362" s="38"/>
      <c r="L362" s="39"/>
      <c r="M362" s="194"/>
      <c r="N362" s="195"/>
      <c r="O362" s="77"/>
      <c r="P362" s="77"/>
      <c r="Q362" s="77"/>
      <c r="R362" s="77"/>
      <c r="S362" s="77"/>
      <c r="T362" s="7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T362" s="19" t="s">
        <v>397</v>
      </c>
      <c r="AU362" s="19" t="s">
        <v>89</v>
      </c>
    </row>
    <row r="363" s="15" customFormat="1">
      <c r="A363" s="15"/>
      <c r="B363" s="221"/>
      <c r="C363" s="15"/>
      <c r="D363" s="191" t="s">
        <v>519</v>
      </c>
      <c r="E363" s="222" t="s">
        <v>1</v>
      </c>
      <c r="F363" s="223" t="s">
        <v>2179</v>
      </c>
      <c r="G363" s="15"/>
      <c r="H363" s="222" t="s">
        <v>1</v>
      </c>
      <c r="I363" s="224"/>
      <c r="J363" s="15"/>
      <c r="K363" s="15"/>
      <c r="L363" s="221"/>
      <c r="M363" s="225"/>
      <c r="N363" s="226"/>
      <c r="O363" s="226"/>
      <c r="P363" s="226"/>
      <c r="Q363" s="226"/>
      <c r="R363" s="226"/>
      <c r="S363" s="226"/>
      <c r="T363" s="227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22" t="s">
        <v>519</v>
      </c>
      <c r="AU363" s="222" t="s">
        <v>89</v>
      </c>
      <c r="AV363" s="15" t="s">
        <v>87</v>
      </c>
      <c r="AW363" s="15" t="s">
        <v>35</v>
      </c>
      <c r="AX363" s="15" t="s">
        <v>79</v>
      </c>
      <c r="AY363" s="222" t="s">
        <v>230</v>
      </c>
    </row>
    <row r="364" s="13" customFormat="1">
      <c r="A364" s="13"/>
      <c r="B364" s="205"/>
      <c r="C364" s="13"/>
      <c r="D364" s="191" t="s">
        <v>519</v>
      </c>
      <c r="E364" s="206" t="s">
        <v>1</v>
      </c>
      <c r="F364" s="207" t="s">
        <v>2860</v>
      </c>
      <c r="G364" s="13"/>
      <c r="H364" s="208">
        <v>11.6</v>
      </c>
      <c r="I364" s="209"/>
      <c r="J364" s="13"/>
      <c r="K364" s="13"/>
      <c r="L364" s="205"/>
      <c r="M364" s="210"/>
      <c r="N364" s="211"/>
      <c r="O364" s="211"/>
      <c r="P364" s="211"/>
      <c r="Q364" s="211"/>
      <c r="R364" s="211"/>
      <c r="S364" s="211"/>
      <c r="T364" s="21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06" t="s">
        <v>519</v>
      </c>
      <c r="AU364" s="206" t="s">
        <v>89</v>
      </c>
      <c r="AV364" s="13" t="s">
        <v>89</v>
      </c>
      <c r="AW364" s="13" t="s">
        <v>35</v>
      </c>
      <c r="AX364" s="13" t="s">
        <v>79</v>
      </c>
      <c r="AY364" s="206" t="s">
        <v>230</v>
      </c>
    </row>
    <row r="365" s="14" customFormat="1">
      <c r="A365" s="14"/>
      <c r="B365" s="213"/>
      <c r="C365" s="14"/>
      <c r="D365" s="191" t="s">
        <v>519</v>
      </c>
      <c r="E365" s="214" t="s">
        <v>1</v>
      </c>
      <c r="F365" s="215" t="s">
        <v>534</v>
      </c>
      <c r="G365" s="14"/>
      <c r="H365" s="216">
        <v>11.6</v>
      </c>
      <c r="I365" s="217"/>
      <c r="J365" s="14"/>
      <c r="K365" s="14"/>
      <c r="L365" s="213"/>
      <c r="M365" s="218"/>
      <c r="N365" s="219"/>
      <c r="O365" s="219"/>
      <c r="P365" s="219"/>
      <c r="Q365" s="219"/>
      <c r="R365" s="219"/>
      <c r="S365" s="219"/>
      <c r="T365" s="220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14" t="s">
        <v>519</v>
      </c>
      <c r="AU365" s="214" t="s">
        <v>89</v>
      </c>
      <c r="AV365" s="14" t="s">
        <v>235</v>
      </c>
      <c r="AW365" s="14" t="s">
        <v>35</v>
      </c>
      <c r="AX365" s="14" t="s">
        <v>87</v>
      </c>
      <c r="AY365" s="214" t="s">
        <v>230</v>
      </c>
    </row>
    <row r="366" s="2" customFormat="1" ht="16.5" customHeight="1">
      <c r="A366" s="38"/>
      <c r="B366" s="177"/>
      <c r="C366" s="178" t="s">
        <v>402</v>
      </c>
      <c r="D366" s="178" t="s">
        <v>231</v>
      </c>
      <c r="E366" s="179" t="s">
        <v>2730</v>
      </c>
      <c r="F366" s="180" t="s">
        <v>2731</v>
      </c>
      <c r="G366" s="181" t="s">
        <v>458</v>
      </c>
      <c r="H366" s="182">
        <v>1</v>
      </c>
      <c r="I366" s="183"/>
      <c r="J366" s="184">
        <f>ROUND(I366*H366,2)</f>
        <v>0</v>
      </c>
      <c r="K366" s="180" t="s">
        <v>515</v>
      </c>
      <c r="L366" s="39"/>
      <c r="M366" s="185" t="s">
        <v>1</v>
      </c>
      <c r="N366" s="186" t="s">
        <v>44</v>
      </c>
      <c r="O366" s="77"/>
      <c r="P366" s="187">
        <f>O366*H366</f>
        <v>0</v>
      </c>
      <c r="Q366" s="187">
        <v>0.41948000000000002</v>
      </c>
      <c r="R366" s="187">
        <f>Q366*H366</f>
        <v>0.41948000000000002</v>
      </c>
      <c r="S366" s="187">
        <v>0</v>
      </c>
      <c r="T366" s="188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89" t="s">
        <v>235</v>
      </c>
      <c r="AT366" s="189" t="s">
        <v>231</v>
      </c>
      <c r="AU366" s="189" t="s">
        <v>89</v>
      </c>
      <c r="AY366" s="19" t="s">
        <v>230</v>
      </c>
      <c r="BE366" s="190">
        <f>IF(N366="základní",J366,0)</f>
        <v>0</v>
      </c>
      <c r="BF366" s="190">
        <f>IF(N366="snížená",J366,0)</f>
        <v>0</v>
      </c>
      <c r="BG366" s="190">
        <f>IF(N366="zákl. přenesená",J366,0)</f>
        <v>0</v>
      </c>
      <c r="BH366" s="190">
        <f>IF(N366="sníž. přenesená",J366,0)</f>
        <v>0</v>
      </c>
      <c r="BI366" s="190">
        <f>IF(N366="nulová",J366,0)</f>
        <v>0</v>
      </c>
      <c r="BJ366" s="19" t="s">
        <v>87</v>
      </c>
      <c r="BK366" s="190">
        <f>ROUND(I366*H366,2)</f>
        <v>0</v>
      </c>
      <c r="BL366" s="19" t="s">
        <v>235</v>
      </c>
      <c r="BM366" s="189" t="s">
        <v>2887</v>
      </c>
    </row>
    <row r="367" s="2" customFormat="1">
      <c r="A367" s="38"/>
      <c r="B367" s="39"/>
      <c r="C367" s="38"/>
      <c r="D367" s="191" t="s">
        <v>237</v>
      </c>
      <c r="E367" s="38"/>
      <c r="F367" s="192" t="s">
        <v>2733</v>
      </c>
      <c r="G367" s="38"/>
      <c r="H367" s="38"/>
      <c r="I367" s="193"/>
      <c r="J367" s="38"/>
      <c r="K367" s="38"/>
      <c r="L367" s="39"/>
      <c r="M367" s="194"/>
      <c r="N367" s="195"/>
      <c r="O367" s="77"/>
      <c r="P367" s="77"/>
      <c r="Q367" s="77"/>
      <c r="R367" s="77"/>
      <c r="S367" s="77"/>
      <c r="T367" s="7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T367" s="19" t="s">
        <v>237</v>
      </c>
      <c r="AU367" s="19" t="s">
        <v>89</v>
      </c>
    </row>
    <row r="368" s="2" customFormat="1">
      <c r="A368" s="38"/>
      <c r="B368" s="39"/>
      <c r="C368" s="38"/>
      <c r="D368" s="199" t="s">
        <v>397</v>
      </c>
      <c r="E368" s="38"/>
      <c r="F368" s="200" t="s">
        <v>2734</v>
      </c>
      <c r="G368" s="38"/>
      <c r="H368" s="38"/>
      <c r="I368" s="193"/>
      <c r="J368" s="38"/>
      <c r="K368" s="38"/>
      <c r="L368" s="39"/>
      <c r="M368" s="194"/>
      <c r="N368" s="195"/>
      <c r="O368" s="77"/>
      <c r="P368" s="77"/>
      <c r="Q368" s="77"/>
      <c r="R368" s="77"/>
      <c r="S368" s="77"/>
      <c r="T368" s="7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T368" s="19" t="s">
        <v>397</v>
      </c>
      <c r="AU368" s="19" t="s">
        <v>89</v>
      </c>
    </row>
    <row r="369" s="13" customFormat="1">
      <c r="A369" s="13"/>
      <c r="B369" s="205"/>
      <c r="C369" s="13"/>
      <c r="D369" s="191" t="s">
        <v>519</v>
      </c>
      <c r="E369" s="206" t="s">
        <v>1</v>
      </c>
      <c r="F369" s="207" t="s">
        <v>2735</v>
      </c>
      <c r="G369" s="13"/>
      <c r="H369" s="208">
        <v>1</v>
      </c>
      <c r="I369" s="209"/>
      <c r="J369" s="13"/>
      <c r="K369" s="13"/>
      <c r="L369" s="205"/>
      <c r="M369" s="210"/>
      <c r="N369" s="211"/>
      <c r="O369" s="211"/>
      <c r="P369" s="211"/>
      <c r="Q369" s="211"/>
      <c r="R369" s="211"/>
      <c r="S369" s="211"/>
      <c r="T369" s="21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06" t="s">
        <v>519</v>
      </c>
      <c r="AU369" s="206" t="s">
        <v>89</v>
      </c>
      <c r="AV369" s="13" t="s">
        <v>89</v>
      </c>
      <c r="AW369" s="13" t="s">
        <v>35</v>
      </c>
      <c r="AX369" s="13" t="s">
        <v>79</v>
      </c>
      <c r="AY369" s="206" t="s">
        <v>230</v>
      </c>
    </row>
    <row r="370" s="14" customFormat="1">
      <c r="A370" s="14"/>
      <c r="B370" s="213"/>
      <c r="C370" s="14"/>
      <c r="D370" s="191" t="s">
        <v>519</v>
      </c>
      <c r="E370" s="214" t="s">
        <v>1</v>
      </c>
      <c r="F370" s="215" t="s">
        <v>534</v>
      </c>
      <c r="G370" s="14"/>
      <c r="H370" s="216">
        <v>1</v>
      </c>
      <c r="I370" s="217"/>
      <c r="J370" s="14"/>
      <c r="K370" s="14"/>
      <c r="L370" s="213"/>
      <c r="M370" s="218"/>
      <c r="N370" s="219"/>
      <c r="O370" s="219"/>
      <c r="P370" s="219"/>
      <c r="Q370" s="219"/>
      <c r="R370" s="219"/>
      <c r="S370" s="219"/>
      <c r="T370" s="22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14" t="s">
        <v>519</v>
      </c>
      <c r="AU370" s="214" t="s">
        <v>89</v>
      </c>
      <c r="AV370" s="14" t="s">
        <v>235</v>
      </c>
      <c r="AW370" s="14" t="s">
        <v>35</v>
      </c>
      <c r="AX370" s="14" t="s">
        <v>87</v>
      </c>
      <c r="AY370" s="214" t="s">
        <v>230</v>
      </c>
    </row>
    <row r="371" s="2" customFormat="1" ht="16.5" customHeight="1">
      <c r="A371" s="38"/>
      <c r="B371" s="177"/>
      <c r="C371" s="236" t="s">
        <v>406</v>
      </c>
      <c r="D371" s="236" t="s">
        <v>745</v>
      </c>
      <c r="E371" s="237" t="s">
        <v>2737</v>
      </c>
      <c r="F371" s="238" t="s">
        <v>2738</v>
      </c>
      <c r="G371" s="239" t="s">
        <v>458</v>
      </c>
      <c r="H371" s="240">
        <v>1</v>
      </c>
      <c r="I371" s="241"/>
      <c r="J371" s="242">
        <f>ROUND(I371*H371,2)</f>
        <v>0</v>
      </c>
      <c r="K371" s="238" t="s">
        <v>515</v>
      </c>
      <c r="L371" s="243"/>
      <c r="M371" s="244" t="s">
        <v>1</v>
      </c>
      <c r="N371" s="245" t="s">
        <v>44</v>
      </c>
      <c r="O371" s="77"/>
      <c r="P371" s="187">
        <f>O371*H371</f>
        <v>0</v>
      </c>
      <c r="Q371" s="187">
        <v>1.45</v>
      </c>
      <c r="R371" s="187">
        <f>Q371*H371</f>
        <v>1.45</v>
      </c>
      <c r="S371" s="187">
        <v>0</v>
      </c>
      <c r="T371" s="188">
        <f>S371*H371</f>
        <v>0</v>
      </c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R371" s="189" t="s">
        <v>260</v>
      </c>
      <c r="AT371" s="189" t="s">
        <v>745</v>
      </c>
      <c r="AU371" s="189" t="s">
        <v>89</v>
      </c>
      <c r="AY371" s="19" t="s">
        <v>230</v>
      </c>
      <c r="BE371" s="190">
        <f>IF(N371="základní",J371,0)</f>
        <v>0</v>
      </c>
      <c r="BF371" s="190">
        <f>IF(N371="snížená",J371,0)</f>
        <v>0</v>
      </c>
      <c r="BG371" s="190">
        <f>IF(N371="zákl. přenesená",J371,0)</f>
        <v>0</v>
      </c>
      <c r="BH371" s="190">
        <f>IF(N371="sníž. přenesená",J371,0)</f>
        <v>0</v>
      </c>
      <c r="BI371" s="190">
        <f>IF(N371="nulová",J371,0)</f>
        <v>0</v>
      </c>
      <c r="BJ371" s="19" t="s">
        <v>87</v>
      </c>
      <c r="BK371" s="190">
        <f>ROUND(I371*H371,2)</f>
        <v>0</v>
      </c>
      <c r="BL371" s="19" t="s">
        <v>235</v>
      </c>
      <c r="BM371" s="189" t="s">
        <v>2888</v>
      </c>
    </row>
    <row r="372" s="2" customFormat="1">
      <c r="A372" s="38"/>
      <c r="B372" s="39"/>
      <c r="C372" s="38"/>
      <c r="D372" s="191" t="s">
        <v>237</v>
      </c>
      <c r="E372" s="38"/>
      <c r="F372" s="192" t="s">
        <v>2738</v>
      </c>
      <c r="G372" s="38"/>
      <c r="H372" s="38"/>
      <c r="I372" s="193"/>
      <c r="J372" s="38"/>
      <c r="K372" s="38"/>
      <c r="L372" s="39"/>
      <c r="M372" s="194"/>
      <c r="N372" s="195"/>
      <c r="O372" s="77"/>
      <c r="P372" s="77"/>
      <c r="Q372" s="77"/>
      <c r="R372" s="77"/>
      <c r="S372" s="77"/>
      <c r="T372" s="7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T372" s="19" t="s">
        <v>237</v>
      </c>
      <c r="AU372" s="19" t="s">
        <v>89</v>
      </c>
    </row>
    <row r="373" s="13" customFormat="1">
      <c r="A373" s="13"/>
      <c r="B373" s="205"/>
      <c r="C373" s="13"/>
      <c r="D373" s="191" t="s">
        <v>519</v>
      </c>
      <c r="E373" s="206" t="s">
        <v>1</v>
      </c>
      <c r="F373" s="207" t="s">
        <v>2735</v>
      </c>
      <c r="G373" s="13"/>
      <c r="H373" s="208">
        <v>1</v>
      </c>
      <c r="I373" s="209"/>
      <c r="J373" s="13"/>
      <c r="K373" s="13"/>
      <c r="L373" s="205"/>
      <c r="M373" s="210"/>
      <c r="N373" s="211"/>
      <c r="O373" s="211"/>
      <c r="P373" s="211"/>
      <c r="Q373" s="211"/>
      <c r="R373" s="211"/>
      <c r="S373" s="211"/>
      <c r="T373" s="21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06" t="s">
        <v>519</v>
      </c>
      <c r="AU373" s="206" t="s">
        <v>89</v>
      </c>
      <c r="AV373" s="13" t="s">
        <v>89</v>
      </c>
      <c r="AW373" s="13" t="s">
        <v>35</v>
      </c>
      <c r="AX373" s="13" t="s">
        <v>79</v>
      </c>
      <c r="AY373" s="206" t="s">
        <v>230</v>
      </c>
    </row>
    <row r="374" s="14" customFormat="1">
      <c r="A374" s="14"/>
      <c r="B374" s="213"/>
      <c r="C374" s="14"/>
      <c r="D374" s="191" t="s">
        <v>519</v>
      </c>
      <c r="E374" s="214" t="s">
        <v>1</v>
      </c>
      <c r="F374" s="215" t="s">
        <v>534</v>
      </c>
      <c r="G374" s="14"/>
      <c r="H374" s="216">
        <v>1</v>
      </c>
      <c r="I374" s="217"/>
      <c r="J374" s="14"/>
      <c r="K374" s="14"/>
      <c r="L374" s="213"/>
      <c r="M374" s="218"/>
      <c r="N374" s="219"/>
      <c r="O374" s="219"/>
      <c r="P374" s="219"/>
      <c r="Q374" s="219"/>
      <c r="R374" s="219"/>
      <c r="S374" s="219"/>
      <c r="T374" s="220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14" t="s">
        <v>519</v>
      </c>
      <c r="AU374" s="214" t="s">
        <v>89</v>
      </c>
      <c r="AV374" s="14" t="s">
        <v>235</v>
      </c>
      <c r="AW374" s="14" t="s">
        <v>35</v>
      </c>
      <c r="AX374" s="14" t="s">
        <v>87</v>
      </c>
      <c r="AY374" s="214" t="s">
        <v>230</v>
      </c>
    </row>
    <row r="375" s="2" customFormat="1" ht="16.5" customHeight="1">
      <c r="A375" s="38"/>
      <c r="B375" s="177"/>
      <c r="C375" s="236" t="s">
        <v>410</v>
      </c>
      <c r="D375" s="236" t="s">
        <v>745</v>
      </c>
      <c r="E375" s="237" t="s">
        <v>2189</v>
      </c>
      <c r="F375" s="238" t="s">
        <v>2190</v>
      </c>
      <c r="G375" s="239" t="s">
        <v>458</v>
      </c>
      <c r="H375" s="240">
        <v>2</v>
      </c>
      <c r="I375" s="241"/>
      <c r="J375" s="242">
        <f>ROUND(I375*H375,2)</f>
        <v>0</v>
      </c>
      <c r="K375" s="238" t="s">
        <v>515</v>
      </c>
      <c r="L375" s="243"/>
      <c r="M375" s="244" t="s">
        <v>1</v>
      </c>
      <c r="N375" s="245" t="s">
        <v>44</v>
      </c>
      <c r="O375" s="77"/>
      <c r="P375" s="187">
        <f>O375*H375</f>
        <v>0</v>
      </c>
      <c r="Q375" s="187">
        <v>0.002</v>
      </c>
      <c r="R375" s="187">
        <f>Q375*H375</f>
        <v>0.0040000000000000001</v>
      </c>
      <c r="S375" s="187">
        <v>0</v>
      </c>
      <c r="T375" s="188">
        <f>S375*H375</f>
        <v>0</v>
      </c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R375" s="189" t="s">
        <v>260</v>
      </c>
      <c r="AT375" s="189" t="s">
        <v>745</v>
      </c>
      <c r="AU375" s="189" t="s">
        <v>89</v>
      </c>
      <c r="AY375" s="19" t="s">
        <v>230</v>
      </c>
      <c r="BE375" s="190">
        <f>IF(N375="základní",J375,0)</f>
        <v>0</v>
      </c>
      <c r="BF375" s="190">
        <f>IF(N375="snížená",J375,0)</f>
        <v>0</v>
      </c>
      <c r="BG375" s="190">
        <f>IF(N375="zákl. přenesená",J375,0)</f>
        <v>0</v>
      </c>
      <c r="BH375" s="190">
        <f>IF(N375="sníž. přenesená",J375,0)</f>
        <v>0</v>
      </c>
      <c r="BI375" s="190">
        <f>IF(N375="nulová",J375,0)</f>
        <v>0</v>
      </c>
      <c r="BJ375" s="19" t="s">
        <v>87</v>
      </c>
      <c r="BK375" s="190">
        <f>ROUND(I375*H375,2)</f>
        <v>0</v>
      </c>
      <c r="BL375" s="19" t="s">
        <v>235</v>
      </c>
      <c r="BM375" s="189" t="s">
        <v>2889</v>
      </c>
    </row>
    <row r="376" s="2" customFormat="1">
      <c r="A376" s="38"/>
      <c r="B376" s="39"/>
      <c r="C376" s="38"/>
      <c r="D376" s="191" t="s">
        <v>237</v>
      </c>
      <c r="E376" s="38"/>
      <c r="F376" s="192" t="s">
        <v>2190</v>
      </c>
      <c r="G376" s="38"/>
      <c r="H376" s="38"/>
      <c r="I376" s="193"/>
      <c r="J376" s="38"/>
      <c r="K376" s="38"/>
      <c r="L376" s="39"/>
      <c r="M376" s="194"/>
      <c r="N376" s="195"/>
      <c r="O376" s="77"/>
      <c r="P376" s="77"/>
      <c r="Q376" s="77"/>
      <c r="R376" s="77"/>
      <c r="S376" s="77"/>
      <c r="T376" s="7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T376" s="19" t="s">
        <v>237</v>
      </c>
      <c r="AU376" s="19" t="s">
        <v>89</v>
      </c>
    </row>
    <row r="377" s="13" customFormat="1">
      <c r="A377" s="13"/>
      <c r="B377" s="205"/>
      <c r="C377" s="13"/>
      <c r="D377" s="191" t="s">
        <v>519</v>
      </c>
      <c r="E377" s="206" t="s">
        <v>1</v>
      </c>
      <c r="F377" s="207" t="s">
        <v>2890</v>
      </c>
      <c r="G377" s="13"/>
      <c r="H377" s="208">
        <v>2</v>
      </c>
      <c r="I377" s="209"/>
      <c r="J377" s="13"/>
      <c r="K377" s="13"/>
      <c r="L377" s="205"/>
      <c r="M377" s="210"/>
      <c r="N377" s="211"/>
      <c r="O377" s="211"/>
      <c r="P377" s="211"/>
      <c r="Q377" s="211"/>
      <c r="R377" s="211"/>
      <c r="S377" s="211"/>
      <c r="T377" s="21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06" t="s">
        <v>519</v>
      </c>
      <c r="AU377" s="206" t="s">
        <v>89</v>
      </c>
      <c r="AV377" s="13" t="s">
        <v>89</v>
      </c>
      <c r="AW377" s="13" t="s">
        <v>35</v>
      </c>
      <c r="AX377" s="13" t="s">
        <v>79</v>
      </c>
      <c r="AY377" s="206" t="s">
        <v>230</v>
      </c>
    </row>
    <row r="378" s="14" customFormat="1">
      <c r="A378" s="14"/>
      <c r="B378" s="213"/>
      <c r="C378" s="14"/>
      <c r="D378" s="191" t="s">
        <v>519</v>
      </c>
      <c r="E378" s="214" t="s">
        <v>1</v>
      </c>
      <c r="F378" s="215" t="s">
        <v>534</v>
      </c>
      <c r="G378" s="14"/>
      <c r="H378" s="216">
        <v>2</v>
      </c>
      <c r="I378" s="217"/>
      <c r="J378" s="14"/>
      <c r="K378" s="14"/>
      <c r="L378" s="213"/>
      <c r="M378" s="218"/>
      <c r="N378" s="219"/>
      <c r="O378" s="219"/>
      <c r="P378" s="219"/>
      <c r="Q378" s="219"/>
      <c r="R378" s="219"/>
      <c r="S378" s="219"/>
      <c r="T378" s="22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14" t="s">
        <v>519</v>
      </c>
      <c r="AU378" s="214" t="s">
        <v>89</v>
      </c>
      <c r="AV378" s="14" t="s">
        <v>235</v>
      </c>
      <c r="AW378" s="14" t="s">
        <v>35</v>
      </c>
      <c r="AX378" s="14" t="s">
        <v>87</v>
      </c>
      <c r="AY378" s="214" t="s">
        <v>230</v>
      </c>
    </row>
    <row r="379" s="2" customFormat="1" ht="16.5" customHeight="1">
      <c r="A379" s="38"/>
      <c r="B379" s="177"/>
      <c r="C379" s="178" t="s">
        <v>416</v>
      </c>
      <c r="D379" s="178" t="s">
        <v>231</v>
      </c>
      <c r="E379" s="179" t="s">
        <v>2193</v>
      </c>
      <c r="F379" s="180" t="s">
        <v>2194</v>
      </c>
      <c r="G379" s="181" t="s">
        <v>458</v>
      </c>
      <c r="H379" s="182">
        <v>1</v>
      </c>
      <c r="I379" s="183"/>
      <c r="J379" s="184">
        <f>ROUND(I379*H379,2)</f>
        <v>0</v>
      </c>
      <c r="K379" s="180" t="s">
        <v>515</v>
      </c>
      <c r="L379" s="39"/>
      <c r="M379" s="185" t="s">
        <v>1</v>
      </c>
      <c r="N379" s="186" t="s">
        <v>44</v>
      </c>
      <c r="O379" s="77"/>
      <c r="P379" s="187">
        <f>O379*H379</f>
        <v>0</v>
      </c>
      <c r="Q379" s="187">
        <v>0.0098899999999999995</v>
      </c>
      <c r="R379" s="187">
        <f>Q379*H379</f>
        <v>0.0098899999999999995</v>
      </c>
      <c r="S379" s="187">
        <v>0</v>
      </c>
      <c r="T379" s="188">
        <f>S379*H379</f>
        <v>0</v>
      </c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R379" s="189" t="s">
        <v>235</v>
      </c>
      <c r="AT379" s="189" t="s">
        <v>231</v>
      </c>
      <c r="AU379" s="189" t="s">
        <v>89</v>
      </c>
      <c r="AY379" s="19" t="s">
        <v>230</v>
      </c>
      <c r="BE379" s="190">
        <f>IF(N379="základní",J379,0)</f>
        <v>0</v>
      </c>
      <c r="BF379" s="190">
        <f>IF(N379="snížená",J379,0)</f>
        <v>0</v>
      </c>
      <c r="BG379" s="190">
        <f>IF(N379="zákl. přenesená",J379,0)</f>
        <v>0</v>
      </c>
      <c r="BH379" s="190">
        <f>IF(N379="sníž. přenesená",J379,0)</f>
        <v>0</v>
      </c>
      <c r="BI379" s="190">
        <f>IF(N379="nulová",J379,0)</f>
        <v>0</v>
      </c>
      <c r="BJ379" s="19" t="s">
        <v>87</v>
      </c>
      <c r="BK379" s="190">
        <f>ROUND(I379*H379,2)</f>
        <v>0</v>
      </c>
      <c r="BL379" s="19" t="s">
        <v>235</v>
      </c>
      <c r="BM379" s="189" t="s">
        <v>2891</v>
      </c>
    </row>
    <row r="380" s="2" customFormat="1">
      <c r="A380" s="38"/>
      <c r="B380" s="39"/>
      <c r="C380" s="38"/>
      <c r="D380" s="191" t="s">
        <v>237</v>
      </c>
      <c r="E380" s="38"/>
      <c r="F380" s="192" t="s">
        <v>2196</v>
      </c>
      <c r="G380" s="38"/>
      <c r="H380" s="38"/>
      <c r="I380" s="193"/>
      <c r="J380" s="38"/>
      <c r="K380" s="38"/>
      <c r="L380" s="39"/>
      <c r="M380" s="194"/>
      <c r="N380" s="195"/>
      <c r="O380" s="77"/>
      <c r="P380" s="77"/>
      <c r="Q380" s="77"/>
      <c r="R380" s="77"/>
      <c r="S380" s="77"/>
      <c r="T380" s="7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T380" s="19" t="s">
        <v>237</v>
      </c>
      <c r="AU380" s="19" t="s">
        <v>89</v>
      </c>
    </row>
    <row r="381" s="2" customFormat="1">
      <c r="A381" s="38"/>
      <c r="B381" s="39"/>
      <c r="C381" s="38"/>
      <c r="D381" s="199" t="s">
        <v>397</v>
      </c>
      <c r="E381" s="38"/>
      <c r="F381" s="200" t="s">
        <v>2197</v>
      </c>
      <c r="G381" s="38"/>
      <c r="H381" s="38"/>
      <c r="I381" s="193"/>
      <c r="J381" s="38"/>
      <c r="K381" s="38"/>
      <c r="L381" s="39"/>
      <c r="M381" s="194"/>
      <c r="N381" s="195"/>
      <c r="O381" s="77"/>
      <c r="P381" s="77"/>
      <c r="Q381" s="77"/>
      <c r="R381" s="77"/>
      <c r="S381" s="77"/>
      <c r="T381" s="7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19" t="s">
        <v>397</v>
      </c>
      <c r="AU381" s="19" t="s">
        <v>89</v>
      </c>
    </row>
    <row r="382" s="13" customFormat="1">
      <c r="A382" s="13"/>
      <c r="B382" s="205"/>
      <c r="C382" s="13"/>
      <c r="D382" s="191" t="s">
        <v>519</v>
      </c>
      <c r="E382" s="206" t="s">
        <v>1</v>
      </c>
      <c r="F382" s="207" t="s">
        <v>2755</v>
      </c>
      <c r="G382" s="13"/>
      <c r="H382" s="208">
        <v>1</v>
      </c>
      <c r="I382" s="209"/>
      <c r="J382" s="13"/>
      <c r="K382" s="13"/>
      <c r="L382" s="205"/>
      <c r="M382" s="210"/>
      <c r="N382" s="211"/>
      <c r="O382" s="211"/>
      <c r="P382" s="211"/>
      <c r="Q382" s="211"/>
      <c r="R382" s="211"/>
      <c r="S382" s="211"/>
      <c r="T382" s="21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06" t="s">
        <v>519</v>
      </c>
      <c r="AU382" s="206" t="s">
        <v>89</v>
      </c>
      <c r="AV382" s="13" t="s">
        <v>89</v>
      </c>
      <c r="AW382" s="13" t="s">
        <v>35</v>
      </c>
      <c r="AX382" s="13" t="s">
        <v>79</v>
      </c>
      <c r="AY382" s="206" t="s">
        <v>230</v>
      </c>
    </row>
    <row r="383" s="14" customFormat="1">
      <c r="A383" s="14"/>
      <c r="B383" s="213"/>
      <c r="C383" s="14"/>
      <c r="D383" s="191" t="s">
        <v>519</v>
      </c>
      <c r="E383" s="214" t="s">
        <v>1</v>
      </c>
      <c r="F383" s="215" t="s">
        <v>534</v>
      </c>
      <c r="G383" s="14"/>
      <c r="H383" s="216">
        <v>1</v>
      </c>
      <c r="I383" s="217"/>
      <c r="J383" s="14"/>
      <c r="K383" s="14"/>
      <c r="L383" s="213"/>
      <c r="M383" s="218"/>
      <c r="N383" s="219"/>
      <c r="O383" s="219"/>
      <c r="P383" s="219"/>
      <c r="Q383" s="219"/>
      <c r="R383" s="219"/>
      <c r="S383" s="219"/>
      <c r="T383" s="220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14" t="s">
        <v>519</v>
      </c>
      <c r="AU383" s="214" t="s">
        <v>89</v>
      </c>
      <c r="AV383" s="14" t="s">
        <v>235</v>
      </c>
      <c r="AW383" s="14" t="s">
        <v>35</v>
      </c>
      <c r="AX383" s="14" t="s">
        <v>87</v>
      </c>
      <c r="AY383" s="214" t="s">
        <v>230</v>
      </c>
    </row>
    <row r="384" s="2" customFormat="1" ht="16.5" customHeight="1">
      <c r="A384" s="38"/>
      <c r="B384" s="177"/>
      <c r="C384" s="236" t="s">
        <v>422</v>
      </c>
      <c r="D384" s="236" t="s">
        <v>745</v>
      </c>
      <c r="E384" s="237" t="s">
        <v>2199</v>
      </c>
      <c r="F384" s="238" t="s">
        <v>2200</v>
      </c>
      <c r="G384" s="239" t="s">
        <v>458</v>
      </c>
      <c r="H384" s="240">
        <v>1</v>
      </c>
      <c r="I384" s="241"/>
      <c r="J384" s="242">
        <f>ROUND(I384*H384,2)</f>
        <v>0</v>
      </c>
      <c r="K384" s="238" t="s">
        <v>515</v>
      </c>
      <c r="L384" s="243"/>
      <c r="M384" s="244" t="s">
        <v>1</v>
      </c>
      <c r="N384" s="245" t="s">
        <v>44</v>
      </c>
      <c r="O384" s="77"/>
      <c r="P384" s="187">
        <f>O384*H384</f>
        <v>0</v>
      </c>
      <c r="Q384" s="187">
        <v>0.254</v>
      </c>
      <c r="R384" s="187">
        <f>Q384*H384</f>
        <v>0.254</v>
      </c>
      <c r="S384" s="187">
        <v>0</v>
      </c>
      <c r="T384" s="188">
        <f>S384*H384</f>
        <v>0</v>
      </c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R384" s="189" t="s">
        <v>260</v>
      </c>
      <c r="AT384" s="189" t="s">
        <v>745</v>
      </c>
      <c r="AU384" s="189" t="s">
        <v>89</v>
      </c>
      <c r="AY384" s="19" t="s">
        <v>230</v>
      </c>
      <c r="BE384" s="190">
        <f>IF(N384="základní",J384,0)</f>
        <v>0</v>
      </c>
      <c r="BF384" s="190">
        <f>IF(N384="snížená",J384,0)</f>
        <v>0</v>
      </c>
      <c r="BG384" s="190">
        <f>IF(N384="zákl. přenesená",J384,0)</f>
        <v>0</v>
      </c>
      <c r="BH384" s="190">
        <f>IF(N384="sníž. přenesená",J384,0)</f>
        <v>0</v>
      </c>
      <c r="BI384" s="190">
        <f>IF(N384="nulová",J384,0)</f>
        <v>0</v>
      </c>
      <c r="BJ384" s="19" t="s">
        <v>87</v>
      </c>
      <c r="BK384" s="190">
        <f>ROUND(I384*H384,2)</f>
        <v>0</v>
      </c>
      <c r="BL384" s="19" t="s">
        <v>235</v>
      </c>
      <c r="BM384" s="189" t="s">
        <v>2892</v>
      </c>
    </row>
    <row r="385" s="2" customFormat="1">
      <c r="A385" s="38"/>
      <c r="B385" s="39"/>
      <c r="C385" s="38"/>
      <c r="D385" s="191" t="s">
        <v>237</v>
      </c>
      <c r="E385" s="38"/>
      <c r="F385" s="192" t="s">
        <v>2200</v>
      </c>
      <c r="G385" s="38"/>
      <c r="H385" s="38"/>
      <c r="I385" s="193"/>
      <c r="J385" s="38"/>
      <c r="K385" s="38"/>
      <c r="L385" s="39"/>
      <c r="M385" s="194"/>
      <c r="N385" s="195"/>
      <c r="O385" s="77"/>
      <c r="P385" s="77"/>
      <c r="Q385" s="77"/>
      <c r="R385" s="77"/>
      <c r="S385" s="77"/>
      <c r="T385" s="7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T385" s="19" t="s">
        <v>237</v>
      </c>
      <c r="AU385" s="19" t="s">
        <v>89</v>
      </c>
    </row>
    <row r="386" s="2" customFormat="1" ht="16.5" customHeight="1">
      <c r="A386" s="38"/>
      <c r="B386" s="177"/>
      <c r="C386" s="178" t="s">
        <v>426</v>
      </c>
      <c r="D386" s="178" t="s">
        <v>231</v>
      </c>
      <c r="E386" s="179" t="s">
        <v>2220</v>
      </c>
      <c r="F386" s="180" t="s">
        <v>2221</v>
      </c>
      <c r="G386" s="181" t="s">
        <v>458</v>
      </c>
      <c r="H386" s="182">
        <v>1</v>
      </c>
      <c r="I386" s="183"/>
      <c r="J386" s="184">
        <f>ROUND(I386*H386,2)</f>
        <v>0</v>
      </c>
      <c r="K386" s="180" t="s">
        <v>515</v>
      </c>
      <c r="L386" s="39"/>
      <c r="M386" s="185" t="s">
        <v>1</v>
      </c>
      <c r="N386" s="186" t="s">
        <v>44</v>
      </c>
      <c r="O386" s="77"/>
      <c r="P386" s="187">
        <f>O386*H386</f>
        <v>0</v>
      </c>
      <c r="Q386" s="187">
        <v>0.012184</v>
      </c>
      <c r="R386" s="187">
        <f>Q386*H386</f>
        <v>0.012184</v>
      </c>
      <c r="S386" s="187">
        <v>0</v>
      </c>
      <c r="T386" s="188">
        <f>S386*H386</f>
        <v>0</v>
      </c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R386" s="189" t="s">
        <v>235</v>
      </c>
      <c r="AT386" s="189" t="s">
        <v>231</v>
      </c>
      <c r="AU386" s="189" t="s">
        <v>89</v>
      </c>
      <c r="AY386" s="19" t="s">
        <v>230</v>
      </c>
      <c r="BE386" s="190">
        <f>IF(N386="základní",J386,0)</f>
        <v>0</v>
      </c>
      <c r="BF386" s="190">
        <f>IF(N386="snížená",J386,0)</f>
        <v>0</v>
      </c>
      <c r="BG386" s="190">
        <f>IF(N386="zákl. přenesená",J386,0)</f>
        <v>0</v>
      </c>
      <c r="BH386" s="190">
        <f>IF(N386="sníž. přenesená",J386,0)</f>
        <v>0</v>
      </c>
      <c r="BI386" s="190">
        <f>IF(N386="nulová",J386,0)</f>
        <v>0</v>
      </c>
      <c r="BJ386" s="19" t="s">
        <v>87</v>
      </c>
      <c r="BK386" s="190">
        <f>ROUND(I386*H386,2)</f>
        <v>0</v>
      </c>
      <c r="BL386" s="19" t="s">
        <v>235</v>
      </c>
      <c r="BM386" s="189" t="s">
        <v>2893</v>
      </c>
    </row>
    <row r="387" s="2" customFormat="1">
      <c r="A387" s="38"/>
      <c r="B387" s="39"/>
      <c r="C387" s="38"/>
      <c r="D387" s="191" t="s">
        <v>237</v>
      </c>
      <c r="E387" s="38"/>
      <c r="F387" s="192" t="s">
        <v>2223</v>
      </c>
      <c r="G387" s="38"/>
      <c r="H387" s="38"/>
      <c r="I387" s="193"/>
      <c r="J387" s="38"/>
      <c r="K387" s="38"/>
      <c r="L387" s="39"/>
      <c r="M387" s="194"/>
      <c r="N387" s="195"/>
      <c r="O387" s="77"/>
      <c r="P387" s="77"/>
      <c r="Q387" s="77"/>
      <c r="R387" s="77"/>
      <c r="S387" s="77"/>
      <c r="T387" s="7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T387" s="19" t="s">
        <v>237</v>
      </c>
      <c r="AU387" s="19" t="s">
        <v>89</v>
      </c>
    </row>
    <row r="388" s="2" customFormat="1">
      <c r="A388" s="38"/>
      <c r="B388" s="39"/>
      <c r="C388" s="38"/>
      <c r="D388" s="199" t="s">
        <v>397</v>
      </c>
      <c r="E388" s="38"/>
      <c r="F388" s="200" t="s">
        <v>2224</v>
      </c>
      <c r="G388" s="38"/>
      <c r="H388" s="38"/>
      <c r="I388" s="193"/>
      <c r="J388" s="38"/>
      <c r="K388" s="38"/>
      <c r="L388" s="39"/>
      <c r="M388" s="194"/>
      <c r="N388" s="195"/>
      <c r="O388" s="77"/>
      <c r="P388" s="77"/>
      <c r="Q388" s="77"/>
      <c r="R388" s="77"/>
      <c r="S388" s="77"/>
      <c r="T388" s="7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T388" s="19" t="s">
        <v>397</v>
      </c>
      <c r="AU388" s="19" t="s">
        <v>89</v>
      </c>
    </row>
    <row r="389" s="13" customFormat="1">
      <c r="A389" s="13"/>
      <c r="B389" s="205"/>
      <c r="C389" s="13"/>
      <c r="D389" s="191" t="s">
        <v>519</v>
      </c>
      <c r="E389" s="206" t="s">
        <v>1</v>
      </c>
      <c r="F389" s="207" t="s">
        <v>2894</v>
      </c>
      <c r="G389" s="13"/>
      <c r="H389" s="208">
        <v>1</v>
      </c>
      <c r="I389" s="209"/>
      <c r="J389" s="13"/>
      <c r="K389" s="13"/>
      <c r="L389" s="205"/>
      <c r="M389" s="210"/>
      <c r="N389" s="211"/>
      <c r="O389" s="211"/>
      <c r="P389" s="211"/>
      <c r="Q389" s="211"/>
      <c r="R389" s="211"/>
      <c r="S389" s="211"/>
      <c r="T389" s="21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06" t="s">
        <v>519</v>
      </c>
      <c r="AU389" s="206" t="s">
        <v>89</v>
      </c>
      <c r="AV389" s="13" t="s">
        <v>89</v>
      </c>
      <c r="AW389" s="13" t="s">
        <v>35</v>
      </c>
      <c r="AX389" s="13" t="s">
        <v>79</v>
      </c>
      <c r="AY389" s="206" t="s">
        <v>230</v>
      </c>
    </row>
    <row r="390" s="14" customFormat="1">
      <c r="A390" s="14"/>
      <c r="B390" s="213"/>
      <c r="C390" s="14"/>
      <c r="D390" s="191" t="s">
        <v>519</v>
      </c>
      <c r="E390" s="214" t="s">
        <v>1</v>
      </c>
      <c r="F390" s="215" t="s">
        <v>534</v>
      </c>
      <c r="G390" s="14"/>
      <c r="H390" s="216">
        <v>1</v>
      </c>
      <c r="I390" s="217"/>
      <c r="J390" s="14"/>
      <c r="K390" s="14"/>
      <c r="L390" s="213"/>
      <c r="M390" s="218"/>
      <c r="N390" s="219"/>
      <c r="O390" s="219"/>
      <c r="P390" s="219"/>
      <c r="Q390" s="219"/>
      <c r="R390" s="219"/>
      <c r="S390" s="219"/>
      <c r="T390" s="220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14" t="s">
        <v>519</v>
      </c>
      <c r="AU390" s="214" t="s">
        <v>89</v>
      </c>
      <c r="AV390" s="14" t="s">
        <v>235</v>
      </c>
      <c r="AW390" s="14" t="s">
        <v>35</v>
      </c>
      <c r="AX390" s="14" t="s">
        <v>87</v>
      </c>
      <c r="AY390" s="214" t="s">
        <v>230</v>
      </c>
    </row>
    <row r="391" s="2" customFormat="1" ht="16.5" customHeight="1">
      <c r="A391" s="38"/>
      <c r="B391" s="177"/>
      <c r="C391" s="236" t="s">
        <v>430</v>
      </c>
      <c r="D391" s="236" t="s">
        <v>745</v>
      </c>
      <c r="E391" s="237" t="s">
        <v>2226</v>
      </c>
      <c r="F391" s="238" t="s">
        <v>2227</v>
      </c>
      <c r="G391" s="239" t="s">
        <v>458</v>
      </c>
      <c r="H391" s="240">
        <v>1</v>
      </c>
      <c r="I391" s="241"/>
      <c r="J391" s="242">
        <f>ROUND(I391*H391,2)</f>
        <v>0</v>
      </c>
      <c r="K391" s="238" t="s">
        <v>515</v>
      </c>
      <c r="L391" s="243"/>
      <c r="M391" s="244" t="s">
        <v>1</v>
      </c>
      <c r="N391" s="245" t="s">
        <v>44</v>
      </c>
      <c r="O391" s="77"/>
      <c r="P391" s="187">
        <f>O391*H391</f>
        <v>0</v>
      </c>
      <c r="Q391" s="187">
        <v>0.58499999999999996</v>
      </c>
      <c r="R391" s="187">
        <f>Q391*H391</f>
        <v>0.58499999999999996</v>
      </c>
      <c r="S391" s="187">
        <v>0</v>
      </c>
      <c r="T391" s="188">
        <f>S391*H391</f>
        <v>0</v>
      </c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R391" s="189" t="s">
        <v>260</v>
      </c>
      <c r="AT391" s="189" t="s">
        <v>745</v>
      </c>
      <c r="AU391" s="189" t="s">
        <v>89</v>
      </c>
      <c r="AY391" s="19" t="s">
        <v>230</v>
      </c>
      <c r="BE391" s="190">
        <f>IF(N391="základní",J391,0)</f>
        <v>0</v>
      </c>
      <c r="BF391" s="190">
        <f>IF(N391="snížená",J391,0)</f>
        <v>0</v>
      </c>
      <c r="BG391" s="190">
        <f>IF(N391="zákl. přenesená",J391,0)</f>
        <v>0</v>
      </c>
      <c r="BH391" s="190">
        <f>IF(N391="sníž. přenesená",J391,0)</f>
        <v>0</v>
      </c>
      <c r="BI391" s="190">
        <f>IF(N391="nulová",J391,0)</f>
        <v>0</v>
      </c>
      <c r="BJ391" s="19" t="s">
        <v>87</v>
      </c>
      <c r="BK391" s="190">
        <f>ROUND(I391*H391,2)</f>
        <v>0</v>
      </c>
      <c r="BL391" s="19" t="s">
        <v>235</v>
      </c>
      <c r="BM391" s="189" t="s">
        <v>2895</v>
      </c>
    </row>
    <row r="392" s="2" customFormat="1">
      <c r="A392" s="38"/>
      <c r="B392" s="39"/>
      <c r="C392" s="38"/>
      <c r="D392" s="191" t="s">
        <v>237</v>
      </c>
      <c r="E392" s="38"/>
      <c r="F392" s="192" t="s">
        <v>2227</v>
      </c>
      <c r="G392" s="38"/>
      <c r="H392" s="38"/>
      <c r="I392" s="193"/>
      <c r="J392" s="38"/>
      <c r="K392" s="38"/>
      <c r="L392" s="39"/>
      <c r="M392" s="194"/>
      <c r="N392" s="195"/>
      <c r="O392" s="77"/>
      <c r="P392" s="77"/>
      <c r="Q392" s="77"/>
      <c r="R392" s="77"/>
      <c r="S392" s="77"/>
      <c r="T392" s="7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T392" s="19" t="s">
        <v>237</v>
      </c>
      <c r="AU392" s="19" t="s">
        <v>89</v>
      </c>
    </row>
    <row r="393" s="13" customFormat="1">
      <c r="A393" s="13"/>
      <c r="B393" s="205"/>
      <c r="C393" s="13"/>
      <c r="D393" s="191" t="s">
        <v>519</v>
      </c>
      <c r="E393" s="206" t="s">
        <v>1</v>
      </c>
      <c r="F393" s="207" t="s">
        <v>2894</v>
      </c>
      <c r="G393" s="13"/>
      <c r="H393" s="208">
        <v>1</v>
      </c>
      <c r="I393" s="209"/>
      <c r="J393" s="13"/>
      <c r="K393" s="13"/>
      <c r="L393" s="205"/>
      <c r="M393" s="210"/>
      <c r="N393" s="211"/>
      <c r="O393" s="211"/>
      <c r="P393" s="211"/>
      <c r="Q393" s="211"/>
      <c r="R393" s="211"/>
      <c r="S393" s="211"/>
      <c r="T393" s="21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06" t="s">
        <v>519</v>
      </c>
      <c r="AU393" s="206" t="s">
        <v>89</v>
      </c>
      <c r="AV393" s="13" t="s">
        <v>89</v>
      </c>
      <c r="AW393" s="13" t="s">
        <v>35</v>
      </c>
      <c r="AX393" s="13" t="s">
        <v>79</v>
      </c>
      <c r="AY393" s="206" t="s">
        <v>230</v>
      </c>
    </row>
    <row r="394" s="14" customFormat="1">
      <c r="A394" s="14"/>
      <c r="B394" s="213"/>
      <c r="C394" s="14"/>
      <c r="D394" s="191" t="s">
        <v>519</v>
      </c>
      <c r="E394" s="214" t="s">
        <v>1</v>
      </c>
      <c r="F394" s="215" t="s">
        <v>534</v>
      </c>
      <c r="G394" s="14"/>
      <c r="H394" s="216">
        <v>1</v>
      </c>
      <c r="I394" s="217"/>
      <c r="J394" s="14"/>
      <c r="K394" s="14"/>
      <c r="L394" s="213"/>
      <c r="M394" s="218"/>
      <c r="N394" s="219"/>
      <c r="O394" s="219"/>
      <c r="P394" s="219"/>
      <c r="Q394" s="219"/>
      <c r="R394" s="219"/>
      <c r="S394" s="219"/>
      <c r="T394" s="22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14" t="s">
        <v>519</v>
      </c>
      <c r="AU394" s="214" t="s">
        <v>89</v>
      </c>
      <c r="AV394" s="14" t="s">
        <v>235</v>
      </c>
      <c r="AW394" s="14" t="s">
        <v>35</v>
      </c>
      <c r="AX394" s="14" t="s">
        <v>87</v>
      </c>
      <c r="AY394" s="214" t="s">
        <v>230</v>
      </c>
    </row>
    <row r="395" s="2" customFormat="1" ht="21.75" customHeight="1">
      <c r="A395" s="38"/>
      <c r="B395" s="177"/>
      <c r="C395" s="178" t="s">
        <v>434</v>
      </c>
      <c r="D395" s="178" t="s">
        <v>231</v>
      </c>
      <c r="E395" s="179" t="s">
        <v>2229</v>
      </c>
      <c r="F395" s="180" t="s">
        <v>2230</v>
      </c>
      <c r="G395" s="181" t="s">
        <v>458</v>
      </c>
      <c r="H395" s="182">
        <v>1</v>
      </c>
      <c r="I395" s="183"/>
      <c r="J395" s="184">
        <f>ROUND(I395*H395,2)</f>
        <v>0</v>
      </c>
      <c r="K395" s="180" t="s">
        <v>515</v>
      </c>
      <c r="L395" s="39"/>
      <c r="M395" s="185" t="s">
        <v>1</v>
      </c>
      <c r="N395" s="186" t="s">
        <v>44</v>
      </c>
      <c r="O395" s="77"/>
      <c r="P395" s="187">
        <f>O395*H395</f>
        <v>0</v>
      </c>
      <c r="Q395" s="187">
        <v>0.089999999999999997</v>
      </c>
      <c r="R395" s="187">
        <f>Q395*H395</f>
        <v>0.089999999999999997</v>
      </c>
      <c r="S395" s="187">
        <v>0</v>
      </c>
      <c r="T395" s="188">
        <f>S395*H395</f>
        <v>0</v>
      </c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R395" s="189" t="s">
        <v>235</v>
      </c>
      <c r="AT395" s="189" t="s">
        <v>231</v>
      </c>
      <c r="AU395" s="189" t="s">
        <v>89</v>
      </c>
      <c r="AY395" s="19" t="s">
        <v>230</v>
      </c>
      <c r="BE395" s="190">
        <f>IF(N395="základní",J395,0)</f>
        <v>0</v>
      </c>
      <c r="BF395" s="190">
        <f>IF(N395="snížená",J395,0)</f>
        <v>0</v>
      </c>
      <c r="BG395" s="190">
        <f>IF(N395="zákl. přenesená",J395,0)</f>
        <v>0</v>
      </c>
      <c r="BH395" s="190">
        <f>IF(N395="sníž. přenesená",J395,0)</f>
        <v>0</v>
      </c>
      <c r="BI395" s="190">
        <f>IF(N395="nulová",J395,0)</f>
        <v>0</v>
      </c>
      <c r="BJ395" s="19" t="s">
        <v>87</v>
      </c>
      <c r="BK395" s="190">
        <f>ROUND(I395*H395,2)</f>
        <v>0</v>
      </c>
      <c r="BL395" s="19" t="s">
        <v>235</v>
      </c>
      <c r="BM395" s="189" t="s">
        <v>2896</v>
      </c>
    </row>
    <row r="396" s="2" customFormat="1">
      <c r="A396" s="38"/>
      <c r="B396" s="39"/>
      <c r="C396" s="38"/>
      <c r="D396" s="191" t="s">
        <v>237</v>
      </c>
      <c r="E396" s="38"/>
      <c r="F396" s="192" t="s">
        <v>2232</v>
      </c>
      <c r="G396" s="38"/>
      <c r="H396" s="38"/>
      <c r="I396" s="193"/>
      <c r="J396" s="38"/>
      <c r="K396" s="38"/>
      <c r="L396" s="39"/>
      <c r="M396" s="194"/>
      <c r="N396" s="195"/>
      <c r="O396" s="77"/>
      <c r="P396" s="77"/>
      <c r="Q396" s="77"/>
      <c r="R396" s="77"/>
      <c r="S396" s="77"/>
      <c r="T396" s="7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T396" s="19" t="s">
        <v>237</v>
      </c>
      <c r="AU396" s="19" t="s">
        <v>89</v>
      </c>
    </row>
    <row r="397" s="2" customFormat="1">
      <c r="A397" s="38"/>
      <c r="B397" s="39"/>
      <c r="C397" s="38"/>
      <c r="D397" s="199" t="s">
        <v>397</v>
      </c>
      <c r="E397" s="38"/>
      <c r="F397" s="200" t="s">
        <v>2233</v>
      </c>
      <c r="G397" s="38"/>
      <c r="H397" s="38"/>
      <c r="I397" s="193"/>
      <c r="J397" s="38"/>
      <c r="K397" s="38"/>
      <c r="L397" s="39"/>
      <c r="M397" s="194"/>
      <c r="N397" s="195"/>
      <c r="O397" s="77"/>
      <c r="P397" s="77"/>
      <c r="Q397" s="77"/>
      <c r="R397" s="77"/>
      <c r="S397" s="77"/>
      <c r="T397" s="7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T397" s="19" t="s">
        <v>397</v>
      </c>
      <c r="AU397" s="19" t="s">
        <v>89</v>
      </c>
    </row>
    <row r="398" s="13" customFormat="1">
      <c r="A398" s="13"/>
      <c r="B398" s="205"/>
      <c r="C398" s="13"/>
      <c r="D398" s="191" t="s">
        <v>519</v>
      </c>
      <c r="E398" s="206" t="s">
        <v>1</v>
      </c>
      <c r="F398" s="207" t="s">
        <v>2897</v>
      </c>
      <c r="G398" s="13"/>
      <c r="H398" s="208">
        <v>1</v>
      </c>
      <c r="I398" s="209"/>
      <c r="J398" s="13"/>
      <c r="K398" s="13"/>
      <c r="L398" s="205"/>
      <c r="M398" s="210"/>
      <c r="N398" s="211"/>
      <c r="O398" s="211"/>
      <c r="P398" s="211"/>
      <c r="Q398" s="211"/>
      <c r="R398" s="211"/>
      <c r="S398" s="211"/>
      <c r="T398" s="21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06" t="s">
        <v>519</v>
      </c>
      <c r="AU398" s="206" t="s">
        <v>89</v>
      </c>
      <c r="AV398" s="13" t="s">
        <v>89</v>
      </c>
      <c r="AW398" s="13" t="s">
        <v>35</v>
      </c>
      <c r="AX398" s="13" t="s">
        <v>79</v>
      </c>
      <c r="AY398" s="206" t="s">
        <v>230</v>
      </c>
    </row>
    <row r="399" s="14" customFormat="1">
      <c r="A399" s="14"/>
      <c r="B399" s="213"/>
      <c r="C399" s="14"/>
      <c r="D399" s="191" t="s">
        <v>519</v>
      </c>
      <c r="E399" s="214" t="s">
        <v>1</v>
      </c>
      <c r="F399" s="215" t="s">
        <v>534</v>
      </c>
      <c r="G399" s="14"/>
      <c r="H399" s="216">
        <v>1</v>
      </c>
      <c r="I399" s="217"/>
      <c r="J399" s="14"/>
      <c r="K399" s="14"/>
      <c r="L399" s="213"/>
      <c r="M399" s="218"/>
      <c r="N399" s="219"/>
      <c r="O399" s="219"/>
      <c r="P399" s="219"/>
      <c r="Q399" s="219"/>
      <c r="R399" s="219"/>
      <c r="S399" s="219"/>
      <c r="T399" s="220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14" t="s">
        <v>519</v>
      </c>
      <c r="AU399" s="214" t="s">
        <v>89</v>
      </c>
      <c r="AV399" s="14" t="s">
        <v>235</v>
      </c>
      <c r="AW399" s="14" t="s">
        <v>35</v>
      </c>
      <c r="AX399" s="14" t="s">
        <v>87</v>
      </c>
      <c r="AY399" s="214" t="s">
        <v>230</v>
      </c>
    </row>
    <row r="400" s="2" customFormat="1" ht="16.5" customHeight="1">
      <c r="A400" s="38"/>
      <c r="B400" s="177"/>
      <c r="C400" s="236" t="s">
        <v>438</v>
      </c>
      <c r="D400" s="236" t="s">
        <v>745</v>
      </c>
      <c r="E400" s="237" t="s">
        <v>2235</v>
      </c>
      <c r="F400" s="238" t="s">
        <v>2236</v>
      </c>
      <c r="G400" s="239" t="s">
        <v>458</v>
      </c>
      <c r="H400" s="240">
        <v>1</v>
      </c>
      <c r="I400" s="241"/>
      <c r="J400" s="242">
        <f>ROUND(I400*H400,2)</f>
        <v>0</v>
      </c>
      <c r="K400" s="238" t="s">
        <v>515</v>
      </c>
      <c r="L400" s="243"/>
      <c r="M400" s="244" t="s">
        <v>1</v>
      </c>
      <c r="N400" s="245" t="s">
        <v>44</v>
      </c>
      <c r="O400" s="77"/>
      <c r="P400" s="187">
        <f>O400*H400</f>
        <v>0</v>
      </c>
      <c r="Q400" s="187">
        <v>0.12</v>
      </c>
      <c r="R400" s="187">
        <f>Q400*H400</f>
        <v>0.12</v>
      </c>
      <c r="S400" s="187">
        <v>0</v>
      </c>
      <c r="T400" s="188">
        <f>S400*H400</f>
        <v>0</v>
      </c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R400" s="189" t="s">
        <v>260</v>
      </c>
      <c r="AT400" s="189" t="s">
        <v>745</v>
      </c>
      <c r="AU400" s="189" t="s">
        <v>89</v>
      </c>
      <c r="AY400" s="19" t="s">
        <v>230</v>
      </c>
      <c r="BE400" s="190">
        <f>IF(N400="základní",J400,0)</f>
        <v>0</v>
      </c>
      <c r="BF400" s="190">
        <f>IF(N400="snížená",J400,0)</f>
        <v>0</v>
      </c>
      <c r="BG400" s="190">
        <f>IF(N400="zákl. přenesená",J400,0)</f>
        <v>0</v>
      </c>
      <c r="BH400" s="190">
        <f>IF(N400="sníž. přenesená",J400,0)</f>
        <v>0</v>
      </c>
      <c r="BI400" s="190">
        <f>IF(N400="nulová",J400,0)</f>
        <v>0</v>
      </c>
      <c r="BJ400" s="19" t="s">
        <v>87</v>
      </c>
      <c r="BK400" s="190">
        <f>ROUND(I400*H400,2)</f>
        <v>0</v>
      </c>
      <c r="BL400" s="19" t="s">
        <v>235</v>
      </c>
      <c r="BM400" s="189" t="s">
        <v>2898</v>
      </c>
    </row>
    <row r="401" s="2" customFormat="1">
      <c r="A401" s="38"/>
      <c r="B401" s="39"/>
      <c r="C401" s="38"/>
      <c r="D401" s="191" t="s">
        <v>237</v>
      </c>
      <c r="E401" s="38"/>
      <c r="F401" s="192" t="s">
        <v>2236</v>
      </c>
      <c r="G401" s="38"/>
      <c r="H401" s="38"/>
      <c r="I401" s="193"/>
      <c r="J401" s="38"/>
      <c r="K401" s="38"/>
      <c r="L401" s="39"/>
      <c r="M401" s="194"/>
      <c r="N401" s="195"/>
      <c r="O401" s="77"/>
      <c r="P401" s="77"/>
      <c r="Q401" s="77"/>
      <c r="R401" s="77"/>
      <c r="S401" s="77"/>
      <c r="T401" s="7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T401" s="19" t="s">
        <v>237</v>
      </c>
      <c r="AU401" s="19" t="s">
        <v>89</v>
      </c>
    </row>
    <row r="402" s="13" customFormat="1">
      <c r="A402" s="13"/>
      <c r="B402" s="205"/>
      <c r="C402" s="13"/>
      <c r="D402" s="191" t="s">
        <v>519</v>
      </c>
      <c r="E402" s="206" t="s">
        <v>1</v>
      </c>
      <c r="F402" s="207" t="s">
        <v>2897</v>
      </c>
      <c r="G402" s="13"/>
      <c r="H402" s="208">
        <v>1</v>
      </c>
      <c r="I402" s="209"/>
      <c r="J402" s="13"/>
      <c r="K402" s="13"/>
      <c r="L402" s="205"/>
      <c r="M402" s="210"/>
      <c r="N402" s="211"/>
      <c r="O402" s="211"/>
      <c r="P402" s="211"/>
      <c r="Q402" s="211"/>
      <c r="R402" s="211"/>
      <c r="S402" s="211"/>
      <c r="T402" s="212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06" t="s">
        <v>519</v>
      </c>
      <c r="AU402" s="206" t="s">
        <v>89</v>
      </c>
      <c r="AV402" s="13" t="s">
        <v>89</v>
      </c>
      <c r="AW402" s="13" t="s">
        <v>35</v>
      </c>
      <c r="AX402" s="13" t="s">
        <v>79</v>
      </c>
      <c r="AY402" s="206" t="s">
        <v>230</v>
      </c>
    </row>
    <row r="403" s="14" customFormat="1">
      <c r="A403" s="14"/>
      <c r="B403" s="213"/>
      <c r="C403" s="14"/>
      <c r="D403" s="191" t="s">
        <v>519</v>
      </c>
      <c r="E403" s="214" t="s">
        <v>1</v>
      </c>
      <c r="F403" s="215" t="s">
        <v>534</v>
      </c>
      <c r="G403" s="14"/>
      <c r="H403" s="216">
        <v>1</v>
      </c>
      <c r="I403" s="217"/>
      <c r="J403" s="14"/>
      <c r="K403" s="14"/>
      <c r="L403" s="213"/>
      <c r="M403" s="218"/>
      <c r="N403" s="219"/>
      <c r="O403" s="219"/>
      <c r="P403" s="219"/>
      <c r="Q403" s="219"/>
      <c r="R403" s="219"/>
      <c r="S403" s="219"/>
      <c r="T403" s="220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14" t="s">
        <v>519</v>
      </c>
      <c r="AU403" s="214" t="s">
        <v>89</v>
      </c>
      <c r="AV403" s="14" t="s">
        <v>235</v>
      </c>
      <c r="AW403" s="14" t="s">
        <v>35</v>
      </c>
      <c r="AX403" s="14" t="s">
        <v>87</v>
      </c>
      <c r="AY403" s="214" t="s">
        <v>230</v>
      </c>
    </row>
    <row r="404" s="12" customFormat="1" ht="22.8" customHeight="1">
      <c r="A404" s="12"/>
      <c r="B404" s="166"/>
      <c r="C404" s="12"/>
      <c r="D404" s="167" t="s">
        <v>78</v>
      </c>
      <c r="E404" s="197" t="s">
        <v>1366</v>
      </c>
      <c r="F404" s="197" t="s">
        <v>1367</v>
      </c>
      <c r="G404" s="12"/>
      <c r="H404" s="12"/>
      <c r="I404" s="169"/>
      <c r="J404" s="198">
        <f>BK404</f>
        <v>0</v>
      </c>
      <c r="K404" s="12"/>
      <c r="L404" s="166"/>
      <c r="M404" s="171"/>
      <c r="N404" s="172"/>
      <c r="O404" s="172"/>
      <c r="P404" s="173">
        <f>SUM(P405:P410)</f>
        <v>0</v>
      </c>
      <c r="Q404" s="172"/>
      <c r="R404" s="173">
        <f>SUM(R405:R410)</f>
        <v>0</v>
      </c>
      <c r="S404" s="172"/>
      <c r="T404" s="174">
        <f>SUM(T405:T410)</f>
        <v>0</v>
      </c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R404" s="167" t="s">
        <v>87</v>
      </c>
      <c r="AT404" s="175" t="s">
        <v>78</v>
      </c>
      <c r="AU404" s="175" t="s">
        <v>87</v>
      </c>
      <c r="AY404" s="167" t="s">
        <v>230</v>
      </c>
      <c r="BK404" s="176">
        <f>SUM(BK405:BK410)</f>
        <v>0</v>
      </c>
    </row>
    <row r="405" s="2" customFormat="1" ht="16.5" customHeight="1">
      <c r="A405" s="38"/>
      <c r="B405" s="177"/>
      <c r="C405" s="178" t="s">
        <v>445</v>
      </c>
      <c r="D405" s="178" t="s">
        <v>231</v>
      </c>
      <c r="E405" s="179" t="s">
        <v>2241</v>
      </c>
      <c r="F405" s="180" t="s">
        <v>2242</v>
      </c>
      <c r="G405" s="181" t="s">
        <v>748</v>
      </c>
      <c r="H405" s="182">
        <v>3.3570000000000002</v>
      </c>
      <c r="I405" s="183"/>
      <c r="J405" s="184">
        <f>ROUND(I405*H405,2)</f>
        <v>0</v>
      </c>
      <c r="K405" s="180" t="s">
        <v>515</v>
      </c>
      <c r="L405" s="39"/>
      <c r="M405" s="185" t="s">
        <v>1</v>
      </c>
      <c r="N405" s="186" t="s">
        <v>44</v>
      </c>
      <c r="O405" s="77"/>
      <c r="P405" s="187">
        <f>O405*H405</f>
        <v>0</v>
      </c>
      <c r="Q405" s="187">
        <v>0</v>
      </c>
      <c r="R405" s="187">
        <f>Q405*H405</f>
        <v>0</v>
      </c>
      <c r="S405" s="187">
        <v>0</v>
      </c>
      <c r="T405" s="188">
        <f>S405*H405</f>
        <v>0</v>
      </c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R405" s="189" t="s">
        <v>235</v>
      </c>
      <c r="AT405" s="189" t="s">
        <v>231</v>
      </c>
      <c r="AU405" s="189" t="s">
        <v>89</v>
      </c>
      <c r="AY405" s="19" t="s">
        <v>230</v>
      </c>
      <c r="BE405" s="190">
        <f>IF(N405="základní",J405,0)</f>
        <v>0</v>
      </c>
      <c r="BF405" s="190">
        <f>IF(N405="snížená",J405,0)</f>
        <v>0</v>
      </c>
      <c r="BG405" s="190">
        <f>IF(N405="zákl. přenesená",J405,0)</f>
        <v>0</v>
      </c>
      <c r="BH405" s="190">
        <f>IF(N405="sníž. přenesená",J405,0)</f>
        <v>0</v>
      </c>
      <c r="BI405" s="190">
        <f>IF(N405="nulová",J405,0)</f>
        <v>0</v>
      </c>
      <c r="BJ405" s="19" t="s">
        <v>87</v>
      </c>
      <c r="BK405" s="190">
        <f>ROUND(I405*H405,2)</f>
        <v>0</v>
      </c>
      <c r="BL405" s="19" t="s">
        <v>235</v>
      </c>
      <c r="BM405" s="189" t="s">
        <v>2899</v>
      </c>
    </row>
    <row r="406" s="2" customFormat="1">
      <c r="A406" s="38"/>
      <c r="B406" s="39"/>
      <c r="C406" s="38"/>
      <c r="D406" s="191" t="s">
        <v>237</v>
      </c>
      <c r="E406" s="38"/>
      <c r="F406" s="192" t="s">
        <v>2244</v>
      </c>
      <c r="G406" s="38"/>
      <c r="H406" s="38"/>
      <c r="I406" s="193"/>
      <c r="J406" s="38"/>
      <c r="K406" s="38"/>
      <c r="L406" s="39"/>
      <c r="M406" s="194"/>
      <c r="N406" s="195"/>
      <c r="O406" s="77"/>
      <c r="P406" s="77"/>
      <c r="Q406" s="77"/>
      <c r="R406" s="77"/>
      <c r="S406" s="77"/>
      <c r="T406" s="7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T406" s="19" t="s">
        <v>237</v>
      </c>
      <c r="AU406" s="19" t="s">
        <v>89</v>
      </c>
    </row>
    <row r="407" s="2" customFormat="1">
      <c r="A407" s="38"/>
      <c r="B407" s="39"/>
      <c r="C407" s="38"/>
      <c r="D407" s="199" t="s">
        <v>397</v>
      </c>
      <c r="E407" s="38"/>
      <c r="F407" s="200" t="s">
        <v>2245</v>
      </c>
      <c r="G407" s="38"/>
      <c r="H407" s="38"/>
      <c r="I407" s="193"/>
      <c r="J407" s="38"/>
      <c r="K407" s="38"/>
      <c r="L407" s="39"/>
      <c r="M407" s="194"/>
      <c r="N407" s="195"/>
      <c r="O407" s="77"/>
      <c r="P407" s="77"/>
      <c r="Q407" s="77"/>
      <c r="R407" s="77"/>
      <c r="S407" s="77"/>
      <c r="T407" s="7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T407" s="19" t="s">
        <v>397</v>
      </c>
      <c r="AU407" s="19" t="s">
        <v>89</v>
      </c>
    </row>
    <row r="408" s="2" customFormat="1" ht="21.75" customHeight="1">
      <c r="A408" s="38"/>
      <c r="B408" s="177"/>
      <c r="C408" s="178" t="s">
        <v>450</v>
      </c>
      <c r="D408" s="178" t="s">
        <v>231</v>
      </c>
      <c r="E408" s="179" t="s">
        <v>2246</v>
      </c>
      <c r="F408" s="180" t="s">
        <v>2247</v>
      </c>
      <c r="G408" s="181" t="s">
        <v>748</v>
      </c>
      <c r="H408" s="182">
        <v>3.3570000000000002</v>
      </c>
      <c r="I408" s="183"/>
      <c r="J408" s="184">
        <f>ROUND(I408*H408,2)</f>
        <v>0</v>
      </c>
      <c r="K408" s="180" t="s">
        <v>515</v>
      </c>
      <c r="L408" s="39"/>
      <c r="M408" s="185" t="s">
        <v>1</v>
      </c>
      <c r="N408" s="186" t="s">
        <v>44</v>
      </c>
      <c r="O408" s="77"/>
      <c r="P408" s="187">
        <f>O408*H408</f>
        <v>0</v>
      </c>
      <c r="Q408" s="187">
        <v>0</v>
      </c>
      <c r="R408" s="187">
        <f>Q408*H408</f>
        <v>0</v>
      </c>
      <c r="S408" s="187">
        <v>0</v>
      </c>
      <c r="T408" s="188">
        <f>S408*H408</f>
        <v>0</v>
      </c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R408" s="189" t="s">
        <v>235</v>
      </c>
      <c r="AT408" s="189" t="s">
        <v>231</v>
      </c>
      <c r="AU408" s="189" t="s">
        <v>89</v>
      </c>
      <c r="AY408" s="19" t="s">
        <v>230</v>
      </c>
      <c r="BE408" s="190">
        <f>IF(N408="základní",J408,0)</f>
        <v>0</v>
      </c>
      <c r="BF408" s="190">
        <f>IF(N408="snížená",J408,0)</f>
        <v>0</v>
      </c>
      <c r="BG408" s="190">
        <f>IF(N408="zákl. přenesená",J408,0)</f>
        <v>0</v>
      </c>
      <c r="BH408" s="190">
        <f>IF(N408="sníž. přenesená",J408,0)</f>
        <v>0</v>
      </c>
      <c r="BI408" s="190">
        <f>IF(N408="nulová",J408,0)</f>
        <v>0</v>
      </c>
      <c r="BJ408" s="19" t="s">
        <v>87</v>
      </c>
      <c r="BK408" s="190">
        <f>ROUND(I408*H408,2)</f>
        <v>0</v>
      </c>
      <c r="BL408" s="19" t="s">
        <v>235</v>
      </c>
      <c r="BM408" s="189" t="s">
        <v>2900</v>
      </c>
    </row>
    <row r="409" s="2" customFormat="1">
      <c r="A409" s="38"/>
      <c r="B409" s="39"/>
      <c r="C409" s="38"/>
      <c r="D409" s="191" t="s">
        <v>237</v>
      </c>
      <c r="E409" s="38"/>
      <c r="F409" s="192" t="s">
        <v>2249</v>
      </c>
      <c r="G409" s="38"/>
      <c r="H409" s="38"/>
      <c r="I409" s="193"/>
      <c r="J409" s="38"/>
      <c r="K409" s="38"/>
      <c r="L409" s="39"/>
      <c r="M409" s="194"/>
      <c r="N409" s="195"/>
      <c r="O409" s="77"/>
      <c r="P409" s="77"/>
      <c r="Q409" s="77"/>
      <c r="R409" s="77"/>
      <c r="S409" s="77"/>
      <c r="T409" s="7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T409" s="19" t="s">
        <v>237</v>
      </c>
      <c r="AU409" s="19" t="s">
        <v>89</v>
      </c>
    </row>
    <row r="410" s="2" customFormat="1">
      <c r="A410" s="38"/>
      <c r="B410" s="39"/>
      <c r="C410" s="38"/>
      <c r="D410" s="199" t="s">
        <v>397</v>
      </c>
      <c r="E410" s="38"/>
      <c r="F410" s="200" t="s">
        <v>2250</v>
      </c>
      <c r="G410" s="38"/>
      <c r="H410" s="38"/>
      <c r="I410" s="193"/>
      <c r="J410" s="38"/>
      <c r="K410" s="38"/>
      <c r="L410" s="39"/>
      <c r="M410" s="201"/>
      <c r="N410" s="202"/>
      <c r="O410" s="203"/>
      <c r="P410" s="203"/>
      <c r="Q410" s="203"/>
      <c r="R410" s="203"/>
      <c r="S410" s="203"/>
      <c r="T410" s="204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T410" s="19" t="s">
        <v>397</v>
      </c>
      <c r="AU410" s="19" t="s">
        <v>89</v>
      </c>
    </row>
    <row r="411" s="2" customFormat="1" ht="6.96" customHeight="1">
      <c r="A411" s="38"/>
      <c r="B411" s="60"/>
      <c r="C411" s="61"/>
      <c r="D411" s="61"/>
      <c r="E411" s="61"/>
      <c r="F411" s="61"/>
      <c r="G411" s="61"/>
      <c r="H411" s="61"/>
      <c r="I411" s="61"/>
      <c r="J411" s="61"/>
      <c r="K411" s="61"/>
      <c r="L411" s="39"/>
      <c r="M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</row>
  </sheetData>
  <autoFilter ref="C125:K41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hyperlinks>
    <hyperlink ref="F131" r:id="rId1" display="https://podminky.urs.cz/item/CS_URS_2025_02/121151113"/>
    <hyperlink ref="F138" r:id="rId2" display="https://podminky.urs.cz/item/CS_URS_2025_02/121151116"/>
    <hyperlink ref="F145" r:id="rId3" display="https://podminky.urs.cz/item/CS_URS_2025_02/132254206"/>
    <hyperlink ref="F155" r:id="rId4" display="https://podminky.urs.cz/item/CS_URS_2025_02/132354206"/>
    <hyperlink ref="F160" r:id="rId5" display="https://podminky.urs.cz/item/CS_URS_2025_02/132454206"/>
    <hyperlink ref="F165" r:id="rId6" display="https://podminky.urs.cz/item/CS_URS_2025_02/132554206"/>
    <hyperlink ref="F170" r:id="rId7" display="https://podminky.urs.cz/item/CS_URS_2025_02/151811132"/>
    <hyperlink ref="F177" r:id="rId8" display="https://podminky.urs.cz/item/CS_URS_2025_02/151811232"/>
    <hyperlink ref="F180" r:id="rId9" display="https://podminky.urs.cz/item/CS_URS_2025_02/162351104"/>
    <hyperlink ref="F190" r:id="rId10" display="https://podminky.urs.cz/item/CS_URS_2025_02/162751117"/>
    <hyperlink ref="F199" r:id="rId11" display="https://podminky.urs.cz/item/CS_URS_2025_02/162751119"/>
    <hyperlink ref="F209" r:id="rId12" display="https://podminky.urs.cz/item/CS_URS_2025_02/162751137"/>
    <hyperlink ref="F216" r:id="rId13" display="https://podminky.urs.cz/item/CS_URS_2025_02/162751139"/>
    <hyperlink ref="F224" r:id="rId14" display="https://podminky.urs.cz/item/CS_URS_2025_02/162751157"/>
    <hyperlink ref="F230" r:id="rId15" display="https://podminky.urs.cz/item/CS_URS_2025_02/162751159"/>
    <hyperlink ref="F237" r:id="rId16" display="https://podminky.urs.cz/item/CS_URS_2025_02/167151111"/>
    <hyperlink ref="F243" r:id="rId17" display="https://podminky.urs.cz/item/CS_URS_2025_02/171201231"/>
    <hyperlink ref="F253" r:id="rId18" display="https://podminky.urs.cz/item/CS_URS_2025_02/171251201"/>
    <hyperlink ref="F259" r:id="rId19" display="https://podminky.urs.cz/item/CS_URS_2025_02/174151101"/>
    <hyperlink ref="F278" r:id="rId20" display="https://podminky.urs.cz/item/CS_URS_2025_02/175151101"/>
    <hyperlink ref="F287" r:id="rId21" display="https://podminky.urs.cz/item/CS_URS_2025_02/181351103"/>
    <hyperlink ref="F294" r:id="rId22" display="https://podminky.urs.cz/item/CS_URS_2025_02/181351106"/>
    <hyperlink ref="F302" r:id="rId23" display="https://podminky.urs.cz/item/CS_URS_2025_02/359901211"/>
    <hyperlink ref="F308" r:id="rId24" display="https://podminky.urs.cz/item/CS_URS_2025_02/451573111"/>
    <hyperlink ref="F314" r:id="rId25" display="https://podminky.urs.cz/item/CS_URS_2025_02/452112111"/>
    <hyperlink ref="F323" r:id="rId26" display="https://podminky.urs.cz/item/CS_URS_2025_02/452112122"/>
    <hyperlink ref="F332" r:id="rId27" display="https://podminky.urs.cz/item/CS_URS_2025_02/452311151"/>
    <hyperlink ref="F337" r:id="rId28" display="https://podminky.urs.cz/item/CS_URS_2025_02/452351111"/>
    <hyperlink ref="F342" r:id="rId29" display="https://podminky.urs.cz/item/CS_URS_2025_02/452351112"/>
    <hyperlink ref="F346" r:id="rId30" display="https://podminky.urs.cz/item/CS_URS_2025_02/871370310"/>
    <hyperlink ref="F354" r:id="rId31" display="https://podminky.urs.cz/item/CS_URS_2025_02/877370310"/>
    <hyperlink ref="F359" r:id="rId32" display="https://podminky.urs.cz/item/CS_URS_2025_02/892372121"/>
    <hyperlink ref="F362" r:id="rId33" display="https://podminky.urs.cz/item/CS_URS_2025_02/892383122"/>
    <hyperlink ref="F368" r:id="rId34" display="https://podminky.urs.cz/item/CS_URS_2025_02/894410102"/>
    <hyperlink ref="F381" r:id="rId35" display="https://podminky.urs.cz/item/CS_URS_2025_02/894410211"/>
    <hyperlink ref="F388" r:id="rId36" display="https://podminky.urs.cz/item/CS_URS_2025_02/894410232"/>
    <hyperlink ref="F397" r:id="rId37" display="https://podminky.urs.cz/item/CS_URS_2025_02/899104112"/>
    <hyperlink ref="F407" r:id="rId38" display="https://podminky.urs.cz/item/CS_URS_2025_02/998276101"/>
    <hyperlink ref="F410" r:id="rId39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0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2562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2901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ROUND(J126,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ROUND((SUM(BE126:BE289)),  2)</f>
        <v>0</v>
      </c>
      <c r="G35" s="38"/>
      <c r="H35" s="38"/>
      <c r="I35" s="136">
        <v>0.20999999999999999</v>
      </c>
      <c r="J35" s="135">
        <f>ROUND(((SUM(BE126:BE289))*I35),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ROUND((SUM(BF126:BF289)),  2)</f>
        <v>0</v>
      </c>
      <c r="G36" s="38"/>
      <c r="H36" s="38"/>
      <c r="I36" s="136">
        <v>0.12</v>
      </c>
      <c r="J36" s="135">
        <f>ROUND(((SUM(BF126:BF289))*I36),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ROUND((SUM(BG126:BG289)),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ROUND((SUM(BH126:BH289)),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ROUND((SUM(BI126:BI289)),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2562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SO302.3 - Stoka D3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J126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1927</v>
      </c>
      <c r="E99" s="150"/>
      <c r="F99" s="150"/>
      <c r="G99" s="150"/>
      <c r="H99" s="150"/>
      <c r="I99" s="150"/>
      <c r="J99" s="151">
        <f>J127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J128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1928</v>
      </c>
      <c r="E101" s="154"/>
      <c r="F101" s="154"/>
      <c r="G101" s="154"/>
      <c r="H101" s="154"/>
      <c r="I101" s="154"/>
      <c r="J101" s="155">
        <f>J240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502</v>
      </c>
      <c r="E102" s="154"/>
      <c r="F102" s="154"/>
      <c r="G102" s="154"/>
      <c r="H102" s="154"/>
      <c r="I102" s="154"/>
      <c r="J102" s="155">
        <f>J246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505</v>
      </c>
      <c r="E103" s="154"/>
      <c r="F103" s="154"/>
      <c r="G103" s="154"/>
      <c r="H103" s="154"/>
      <c r="I103" s="154"/>
      <c r="J103" s="155">
        <f>J252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2"/>
      <c r="C104" s="10"/>
      <c r="D104" s="153" t="s">
        <v>508</v>
      </c>
      <c r="E104" s="154"/>
      <c r="F104" s="154"/>
      <c r="G104" s="154"/>
      <c r="H104" s="154"/>
      <c r="I104" s="154"/>
      <c r="J104" s="155">
        <f>J283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215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29" t="str">
        <f>E7</f>
        <v>Veřejná prostranství v lokalitě Z15 v Plané - etapa 1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29" t="s">
        <v>2562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1924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E11</f>
        <v>SO302.3 - Stoka D3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F14</f>
        <v xml:space="preserve">Planá u Mariánských Lázní [721280] </v>
      </c>
      <c r="G120" s="38"/>
      <c r="H120" s="38"/>
      <c r="I120" s="32" t="s">
        <v>22</v>
      </c>
      <c r="J120" s="69" t="str">
        <f>IF(J14="","",J14)</f>
        <v>10. 12. 2024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E17</f>
        <v>Planá</v>
      </c>
      <c r="G122" s="38"/>
      <c r="H122" s="38"/>
      <c r="I122" s="32" t="s">
        <v>31</v>
      </c>
      <c r="J122" s="36" t="str">
        <f>E23</f>
        <v>Laboro ateliér s.r.o.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29</v>
      </c>
      <c r="D123" s="38"/>
      <c r="E123" s="38"/>
      <c r="F123" s="27" t="str">
        <f>IF(E20="","",E20)</f>
        <v>Vyplň údaj</v>
      </c>
      <c r="G123" s="38"/>
      <c r="H123" s="38"/>
      <c r="I123" s="32" t="s">
        <v>36</v>
      </c>
      <c r="J123" s="36" t="str">
        <f>E26</f>
        <v>Laboro ateliér s.r.o.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6"/>
      <c r="B125" s="157"/>
      <c r="C125" s="158" t="s">
        <v>216</v>
      </c>
      <c r="D125" s="159" t="s">
        <v>64</v>
      </c>
      <c r="E125" s="159" t="s">
        <v>60</v>
      </c>
      <c r="F125" s="159" t="s">
        <v>61</v>
      </c>
      <c r="G125" s="159" t="s">
        <v>217</v>
      </c>
      <c r="H125" s="159" t="s">
        <v>218</v>
      </c>
      <c r="I125" s="159" t="s">
        <v>219</v>
      </c>
      <c r="J125" s="159" t="s">
        <v>205</v>
      </c>
      <c r="K125" s="160" t="s">
        <v>220</v>
      </c>
      <c r="L125" s="161"/>
      <c r="M125" s="86" t="s">
        <v>1</v>
      </c>
      <c r="N125" s="87" t="s">
        <v>43</v>
      </c>
      <c r="O125" s="87" t="s">
        <v>221</v>
      </c>
      <c r="P125" s="87" t="s">
        <v>222</v>
      </c>
      <c r="Q125" s="87" t="s">
        <v>223</v>
      </c>
      <c r="R125" s="87" t="s">
        <v>224</v>
      </c>
      <c r="S125" s="87" t="s">
        <v>225</v>
      </c>
      <c r="T125" s="88" t="s">
        <v>226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="2" customFormat="1" ht="22.8" customHeight="1">
      <c r="A126" s="38"/>
      <c r="B126" s="39"/>
      <c r="C126" s="93" t="s">
        <v>227</v>
      </c>
      <c r="D126" s="38"/>
      <c r="E126" s="38"/>
      <c r="F126" s="38"/>
      <c r="G126" s="38"/>
      <c r="H126" s="38"/>
      <c r="I126" s="38"/>
      <c r="J126" s="162">
        <f>BK126</f>
        <v>0</v>
      </c>
      <c r="K126" s="38"/>
      <c r="L126" s="39"/>
      <c r="M126" s="89"/>
      <c r="N126" s="73"/>
      <c r="O126" s="90"/>
      <c r="P126" s="163">
        <f>P127</f>
        <v>0</v>
      </c>
      <c r="Q126" s="90"/>
      <c r="R126" s="163">
        <f>R127</f>
        <v>0.92213593000000005</v>
      </c>
      <c r="S126" s="90"/>
      <c r="T126" s="164">
        <f>T127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78</v>
      </c>
      <c r="AU126" s="19" t="s">
        <v>207</v>
      </c>
      <c r="BK126" s="165">
        <f>BK127</f>
        <v>0</v>
      </c>
    </row>
    <row r="127" s="12" customFormat="1" ht="25.92" customHeight="1">
      <c r="A127" s="12"/>
      <c r="B127" s="166"/>
      <c r="C127" s="12"/>
      <c r="D127" s="167" t="s">
        <v>78</v>
      </c>
      <c r="E127" s="168" t="s">
        <v>509</v>
      </c>
      <c r="F127" s="168" t="s">
        <v>1929</v>
      </c>
      <c r="G127" s="12"/>
      <c r="H127" s="12"/>
      <c r="I127" s="169"/>
      <c r="J127" s="170">
        <f>BK127</f>
        <v>0</v>
      </c>
      <c r="K127" s="12"/>
      <c r="L127" s="166"/>
      <c r="M127" s="171"/>
      <c r="N127" s="172"/>
      <c r="O127" s="172"/>
      <c r="P127" s="173">
        <f>P128+P240+P246+P252+P283</f>
        <v>0</v>
      </c>
      <c r="Q127" s="172"/>
      <c r="R127" s="173">
        <f>R128+R240+R246+R252+R283</f>
        <v>0.92213593000000005</v>
      </c>
      <c r="S127" s="172"/>
      <c r="T127" s="174">
        <f>T128+T240+T246+T252+T283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7" t="s">
        <v>87</v>
      </c>
      <c r="AT127" s="175" t="s">
        <v>78</v>
      </c>
      <c r="AU127" s="175" t="s">
        <v>79</v>
      </c>
      <c r="AY127" s="167" t="s">
        <v>230</v>
      </c>
      <c r="BK127" s="176">
        <f>BK128+BK240+BK246+BK252+BK283</f>
        <v>0</v>
      </c>
    </row>
    <row r="128" s="12" customFormat="1" ht="22.8" customHeight="1">
      <c r="A128" s="12"/>
      <c r="B128" s="166"/>
      <c r="C128" s="12"/>
      <c r="D128" s="167" t="s">
        <v>78</v>
      </c>
      <c r="E128" s="197" t="s">
        <v>87</v>
      </c>
      <c r="F128" s="197" t="s">
        <v>511</v>
      </c>
      <c r="G128" s="12"/>
      <c r="H128" s="12"/>
      <c r="I128" s="169"/>
      <c r="J128" s="198">
        <f>BK128</f>
        <v>0</v>
      </c>
      <c r="K128" s="12"/>
      <c r="L128" s="166"/>
      <c r="M128" s="171"/>
      <c r="N128" s="172"/>
      <c r="O128" s="172"/>
      <c r="P128" s="173">
        <f>SUM(P129:P239)</f>
        <v>0</v>
      </c>
      <c r="Q128" s="172"/>
      <c r="R128" s="173">
        <f>SUM(R129:R239)</f>
        <v>0.14299319999999999</v>
      </c>
      <c r="S128" s="172"/>
      <c r="T128" s="174">
        <f>SUM(T129:T239)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87</v>
      </c>
      <c r="AT128" s="175" t="s">
        <v>78</v>
      </c>
      <c r="AU128" s="175" t="s">
        <v>87</v>
      </c>
      <c r="AY128" s="167" t="s">
        <v>230</v>
      </c>
      <c r="BK128" s="176">
        <f>SUM(BK129:BK239)</f>
        <v>0</v>
      </c>
    </row>
    <row r="129" s="2" customFormat="1" ht="21.75" customHeight="1">
      <c r="A129" s="38"/>
      <c r="B129" s="177"/>
      <c r="C129" s="178" t="s">
        <v>87</v>
      </c>
      <c r="D129" s="178" t="s">
        <v>231</v>
      </c>
      <c r="E129" s="179" t="s">
        <v>1958</v>
      </c>
      <c r="F129" s="180" t="s">
        <v>1959</v>
      </c>
      <c r="G129" s="181" t="s">
        <v>578</v>
      </c>
      <c r="H129" s="182">
        <v>73.962000000000003</v>
      </c>
      <c r="I129" s="183"/>
      <c r="J129" s="184">
        <f>ROUND(I129*H129,2)</f>
        <v>0</v>
      </c>
      <c r="K129" s="180" t="s">
        <v>515</v>
      </c>
      <c r="L129" s="39"/>
      <c r="M129" s="185" t="s">
        <v>1</v>
      </c>
      <c r="N129" s="186" t="s">
        <v>44</v>
      </c>
      <c r="O129" s="77"/>
      <c r="P129" s="187">
        <f>O129*H129</f>
        <v>0</v>
      </c>
      <c r="Q129" s="187">
        <v>0</v>
      </c>
      <c r="R129" s="187">
        <f>Q129*H129</f>
        <v>0</v>
      </c>
      <c r="S129" s="187">
        <v>0</v>
      </c>
      <c r="T129" s="18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9" t="s">
        <v>235</v>
      </c>
      <c r="AT129" s="189" t="s">
        <v>231</v>
      </c>
      <c r="AU129" s="189" t="s">
        <v>89</v>
      </c>
      <c r="AY129" s="19" t="s">
        <v>230</v>
      </c>
      <c r="BE129" s="190">
        <f>IF(N129="základní",J129,0)</f>
        <v>0</v>
      </c>
      <c r="BF129" s="190">
        <f>IF(N129="snížená",J129,0)</f>
        <v>0</v>
      </c>
      <c r="BG129" s="190">
        <f>IF(N129="zákl. přenesená",J129,0)</f>
        <v>0</v>
      </c>
      <c r="BH129" s="190">
        <f>IF(N129="sníž. přenesená",J129,0)</f>
        <v>0</v>
      </c>
      <c r="BI129" s="190">
        <f>IF(N129="nulová",J129,0)</f>
        <v>0</v>
      </c>
      <c r="BJ129" s="19" t="s">
        <v>87</v>
      </c>
      <c r="BK129" s="190">
        <f>ROUND(I129*H129,2)</f>
        <v>0</v>
      </c>
      <c r="BL129" s="19" t="s">
        <v>235</v>
      </c>
      <c r="BM129" s="189" t="s">
        <v>2902</v>
      </c>
    </row>
    <row r="130" s="2" customFormat="1">
      <c r="A130" s="38"/>
      <c r="B130" s="39"/>
      <c r="C130" s="38"/>
      <c r="D130" s="191" t="s">
        <v>237</v>
      </c>
      <c r="E130" s="38"/>
      <c r="F130" s="192" t="s">
        <v>1961</v>
      </c>
      <c r="G130" s="38"/>
      <c r="H130" s="38"/>
      <c r="I130" s="193"/>
      <c r="J130" s="38"/>
      <c r="K130" s="38"/>
      <c r="L130" s="39"/>
      <c r="M130" s="194"/>
      <c r="N130" s="195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237</v>
      </c>
      <c r="AU130" s="19" t="s">
        <v>89</v>
      </c>
    </row>
    <row r="131" s="2" customFormat="1">
      <c r="A131" s="38"/>
      <c r="B131" s="39"/>
      <c r="C131" s="38"/>
      <c r="D131" s="199" t="s">
        <v>397</v>
      </c>
      <c r="E131" s="38"/>
      <c r="F131" s="200" t="s">
        <v>1962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397</v>
      </c>
      <c r="AU131" s="19" t="s">
        <v>89</v>
      </c>
    </row>
    <row r="132" s="15" customFormat="1">
      <c r="A132" s="15"/>
      <c r="B132" s="221"/>
      <c r="C132" s="15"/>
      <c r="D132" s="191" t="s">
        <v>519</v>
      </c>
      <c r="E132" s="222" t="s">
        <v>1</v>
      </c>
      <c r="F132" s="223" t="s">
        <v>1975</v>
      </c>
      <c r="G132" s="15"/>
      <c r="H132" s="222" t="s">
        <v>1</v>
      </c>
      <c r="I132" s="224"/>
      <c r="J132" s="15"/>
      <c r="K132" s="15"/>
      <c r="L132" s="221"/>
      <c r="M132" s="225"/>
      <c r="N132" s="226"/>
      <c r="O132" s="226"/>
      <c r="P132" s="226"/>
      <c r="Q132" s="226"/>
      <c r="R132" s="226"/>
      <c r="S132" s="226"/>
      <c r="T132" s="22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22" t="s">
        <v>519</v>
      </c>
      <c r="AU132" s="222" t="s">
        <v>89</v>
      </c>
      <c r="AV132" s="15" t="s">
        <v>87</v>
      </c>
      <c r="AW132" s="15" t="s">
        <v>35</v>
      </c>
      <c r="AX132" s="15" t="s">
        <v>79</v>
      </c>
      <c r="AY132" s="222" t="s">
        <v>230</v>
      </c>
    </row>
    <row r="133" s="13" customFormat="1">
      <c r="A133" s="13"/>
      <c r="B133" s="205"/>
      <c r="C133" s="13"/>
      <c r="D133" s="191" t="s">
        <v>519</v>
      </c>
      <c r="E133" s="206" t="s">
        <v>1</v>
      </c>
      <c r="F133" s="207" t="s">
        <v>2903</v>
      </c>
      <c r="G133" s="13"/>
      <c r="H133" s="208">
        <v>147.92400000000001</v>
      </c>
      <c r="I133" s="209"/>
      <c r="J133" s="13"/>
      <c r="K133" s="13"/>
      <c r="L133" s="205"/>
      <c r="M133" s="210"/>
      <c r="N133" s="211"/>
      <c r="O133" s="211"/>
      <c r="P133" s="211"/>
      <c r="Q133" s="211"/>
      <c r="R133" s="211"/>
      <c r="S133" s="211"/>
      <c r="T133" s="21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6" t="s">
        <v>519</v>
      </c>
      <c r="AU133" s="206" t="s">
        <v>89</v>
      </c>
      <c r="AV133" s="13" t="s">
        <v>89</v>
      </c>
      <c r="AW133" s="13" t="s">
        <v>35</v>
      </c>
      <c r="AX133" s="13" t="s">
        <v>79</v>
      </c>
      <c r="AY133" s="206" t="s">
        <v>230</v>
      </c>
    </row>
    <row r="134" s="14" customFormat="1">
      <c r="A134" s="14"/>
      <c r="B134" s="213"/>
      <c r="C134" s="14"/>
      <c r="D134" s="191" t="s">
        <v>519</v>
      </c>
      <c r="E134" s="214" t="s">
        <v>1</v>
      </c>
      <c r="F134" s="215" t="s">
        <v>534</v>
      </c>
      <c r="G134" s="14"/>
      <c r="H134" s="216">
        <v>147.92400000000001</v>
      </c>
      <c r="I134" s="217"/>
      <c r="J134" s="14"/>
      <c r="K134" s="14"/>
      <c r="L134" s="213"/>
      <c r="M134" s="218"/>
      <c r="N134" s="219"/>
      <c r="O134" s="219"/>
      <c r="P134" s="219"/>
      <c r="Q134" s="219"/>
      <c r="R134" s="219"/>
      <c r="S134" s="219"/>
      <c r="T134" s="220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14" t="s">
        <v>519</v>
      </c>
      <c r="AU134" s="214" t="s">
        <v>89</v>
      </c>
      <c r="AV134" s="14" t="s">
        <v>235</v>
      </c>
      <c r="AW134" s="14" t="s">
        <v>35</v>
      </c>
      <c r="AX134" s="14" t="s">
        <v>79</v>
      </c>
      <c r="AY134" s="214" t="s">
        <v>230</v>
      </c>
    </row>
    <row r="135" s="13" customFormat="1">
      <c r="A135" s="13"/>
      <c r="B135" s="205"/>
      <c r="C135" s="13"/>
      <c r="D135" s="191" t="s">
        <v>519</v>
      </c>
      <c r="E135" s="206" t="s">
        <v>1</v>
      </c>
      <c r="F135" s="207" t="s">
        <v>2904</v>
      </c>
      <c r="G135" s="13"/>
      <c r="H135" s="208">
        <v>73.962000000000003</v>
      </c>
      <c r="I135" s="209"/>
      <c r="J135" s="13"/>
      <c r="K135" s="13"/>
      <c r="L135" s="205"/>
      <c r="M135" s="210"/>
      <c r="N135" s="211"/>
      <c r="O135" s="211"/>
      <c r="P135" s="211"/>
      <c r="Q135" s="211"/>
      <c r="R135" s="211"/>
      <c r="S135" s="211"/>
      <c r="T135" s="21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06" t="s">
        <v>519</v>
      </c>
      <c r="AU135" s="206" t="s">
        <v>89</v>
      </c>
      <c r="AV135" s="13" t="s">
        <v>89</v>
      </c>
      <c r="AW135" s="13" t="s">
        <v>35</v>
      </c>
      <c r="AX135" s="13" t="s">
        <v>79</v>
      </c>
      <c r="AY135" s="206" t="s">
        <v>230</v>
      </c>
    </row>
    <row r="136" s="14" customFormat="1">
      <c r="A136" s="14"/>
      <c r="B136" s="213"/>
      <c r="C136" s="14"/>
      <c r="D136" s="191" t="s">
        <v>519</v>
      </c>
      <c r="E136" s="214" t="s">
        <v>1</v>
      </c>
      <c r="F136" s="215" t="s">
        <v>534</v>
      </c>
      <c r="G136" s="14"/>
      <c r="H136" s="216">
        <v>73.962000000000003</v>
      </c>
      <c r="I136" s="217"/>
      <c r="J136" s="14"/>
      <c r="K136" s="14"/>
      <c r="L136" s="213"/>
      <c r="M136" s="218"/>
      <c r="N136" s="219"/>
      <c r="O136" s="219"/>
      <c r="P136" s="219"/>
      <c r="Q136" s="219"/>
      <c r="R136" s="219"/>
      <c r="S136" s="219"/>
      <c r="T136" s="220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14" t="s">
        <v>519</v>
      </c>
      <c r="AU136" s="214" t="s">
        <v>89</v>
      </c>
      <c r="AV136" s="14" t="s">
        <v>235</v>
      </c>
      <c r="AW136" s="14" t="s">
        <v>35</v>
      </c>
      <c r="AX136" s="14" t="s">
        <v>87</v>
      </c>
      <c r="AY136" s="214" t="s">
        <v>230</v>
      </c>
    </row>
    <row r="137" s="2" customFormat="1" ht="21.75" customHeight="1">
      <c r="A137" s="38"/>
      <c r="B137" s="177"/>
      <c r="C137" s="178" t="s">
        <v>89</v>
      </c>
      <c r="D137" s="178" t="s">
        <v>231</v>
      </c>
      <c r="E137" s="179" t="s">
        <v>1980</v>
      </c>
      <c r="F137" s="180" t="s">
        <v>1981</v>
      </c>
      <c r="G137" s="181" t="s">
        <v>578</v>
      </c>
      <c r="H137" s="182">
        <v>14.792</v>
      </c>
      <c r="I137" s="183"/>
      <c r="J137" s="184">
        <f>ROUND(I137*H137,2)</f>
        <v>0</v>
      </c>
      <c r="K137" s="180" t="s">
        <v>515</v>
      </c>
      <c r="L137" s="39"/>
      <c r="M137" s="185" t="s">
        <v>1</v>
      </c>
      <c r="N137" s="186" t="s">
        <v>44</v>
      </c>
      <c r="O137" s="77"/>
      <c r="P137" s="187">
        <f>O137*H137</f>
        <v>0</v>
      </c>
      <c r="Q137" s="187">
        <v>0</v>
      </c>
      <c r="R137" s="187">
        <f>Q137*H137</f>
        <v>0</v>
      </c>
      <c r="S137" s="187">
        <v>0</v>
      </c>
      <c r="T137" s="18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9" t="s">
        <v>235</v>
      </c>
      <c r="AT137" s="189" t="s">
        <v>231</v>
      </c>
      <c r="AU137" s="189" t="s">
        <v>89</v>
      </c>
      <c r="AY137" s="19" t="s">
        <v>230</v>
      </c>
      <c r="BE137" s="190">
        <f>IF(N137="základní",J137,0)</f>
        <v>0</v>
      </c>
      <c r="BF137" s="190">
        <f>IF(N137="snížená",J137,0)</f>
        <v>0</v>
      </c>
      <c r="BG137" s="190">
        <f>IF(N137="zákl. přenesená",J137,0)</f>
        <v>0</v>
      </c>
      <c r="BH137" s="190">
        <f>IF(N137="sníž. přenesená",J137,0)</f>
        <v>0</v>
      </c>
      <c r="BI137" s="190">
        <f>IF(N137="nulová",J137,0)</f>
        <v>0</v>
      </c>
      <c r="BJ137" s="19" t="s">
        <v>87</v>
      </c>
      <c r="BK137" s="190">
        <f>ROUND(I137*H137,2)</f>
        <v>0</v>
      </c>
      <c r="BL137" s="19" t="s">
        <v>235</v>
      </c>
      <c r="BM137" s="189" t="s">
        <v>2905</v>
      </c>
    </row>
    <row r="138" s="2" customFormat="1">
      <c r="A138" s="38"/>
      <c r="B138" s="39"/>
      <c r="C138" s="38"/>
      <c r="D138" s="191" t="s">
        <v>237</v>
      </c>
      <c r="E138" s="38"/>
      <c r="F138" s="192" t="s">
        <v>1983</v>
      </c>
      <c r="G138" s="38"/>
      <c r="H138" s="38"/>
      <c r="I138" s="193"/>
      <c r="J138" s="38"/>
      <c r="K138" s="38"/>
      <c r="L138" s="39"/>
      <c r="M138" s="194"/>
      <c r="N138" s="195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237</v>
      </c>
      <c r="AU138" s="19" t="s">
        <v>89</v>
      </c>
    </row>
    <row r="139" s="2" customFormat="1">
      <c r="A139" s="38"/>
      <c r="B139" s="39"/>
      <c r="C139" s="38"/>
      <c r="D139" s="199" t="s">
        <v>397</v>
      </c>
      <c r="E139" s="38"/>
      <c r="F139" s="200" t="s">
        <v>1984</v>
      </c>
      <c r="G139" s="38"/>
      <c r="H139" s="38"/>
      <c r="I139" s="193"/>
      <c r="J139" s="38"/>
      <c r="K139" s="38"/>
      <c r="L139" s="39"/>
      <c r="M139" s="194"/>
      <c r="N139" s="195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397</v>
      </c>
      <c r="AU139" s="19" t="s">
        <v>89</v>
      </c>
    </row>
    <row r="140" s="13" customFormat="1">
      <c r="A140" s="13"/>
      <c r="B140" s="205"/>
      <c r="C140" s="13"/>
      <c r="D140" s="191" t="s">
        <v>519</v>
      </c>
      <c r="E140" s="206" t="s">
        <v>1</v>
      </c>
      <c r="F140" s="207" t="s">
        <v>2906</v>
      </c>
      <c r="G140" s="13"/>
      <c r="H140" s="208">
        <v>14.792</v>
      </c>
      <c r="I140" s="209"/>
      <c r="J140" s="13"/>
      <c r="K140" s="13"/>
      <c r="L140" s="205"/>
      <c r="M140" s="210"/>
      <c r="N140" s="211"/>
      <c r="O140" s="211"/>
      <c r="P140" s="211"/>
      <c r="Q140" s="211"/>
      <c r="R140" s="211"/>
      <c r="S140" s="211"/>
      <c r="T140" s="21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06" t="s">
        <v>519</v>
      </c>
      <c r="AU140" s="206" t="s">
        <v>89</v>
      </c>
      <c r="AV140" s="13" t="s">
        <v>89</v>
      </c>
      <c r="AW140" s="13" t="s">
        <v>35</v>
      </c>
      <c r="AX140" s="13" t="s">
        <v>79</v>
      </c>
      <c r="AY140" s="206" t="s">
        <v>230</v>
      </c>
    </row>
    <row r="141" s="14" customFormat="1">
      <c r="A141" s="14"/>
      <c r="B141" s="213"/>
      <c r="C141" s="14"/>
      <c r="D141" s="191" t="s">
        <v>519</v>
      </c>
      <c r="E141" s="214" t="s">
        <v>1</v>
      </c>
      <c r="F141" s="215" t="s">
        <v>534</v>
      </c>
      <c r="G141" s="14"/>
      <c r="H141" s="216">
        <v>14.792</v>
      </c>
      <c r="I141" s="217"/>
      <c r="J141" s="14"/>
      <c r="K141" s="14"/>
      <c r="L141" s="213"/>
      <c r="M141" s="218"/>
      <c r="N141" s="219"/>
      <c r="O141" s="219"/>
      <c r="P141" s="219"/>
      <c r="Q141" s="219"/>
      <c r="R141" s="219"/>
      <c r="S141" s="219"/>
      <c r="T141" s="220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14" t="s">
        <v>519</v>
      </c>
      <c r="AU141" s="214" t="s">
        <v>89</v>
      </c>
      <c r="AV141" s="14" t="s">
        <v>235</v>
      </c>
      <c r="AW141" s="14" t="s">
        <v>35</v>
      </c>
      <c r="AX141" s="14" t="s">
        <v>87</v>
      </c>
      <c r="AY141" s="214" t="s">
        <v>230</v>
      </c>
    </row>
    <row r="142" s="2" customFormat="1" ht="21.75" customHeight="1">
      <c r="A142" s="38"/>
      <c r="B142" s="177"/>
      <c r="C142" s="178" t="s">
        <v>241</v>
      </c>
      <c r="D142" s="178" t="s">
        <v>231</v>
      </c>
      <c r="E142" s="179" t="s">
        <v>1986</v>
      </c>
      <c r="F142" s="180" t="s">
        <v>1987</v>
      </c>
      <c r="G142" s="181" t="s">
        <v>578</v>
      </c>
      <c r="H142" s="182">
        <v>14.792</v>
      </c>
      <c r="I142" s="183"/>
      <c r="J142" s="184">
        <f>ROUND(I142*H142,2)</f>
        <v>0</v>
      </c>
      <c r="K142" s="180" t="s">
        <v>515</v>
      </c>
      <c r="L142" s="39"/>
      <c r="M142" s="185" t="s">
        <v>1</v>
      </c>
      <c r="N142" s="186" t="s">
        <v>44</v>
      </c>
      <c r="O142" s="77"/>
      <c r="P142" s="187">
        <f>O142*H142</f>
        <v>0</v>
      </c>
      <c r="Q142" s="187">
        <v>0</v>
      </c>
      <c r="R142" s="187">
        <f>Q142*H142</f>
        <v>0</v>
      </c>
      <c r="S142" s="187">
        <v>0</v>
      </c>
      <c r="T142" s="18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89" t="s">
        <v>235</v>
      </c>
      <c r="AT142" s="189" t="s">
        <v>231</v>
      </c>
      <c r="AU142" s="189" t="s">
        <v>89</v>
      </c>
      <c r="AY142" s="19" t="s">
        <v>230</v>
      </c>
      <c r="BE142" s="190">
        <f>IF(N142="základní",J142,0)</f>
        <v>0</v>
      </c>
      <c r="BF142" s="190">
        <f>IF(N142="snížená",J142,0)</f>
        <v>0</v>
      </c>
      <c r="BG142" s="190">
        <f>IF(N142="zákl. přenesená",J142,0)</f>
        <v>0</v>
      </c>
      <c r="BH142" s="190">
        <f>IF(N142="sníž. přenesená",J142,0)</f>
        <v>0</v>
      </c>
      <c r="BI142" s="190">
        <f>IF(N142="nulová",J142,0)</f>
        <v>0</v>
      </c>
      <c r="BJ142" s="19" t="s">
        <v>87</v>
      </c>
      <c r="BK142" s="190">
        <f>ROUND(I142*H142,2)</f>
        <v>0</v>
      </c>
      <c r="BL142" s="19" t="s">
        <v>235</v>
      </c>
      <c r="BM142" s="189" t="s">
        <v>2907</v>
      </c>
    </row>
    <row r="143" s="2" customFormat="1">
      <c r="A143" s="38"/>
      <c r="B143" s="39"/>
      <c r="C143" s="38"/>
      <c r="D143" s="191" t="s">
        <v>237</v>
      </c>
      <c r="E143" s="38"/>
      <c r="F143" s="192" t="s">
        <v>1989</v>
      </c>
      <c r="G143" s="38"/>
      <c r="H143" s="38"/>
      <c r="I143" s="193"/>
      <c r="J143" s="38"/>
      <c r="K143" s="38"/>
      <c r="L143" s="39"/>
      <c r="M143" s="194"/>
      <c r="N143" s="195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237</v>
      </c>
      <c r="AU143" s="19" t="s">
        <v>89</v>
      </c>
    </row>
    <row r="144" s="2" customFormat="1">
      <c r="A144" s="38"/>
      <c r="B144" s="39"/>
      <c r="C144" s="38"/>
      <c r="D144" s="199" t="s">
        <v>397</v>
      </c>
      <c r="E144" s="38"/>
      <c r="F144" s="200" t="s">
        <v>1990</v>
      </c>
      <c r="G144" s="38"/>
      <c r="H144" s="38"/>
      <c r="I144" s="193"/>
      <c r="J144" s="38"/>
      <c r="K144" s="38"/>
      <c r="L144" s="39"/>
      <c r="M144" s="194"/>
      <c r="N144" s="195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397</v>
      </c>
      <c r="AU144" s="19" t="s">
        <v>89</v>
      </c>
    </row>
    <row r="145" s="13" customFormat="1">
      <c r="A145" s="13"/>
      <c r="B145" s="205"/>
      <c r="C145" s="13"/>
      <c r="D145" s="191" t="s">
        <v>519</v>
      </c>
      <c r="E145" s="206" t="s">
        <v>1</v>
      </c>
      <c r="F145" s="207" t="s">
        <v>2906</v>
      </c>
      <c r="G145" s="13"/>
      <c r="H145" s="208">
        <v>14.792</v>
      </c>
      <c r="I145" s="209"/>
      <c r="J145" s="13"/>
      <c r="K145" s="13"/>
      <c r="L145" s="205"/>
      <c r="M145" s="210"/>
      <c r="N145" s="211"/>
      <c r="O145" s="211"/>
      <c r="P145" s="211"/>
      <c r="Q145" s="211"/>
      <c r="R145" s="211"/>
      <c r="S145" s="211"/>
      <c r="T145" s="21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06" t="s">
        <v>519</v>
      </c>
      <c r="AU145" s="206" t="s">
        <v>89</v>
      </c>
      <c r="AV145" s="13" t="s">
        <v>89</v>
      </c>
      <c r="AW145" s="13" t="s">
        <v>35</v>
      </c>
      <c r="AX145" s="13" t="s">
        <v>79</v>
      </c>
      <c r="AY145" s="206" t="s">
        <v>230</v>
      </c>
    </row>
    <row r="146" s="14" customFormat="1">
      <c r="A146" s="14"/>
      <c r="B146" s="213"/>
      <c r="C146" s="14"/>
      <c r="D146" s="191" t="s">
        <v>519</v>
      </c>
      <c r="E146" s="214" t="s">
        <v>1</v>
      </c>
      <c r="F146" s="215" t="s">
        <v>534</v>
      </c>
      <c r="G146" s="14"/>
      <c r="H146" s="216">
        <v>14.792</v>
      </c>
      <c r="I146" s="217"/>
      <c r="J146" s="14"/>
      <c r="K146" s="14"/>
      <c r="L146" s="213"/>
      <c r="M146" s="218"/>
      <c r="N146" s="219"/>
      <c r="O146" s="219"/>
      <c r="P146" s="219"/>
      <c r="Q146" s="219"/>
      <c r="R146" s="219"/>
      <c r="S146" s="219"/>
      <c r="T146" s="220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14" t="s">
        <v>519</v>
      </c>
      <c r="AU146" s="214" t="s">
        <v>89</v>
      </c>
      <c r="AV146" s="14" t="s">
        <v>235</v>
      </c>
      <c r="AW146" s="14" t="s">
        <v>35</v>
      </c>
      <c r="AX146" s="14" t="s">
        <v>87</v>
      </c>
      <c r="AY146" s="214" t="s">
        <v>230</v>
      </c>
    </row>
    <row r="147" s="2" customFormat="1" ht="21.75" customHeight="1">
      <c r="A147" s="38"/>
      <c r="B147" s="177"/>
      <c r="C147" s="178" t="s">
        <v>235</v>
      </c>
      <c r="D147" s="178" t="s">
        <v>231</v>
      </c>
      <c r="E147" s="179" t="s">
        <v>1991</v>
      </c>
      <c r="F147" s="180" t="s">
        <v>1992</v>
      </c>
      <c r="G147" s="181" t="s">
        <v>578</v>
      </c>
      <c r="H147" s="182">
        <v>44.377000000000002</v>
      </c>
      <c r="I147" s="183"/>
      <c r="J147" s="184">
        <f>ROUND(I147*H147,2)</f>
        <v>0</v>
      </c>
      <c r="K147" s="180" t="s">
        <v>515</v>
      </c>
      <c r="L147" s="39"/>
      <c r="M147" s="185" t="s">
        <v>1</v>
      </c>
      <c r="N147" s="186" t="s">
        <v>44</v>
      </c>
      <c r="O147" s="77"/>
      <c r="P147" s="187">
        <f>O147*H147</f>
        <v>0</v>
      </c>
      <c r="Q147" s="187">
        <v>0</v>
      </c>
      <c r="R147" s="187">
        <f>Q147*H147</f>
        <v>0</v>
      </c>
      <c r="S147" s="187">
        <v>0</v>
      </c>
      <c r="T147" s="18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89" t="s">
        <v>235</v>
      </c>
      <c r="AT147" s="189" t="s">
        <v>231</v>
      </c>
      <c r="AU147" s="189" t="s">
        <v>89</v>
      </c>
      <c r="AY147" s="19" t="s">
        <v>230</v>
      </c>
      <c r="BE147" s="190">
        <f>IF(N147="základní",J147,0)</f>
        <v>0</v>
      </c>
      <c r="BF147" s="190">
        <f>IF(N147="snížená",J147,0)</f>
        <v>0</v>
      </c>
      <c r="BG147" s="190">
        <f>IF(N147="zákl. přenesená",J147,0)</f>
        <v>0</v>
      </c>
      <c r="BH147" s="190">
        <f>IF(N147="sníž. přenesená",J147,0)</f>
        <v>0</v>
      </c>
      <c r="BI147" s="190">
        <f>IF(N147="nulová",J147,0)</f>
        <v>0</v>
      </c>
      <c r="BJ147" s="19" t="s">
        <v>87</v>
      </c>
      <c r="BK147" s="190">
        <f>ROUND(I147*H147,2)</f>
        <v>0</v>
      </c>
      <c r="BL147" s="19" t="s">
        <v>235</v>
      </c>
      <c r="BM147" s="189" t="s">
        <v>2908</v>
      </c>
    </row>
    <row r="148" s="2" customFormat="1">
      <c r="A148" s="38"/>
      <c r="B148" s="39"/>
      <c r="C148" s="38"/>
      <c r="D148" s="191" t="s">
        <v>237</v>
      </c>
      <c r="E148" s="38"/>
      <c r="F148" s="192" t="s">
        <v>1994</v>
      </c>
      <c r="G148" s="38"/>
      <c r="H148" s="38"/>
      <c r="I148" s="193"/>
      <c r="J148" s="38"/>
      <c r="K148" s="38"/>
      <c r="L148" s="39"/>
      <c r="M148" s="194"/>
      <c r="N148" s="195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237</v>
      </c>
      <c r="AU148" s="19" t="s">
        <v>89</v>
      </c>
    </row>
    <row r="149" s="2" customFormat="1">
      <c r="A149" s="38"/>
      <c r="B149" s="39"/>
      <c r="C149" s="38"/>
      <c r="D149" s="199" t="s">
        <v>397</v>
      </c>
      <c r="E149" s="38"/>
      <c r="F149" s="200" t="s">
        <v>1995</v>
      </c>
      <c r="G149" s="38"/>
      <c r="H149" s="38"/>
      <c r="I149" s="193"/>
      <c r="J149" s="38"/>
      <c r="K149" s="38"/>
      <c r="L149" s="39"/>
      <c r="M149" s="194"/>
      <c r="N149" s="195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397</v>
      </c>
      <c r="AU149" s="19" t="s">
        <v>89</v>
      </c>
    </row>
    <row r="150" s="13" customFormat="1">
      <c r="A150" s="13"/>
      <c r="B150" s="205"/>
      <c r="C150" s="13"/>
      <c r="D150" s="191" t="s">
        <v>519</v>
      </c>
      <c r="E150" s="206" t="s">
        <v>1</v>
      </c>
      <c r="F150" s="207" t="s">
        <v>2909</v>
      </c>
      <c r="G150" s="13"/>
      <c r="H150" s="208">
        <v>44.377000000000002</v>
      </c>
      <c r="I150" s="209"/>
      <c r="J150" s="13"/>
      <c r="K150" s="13"/>
      <c r="L150" s="205"/>
      <c r="M150" s="210"/>
      <c r="N150" s="211"/>
      <c r="O150" s="211"/>
      <c r="P150" s="211"/>
      <c r="Q150" s="211"/>
      <c r="R150" s="211"/>
      <c r="S150" s="211"/>
      <c r="T150" s="21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06" t="s">
        <v>519</v>
      </c>
      <c r="AU150" s="206" t="s">
        <v>89</v>
      </c>
      <c r="AV150" s="13" t="s">
        <v>89</v>
      </c>
      <c r="AW150" s="13" t="s">
        <v>35</v>
      </c>
      <c r="AX150" s="13" t="s">
        <v>79</v>
      </c>
      <c r="AY150" s="206" t="s">
        <v>230</v>
      </c>
    </row>
    <row r="151" s="14" customFormat="1">
      <c r="A151" s="14"/>
      <c r="B151" s="213"/>
      <c r="C151" s="14"/>
      <c r="D151" s="191" t="s">
        <v>519</v>
      </c>
      <c r="E151" s="214" t="s">
        <v>1</v>
      </c>
      <c r="F151" s="215" t="s">
        <v>534</v>
      </c>
      <c r="G151" s="14"/>
      <c r="H151" s="216">
        <v>44.377000000000002</v>
      </c>
      <c r="I151" s="217"/>
      <c r="J151" s="14"/>
      <c r="K151" s="14"/>
      <c r="L151" s="213"/>
      <c r="M151" s="218"/>
      <c r="N151" s="219"/>
      <c r="O151" s="219"/>
      <c r="P151" s="219"/>
      <c r="Q151" s="219"/>
      <c r="R151" s="219"/>
      <c r="S151" s="219"/>
      <c r="T151" s="220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14" t="s">
        <v>519</v>
      </c>
      <c r="AU151" s="214" t="s">
        <v>89</v>
      </c>
      <c r="AV151" s="14" t="s">
        <v>235</v>
      </c>
      <c r="AW151" s="14" t="s">
        <v>35</v>
      </c>
      <c r="AX151" s="14" t="s">
        <v>87</v>
      </c>
      <c r="AY151" s="214" t="s">
        <v>230</v>
      </c>
    </row>
    <row r="152" s="2" customFormat="1" ht="16.5" customHeight="1">
      <c r="A152" s="38"/>
      <c r="B152" s="177"/>
      <c r="C152" s="178" t="s">
        <v>248</v>
      </c>
      <c r="D152" s="178" t="s">
        <v>231</v>
      </c>
      <c r="E152" s="179" t="s">
        <v>667</v>
      </c>
      <c r="F152" s="180" t="s">
        <v>668</v>
      </c>
      <c r="G152" s="181" t="s">
        <v>514</v>
      </c>
      <c r="H152" s="182">
        <v>246.53999999999999</v>
      </c>
      <c r="I152" s="183"/>
      <c r="J152" s="184">
        <f>ROUND(I152*H152,2)</f>
        <v>0</v>
      </c>
      <c r="K152" s="180" t="s">
        <v>515</v>
      </c>
      <c r="L152" s="39"/>
      <c r="M152" s="185" t="s">
        <v>1</v>
      </c>
      <c r="N152" s="186" t="s">
        <v>44</v>
      </c>
      <c r="O152" s="77"/>
      <c r="P152" s="187">
        <f>O152*H152</f>
        <v>0</v>
      </c>
      <c r="Q152" s="187">
        <v>0.00058</v>
      </c>
      <c r="R152" s="187">
        <f>Q152*H152</f>
        <v>0.14299319999999999</v>
      </c>
      <c r="S152" s="187">
        <v>0</v>
      </c>
      <c r="T152" s="188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89" t="s">
        <v>235</v>
      </c>
      <c r="AT152" s="189" t="s">
        <v>231</v>
      </c>
      <c r="AU152" s="189" t="s">
        <v>89</v>
      </c>
      <c r="AY152" s="19" t="s">
        <v>230</v>
      </c>
      <c r="BE152" s="190">
        <f>IF(N152="základní",J152,0)</f>
        <v>0</v>
      </c>
      <c r="BF152" s="190">
        <f>IF(N152="snížená",J152,0)</f>
        <v>0</v>
      </c>
      <c r="BG152" s="190">
        <f>IF(N152="zákl. přenesená",J152,0)</f>
        <v>0</v>
      </c>
      <c r="BH152" s="190">
        <f>IF(N152="sníž. přenesená",J152,0)</f>
        <v>0</v>
      </c>
      <c r="BI152" s="190">
        <f>IF(N152="nulová",J152,0)</f>
        <v>0</v>
      </c>
      <c r="BJ152" s="19" t="s">
        <v>87</v>
      </c>
      <c r="BK152" s="190">
        <f>ROUND(I152*H152,2)</f>
        <v>0</v>
      </c>
      <c r="BL152" s="19" t="s">
        <v>235</v>
      </c>
      <c r="BM152" s="189" t="s">
        <v>2910</v>
      </c>
    </row>
    <row r="153" s="2" customFormat="1">
      <c r="A153" s="38"/>
      <c r="B153" s="39"/>
      <c r="C153" s="38"/>
      <c r="D153" s="191" t="s">
        <v>237</v>
      </c>
      <c r="E153" s="38"/>
      <c r="F153" s="192" t="s">
        <v>670</v>
      </c>
      <c r="G153" s="38"/>
      <c r="H153" s="38"/>
      <c r="I153" s="193"/>
      <c r="J153" s="38"/>
      <c r="K153" s="38"/>
      <c r="L153" s="39"/>
      <c r="M153" s="194"/>
      <c r="N153" s="195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237</v>
      </c>
      <c r="AU153" s="19" t="s">
        <v>89</v>
      </c>
    </row>
    <row r="154" s="2" customFormat="1">
      <c r="A154" s="38"/>
      <c r="B154" s="39"/>
      <c r="C154" s="38"/>
      <c r="D154" s="199" t="s">
        <v>397</v>
      </c>
      <c r="E154" s="38"/>
      <c r="F154" s="200" t="s">
        <v>671</v>
      </c>
      <c r="G154" s="38"/>
      <c r="H154" s="38"/>
      <c r="I154" s="193"/>
      <c r="J154" s="38"/>
      <c r="K154" s="38"/>
      <c r="L154" s="39"/>
      <c r="M154" s="194"/>
      <c r="N154" s="195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397</v>
      </c>
      <c r="AU154" s="19" t="s">
        <v>89</v>
      </c>
    </row>
    <row r="155" s="15" customFormat="1">
      <c r="A155" s="15"/>
      <c r="B155" s="221"/>
      <c r="C155" s="15"/>
      <c r="D155" s="191" t="s">
        <v>519</v>
      </c>
      <c r="E155" s="222" t="s">
        <v>1</v>
      </c>
      <c r="F155" s="223" t="s">
        <v>1975</v>
      </c>
      <c r="G155" s="15"/>
      <c r="H155" s="222" t="s">
        <v>1</v>
      </c>
      <c r="I155" s="224"/>
      <c r="J155" s="15"/>
      <c r="K155" s="15"/>
      <c r="L155" s="221"/>
      <c r="M155" s="225"/>
      <c r="N155" s="226"/>
      <c r="O155" s="226"/>
      <c r="P155" s="226"/>
      <c r="Q155" s="226"/>
      <c r="R155" s="226"/>
      <c r="S155" s="226"/>
      <c r="T155" s="227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22" t="s">
        <v>519</v>
      </c>
      <c r="AU155" s="222" t="s">
        <v>89</v>
      </c>
      <c r="AV155" s="15" t="s">
        <v>87</v>
      </c>
      <c r="AW155" s="15" t="s">
        <v>35</v>
      </c>
      <c r="AX155" s="15" t="s">
        <v>79</v>
      </c>
      <c r="AY155" s="222" t="s">
        <v>230</v>
      </c>
    </row>
    <row r="156" s="13" customFormat="1">
      <c r="A156" s="13"/>
      <c r="B156" s="205"/>
      <c r="C156" s="13"/>
      <c r="D156" s="191" t="s">
        <v>519</v>
      </c>
      <c r="E156" s="206" t="s">
        <v>1</v>
      </c>
      <c r="F156" s="207" t="s">
        <v>2911</v>
      </c>
      <c r="G156" s="13"/>
      <c r="H156" s="208">
        <v>246.53999999999999</v>
      </c>
      <c r="I156" s="209"/>
      <c r="J156" s="13"/>
      <c r="K156" s="13"/>
      <c r="L156" s="205"/>
      <c r="M156" s="210"/>
      <c r="N156" s="211"/>
      <c r="O156" s="211"/>
      <c r="P156" s="211"/>
      <c r="Q156" s="211"/>
      <c r="R156" s="211"/>
      <c r="S156" s="211"/>
      <c r="T156" s="21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06" t="s">
        <v>519</v>
      </c>
      <c r="AU156" s="206" t="s">
        <v>89</v>
      </c>
      <c r="AV156" s="13" t="s">
        <v>89</v>
      </c>
      <c r="AW156" s="13" t="s">
        <v>35</v>
      </c>
      <c r="AX156" s="13" t="s">
        <v>79</v>
      </c>
      <c r="AY156" s="206" t="s">
        <v>230</v>
      </c>
    </row>
    <row r="157" s="14" customFormat="1">
      <c r="A157" s="14"/>
      <c r="B157" s="213"/>
      <c r="C157" s="14"/>
      <c r="D157" s="191" t="s">
        <v>519</v>
      </c>
      <c r="E157" s="214" t="s">
        <v>1</v>
      </c>
      <c r="F157" s="215" t="s">
        <v>534</v>
      </c>
      <c r="G157" s="14"/>
      <c r="H157" s="216">
        <v>246.53999999999999</v>
      </c>
      <c r="I157" s="217"/>
      <c r="J157" s="14"/>
      <c r="K157" s="14"/>
      <c r="L157" s="213"/>
      <c r="M157" s="218"/>
      <c r="N157" s="219"/>
      <c r="O157" s="219"/>
      <c r="P157" s="219"/>
      <c r="Q157" s="219"/>
      <c r="R157" s="219"/>
      <c r="S157" s="219"/>
      <c r="T157" s="220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14" t="s">
        <v>519</v>
      </c>
      <c r="AU157" s="214" t="s">
        <v>89</v>
      </c>
      <c r="AV157" s="14" t="s">
        <v>235</v>
      </c>
      <c r="AW157" s="14" t="s">
        <v>35</v>
      </c>
      <c r="AX157" s="14" t="s">
        <v>87</v>
      </c>
      <c r="AY157" s="214" t="s">
        <v>230</v>
      </c>
    </row>
    <row r="158" s="2" customFormat="1" ht="16.5" customHeight="1">
      <c r="A158" s="38"/>
      <c r="B158" s="177"/>
      <c r="C158" s="178" t="s">
        <v>252</v>
      </c>
      <c r="D158" s="178" t="s">
        <v>231</v>
      </c>
      <c r="E158" s="179" t="s">
        <v>673</v>
      </c>
      <c r="F158" s="180" t="s">
        <v>674</v>
      </c>
      <c r="G158" s="181" t="s">
        <v>514</v>
      </c>
      <c r="H158" s="182">
        <v>246.53999999999999</v>
      </c>
      <c r="I158" s="183"/>
      <c r="J158" s="184">
        <f>ROUND(I158*H158,2)</f>
        <v>0</v>
      </c>
      <c r="K158" s="180" t="s">
        <v>515</v>
      </c>
      <c r="L158" s="39"/>
      <c r="M158" s="185" t="s">
        <v>1</v>
      </c>
      <c r="N158" s="186" t="s">
        <v>44</v>
      </c>
      <c r="O158" s="77"/>
      <c r="P158" s="187">
        <f>O158*H158</f>
        <v>0</v>
      </c>
      <c r="Q158" s="187">
        <v>0</v>
      </c>
      <c r="R158" s="187">
        <f>Q158*H158</f>
        <v>0</v>
      </c>
      <c r="S158" s="187">
        <v>0</v>
      </c>
      <c r="T158" s="18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89" t="s">
        <v>235</v>
      </c>
      <c r="AT158" s="189" t="s">
        <v>231</v>
      </c>
      <c r="AU158" s="189" t="s">
        <v>89</v>
      </c>
      <c r="AY158" s="19" t="s">
        <v>230</v>
      </c>
      <c r="BE158" s="190">
        <f>IF(N158="základní",J158,0)</f>
        <v>0</v>
      </c>
      <c r="BF158" s="190">
        <f>IF(N158="snížená",J158,0)</f>
        <v>0</v>
      </c>
      <c r="BG158" s="190">
        <f>IF(N158="zákl. přenesená",J158,0)</f>
        <v>0</v>
      </c>
      <c r="BH158" s="190">
        <f>IF(N158="sníž. přenesená",J158,0)</f>
        <v>0</v>
      </c>
      <c r="BI158" s="190">
        <f>IF(N158="nulová",J158,0)</f>
        <v>0</v>
      </c>
      <c r="BJ158" s="19" t="s">
        <v>87</v>
      </c>
      <c r="BK158" s="190">
        <f>ROUND(I158*H158,2)</f>
        <v>0</v>
      </c>
      <c r="BL158" s="19" t="s">
        <v>235</v>
      </c>
      <c r="BM158" s="189" t="s">
        <v>2912</v>
      </c>
    </row>
    <row r="159" s="2" customFormat="1">
      <c r="A159" s="38"/>
      <c r="B159" s="39"/>
      <c r="C159" s="38"/>
      <c r="D159" s="191" t="s">
        <v>237</v>
      </c>
      <c r="E159" s="38"/>
      <c r="F159" s="192" t="s">
        <v>676</v>
      </c>
      <c r="G159" s="38"/>
      <c r="H159" s="38"/>
      <c r="I159" s="193"/>
      <c r="J159" s="38"/>
      <c r="K159" s="38"/>
      <c r="L159" s="39"/>
      <c r="M159" s="194"/>
      <c r="N159" s="195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237</v>
      </c>
      <c r="AU159" s="19" t="s">
        <v>89</v>
      </c>
    </row>
    <row r="160" s="2" customFormat="1">
      <c r="A160" s="38"/>
      <c r="B160" s="39"/>
      <c r="C160" s="38"/>
      <c r="D160" s="199" t="s">
        <v>397</v>
      </c>
      <c r="E160" s="38"/>
      <c r="F160" s="200" t="s">
        <v>677</v>
      </c>
      <c r="G160" s="38"/>
      <c r="H160" s="38"/>
      <c r="I160" s="193"/>
      <c r="J160" s="38"/>
      <c r="K160" s="38"/>
      <c r="L160" s="39"/>
      <c r="M160" s="194"/>
      <c r="N160" s="195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397</v>
      </c>
      <c r="AU160" s="19" t="s">
        <v>89</v>
      </c>
    </row>
    <row r="161" s="2" customFormat="1" ht="21.75" customHeight="1">
      <c r="A161" s="38"/>
      <c r="B161" s="177"/>
      <c r="C161" s="178" t="s">
        <v>256</v>
      </c>
      <c r="D161" s="178" t="s">
        <v>231</v>
      </c>
      <c r="E161" s="179" t="s">
        <v>689</v>
      </c>
      <c r="F161" s="180" t="s">
        <v>690</v>
      </c>
      <c r="G161" s="181" t="s">
        <v>578</v>
      </c>
      <c r="H161" s="182">
        <v>73.962000000000003</v>
      </c>
      <c r="I161" s="183"/>
      <c r="J161" s="184">
        <f>ROUND(I161*H161,2)</f>
        <v>0</v>
      </c>
      <c r="K161" s="180" t="s">
        <v>515</v>
      </c>
      <c r="L161" s="39"/>
      <c r="M161" s="185" t="s">
        <v>1</v>
      </c>
      <c r="N161" s="186" t="s">
        <v>44</v>
      </c>
      <c r="O161" s="77"/>
      <c r="P161" s="187">
        <f>O161*H161</f>
        <v>0</v>
      </c>
      <c r="Q161" s="187">
        <v>0</v>
      </c>
      <c r="R161" s="187">
        <f>Q161*H161</f>
        <v>0</v>
      </c>
      <c r="S161" s="187">
        <v>0</v>
      </c>
      <c r="T161" s="18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89" t="s">
        <v>235</v>
      </c>
      <c r="AT161" s="189" t="s">
        <v>231</v>
      </c>
      <c r="AU161" s="189" t="s">
        <v>89</v>
      </c>
      <c r="AY161" s="19" t="s">
        <v>230</v>
      </c>
      <c r="BE161" s="190">
        <f>IF(N161="základní",J161,0)</f>
        <v>0</v>
      </c>
      <c r="BF161" s="190">
        <f>IF(N161="snížená",J161,0)</f>
        <v>0</v>
      </c>
      <c r="BG161" s="190">
        <f>IF(N161="zákl. přenesená",J161,0)</f>
        <v>0</v>
      </c>
      <c r="BH161" s="190">
        <f>IF(N161="sníž. přenesená",J161,0)</f>
        <v>0</v>
      </c>
      <c r="BI161" s="190">
        <f>IF(N161="nulová",J161,0)</f>
        <v>0</v>
      </c>
      <c r="BJ161" s="19" t="s">
        <v>87</v>
      </c>
      <c r="BK161" s="190">
        <f>ROUND(I161*H161,2)</f>
        <v>0</v>
      </c>
      <c r="BL161" s="19" t="s">
        <v>235</v>
      </c>
      <c r="BM161" s="189" t="s">
        <v>2913</v>
      </c>
    </row>
    <row r="162" s="2" customFormat="1">
      <c r="A162" s="38"/>
      <c r="B162" s="39"/>
      <c r="C162" s="38"/>
      <c r="D162" s="191" t="s">
        <v>237</v>
      </c>
      <c r="E162" s="38"/>
      <c r="F162" s="192" t="s">
        <v>692</v>
      </c>
      <c r="G162" s="38"/>
      <c r="H162" s="38"/>
      <c r="I162" s="193"/>
      <c r="J162" s="38"/>
      <c r="K162" s="38"/>
      <c r="L162" s="39"/>
      <c r="M162" s="194"/>
      <c r="N162" s="195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237</v>
      </c>
      <c r="AU162" s="19" t="s">
        <v>89</v>
      </c>
    </row>
    <row r="163" s="2" customFormat="1">
      <c r="A163" s="38"/>
      <c r="B163" s="39"/>
      <c r="C163" s="38"/>
      <c r="D163" s="199" t="s">
        <v>397</v>
      </c>
      <c r="E163" s="38"/>
      <c r="F163" s="200" t="s">
        <v>693</v>
      </c>
      <c r="G163" s="38"/>
      <c r="H163" s="38"/>
      <c r="I163" s="193"/>
      <c r="J163" s="38"/>
      <c r="K163" s="38"/>
      <c r="L163" s="39"/>
      <c r="M163" s="194"/>
      <c r="N163" s="195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397</v>
      </c>
      <c r="AU163" s="19" t="s">
        <v>89</v>
      </c>
    </row>
    <row r="164" s="15" customFormat="1">
      <c r="A164" s="15"/>
      <c r="B164" s="221"/>
      <c r="C164" s="15"/>
      <c r="D164" s="191" t="s">
        <v>519</v>
      </c>
      <c r="E164" s="222" t="s">
        <v>1</v>
      </c>
      <c r="F164" s="223" t="s">
        <v>2039</v>
      </c>
      <c r="G164" s="15"/>
      <c r="H164" s="222" t="s">
        <v>1</v>
      </c>
      <c r="I164" s="224"/>
      <c r="J164" s="15"/>
      <c r="K164" s="15"/>
      <c r="L164" s="221"/>
      <c r="M164" s="225"/>
      <c r="N164" s="226"/>
      <c r="O164" s="226"/>
      <c r="P164" s="226"/>
      <c r="Q164" s="226"/>
      <c r="R164" s="226"/>
      <c r="S164" s="226"/>
      <c r="T164" s="227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22" t="s">
        <v>519</v>
      </c>
      <c r="AU164" s="222" t="s">
        <v>89</v>
      </c>
      <c r="AV164" s="15" t="s">
        <v>87</v>
      </c>
      <c r="AW164" s="15" t="s">
        <v>35</v>
      </c>
      <c r="AX164" s="15" t="s">
        <v>79</v>
      </c>
      <c r="AY164" s="222" t="s">
        <v>230</v>
      </c>
    </row>
    <row r="165" s="15" customFormat="1">
      <c r="A165" s="15"/>
      <c r="B165" s="221"/>
      <c r="C165" s="15"/>
      <c r="D165" s="191" t="s">
        <v>519</v>
      </c>
      <c r="E165" s="222" t="s">
        <v>1</v>
      </c>
      <c r="F165" s="223" t="s">
        <v>1975</v>
      </c>
      <c r="G165" s="15"/>
      <c r="H165" s="222" t="s">
        <v>1</v>
      </c>
      <c r="I165" s="224"/>
      <c r="J165" s="15"/>
      <c r="K165" s="15"/>
      <c r="L165" s="221"/>
      <c r="M165" s="225"/>
      <c r="N165" s="226"/>
      <c r="O165" s="226"/>
      <c r="P165" s="226"/>
      <c r="Q165" s="226"/>
      <c r="R165" s="226"/>
      <c r="S165" s="226"/>
      <c r="T165" s="227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22" t="s">
        <v>519</v>
      </c>
      <c r="AU165" s="222" t="s">
        <v>89</v>
      </c>
      <c r="AV165" s="15" t="s">
        <v>87</v>
      </c>
      <c r="AW165" s="15" t="s">
        <v>35</v>
      </c>
      <c r="AX165" s="15" t="s">
        <v>79</v>
      </c>
      <c r="AY165" s="222" t="s">
        <v>230</v>
      </c>
    </row>
    <row r="166" s="13" customFormat="1">
      <c r="A166" s="13"/>
      <c r="B166" s="205"/>
      <c r="C166" s="13"/>
      <c r="D166" s="191" t="s">
        <v>519</v>
      </c>
      <c r="E166" s="206" t="s">
        <v>1</v>
      </c>
      <c r="F166" s="207" t="s">
        <v>2903</v>
      </c>
      <c r="G166" s="13"/>
      <c r="H166" s="208">
        <v>147.92400000000001</v>
      </c>
      <c r="I166" s="209"/>
      <c r="J166" s="13"/>
      <c r="K166" s="13"/>
      <c r="L166" s="205"/>
      <c r="M166" s="210"/>
      <c r="N166" s="211"/>
      <c r="O166" s="211"/>
      <c r="P166" s="211"/>
      <c r="Q166" s="211"/>
      <c r="R166" s="211"/>
      <c r="S166" s="211"/>
      <c r="T166" s="21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06" t="s">
        <v>519</v>
      </c>
      <c r="AU166" s="206" t="s">
        <v>89</v>
      </c>
      <c r="AV166" s="13" t="s">
        <v>89</v>
      </c>
      <c r="AW166" s="13" t="s">
        <v>35</v>
      </c>
      <c r="AX166" s="13" t="s">
        <v>79</v>
      </c>
      <c r="AY166" s="206" t="s">
        <v>230</v>
      </c>
    </row>
    <row r="167" s="14" customFormat="1">
      <c r="A167" s="14"/>
      <c r="B167" s="213"/>
      <c r="C167" s="14"/>
      <c r="D167" s="191" t="s">
        <v>519</v>
      </c>
      <c r="E167" s="214" t="s">
        <v>1</v>
      </c>
      <c r="F167" s="215" t="s">
        <v>534</v>
      </c>
      <c r="G167" s="14"/>
      <c r="H167" s="216">
        <v>147.92400000000001</v>
      </c>
      <c r="I167" s="217"/>
      <c r="J167" s="14"/>
      <c r="K167" s="14"/>
      <c r="L167" s="213"/>
      <c r="M167" s="218"/>
      <c r="N167" s="219"/>
      <c r="O167" s="219"/>
      <c r="P167" s="219"/>
      <c r="Q167" s="219"/>
      <c r="R167" s="219"/>
      <c r="S167" s="219"/>
      <c r="T167" s="220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14" t="s">
        <v>519</v>
      </c>
      <c r="AU167" s="214" t="s">
        <v>89</v>
      </c>
      <c r="AV167" s="14" t="s">
        <v>235</v>
      </c>
      <c r="AW167" s="14" t="s">
        <v>35</v>
      </c>
      <c r="AX167" s="14" t="s">
        <v>79</v>
      </c>
      <c r="AY167" s="214" t="s">
        <v>230</v>
      </c>
    </row>
    <row r="168" s="13" customFormat="1">
      <c r="A168" s="13"/>
      <c r="B168" s="205"/>
      <c r="C168" s="13"/>
      <c r="D168" s="191" t="s">
        <v>519</v>
      </c>
      <c r="E168" s="206" t="s">
        <v>1</v>
      </c>
      <c r="F168" s="207" t="s">
        <v>2904</v>
      </c>
      <c r="G168" s="13"/>
      <c r="H168" s="208">
        <v>73.962000000000003</v>
      </c>
      <c r="I168" s="209"/>
      <c r="J168" s="13"/>
      <c r="K168" s="13"/>
      <c r="L168" s="205"/>
      <c r="M168" s="210"/>
      <c r="N168" s="211"/>
      <c r="O168" s="211"/>
      <c r="P168" s="211"/>
      <c r="Q168" s="211"/>
      <c r="R168" s="211"/>
      <c r="S168" s="211"/>
      <c r="T168" s="21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06" t="s">
        <v>519</v>
      </c>
      <c r="AU168" s="206" t="s">
        <v>89</v>
      </c>
      <c r="AV168" s="13" t="s">
        <v>89</v>
      </c>
      <c r="AW168" s="13" t="s">
        <v>35</v>
      </c>
      <c r="AX168" s="13" t="s">
        <v>79</v>
      </c>
      <c r="AY168" s="206" t="s">
        <v>230</v>
      </c>
    </row>
    <row r="169" s="14" customFormat="1">
      <c r="A169" s="14"/>
      <c r="B169" s="213"/>
      <c r="C169" s="14"/>
      <c r="D169" s="191" t="s">
        <v>519</v>
      </c>
      <c r="E169" s="214" t="s">
        <v>1</v>
      </c>
      <c r="F169" s="215" t="s">
        <v>534</v>
      </c>
      <c r="G169" s="14"/>
      <c r="H169" s="216">
        <v>73.962000000000003</v>
      </c>
      <c r="I169" s="217"/>
      <c r="J169" s="14"/>
      <c r="K169" s="14"/>
      <c r="L169" s="213"/>
      <c r="M169" s="218"/>
      <c r="N169" s="219"/>
      <c r="O169" s="219"/>
      <c r="P169" s="219"/>
      <c r="Q169" s="219"/>
      <c r="R169" s="219"/>
      <c r="S169" s="219"/>
      <c r="T169" s="220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14" t="s">
        <v>519</v>
      </c>
      <c r="AU169" s="214" t="s">
        <v>89</v>
      </c>
      <c r="AV169" s="14" t="s">
        <v>235</v>
      </c>
      <c r="AW169" s="14" t="s">
        <v>35</v>
      </c>
      <c r="AX169" s="14" t="s">
        <v>87</v>
      </c>
      <c r="AY169" s="214" t="s">
        <v>230</v>
      </c>
    </row>
    <row r="170" s="2" customFormat="1" ht="24.15" customHeight="1">
      <c r="A170" s="38"/>
      <c r="B170" s="177"/>
      <c r="C170" s="178" t="s">
        <v>260</v>
      </c>
      <c r="D170" s="178" t="s">
        <v>231</v>
      </c>
      <c r="E170" s="179" t="s">
        <v>698</v>
      </c>
      <c r="F170" s="180" t="s">
        <v>699</v>
      </c>
      <c r="G170" s="181" t="s">
        <v>578</v>
      </c>
      <c r="H170" s="182">
        <v>369.81</v>
      </c>
      <c r="I170" s="183"/>
      <c r="J170" s="184">
        <f>ROUND(I170*H170,2)</f>
        <v>0</v>
      </c>
      <c r="K170" s="180" t="s">
        <v>515</v>
      </c>
      <c r="L170" s="39"/>
      <c r="M170" s="185" t="s">
        <v>1</v>
      </c>
      <c r="N170" s="186" t="s">
        <v>44</v>
      </c>
      <c r="O170" s="77"/>
      <c r="P170" s="187">
        <f>O170*H170</f>
        <v>0</v>
      </c>
      <c r="Q170" s="187">
        <v>0</v>
      </c>
      <c r="R170" s="187">
        <f>Q170*H170</f>
        <v>0</v>
      </c>
      <c r="S170" s="187">
        <v>0</v>
      </c>
      <c r="T170" s="18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89" t="s">
        <v>235</v>
      </c>
      <c r="AT170" s="189" t="s">
        <v>231</v>
      </c>
      <c r="AU170" s="189" t="s">
        <v>89</v>
      </c>
      <c r="AY170" s="19" t="s">
        <v>230</v>
      </c>
      <c r="BE170" s="190">
        <f>IF(N170="základní",J170,0)</f>
        <v>0</v>
      </c>
      <c r="BF170" s="190">
        <f>IF(N170="snížená",J170,0)</f>
        <v>0</v>
      </c>
      <c r="BG170" s="190">
        <f>IF(N170="zákl. přenesená",J170,0)</f>
        <v>0</v>
      </c>
      <c r="BH170" s="190">
        <f>IF(N170="sníž. přenesená",J170,0)</f>
        <v>0</v>
      </c>
      <c r="BI170" s="190">
        <f>IF(N170="nulová",J170,0)</f>
        <v>0</v>
      </c>
      <c r="BJ170" s="19" t="s">
        <v>87</v>
      </c>
      <c r="BK170" s="190">
        <f>ROUND(I170*H170,2)</f>
        <v>0</v>
      </c>
      <c r="BL170" s="19" t="s">
        <v>235</v>
      </c>
      <c r="BM170" s="189" t="s">
        <v>2914</v>
      </c>
    </row>
    <row r="171" s="2" customFormat="1">
      <c r="A171" s="38"/>
      <c r="B171" s="39"/>
      <c r="C171" s="38"/>
      <c r="D171" s="191" t="s">
        <v>237</v>
      </c>
      <c r="E171" s="38"/>
      <c r="F171" s="192" t="s">
        <v>701</v>
      </c>
      <c r="G171" s="38"/>
      <c r="H171" s="38"/>
      <c r="I171" s="193"/>
      <c r="J171" s="38"/>
      <c r="K171" s="38"/>
      <c r="L171" s="39"/>
      <c r="M171" s="194"/>
      <c r="N171" s="195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237</v>
      </c>
      <c r="AU171" s="19" t="s">
        <v>89</v>
      </c>
    </row>
    <row r="172" s="2" customFormat="1">
      <c r="A172" s="38"/>
      <c r="B172" s="39"/>
      <c r="C172" s="38"/>
      <c r="D172" s="199" t="s">
        <v>397</v>
      </c>
      <c r="E172" s="38"/>
      <c r="F172" s="200" t="s">
        <v>702</v>
      </c>
      <c r="G172" s="38"/>
      <c r="H172" s="38"/>
      <c r="I172" s="193"/>
      <c r="J172" s="38"/>
      <c r="K172" s="38"/>
      <c r="L172" s="39"/>
      <c r="M172" s="194"/>
      <c r="N172" s="195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397</v>
      </c>
      <c r="AU172" s="19" t="s">
        <v>89</v>
      </c>
    </row>
    <row r="173" s="15" customFormat="1">
      <c r="A173" s="15"/>
      <c r="B173" s="221"/>
      <c r="C173" s="15"/>
      <c r="D173" s="191" t="s">
        <v>519</v>
      </c>
      <c r="E173" s="222" t="s">
        <v>1</v>
      </c>
      <c r="F173" s="223" t="s">
        <v>2039</v>
      </c>
      <c r="G173" s="15"/>
      <c r="H173" s="222" t="s">
        <v>1</v>
      </c>
      <c r="I173" s="224"/>
      <c r="J173" s="15"/>
      <c r="K173" s="15"/>
      <c r="L173" s="221"/>
      <c r="M173" s="225"/>
      <c r="N173" s="226"/>
      <c r="O173" s="226"/>
      <c r="P173" s="226"/>
      <c r="Q173" s="226"/>
      <c r="R173" s="226"/>
      <c r="S173" s="226"/>
      <c r="T173" s="22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22" t="s">
        <v>519</v>
      </c>
      <c r="AU173" s="222" t="s">
        <v>89</v>
      </c>
      <c r="AV173" s="15" t="s">
        <v>87</v>
      </c>
      <c r="AW173" s="15" t="s">
        <v>35</v>
      </c>
      <c r="AX173" s="15" t="s">
        <v>79</v>
      </c>
      <c r="AY173" s="222" t="s">
        <v>230</v>
      </c>
    </row>
    <row r="174" s="15" customFormat="1">
      <c r="A174" s="15"/>
      <c r="B174" s="221"/>
      <c r="C174" s="15"/>
      <c r="D174" s="191" t="s">
        <v>519</v>
      </c>
      <c r="E174" s="222" t="s">
        <v>1</v>
      </c>
      <c r="F174" s="223" t="s">
        <v>1975</v>
      </c>
      <c r="G174" s="15"/>
      <c r="H174" s="222" t="s">
        <v>1</v>
      </c>
      <c r="I174" s="224"/>
      <c r="J174" s="15"/>
      <c r="K174" s="15"/>
      <c r="L174" s="221"/>
      <c r="M174" s="225"/>
      <c r="N174" s="226"/>
      <c r="O174" s="226"/>
      <c r="P174" s="226"/>
      <c r="Q174" s="226"/>
      <c r="R174" s="226"/>
      <c r="S174" s="226"/>
      <c r="T174" s="227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22" t="s">
        <v>519</v>
      </c>
      <c r="AU174" s="222" t="s">
        <v>89</v>
      </c>
      <c r="AV174" s="15" t="s">
        <v>87</v>
      </c>
      <c r="AW174" s="15" t="s">
        <v>35</v>
      </c>
      <c r="AX174" s="15" t="s">
        <v>79</v>
      </c>
      <c r="AY174" s="222" t="s">
        <v>230</v>
      </c>
    </row>
    <row r="175" s="13" customFormat="1">
      <c r="A175" s="13"/>
      <c r="B175" s="205"/>
      <c r="C175" s="13"/>
      <c r="D175" s="191" t="s">
        <v>519</v>
      </c>
      <c r="E175" s="206" t="s">
        <v>1</v>
      </c>
      <c r="F175" s="207" t="s">
        <v>2903</v>
      </c>
      <c r="G175" s="13"/>
      <c r="H175" s="208">
        <v>147.92400000000001</v>
      </c>
      <c r="I175" s="209"/>
      <c r="J175" s="13"/>
      <c r="K175" s="13"/>
      <c r="L175" s="205"/>
      <c r="M175" s="210"/>
      <c r="N175" s="211"/>
      <c r="O175" s="211"/>
      <c r="P175" s="211"/>
      <c r="Q175" s="211"/>
      <c r="R175" s="211"/>
      <c r="S175" s="211"/>
      <c r="T175" s="21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6" t="s">
        <v>519</v>
      </c>
      <c r="AU175" s="206" t="s">
        <v>89</v>
      </c>
      <c r="AV175" s="13" t="s">
        <v>89</v>
      </c>
      <c r="AW175" s="13" t="s">
        <v>35</v>
      </c>
      <c r="AX175" s="13" t="s">
        <v>79</v>
      </c>
      <c r="AY175" s="206" t="s">
        <v>230</v>
      </c>
    </row>
    <row r="176" s="14" customFormat="1">
      <c r="A176" s="14"/>
      <c r="B176" s="213"/>
      <c r="C176" s="14"/>
      <c r="D176" s="191" t="s">
        <v>519</v>
      </c>
      <c r="E176" s="214" t="s">
        <v>1</v>
      </c>
      <c r="F176" s="215" t="s">
        <v>534</v>
      </c>
      <c r="G176" s="14"/>
      <c r="H176" s="216">
        <v>147.92400000000001</v>
      </c>
      <c r="I176" s="217"/>
      <c r="J176" s="14"/>
      <c r="K176" s="14"/>
      <c r="L176" s="213"/>
      <c r="M176" s="218"/>
      <c r="N176" s="219"/>
      <c r="O176" s="219"/>
      <c r="P176" s="219"/>
      <c r="Q176" s="219"/>
      <c r="R176" s="219"/>
      <c r="S176" s="219"/>
      <c r="T176" s="220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14" t="s">
        <v>519</v>
      </c>
      <c r="AU176" s="214" t="s">
        <v>89</v>
      </c>
      <c r="AV176" s="14" t="s">
        <v>235</v>
      </c>
      <c r="AW176" s="14" t="s">
        <v>35</v>
      </c>
      <c r="AX176" s="14" t="s">
        <v>79</v>
      </c>
      <c r="AY176" s="214" t="s">
        <v>230</v>
      </c>
    </row>
    <row r="177" s="13" customFormat="1">
      <c r="A177" s="13"/>
      <c r="B177" s="205"/>
      <c r="C177" s="13"/>
      <c r="D177" s="191" t="s">
        <v>519</v>
      </c>
      <c r="E177" s="206" t="s">
        <v>1</v>
      </c>
      <c r="F177" s="207" t="s">
        <v>2904</v>
      </c>
      <c r="G177" s="13"/>
      <c r="H177" s="208">
        <v>73.962000000000003</v>
      </c>
      <c r="I177" s="209"/>
      <c r="J177" s="13"/>
      <c r="K177" s="13"/>
      <c r="L177" s="205"/>
      <c r="M177" s="210"/>
      <c r="N177" s="211"/>
      <c r="O177" s="211"/>
      <c r="P177" s="211"/>
      <c r="Q177" s="211"/>
      <c r="R177" s="211"/>
      <c r="S177" s="211"/>
      <c r="T177" s="21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06" t="s">
        <v>519</v>
      </c>
      <c r="AU177" s="206" t="s">
        <v>89</v>
      </c>
      <c r="AV177" s="13" t="s">
        <v>89</v>
      </c>
      <c r="AW177" s="13" t="s">
        <v>35</v>
      </c>
      <c r="AX177" s="13" t="s">
        <v>79</v>
      </c>
      <c r="AY177" s="206" t="s">
        <v>230</v>
      </c>
    </row>
    <row r="178" s="14" customFormat="1">
      <c r="A178" s="14"/>
      <c r="B178" s="213"/>
      <c r="C178" s="14"/>
      <c r="D178" s="191" t="s">
        <v>519</v>
      </c>
      <c r="E178" s="214" t="s">
        <v>1</v>
      </c>
      <c r="F178" s="215" t="s">
        <v>534</v>
      </c>
      <c r="G178" s="14"/>
      <c r="H178" s="216">
        <v>73.962000000000003</v>
      </c>
      <c r="I178" s="217"/>
      <c r="J178" s="14"/>
      <c r="K178" s="14"/>
      <c r="L178" s="213"/>
      <c r="M178" s="218"/>
      <c r="N178" s="219"/>
      <c r="O178" s="219"/>
      <c r="P178" s="219"/>
      <c r="Q178" s="219"/>
      <c r="R178" s="219"/>
      <c r="S178" s="219"/>
      <c r="T178" s="220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14" t="s">
        <v>519</v>
      </c>
      <c r="AU178" s="214" t="s">
        <v>89</v>
      </c>
      <c r="AV178" s="14" t="s">
        <v>235</v>
      </c>
      <c r="AW178" s="14" t="s">
        <v>35</v>
      </c>
      <c r="AX178" s="14" t="s">
        <v>87</v>
      </c>
      <c r="AY178" s="214" t="s">
        <v>230</v>
      </c>
    </row>
    <row r="179" s="13" customFormat="1">
      <c r="A179" s="13"/>
      <c r="B179" s="205"/>
      <c r="C179" s="13"/>
      <c r="D179" s="191" t="s">
        <v>519</v>
      </c>
      <c r="E179" s="13"/>
      <c r="F179" s="207" t="s">
        <v>2915</v>
      </c>
      <c r="G179" s="13"/>
      <c r="H179" s="208">
        <v>369.81</v>
      </c>
      <c r="I179" s="209"/>
      <c r="J179" s="13"/>
      <c r="K179" s="13"/>
      <c r="L179" s="205"/>
      <c r="M179" s="210"/>
      <c r="N179" s="211"/>
      <c r="O179" s="211"/>
      <c r="P179" s="211"/>
      <c r="Q179" s="211"/>
      <c r="R179" s="211"/>
      <c r="S179" s="211"/>
      <c r="T179" s="21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06" t="s">
        <v>519</v>
      </c>
      <c r="AU179" s="206" t="s">
        <v>89</v>
      </c>
      <c r="AV179" s="13" t="s">
        <v>89</v>
      </c>
      <c r="AW179" s="13" t="s">
        <v>3</v>
      </c>
      <c r="AX179" s="13" t="s">
        <v>87</v>
      </c>
      <c r="AY179" s="206" t="s">
        <v>230</v>
      </c>
    </row>
    <row r="180" s="2" customFormat="1" ht="21.75" customHeight="1">
      <c r="A180" s="38"/>
      <c r="B180" s="177"/>
      <c r="C180" s="178" t="s">
        <v>264</v>
      </c>
      <c r="D180" s="178" t="s">
        <v>231</v>
      </c>
      <c r="E180" s="179" t="s">
        <v>704</v>
      </c>
      <c r="F180" s="180" t="s">
        <v>705</v>
      </c>
      <c r="G180" s="181" t="s">
        <v>578</v>
      </c>
      <c r="H180" s="182">
        <v>29.584</v>
      </c>
      <c r="I180" s="183"/>
      <c r="J180" s="184">
        <f>ROUND(I180*H180,2)</f>
        <v>0</v>
      </c>
      <c r="K180" s="180" t="s">
        <v>515</v>
      </c>
      <c r="L180" s="39"/>
      <c r="M180" s="185" t="s">
        <v>1</v>
      </c>
      <c r="N180" s="186" t="s">
        <v>44</v>
      </c>
      <c r="O180" s="77"/>
      <c r="P180" s="187">
        <f>O180*H180</f>
        <v>0</v>
      </c>
      <c r="Q180" s="187">
        <v>0</v>
      </c>
      <c r="R180" s="187">
        <f>Q180*H180</f>
        <v>0</v>
      </c>
      <c r="S180" s="187">
        <v>0</v>
      </c>
      <c r="T180" s="188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89" t="s">
        <v>235</v>
      </c>
      <c r="AT180" s="189" t="s">
        <v>231</v>
      </c>
      <c r="AU180" s="189" t="s">
        <v>89</v>
      </c>
      <c r="AY180" s="19" t="s">
        <v>230</v>
      </c>
      <c r="BE180" s="190">
        <f>IF(N180="základní",J180,0)</f>
        <v>0</v>
      </c>
      <c r="BF180" s="190">
        <f>IF(N180="snížená",J180,0)</f>
        <v>0</v>
      </c>
      <c r="BG180" s="190">
        <f>IF(N180="zákl. přenesená",J180,0)</f>
        <v>0</v>
      </c>
      <c r="BH180" s="190">
        <f>IF(N180="sníž. přenesená",J180,0)</f>
        <v>0</v>
      </c>
      <c r="BI180" s="190">
        <f>IF(N180="nulová",J180,0)</f>
        <v>0</v>
      </c>
      <c r="BJ180" s="19" t="s">
        <v>87</v>
      </c>
      <c r="BK180" s="190">
        <f>ROUND(I180*H180,2)</f>
        <v>0</v>
      </c>
      <c r="BL180" s="19" t="s">
        <v>235</v>
      </c>
      <c r="BM180" s="189" t="s">
        <v>2916</v>
      </c>
    </row>
    <row r="181" s="2" customFormat="1">
      <c r="A181" s="38"/>
      <c r="B181" s="39"/>
      <c r="C181" s="38"/>
      <c r="D181" s="191" t="s">
        <v>237</v>
      </c>
      <c r="E181" s="38"/>
      <c r="F181" s="192" t="s">
        <v>707</v>
      </c>
      <c r="G181" s="38"/>
      <c r="H181" s="38"/>
      <c r="I181" s="193"/>
      <c r="J181" s="38"/>
      <c r="K181" s="38"/>
      <c r="L181" s="39"/>
      <c r="M181" s="194"/>
      <c r="N181" s="195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237</v>
      </c>
      <c r="AU181" s="19" t="s">
        <v>89</v>
      </c>
    </row>
    <row r="182" s="2" customFormat="1">
      <c r="A182" s="38"/>
      <c r="B182" s="39"/>
      <c r="C182" s="38"/>
      <c r="D182" s="199" t="s">
        <v>397</v>
      </c>
      <c r="E182" s="38"/>
      <c r="F182" s="200" t="s">
        <v>708</v>
      </c>
      <c r="G182" s="38"/>
      <c r="H182" s="38"/>
      <c r="I182" s="193"/>
      <c r="J182" s="38"/>
      <c r="K182" s="38"/>
      <c r="L182" s="39"/>
      <c r="M182" s="194"/>
      <c r="N182" s="195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397</v>
      </c>
      <c r="AU182" s="19" t="s">
        <v>89</v>
      </c>
    </row>
    <row r="183" s="15" customFormat="1">
      <c r="A183" s="15"/>
      <c r="B183" s="221"/>
      <c r="C183" s="15"/>
      <c r="D183" s="191" t="s">
        <v>519</v>
      </c>
      <c r="E183" s="222" t="s">
        <v>1</v>
      </c>
      <c r="F183" s="223" t="s">
        <v>2039</v>
      </c>
      <c r="G183" s="15"/>
      <c r="H183" s="222" t="s">
        <v>1</v>
      </c>
      <c r="I183" s="224"/>
      <c r="J183" s="15"/>
      <c r="K183" s="15"/>
      <c r="L183" s="221"/>
      <c r="M183" s="225"/>
      <c r="N183" s="226"/>
      <c r="O183" s="226"/>
      <c r="P183" s="226"/>
      <c r="Q183" s="226"/>
      <c r="R183" s="226"/>
      <c r="S183" s="226"/>
      <c r="T183" s="227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22" t="s">
        <v>519</v>
      </c>
      <c r="AU183" s="222" t="s">
        <v>89</v>
      </c>
      <c r="AV183" s="15" t="s">
        <v>87</v>
      </c>
      <c r="AW183" s="15" t="s">
        <v>35</v>
      </c>
      <c r="AX183" s="15" t="s">
        <v>79</v>
      </c>
      <c r="AY183" s="222" t="s">
        <v>230</v>
      </c>
    </row>
    <row r="184" s="13" customFormat="1">
      <c r="A184" s="13"/>
      <c r="B184" s="205"/>
      <c r="C184" s="13"/>
      <c r="D184" s="191" t="s">
        <v>519</v>
      </c>
      <c r="E184" s="206" t="s">
        <v>1</v>
      </c>
      <c r="F184" s="207" t="s">
        <v>2906</v>
      </c>
      <c r="G184" s="13"/>
      <c r="H184" s="208">
        <v>14.792</v>
      </c>
      <c r="I184" s="209"/>
      <c r="J184" s="13"/>
      <c r="K184" s="13"/>
      <c r="L184" s="205"/>
      <c r="M184" s="210"/>
      <c r="N184" s="211"/>
      <c r="O184" s="211"/>
      <c r="P184" s="211"/>
      <c r="Q184" s="211"/>
      <c r="R184" s="211"/>
      <c r="S184" s="211"/>
      <c r="T184" s="21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06" t="s">
        <v>519</v>
      </c>
      <c r="AU184" s="206" t="s">
        <v>89</v>
      </c>
      <c r="AV184" s="13" t="s">
        <v>89</v>
      </c>
      <c r="AW184" s="13" t="s">
        <v>35</v>
      </c>
      <c r="AX184" s="13" t="s">
        <v>79</v>
      </c>
      <c r="AY184" s="206" t="s">
        <v>230</v>
      </c>
    </row>
    <row r="185" s="13" customFormat="1">
      <c r="A185" s="13"/>
      <c r="B185" s="205"/>
      <c r="C185" s="13"/>
      <c r="D185" s="191" t="s">
        <v>519</v>
      </c>
      <c r="E185" s="206" t="s">
        <v>1</v>
      </c>
      <c r="F185" s="207" t="s">
        <v>2906</v>
      </c>
      <c r="G185" s="13"/>
      <c r="H185" s="208">
        <v>14.792</v>
      </c>
      <c r="I185" s="209"/>
      <c r="J185" s="13"/>
      <c r="K185" s="13"/>
      <c r="L185" s="205"/>
      <c r="M185" s="210"/>
      <c r="N185" s="211"/>
      <c r="O185" s="211"/>
      <c r="P185" s="211"/>
      <c r="Q185" s="211"/>
      <c r="R185" s="211"/>
      <c r="S185" s="211"/>
      <c r="T185" s="21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06" t="s">
        <v>519</v>
      </c>
      <c r="AU185" s="206" t="s">
        <v>89</v>
      </c>
      <c r="AV185" s="13" t="s">
        <v>89</v>
      </c>
      <c r="AW185" s="13" t="s">
        <v>35</v>
      </c>
      <c r="AX185" s="13" t="s">
        <v>79</v>
      </c>
      <c r="AY185" s="206" t="s">
        <v>230</v>
      </c>
    </row>
    <row r="186" s="14" customFormat="1">
      <c r="A186" s="14"/>
      <c r="B186" s="213"/>
      <c r="C186" s="14"/>
      <c r="D186" s="191" t="s">
        <v>519</v>
      </c>
      <c r="E186" s="214" t="s">
        <v>1</v>
      </c>
      <c r="F186" s="215" t="s">
        <v>534</v>
      </c>
      <c r="G186" s="14"/>
      <c r="H186" s="216">
        <v>29.584</v>
      </c>
      <c r="I186" s="217"/>
      <c r="J186" s="14"/>
      <c r="K186" s="14"/>
      <c r="L186" s="213"/>
      <c r="M186" s="218"/>
      <c r="N186" s="219"/>
      <c r="O186" s="219"/>
      <c r="P186" s="219"/>
      <c r="Q186" s="219"/>
      <c r="R186" s="219"/>
      <c r="S186" s="219"/>
      <c r="T186" s="22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14" t="s">
        <v>519</v>
      </c>
      <c r="AU186" s="214" t="s">
        <v>89</v>
      </c>
      <c r="AV186" s="14" t="s">
        <v>235</v>
      </c>
      <c r="AW186" s="14" t="s">
        <v>35</v>
      </c>
      <c r="AX186" s="14" t="s">
        <v>87</v>
      </c>
      <c r="AY186" s="214" t="s">
        <v>230</v>
      </c>
    </row>
    <row r="187" s="2" customFormat="1" ht="24.15" customHeight="1">
      <c r="A187" s="38"/>
      <c r="B187" s="177"/>
      <c r="C187" s="178" t="s">
        <v>268</v>
      </c>
      <c r="D187" s="178" t="s">
        <v>231</v>
      </c>
      <c r="E187" s="179" t="s">
        <v>713</v>
      </c>
      <c r="F187" s="180" t="s">
        <v>714</v>
      </c>
      <c r="G187" s="181" t="s">
        <v>578</v>
      </c>
      <c r="H187" s="182">
        <v>147.91999999999999</v>
      </c>
      <c r="I187" s="183"/>
      <c r="J187" s="184">
        <f>ROUND(I187*H187,2)</f>
        <v>0</v>
      </c>
      <c r="K187" s="180" t="s">
        <v>515</v>
      </c>
      <c r="L187" s="39"/>
      <c r="M187" s="185" t="s">
        <v>1</v>
      </c>
      <c r="N187" s="186" t="s">
        <v>44</v>
      </c>
      <c r="O187" s="77"/>
      <c r="P187" s="187">
        <f>O187*H187</f>
        <v>0</v>
      </c>
      <c r="Q187" s="187">
        <v>0</v>
      </c>
      <c r="R187" s="187">
        <f>Q187*H187</f>
        <v>0</v>
      </c>
      <c r="S187" s="187">
        <v>0</v>
      </c>
      <c r="T187" s="18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89" t="s">
        <v>235</v>
      </c>
      <c r="AT187" s="189" t="s">
        <v>231</v>
      </c>
      <c r="AU187" s="189" t="s">
        <v>89</v>
      </c>
      <c r="AY187" s="19" t="s">
        <v>230</v>
      </c>
      <c r="BE187" s="190">
        <f>IF(N187="základní",J187,0)</f>
        <v>0</v>
      </c>
      <c r="BF187" s="190">
        <f>IF(N187="snížená",J187,0)</f>
        <v>0</v>
      </c>
      <c r="BG187" s="190">
        <f>IF(N187="zákl. přenesená",J187,0)</f>
        <v>0</v>
      </c>
      <c r="BH187" s="190">
        <f>IF(N187="sníž. přenesená",J187,0)</f>
        <v>0</v>
      </c>
      <c r="BI187" s="190">
        <f>IF(N187="nulová",J187,0)</f>
        <v>0</v>
      </c>
      <c r="BJ187" s="19" t="s">
        <v>87</v>
      </c>
      <c r="BK187" s="190">
        <f>ROUND(I187*H187,2)</f>
        <v>0</v>
      </c>
      <c r="BL187" s="19" t="s">
        <v>235</v>
      </c>
      <c r="BM187" s="189" t="s">
        <v>2917</v>
      </c>
    </row>
    <row r="188" s="2" customFormat="1">
      <c r="A188" s="38"/>
      <c r="B188" s="39"/>
      <c r="C188" s="38"/>
      <c r="D188" s="191" t="s">
        <v>237</v>
      </c>
      <c r="E188" s="38"/>
      <c r="F188" s="192" t="s">
        <v>716</v>
      </c>
      <c r="G188" s="38"/>
      <c r="H188" s="38"/>
      <c r="I188" s="193"/>
      <c r="J188" s="38"/>
      <c r="K188" s="38"/>
      <c r="L188" s="39"/>
      <c r="M188" s="194"/>
      <c r="N188" s="195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237</v>
      </c>
      <c r="AU188" s="19" t="s">
        <v>89</v>
      </c>
    </row>
    <row r="189" s="2" customFormat="1">
      <c r="A189" s="38"/>
      <c r="B189" s="39"/>
      <c r="C189" s="38"/>
      <c r="D189" s="199" t="s">
        <v>397</v>
      </c>
      <c r="E189" s="38"/>
      <c r="F189" s="200" t="s">
        <v>717</v>
      </c>
      <c r="G189" s="38"/>
      <c r="H189" s="38"/>
      <c r="I189" s="193"/>
      <c r="J189" s="38"/>
      <c r="K189" s="38"/>
      <c r="L189" s="39"/>
      <c r="M189" s="194"/>
      <c r="N189" s="195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397</v>
      </c>
      <c r="AU189" s="19" t="s">
        <v>89</v>
      </c>
    </row>
    <row r="190" s="15" customFormat="1">
      <c r="A190" s="15"/>
      <c r="B190" s="221"/>
      <c r="C190" s="15"/>
      <c r="D190" s="191" t="s">
        <v>519</v>
      </c>
      <c r="E190" s="222" t="s">
        <v>1</v>
      </c>
      <c r="F190" s="223" t="s">
        <v>2039</v>
      </c>
      <c r="G190" s="15"/>
      <c r="H190" s="222" t="s">
        <v>1</v>
      </c>
      <c r="I190" s="224"/>
      <c r="J190" s="15"/>
      <c r="K190" s="15"/>
      <c r="L190" s="221"/>
      <c r="M190" s="225"/>
      <c r="N190" s="226"/>
      <c r="O190" s="226"/>
      <c r="P190" s="226"/>
      <c r="Q190" s="226"/>
      <c r="R190" s="226"/>
      <c r="S190" s="226"/>
      <c r="T190" s="227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22" t="s">
        <v>519</v>
      </c>
      <c r="AU190" s="222" t="s">
        <v>89</v>
      </c>
      <c r="AV190" s="15" t="s">
        <v>87</v>
      </c>
      <c r="AW190" s="15" t="s">
        <v>35</v>
      </c>
      <c r="AX190" s="15" t="s">
        <v>79</v>
      </c>
      <c r="AY190" s="222" t="s">
        <v>230</v>
      </c>
    </row>
    <row r="191" s="13" customFormat="1">
      <c r="A191" s="13"/>
      <c r="B191" s="205"/>
      <c r="C191" s="13"/>
      <c r="D191" s="191" t="s">
        <v>519</v>
      </c>
      <c r="E191" s="206" t="s">
        <v>1</v>
      </c>
      <c r="F191" s="207" t="s">
        <v>2906</v>
      </c>
      <c r="G191" s="13"/>
      <c r="H191" s="208">
        <v>14.792</v>
      </c>
      <c r="I191" s="209"/>
      <c r="J191" s="13"/>
      <c r="K191" s="13"/>
      <c r="L191" s="205"/>
      <c r="M191" s="210"/>
      <c r="N191" s="211"/>
      <c r="O191" s="211"/>
      <c r="P191" s="211"/>
      <c r="Q191" s="211"/>
      <c r="R191" s="211"/>
      <c r="S191" s="211"/>
      <c r="T191" s="21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6" t="s">
        <v>519</v>
      </c>
      <c r="AU191" s="206" t="s">
        <v>89</v>
      </c>
      <c r="AV191" s="13" t="s">
        <v>89</v>
      </c>
      <c r="AW191" s="13" t="s">
        <v>35</v>
      </c>
      <c r="AX191" s="13" t="s">
        <v>79</v>
      </c>
      <c r="AY191" s="206" t="s">
        <v>230</v>
      </c>
    </row>
    <row r="192" s="13" customFormat="1">
      <c r="A192" s="13"/>
      <c r="B192" s="205"/>
      <c r="C192" s="13"/>
      <c r="D192" s="191" t="s">
        <v>519</v>
      </c>
      <c r="E192" s="206" t="s">
        <v>1</v>
      </c>
      <c r="F192" s="207" t="s">
        <v>2906</v>
      </c>
      <c r="G192" s="13"/>
      <c r="H192" s="208">
        <v>14.792</v>
      </c>
      <c r="I192" s="209"/>
      <c r="J192" s="13"/>
      <c r="K192" s="13"/>
      <c r="L192" s="205"/>
      <c r="M192" s="210"/>
      <c r="N192" s="211"/>
      <c r="O192" s="211"/>
      <c r="P192" s="211"/>
      <c r="Q192" s="211"/>
      <c r="R192" s="211"/>
      <c r="S192" s="211"/>
      <c r="T192" s="21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06" t="s">
        <v>519</v>
      </c>
      <c r="AU192" s="206" t="s">
        <v>89</v>
      </c>
      <c r="AV192" s="13" t="s">
        <v>89</v>
      </c>
      <c r="AW192" s="13" t="s">
        <v>35</v>
      </c>
      <c r="AX192" s="13" t="s">
        <v>79</v>
      </c>
      <c r="AY192" s="206" t="s">
        <v>230</v>
      </c>
    </row>
    <row r="193" s="14" customFormat="1">
      <c r="A193" s="14"/>
      <c r="B193" s="213"/>
      <c r="C193" s="14"/>
      <c r="D193" s="191" t="s">
        <v>519</v>
      </c>
      <c r="E193" s="214" t="s">
        <v>1</v>
      </c>
      <c r="F193" s="215" t="s">
        <v>534</v>
      </c>
      <c r="G193" s="14"/>
      <c r="H193" s="216">
        <v>29.584</v>
      </c>
      <c r="I193" s="217"/>
      <c r="J193" s="14"/>
      <c r="K193" s="14"/>
      <c r="L193" s="213"/>
      <c r="M193" s="218"/>
      <c r="N193" s="219"/>
      <c r="O193" s="219"/>
      <c r="P193" s="219"/>
      <c r="Q193" s="219"/>
      <c r="R193" s="219"/>
      <c r="S193" s="219"/>
      <c r="T193" s="220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14" t="s">
        <v>519</v>
      </c>
      <c r="AU193" s="214" t="s">
        <v>89</v>
      </c>
      <c r="AV193" s="14" t="s">
        <v>235</v>
      </c>
      <c r="AW193" s="14" t="s">
        <v>35</v>
      </c>
      <c r="AX193" s="14" t="s">
        <v>87</v>
      </c>
      <c r="AY193" s="214" t="s">
        <v>230</v>
      </c>
    </row>
    <row r="194" s="13" customFormat="1">
      <c r="A194" s="13"/>
      <c r="B194" s="205"/>
      <c r="C194" s="13"/>
      <c r="D194" s="191" t="s">
        <v>519</v>
      </c>
      <c r="E194" s="13"/>
      <c r="F194" s="207" t="s">
        <v>2918</v>
      </c>
      <c r="G194" s="13"/>
      <c r="H194" s="208">
        <v>147.91999999999999</v>
      </c>
      <c r="I194" s="209"/>
      <c r="J194" s="13"/>
      <c r="K194" s="13"/>
      <c r="L194" s="205"/>
      <c r="M194" s="210"/>
      <c r="N194" s="211"/>
      <c r="O194" s="211"/>
      <c r="P194" s="211"/>
      <c r="Q194" s="211"/>
      <c r="R194" s="211"/>
      <c r="S194" s="211"/>
      <c r="T194" s="21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06" t="s">
        <v>519</v>
      </c>
      <c r="AU194" s="206" t="s">
        <v>89</v>
      </c>
      <c r="AV194" s="13" t="s">
        <v>89</v>
      </c>
      <c r="AW194" s="13" t="s">
        <v>3</v>
      </c>
      <c r="AX194" s="13" t="s">
        <v>87</v>
      </c>
      <c r="AY194" s="206" t="s">
        <v>230</v>
      </c>
    </row>
    <row r="195" s="2" customFormat="1" ht="21.75" customHeight="1">
      <c r="A195" s="38"/>
      <c r="B195" s="177"/>
      <c r="C195" s="178" t="s">
        <v>272</v>
      </c>
      <c r="D195" s="178" t="s">
        <v>231</v>
      </c>
      <c r="E195" s="179" t="s">
        <v>719</v>
      </c>
      <c r="F195" s="180" t="s">
        <v>720</v>
      </c>
      <c r="G195" s="181" t="s">
        <v>578</v>
      </c>
      <c r="H195" s="182">
        <v>44.377000000000002</v>
      </c>
      <c r="I195" s="183"/>
      <c r="J195" s="184">
        <f>ROUND(I195*H195,2)</f>
        <v>0</v>
      </c>
      <c r="K195" s="180" t="s">
        <v>515</v>
      </c>
      <c r="L195" s="39"/>
      <c r="M195" s="185" t="s">
        <v>1</v>
      </c>
      <c r="N195" s="186" t="s">
        <v>44</v>
      </c>
      <c r="O195" s="77"/>
      <c r="P195" s="187">
        <f>O195*H195</f>
        <v>0</v>
      </c>
      <c r="Q195" s="187">
        <v>0</v>
      </c>
      <c r="R195" s="187">
        <f>Q195*H195</f>
        <v>0</v>
      </c>
      <c r="S195" s="187">
        <v>0</v>
      </c>
      <c r="T195" s="188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89" t="s">
        <v>235</v>
      </c>
      <c r="AT195" s="189" t="s">
        <v>231</v>
      </c>
      <c r="AU195" s="189" t="s">
        <v>89</v>
      </c>
      <c r="AY195" s="19" t="s">
        <v>230</v>
      </c>
      <c r="BE195" s="190">
        <f>IF(N195="základní",J195,0)</f>
        <v>0</v>
      </c>
      <c r="BF195" s="190">
        <f>IF(N195="snížená",J195,0)</f>
        <v>0</v>
      </c>
      <c r="BG195" s="190">
        <f>IF(N195="zákl. přenesená",J195,0)</f>
        <v>0</v>
      </c>
      <c r="BH195" s="190">
        <f>IF(N195="sníž. přenesená",J195,0)</f>
        <v>0</v>
      </c>
      <c r="BI195" s="190">
        <f>IF(N195="nulová",J195,0)</f>
        <v>0</v>
      </c>
      <c r="BJ195" s="19" t="s">
        <v>87</v>
      </c>
      <c r="BK195" s="190">
        <f>ROUND(I195*H195,2)</f>
        <v>0</v>
      </c>
      <c r="BL195" s="19" t="s">
        <v>235</v>
      </c>
      <c r="BM195" s="189" t="s">
        <v>2919</v>
      </c>
    </row>
    <row r="196" s="2" customFormat="1">
      <c r="A196" s="38"/>
      <c r="B196" s="39"/>
      <c r="C196" s="38"/>
      <c r="D196" s="191" t="s">
        <v>237</v>
      </c>
      <c r="E196" s="38"/>
      <c r="F196" s="192" t="s">
        <v>722</v>
      </c>
      <c r="G196" s="38"/>
      <c r="H196" s="38"/>
      <c r="I196" s="193"/>
      <c r="J196" s="38"/>
      <c r="K196" s="38"/>
      <c r="L196" s="39"/>
      <c r="M196" s="194"/>
      <c r="N196" s="195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237</v>
      </c>
      <c r="AU196" s="19" t="s">
        <v>89</v>
      </c>
    </row>
    <row r="197" s="2" customFormat="1">
      <c r="A197" s="38"/>
      <c r="B197" s="39"/>
      <c r="C197" s="38"/>
      <c r="D197" s="199" t="s">
        <v>397</v>
      </c>
      <c r="E197" s="38"/>
      <c r="F197" s="200" t="s">
        <v>723</v>
      </c>
      <c r="G197" s="38"/>
      <c r="H197" s="38"/>
      <c r="I197" s="193"/>
      <c r="J197" s="38"/>
      <c r="K197" s="38"/>
      <c r="L197" s="39"/>
      <c r="M197" s="194"/>
      <c r="N197" s="195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397</v>
      </c>
      <c r="AU197" s="19" t="s">
        <v>89</v>
      </c>
    </row>
    <row r="198" s="15" customFormat="1">
      <c r="A198" s="15"/>
      <c r="B198" s="221"/>
      <c r="C198" s="15"/>
      <c r="D198" s="191" t="s">
        <v>519</v>
      </c>
      <c r="E198" s="222" t="s">
        <v>1</v>
      </c>
      <c r="F198" s="223" t="s">
        <v>2039</v>
      </c>
      <c r="G198" s="15"/>
      <c r="H198" s="222" t="s">
        <v>1</v>
      </c>
      <c r="I198" s="224"/>
      <c r="J198" s="15"/>
      <c r="K198" s="15"/>
      <c r="L198" s="221"/>
      <c r="M198" s="225"/>
      <c r="N198" s="226"/>
      <c r="O198" s="226"/>
      <c r="P198" s="226"/>
      <c r="Q198" s="226"/>
      <c r="R198" s="226"/>
      <c r="S198" s="226"/>
      <c r="T198" s="227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22" t="s">
        <v>519</v>
      </c>
      <c r="AU198" s="222" t="s">
        <v>89</v>
      </c>
      <c r="AV198" s="15" t="s">
        <v>87</v>
      </c>
      <c r="AW198" s="15" t="s">
        <v>35</v>
      </c>
      <c r="AX198" s="15" t="s">
        <v>79</v>
      </c>
      <c r="AY198" s="222" t="s">
        <v>230</v>
      </c>
    </row>
    <row r="199" s="13" customFormat="1">
      <c r="A199" s="13"/>
      <c r="B199" s="205"/>
      <c r="C199" s="13"/>
      <c r="D199" s="191" t="s">
        <v>519</v>
      </c>
      <c r="E199" s="206" t="s">
        <v>1</v>
      </c>
      <c r="F199" s="207" t="s">
        <v>2909</v>
      </c>
      <c r="G199" s="13"/>
      <c r="H199" s="208">
        <v>44.377000000000002</v>
      </c>
      <c r="I199" s="209"/>
      <c r="J199" s="13"/>
      <c r="K199" s="13"/>
      <c r="L199" s="205"/>
      <c r="M199" s="210"/>
      <c r="N199" s="211"/>
      <c r="O199" s="211"/>
      <c r="P199" s="211"/>
      <c r="Q199" s="211"/>
      <c r="R199" s="211"/>
      <c r="S199" s="211"/>
      <c r="T199" s="21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06" t="s">
        <v>519</v>
      </c>
      <c r="AU199" s="206" t="s">
        <v>89</v>
      </c>
      <c r="AV199" s="13" t="s">
        <v>89</v>
      </c>
      <c r="AW199" s="13" t="s">
        <v>35</v>
      </c>
      <c r="AX199" s="13" t="s">
        <v>79</v>
      </c>
      <c r="AY199" s="206" t="s">
        <v>230</v>
      </c>
    </row>
    <row r="200" s="14" customFormat="1">
      <c r="A200" s="14"/>
      <c r="B200" s="213"/>
      <c r="C200" s="14"/>
      <c r="D200" s="191" t="s">
        <v>519</v>
      </c>
      <c r="E200" s="214" t="s">
        <v>1</v>
      </c>
      <c r="F200" s="215" t="s">
        <v>534</v>
      </c>
      <c r="G200" s="14"/>
      <c r="H200" s="216">
        <v>44.377000000000002</v>
      </c>
      <c r="I200" s="217"/>
      <c r="J200" s="14"/>
      <c r="K200" s="14"/>
      <c r="L200" s="213"/>
      <c r="M200" s="218"/>
      <c r="N200" s="219"/>
      <c r="O200" s="219"/>
      <c r="P200" s="219"/>
      <c r="Q200" s="219"/>
      <c r="R200" s="219"/>
      <c r="S200" s="219"/>
      <c r="T200" s="220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14" t="s">
        <v>519</v>
      </c>
      <c r="AU200" s="214" t="s">
        <v>89</v>
      </c>
      <c r="AV200" s="14" t="s">
        <v>235</v>
      </c>
      <c r="AW200" s="14" t="s">
        <v>35</v>
      </c>
      <c r="AX200" s="14" t="s">
        <v>87</v>
      </c>
      <c r="AY200" s="214" t="s">
        <v>230</v>
      </c>
    </row>
    <row r="201" s="2" customFormat="1" ht="24.15" customHeight="1">
      <c r="A201" s="38"/>
      <c r="B201" s="177"/>
      <c r="C201" s="178" t="s">
        <v>8</v>
      </c>
      <c r="D201" s="178" t="s">
        <v>231</v>
      </c>
      <c r="E201" s="179" t="s">
        <v>728</v>
      </c>
      <c r="F201" s="180" t="s">
        <v>729</v>
      </c>
      <c r="G201" s="181" t="s">
        <v>578</v>
      </c>
      <c r="H201" s="182">
        <v>221.88499999999999</v>
      </c>
      <c r="I201" s="183"/>
      <c r="J201" s="184">
        <f>ROUND(I201*H201,2)</f>
        <v>0</v>
      </c>
      <c r="K201" s="180" t="s">
        <v>515</v>
      </c>
      <c r="L201" s="39"/>
      <c r="M201" s="185" t="s">
        <v>1</v>
      </c>
      <c r="N201" s="186" t="s">
        <v>44</v>
      </c>
      <c r="O201" s="77"/>
      <c r="P201" s="187">
        <f>O201*H201</f>
        <v>0</v>
      </c>
      <c r="Q201" s="187">
        <v>0</v>
      </c>
      <c r="R201" s="187">
        <f>Q201*H201</f>
        <v>0</v>
      </c>
      <c r="S201" s="187">
        <v>0</v>
      </c>
      <c r="T201" s="188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89" t="s">
        <v>235</v>
      </c>
      <c r="AT201" s="189" t="s">
        <v>231</v>
      </c>
      <c r="AU201" s="189" t="s">
        <v>89</v>
      </c>
      <c r="AY201" s="19" t="s">
        <v>230</v>
      </c>
      <c r="BE201" s="190">
        <f>IF(N201="základní",J201,0)</f>
        <v>0</v>
      </c>
      <c r="BF201" s="190">
        <f>IF(N201="snížená",J201,0)</f>
        <v>0</v>
      </c>
      <c r="BG201" s="190">
        <f>IF(N201="zákl. přenesená",J201,0)</f>
        <v>0</v>
      </c>
      <c r="BH201" s="190">
        <f>IF(N201="sníž. přenesená",J201,0)</f>
        <v>0</v>
      </c>
      <c r="BI201" s="190">
        <f>IF(N201="nulová",J201,0)</f>
        <v>0</v>
      </c>
      <c r="BJ201" s="19" t="s">
        <v>87</v>
      </c>
      <c r="BK201" s="190">
        <f>ROUND(I201*H201,2)</f>
        <v>0</v>
      </c>
      <c r="BL201" s="19" t="s">
        <v>235</v>
      </c>
      <c r="BM201" s="189" t="s">
        <v>2920</v>
      </c>
    </row>
    <row r="202" s="2" customFormat="1">
      <c r="A202" s="38"/>
      <c r="B202" s="39"/>
      <c r="C202" s="38"/>
      <c r="D202" s="191" t="s">
        <v>237</v>
      </c>
      <c r="E202" s="38"/>
      <c r="F202" s="192" t="s">
        <v>731</v>
      </c>
      <c r="G202" s="38"/>
      <c r="H202" s="38"/>
      <c r="I202" s="193"/>
      <c r="J202" s="38"/>
      <c r="K202" s="38"/>
      <c r="L202" s="39"/>
      <c r="M202" s="194"/>
      <c r="N202" s="195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237</v>
      </c>
      <c r="AU202" s="19" t="s">
        <v>89</v>
      </c>
    </row>
    <row r="203" s="2" customFormat="1">
      <c r="A203" s="38"/>
      <c r="B203" s="39"/>
      <c r="C203" s="38"/>
      <c r="D203" s="199" t="s">
        <v>397</v>
      </c>
      <c r="E203" s="38"/>
      <c r="F203" s="200" t="s">
        <v>732</v>
      </c>
      <c r="G203" s="38"/>
      <c r="H203" s="38"/>
      <c r="I203" s="193"/>
      <c r="J203" s="38"/>
      <c r="K203" s="38"/>
      <c r="L203" s="39"/>
      <c r="M203" s="194"/>
      <c r="N203" s="195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397</v>
      </c>
      <c r="AU203" s="19" t="s">
        <v>89</v>
      </c>
    </row>
    <row r="204" s="15" customFormat="1">
      <c r="A204" s="15"/>
      <c r="B204" s="221"/>
      <c r="C204" s="15"/>
      <c r="D204" s="191" t="s">
        <v>519</v>
      </c>
      <c r="E204" s="222" t="s">
        <v>1</v>
      </c>
      <c r="F204" s="223" t="s">
        <v>2039</v>
      </c>
      <c r="G204" s="15"/>
      <c r="H204" s="222" t="s">
        <v>1</v>
      </c>
      <c r="I204" s="224"/>
      <c r="J204" s="15"/>
      <c r="K204" s="15"/>
      <c r="L204" s="221"/>
      <c r="M204" s="225"/>
      <c r="N204" s="226"/>
      <c r="O204" s="226"/>
      <c r="P204" s="226"/>
      <c r="Q204" s="226"/>
      <c r="R204" s="226"/>
      <c r="S204" s="226"/>
      <c r="T204" s="227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22" t="s">
        <v>519</v>
      </c>
      <c r="AU204" s="222" t="s">
        <v>89</v>
      </c>
      <c r="AV204" s="15" t="s">
        <v>87</v>
      </c>
      <c r="AW204" s="15" t="s">
        <v>35</v>
      </c>
      <c r="AX204" s="15" t="s">
        <v>79</v>
      </c>
      <c r="AY204" s="222" t="s">
        <v>230</v>
      </c>
    </row>
    <row r="205" s="13" customFormat="1">
      <c r="A205" s="13"/>
      <c r="B205" s="205"/>
      <c r="C205" s="13"/>
      <c r="D205" s="191" t="s">
        <v>519</v>
      </c>
      <c r="E205" s="206" t="s">
        <v>1</v>
      </c>
      <c r="F205" s="207" t="s">
        <v>2909</v>
      </c>
      <c r="G205" s="13"/>
      <c r="H205" s="208">
        <v>44.377000000000002</v>
      </c>
      <c r="I205" s="209"/>
      <c r="J205" s="13"/>
      <c r="K205" s="13"/>
      <c r="L205" s="205"/>
      <c r="M205" s="210"/>
      <c r="N205" s="211"/>
      <c r="O205" s="211"/>
      <c r="P205" s="211"/>
      <c r="Q205" s="211"/>
      <c r="R205" s="211"/>
      <c r="S205" s="211"/>
      <c r="T205" s="21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06" t="s">
        <v>519</v>
      </c>
      <c r="AU205" s="206" t="s">
        <v>89</v>
      </c>
      <c r="AV205" s="13" t="s">
        <v>89</v>
      </c>
      <c r="AW205" s="13" t="s">
        <v>35</v>
      </c>
      <c r="AX205" s="13" t="s">
        <v>79</v>
      </c>
      <c r="AY205" s="206" t="s">
        <v>230</v>
      </c>
    </row>
    <row r="206" s="14" customFormat="1">
      <c r="A206" s="14"/>
      <c r="B206" s="213"/>
      <c r="C206" s="14"/>
      <c r="D206" s="191" t="s">
        <v>519</v>
      </c>
      <c r="E206" s="214" t="s">
        <v>1</v>
      </c>
      <c r="F206" s="215" t="s">
        <v>534</v>
      </c>
      <c r="G206" s="14"/>
      <c r="H206" s="216">
        <v>44.377000000000002</v>
      </c>
      <c r="I206" s="217"/>
      <c r="J206" s="14"/>
      <c r="K206" s="14"/>
      <c r="L206" s="213"/>
      <c r="M206" s="218"/>
      <c r="N206" s="219"/>
      <c r="O206" s="219"/>
      <c r="P206" s="219"/>
      <c r="Q206" s="219"/>
      <c r="R206" s="219"/>
      <c r="S206" s="219"/>
      <c r="T206" s="220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14" t="s">
        <v>519</v>
      </c>
      <c r="AU206" s="214" t="s">
        <v>89</v>
      </c>
      <c r="AV206" s="14" t="s">
        <v>235</v>
      </c>
      <c r="AW206" s="14" t="s">
        <v>35</v>
      </c>
      <c r="AX206" s="14" t="s">
        <v>87</v>
      </c>
      <c r="AY206" s="214" t="s">
        <v>230</v>
      </c>
    </row>
    <row r="207" s="13" customFormat="1">
      <c r="A207" s="13"/>
      <c r="B207" s="205"/>
      <c r="C207" s="13"/>
      <c r="D207" s="191" t="s">
        <v>519</v>
      </c>
      <c r="E207" s="13"/>
      <c r="F207" s="207" t="s">
        <v>2921</v>
      </c>
      <c r="G207" s="13"/>
      <c r="H207" s="208">
        <v>221.88499999999999</v>
      </c>
      <c r="I207" s="209"/>
      <c r="J207" s="13"/>
      <c r="K207" s="13"/>
      <c r="L207" s="205"/>
      <c r="M207" s="210"/>
      <c r="N207" s="211"/>
      <c r="O207" s="211"/>
      <c r="P207" s="211"/>
      <c r="Q207" s="211"/>
      <c r="R207" s="211"/>
      <c r="S207" s="211"/>
      <c r="T207" s="21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06" t="s">
        <v>519</v>
      </c>
      <c r="AU207" s="206" t="s">
        <v>89</v>
      </c>
      <c r="AV207" s="13" t="s">
        <v>89</v>
      </c>
      <c r="AW207" s="13" t="s">
        <v>3</v>
      </c>
      <c r="AX207" s="13" t="s">
        <v>87</v>
      </c>
      <c r="AY207" s="206" t="s">
        <v>230</v>
      </c>
    </row>
    <row r="208" s="2" customFormat="1" ht="16.5" customHeight="1">
      <c r="A208" s="38"/>
      <c r="B208" s="177"/>
      <c r="C208" s="178" t="s">
        <v>281</v>
      </c>
      <c r="D208" s="178" t="s">
        <v>231</v>
      </c>
      <c r="E208" s="179" t="s">
        <v>2053</v>
      </c>
      <c r="F208" s="180" t="s">
        <v>2054</v>
      </c>
      <c r="G208" s="181" t="s">
        <v>748</v>
      </c>
      <c r="H208" s="182">
        <v>295.84800000000001</v>
      </c>
      <c r="I208" s="183"/>
      <c r="J208" s="184">
        <f>ROUND(I208*H208,2)</f>
        <v>0</v>
      </c>
      <c r="K208" s="180" t="s">
        <v>515</v>
      </c>
      <c r="L208" s="39"/>
      <c r="M208" s="185" t="s">
        <v>1</v>
      </c>
      <c r="N208" s="186" t="s">
        <v>44</v>
      </c>
      <c r="O208" s="77"/>
      <c r="P208" s="187">
        <f>O208*H208</f>
        <v>0</v>
      </c>
      <c r="Q208" s="187">
        <v>0</v>
      </c>
      <c r="R208" s="187">
        <f>Q208*H208</f>
        <v>0</v>
      </c>
      <c r="S208" s="187">
        <v>0</v>
      </c>
      <c r="T208" s="188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89" t="s">
        <v>235</v>
      </c>
      <c r="AT208" s="189" t="s">
        <v>231</v>
      </c>
      <c r="AU208" s="189" t="s">
        <v>89</v>
      </c>
      <c r="AY208" s="19" t="s">
        <v>230</v>
      </c>
      <c r="BE208" s="190">
        <f>IF(N208="základní",J208,0)</f>
        <v>0</v>
      </c>
      <c r="BF208" s="190">
        <f>IF(N208="snížená",J208,0)</f>
        <v>0</v>
      </c>
      <c r="BG208" s="190">
        <f>IF(N208="zákl. přenesená",J208,0)</f>
        <v>0</v>
      </c>
      <c r="BH208" s="190">
        <f>IF(N208="sníž. přenesená",J208,0)</f>
        <v>0</v>
      </c>
      <c r="BI208" s="190">
        <f>IF(N208="nulová",J208,0)</f>
        <v>0</v>
      </c>
      <c r="BJ208" s="19" t="s">
        <v>87</v>
      </c>
      <c r="BK208" s="190">
        <f>ROUND(I208*H208,2)</f>
        <v>0</v>
      </c>
      <c r="BL208" s="19" t="s">
        <v>235</v>
      </c>
      <c r="BM208" s="189" t="s">
        <v>2922</v>
      </c>
    </row>
    <row r="209" s="2" customFormat="1">
      <c r="A209" s="38"/>
      <c r="B209" s="39"/>
      <c r="C209" s="38"/>
      <c r="D209" s="191" t="s">
        <v>237</v>
      </c>
      <c r="E209" s="38"/>
      <c r="F209" s="192" t="s">
        <v>1356</v>
      </c>
      <c r="G209" s="38"/>
      <c r="H209" s="38"/>
      <c r="I209" s="193"/>
      <c r="J209" s="38"/>
      <c r="K209" s="38"/>
      <c r="L209" s="39"/>
      <c r="M209" s="194"/>
      <c r="N209" s="195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237</v>
      </c>
      <c r="AU209" s="19" t="s">
        <v>89</v>
      </c>
    </row>
    <row r="210" s="2" customFormat="1">
      <c r="A210" s="38"/>
      <c r="B210" s="39"/>
      <c r="C210" s="38"/>
      <c r="D210" s="199" t="s">
        <v>397</v>
      </c>
      <c r="E210" s="38"/>
      <c r="F210" s="200" t="s">
        <v>2056</v>
      </c>
      <c r="G210" s="38"/>
      <c r="H210" s="38"/>
      <c r="I210" s="193"/>
      <c r="J210" s="38"/>
      <c r="K210" s="38"/>
      <c r="L210" s="39"/>
      <c r="M210" s="194"/>
      <c r="N210" s="195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397</v>
      </c>
      <c r="AU210" s="19" t="s">
        <v>89</v>
      </c>
    </row>
    <row r="211" s="15" customFormat="1">
      <c r="A211" s="15"/>
      <c r="B211" s="221"/>
      <c r="C211" s="15"/>
      <c r="D211" s="191" t="s">
        <v>519</v>
      </c>
      <c r="E211" s="222" t="s">
        <v>1</v>
      </c>
      <c r="F211" s="223" t="s">
        <v>1975</v>
      </c>
      <c r="G211" s="15"/>
      <c r="H211" s="222" t="s">
        <v>1</v>
      </c>
      <c r="I211" s="224"/>
      <c r="J211" s="15"/>
      <c r="K211" s="15"/>
      <c r="L211" s="221"/>
      <c r="M211" s="225"/>
      <c r="N211" s="226"/>
      <c r="O211" s="226"/>
      <c r="P211" s="226"/>
      <c r="Q211" s="226"/>
      <c r="R211" s="226"/>
      <c r="S211" s="226"/>
      <c r="T211" s="227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22" t="s">
        <v>519</v>
      </c>
      <c r="AU211" s="222" t="s">
        <v>89</v>
      </c>
      <c r="AV211" s="15" t="s">
        <v>87</v>
      </c>
      <c r="AW211" s="15" t="s">
        <v>35</v>
      </c>
      <c r="AX211" s="15" t="s">
        <v>79</v>
      </c>
      <c r="AY211" s="222" t="s">
        <v>230</v>
      </c>
    </row>
    <row r="212" s="13" customFormat="1">
      <c r="A212" s="13"/>
      <c r="B212" s="205"/>
      <c r="C212" s="13"/>
      <c r="D212" s="191" t="s">
        <v>519</v>
      </c>
      <c r="E212" s="206" t="s">
        <v>1</v>
      </c>
      <c r="F212" s="207" t="s">
        <v>2903</v>
      </c>
      <c r="G212" s="13"/>
      <c r="H212" s="208">
        <v>147.92400000000001</v>
      </c>
      <c r="I212" s="209"/>
      <c r="J212" s="13"/>
      <c r="K212" s="13"/>
      <c r="L212" s="205"/>
      <c r="M212" s="210"/>
      <c r="N212" s="211"/>
      <c r="O212" s="211"/>
      <c r="P212" s="211"/>
      <c r="Q212" s="211"/>
      <c r="R212" s="211"/>
      <c r="S212" s="211"/>
      <c r="T212" s="21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06" t="s">
        <v>519</v>
      </c>
      <c r="AU212" s="206" t="s">
        <v>89</v>
      </c>
      <c r="AV212" s="13" t="s">
        <v>89</v>
      </c>
      <c r="AW212" s="13" t="s">
        <v>35</v>
      </c>
      <c r="AX212" s="13" t="s">
        <v>79</v>
      </c>
      <c r="AY212" s="206" t="s">
        <v>230</v>
      </c>
    </row>
    <row r="213" s="14" customFormat="1">
      <c r="A213" s="14"/>
      <c r="B213" s="213"/>
      <c r="C213" s="14"/>
      <c r="D213" s="191" t="s">
        <v>519</v>
      </c>
      <c r="E213" s="214" t="s">
        <v>1</v>
      </c>
      <c r="F213" s="215" t="s">
        <v>534</v>
      </c>
      <c r="G213" s="14"/>
      <c r="H213" s="216">
        <v>147.92400000000001</v>
      </c>
      <c r="I213" s="217"/>
      <c r="J213" s="14"/>
      <c r="K213" s="14"/>
      <c r="L213" s="213"/>
      <c r="M213" s="218"/>
      <c r="N213" s="219"/>
      <c r="O213" s="219"/>
      <c r="P213" s="219"/>
      <c r="Q213" s="219"/>
      <c r="R213" s="219"/>
      <c r="S213" s="219"/>
      <c r="T213" s="220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14" t="s">
        <v>519</v>
      </c>
      <c r="AU213" s="214" t="s">
        <v>89</v>
      </c>
      <c r="AV213" s="14" t="s">
        <v>235</v>
      </c>
      <c r="AW213" s="14" t="s">
        <v>35</v>
      </c>
      <c r="AX213" s="14" t="s">
        <v>87</v>
      </c>
      <c r="AY213" s="214" t="s">
        <v>230</v>
      </c>
    </row>
    <row r="214" s="13" customFormat="1">
      <c r="A214" s="13"/>
      <c r="B214" s="205"/>
      <c r="C214" s="13"/>
      <c r="D214" s="191" t="s">
        <v>519</v>
      </c>
      <c r="E214" s="13"/>
      <c r="F214" s="207" t="s">
        <v>2923</v>
      </c>
      <c r="G214" s="13"/>
      <c r="H214" s="208">
        <v>295.84800000000001</v>
      </c>
      <c r="I214" s="209"/>
      <c r="J214" s="13"/>
      <c r="K214" s="13"/>
      <c r="L214" s="205"/>
      <c r="M214" s="210"/>
      <c r="N214" s="211"/>
      <c r="O214" s="211"/>
      <c r="P214" s="211"/>
      <c r="Q214" s="211"/>
      <c r="R214" s="211"/>
      <c r="S214" s="211"/>
      <c r="T214" s="21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06" t="s">
        <v>519</v>
      </c>
      <c r="AU214" s="206" t="s">
        <v>89</v>
      </c>
      <c r="AV214" s="13" t="s">
        <v>89</v>
      </c>
      <c r="AW214" s="13" t="s">
        <v>3</v>
      </c>
      <c r="AX214" s="13" t="s">
        <v>87</v>
      </c>
      <c r="AY214" s="206" t="s">
        <v>230</v>
      </c>
    </row>
    <row r="215" s="2" customFormat="1" ht="16.5" customHeight="1">
      <c r="A215" s="38"/>
      <c r="B215" s="177"/>
      <c r="C215" s="178" t="s">
        <v>285</v>
      </c>
      <c r="D215" s="178" t="s">
        <v>231</v>
      </c>
      <c r="E215" s="179" t="s">
        <v>771</v>
      </c>
      <c r="F215" s="180" t="s">
        <v>772</v>
      </c>
      <c r="G215" s="181" t="s">
        <v>578</v>
      </c>
      <c r="H215" s="182">
        <v>102.13800000000001</v>
      </c>
      <c r="I215" s="183"/>
      <c r="J215" s="184">
        <f>ROUND(I215*H215,2)</f>
        <v>0</v>
      </c>
      <c r="K215" s="180" t="s">
        <v>515</v>
      </c>
      <c r="L215" s="39"/>
      <c r="M215" s="185" t="s">
        <v>1</v>
      </c>
      <c r="N215" s="186" t="s">
        <v>44</v>
      </c>
      <c r="O215" s="77"/>
      <c r="P215" s="187">
        <f>O215*H215</f>
        <v>0</v>
      </c>
      <c r="Q215" s="187">
        <v>0</v>
      </c>
      <c r="R215" s="187">
        <f>Q215*H215</f>
        <v>0</v>
      </c>
      <c r="S215" s="187">
        <v>0</v>
      </c>
      <c r="T215" s="188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89" t="s">
        <v>235</v>
      </c>
      <c r="AT215" s="189" t="s">
        <v>231</v>
      </c>
      <c r="AU215" s="189" t="s">
        <v>89</v>
      </c>
      <c r="AY215" s="19" t="s">
        <v>230</v>
      </c>
      <c r="BE215" s="190">
        <f>IF(N215="základní",J215,0)</f>
        <v>0</v>
      </c>
      <c r="BF215" s="190">
        <f>IF(N215="snížená",J215,0)</f>
        <v>0</v>
      </c>
      <c r="BG215" s="190">
        <f>IF(N215="zákl. přenesená",J215,0)</f>
        <v>0</v>
      </c>
      <c r="BH215" s="190">
        <f>IF(N215="sníž. přenesená",J215,0)</f>
        <v>0</v>
      </c>
      <c r="BI215" s="190">
        <f>IF(N215="nulová",J215,0)</f>
        <v>0</v>
      </c>
      <c r="BJ215" s="19" t="s">
        <v>87</v>
      </c>
      <c r="BK215" s="190">
        <f>ROUND(I215*H215,2)</f>
        <v>0</v>
      </c>
      <c r="BL215" s="19" t="s">
        <v>235</v>
      </c>
      <c r="BM215" s="189" t="s">
        <v>2924</v>
      </c>
    </row>
    <row r="216" s="2" customFormat="1">
      <c r="A216" s="38"/>
      <c r="B216" s="39"/>
      <c r="C216" s="38"/>
      <c r="D216" s="191" t="s">
        <v>237</v>
      </c>
      <c r="E216" s="38"/>
      <c r="F216" s="192" t="s">
        <v>774</v>
      </c>
      <c r="G216" s="38"/>
      <c r="H216" s="38"/>
      <c r="I216" s="193"/>
      <c r="J216" s="38"/>
      <c r="K216" s="38"/>
      <c r="L216" s="39"/>
      <c r="M216" s="194"/>
      <c r="N216" s="195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237</v>
      </c>
      <c r="AU216" s="19" t="s">
        <v>89</v>
      </c>
    </row>
    <row r="217" s="2" customFormat="1">
      <c r="A217" s="38"/>
      <c r="B217" s="39"/>
      <c r="C217" s="38"/>
      <c r="D217" s="199" t="s">
        <v>397</v>
      </c>
      <c r="E217" s="38"/>
      <c r="F217" s="200" t="s">
        <v>775</v>
      </c>
      <c r="G217" s="38"/>
      <c r="H217" s="38"/>
      <c r="I217" s="193"/>
      <c r="J217" s="38"/>
      <c r="K217" s="38"/>
      <c r="L217" s="39"/>
      <c r="M217" s="194"/>
      <c r="N217" s="195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397</v>
      </c>
      <c r="AU217" s="19" t="s">
        <v>89</v>
      </c>
    </row>
    <row r="218" s="15" customFormat="1">
      <c r="A218" s="15"/>
      <c r="B218" s="221"/>
      <c r="C218" s="15"/>
      <c r="D218" s="191" t="s">
        <v>519</v>
      </c>
      <c r="E218" s="222" t="s">
        <v>1</v>
      </c>
      <c r="F218" s="223" t="s">
        <v>2279</v>
      </c>
      <c r="G218" s="15"/>
      <c r="H218" s="222" t="s">
        <v>1</v>
      </c>
      <c r="I218" s="224"/>
      <c r="J218" s="15"/>
      <c r="K218" s="15"/>
      <c r="L218" s="221"/>
      <c r="M218" s="225"/>
      <c r="N218" s="226"/>
      <c r="O218" s="226"/>
      <c r="P218" s="226"/>
      <c r="Q218" s="226"/>
      <c r="R218" s="226"/>
      <c r="S218" s="226"/>
      <c r="T218" s="227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22" t="s">
        <v>519</v>
      </c>
      <c r="AU218" s="222" t="s">
        <v>89</v>
      </c>
      <c r="AV218" s="15" t="s">
        <v>87</v>
      </c>
      <c r="AW218" s="15" t="s">
        <v>35</v>
      </c>
      <c r="AX218" s="15" t="s">
        <v>79</v>
      </c>
      <c r="AY218" s="222" t="s">
        <v>230</v>
      </c>
    </row>
    <row r="219" s="15" customFormat="1">
      <c r="A219" s="15"/>
      <c r="B219" s="221"/>
      <c r="C219" s="15"/>
      <c r="D219" s="191" t="s">
        <v>519</v>
      </c>
      <c r="E219" s="222" t="s">
        <v>1</v>
      </c>
      <c r="F219" s="223" t="s">
        <v>1975</v>
      </c>
      <c r="G219" s="15"/>
      <c r="H219" s="222" t="s">
        <v>1</v>
      </c>
      <c r="I219" s="224"/>
      <c r="J219" s="15"/>
      <c r="K219" s="15"/>
      <c r="L219" s="221"/>
      <c r="M219" s="225"/>
      <c r="N219" s="226"/>
      <c r="O219" s="226"/>
      <c r="P219" s="226"/>
      <c r="Q219" s="226"/>
      <c r="R219" s="226"/>
      <c r="S219" s="226"/>
      <c r="T219" s="227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22" t="s">
        <v>519</v>
      </c>
      <c r="AU219" s="222" t="s">
        <v>89</v>
      </c>
      <c r="AV219" s="15" t="s">
        <v>87</v>
      </c>
      <c r="AW219" s="15" t="s">
        <v>35</v>
      </c>
      <c r="AX219" s="15" t="s">
        <v>79</v>
      </c>
      <c r="AY219" s="222" t="s">
        <v>230</v>
      </c>
    </row>
    <row r="220" s="13" customFormat="1">
      <c r="A220" s="13"/>
      <c r="B220" s="205"/>
      <c r="C220" s="13"/>
      <c r="D220" s="191" t="s">
        <v>519</v>
      </c>
      <c r="E220" s="206" t="s">
        <v>1</v>
      </c>
      <c r="F220" s="207" t="s">
        <v>2903</v>
      </c>
      <c r="G220" s="13"/>
      <c r="H220" s="208">
        <v>147.92400000000001</v>
      </c>
      <c r="I220" s="209"/>
      <c r="J220" s="13"/>
      <c r="K220" s="13"/>
      <c r="L220" s="205"/>
      <c r="M220" s="210"/>
      <c r="N220" s="211"/>
      <c r="O220" s="211"/>
      <c r="P220" s="211"/>
      <c r="Q220" s="211"/>
      <c r="R220" s="211"/>
      <c r="S220" s="211"/>
      <c r="T220" s="21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06" t="s">
        <v>519</v>
      </c>
      <c r="AU220" s="206" t="s">
        <v>89</v>
      </c>
      <c r="AV220" s="13" t="s">
        <v>89</v>
      </c>
      <c r="AW220" s="13" t="s">
        <v>35</v>
      </c>
      <c r="AX220" s="13" t="s">
        <v>79</v>
      </c>
      <c r="AY220" s="206" t="s">
        <v>230</v>
      </c>
    </row>
    <row r="221" s="16" customFormat="1">
      <c r="A221" s="16"/>
      <c r="B221" s="228"/>
      <c r="C221" s="16"/>
      <c r="D221" s="191" t="s">
        <v>519</v>
      </c>
      <c r="E221" s="229" t="s">
        <v>1</v>
      </c>
      <c r="F221" s="230" t="s">
        <v>685</v>
      </c>
      <c r="G221" s="16"/>
      <c r="H221" s="231">
        <v>147.92400000000001</v>
      </c>
      <c r="I221" s="232"/>
      <c r="J221" s="16"/>
      <c r="K221" s="16"/>
      <c r="L221" s="228"/>
      <c r="M221" s="233"/>
      <c r="N221" s="234"/>
      <c r="O221" s="234"/>
      <c r="P221" s="234"/>
      <c r="Q221" s="234"/>
      <c r="R221" s="234"/>
      <c r="S221" s="234"/>
      <c r="T221" s="235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T221" s="229" t="s">
        <v>519</v>
      </c>
      <c r="AU221" s="229" t="s">
        <v>89</v>
      </c>
      <c r="AV221" s="16" t="s">
        <v>241</v>
      </c>
      <c r="AW221" s="16" t="s">
        <v>35</v>
      </c>
      <c r="AX221" s="16" t="s">
        <v>79</v>
      </c>
      <c r="AY221" s="229" t="s">
        <v>230</v>
      </c>
    </row>
    <row r="222" s="15" customFormat="1">
      <c r="A222" s="15"/>
      <c r="B222" s="221"/>
      <c r="C222" s="15"/>
      <c r="D222" s="191" t="s">
        <v>519</v>
      </c>
      <c r="E222" s="222" t="s">
        <v>1</v>
      </c>
      <c r="F222" s="223" t="s">
        <v>2061</v>
      </c>
      <c r="G222" s="15"/>
      <c r="H222" s="222" t="s">
        <v>1</v>
      </c>
      <c r="I222" s="224"/>
      <c r="J222" s="15"/>
      <c r="K222" s="15"/>
      <c r="L222" s="221"/>
      <c r="M222" s="225"/>
      <c r="N222" s="226"/>
      <c r="O222" s="226"/>
      <c r="P222" s="226"/>
      <c r="Q222" s="226"/>
      <c r="R222" s="226"/>
      <c r="S222" s="226"/>
      <c r="T222" s="227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22" t="s">
        <v>519</v>
      </c>
      <c r="AU222" s="222" t="s">
        <v>89</v>
      </c>
      <c r="AV222" s="15" t="s">
        <v>87</v>
      </c>
      <c r="AW222" s="15" t="s">
        <v>35</v>
      </c>
      <c r="AX222" s="15" t="s">
        <v>79</v>
      </c>
      <c r="AY222" s="222" t="s">
        <v>230</v>
      </c>
    </row>
    <row r="223" s="15" customFormat="1">
      <c r="A223" s="15"/>
      <c r="B223" s="221"/>
      <c r="C223" s="15"/>
      <c r="D223" s="191" t="s">
        <v>519</v>
      </c>
      <c r="E223" s="222" t="s">
        <v>1</v>
      </c>
      <c r="F223" s="223" t="s">
        <v>2062</v>
      </c>
      <c r="G223" s="15"/>
      <c r="H223" s="222" t="s">
        <v>1</v>
      </c>
      <c r="I223" s="224"/>
      <c r="J223" s="15"/>
      <c r="K223" s="15"/>
      <c r="L223" s="221"/>
      <c r="M223" s="225"/>
      <c r="N223" s="226"/>
      <c r="O223" s="226"/>
      <c r="P223" s="226"/>
      <c r="Q223" s="226"/>
      <c r="R223" s="226"/>
      <c r="S223" s="226"/>
      <c r="T223" s="227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22" t="s">
        <v>519</v>
      </c>
      <c r="AU223" s="222" t="s">
        <v>89</v>
      </c>
      <c r="AV223" s="15" t="s">
        <v>87</v>
      </c>
      <c r="AW223" s="15" t="s">
        <v>35</v>
      </c>
      <c r="AX223" s="15" t="s">
        <v>79</v>
      </c>
      <c r="AY223" s="222" t="s">
        <v>230</v>
      </c>
    </row>
    <row r="224" s="13" customFormat="1">
      <c r="A224" s="13"/>
      <c r="B224" s="205"/>
      <c r="C224" s="13"/>
      <c r="D224" s="191" t="s">
        <v>519</v>
      </c>
      <c r="E224" s="206" t="s">
        <v>1</v>
      </c>
      <c r="F224" s="207" t="s">
        <v>2925</v>
      </c>
      <c r="G224" s="13"/>
      <c r="H224" s="208">
        <v>-7.0439999999999996</v>
      </c>
      <c r="I224" s="209"/>
      <c r="J224" s="13"/>
      <c r="K224" s="13"/>
      <c r="L224" s="205"/>
      <c r="M224" s="210"/>
      <c r="N224" s="211"/>
      <c r="O224" s="211"/>
      <c r="P224" s="211"/>
      <c r="Q224" s="211"/>
      <c r="R224" s="211"/>
      <c r="S224" s="211"/>
      <c r="T224" s="21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06" t="s">
        <v>519</v>
      </c>
      <c r="AU224" s="206" t="s">
        <v>89</v>
      </c>
      <c r="AV224" s="13" t="s">
        <v>89</v>
      </c>
      <c r="AW224" s="13" t="s">
        <v>35</v>
      </c>
      <c r="AX224" s="13" t="s">
        <v>79</v>
      </c>
      <c r="AY224" s="206" t="s">
        <v>230</v>
      </c>
    </row>
    <row r="225" s="13" customFormat="1">
      <c r="A225" s="13"/>
      <c r="B225" s="205"/>
      <c r="C225" s="13"/>
      <c r="D225" s="191" t="s">
        <v>519</v>
      </c>
      <c r="E225" s="206" t="s">
        <v>1</v>
      </c>
      <c r="F225" s="207" t="s">
        <v>2926</v>
      </c>
      <c r="G225" s="13"/>
      <c r="H225" s="208">
        <v>-38.741999999999997</v>
      </c>
      <c r="I225" s="209"/>
      <c r="J225" s="13"/>
      <c r="K225" s="13"/>
      <c r="L225" s="205"/>
      <c r="M225" s="210"/>
      <c r="N225" s="211"/>
      <c r="O225" s="211"/>
      <c r="P225" s="211"/>
      <c r="Q225" s="211"/>
      <c r="R225" s="211"/>
      <c r="S225" s="211"/>
      <c r="T225" s="21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06" t="s">
        <v>519</v>
      </c>
      <c r="AU225" s="206" t="s">
        <v>89</v>
      </c>
      <c r="AV225" s="13" t="s">
        <v>89</v>
      </c>
      <c r="AW225" s="13" t="s">
        <v>35</v>
      </c>
      <c r="AX225" s="13" t="s">
        <v>79</v>
      </c>
      <c r="AY225" s="206" t="s">
        <v>230</v>
      </c>
    </row>
    <row r="226" s="16" customFormat="1">
      <c r="A226" s="16"/>
      <c r="B226" s="228"/>
      <c r="C226" s="16"/>
      <c r="D226" s="191" t="s">
        <v>519</v>
      </c>
      <c r="E226" s="229" t="s">
        <v>1</v>
      </c>
      <c r="F226" s="230" t="s">
        <v>685</v>
      </c>
      <c r="G226" s="16"/>
      <c r="H226" s="231">
        <v>-45.785999999999994</v>
      </c>
      <c r="I226" s="232"/>
      <c r="J226" s="16"/>
      <c r="K226" s="16"/>
      <c r="L226" s="228"/>
      <c r="M226" s="233"/>
      <c r="N226" s="234"/>
      <c r="O226" s="234"/>
      <c r="P226" s="234"/>
      <c r="Q226" s="234"/>
      <c r="R226" s="234"/>
      <c r="S226" s="234"/>
      <c r="T226" s="235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T226" s="229" t="s">
        <v>519</v>
      </c>
      <c r="AU226" s="229" t="s">
        <v>89</v>
      </c>
      <c r="AV226" s="16" t="s">
        <v>241</v>
      </c>
      <c r="AW226" s="16" t="s">
        <v>35</v>
      </c>
      <c r="AX226" s="16" t="s">
        <v>79</v>
      </c>
      <c r="AY226" s="229" t="s">
        <v>230</v>
      </c>
    </row>
    <row r="227" s="14" customFormat="1">
      <c r="A227" s="14"/>
      <c r="B227" s="213"/>
      <c r="C227" s="14"/>
      <c r="D227" s="191" t="s">
        <v>519</v>
      </c>
      <c r="E227" s="214" t="s">
        <v>1</v>
      </c>
      <c r="F227" s="215" t="s">
        <v>534</v>
      </c>
      <c r="G227" s="14"/>
      <c r="H227" s="216">
        <v>102.13800000000001</v>
      </c>
      <c r="I227" s="217"/>
      <c r="J227" s="14"/>
      <c r="K227" s="14"/>
      <c r="L227" s="213"/>
      <c r="M227" s="218"/>
      <c r="N227" s="219"/>
      <c r="O227" s="219"/>
      <c r="P227" s="219"/>
      <c r="Q227" s="219"/>
      <c r="R227" s="219"/>
      <c r="S227" s="219"/>
      <c r="T227" s="220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14" t="s">
        <v>519</v>
      </c>
      <c r="AU227" s="214" t="s">
        <v>89</v>
      </c>
      <c r="AV227" s="14" t="s">
        <v>235</v>
      </c>
      <c r="AW227" s="14" t="s">
        <v>35</v>
      </c>
      <c r="AX227" s="14" t="s">
        <v>87</v>
      </c>
      <c r="AY227" s="214" t="s">
        <v>230</v>
      </c>
    </row>
    <row r="228" s="2" customFormat="1" ht="16.5" customHeight="1">
      <c r="A228" s="38"/>
      <c r="B228" s="177"/>
      <c r="C228" s="236" t="s">
        <v>289</v>
      </c>
      <c r="D228" s="236" t="s">
        <v>745</v>
      </c>
      <c r="E228" s="237" t="s">
        <v>784</v>
      </c>
      <c r="F228" s="238" t="s">
        <v>785</v>
      </c>
      <c r="G228" s="239" t="s">
        <v>748</v>
      </c>
      <c r="H228" s="240">
        <v>204.27600000000001</v>
      </c>
      <c r="I228" s="241"/>
      <c r="J228" s="242">
        <f>ROUND(I228*H228,2)</f>
        <v>0</v>
      </c>
      <c r="K228" s="238" t="s">
        <v>515</v>
      </c>
      <c r="L228" s="243"/>
      <c r="M228" s="244" t="s">
        <v>1</v>
      </c>
      <c r="N228" s="245" t="s">
        <v>44</v>
      </c>
      <c r="O228" s="77"/>
      <c r="P228" s="187">
        <f>O228*H228</f>
        <v>0</v>
      </c>
      <c r="Q228" s="187">
        <v>0</v>
      </c>
      <c r="R228" s="187">
        <f>Q228*H228</f>
        <v>0</v>
      </c>
      <c r="S228" s="187">
        <v>0</v>
      </c>
      <c r="T228" s="188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89" t="s">
        <v>260</v>
      </c>
      <c r="AT228" s="189" t="s">
        <v>745</v>
      </c>
      <c r="AU228" s="189" t="s">
        <v>89</v>
      </c>
      <c r="AY228" s="19" t="s">
        <v>230</v>
      </c>
      <c r="BE228" s="190">
        <f>IF(N228="základní",J228,0)</f>
        <v>0</v>
      </c>
      <c r="BF228" s="190">
        <f>IF(N228="snížená",J228,0)</f>
        <v>0</v>
      </c>
      <c r="BG228" s="190">
        <f>IF(N228="zákl. přenesená",J228,0)</f>
        <v>0</v>
      </c>
      <c r="BH228" s="190">
        <f>IF(N228="sníž. přenesená",J228,0)</f>
        <v>0</v>
      </c>
      <c r="BI228" s="190">
        <f>IF(N228="nulová",J228,0)</f>
        <v>0</v>
      </c>
      <c r="BJ228" s="19" t="s">
        <v>87</v>
      </c>
      <c r="BK228" s="190">
        <f>ROUND(I228*H228,2)</f>
        <v>0</v>
      </c>
      <c r="BL228" s="19" t="s">
        <v>235</v>
      </c>
      <c r="BM228" s="189" t="s">
        <v>2927</v>
      </c>
    </row>
    <row r="229" s="2" customFormat="1">
      <c r="A229" s="38"/>
      <c r="B229" s="39"/>
      <c r="C229" s="38"/>
      <c r="D229" s="191" t="s">
        <v>237</v>
      </c>
      <c r="E229" s="38"/>
      <c r="F229" s="192" t="s">
        <v>785</v>
      </c>
      <c r="G229" s="38"/>
      <c r="H229" s="38"/>
      <c r="I229" s="193"/>
      <c r="J229" s="38"/>
      <c r="K229" s="38"/>
      <c r="L229" s="39"/>
      <c r="M229" s="194"/>
      <c r="N229" s="195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237</v>
      </c>
      <c r="AU229" s="19" t="s">
        <v>89</v>
      </c>
    </row>
    <row r="230" s="13" customFormat="1">
      <c r="A230" s="13"/>
      <c r="B230" s="205"/>
      <c r="C230" s="13"/>
      <c r="D230" s="191" t="s">
        <v>519</v>
      </c>
      <c r="E230" s="13"/>
      <c r="F230" s="207" t="s">
        <v>2928</v>
      </c>
      <c r="G230" s="13"/>
      <c r="H230" s="208">
        <v>204.27600000000001</v>
      </c>
      <c r="I230" s="209"/>
      <c r="J230" s="13"/>
      <c r="K230" s="13"/>
      <c r="L230" s="205"/>
      <c r="M230" s="210"/>
      <c r="N230" s="211"/>
      <c r="O230" s="211"/>
      <c r="P230" s="211"/>
      <c r="Q230" s="211"/>
      <c r="R230" s="211"/>
      <c r="S230" s="211"/>
      <c r="T230" s="21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06" t="s">
        <v>519</v>
      </c>
      <c r="AU230" s="206" t="s">
        <v>89</v>
      </c>
      <c r="AV230" s="13" t="s">
        <v>89</v>
      </c>
      <c r="AW230" s="13" t="s">
        <v>3</v>
      </c>
      <c r="AX230" s="13" t="s">
        <v>87</v>
      </c>
      <c r="AY230" s="206" t="s">
        <v>230</v>
      </c>
    </row>
    <row r="231" s="2" customFormat="1" ht="16.5" customHeight="1">
      <c r="A231" s="38"/>
      <c r="B231" s="177"/>
      <c r="C231" s="178" t="s">
        <v>293</v>
      </c>
      <c r="D231" s="178" t="s">
        <v>231</v>
      </c>
      <c r="E231" s="179" t="s">
        <v>789</v>
      </c>
      <c r="F231" s="180" t="s">
        <v>790</v>
      </c>
      <c r="G231" s="181" t="s">
        <v>578</v>
      </c>
      <c r="H231" s="182">
        <v>35.860999999999997</v>
      </c>
      <c r="I231" s="183"/>
      <c r="J231" s="184">
        <f>ROUND(I231*H231,2)</f>
        <v>0</v>
      </c>
      <c r="K231" s="180" t="s">
        <v>515</v>
      </c>
      <c r="L231" s="39"/>
      <c r="M231" s="185" t="s">
        <v>1</v>
      </c>
      <c r="N231" s="186" t="s">
        <v>44</v>
      </c>
      <c r="O231" s="77"/>
      <c r="P231" s="187">
        <f>O231*H231</f>
        <v>0</v>
      </c>
      <c r="Q231" s="187">
        <v>0</v>
      </c>
      <c r="R231" s="187">
        <f>Q231*H231</f>
        <v>0</v>
      </c>
      <c r="S231" s="187">
        <v>0</v>
      </c>
      <c r="T231" s="188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89" t="s">
        <v>235</v>
      </c>
      <c r="AT231" s="189" t="s">
        <v>231</v>
      </c>
      <c r="AU231" s="189" t="s">
        <v>89</v>
      </c>
      <c r="AY231" s="19" t="s">
        <v>230</v>
      </c>
      <c r="BE231" s="190">
        <f>IF(N231="základní",J231,0)</f>
        <v>0</v>
      </c>
      <c r="BF231" s="190">
        <f>IF(N231="snížená",J231,0)</f>
        <v>0</v>
      </c>
      <c r="BG231" s="190">
        <f>IF(N231="zákl. přenesená",J231,0)</f>
        <v>0</v>
      </c>
      <c r="BH231" s="190">
        <f>IF(N231="sníž. přenesená",J231,0)</f>
        <v>0</v>
      </c>
      <c r="BI231" s="190">
        <f>IF(N231="nulová",J231,0)</f>
        <v>0</v>
      </c>
      <c r="BJ231" s="19" t="s">
        <v>87</v>
      </c>
      <c r="BK231" s="190">
        <f>ROUND(I231*H231,2)</f>
        <v>0</v>
      </c>
      <c r="BL231" s="19" t="s">
        <v>235</v>
      </c>
      <c r="BM231" s="189" t="s">
        <v>2929</v>
      </c>
    </row>
    <row r="232" s="2" customFormat="1">
      <c r="A232" s="38"/>
      <c r="B232" s="39"/>
      <c r="C232" s="38"/>
      <c r="D232" s="191" t="s">
        <v>237</v>
      </c>
      <c r="E232" s="38"/>
      <c r="F232" s="192" t="s">
        <v>792</v>
      </c>
      <c r="G232" s="38"/>
      <c r="H232" s="38"/>
      <c r="I232" s="193"/>
      <c r="J232" s="38"/>
      <c r="K232" s="38"/>
      <c r="L232" s="39"/>
      <c r="M232" s="194"/>
      <c r="N232" s="195"/>
      <c r="O232" s="77"/>
      <c r="P232" s="77"/>
      <c r="Q232" s="77"/>
      <c r="R232" s="77"/>
      <c r="S232" s="77"/>
      <c r="T232" s="7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T232" s="19" t="s">
        <v>237</v>
      </c>
      <c r="AU232" s="19" t="s">
        <v>89</v>
      </c>
    </row>
    <row r="233" s="2" customFormat="1">
      <c r="A233" s="38"/>
      <c r="B233" s="39"/>
      <c r="C233" s="38"/>
      <c r="D233" s="199" t="s">
        <v>397</v>
      </c>
      <c r="E233" s="38"/>
      <c r="F233" s="200" t="s">
        <v>793</v>
      </c>
      <c r="G233" s="38"/>
      <c r="H233" s="38"/>
      <c r="I233" s="193"/>
      <c r="J233" s="38"/>
      <c r="K233" s="38"/>
      <c r="L233" s="39"/>
      <c r="M233" s="194"/>
      <c r="N233" s="195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397</v>
      </c>
      <c r="AU233" s="19" t="s">
        <v>89</v>
      </c>
    </row>
    <row r="234" s="13" customFormat="1">
      <c r="A234" s="13"/>
      <c r="B234" s="205"/>
      <c r="C234" s="13"/>
      <c r="D234" s="191" t="s">
        <v>519</v>
      </c>
      <c r="E234" s="206" t="s">
        <v>1</v>
      </c>
      <c r="F234" s="207" t="s">
        <v>2930</v>
      </c>
      <c r="G234" s="13"/>
      <c r="H234" s="208">
        <v>38.741999999999997</v>
      </c>
      <c r="I234" s="209"/>
      <c r="J234" s="13"/>
      <c r="K234" s="13"/>
      <c r="L234" s="205"/>
      <c r="M234" s="210"/>
      <c r="N234" s="211"/>
      <c r="O234" s="211"/>
      <c r="P234" s="211"/>
      <c r="Q234" s="211"/>
      <c r="R234" s="211"/>
      <c r="S234" s="211"/>
      <c r="T234" s="21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06" t="s">
        <v>519</v>
      </c>
      <c r="AU234" s="206" t="s">
        <v>89</v>
      </c>
      <c r="AV234" s="13" t="s">
        <v>89</v>
      </c>
      <c r="AW234" s="13" t="s">
        <v>35</v>
      </c>
      <c r="AX234" s="13" t="s">
        <v>79</v>
      </c>
      <c r="AY234" s="206" t="s">
        <v>230</v>
      </c>
    </row>
    <row r="235" s="13" customFormat="1">
      <c r="A235" s="13"/>
      <c r="B235" s="205"/>
      <c r="C235" s="13"/>
      <c r="D235" s="191" t="s">
        <v>519</v>
      </c>
      <c r="E235" s="206" t="s">
        <v>1</v>
      </c>
      <c r="F235" s="207" t="s">
        <v>2931</v>
      </c>
      <c r="G235" s="13"/>
      <c r="H235" s="208">
        <v>-2.8809999999999998</v>
      </c>
      <c r="I235" s="209"/>
      <c r="J235" s="13"/>
      <c r="K235" s="13"/>
      <c r="L235" s="205"/>
      <c r="M235" s="210"/>
      <c r="N235" s="211"/>
      <c r="O235" s="211"/>
      <c r="P235" s="211"/>
      <c r="Q235" s="211"/>
      <c r="R235" s="211"/>
      <c r="S235" s="211"/>
      <c r="T235" s="21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06" t="s">
        <v>519</v>
      </c>
      <c r="AU235" s="206" t="s">
        <v>89</v>
      </c>
      <c r="AV235" s="13" t="s">
        <v>89</v>
      </c>
      <c r="AW235" s="13" t="s">
        <v>35</v>
      </c>
      <c r="AX235" s="13" t="s">
        <v>79</v>
      </c>
      <c r="AY235" s="206" t="s">
        <v>230</v>
      </c>
    </row>
    <row r="236" s="14" customFormat="1">
      <c r="A236" s="14"/>
      <c r="B236" s="213"/>
      <c r="C236" s="14"/>
      <c r="D236" s="191" t="s">
        <v>519</v>
      </c>
      <c r="E236" s="214" t="s">
        <v>1</v>
      </c>
      <c r="F236" s="215" t="s">
        <v>534</v>
      </c>
      <c r="G236" s="14"/>
      <c r="H236" s="216">
        <v>35.860999999999997</v>
      </c>
      <c r="I236" s="217"/>
      <c r="J236" s="14"/>
      <c r="K236" s="14"/>
      <c r="L236" s="213"/>
      <c r="M236" s="218"/>
      <c r="N236" s="219"/>
      <c r="O236" s="219"/>
      <c r="P236" s="219"/>
      <c r="Q236" s="219"/>
      <c r="R236" s="219"/>
      <c r="S236" s="219"/>
      <c r="T236" s="220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14" t="s">
        <v>519</v>
      </c>
      <c r="AU236" s="214" t="s">
        <v>89</v>
      </c>
      <c r="AV236" s="14" t="s">
        <v>235</v>
      </c>
      <c r="AW236" s="14" t="s">
        <v>35</v>
      </c>
      <c r="AX236" s="14" t="s">
        <v>87</v>
      </c>
      <c r="AY236" s="214" t="s">
        <v>230</v>
      </c>
    </row>
    <row r="237" s="2" customFormat="1" ht="16.5" customHeight="1">
      <c r="A237" s="38"/>
      <c r="B237" s="177"/>
      <c r="C237" s="236" t="s">
        <v>297</v>
      </c>
      <c r="D237" s="236" t="s">
        <v>745</v>
      </c>
      <c r="E237" s="237" t="s">
        <v>779</v>
      </c>
      <c r="F237" s="238" t="s">
        <v>780</v>
      </c>
      <c r="G237" s="239" t="s">
        <v>748</v>
      </c>
      <c r="H237" s="240">
        <v>71.721999999999994</v>
      </c>
      <c r="I237" s="241"/>
      <c r="J237" s="242">
        <f>ROUND(I237*H237,2)</f>
        <v>0</v>
      </c>
      <c r="K237" s="238" t="s">
        <v>515</v>
      </c>
      <c r="L237" s="243"/>
      <c r="M237" s="244" t="s">
        <v>1</v>
      </c>
      <c r="N237" s="245" t="s">
        <v>44</v>
      </c>
      <c r="O237" s="77"/>
      <c r="P237" s="187">
        <f>O237*H237</f>
        <v>0</v>
      </c>
      <c r="Q237" s="187">
        <v>0</v>
      </c>
      <c r="R237" s="187">
        <f>Q237*H237</f>
        <v>0</v>
      </c>
      <c r="S237" s="187">
        <v>0</v>
      </c>
      <c r="T237" s="188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89" t="s">
        <v>260</v>
      </c>
      <c r="AT237" s="189" t="s">
        <v>745</v>
      </c>
      <c r="AU237" s="189" t="s">
        <v>89</v>
      </c>
      <c r="AY237" s="19" t="s">
        <v>230</v>
      </c>
      <c r="BE237" s="190">
        <f>IF(N237="základní",J237,0)</f>
        <v>0</v>
      </c>
      <c r="BF237" s="190">
        <f>IF(N237="snížená",J237,0)</f>
        <v>0</v>
      </c>
      <c r="BG237" s="190">
        <f>IF(N237="zákl. přenesená",J237,0)</f>
        <v>0</v>
      </c>
      <c r="BH237" s="190">
        <f>IF(N237="sníž. přenesená",J237,0)</f>
        <v>0</v>
      </c>
      <c r="BI237" s="190">
        <f>IF(N237="nulová",J237,0)</f>
        <v>0</v>
      </c>
      <c r="BJ237" s="19" t="s">
        <v>87</v>
      </c>
      <c r="BK237" s="190">
        <f>ROUND(I237*H237,2)</f>
        <v>0</v>
      </c>
      <c r="BL237" s="19" t="s">
        <v>235</v>
      </c>
      <c r="BM237" s="189" t="s">
        <v>2932</v>
      </c>
    </row>
    <row r="238" s="2" customFormat="1">
      <c r="A238" s="38"/>
      <c r="B238" s="39"/>
      <c r="C238" s="38"/>
      <c r="D238" s="191" t="s">
        <v>237</v>
      </c>
      <c r="E238" s="38"/>
      <c r="F238" s="192" t="s">
        <v>780</v>
      </c>
      <c r="G238" s="38"/>
      <c r="H238" s="38"/>
      <c r="I238" s="193"/>
      <c r="J238" s="38"/>
      <c r="K238" s="38"/>
      <c r="L238" s="39"/>
      <c r="M238" s="194"/>
      <c r="N238" s="195"/>
      <c r="O238" s="77"/>
      <c r="P238" s="77"/>
      <c r="Q238" s="77"/>
      <c r="R238" s="77"/>
      <c r="S238" s="77"/>
      <c r="T238" s="7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T238" s="19" t="s">
        <v>237</v>
      </c>
      <c r="AU238" s="19" t="s">
        <v>89</v>
      </c>
    </row>
    <row r="239" s="13" customFormat="1">
      <c r="A239" s="13"/>
      <c r="B239" s="205"/>
      <c r="C239" s="13"/>
      <c r="D239" s="191" t="s">
        <v>519</v>
      </c>
      <c r="E239" s="13"/>
      <c r="F239" s="207" t="s">
        <v>2933</v>
      </c>
      <c r="G239" s="13"/>
      <c r="H239" s="208">
        <v>71.721999999999994</v>
      </c>
      <c r="I239" s="209"/>
      <c r="J239" s="13"/>
      <c r="K239" s="13"/>
      <c r="L239" s="205"/>
      <c r="M239" s="210"/>
      <c r="N239" s="211"/>
      <c r="O239" s="211"/>
      <c r="P239" s="211"/>
      <c r="Q239" s="211"/>
      <c r="R239" s="211"/>
      <c r="S239" s="211"/>
      <c r="T239" s="21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06" t="s">
        <v>519</v>
      </c>
      <c r="AU239" s="206" t="s">
        <v>89</v>
      </c>
      <c r="AV239" s="13" t="s">
        <v>89</v>
      </c>
      <c r="AW239" s="13" t="s">
        <v>3</v>
      </c>
      <c r="AX239" s="13" t="s">
        <v>87</v>
      </c>
      <c r="AY239" s="206" t="s">
        <v>230</v>
      </c>
    </row>
    <row r="240" s="12" customFormat="1" ht="22.8" customHeight="1">
      <c r="A240" s="12"/>
      <c r="B240" s="166"/>
      <c r="C240" s="12"/>
      <c r="D240" s="167" t="s">
        <v>78</v>
      </c>
      <c r="E240" s="197" t="s">
        <v>241</v>
      </c>
      <c r="F240" s="197" t="s">
        <v>2085</v>
      </c>
      <c r="G240" s="12"/>
      <c r="H240" s="12"/>
      <c r="I240" s="169"/>
      <c r="J240" s="198">
        <f>BK240</f>
        <v>0</v>
      </c>
      <c r="K240" s="12"/>
      <c r="L240" s="166"/>
      <c r="M240" s="171"/>
      <c r="N240" s="172"/>
      <c r="O240" s="172"/>
      <c r="P240" s="173">
        <f>SUM(P241:P245)</f>
        <v>0</v>
      </c>
      <c r="Q240" s="172"/>
      <c r="R240" s="173">
        <f>SUM(R241:R245)</f>
        <v>0</v>
      </c>
      <c r="S240" s="172"/>
      <c r="T240" s="174">
        <f>SUM(T241:T245)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167" t="s">
        <v>87</v>
      </c>
      <c r="AT240" s="175" t="s">
        <v>78</v>
      </c>
      <c r="AU240" s="175" t="s">
        <v>87</v>
      </c>
      <c r="AY240" s="167" t="s">
        <v>230</v>
      </c>
      <c r="BK240" s="176">
        <f>SUM(BK241:BK245)</f>
        <v>0</v>
      </c>
    </row>
    <row r="241" s="2" customFormat="1" ht="16.5" customHeight="1">
      <c r="A241" s="38"/>
      <c r="B241" s="177"/>
      <c r="C241" s="178" t="s">
        <v>301</v>
      </c>
      <c r="D241" s="178" t="s">
        <v>231</v>
      </c>
      <c r="E241" s="179" t="s">
        <v>2086</v>
      </c>
      <c r="F241" s="180" t="s">
        <v>2087</v>
      </c>
      <c r="G241" s="181" t="s">
        <v>543</v>
      </c>
      <c r="H241" s="182">
        <v>58.700000000000003</v>
      </c>
      <c r="I241" s="183"/>
      <c r="J241" s="184">
        <f>ROUND(I241*H241,2)</f>
        <v>0</v>
      </c>
      <c r="K241" s="180" t="s">
        <v>515</v>
      </c>
      <c r="L241" s="39"/>
      <c r="M241" s="185" t="s">
        <v>1</v>
      </c>
      <c r="N241" s="186" t="s">
        <v>44</v>
      </c>
      <c r="O241" s="77"/>
      <c r="P241" s="187">
        <f>O241*H241</f>
        <v>0</v>
      </c>
      <c r="Q241" s="187">
        <v>0</v>
      </c>
      <c r="R241" s="187">
        <f>Q241*H241</f>
        <v>0</v>
      </c>
      <c r="S241" s="187">
        <v>0</v>
      </c>
      <c r="T241" s="188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89" t="s">
        <v>235</v>
      </c>
      <c r="AT241" s="189" t="s">
        <v>231</v>
      </c>
      <c r="AU241" s="189" t="s">
        <v>89</v>
      </c>
      <c r="AY241" s="19" t="s">
        <v>230</v>
      </c>
      <c r="BE241" s="190">
        <f>IF(N241="základní",J241,0)</f>
        <v>0</v>
      </c>
      <c r="BF241" s="190">
        <f>IF(N241="snížená",J241,0)</f>
        <v>0</v>
      </c>
      <c r="BG241" s="190">
        <f>IF(N241="zákl. přenesená",J241,0)</f>
        <v>0</v>
      </c>
      <c r="BH241" s="190">
        <f>IF(N241="sníž. přenesená",J241,0)</f>
        <v>0</v>
      </c>
      <c r="BI241" s="190">
        <f>IF(N241="nulová",J241,0)</f>
        <v>0</v>
      </c>
      <c r="BJ241" s="19" t="s">
        <v>87</v>
      </c>
      <c r="BK241" s="190">
        <f>ROUND(I241*H241,2)</f>
        <v>0</v>
      </c>
      <c r="BL241" s="19" t="s">
        <v>235</v>
      </c>
      <c r="BM241" s="189" t="s">
        <v>2934</v>
      </c>
    </row>
    <row r="242" s="2" customFormat="1">
      <c r="A242" s="38"/>
      <c r="B242" s="39"/>
      <c r="C242" s="38"/>
      <c r="D242" s="191" t="s">
        <v>237</v>
      </c>
      <c r="E242" s="38"/>
      <c r="F242" s="192" t="s">
        <v>2089</v>
      </c>
      <c r="G242" s="38"/>
      <c r="H242" s="38"/>
      <c r="I242" s="193"/>
      <c r="J242" s="38"/>
      <c r="K242" s="38"/>
      <c r="L242" s="39"/>
      <c r="M242" s="194"/>
      <c r="N242" s="195"/>
      <c r="O242" s="77"/>
      <c r="P242" s="77"/>
      <c r="Q242" s="77"/>
      <c r="R242" s="77"/>
      <c r="S242" s="77"/>
      <c r="T242" s="7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19" t="s">
        <v>237</v>
      </c>
      <c r="AU242" s="19" t="s">
        <v>89</v>
      </c>
    </row>
    <row r="243" s="2" customFormat="1">
      <c r="A243" s="38"/>
      <c r="B243" s="39"/>
      <c r="C243" s="38"/>
      <c r="D243" s="199" t="s">
        <v>397</v>
      </c>
      <c r="E243" s="38"/>
      <c r="F243" s="200" t="s">
        <v>2090</v>
      </c>
      <c r="G243" s="38"/>
      <c r="H243" s="38"/>
      <c r="I243" s="193"/>
      <c r="J243" s="38"/>
      <c r="K243" s="38"/>
      <c r="L243" s="39"/>
      <c r="M243" s="194"/>
      <c r="N243" s="195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397</v>
      </c>
      <c r="AU243" s="19" t="s">
        <v>89</v>
      </c>
    </row>
    <row r="244" s="13" customFormat="1">
      <c r="A244" s="13"/>
      <c r="B244" s="205"/>
      <c r="C244" s="13"/>
      <c r="D244" s="191" t="s">
        <v>519</v>
      </c>
      <c r="E244" s="206" t="s">
        <v>1</v>
      </c>
      <c r="F244" s="207" t="s">
        <v>2935</v>
      </c>
      <c r="G244" s="13"/>
      <c r="H244" s="208">
        <v>58.700000000000003</v>
      </c>
      <c r="I244" s="209"/>
      <c r="J244" s="13"/>
      <c r="K244" s="13"/>
      <c r="L244" s="205"/>
      <c r="M244" s="210"/>
      <c r="N244" s="211"/>
      <c r="O244" s="211"/>
      <c r="P244" s="211"/>
      <c r="Q244" s="211"/>
      <c r="R244" s="211"/>
      <c r="S244" s="211"/>
      <c r="T244" s="21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06" t="s">
        <v>519</v>
      </c>
      <c r="AU244" s="206" t="s">
        <v>89</v>
      </c>
      <c r="AV244" s="13" t="s">
        <v>89</v>
      </c>
      <c r="AW244" s="13" t="s">
        <v>35</v>
      </c>
      <c r="AX244" s="13" t="s">
        <v>79</v>
      </c>
      <c r="AY244" s="206" t="s">
        <v>230</v>
      </c>
    </row>
    <row r="245" s="14" customFormat="1">
      <c r="A245" s="14"/>
      <c r="B245" s="213"/>
      <c r="C245" s="14"/>
      <c r="D245" s="191" t="s">
        <v>519</v>
      </c>
      <c r="E245" s="214" t="s">
        <v>1</v>
      </c>
      <c r="F245" s="215" t="s">
        <v>534</v>
      </c>
      <c r="G245" s="14"/>
      <c r="H245" s="216">
        <v>58.700000000000003</v>
      </c>
      <c r="I245" s="217"/>
      <c r="J245" s="14"/>
      <c r="K245" s="14"/>
      <c r="L245" s="213"/>
      <c r="M245" s="218"/>
      <c r="N245" s="219"/>
      <c r="O245" s="219"/>
      <c r="P245" s="219"/>
      <c r="Q245" s="219"/>
      <c r="R245" s="219"/>
      <c r="S245" s="219"/>
      <c r="T245" s="220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14" t="s">
        <v>519</v>
      </c>
      <c r="AU245" s="214" t="s">
        <v>89</v>
      </c>
      <c r="AV245" s="14" t="s">
        <v>235</v>
      </c>
      <c r="AW245" s="14" t="s">
        <v>35</v>
      </c>
      <c r="AX245" s="14" t="s">
        <v>87</v>
      </c>
      <c r="AY245" s="214" t="s">
        <v>230</v>
      </c>
    </row>
    <row r="246" s="12" customFormat="1" ht="22.8" customHeight="1">
      <c r="A246" s="12"/>
      <c r="B246" s="166"/>
      <c r="C246" s="12"/>
      <c r="D246" s="167" t="s">
        <v>78</v>
      </c>
      <c r="E246" s="197" t="s">
        <v>235</v>
      </c>
      <c r="F246" s="197" t="s">
        <v>845</v>
      </c>
      <c r="G246" s="12"/>
      <c r="H246" s="12"/>
      <c r="I246" s="169"/>
      <c r="J246" s="198">
        <f>BK246</f>
        <v>0</v>
      </c>
      <c r="K246" s="12"/>
      <c r="L246" s="166"/>
      <c r="M246" s="171"/>
      <c r="N246" s="172"/>
      <c r="O246" s="172"/>
      <c r="P246" s="173">
        <f>SUM(P247:P251)</f>
        <v>0</v>
      </c>
      <c r="Q246" s="172"/>
      <c r="R246" s="173">
        <f>SUM(R247:R251)</f>
        <v>0</v>
      </c>
      <c r="S246" s="172"/>
      <c r="T246" s="174">
        <f>SUM(T247:T251)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167" t="s">
        <v>87</v>
      </c>
      <c r="AT246" s="175" t="s">
        <v>78</v>
      </c>
      <c r="AU246" s="175" t="s">
        <v>87</v>
      </c>
      <c r="AY246" s="167" t="s">
        <v>230</v>
      </c>
      <c r="BK246" s="176">
        <f>SUM(BK247:BK251)</f>
        <v>0</v>
      </c>
    </row>
    <row r="247" s="2" customFormat="1" ht="16.5" customHeight="1">
      <c r="A247" s="38"/>
      <c r="B247" s="177"/>
      <c r="C247" s="178" t="s">
        <v>305</v>
      </c>
      <c r="D247" s="178" t="s">
        <v>231</v>
      </c>
      <c r="E247" s="179" t="s">
        <v>846</v>
      </c>
      <c r="F247" s="180" t="s">
        <v>847</v>
      </c>
      <c r="G247" s="181" t="s">
        <v>578</v>
      </c>
      <c r="H247" s="182">
        <v>7.0439999999999996</v>
      </c>
      <c r="I247" s="183"/>
      <c r="J247" s="184">
        <f>ROUND(I247*H247,2)</f>
        <v>0</v>
      </c>
      <c r="K247" s="180" t="s">
        <v>515</v>
      </c>
      <c r="L247" s="39"/>
      <c r="M247" s="185" t="s">
        <v>1</v>
      </c>
      <c r="N247" s="186" t="s">
        <v>44</v>
      </c>
      <c r="O247" s="77"/>
      <c r="P247" s="187">
        <f>O247*H247</f>
        <v>0</v>
      </c>
      <c r="Q247" s="187">
        <v>0</v>
      </c>
      <c r="R247" s="187">
        <f>Q247*H247</f>
        <v>0</v>
      </c>
      <c r="S247" s="187">
        <v>0</v>
      </c>
      <c r="T247" s="188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89" t="s">
        <v>235</v>
      </c>
      <c r="AT247" s="189" t="s">
        <v>231</v>
      </c>
      <c r="AU247" s="189" t="s">
        <v>89</v>
      </c>
      <c r="AY247" s="19" t="s">
        <v>230</v>
      </c>
      <c r="BE247" s="190">
        <f>IF(N247="základní",J247,0)</f>
        <v>0</v>
      </c>
      <c r="BF247" s="190">
        <f>IF(N247="snížená",J247,0)</f>
        <v>0</v>
      </c>
      <c r="BG247" s="190">
        <f>IF(N247="zákl. přenesená",J247,0)</f>
        <v>0</v>
      </c>
      <c r="BH247" s="190">
        <f>IF(N247="sníž. přenesená",J247,0)</f>
        <v>0</v>
      </c>
      <c r="BI247" s="190">
        <f>IF(N247="nulová",J247,0)</f>
        <v>0</v>
      </c>
      <c r="BJ247" s="19" t="s">
        <v>87</v>
      </c>
      <c r="BK247" s="190">
        <f>ROUND(I247*H247,2)</f>
        <v>0</v>
      </c>
      <c r="BL247" s="19" t="s">
        <v>235</v>
      </c>
      <c r="BM247" s="189" t="s">
        <v>2936</v>
      </c>
    </row>
    <row r="248" s="2" customFormat="1">
      <c r="A248" s="38"/>
      <c r="B248" s="39"/>
      <c r="C248" s="38"/>
      <c r="D248" s="191" t="s">
        <v>237</v>
      </c>
      <c r="E248" s="38"/>
      <c r="F248" s="192" t="s">
        <v>849</v>
      </c>
      <c r="G248" s="38"/>
      <c r="H248" s="38"/>
      <c r="I248" s="193"/>
      <c r="J248" s="38"/>
      <c r="K248" s="38"/>
      <c r="L248" s="39"/>
      <c r="M248" s="194"/>
      <c r="N248" s="195"/>
      <c r="O248" s="77"/>
      <c r="P248" s="77"/>
      <c r="Q248" s="77"/>
      <c r="R248" s="77"/>
      <c r="S248" s="77"/>
      <c r="T248" s="7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19" t="s">
        <v>237</v>
      </c>
      <c r="AU248" s="19" t="s">
        <v>89</v>
      </c>
    </row>
    <row r="249" s="2" customFormat="1">
      <c r="A249" s="38"/>
      <c r="B249" s="39"/>
      <c r="C249" s="38"/>
      <c r="D249" s="199" t="s">
        <v>397</v>
      </c>
      <c r="E249" s="38"/>
      <c r="F249" s="200" t="s">
        <v>850</v>
      </c>
      <c r="G249" s="38"/>
      <c r="H249" s="38"/>
      <c r="I249" s="193"/>
      <c r="J249" s="38"/>
      <c r="K249" s="38"/>
      <c r="L249" s="39"/>
      <c r="M249" s="194"/>
      <c r="N249" s="195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397</v>
      </c>
      <c r="AU249" s="19" t="s">
        <v>89</v>
      </c>
    </row>
    <row r="250" s="13" customFormat="1">
      <c r="A250" s="13"/>
      <c r="B250" s="205"/>
      <c r="C250" s="13"/>
      <c r="D250" s="191" t="s">
        <v>519</v>
      </c>
      <c r="E250" s="206" t="s">
        <v>1</v>
      </c>
      <c r="F250" s="207" t="s">
        <v>2937</v>
      </c>
      <c r="G250" s="13"/>
      <c r="H250" s="208">
        <v>7.0439999999999996</v>
      </c>
      <c r="I250" s="209"/>
      <c r="J250" s="13"/>
      <c r="K250" s="13"/>
      <c r="L250" s="205"/>
      <c r="M250" s="210"/>
      <c r="N250" s="211"/>
      <c r="O250" s="211"/>
      <c r="P250" s="211"/>
      <c r="Q250" s="211"/>
      <c r="R250" s="211"/>
      <c r="S250" s="211"/>
      <c r="T250" s="21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06" t="s">
        <v>519</v>
      </c>
      <c r="AU250" s="206" t="s">
        <v>89</v>
      </c>
      <c r="AV250" s="13" t="s">
        <v>89</v>
      </c>
      <c r="AW250" s="13" t="s">
        <v>35</v>
      </c>
      <c r="AX250" s="13" t="s">
        <v>79</v>
      </c>
      <c r="AY250" s="206" t="s">
        <v>230</v>
      </c>
    </row>
    <row r="251" s="14" customFormat="1">
      <c r="A251" s="14"/>
      <c r="B251" s="213"/>
      <c r="C251" s="14"/>
      <c r="D251" s="191" t="s">
        <v>519</v>
      </c>
      <c r="E251" s="214" t="s">
        <v>1</v>
      </c>
      <c r="F251" s="215" t="s">
        <v>534</v>
      </c>
      <c r="G251" s="14"/>
      <c r="H251" s="216">
        <v>7.0439999999999996</v>
      </c>
      <c r="I251" s="217"/>
      <c r="J251" s="14"/>
      <c r="K251" s="14"/>
      <c r="L251" s="213"/>
      <c r="M251" s="218"/>
      <c r="N251" s="219"/>
      <c r="O251" s="219"/>
      <c r="P251" s="219"/>
      <c r="Q251" s="219"/>
      <c r="R251" s="219"/>
      <c r="S251" s="219"/>
      <c r="T251" s="220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14" t="s">
        <v>519</v>
      </c>
      <c r="AU251" s="214" t="s">
        <v>89</v>
      </c>
      <c r="AV251" s="14" t="s">
        <v>235</v>
      </c>
      <c r="AW251" s="14" t="s">
        <v>35</v>
      </c>
      <c r="AX251" s="14" t="s">
        <v>87</v>
      </c>
      <c r="AY251" s="214" t="s">
        <v>230</v>
      </c>
    </row>
    <row r="252" s="12" customFormat="1" ht="22.8" customHeight="1">
      <c r="A252" s="12"/>
      <c r="B252" s="166"/>
      <c r="C252" s="12"/>
      <c r="D252" s="167" t="s">
        <v>78</v>
      </c>
      <c r="E252" s="197" t="s">
        <v>260</v>
      </c>
      <c r="F252" s="197" t="s">
        <v>1038</v>
      </c>
      <c r="G252" s="12"/>
      <c r="H252" s="12"/>
      <c r="I252" s="169"/>
      <c r="J252" s="198">
        <f>BK252</f>
        <v>0</v>
      </c>
      <c r="K252" s="12"/>
      <c r="L252" s="166"/>
      <c r="M252" s="171"/>
      <c r="N252" s="172"/>
      <c r="O252" s="172"/>
      <c r="P252" s="173">
        <f>SUM(P253:P282)</f>
        <v>0</v>
      </c>
      <c r="Q252" s="172"/>
      <c r="R252" s="173">
        <f>SUM(R253:R282)</f>
        <v>0.77914273000000001</v>
      </c>
      <c r="S252" s="172"/>
      <c r="T252" s="174">
        <f>SUM(T253:T282)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167" t="s">
        <v>87</v>
      </c>
      <c r="AT252" s="175" t="s">
        <v>78</v>
      </c>
      <c r="AU252" s="175" t="s">
        <v>87</v>
      </c>
      <c r="AY252" s="167" t="s">
        <v>230</v>
      </c>
      <c r="BK252" s="176">
        <f>SUM(BK253:BK282)</f>
        <v>0</v>
      </c>
    </row>
    <row r="253" s="2" customFormat="1" ht="16.5" customHeight="1">
      <c r="A253" s="38"/>
      <c r="B253" s="177"/>
      <c r="C253" s="178" t="s">
        <v>310</v>
      </c>
      <c r="D253" s="178" t="s">
        <v>231</v>
      </c>
      <c r="E253" s="179" t="s">
        <v>2145</v>
      </c>
      <c r="F253" s="180" t="s">
        <v>2146</v>
      </c>
      <c r="G253" s="181" t="s">
        <v>543</v>
      </c>
      <c r="H253" s="182">
        <v>58.700000000000003</v>
      </c>
      <c r="I253" s="183"/>
      <c r="J253" s="184">
        <f>ROUND(I253*H253,2)</f>
        <v>0</v>
      </c>
      <c r="K253" s="180" t="s">
        <v>515</v>
      </c>
      <c r="L253" s="39"/>
      <c r="M253" s="185" t="s">
        <v>1</v>
      </c>
      <c r="N253" s="186" t="s">
        <v>44</v>
      </c>
      <c r="O253" s="77"/>
      <c r="P253" s="187">
        <f>O253*H253</f>
        <v>0</v>
      </c>
      <c r="Q253" s="187">
        <v>2.0000000000000002E-05</v>
      </c>
      <c r="R253" s="187">
        <f>Q253*H253</f>
        <v>0.0011740000000000001</v>
      </c>
      <c r="S253" s="187">
        <v>0</v>
      </c>
      <c r="T253" s="188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189" t="s">
        <v>235</v>
      </c>
      <c r="AT253" s="189" t="s">
        <v>231</v>
      </c>
      <c r="AU253" s="189" t="s">
        <v>89</v>
      </c>
      <c r="AY253" s="19" t="s">
        <v>230</v>
      </c>
      <c r="BE253" s="190">
        <f>IF(N253="základní",J253,0)</f>
        <v>0</v>
      </c>
      <c r="BF253" s="190">
        <f>IF(N253="snížená",J253,0)</f>
        <v>0</v>
      </c>
      <c r="BG253" s="190">
        <f>IF(N253="zákl. přenesená",J253,0)</f>
        <v>0</v>
      </c>
      <c r="BH253" s="190">
        <f>IF(N253="sníž. přenesená",J253,0)</f>
        <v>0</v>
      </c>
      <c r="BI253" s="190">
        <f>IF(N253="nulová",J253,0)</f>
        <v>0</v>
      </c>
      <c r="BJ253" s="19" t="s">
        <v>87</v>
      </c>
      <c r="BK253" s="190">
        <f>ROUND(I253*H253,2)</f>
        <v>0</v>
      </c>
      <c r="BL253" s="19" t="s">
        <v>235</v>
      </c>
      <c r="BM253" s="189" t="s">
        <v>2938</v>
      </c>
    </row>
    <row r="254" s="2" customFormat="1">
      <c r="A254" s="38"/>
      <c r="B254" s="39"/>
      <c r="C254" s="38"/>
      <c r="D254" s="191" t="s">
        <v>237</v>
      </c>
      <c r="E254" s="38"/>
      <c r="F254" s="192" t="s">
        <v>2148</v>
      </c>
      <c r="G254" s="38"/>
      <c r="H254" s="38"/>
      <c r="I254" s="193"/>
      <c r="J254" s="38"/>
      <c r="K254" s="38"/>
      <c r="L254" s="39"/>
      <c r="M254" s="194"/>
      <c r="N254" s="195"/>
      <c r="O254" s="77"/>
      <c r="P254" s="77"/>
      <c r="Q254" s="77"/>
      <c r="R254" s="77"/>
      <c r="S254" s="77"/>
      <c r="T254" s="7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T254" s="19" t="s">
        <v>237</v>
      </c>
      <c r="AU254" s="19" t="s">
        <v>89</v>
      </c>
    </row>
    <row r="255" s="2" customFormat="1">
      <c r="A255" s="38"/>
      <c r="B255" s="39"/>
      <c r="C255" s="38"/>
      <c r="D255" s="199" t="s">
        <v>397</v>
      </c>
      <c r="E255" s="38"/>
      <c r="F255" s="200" t="s">
        <v>2149</v>
      </c>
      <c r="G255" s="38"/>
      <c r="H255" s="38"/>
      <c r="I255" s="193"/>
      <c r="J255" s="38"/>
      <c r="K255" s="38"/>
      <c r="L255" s="39"/>
      <c r="M255" s="194"/>
      <c r="N255" s="195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397</v>
      </c>
      <c r="AU255" s="19" t="s">
        <v>89</v>
      </c>
    </row>
    <row r="256" s="13" customFormat="1">
      <c r="A256" s="13"/>
      <c r="B256" s="205"/>
      <c r="C256" s="13"/>
      <c r="D256" s="191" t="s">
        <v>519</v>
      </c>
      <c r="E256" s="206" t="s">
        <v>1</v>
      </c>
      <c r="F256" s="207" t="s">
        <v>2935</v>
      </c>
      <c r="G256" s="13"/>
      <c r="H256" s="208">
        <v>58.700000000000003</v>
      </c>
      <c r="I256" s="209"/>
      <c r="J256" s="13"/>
      <c r="K256" s="13"/>
      <c r="L256" s="205"/>
      <c r="M256" s="210"/>
      <c r="N256" s="211"/>
      <c r="O256" s="211"/>
      <c r="P256" s="211"/>
      <c r="Q256" s="211"/>
      <c r="R256" s="211"/>
      <c r="S256" s="211"/>
      <c r="T256" s="21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06" t="s">
        <v>519</v>
      </c>
      <c r="AU256" s="206" t="s">
        <v>89</v>
      </c>
      <c r="AV256" s="13" t="s">
        <v>89</v>
      </c>
      <c r="AW256" s="13" t="s">
        <v>35</v>
      </c>
      <c r="AX256" s="13" t="s">
        <v>79</v>
      </c>
      <c r="AY256" s="206" t="s">
        <v>230</v>
      </c>
    </row>
    <row r="257" s="14" customFormat="1">
      <c r="A257" s="14"/>
      <c r="B257" s="213"/>
      <c r="C257" s="14"/>
      <c r="D257" s="191" t="s">
        <v>519</v>
      </c>
      <c r="E257" s="214" t="s">
        <v>1</v>
      </c>
      <c r="F257" s="215" t="s">
        <v>534</v>
      </c>
      <c r="G257" s="14"/>
      <c r="H257" s="216">
        <v>58.700000000000003</v>
      </c>
      <c r="I257" s="217"/>
      <c r="J257" s="14"/>
      <c r="K257" s="14"/>
      <c r="L257" s="213"/>
      <c r="M257" s="218"/>
      <c r="N257" s="219"/>
      <c r="O257" s="219"/>
      <c r="P257" s="219"/>
      <c r="Q257" s="219"/>
      <c r="R257" s="219"/>
      <c r="S257" s="219"/>
      <c r="T257" s="220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14" t="s">
        <v>519</v>
      </c>
      <c r="AU257" s="214" t="s">
        <v>89</v>
      </c>
      <c r="AV257" s="14" t="s">
        <v>235</v>
      </c>
      <c r="AW257" s="14" t="s">
        <v>35</v>
      </c>
      <c r="AX257" s="14" t="s">
        <v>87</v>
      </c>
      <c r="AY257" s="214" t="s">
        <v>230</v>
      </c>
    </row>
    <row r="258" s="2" customFormat="1" ht="16.5" customHeight="1">
      <c r="A258" s="38"/>
      <c r="B258" s="177"/>
      <c r="C258" s="236" t="s">
        <v>7</v>
      </c>
      <c r="D258" s="236" t="s">
        <v>745</v>
      </c>
      <c r="E258" s="237" t="s">
        <v>2150</v>
      </c>
      <c r="F258" s="238" t="s">
        <v>2151</v>
      </c>
      <c r="G258" s="239" t="s">
        <v>543</v>
      </c>
      <c r="H258" s="240">
        <v>59.581000000000003</v>
      </c>
      <c r="I258" s="241"/>
      <c r="J258" s="242">
        <f>ROUND(I258*H258,2)</f>
        <v>0</v>
      </c>
      <c r="K258" s="238" t="s">
        <v>515</v>
      </c>
      <c r="L258" s="243"/>
      <c r="M258" s="244" t="s">
        <v>1</v>
      </c>
      <c r="N258" s="245" t="s">
        <v>44</v>
      </c>
      <c r="O258" s="77"/>
      <c r="P258" s="187">
        <f>O258*H258</f>
        <v>0</v>
      </c>
      <c r="Q258" s="187">
        <v>0.0073299999999999997</v>
      </c>
      <c r="R258" s="187">
        <f>Q258*H258</f>
        <v>0.43672873000000001</v>
      </c>
      <c r="S258" s="187">
        <v>0</v>
      </c>
      <c r="T258" s="188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189" t="s">
        <v>260</v>
      </c>
      <c r="AT258" s="189" t="s">
        <v>745</v>
      </c>
      <c r="AU258" s="189" t="s">
        <v>89</v>
      </c>
      <c r="AY258" s="19" t="s">
        <v>230</v>
      </c>
      <c r="BE258" s="190">
        <f>IF(N258="základní",J258,0)</f>
        <v>0</v>
      </c>
      <c r="BF258" s="190">
        <f>IF(N258="snížená",J258,0)</f>
        <v>0</v>
      </c>
      <c r="BG258" s="190">
        <f>IF(N258="zákl. přenesená",J258,0)</f>
        <v>0</v>
      </c>
      <c r="BH258" s="190">
        <f>IF(N258="sníž. přenesená",J258,0)</f>
        <v>0</v>
      </c>
      <c r="BI258" s="190">
        <f>IF(N258="nulová",J258,0)</f>
        <v>0</v>
      </c>
      <c r="BJ258" s="19" t="s">
        <v>87</v>
      </c>
      <c r="BK258" s="190">
        <f>ROUND(I258*H258,2)</f>
        <v>0</v>
      </c>
      <c r="BL258" s="19" t="s">
        <v>235</v>
      </c>
      <c r="BM258" s="189" t="s">
        <v>2939</v>
      </c>
    </row>
    <row r="259" s="2" customFormat="1">
      <c r="A259" s="38"/>
      <c r="B259" s="39"/>
      <c r="C259" s="38"/>
      <c r="D259" s="191" t="s">
        <v>237</v>
      </c>
      <c r="E259" s="38"/>
      <c r="F259" s="192" t="s">
        <v>2151</v>
      </c>
      <c r="G259" s="38"/>
      <c r="H259" s="38"/>
      <c r="I259" s="193"/>
      <c r="J259" s="38"/>
      <c r="K259" s="38"/>
      <c r="L259" s="39"/>
      <c r="M259" s="194"/>
      <c r="N259" s="195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237</v>
      </c>
      <c r="AU259" s="19" t="s">
        <v>89</v>
      </c>
    </row>
    <row r="260" s="13" customFormat="1">
      <c r="A260" s="13"/>
      <c r="B260" s="205"/>
      <c r="C260" s="13"/>
      <c r="D260" s="191" t="s">
        <v>519</v>
      </c>
      <c r="E260" s="13"/>
      <c r="F260" s="207" t="s">
        <v>2940</v>
      </c>
      <c r="G260" s="13"/>
      <c r="H260" s="208">
        <v>59.581000000000003</v>
      </c>
      <c r="I260" s="209"/>
      <c r="J260" s="13"/>
      <c r="K260" s="13"/>
      <c r="L260" s="205"/>
      <c r="M260" s="210"/>
      <c r="N260" s="211"/>
      <c r="O260" s="211"/>
      <c r="P260" s="211"/>
      <c r="Q260" s="211"/>
      <c r="R260" s="211"/>
      <c r="S260" s="211"/>
      <c r="T260" s="21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06" t="s">
        <v>519</v>
      </c>
      <c r="AU260" s="206" t="s">
        <v>89</v>
      </c>
      <c r="AV260" s="13" t="s">
        <v>89</v>
      </c>
      <c r="AW260" s="13" t="s">
        <v>3</v>
      </c>
      <c r="AX260" s="13" t="s">
        <v>87</v>
      </c>
      <c r="AY260" s="206" t="s">
        <v>230</v>
      </c>
    </row>
    <row r="261" s="2" customFormat="1" ht="16.5" customHeight="1">
      <c r="A261" s="38"/>
      <c r="B261" s="177"/>
      <c r="C261" s="178" t="s">
        <v>317</v>
      </c>
      <c r="D261" s="178" t="s">
        <v>231</v>
      </c>
      <c r="E261" s="179" t="s">
        <v>2163</v>
      </c>
      <c r="F261" s="180" t="s">
        <v>2164</v>
      </c>
      <c r="G261" s="181" t="s">
        <v>2165</v>
      </c>
      <c r="H261" s="182">
        <v>1</v>
      </c>
      <c r="I261" s="183"/>
      <c r="J261" s="184">
        <f>ROUND(I261*H261,2)</f>
        <v>0</v>
      </c>
      <c r="K261" s="180" t="s">
        <v>515</v>
      </c>
      <c r="L261" s="39"/>
      <c r="M261" s="185" t="s">
        <v>1</v>
      </c>
      <c r="N261" s="186" t="s">
        <v>44</v>
      </c>
      <c r="O261" s="77"/>
      <c r="P261" s="187">
        <f>O261*H261</f>
        <v>0</v>
      </c>
      <c r="Q261" s="187">
        <v>0.00031</v>
      </c>
      <c r="R261" s="187">
        <f>Q261*H261</f>
        <v>0.00031</v>
      </c>
      <c r="S261" s="187">
        <v>0</v>
      </c>
      <c r="T261" s="188">
        <f>S261*H261</f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189" t="s">
        <v>235</v>
      </c>
      <c r="AT261" s="189" t="s">
        <v>231</v>
      </c>
      <c r="AU261" s="189" t="s">
        <v>89</v>
      </c>
      <c r="AY261" s="19" t="s">
        <v>230</v>
      </c>
      <c r="BE261" s="190">
        <f>IF(N261="základní",J261,0)</f>
        <v>0</v>
      </c>
      <c r="BF261" s="190">
        <f>IF(N261="snížená",J261,0)</f>
        <v>0</v>
      </c>
      <c r="BG261" s="190">
        <f>IF(N261="zákl. přenesená",J261,0)</f>
        <v>0</v>
      </c>
      <c r="BH261" s="190">
        <f>IF(N261="sníž. přenesená",J261,0)</f>
        <v>0</v>
      </c>
      <c r="BI261" s="190">
        <f>IF(N261="nulová",J261,0)</f>
        <v>0</v>
      </c>
      <c r="BJ261" s="19" t="s">
        <v>87</v>
      </c>
      <c r="BK261" s="190">
        <f>ROUND(I261*H261,2)</f>
        <v>0</v>
      </c>
      <c r="BL261" s="19" t="s">
        <v>235</v>
      </c>
      <c r="BM261" s="189" t="s">
        <v>2941</v>
      </c>
    </row>
    <row r="262" s="2" customFormat="1">
      <c r="A262" s="38"/>
      <c r="B262" s="39"/>
      <c r="C262" s="38"/>
      <c r="D262" s="191" t="s">
        <v>237</v>
      </c>
      <c r="E262" s="38"/>
      <c r="F262" s="192" t="s">
        <v>2167</v>
      </c>
      <c r="G262" s="38"/>
      <c r="H262" s="38"/>
      <c r="I262" s="193"/>
      <c r="J262" s="38"/>
      <c r="K262" s="38"/>
      <c r="L262" s="39"/>
      <c r="M262" s="194"/>
      <c r="N262" s="195"/>
      <c r="O262" s="77"/>
      <c r="P262" s="77"/>
      <c r="Q262" s="77"/>
      <c r="R262" s="77"/>
      <c r="S262" s="77"/>
      <c r="T262" s="7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T262" s="19" t="s">
        <v>237</v>
      </c>
      <c r="AU262" s="19" t="s">
        <v>89</v>
      </c>
    </row>
    <row r="263" s="2" customFormat="1">
      <c r="A263" s="38"/>
      <c r="B263" s="39"/>
      <c r="C263" s="38"/>
      <c r="D263" s="199" t="s">
        <v>397</v>
      </c>
      <c r="E263" s="38"/>
      <c r="F263" s="200" t="s">
        <v>2168</v>
      </c>
      <c r="G263" s="38"/>
      <c r="H263" s="38"/>
      <c r="I263" s="193"/>
      <c r="J263" s="38"/>
      <c r="K263" s="38"/>
      <c r="L263" s="39"/>
      <c r="M263" s="194"/>
      <c r="N263" s="195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397</v>
      </c>
      <c r="AU263" s="19" t="s">
        <v>89</v>
      </c>
    </row>
    <row r="264" s="2" customFormat="1" ht="16.5" customHeight="1">
      <c r="A264" s="38"/>
      <c r="B264" s="177"/>
      <c r="C264" s="178" t="s">
        <v>321</v>
      </c>
      <c r="D264" s="178" t="s">
        <v>231</v>
      </c>
      <c r="E264" s="179" t="s">
        <v>2174</v>
      </c>
      <c r="F264" s="180" t="s">
        <v>2175</v>
      </c>
      <c r="G264" s="181" t="s">
        <v>543</v>
      </c>
      <c r="H264" s="182">
        <v>58.700000000000003</v>
      </c>
      <c r="I264" s="183"/>
      <c r="J264" s="184">
        <f>ROUND(I264*H264,2)</f>
        <v>0</v>
      </c>
      <c r="K264" s="180" t="s">
        <v>515</v>
      </c>
      <c r="L264" s="39"/>
      <c r="M264" s="185" t="s">
        <v>1</v>
      </c>
      <c r="N264" s="186" t="s">
        <v>44</v>
      </c>
      <c r="O264" s="77"/>
      <c r="P264" s="187">
        <f>O264*H264</f>
        <v>0</v>
      </c>
      <c r="Q264" s="187">
        <v>0</v>
      </c>
      <c r="R264" s="187">
        <f>Q264*H264</f>
        <v>0</v>
      </c>
      <c r="S264" s="187">
        <v>0</v>
      </c>
      <c r="T264" s="188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89" t="s">
        <v>235</v>
      </c>
      <c r="AT264" s="189" t="s">
        <v>231</v>
      </c>
      <c r="AU264" s="189" t="s">
        <v>89</v>
      </c>
      <c r="AY264" s="19" t="s">
        <v>230</v>
      </c>
      <c r="BE264" s="190">
        <f>IF(N264="základní",J264,0)</f>
        <v>0</v>
      </c>
      <c r="BF264" s="190">
        <f>IF(N264="snížená",J264,0)</f>
        <v>0</v>
      </c>
      <c r="BG264" s="190">
        <f>IF(N264="zákl. přenesená",J264,0)</f>
        <v>0</v>
      </c>
      <c r="BH264" s="190">
        <f>IF(N264="sníž. přenesená",J264,0)</f>
        <v>0</v>
      </c>
      <c r="BI264" s="190">
        <f>IF(N264="nulová",J264,0)</f>
        <v>0</v>
      </c>
      <c r="BJ264" s="19" t="s">
        <v>87</v>
      </c>
      <c r="BK264" s="190">
        <f>ROUND(I264*H264,2)</f>
        <v>0</v>
      </c>
      <c r="BL264" s="19" t="s">
        <v>235</v>
      </c>
      <c r="BM264" s="189" t="s">
        <v>2942</v>
      </c>
    </row>
    <row r="265" s="2" customFormat="1">
      <c r="A265" s="38"/>
      <c r="B265" s="39"/>
      <c r="C265" s="38"/>
      <c r="D265" s="191" t="s">
        <v>237</v>
      </c>
      <c r="E265" s="38"/>
      <c r="F265" s="192" t="s">
        <v>2177</v>
      </c>
      <c r="G265" s="38"/>
      <c r="H265" s="38"/>
      <c r="I265" s="193"/>
      <c r="J265" s="38"/>
      <c r="K265" s="38"/>
      <c r="L265" s="39"/>
      <c r="M265" s="194"/>
      <c r="N265" s="195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237</v>
      </c>
      <c r="AU265" s="19" t="s">
        <v>89</v>
      </c>
    </row>
    <row r="266" s="2" customFormat="1">
      <c r="A266" s="38"/>
      <c r="B266" s="39"/>
      <c r="C266" s="38"/>
      <c r="D266" s="199" t="s">
        <v>397</v>
      </c>
      <c r="E266" s="38"/>
      <c r="F266" s="200" t="s">
        <v>2178</v>
      </c>
      <c r="G266" s="38"/>
      <c r="H266" s="38"/>
      <c r="I266" s="193"/>
      <c r="J266" s="38"/>
      <c r="K266" s="38"/>
      <c r="L266" s="39"/>
      <c r="M266" s="194"/>
      <c r="N266" s="195"/>
      <c r="O266" s="77"/>
      <c r="P266" s="77"/>
      <c r="Q266" s="77"/>
      <c r="R266" s="77"/>
      <c r="S266" s="77"/>
      <c r="T266" s="7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T266" s="19" t="s">
        <v>397</v>
      </c>
      <c r="AU266" s="19" t="s">
        <v>89</v>
      </c>
    </row>
    <row r="267" s="13" customFormat="1">
      <c r="A267" s="13"/>
      <c r="B267" s="205"/>
      <c r="C267" s="13"/>
      <c r="D267" s="191" t="s">
        <v>519</v>
      </c>
      <c r="E267" s="206" t="s">
        <v>1</v>
      </c>
      <c r="F267" s="207" t="s">
        <v>2935</v>
      </c>
      <c r="G267" s="13"/>
      <c r="H267" s="208">
        <v>58.700000000000003</v>
      </c>
      <c r="I267" s="209"/>
      <c r="J267" s="13"/>
      <c r="K267" s="13"/>
      <c r="L267" s="205"/>
      <c r="M267" s="210"/>
      <c r="N267" s="211"/>
      <c r="O267" s="211"/>
      <c r="P267" s="211"/>
      <c r="Q267" s="211"/>
      <c r="R267" s="211"/>
      <c r="S267" s="211"/>
      <c r="T267" s="21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06" t="s">
        <v>519</v>
      </c>
      <c r="AU267" s="206" t="s">
        <v>89</v>
      </c>
      <c r="AV267" s="13" t="s">
        <v>89</v>
      </c>
      <c r="AW267" s="13" t="s">
        <v>35</v>
      </c>
      <c r="AX267" s="13" t="s">
        <v>79</v>
      </c>
      <c r="AY267" s="206" t="s">
        <v>230</v>
      </c>
    </row>
    <row r="268" s="14" customFormat="1">
      <c r="A268" s="14"/>
      <c r="B268" s="213"/>
      <c r="C268" s="14"/>
      <c r="D268" s="191" t="s">
        <v>519</v>
      </c>
      <c r="E268" s="214" t="s">
        <v>1</v>
      </c>
      <c r="F268" s="215" t="s">
        <v>534</v>
      </c>
      <c r="G268" s="14"/>
      <c r="H268" s="216">
        <v>58.700000000000003</v>
      </c>
      <c r="I268" s="217"/>
      <c r="J268" s="14"/>
      <c r="K268" s="14"/>
      <c r="L268" s="213"/>
      <c r="M268" s="218"/>
      <c r="N268" s="219"/>
      <c r="O268" s="219"/>
      <c r="P268" s="219"/>
      <c r="Q268" s="219"/>
      <c r="R268" s="219"/>
      <c r="S268" s="219"/>
      <c r="T268" s="22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14" t="s">
        <v>519</v>
      </c>
      <c r="AU268" s="214" t="s">
        <v>89</v>
      </c>
      <c r="AV268" s="14" t="s">
        <v>235</v>
      </c>
      <c r="AW268" s="14" t="s">
        <v>35</v>
      </c>
      <c r="AX268" s="14" t="s">
        <v>87</v>
      </c>
      <c r="AY268" s="214" t="s">
        <v>230</v>
      </c>
    </row>
    <row r="269" s="2" customFormat="1" ht="16.5" customHeight="1">
      <c r="A269" s="38"/>
      <c r="B269" s="177"/>
      <c r="C269" s="178" t="s">
        <v>325</v>
      </c>
      <c r="D269" s="178" t="s">
        <v>231</v>
      </c>
      <c r="E269" s="179" t="s">
        <v>2943</v>
      </c>
      <c r="F269" s="180" t="s">
        <v>2944</v>
      </c>
      <c r="G269" s="181" t="s">
        <v>458</v>
      </c>
      <c r="H269" s="182">
        <v>1</v>
      </c>
      <c r="I269" s="183"/>
      <c r="J269" s="184">
        <f>ROUND(I269*H269,2)</f>
        <v>0</v>
      </c>
      <c r="K269" s="180" t="s">
        <v>515</v>
      </c>
      <c r="L269" s="39"/>
      <c r="M269" s="185" t="s">
        <v>1</v>
      </c>
      <c r="N269" s="186" t="s">
        <v>44</v>
      </c>
      <c r="O269" s="77"/>
      <c r="P269" s="187">
        <f>O269*H269</f>
        <v>0</v>
      </c>
      <c r="Q269" s="187">
        <v>0.10661</v>
      </c>
      <c r="R269" s="187">
        <f>Q269*H269</f>
        <v>0.10661</v>
      </c>
      <c r="S269" s="187">
        <v>0</v>
      </c>
      <c r="T269" s="188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89" t="s">
        <v>235</v>
      </c>
      <c r="AT269" s="189" t="s">
        <v>231</v>
      </c>
      <c r="AU269" s="189" t="s">
        <v>89</v>
      </c>
      <c r="AY269" s="19" t="s">
        <v>230</v>
      </c>
      <c r="BE269" s="190">
        <f>IF(N269="základní",J269,0)</f>
        <v>0</v>
      </c>
      <c r="BF269" s="190">
        <f>IF(N269="snížená",J269,0)</f>
        <v>0</v>
      </c>
      <c r="BG269" s="190">
        <f>IF(N269="zákl. přenesená",J269,0)</f>
        <v>0</v>
      </c>
      <c r="BH269" s="190">
        <f>IF(N269="sníž. přenesená",J269,0)</f>
        <v>0</v>
      </c>
      <c r="BI269" s="190">
        <f>IF(N269="nulová",J269,0)</f>
        <v>0</v>
      </c>
      <c r="BJ269" s="19" t="s">
        <v>87</v>
      </c>
      <c r="BK269" s="190">
        <f>ROUND(I269*H269,2)</f>
        <v>0</v>
      </c>
      <c r="BL269" s="19" t="s">
        <v>235</v>
      </c>
      <c r="BM269" s="189" t="s">
        <v>2945</v>
      </c>
    </row>
    <row r="270" s="2" customFormat="1">
      <c r="A270" s="38"/>
      <c r="B270" s="39"/>
      <c r="C270" s="38"/>
      <c r="D270" s="191" t="s">
        <v>237</v>
      </c>
      <c r="E270" s="38"/>
      <c r="F270" s="192" t="s">
        <v>2946</v>
      </c>
      <c r="G270" s="38"/>
      <c r="H270" s="38"/>
      <c r="I270" s="193"/>
      <c r="J270" s="38"/>
      <c r="K270" s="38"/>
      <c r="L270" s="39"/>
      <c r="M270" s="194"/>
      <c r="N270" s="195"/>
      <c r="O270" s="77"/>
      <c r="P270" s="77"/>
      <c r="Q270" s="77"/>
      <c r="R270" s="77"/>
      <c r="S270" s="77"/>
      <c r="T270" s="7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19" t="s">
        <v>237</v>
      </c>
      <c r="AU270" s="19" t="s">
        <v>89</v>
      </c>
    </row>
    <row r="271" s="2" customFormat="1">
      <c r="A271" s="38"/>
      <c r="B271" s="39"/>
      <c r="C271" s="38"/>
      <c r="D271" s="199" t="s">
        <v>397</v>
      </c>
      <c r="E271" s="38"/>
      <c r="F271" s="200" t="s">
        <v>2947</v>
      </c>
      <c r="G271" s="38"/>
      <c r="H271" s="38"/>
      <c r="I271" s="193"/>
      <c r="J271" s="38"/>
      <c r="K271" s="38"/>
      <c r="L271" s="39"/>
      <c r="M271" s="194"/>
      <c r="N271" s="195"/>
      <c r="O271" s="77"/>
      <c r="P271" s="77"/>
      <c r="Q271" s="77"/>
      <c r="R271" s="77"/>
      <c r="S271" s="77"/>
      <c r="T271" s="7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19" t="s">
        <v>397</v>
      </c>
      <c r="AU271" s="19" t="s">
        <v>89</v>
      </c>
    </row>
    <row r="272" s="13" customFormat="1">
      <c r="A272" s="13"/>
      <c r="B272" s="205"/>
      <c r="C272" s="13"/>
      <c r="D272" s="191" t="s">
        <v>519</v>
      </c>
      <c r="E272" s="206" t="s">
        <v>1</v>
      </c>
      <c r="F272" s="207" t="s">
        <v>2948</v>
      </c>
      <c r="G272" s="13"/>
      <c r="H272" s="208">
        <v>1</v>
      </c>
      <c r="I272" s="209"/>
      <c r="J272" s="13"/>
      <c r="K272" s="13"/>
      <c r="L272" s="205"/>
      <c r="M272" s="210"/>
      <c r="N272" s="211"/>
      <c r="O272" s="211"/>
      <c r="P272" s="211"/>
      <c r="Q272" s="211"/>
      <c r="R272" s="211"/>
      <c r="S272" s="211"/>
      <c r="T272" s="21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06" t="s">
        <v>519</v>
      </c>
      <c r="AU272" s="206" t="s">
        <v>89</v>
      </c>
      <c r="AV272" s="13" t="s">
        <v>89</v>
      </c>
      <c r="AW272" s="13" t="s">
        <v>35</v>
      </c>
      <c r="AX272" s="13" t="s">
        <v>79</v>
      </c>
      <c r="AY272" s="206" t="s">
        <v>230</v>
      </c>
    </row>
    <row r="273" s="14" customFormat="1">
      <c r="A273" s="14"/>
      <c r="B273" s="213"/>
      <c r="C273" s="14"/>
      <c r="D273" s="191" t="s">
        <v>519</v>
      </c>
      <c r="E273" s="214" t="s">
        <v>1</v>
      </c>
      <c r="F273" s="215" t="s">
        <v>534</v>
      </c>
      <c r="G273" s="14"/>
      <c r="H273" s="216">
        <v>1</v>
      </c>
      <c r="I273" s="217"/>
      <c r="J273" s="14"/>
      <c r="K273" s="14"/>
      <c r="L273" s="213"/>
      <c r="M273" s="218"/>
      <c r="N273" s="219"/>
      <c r="O273" s="219"/>
      <c r="P273" s="219"/>
      <c r="Q273" s="219"/>
      <c r="R273" s="219"/>
      <c r="S273" s="219"/>
      <c r="T273" s="220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14" t="s">
        <v>519</v>
      </c>
      <c r="AU273" s="214" t="s">
        <v>89</v>
      </c>
      <c r="AV273" s="14" t="s">
        <v>235</v>
      </c>
      <c r="AW273" s="14" t="s">
        <v>35</v>
      </c>
      <c r="AX273" s="14" t="s">
        <v>87</v>
      </c>
      <c r="AY273" s="214" t="s">
        <v>230</v>
      </c>
    </row>
    <row r="274" s="2" customFormat="1" ht="16.5" customHeight="1">
      <c r="A274" s="38"/>
      <c r="B274" s="177"/>
      <c r="C274" s="178" t="s">
        <v>329</v>
      </c>
      <c r="D274" s="178" t="s">
        <v>231</v>
      </c>
      <c r="E274" s="179" t="s">
        <v>2789</v>
      </c>
      <c r="F274" s="180" t="s">
        <v>2790</v>
      </c>
      <c r="G274" s="181" t="s">
        <v>458</v>
      </c>
      <c r="H274" s="182">
        <v>1</v>
      </c>
      <c r="I274" s="183"/>
      <c r="J274" s="184">
        <f>ROUND(I274*H274,2)</f>
        <v>0</v>
      </c>
      <c r="K274" s="180" t="s">
        <v>515</v>
      </c>
      <c r="L274" s="39"/>
      <c r="M274" s="185" t="s">
        <v>1</v>
      </c>
      <c r="N274" s="186" t="s">
        <v>44</v>
      </c>
      <c r="O274" s="77"/>
      <c r="P274" s="187">
        <f>O274*H274</f>
        <v>0</v>
      </c>
      <c r="Q274" s="187">
        <v>0.024240000000000001</v>
      </c>
      <c r="R274" s="187">
        <f>Q274*H274</f>
        <v>0.024240000000000001</v>
      </c>
      <c r="S274" s="187">
        <v>0</v>
      </c>
      <c r="T274" s="188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89" t="s">
        <v>235</v>
      </c>
      <c r="AT274" s="189" t="s">
        <v>231</v>
      </c>
      <c r="AU274" s="189" t="s">
        <v>89</v>
      </c>
      <c r="AY274" s="19" t="s">
        <v>230</v>
      </c>
      <c r="BE274" s="190">
        <f>IF(N274="základní",J274,0)</f>
        <v>0</v>
      </c>
      <c r="BF274" s="190">
        <f>IF(N274="snížená",J274,0)</f>
        <v>0</v>
      </c>
      <c r="BG274" s="190">
        <f>IF(N274="zákl. přenesená",J274,0)</f>
        <v>0</v>
      </c>
      <c r="BH274" s="190">
        <f>IF(N274="sníž. přenesená",J274,0)</f>
        <v>0</v>
      </c>
      <c r="BI274" s="190">
        <f>IF(N274="nulová",J274,0)</f>
        <v>0</v>
      </c>
      <c r="BJ274" s="19" t="s">
        <v>87</v>
      </c>
      <c r="BK274" s="190">
        <f>ROUND(I274*H274,2)</f>
        <v>0</v>
      </c>
      <c r="BL274" s="19" t="s">
        <v>235</v>
      </c>
      <c r="BM274" s="189" t="s">
        <v>2949</v>
      </c>
    </row>
    <row r="275" s="2" customFormat="1">
      <c r="A275" s="38"/>
      <c r="B275" s="39"/>
      <c r="C275" s="38"/>
      <c r="D275" s="191" t="s">
        <v>237</v>
      </c>
      <c r="E275" s="38"/>
      <c r="F275" s="192" t="s">
        <v>2792</v>
      </c>
      <c r="G275" s="38"/>
      <c r="H275" s="38"/>
      <c r="I275" s="193"/>
      <c r="J275" s="38"/>
      <c r="K275" s="38"/>
      <c r="L275" s="39"/>
      <c r="M275" s="194"/>
      <c r="N275" s="195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237</v>
      </c>
      <c r="AU275" s="19" t="s">
        <v>89</v>
      </c>
    </row>
    <row r="276" s="2" customFormat="1">
      <c r="A276" s="38"/>
      <c r="B276" s="39"/>
      <c r="C276" s="38"/>
      <c r="D276" s="199" t="s">
        <v>397</v>
      </c>
      <c r="E276" s="38"/>
      <c r="F276" s="200" t="s">
        <v>2793</v>
      </c>
      <c r="G276" s="38"/>
      <c r="H276" s="38"/>
      <c r="I276" s="193"/>
      <c r="J276" s="38"/>
      <c r="K276" s="38"/>
      <c r="L276" s="39"/>
      <c r="M276" s="194"/>
      <c r="N276" s="195"/>
      <c r="O276" s="77"/>
      <c r="P276" s="77"/>
      <c r="Q276" s="77"/>
      <c r="R276" s="77"/>
      <c r="S276" s="77"/>
      <c r="T276" s="7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T276" s="19" t="s">
        <v>397</v>
      </c>
      <c r="AU276" s="19" t="s">
        <v>89</v>
      </c>
    </row>
    <row r="277" s="2" customFormat="1" ht="16.5" customHeight="1">
      <c r="A277" s="38"/>
      <c r="B277" s="177"/>
      <c r="C277" s="178" t="s">
        <v>332</v>
      </c>
      <c r="D277" s="178" t="s">
        <v>231</v>
      </c>
      <c r="E277" s="179" t="s">
        <v>2794</v>
      </c>
      <c r="F277" s="180" t="s">
        <v>2795</v>
      </c>
      <c r="G277" s="181" t="s">
        <v>458</v>
      </c>
      <c r="H277" s="182">
        <v>1</v>
      </c>
      <c r="I277" s="183"/>
      <c r="J277" s="184">
        <f>ROUND(I277*H277,2)</f>
        <v>0</v>
      </c>
      <c r="K277" s="180" t="s">
        <v>515</v>
      </c>
      <c r="L277" s="39"/>
      <c r="M277" s="185" t="s">
        <v>1</v>
      </c>
      <c r="N277" s="186" t="s">
        <v>44</v>
      </c>
      <c r="O277" s="77"/>
      <c r="P277" s="187">
        <f>O277*H277</f>
        <v>0</v>
      </c>
      <c r="Q277" s="187">
        <v>0</v>
      </c>
      <c r="R277" s="187">
        <f>Q277*H277</f>
        <v>0</v>
      </c>
      <c r="S277" s="187">
        <v>0</v>
      </c>
      <c r="T277" s="188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89" t="s">
        <v>235</v>
      </c>
      <c r="AT277" s="189" t="s">
        <v>231</v>
      </c>
      <c r="AU277" s="189" t="s">
        <v>89</v>
      </c>
      <c r="AY277" s="19" t="s">
        <v>230</v>
      </c>
      <c r="BE277" s="190">
        <f>IF(N277="základní",J277,0)</f>
        <v>0</v>
      </c>
      <c r="BF277" s="190">
        <f>IF(N277="snížená",J277,0)</f>
        <v>0</v>
      </c>
      <c r="BG277" s="190">
        <f>IF(N277="zákl. přenesená",J277,0)</f>
        <v>0</v>
      </c>
      <c r="BH277" s="190">
        <f>IF(N277="sníž. přenesená",J277,0)</f>
        <v>0</v>
      </c>
      <c r="BI277" s="190">
        <f>IF(N277="nulová",J277,0)</f>
        <v>0</v>
      </c>
      <c r="BJ277" s="19" t="s">
        <v>87</v>
      </c>
      <c r="BK277" s="190">
        <f>ROUND(I277*H277,2)</f>
        <v>0</v>
      </c>
      <c r="BL277" s="19" t="s">
        <v>235</v>
      </c>
      <c r="BM277" s="189" t="s">
        <v>2950</v>
      </c>
    </row>
    <row r="278" s="2" customFormat="1">
      <c r="A278" s="38"/>
      <c r="B278" s="39"/>
      <c r="C278" s="38"/>
      <c r="D278" s="191" t="s">
        <v>237</v>
      </c>
      <c r="E278" s="38"/>
      <c r="F278" s="192" t="s">
        <v>2797</v>
      </c>
      <c r="G278" s="38"/>
      <c r="H278" s="38"/>
      <c r="I278" s="193"/>
      <c r="J278" s="38"/>
      <c r="K278" s="38"/>
      <c r="L278" s="39"/>
      <c r="M278" s="194"/>
      <c r="N278" s="195"/>
      <c r="O278" s="77"/>
      <c r="P278" s="77"/>
      <c r="Q278" s="77"/>
      <c r="R278" s="77"/>
      <c r="S278" s="77"/>
      <c r="T278" s="7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19" t="s">
        <v>237</v>
      </c>
      <c r="AU278" s="19" t="s">
        <v>89</v>
      </c>
    </row>
    <row r="279" s="2" customFormat="1">
      <c r="A279" s="38"/>
      <c r="B279" s="39"/>
      <c r="C279" s="38"/>
      <c r="D279" s="199" t="s">
        <v>397</v>
      </c>
      <c r="E279" s="38"/>
      <c r="F279" s="200" t="s">
        <v>2798</v>
      </c>
      <c r="G279" s="38"/>
      <c r="H279" s="38"/>
      <c r="I279" s="193"/>
      <c r="J279" s="38"/>
      <c r="K279" s="38"/>
      <c r="L279" s="39"/>
      <c r="M279" s="194"/>
      <c r="N279" s="195"/>
      <c r="O279" s="77"/>
      <c r="P279" s="77"/>
      <c r="Q279" s="77"/>
      <c r="R279" s="77"/>
      <c r="S279" s="77"/>
      <c r="T279" s="7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19" t="s">
        <v>397</v>
      </c>
      <c r="AU279" s="19" t="s">
        <v>89</v>
      </c>
    </row>
    <row r="280" s="2" customFormat="1" ht="21.75" customHeight="1">
      <c r="A280" s="38"/>
      <c r="B280" s="177"/>
      <c r="C280" s="178" t="s">
        <v>336</v>
      </c>
      <c r="D280" s="178" t="s">
        <v>231</v>
      </c>
      <c r="E280" s="179" t="s">
        <v>2804</v>
      </c>
      <c r="F280" s="180" t="s">
        <v>2805</v>
      </c>
      <c r="G280" s="181" t="s">
        <v>458</v>
      </c>
      <c r="H280" s="182">
        <v>1</v>
      </c>
      <c r="I280" s="183"/>
      <c r="J280" s="184">
        <f>ROUND(I280*H280,2)</f>
        <v>0</v>
      </c>
      <c r="K280" s="180" t="s">
        <v>515</v>
      </c>
      <c r="L280" s="39"/>
      <c r="M280" s="185" t="s">
        <v>1</v>
      </c>
      <c r="N280" s="186" t="s">
        <v>44</v>
      </c>
      <c r="O280" s="77"/>
      <c r="P280" s="187">
        <f>O280*H280</f>
        <v>0</v>
      </c>
      <c r="Q280" s="187">
        <v>0.21007999999999999</v>
      </c>
      <c r="R280" s="187">
        <f>Q280*H280</f>
        <v>0.21007999999999999</v>
      </c>
      <c r="S280" s="187">
        <v>0</v>
      </c>
      <c r="T280" s="188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89" t="s">
        <v>235</v>
      </c>
      <c r="AT280" s="189" t="s">
        <v>231</v>
      </c>
      <c r="AU280" s="189" t="s">
        <v>89</v>
      </c>
      <c r="AY280" s="19" t="s">
        <v>230</v>
      </c>
      <c r="BE280" s="190">
        <f>IF(N280="základní",J280,0)</f>
        <v>0</v>
      </c>
      <c r="BF280" s="190">
        <f>IF(N280="snížená",J280,0)</f>
        <v>0</v>
      </c>
      <c r="BG280" s="190">
        <f>IF(N280="zákl. přenesená",J280,0)</f>
        <v>0</v>
      </c>
      <c r="BH280" s="190">
        <f>IF(N280="sníž. přenesená",J280,0)</f>
        <v>0</v>
      </c>
      <c r="BI280" s="190">
        <f>IF(N280="nulová",J280,0)</f>
        <v>0</v>
      </c>
      <c r="BJ280" s="19" t="s">
        <v>87</v>
      </c>
      <c r="BK280" s="190">
        <f>ROUND(I280*H280,2)</f>
        <v>0</v>
      </c>
      <c r="BL280" s="19" t="s">
        <v>235</v>
      </c>
      <c r="BM280" s="189" t="s">
        <v>2951</v>
      </c>
    </row>
    <row r="281" s="2" customFormat="1">
      <c r="A281" s="38"/>
      <c r="B281" s="39"/>
      <c r="C281" s="38"/>
      <c r="D281" s="191" t="s">
        <v>237</v>
      </c>
      <c r="E281" s="38"/>
      <c r="F281" s="192" t="s">
        <v>2807</v>
      </c>
      <c r="G281" s="38"/>
      <c r="H281" s="38"/>
      <c r="I281" s="193"/>
      <c r="J281" s="38"/>
      <c r="K281" s="38"/>
      <c r="L281" s="39"/>
      <c r="M281" s="194"/>
      <c r="N281" s="195"/>
      <c r="O281" s="77"/>
      <c r="P281" s="77"/>
      <c r="Q281" s="77"/>
      <c r="R281" s="77"/>
      <c r="S281" s="77"/>
      <c r="T281" s="7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T281" s="19" t="s">
        <v>237</v>
      </c>
      <c r="AU281" s="19" t="s">
        <v>89</v>
      </c>
    </row>
    <row r="282" s="2" customFormat="1">
      <c r="A282" s="38"/>
      <c r="B282" s="39"/>
      <c r="C282" s="38"/>
      <c r="D282" s="199" t="s">
        <v>397</v>
      </c>
      <c r="E282" s="38"/>
      <c r="F282" s="200" t="s">
        <v>2808</v>
      </c>
      <c r="G282" s="38"/>
      <c r="H282" s="38"/>
      <c r="I282" s="193"/>
      <c r="J282" s="38"/>
      <c r="K282" s="38"/>
      <c r="L282" s="39"/>
      <c r="M282" s="194"/>
      <c r="N282" s="195"/>
      <c r="O282" s="77"/>
      <c r="P282" s="77"/>
      <c r="Q282" s="77"/>
      <c r="R282" s="77"/>
      <c r="S282" s="77"/>
      <c r="T282" s="7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19" t="s">
        <v>397</v>
      </c>
      <c r="AU282" s="19" t="s">
        <v>89</v>
      </c>
    </row>
    <row r="283" s="12" customFormat="1" ht="22.8" customHeight="1">
      <c r="A283" s="12"/>
      <c r="B283" s="166"/>
      <c r="C283" s="12"/>
      <c r="D283" s="167" t="s">
        <v>78</v>
      </c>
      <c r="E283" s="197" t="s">
        <v>1366</v>
      </c>
      <c r="F283" s="197" t="s">
        <v>1367</v>
      </c>
      <c r="G283" s="12"/>
      <c r="H283" s="12"/>
      <c r="I283" s="169"/>
      <c r="J283" s="198">
        <f>BK283</f>
        <v>0</v>
      </c>
      <c r="K283" s="12"/>
      <c r="L283" s="166"/>
      <c r="M283" s="171"/>
      <c r="N283" s="172"/>
      <c r="O283" s="172"/>
      <c r="P283" s="173">
        <f>SUM(P284:P289)</f>
        <v>0</v>
      </c>
      <c r="Q283" s="172"/>
      <c r="R283" s="173">
        <f>SUM(R284:R289)</f>
        <v>0</v>
      </c>
      <c r="S283" s="172"/>
      <c r="T283" s="174">
        <f>SUM(T284:T289)</f>
        <v>0</v>
      </c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R283" s="167" t="s">
        <v>87</v>
      </c>
      <c r="AT283" s="175" t="s">
        <v>78</v>
      </c>
      <c r="AU283" s="175" t="s">
        <v>87</v>
      </c>
      <c r="AY283" s="167" t="s">
        <v>230</v>
      </c>
      <c r="BK283" s="176">
        <f>SUM(BK284:BK289)</f>
        <v>0</v>
      </c>
    </row>
    <row r="284" s="2" customFormat="1" ht="16.5" customHeight="1">
      <c r="A284" s="38"/>
      <c r="B284" s="177"/>
      <c r="C284" s="178" t="s">
        <v>340</v>
      </c>
      <c r="D284" s="178" t="s">
        <v>231</v>
      </c>
      <c r="E284" s="179" t="s">
        <v>2241</v>
      </c>
      <c r="F284" s="180" t="s">
        <v>2242</v>
      </c>
      <c r="G284" s="181" t="s">
        <v>748</v>
      </c>
      <c r="H284" s="182">
        <v>0.92200000000000004</v>
      </c>
      <c r="I284" s="183"/>
      <c r="J284" s="184">
        <f>ROUND(I284*H284,2)</f>
        <v>0</v>
      </c>
      <c r="K284" s="180" t="s">
        <v>515</v>
      </c>
      <c r="L284" s="39"/>
      <c r="M284" s="185" t="s">
        <v>1</v>
      </c>
      <c r="N284" s="186" t="s">
        <v>44</v>
      </c>
      <c r="O284" s="77"/>
      <c r="P284" s="187">
        <f>O284*H284</f>
        <v>0</v>
      </c>
      <c r="Q284" s="187">
        <v>0</v>
      </c>
      <c r="R284" s="187">
        <f>Q284*H284</f>
        <v>0</v>
      </c>
      <c r="S284" s="187">
        <v>0</v>
      </c>
      <c r="T284" s="188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89" t="s">
        <v>235</v>
      </c>
      <c r="AT284" s="189" t="s">
        <v>231</v>
      </c>
      <c r="AU284" s="189" t="s">
        <v>89</v>
      </c>
      <c r="AY284" s="19" t="s">
        <v>230</v>
      </c>
      <c r="BE284" s="190">
        <f>IF(N284="základní",J284,0)</f>
        <v>0</v>
      </c>
      <c r="BF284" s="190">
        <f>IF(N284="snížená",J284,0)</f>
        <v>0</v>
      </c>
      <c r="BG284" s="190">
        <f>IF(N284="zákl. přenesená",J284,0)</f>
        <v>0</v>
      </c>
      <c r="BH284" s="190">
        <f>IF(N284="sníž. přenesená",J284,0)</f>
        <v>0</v>
      </c>
      <c r="BI284" s="190">
        <f>IF(N284="nulová",J284,0)</f>
        <v>0</v>
      </c>
      <c r="BJ284" s="19" t="s">
        <v>87</v>
      </c>
      <c r="BK284" s="190">
        <f>ROUND(I284*H284,2)</f>
        <v>0</v>
      </c>
      <c r="BL284" s="19" t="s">
        <v>235</v>
      </c>
      <c r="BM284" s="189" t="s">
        <v>2952</v>
      </c>
    </row>
    <row r="285" s="2" customFormat="1">
      <c r="A285" s="38"/>
      <c r="B285" s="39"/>
      <c r="C285" s="38"/>
      <c r="D285" s="191" t="s">
        <v>237</v>
      </c>
      <c r="E285" s="38"/>
      <c r="F285" s="192" t="s">
        <v>2244</v>
      </c>
      <c r="G285" s="38"/>
      <c r="H285" s="38"/>
      <c r="I285" s="193"/>
      <c r="J285" s="38"/>
      <c r="K285" s="38"/>
      <c r="L285" s="39"/>
      <c r="M285" s="194"/>
      <c r="N285" s="195"/>
      <c r="O285" s="77"/>
      <c r="P285" s="77"/>
      <c r="Q285" s="77"/>
      <c r="R285" s="77"/>
      <c r="S285" s="77"/>
      <c r="T285" s="7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19" t="s">
        <v>237</v>
      </c>
      <c r="AU285" s="19" t="s">
        <v>89</v>
      </c>
    </row>
    <row r="286" s="2" customFormat="1">
      <c r="A286" s="38"/>
      <c r="B286" s="39"/>
      <c r="C286" s="38"/>
      <c r="D286" s="199" t="s">
        <v>397</v>
      </c>
      <c r="E286" s="38"/>
      <c r="F286" s="200" t="s">
        <v>2245</v>
      </c>
      <c r="G286" s="38"/>
      <c r="H286" s="38"/>
      <c r="I286" s="193"/>
      <c r="J286" s="38"/>
      <c r="K286" s="38"/>
      <c r="L286" s="39"/>
      <c r="M286" s="194"/>
      <c r="N286" s="195"/>
      <c r="O286" s="77"/>
      <c r="P286" s="77"/>
      <c r="Q286" s="77"/>
      <c r="R286" s="77"/>
      <c r="S286" s="77"/>
      <c r="T286" s="7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T286" s="19" t="s">
        <v>397</v>
      </c>
      <c r="AU286" s="19" t="s">
        <v>89</v>
      </c>
    </row>
    <row r="287" s="2" customFormat="1" ht="21.75" customHeight="1">
      <c r="A287" s="38"/>
      <c r="B287" s="177"/>
      <c r="C287" s="178" t="s">
        <v>344</v>
      </c>
      <c r="D287" s="178" t="s">
        <v>231</v>
      </c>
      <c r="E287" s="179" t="s">
        <v>2246</v>
      </c>
      <c r="F287" s="180" t="s">
        <v>2247</v>
      </c>
      <c r="G287" s="181" t="s">
        <v>748</v>
      </c>
      <c r="H287" s="182">
        <v>0.92200000000000004</v>
      </c>
      <c r="I287" s="183"/>
      <c r="J287" s="184">
        <f>ROUND(I287*H287,2)</f>
        <v>0</v>
      </c>
      <c r="K287" s="180" t="s">
        <v>515</v>
      </c>
      <c r="L287" s="39"/>
      <c r="M287" s="185" t="s">
        <v>1</v>
      </c>
      <c r="N287" s="186" t="s">
        <v>44</v>
      </c>
      <c r="O287" s="77"/>
      <c r="P287" s="187">
        <f>O287*H287</f>
        <v>0</v>
      </c>
      <c r="Q287" s="187">
        <v>0</v>
      </c>
      <c r="R287" s="187">
        <f>Q287*H287</f>
        <v>0</v>
      </c>
      <c r="S287" s="187">
        <v>0</v>
      </c>
      <c r="T287" s="188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89" t="s">
        <v>235</v>
      </c>
      <c r="AT287" s="189" t="s">
        <v>231</v>
      </c>
      <c r="AU287" s="189" t="s">
        <v>89</v>
      </c>
      <c r="AY287" s="19" t="s">
        <v>230</v>
      </c>
      <c r="BE287" s="190">
        <f>IF(N287="základní",J287,0)</f>
        <v>0</v>
      </c>
      <c r="BF287" s="190">
        <f>IF(N287="snížená",J287,0)</f>
        <v>0</v>
      </c>
      <c r="BG287" s="190">
        <f>IF(N287="zákl. přenesená",J287,0)</f>
        <v>0</v>
      </c>
      <c r="BH287" s="190">
        <f>IF(N287="sníž. přenesená",J287,0)</f>
        <v>0</v>
      </c>
      <c r="BI287" s="190">
        <f>IF(N287="nulová",J287,0)</f>
        <v>0</v>
      </c>
      <c r="BJ287" s="19" t="s">
        <v>87</v>
      </c>
      <c r="BK287" s="190">
        <f>ROUND(I287*H287,2)</f>
        <v>0</v>
      </c>
      <c r="BL287" s="19" t="s">
        <v>235</v>
      </c>
      <c r="BM287" s="189" t="s">
        <v>2953</v>
      </c>
    </row>
    <row r="288" s="2" customFormat="1">
      <c r="A288" s="38"/>
      <c r="B288" s="39"/>
      <c r="C288" s="38"/>
      <c r="D288" s="191" t="s">
        <v>237</v>
      </c>
      <c r="E288" s="38"/>
      <c r="F288" s="192" t="s">
        <v>2249</v>
      </c>
      <c r="G288" s="38"/>
      <c r="H288" s="38"/>
      <c r="I288" s="193"/>
      <c r="J288" s="38"/>
      <c r="K288" s="38"/>
      <c r="L288" s="39"/>
      <c r="M288" s="194"/>
      <c r="N288" s="195"/>
      <c r="O288" s="77"/>
      <c r="P288" s="77"/>
      <c r="Q288" s="77"/>
      <c r="R288" s="77"/>
      <c r="S288" s="77"/>
      <c r="T288" s="7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T288" s="19" t="s">
        <v>237</v>
      </c>
      <c r="AU288" s="19" t="s">
        <v>89</v>
      </c>
    </row>
    <row r="289" s="2" customFormat="1">
      <c r="A289" s="38"/>
      <c r="B289" s="39"/>
      <c r="C289" s="38"/>
      <c r="D289" s="199" t="s">
        <v>397</v>
      </c>
      <c r="E289" s="38"/>
      <c r="F289" s="200" t="s">
        <v>2250</v>
      </c>
      <c r="G289" s="38"/>
      <c r="H289" s="38"/>
      <c r="I289" s="193"/>
      <c r="J289" s="38"/>
      <c r="K289" s="38"/>
      <c r="L289" s="39"/>
      <c r="M289" s="201"/>
      <c r="N289" s="202"/>
      <c r="O289" s="203"/>
      <c r="P289" s="203"/>
      <c r="Q289" s="203"/>
      <c r="R289" s="203"/>
      <c r="S289" s="203"/>
      <c r="T289" s="204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397</v>
      </c>
      <c r="AU289" s="19" t="s">
        <v>89</v>
      </c>
    </row>
    <row r="290" s="2" customFormat="1" ht="6.96" customHeight="1">
      <c r="A290" s="38"/>
      <c r="B290" s="60"/>
      <c r="C290" s="61"/>
      <c r="D290" s="61"/>
      <c r="E290" s="61"/>
      <c r="F290" s="61"/>
      <c r="G290" s="61"/>
      <c r="H290" s="61"/>
      <c r="I290" s="61"/>
      <c r="J290" s="61"/>
      <c r="K290" s="61"/>
      <c r="L290" s="39"/>
      <c r="M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</row>
  </sheetData>
  <autoFilter ref="C125:K28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hyperlinks>
    <hyperlink ref="F131" r:id="rId1" display="https://podminky.urs.cz/item/CS_URS_2025_02/132254206"/>
    <hyperlink ref="F139" r:id="rId2" display="https://podminky.urs.cz/item/CS_URS_2025_02/132354206"/>
    <hyperlink ref="F144" r:id="rId3" display="https://podminky.urs.cz/item/CS_URS_2025_02/132454206"/>
    <hyperlink ref="F149" r:id="rId4" display="https://podminky.urs.cz/item/CS_URS_2025_02/132554206"/>
    <hyperlink ref="F154" r:id="rId5" display="https://podminky.urs.cz/item/CS_URS_2025_02/151811131"/>
    <hyperlink ref="F160" r:id="rId6" display="https://podminky.urs.cz/item/CS_URS_2025_02/151811231"/>
    <hyperlink ref="F163" r:id="rId7" display="https://podminky.urs.cz/item/CS_URS_2025_02/162751117"/>
    <hyperlink ref="F172" r:id="rId8" display="https://podminky.urs.cz/item/CS_URS_2025_02/162751119"/>
    <hyperlink ref="F182" r:id="rId9" display="https://podminky.urs.cz/item/CS_URS_2025_02/162751137"/>
    <hyperlink ref="F189" r:id="rId10" display="https://podminky.urs.cz/item/CS_URS_2025_02/162751139"/>
    <hyperlink ref="F197" r:id="rId11" display="https://podminky.urs.cz/item/CS_URS_2025_02/162751157"/>
    <hyperlink ref="F203" r:id="rId12" display="https://podminky.urs.cz/item/CS_URS_2025_02/162751159"/>
    <hyperlink ref="F210" r:id="rId13" display="https://podminky.urs.cz/item/CS_URS_2025_02/171201231"/>
    <hyperlink ref="F217" r:id="rId14" display="https://podminky.urs.cz/item/CS_URS_2025_02/174151101"/>
    <hyperlink ref="F233" r:id="rId15" display="https://podminky.urs.cz/item/CS_URS_2025_02/175151101"/>
    <hyperlink ref="F243" r:id="rId16" display="https://podminky.urs.cz/item/CS_URS_2025_02/359901211"/>
    <hyperlink ref="F249" r:id="rId17" display="https://podminky.urs.cz/item/CS_URS_2025_02/451573111"/>
    <hyperlink ref="F255" r:id="rId18" display="https://podminky.urs.cz/item/CS_URS_2025_02/871360310"/>
    <hyperlink ref="F263" r:id="rId19" display="https://podminky.urs.cz/item/CS_URS_2025_02/892362121"/>
    <hyperlink ref="F266" r:id="rId20" display="https://podminky.urs.cz/item/CS_URS_2025_02/892383122"/>
    <hyperlink ref="F271" r:id="rId21" display="https://podminky.urs.cz/item/CS_URS_2025_02/894812320"/>
    <hyperlink ref="F276" r:id="rId22" display="https://podminky.urs.cz/item/CS_URS_2025_02/894812332"/>
    <hyperlink ref="F279" r:id="rId23" display="https://podminky.urs.cz/item/CS_URS_2025_02/894812339"/>
    <hyperlink ref="F282" r:id="rId24" display="https://podminky.urs.cz/item/CS_URS_2025_02/894812377"/>
    <hyperlink ref="F286" r:id="rId25" display="https://podminky.urs.cz/item/CS_URS_2025_02/998276101"/>
    <hyperlink ref="F289" r:id="rId26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7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2562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2954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ROUND(J126,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ROUND((SUM(BE126:BE401)),  2)</f>
        <v>0</v>
      </c>
      <c r="G35" s="38"/>
      <c r="H35" s="38"/>
      <c r="I35" s="136">
        <v>0.20999999999999999</v>
      </c>
      <c r="J35" s="135">
        <f>ROUND(((SUM(BE126:BE401))*I35),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ROUND((SUM(BF126:BF401)),  2)</f>
        <v>0</v>
      </c>
      <c r="G36" s="38"/>
      <c r="H36" s="38"/>
      <c r="I36" s="136">
        <v>0.12</v>
      </c>
      <c r="J36" s="135">
        <f>ROUND(((SUM(BF126:BF401))*I36),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ROUND((SUM(BG126:BG401)),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ROUND((SUM(BH126:BH401)),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ROUND((SUM(BI126:BI401)),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2562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SO302.4 - Stoka D4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J126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1927</v>
      </c>
      <c r="E99" s="150"/>
      <c r="F99" s="150"/>
      <c r="G99" s="150"/>
      <c r="H99" s="150"/>
      <c r="I99" s="150"/>
      <c r="J99" s="151">
        <f>J127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J128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1928</v>
      </c>
      <c r="E101" s="154"/>
      <c r="F101" s="154"/>
      <c r="G101" s="154"/>
      <c r="H101" s="154"/>
      <c r="I101" s="154"/>
      <c r="J101" s="155">
        <f>J267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502</v>
      </c>
      <c r="E102" s="154"/>
      <c r="F102" s="154"/>
      <c r="G102" s="154"/>
      <c r="H102" s="154"/>
      <c r="I102" s="154"/>
      <c r="J102" s="155">
        <f>J274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505</v>
      </c>
      <c r="E103" s="154"/>
      <c r="F103" s="154"/>
      <c r="G103" s="154"/>
      <c r="H103" s="154"/>
      <c r="I103" s="154"/>
      <c r="J103" s="155">
        <f>J309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2"/>
      <c r="C104" s="10"/>
      <c r="D104" s="153" t="s">
        <v>508</v>
      </c>
      <c r="E104" s="154"/>
      <c r="F104" s="154"/>
      <c r="G104" s="154"/>
      <c r="H104" s="154"/>
      <c r="I104" s="154"/>
      <c r="J104" s="155">
        <f>J395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215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29" t="str">
        <f>E7</f>
        <v>Veřejná prostranství v lokalitě Z15 v Plané - etapa 1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29" t="s">
        <v>2562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1924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E11</f>
        <v>SO302.4 - Stoka D4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F14</f>
        <v xml:space="preserve">Planá u Mariánských Lázní [721280] </v>
      </c>
      <c r="G120" s="38"/>
      <c r="H120" s="38"/>
      <c r="I120" s="32" t="s">
        <v>22</v>
      </c>
      <c r="J120" s="69" t="str">
        <f>IF(J14="","",J14)</f>
        <v>10. 12. 2024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E17</f>
        <v>Planá</v>
      </c>
      <c r="G122" s="38"/>
      <c r="H122" s="38"/>
      <c r="I122" s="32" t="s">
        <v>31</v>
      </c>
      <c r="J122" s="36" t="str">
        <f>E23</f>
        <v>Laboro ateliér s.r.o.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29</v>
      </c>
      <c r="D123" s="38"/>
      <c r="E123" s="38"/>
      <c r="F123" s="27" t="str">
        <f>IF(E20="","",E20)</f>
        <v>Vyplň údaj</v>
      </c>
      <c r="G123" s="38"/>
      <c r="H123" s="38"/>
      <c r="I123" s="32" t="s">
        <v>36</v>
      </c>
      <c r="J123" s="36" t="str">
        <f>E26</f>
        <v>Laboro ateliér s.r.o.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6"/>
      <c r="B125" s="157"/>
      <c r="C125" s="158" t="s">
        <v>216</v>
      </c>
      <c r="D125" s="159" t="s">
        <v>64</v>
      </c>
      <c r="E125" s="159" t="s">
        <v>60</v>
      </c>
      <c r="F125" s="159" t="s">
        <v>61</v>
      </c>
      <c r="G125" s="159" t="s">
        <v>217</v>
      </c>
      <c r="H125" s="159" t="s">
        <v>218</v>
      </c>
      <c r="I125" s="159" t="s">
        <v>219</v>
      </c>
      <c r="J125" s="159" t="s">
        <v>205</v>
      </c>
      <c r="K125" s="160" t="s">
        <v>220</v>
      </c>
      <c r="L125" s="161"/>
      <c r="M125" s="86" t="s">
        <v>1</v>
      </c>
      <c r="N125" s="87" t="s">
        <v>43</v>
      </c>
      <c r="O125" s="87" t="s">
        <v>221</v>
      </c>
      <c r="P125" s="87" t="s">
        <v>222</v>
      </c>
      <c r="Q125" s="87" t="s">
        <v>223</v>
      </c>
      <c r="R125" s="87" t="s">
        <v>224</v>
      </c>
      <c r="S125" s="87" t="s">
        <v>225</v>
      </c>
      <c r="T125" s="88" t="s">
        <v>226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="2" customFormat="1" ht="22.8" customHeight="1">
      <c r="A126" s="38"/>
      <c r="B126" s="39"/>
      <c r="C126" s="93" t="s">
        <v>227</v>
      </c>
      <c r="D126" s="38"/>
      <c r="E126" s="38"/>
      <c r="F126" s="38"/>
      <c r="G126" s="38"/>
      <c r="H126" s="38"/>
      <c r="I126" s="38"/>
      <c r="J126" s="162">
        <f>BK126</f>
        <v>0</v>
      </c>
      <c r="K126" s="38"/>
      <c r="L126" s="39"/>
      <c r="M126" s="89"/>
      <c r="N126" s="73"/>
      <c r="O126" s="90"/>
      <c r="P126" s="163">
        <f>P127</f>
        <v>0</v>
      </c>
      <c r="Q126" s="90"/>
      <c r="R126" s="163">
        <f>R127</f>
        <v>7.71515313</v>
      </c>
      <c r="S126" s="90"/>
      <c r="T126" s="164">
        <f>T127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78</v>
      </c>
      <c r="AU126" s="19" t="s">
        <v>207</v>
      </c>
      <c r="BK126" s="165">
        <f>BK127</f>
        <v>0</v>
      </c>
    </row>
    <row r="127" s="12" customFormat="1" ht="25.92" customHeight="1">
      <c r="A127" s="12"/>
      <c r="B127" s="166"/>
      <c r="C127" s="12"/>
      <c r="D127" s="167" t="s">
        <v>78</v>
      </c>
      <c r="E127" s="168" t="s">
        <v>509</v>
      </c>
      <c r="F127" s="168" t="s">
        <v>1929</v>
      </c>
      <c r="G127" s="12"/>
      <c r="H127" s="12"/>
      <c r="I127" s="169"/>
      <c r="J127" s="170">
        <f>BK127</f>
        <v>0</v>
      </c>
      <c r="K127" s="12"/>
      <c r="L127" s="166"/>
      <c r="M127" s="171"/>
      <c r="N127" s="172"/>
      <c r="O127" s="172"/>
      <c r="P127" s="173">
        <f>P128+P267+P274+P309+P395</f>
        <v>0</v>
      </c>
      <c r="Q127" s="172"/>
      <c r="R127" s="173">
        <f>R128+R267+R274+R309+R395</f>
        <v>7.71515313</v>
      </c>
      <c r="S127" s="172"/>
      <c r="T127" s="174">
        <f>T128+T267+T274+T309+T395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7" t="s">
        <v>87</v>
      </c>
      <c r="AT127" s="175" t="s">
        <v>78</v>
      </c>
      <c r="AU127" s="175" t="s">
        <v>79</v>
      </c>
      <c r="AY127" s="167" t="s">
        <v>230</v>
      </c>
      <c r="BK127" s="176">
        <f>BK128+BK267+BK274+BK309+BK395</f>
        <v>0</v>
      </c>
    </row>
    <row r="128" s="12" customFormat="1" ht="22.8" customHeight="1">
      <c r="A128" s="12"/>
      <c r="B128" s="166"/>
      <c r="C128" s="12"/>
      <c r="D128" s="167" t="s">
        <v>78</v>
      </c>
      <c r="E128" s="197" t="s">
        <v>87</v>
      </c>
      <c r="F128" s="197" t="s">
        <v>511</v>
      </c>
      <c r="G128" s="12"/>
      <c r="H128" s="12"/>
      <c r="I128" s="169"/>
      <c r="J128" s="198">
        <f>BK128</f>
        <v>0</v>
      </c>
      <c r="K128" s="12"/>
      <c r="L128" s="166"/>
      <c r="M128" s="171"/>
      <c r="N128" s="172"/>
      <c r="O128" s="172"/>
      <c r="P128" s="173">
        <f>SUM(P129:P266)</f>
        <v>0</v>
      </c>
      <c r="Q128" s="172"/>
      <c r="R128" s="173">
        <f>SUM(R129:R266)</f>
        <v>0.20191500000000001</v>
      </c>
      <c r="S128" s="172"/>
      <c r="T128" s="174">
        <f>SUM(T129:T266)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87</v>
      </c>
      <c r="AT128" s="175" t="s">
        <v>78</v>
      </c>
      <c r="AU128" s="175" t="s">
        <v>87</v>
      </c>
      <c r="AY128" s="167" t="s">
        <v>230</v>
      </c>
      <c r="BK128" s="176">
        <f>SUM(BK129:BK266)</f>
        <v>0</v>
      </c>
    </row>
    <row r="129" s="2" customFormat="1" ht="21.75" customHeight="1">
      <c r="A129" s="38"/>
      <c r="B129" s="177"/>
      <c r="C129" s="178" t="s">
        <v>87</v>
      </c>
      <c r="D129" s="178" t="s">
        <v>231</v>
      </c>
      <c r="E129" s="179" t="s">
        <v>1958</v>
      </c>
      <c r="F129" s="180" t="s">
        <v>1959</v>
      </c>
      <c r="G129" s="181" t="s">
        <v>578</v>
      </c>
      <c r="H129" s="182">
        <v>64.289000000000001</v>
      </c>
      <c r="I129" s="183"/>
      <c r="J129" s="184">
        <f>ROUND(I129*H129,2)</f>
        <v>0</v>
      </c>
      <c r="K129" s="180" t="s">
        <v>515</v>
      </c>
      <c r="L129" s="39"/>
      <c r="M129" s="185" t="s">
        <v>1</v>
      </c>
      <c r="N129" s="186" t="s">
        <v>44</v>
      </c>
      <c r="O129" s="77"/>
      <c r="P129" s="187">
        <f>O129*H129</f>
        <v>0</v>
      </c>
      <c r="Q129" s="187">
        <v>0</v>
      </c>
      <c r="R129" s="187">
        <f>Q129*H129</f>
        <v>0</v>
      </c>
      <c r="S129" s="187">
        <v>0</v>
      </c>
      <c r="T129" s="18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9" t="s">
        <v>235</v>
      </c>
      <c r="AT129" s="189" t="s">
        <v>231</v>
      </c>
      <c r="AU129" s="189" t="s">
        <v>89</v>
      </c>
      <c r="AY129" s="19" t="s">
        <v>230</v>
      </c>
      <c r="BE129" s="190">
        <f>IF(N129="základní",J129,0)</f>
        <v>0</v>
      </c>
      <c r="BF129" s="190">
        <f>IF(N129="snížená",J129,0)</f>
        <v>0</v>
      </c>
      <c r="BG129" s="190">
        <f>IF(N129="zákl. přenesená",J129,0)</f>
        <v>0</v>
      </c>
      <c r="BH129" s="190">
        <f>IF(N129="sníž. přenesená",J129,0)</f>
        <v>0</v>
      </c>
      <c r="BI129" s="190">
        <f>IF(N129="nulová",J129,0)</f>
        <v>0</v>
      </c>
      <c r="BJ129" s="19" t="s">
        <v>87</v>
      </c>
      <c r="BK129" s="190">
        <f>ROUND(I129*H129,2)</f>
        <v>0</v>
      </c>
      <c r="BL129" s="19" t="s">
        <v>235</v>
      </c>
      <c r="BM129" s="189" t="s">
        <v>2955</v>
      </c>
    </row>
    <row r="130" s="2" customFormat="1">
      <c r="A130" s="38"/>
      <c r="B130" s="39"/>
      <c r="C130" s="38"/>
      <c r="D130" s="191" t="s">
        <v>237</v>
      </c>
      <c r="E130" s="38"/>
      <c r="F130" s="192" t="s">
        <v>1961</v>
      </c>
      <c r="G130" s="38"/>
      <c r="H130" s="38"/>
      <c r="I130" s="193"/>
      <c r="J130" s="38"/>
      <c r="K130" s="38"/>
      <c r="L130" s="39"/>
      <c r="M130" s="194"/>
      <c r="N130" s="195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237</v>
      </c>
      <c r="AU130" s="19" t="s">
        <v>89</v>
      </c>
    </row>
    <row r="131" s="2" customFormat="1">
      <c r="A131" s="38"/>
      <c r="B131" s="39"/>
      <c r="C131" s="38"/>
      <c r="D131" s="199" t="s">
        <v>397</v>
      </c>
      <c r="E131" s="38"/>
      <c r="F131" s="200" t="s">
        <v>1962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397</v>
      </c>
      <c r="AU131" s="19" t="s">
        <v>89</v>
      </c>
    </row>
    <row r="132" s="15" customFormat="1">
      <c r="A132" s="15"/>
      <c r="B132" s="221"/>
      <c r="C132" s="15"/>
      <c r="D132" s="191" t="s">
        <v>519</v>
      </c>
      <c r="E132" s="222" t="s">
        <v>1</v>
      </c>
      <c r="F132" s="223" t="s">
        <v>1975</v>
      </c>
      <c r="G132" s="15"/>
      <c r="H132" s="222" t="s">
        <v>1</v>
      </c>
      <c r="I132" s="224"/>
      <c r="J132" s="15"/>
      <c r="K132" s="15"/>
      <c r="L132" s="221"/>
      <c r="M132" s="225"/>
      <c r="N132" s="226"/>
      <c r="O132" s="226"/>
      <c r="P132" s="226"/>
      <c r="Q132" s="226"/>
      <c r="R132" s="226"/>
      <c r="S132" s="226"/>
      <c r="T132" s="22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22" t="s">
        <v>519</v>
      </c>
      <c r="AU132" s="222" t="s">
        <v>89</v>
      </c>
      <c r="AV132" s="15" t="s">
        <v>87</v>
      </c>
      <c r="AW132" s="15" t="s">
        <v>35</v>
      </c>
      <c r="AX132" s="15" t="s">
        <v>79</v>
      </c>
      <c r="AY132" s="222" t="s">
        <v>230</v>
      </c>
    </row>
    <row r="133" s="13" customFormat="1">
      <c r="A133" s="13"/>
      <c r="B133" s="205"/>
      <c r="C133" s="13"/>
      <c r="D133" s="191" t="s">
        <v>519</v>
      </c>
      <c r="E133" s="206" t="s">
        <v>1</v>
      </c>
      <c r="F133" s="207" t="s">
        <v>2956</v>
      </c>
      <c r="G133" s="13"/>
      <c r="H133" s="208">
        <v>76.859999999999999</v>
      </c>
      <c r="I133" s="209"/>
      <c r="J133" s="13"/>
      <c r="K133" s="13"/>
      <c r="L133" s="205"/>
      <c r="M133" s="210"/>
      <c r="N133" s="211"/>
      <c r="O133" s="211"/>
      <c r="P133" s="211"/>
      <c r="Q133" s="211"/>
      <c r="R133" s="211"/>
      <c r="S133" s="211"/>
      <c r="T133" s="21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6" t="s">
        <v>519</v>
      </c>
      <c r="AU133" s="206" t="s">
        <v>89</v>
      </c>
      <c r="AV133" s="13" t="s">
        <v>89</v>
      </c>
      <c r="AW133" s="13" t="s">
        <v>35</v>
      </c>
      <c r="AX133" s="13" t="s">
        <v>79</v>
      </c>
      <c r="AY133" s="206" t="s">
        <v>230</v>
      </c>
    </row>
    <row r="134" s="13" customFormat="1">
      <c r="A134" s="13"/>
      <c r="B134" s="205"/>
      <c r="C134" s="13"/>
      <c r="D134" s="191" t="s">
        <v>519</v>
      </c>
      <c r="E134" s="206" t="s">
        <v>1</v>
      </c>
      <c r="F134" s="207" t="s">
        <v>2957</v>
      </c>
      <c r="G134" s="13"/>
      <c r="H134" s="208">
        <v>131.43799999999999</v>
      </c>
      <c r="I134" s="209"/>
      <c r="J134" s="13"/>
      <c r="K134" s="13"/>
      <c r="L134" s="205"/>
      <c r="M134" s="210"/>
      <c r="N134" s="211"/>
      <c r="O134" s="211"/>
      <c r="P134" s="211"/>
      <c r="Q134" s="211"/>
      <c r="R134" s="211"/>
      <c r="S134" s="211"/>
      <c r="T134" s="21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06" t="s">
        <v>519</v>
      </c>
      <c r="AU134" s="206" t="s">
        <v>89</v>
      </c>
      <c r="AV134" s="13" t="s">
        <v>89</v>
      </c>
      <c r="AW134" s="13" t="s">
        <v>35</v>
      </c>
      <c r="AX134" s="13" t="s">
        <v>79</v>
      </c>
      <c r="AY134" s="206" t="s">
        <v>230</v>
      </c>
    </row>
    <row r="135" s="13" customFormat="1">
      <c r="A135" s="13"/>
      <c r="B135" s="205"/>
      <c r="C135" s="13"/>
      <c r="D135" s="191" t="s">
        <v>519</v>
      </c>
      <c r="E135" s="206" t="s">
        <v>1</v>
      </c>
      <c r="F135" s="207" t="s">
        <v>2958</v>
      </c>
      <c r="G135" s="13"/>
      <c r="H135" s="208">
        <v>6</v>
      </c>
      <c r="I135" s="209"/>
      <c r="J135" s="13"/>
      <c r="K135" s="13"/>
      <c r="L135" s="205"/>
      <c r="M135" s="210"/>
      <c r="N135" s="211"/>
      <c r="O135" s="211"/>
      <c r="P135" s="211"/>
      <c r="Q135" s="211"/>
      <c r="R135" s="211"/>
      <c r="S135" s="211"/>
      <c r="T135" s="21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06" t="s">
        <v>519</v>
      </c>
      <c r="AU135" s="206" t="s">
        <v>89</v>
      </c>
      <c r="AV135" s="13" t="s">
        <v>89</v>
      </c>
      <c r="AW135" s="13" t="s">
        <v>35</v>
      </c>
      <c r="AX135" s="13" t="s">
        <v>79</v>
      </c>
      <c r="AY135" s="206" t="s">
        <v>230</v>
      </c>
    </row>
    <row r="136" s="14" customFormat="1">
      <c r="A136" s="14"/>
      <c r="B136" s="213"/>
      <c r="C136" s="14"/>
      <c r="D136" s="191" t="s">
        <v>519</v>
      </c>
      <c r="E136" s="214" t="s">
        <v>1</v>
      </c>
      <c r="F136" s="215" t="s">
        <v>534</v>
      </c>
      <c r="G136" s="14"/>
      <c r="H136" s="216">
        <v>214.298</v>
      </c>
      <c r="I136" s="217"/>
      <c r="J136" s="14"/>
      <c r="K136" s="14"/>
      <c r="L136" s="213"/>
      <c r="M136" s="218"/>
      <c r="N136" s="219"/>
      <c r="O136" s="219"/>
      <c r="P136" s="219"/>
      <c r="Q136" s="219"/>
      <c r="R136" s="219"/>
      <c r="S136" s="219"/>
      <c r="T136" s="220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14" t="s">
        <v>519</v>
      </c>
      <c r="AU136" s="214" t="s">
        <v>89</v>
      </c>
      <c r="AV136" s="14" t="s">
        <v>235</v>
      </c>
      <c r="AW136" s="14" t="s">
        <v>35</v>
      </c>
      <c r="AX136" s="14" t="s">
        <v>79</v>
      </c>
      <c r="AY136" s="214" t="s">
        <v>230</v>
      </c>
    </row>
    <row r="137" s="13" customFormat="1">
      <c r="A137" s="13"/>
      <c r="B137" s="205"/>
      <c r="C137" s="13"/>
      <c r="D137" s="191" t="s">
        <v>519</v>
      </c>
      <c r="E137" s="206" t="s">
        <v>1</v>
      </c>
      <c r="F137" s="207" t="s">
        <v>2959</v>
      </c>
      <c r="G137" s="13"/>
      <c r="H137" s="208">
        <v>64.289000000000001</v>
      </c>
      <c r="I137" s="209"/>
      <c r="J137" s="13"/>
      <c r="K137" s="13"/>
      <c r="L137" s="205"/>
      <c r="M137" s="210"/>
      <c r="N137" s="211"/>
      <c r="O137" s="211"/>
      <c r="P137" s="211"/>
      <c r="Q137" s="211"/>
      <c r="R137" s="211"/>
      <c r="S137" s="211"/>
      <c r="T137" s="21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06" t="s">
        <v>519</v>
      </c>
      <c r="AU137" s="206" t="s">
        <v>89</v>
      </c>
      <c r="AV137" s="13" t="s">
        <v>89</v>
      </c>
      <c r="AW137" s="13" t="s">
        <v>35</v>
      </c>
      <c r="AX137" s="13" t="s">
        <v>79</v>
      </c>
      <c r="AY137" s="206" t="s">
        <v>230</v>
      </c>
    </row>
    <row r="138" s="14" customFormat="1">
      <c r="A138" s="14"/>
      <c r="B138" s="213"/>
      <c r="C138" s="14"/>
      <c r="D138" s="191" t="s">
        <v>519</v>
      </c>
      <c r="E138" s="214" t="s">
        <v>1</v>
      </c>
      <c r="F138" s="215" t="s">
        <v>534</v>
      </c>
      <c r="G138" s="14"/>
      <c r="H138" s="216">
        <v>64.289000000000001</v>
      </c>
      <c r="I138" s="217"/>
      <c r="J138" s="14"/>
      <c r="K138" s="14"/>
      <c r="L138" s="213"/>
      <c r="M138" s="218"/>
      <c r="N138" s="219"/>
      <c r="O138" s="219"/>
      <c r="P138" s="219"/>
      <c r="Q138" s="219"/>
      <c r="R138" s="219"/>
      <c r="S138" s="219"/>
      <c r="T138" s="220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14" t="s">
        <v>519</v>
      </c>
      <c r="AU138" s="214" t="s">
        <v>89</v>
      </c>
      <c r="AV138" s="14" t="s">
        <v>235</v>
      </c>
      <c r="AW138" s="14" t="s">
        <v>35</v>
      </c>
      <c r="AX138" s="14" t="s">
        <v>87</v>
      </c>
      <c r="AY138" s="214" t="s">
        <v>230</v>
      </c>
    </row>
    <row r="139" s="2" customFormat="1" ht="21.75" customHeight="1">
      <c r="A139" s="38"/>
      <c r="B139" s="177"/>
      <c r="C139" s="178" t="s">
        <v>89</v>
      </c>
      <c r="D139" s="178" t="s">
        <v>231</v>
      </c>
      <c r="E139" s="179" t="s">
        <v>1980</v>
      </c>
      <c r="F139" s="180" t="s">
        <v>1981</v>
      </c>
      <c r="G139" s="181" t="s">
        <v>578</v>
      </c>
      <c r="H139" s="182">
        <v>21.43</v>
      </c>
      <c r="I139" s="183"/>
      <c r="J139" s="184">
        <f>ROUND(I139*H139,2)</f>
        <v>0</v>
      </c>
      <c r="K139" s="180" t="s">
        <v>515</v>
      </c>
      <c r="L139" s="39"/>
      <c r="M139" s="185" t="s">
        <v>1</v>
      </c>
      <c r="N139" s="186" t="s">
        <v>44</v>
      </c>
      <c r="O139" s="77"/>
      <c r="P139" s="187">
        <f>O139*H139</f>
        <v>0</v>
      </c>
      <c r="Q139" s="187">
        <v>0</v>
      </c>
      <c r="R139" s="187">
        <f>Q139*H139</f>
        <v>0</v>
      </c>
      <c r="S139" s="187">
        <v>0</v>
      </c>
      <c r="T139" s="18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89" t="s">
        <v>235</v>
      </c>
      <c r="AT139" s="189" t="s">
        <v>231</v>
      </c>
      <c r="AU139" s="189" t="s">
        <v>89</v>
      </c>
      <c r="AY139" s="19" t="s">
        <v>230</v>
      </c>
      <c r="BE139" s="190">
        <f>IF(N139="základní",J139,0)</f>
        <v>0</v>
      </c>
      <c r="BF139" s="190">
        <f>IF(N139="snížená",J139,0)</f>
        <v>0</v>
      </c>
      <c r="BG139" s="190">
        <f>IF(N139="zákl. přenesená",J139,0)</f>
        <v>0</v>
      </c>
      <c r="BH139" s="190">
        <f>IF(N139="sníž. přenesená",J139,0)</f>
        <v>0</v>
      </c>
      <c r="BI139" s="190">
        <f>IF(N139="nulová",J139,0)</f>
        <v>0</v>
      </c>
      <c r="BJ139" s="19" t="s">
        <v>87</v>
      </c>
      <c r="BK139" s="190">
        <f>ROUND(I139*H139,2)</f>
        <v>0</v>
      </c>
      <c r="BL139" s="19" t="s">
        <v>235</v>
      </c>
      <c r="BM139" s="189" t="s">
        <v>2960</v>
      </c>
    </row>
    <row r="140" s="2" customFormat="1">
      <c r="A140" s="38"/>
      <c r="B140" s="39"/>
      <c r="C140" s="38"/>
      <c r="D140" s="191" t="s">
        <v>237</v>
      </c>
      <c r="E140" s="38"/>
      <c r="F140" s="192" t="s">
        <v>1983</v>
      </c>
      <c r="G140" s="38"/>
      <c r="H140" s="38"/>
      <c r="I140" s="193"/>
      <c r="J140" s="38"/>
      <c r="K140" s="38"/>
      <c r="L140" s="39"/>
      <c r="M140" s="194"/>
      <c r="N140" s="195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237</v>
      </c>
      <c r="AU140" s="19" t="s">
        <v>89</v>
      </c>
    </row>
    <row r="141" s="2" customFormat="1">
      <c r="A141" s="38"/>
      <c r="B141" s="39"/>
      <c r="C141" s="38"/>
      <c r="D141" s="199" t="s">
        <v>397</v>
      </c>
      <c r="E141" s="38"/>
      <c r="F141" s="200" t="s">
        <v>1984</v>
      </c>
      <c r="G141" s="38"/>
      <c r="H141" s="38"/>
      <c r="I141" s="193"/>
      <c r="J141" s="38"/>
      <c r="K141" s="38"/>
      <c r="L141" s="39"/>
      <c r="M141" s="194"/>
      <c r="N141" s="195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397</v>
      </c>
      <c r="AU141" s="19" t="s">
        <v>89</v>
      </c>
    </row>
    <row r="142" s="13" customFormat="1">
      <c r="A142" s="13"/>
      <c r="B142" s="205"/>
      <c r="C142" s="13"/>
      <c r="D142" s="191" t="s">
        <v>519</v>
      </c>
      <c r="E142" s="206" t="s">
        <v>1</v>
      </c>
      <c r="F142" s="207" t="s">
        <v>2961</v>
      </c>
      <c r="G142" s="13"/>
      <c r="H142" s="208">
        <v>21.43</v>
      </c>
      <c r="I142" s="209"/>
      <c r="J142" s="13"/>
      <c r="K142" s="13"/>
      <c r="L142" s="205"/>
      <c r="M142" s="210"/>
      <c r="N142" s="211"/>
      <c r="O142" s="211"/>
      <c r="P142" s="211"/>
      <c r="Q142" s="211"/>
      <c r="R142" s="211"/>
      <c r="S142" s="211"/>
      <c r="T142" s="21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6" t="s">
        <v>519</v>
      </c>
      <c r="AU142" s="206" t="s">
        <v>89</v>
      </c>
      <c r="AV142" s="13" t="s">
        <v>89</v>
      </c>
      <c r="AW142" s="13" t="s">
        <v>35</v>
      </c>
      <c r="AX142" s="13" t="s">
        <v>79</v>
      </c>
      <c r="AY142" s="206" t="s">
        <v>230</v>
      </c>
    </row>
    <row r="143" s="14" customFormat="1">
      <c r="A143" s="14"/>
      <c r="B143" s="213"/>
      <c r="C143" s="14"/>
      <c r="D143" s="191" t="s">
        <v>519</v>
      </c>
      <c r="E143" s="214" t="s">
        <v>1</v>
      </c>
      <c r="F143" s="215" t="s">
        <v>534</v>
      </c>
      <c r="G143" s="14"/>
      <c r="H143" s="216">
        <v>21.43</v>
      </c>
      <c r="I143" s="217"/>
      <c r="J143" s="14"/>
      <c r="K143" s="14"/>
      <c r="L143" s="213"/>
      <c r="M143" s="218"/>
      <c r="N143" s="219"/>
      <c r="O143" s="219"/>
      <c r="P143" s="219"/>
      <c r="Q143" s="219"/>
      <c r="R143" s="219"/>
      <c r="S143" s="219"/>
      <c r="T143" s="220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14" t="s">
        <v>519</v>
      </c>
      <c r="AU143" s="214" t="s">
        <v>89</v>
      </c>
      <c r="AV143" s="14" t="s">
        <v>235</v>
      </c>
      <c r="AW143" s="14" t="s">
        <v>35</v>
      </c>
      <c r="AX143" s="14" t="s">
        <v>87</v>
      </c>
      <c r="AY143" s="214" t="s">
        <v>230</v>
      </c>
    </row>
    <row r="144" s="2" customFormat="1" ht="21.75" customHeight="1">
      <c r="A144" s="38"/>
      <c r="B144" s="177"/>
      <c r="C144" s="178" t="s">
        <v>241</v>
      </c>
      <c r="D144" s="178" t="s">
        <v>231</v>
      </c>
      <c r="E144" s="179" t="s">
        <v>1986</v>
      </c>
      <c r="F144" s="180" t="s">
        <v>1987</v>
      </c>
      <c r="G144" s="181" t="s">
        <v>578</v>
      </c>
      <c r="H144" s="182">
        <v>21.43</v>
      </c>
      <c r="I144" s="183"/>
      <c r="J144" s="184">
        <f>ROUND(I144*H144,2)</f>
        <v>0</v>
      </c>
      <c r="K144" s="180" t="s">
        <v>515</v>
      </c>
      <c r="L144" s="39"/>
      <c r="M144" s="185" t="s">
        <v>1</v>
      </c>
      <c r="N144" s="186" t="s">
        <v>44</v>
      </c>
      <c r="O144" s="77"/>
      <c r="P144" s="187">
        <f>O144*H144</f>
        <v>0</v>
      </c>
      <c r="Q144" s="187">
        <v>0</v>
      </c>
      <c r="R144" s="187">
        <f>Q144*H144</f>
        <v>0</v>
      </c>
      <c r="S144" s="187">
        <v>0</v>
      </c>
      <c r="T144" s="18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89" t="s">
        <v>235</v>
      </c>
      <c r="AT144" s="189" t="s">
        <v>231</v>
      </c>
      <c r="AU144" s="189" t="s">
        <v>89</v>
      </c>
      <c r="AY144" s="19" t="s">
        <v>230</v>
      </c>
      <c r="BE144" s="190">
        <f>IF(N144="základní",J144,0)</f>
        <v>0</v>
      </c>
      <c r="BF144" s="190">
        <f>IF(N144="snížená",J144,0)</f>
        <v>0</v>
      </c>
      <c r="BG144" s="190">
        <f>IF(N144="zákl. přenesená",J144,0)</f>
        <v>0</v>
      </c>
      <c r="BH144" s="190">
        <f>IF(N144="sníž. přenesená",J144,0)</f>
        <v>0</v>
      </c>
      <c r="BI144" s="190">
        <f>IF(N144="nulová",J144,0)</f>
        <v>0</v>
      </c>
      <c r="BJ144" s="19" t="s">
        <v>87</v>
      </c>
      <c r="BK144" s="190">
        <f>ROUND(I144*H144,2)</f>
        <v>0</v>
      </c>
      <c r="BL144" s="19" t="s">
        <v>235</v>
      </c>
      <c r="BM144" s="189" t="s">
        <v>2962</v>
      </c>
    </row>
    <row r="145" s="2" customFormat="1">
      <c r="A145" s="38"/>
      <c r="B145" s="39"/>
      <c r="C145" s="38"/>
      <c r="D145" s="191" t="s">
        <v>237</v>
      </c>
      <c r="E145" s="38"/>
      <c r="F145" s="192" t="s">
        <v>1989</v>
      </c>
      <c r="G145" s="38"/>
      <c r="H145" s="38"/>
      <c r="I145" s="193"/>
      <c r="J145" s="38"/>
      <c r="K145" s="38"/>
      <c r="L145" s="39"/>
      <c r="M145" s="194"/>
      <c r="N145" s="195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237</v>
      </c>
      <c r="AU145" s="19" t="s">
        <v>89</v>
      </c>
    </row>
    <row r="146" s="2" customFormat="1">
      <c r="A146" s="38"/>
      <c r="B146" s="39"/>
      <c r="C146" s="38"/>
      <c r="D146" s="199" t="s">
        <v>397</v>
      </c>
      <c r="E146" s="38"/>
      <c r="F146" s="200" t="s">
        <v>1990</v>
      </c>
      <c r="G146" s="38"/>
      <c r="H146" s="38"/>
      <c r="I146" s="193"/>
      <c r="J146" s="38"/>
      <c r="K146" s="38"/>
      <c r="L146" s="39"/>
      <c r="M146" s="194"/>
      <c r="N146" s="195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397</v>
      </c>
      <c r="AU146" s="19" t="s">
        <v>89</v>
      </c>
    </row>
    <row r="147" s="13" customFormat="1">
      <c r="A147" s="13"/>
      <c r="B147" s="205"/>
      <c r="C147" s="13"/>
      <c r="D147" s="191" t="s">
        <v>519</v>
      </c>
      <c r="E147" s="206" t="s">
        <v>1</v>
      </c>
      <c r="F147" s="207" t="s">
        <v>2961</v>
      </c>
      <c r="G147" s="13"/>
      <c r="H147" s="208">
        <v>21.43</v>
      </c>
      <c r="I147" s="209"/>
      <c r="J147" s="13"/>
      <c r="K147" s="13"/>
      <c r="L147" s="205"/>
      <c r="M147" s="210"/>
      <c r="N147" s="211"/>
      <c r="O147" s="211"/>
      <c r="P147" s="211"/>
      <c r="Q147" s="211"/>
      <c r="R147" s="211"/>
      <c r="S147" s="211"/>
      <c r="T147" s="21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6" t="s">
        <v>519</v>
      </c>
      <c r="AU147" s="206" t="s">
        <v>89</v>
      </c>
      <c r="AV147" s="13" t="s">
        <v>89</v>
      </c>
      <c r="AW147" s="13" t="s">
        <v>35</v>
      </c>
      <c r="AX147" s="13" t="s">
        <v>79</v>
      </c>
      <c r="AY147" s="206" t="s">
        <v>230</v>
      </c>
    </row>
    <row r="148" s="14" customFormat="1">
      <c r="A148" s="14"/>
      <c r="B148" s="213"/>
      <c r="C148" s="14"/>
      <c r="D148" s="191" t="s">
        <v>519</v>
      </c>
      <c r="E148" s="214" t="s">
        <v>1</v>
      </c>
      <c r="F148" s="215" t="s">
        <v>534</v>
      </c>
      <c r="G148" s="14"/>
      <c r="H148" s="216">
        <v>21.43</v>
      </c>
      <c r="I148" s="217"/>
      <c r="J148" s="14"/>
      <c r="K148" s="14"/>
      <c r="L148" s="213"/>
      <c r="M148" s="218"/>
      <c r="N148" s="219"/>
      <c r="O148" s="219"/>
      <c r="P148" s="219"/>
      <c r="Q148" s="219"/>
      <c r="R148" s="219"/>
      <c r="S148" s="219"/>
      <c r="T148" s="22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14" t="s">
        <v>519</v>
      </c>
      <c r="AU148" s="214" t="s">
        <v>89</v>
      </c>
      <c r="AV148" s="14" t="s">
        <v>235</v>
      </c>
      <c r="AW148" s="14" t="s">
        <v>35</v>
      </c>
      <c r="AX148" s="14" t="s">
        <v>87</v>
      </c>
      <c r="AY148" s="214" t="s">
        <v>230</v>
      </c>
    </row>
    <row r="149" s="2" customFormat="1" ht="21.75" customHeight="1">
      <c r="A149" s="38"/>
      <c r="B149" s="177"/>
      <c r="C149" s="178" t="s">
        <v>235</v>
      </c>
      <c r="D149" s="178" t="s">
        <v>231</v>
      </c>
      <c r="E149" s="179" t="s">
        <v>1991</v>
      </c>
      <c r="F149" s="180" t="s">
        <v>1992</v>
      </c>
      <c r="G149" s="181" t="s">
        <v>578</v>
      </c>
      <c r="H149" s="182">
        <v>107.149</v>
      </c>
      <c r="I149" s="183"/>
      <c r="J149" s="184">
        <f>ROUND(I149*H149,2)</f>
        <v>0</v>
      </c>
      <c r="K149" s="180" t="s">
        <v>515</v>
      </c>
      <c r="L149" s="39"/>
      <c r="M149" s="185" t="s">
        <v>1</v>
      </c>
      <c r="N149" s="186" t="s">
        <v>44</v>
      </c>
      <c r="O149" s="77"/>
      <c r="P149" s="187">
        <f>O149*H149</f>
        <v>0</v>
      </c>
      <c r="Q149" s="187">
        <v>0</v>
      </c>
      <c r="R149" s="187">
        <f>Q149*H149</f>
        <v>0</v>
      </c>
      <c r="S149" s="187">
        <v>0</v>
      </c>
      <c r="T149" s="18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89" t="s">
        <v>235</v>
      </c>
      <c r="AT149" s="189" t="s">
        <v>231</v>
      </c>
      <c r="AU149" s="189" t="s">
        <v>89</v>
      </c>
      <c r="AY149" s="19" t="s">
        <v>230</v>
      </c>
      <c r="BE149" s="190">
        <f>IF(N149="základní",J149,0)</f>
        <v>0</v>
      </c>
      <c r="BF149" s="190">
        <f>IF(N149="snížená",J149,0)</f>
        <v>0</v>
      </c>
      <c r="BG149" s="190">
        <f>IF(N149="zákl. přenesená",J149,0)</f>
        <v>0</v>
      </c>
      <c r="BH149" s="190">
        <f>IF(N149="sníž. přenesená",J149,0)</f>
        <v>0</v>
      </c>
      <c r="BI149" s="190">
        <f>IF(N149="nulová",J149,0)</f>
        <v>0</v>
      </c>
      <c r="BJ149" s="19" t="s">
        <v>87</v>
      </c>
      <c r="BK149" s="190">
        <f>ROUND(I149*H149,2)</f>
        <v>0</v>
      </c>
      <c r="BL149" s="19" t="s">
        <v>235</v>
      </c>
      <c r="BM149" s="189" t="s">
        <v>2963</v>
      </c>
    </row>
    <row r="150" s="2" customFormat="1">
      <c r="A150" s="38"/>
      <c r="B150" s="39"/>
      <c r="C150" s="38"/>
      <c r="D150" s="191" t="s">
        <v>237</v>
      </c>
      <c r="E150" s="38"/>
      <c r="F150" s="192" t="s">
        <v>1994</v>
      </c>
      <c r="G150" s="38"/>
      <c r="H150" s="38"/>
      <c r="I150" s="193"/>
      <c r="J150" s="38"/>
      <c r="K150" s="38"/>
      <c r="L150" s="39"/>
      <c r="M150" s="194"/>
      <c r="N150" s="195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237</v>
      </c>
      <c r="AU150" s="19" t="s">
        <v>89</v>
      </c>
    </row>
    <row r="151" s="2" customFormat="1">
      <c r="A151" s="38"/>
      <c r="B151" s="39"/>
      <c r="C151" s="38"/>
      <c r="D151" s="199" t="s">
        <v>397</v>
      </c>
      <c r="E151" s="38"/>
      <c r="F151" s="200" t="s">
        <v>1995</v>
      </c>
      <c r="G151" s="38"/>
      <c r="H151" s="38"/>
      <c r="I151" s="193"/>
      <c r="J151" s="38"/>
      <c r="K151" s="38"/>
      <c r="L151" s="39"/>
      <c r="M151" s="194"/>
      <c r="N151" s="195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397</v>
      </c>
      <c r="AU151" s="19" t="s">
        <v>89</v>
      </c>
    </row>
    <row r="152" s="13" customFormat="1">
      <c r="A152" s="13"/>
      <c r="B152" s="205"/>
      <c r="C152" s="13"/>
      <c r="D152" s="191" t="s">
        <v>519</v>
      </c>
      <c r="E152" s="206" t="s">
        <v>1</v>
      </c>
      <c r="F152" s="207" t="s">
        <v>2964</v>
      </c>
      <c r="G152" s="13"/>
      <c r="H152" s="208">
        <v>107.149</v>
      </c>
      <c r="I152" s="209"/>
      <c r="J152" s="13"/>
      <c r="K152" s="13"/>
      <c r="L152" s="205"/>
      <c r="M152" s="210"/>
      <c r="N152" s="211"/>
      <c r="O152" s="211"/>
      <c r="P152" s="211"/>
      <c r="Q152" s="211"/>
      <c r="R152" s="211"/>
      <c r="S152" s="211"/>
      <c r="T152" s="21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6" t="s">
        <v>519</v>
      </c>
      <c r="AU152" s="206" t="s">
        <v>89</v>
      </c>
      <c r="AV152" s="13" t="s">
        <v>89</v>
      </c>
      <c r="AW152" s="13" t="s">
        <v>35</v>
      </c>
      <c r="AX152" s="13" t="s">
        <v>79</v>
      </c>
      <c r="AY152" s="206" t="s">
        <v>230</v>
      </c>
    </row>
    <row r="153" s="14" customFormat="1">
      <c r="A153" s="14"/>
      <c r="B153" s="213"/>
      <c r="C153" s="14"/>
      <c r="D153" s="191" t="s">
        <v>519</v>
      </c>
      <c r="E153" s="214" t="s">
        <v>1</v>
      </c>
      <c r="F153" s="215" t="s">
        <v>534</v>
      </c>
      <c r="G153" s="14"/>
      <c r="H153" s="216">
        <v>107.149</v>
      </c>
      <c r="I153" s="217"/>
      <c r="J153" s="14"/>
      <c r="K153" s="14"/>
      <c r="L153" s="213"/>
      <c r="M153" s="218"/>
      <c r="N153" s="219"/>
      <c r="O153" s="219"/>
      <c r="P153" s="219"/>
      <c r="Q153" s="219"/>
      <c r="R153" s="219"/>
      <c r="S153" s="219"/>
      <c r="T153" s="22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14" t="s">
        <v>519</v>
      </c>
      <c r="AU153" s="214" t="s">
        <v>89</v>
      </c>
      <c r="AV153" s="14" t="s">
        <v>235</v>
      </c>
      <c r="AW153" s="14" t="s">
        <v>35</v>
      </c>
      <c r="AX153" s="14" t="s">
        <v>87</v>
      </c>
      <c r="AY153" s="214" t="s">
        <v>230</v>
      </c>
    </row>
    <row r="154" s="2" customFormat="1" ht="16.5" customHeight="1">
      <c r="A154" s="38"/>
      <c r="B154" s="177"/>
      <c r="C154" s="178" t="s">
        <v>248</v>
      </c>
      <c r="D154" s="178" t="s">
        <v>231</v>
      </c>
      <c r="E154" s="179" t="s">
        <v>667</v>
      </c>
      <c r="F154" s="180" t="s">
        <v>668</v>
      </c>
      <c r="G154" s="181" t="s">
        <v>514</v>
      </c>
      <c r="H154" s="182">
        <v>128.09999999999999</v>
      </c>
      <c r="I154" s="183"/>
      <c r="J154" s="184">
        <f>ROUND(I154*H154,2)</f>
        <v>0</v>
      </c>
      <c r="K154" s="180" t="s">
        <v>515</v>
      </c>
      <c r="L154" s="39"/>
      <c r="M154" s="185" t="s">
        <v>1</v>
      </c>
      <c r="N154" s="186" t="s">
        <v>44</v>
      </c>
      <c r="O154" s="77"/>
      <c r="P154" s="187">
        <f>O154*H154</f>
        <v>0</v>
      </c>
      <c r="Q154" s="187">
        <v>0.00058</v>
      </c>
      <c r="R154" s="187">
        <f>Q154*H154</f>
        <v>0.074298000000000003</v>
      </c>
      <c r="S154" s="187">
        <v>0</v>
      </c>
      <c r="T154" s="18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89" t="s">
        <v>235</v>
      </c>
      <c r="AT154" s="189" t="s">
        <v>231</v>
      </c>
      <c r="AU154" s="189" t="s">
        <v>89</v>
      </c>
      <c r="AY154" s="19" t="s">
        <v>230</v>
      </c>
      <c r="BE154" s="190">
        <f>IF(N154="základní",J154,0)</f>
        <v>0</v>
      </c>
      <c r="BF154" s="190">
        <f>IF(N154="snížená",J154,0)</f>
        <v>0</v>
      </c>
      <c r="BG154" s="190">
        <f>IF(N154="zákl. přenesená",J154,0)</f>
        <v>0</v>
      </c>
      <c r="BH154" s="190">
        <f>IF(N154="sníž. přenesená",J154,0)</f>
        <v>0</v>
      </c>
      <c r="BI154" s="190">
        <f>IF(N154="nulová",J154,0)</f>
        <v>0</v>
      </c>
      <c r="BJ154" s="19" t="s">
        <v>87</v>
      </c>
      <c r="BK154" s="190">
        <f>ROUND(I154*H154,2)</f>
        <v>0</v>
      </c>
      <c r="BL154" s="19" t="s">
        <v>235</v>
      </c>
      <c r="BM154" s="189" t="s">
        <v>2965</v>
      </c>
    </row>
    <row r="155" s="2" customFormat="1">
      <c r="A155" s="38"/>
      <c r="B155" s="39"/>
      <c r="C155" s="38"/>
      <c r="D155" s="191" t="s">
        <v>237</v>
      </c>
      <c r="E155" s="38"/>
      <c r="F155" s="192" t="s">
        <v>670</v>
      </c>
      <c r="G155" s="38"/>
      <c r="H155" s="38"/>
      <c r="I155" s="193"/>
      <c r="J155" s="38"/>
      <c r="K155" s="38"/>
      <c r="L155" s="39"/>
      <c r="M155" s="194"/>
      <c r="N155" s="195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237</v>
      </c>
      <c r="AU155" s="19" t="s">
        <v>89</v>
      </c>
    </row>
    <row r="156" s="2" customFormat="1">
      <c r="A156" s="38"/>
      <c r="B156" s="39"/>
      <c r="C156" s="38"/>
      <c r="D156" s="199" t="s">
        <v>397</v>
      </c>
      <c r="E156" s="38"/>
      <c r="F156" s="200" t="s">
        <v>671</v>
      </c>
      <c r="G156" s="38"/>
      <c r="H156" s="38"/>
      <c r="I156" s="193"/>
      <c r="J156" s="38"/>
      <c r="K156" s="38"/>
      <c r="L156" s="39"/>
      <c r="M156" s="194"/>
      <c r="N156" s="195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397</v>
      </c>
      <c r="AU156" s="19" t="s">
        <v>89</v>
      </c>
    </row>
    <row r="157" s="15" customFormat="1">
      <c r="A157" s="15"/>
      <c r="B157" s="221"/>
      <c r="C157" s="15"/>
      <c r="D157" s="191" t="s">
        <v>519</v>
      </c>
      <c r="E157" s="222" t="s">
        <v>1</v>
      </c>
      <c r="F157" s="223" t="s">
        <v>1975</v>
      </c>
      <c r="G157" s="15"/>
      <c r="H157" s="222" t="s">
        <v>1</v>
      </c>
      <c r="I157" s="224"/>
      <c r="J157" s="15"/>
      <c r="K157" s="15"/>
      <c r="L157" s="221"/>
      <c r="M157" s="225"/>
      <c r="N157" s="226"/>
      <c r="O157" s="226"/>
      <c r="P157" s="226"/>
      <c r="Q157" s="226"/>
      <c r="R157" s="226"/>
      <c r="S157" s="226"/>
      <c r="T157" s="22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22" t="s">
        <v>519</v>
      </c>
      <c r="AU157" s="222" t="s">
        <v>89</v>
      </c>
      <c r="AV157" s="15" t="s">
        <v>87</v>
      </c>
      <c r="AW157" s="15" t="s">
        <v>35</v>
      </c>
      <c r="AX157" s="15" t="s">
        <v>79</v>
      </c>
      <c r="AY157" s="222" t="s">
        <v>230</v>
      </c>
    </row>
    <row r="158" s="13" customFormat="1">
      <c r="A158" s="13"/>
      <c r="B158" s="205"/>
      <c r="C158" s="13"/>
      <c r="D158" s="191" t="s">
        <v>519</v>
      </c>
      <c r="E158" s="206" t="s">
        <v>1</v>
      </c>
      <c r="F158" s="207" t="s">
        <v>2966</v>
      </c>
      <c r="G158" s="13"/>
      <c r="H158" s="208">
        <v>128.09999999999999</v>
      </c>
      <c r="I158" s="209"/>
      <c r="J158" s="13"/>
      <c r="K158" s="13"/>
      <c r="L158" s="205"/>
      <c r="M158" s="210"/>
      <c r="N158" s="211"/>
      <c r="O158" s="211"/>
      <c r="P158" s="211"/>
      <c r="Q158" s="211"/>
      <c r="R158" s="211"/>
      <c r="S158" s="211"/>
      <c r="T158" s="21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06" t="s">
        <v>519</v>
      </c>
      <c r="AU158" s="206" t="s">
        <v>89</v>
      </c>
      <c r="AV158" s="13" t="s">
        <v>89</v>
      </c>
      <c r="AW158" s="13" t="s">
        <v>35</v>
      </c>
      <c r="AX158" s="13" t="s">
        <v>79</v>
      </c>
      <c r="AY158" s="206" t="s">
        <v>230</v>
      </c>
    </row>
    <row r="159" s="14" customFormat="1">
      <c r="A159" s="14"/>
      <c r="B159" s="213"/>
      <c r="C159" s="14"/>
      <c r="D159" s="191" t="s">
        <v>519</v>
      </c>
      <c r="E159" s="214" t="s">
        <v>1</v>
      </c>
      <c r="F159" s="215" t="s">
        <v>534</v>
      </c>
      <c r="G159" s="14"/>
      <c r="H159" s="216">
        <v>128.09999999999999</v>
      </c>
      <c r="I159" s="217"/>
      <c r="J159" s="14"/>
      <c r="K159" s="14"/>
      <c r="L159" s="213"/>
      <c r="M159" s="218"/>
      <c r="N159" s="219"/>
      <c r="O159" s="219"/>
      <c r="P159" s="219"/>
      <c r="Q159" s="219"/>
      <c r="R159" s="219"/>
      <c r="S159" s="219"/>
      <c r="T159" s="220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14" t="s">
        <v>519</v>
      </c>
      <c r="AU159" s="214" t="s">
        <v>89</v>
      </c>
      <c r="AV159" s="14" t="s">
        <v>235</v>
      </c>
      <c r="AW159" s="14" t="s">
        <v>35</v>
      </c>
      <c r="AX159" s="14" t="s">
        <v>87</v>
      </c>
      <c r="AY159" s="214" t="s">
        <v>230</v>
      </c>
    </row>
    <row r="160" s="2" customFormat="1" ht="16.5" customHeight="1">
      <c r="A160" s="38"/>
      <c r="B160" s="177"/>
      <c r="C160" s="178" t="s">
        <v>252</v>
      </c>
      <c r="D160" s="178" t="s">
        <v>231</v>
      </c>
      <c r="E160" s="179" t="s">
        <v>2020</v>
      </c>
      <c r="F160" s="180" t="s">
        <v>2021</v>
      </c>
      <c r="G160" s="181" t="s">
        <v>514</v>
      </c>
      <c r="H160" s="182">
        <v>216.30000000000001</v>
      </c>
      <c r="I160" s="183"/>
      <c r="J160" s="184">
        <f>ROUND(I160*H160,2)</f>
        <v>0</v>
      </c>
      <c r="K160" s="180" t="s">
        <v>515</v>
      </c>
      <c r="L160" s="39"/>
      <c r="M160" s="185" t="s">
        <v>1</v>
      </c>
      <c r="N160" s="186" t="s">
        <v>44</v>
      </c>
      <c r="O160" s="77"/>
      <c r="P160" s="187">
        <f>O160*H160</f>
        <v>0</v>
      </c>
      <c r="Q160" s="187">
        <v>0.00059000000000000003</v>
      </c>
      <c r="R160" s="187">
        <f>Q160*H160</f>
        <v>0.12761700000000001</v>
      </c>
      <c r="S160" s="187">
        <v>0</v>
      </c>
      <c r="T160" s="18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89" t="s">
        <v>235</v>
      </c>
      <c r="AT160" s="189" t="s">
        <v>231</v>
      </c>
      <c r="AU160" s="189" t="s">
        <v>89</v>
      </c>
      <c r="AY160" s="19" t="s">
        <v>230</v>
      </c>
      <c r="BE160" s="190">
        <f>IF(N160="základní",J160,0)</f>
        <v>0</v>
      </c>
      <c r="BF160" s="190">
        <f>IF(N160="snížená",J160,0)</f>
        <v>0</v>
      </c>
      <c r="BG160" s="190">
        <f>IF(N160="zákl. přenesená",J160,0)</f>
        <v>0</v>
      </c>
      <c r="BH160" s="190">
        <f>IF(N160="sníž. přenesená",J160,0)</f>
        <v>0</v>
      </c>
      <c r="BI160" s="190">
        <f>IF(N160="nulová",J160,0)</f>
        <v>0</v>
      </c>
      <c r="BJ160" s="19" t="s">
        <v>87</v>
      </c>
      <c r="BK160" s="190">
        <f>ROUND(I160*H160,2)</f>
        <v>0</v>
      </c>
      <c r="BL160" s="19" t="s">
        <v>235</v>
      </c>
      <c r="BM160" s="189" t="s">
        <v>2967</v>
      </c>
    </row>
    <row r="161" s="2" customFormat="1">
      <c r="A161" s="38"/>
      <c r="B161" s="39"/>
      <c r="C161" s="38"/>
      <c r="D161" s="191" t="s">
        <v>237</v>
      </c>
      <c r="E161" s="38"/>
      <c r="F161" s="192" t="s">
        <v>2023</v>
      </c>
      <c r="G161" s="38"/>
      <c r="H161" s="38"/>
      <c r="I161" s="193"/>
      <c r="J161" s="38"/>
      <c r="K161" s="38"/>
      <c r="L161" s="39"/>
      <c r="M161" s="194"/>
      <c r="N161" s="195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237</v>
      </c>
      <c r="AU161" s="19" t="s">
        <v>89</v>
      </c>
    </row>
    <row r="162" s="2" customFormat="1">
      <c r="A162" s="38"/>
      <c r="B162" s="39"/>
      <c r="C162" s="38"/>
      <c r="D162" s="199" t="s">
        <v>397</v>
      </c>
      <c r="E162" s="38"/>
      <c r="F162" s="200" t="s">
        <v>2024</v>
      </c>
      <c r="G162" s="38"/>
      <c r="H162" s="38"/>
      <c r="I162" s="193"/>
      <c r="J162" s="38"/>
      <c r="K162" s="38"/>
      <c r="L162" s="39"/>
      <c r="M162" s="194"/>
      <c r="N162" s="195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397</v>
      </c>
      <c r="AU162" s="19" t="s">
        <v>89</v>
      </c>
    </row>
    <row r="163" s="15" customFormat="1">
      <c r="A163" s="15"/>
      <c r="B163" s="221"/>
      <c r="C163" s="15"/>
      <c r="D163" s="191" t="s">
        <v>519</v>
      </c>
      <c r="E163" s="222" t="s">
        <v>1</v>
      </c>
      <c r="F163" s="223" t="s">
        <v>1975</v>
      </c>
      <c r="G163" s="15"/>
      <c r="H163" s="222" t="s">
        <v>1</v>
      </c>
      <c r="I163" s="224"/>
      <c r="J163" s="15"/>
      <c r="K163" s="15"/>
      <c r="L163" s="221"/>
      <c r="M163" s="225"/>
      <c r="N163" s="226"/>
      <c r="O163" s="226"/>
      <c r="P163" s="226"/>
      <c r="Q163" s="226"/>
      <c r="R163" s="226"/>
      <c r="S163" s="226"/>
      <c r="T163" s="227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22" t="s">
        <v>519</v>
      </c>
      <c r="AU163" s="222" t="s">
        <v>89</v>
      </c>
      <c r="AV163" s="15" t="s">
        <v>87</v>
      </c>
      <c r="AW163" s="15" t="s">
        <v>35</v>
      </c>
      <c r="AX163" s="15" t="s">
        <v>79</v>
      </c>
      <c r="AY163" s="222" t="s">
        <v>230</v>
      </c>
    </row>
    <row r="164" s="13" customFormat="1">
      <c r="A164" s="13"/>
      <c r="B164" s="205"/>
      <c r="C164" s="13"/>
      <c r="D164" s="191" t="s">
        <v>519</v>
      </c>
      <c r="E164" s="206" t="s">
        <v>1</v>
      </c>
      <c r="F164" s="207" t="s">
        <v>2968</v>
      </c>
      <c r="G164" s="13"/>
      <c r="H164" s="208">
        <v>210.30000000000001</v>
      </c>
      <c r="I164" s="209"/>
      <c r="J164" s="13"/>
      <c r="K164" s="13"/>
      <c r="L164" s="205"/>
      <c r="M164" s="210"/>
      <c r="N164" s="211"/>
      <c r="O164" s="211"/>
      <c r="P164" s="211"/>
      <c r="Q164" s="211"/>
      <c r="R164" s="211"/>
      <c r="S164" s="211"/>
      <c r="T164" s="21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06" t="s">
        <v>519</v>
      </c>
      <c r="AU164" s="206" t="s">
        <v>89</v>
      </c>
      <c r="AV164" s="13" t="s">
        <v>89</v>
      </c>
      <c r="AW164" s="13" t="s">
        <v>35</v>
      </c>
      <c r="AX164" s="13" t="s">
        <v>79</v>
      </c>
      <c r="AY164" s="206" t="s">
        <v>230</v>
      </c>
    </row>
    <row r="165" s="13" customFormat="1">
      <c r="A165" s="13"/>
      <c r="B165" s="205"/>
      <c r="C165" s="13"/>
      <c r="D165" s="191" t="s">
        <v>519</v>
      </c>
      <c r="E165" s="206" t="s">
        <v>1</v>
      </c>
      <c r="F165" s="207" t="s">
        <v>2958</v>
      </c>
      <c r="G165" s="13"/>
      <c r="H165" s="208">
        <v>6</v>
      </c>
      <c r="I165" s="209"/>
      <c r="J165" s="13"/>
      <c r="K165" s="13"/>
      <c r="L165" s="205"/>
      <c r="M165" s="210"/>
      <c r="N165" s="211"/>
      <c r="O165" s="211"/>
      <c r="P165" s="211"/>
      <c r="Q165" s="211"/>
      <c r="R165" s="211"/>
      <c r="S165" s="211"/>
      <c r="T165" s="21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06" t="s">
        <v>519</v>
      </c>
      <c r="AU165" s="206" t="s">
        <v>89</v>
      </c>
      <c r="AV165" s="13" t="s">
        <v>89</v>
      </c>
      <c r="AW165" s="13" t="s">
        <v>35</v>
      </c>
      <c r="AX165" s="13" t="s">
        <v>79</v>
      </c>
      <c r="AY165" s="206" t="s">
        <v>230</v>
      </c>
    </row>
    <row r="166" s="14" customFormat="1">
      <c r="A166" s="14"/>
      <c r="B166" s="213"/>
      <c r="C166" s="14"/>
      <c r="D166" s="191" t="s">
        <v>519</v>
      </c>
      <c r="E166" s="214" t="s">
        <v>1</v>
      </c>
      <c r="F166" s="215" t="s">
        <v>534</v>
      </c>
      <c r="G166" s="14"/>
      <c r="H166" s="216">
        <v>216.30000000000001</v>
      </c>
      <c r="I166" s="217"/>
      <c r="J166" s="14"/>
      <c r="K166" s="14"/>
      <c r="L166" s="213"/>
      <c r="M166" s="218"/>
      <c r="N166" s="219"/>
      <c r="O166" s="219"/>
      <c r="P166" s="219"/>
      <c r="Q166" s="219"/>
      <c r="R166" s="219"/>
      <c r="S166" s="219"/>
      <c r="T166" s="220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14" t="s">
        <v>519</v>
      </c>
      <c r="AU166" s="214" t="s">
        <v>89</v>
      </c>
      <c r="AV166" s="14" t="s">
        <v>235</v>
      </c>
      <c r="AW166" s="14" t="s">
        <v>35</v>
      </c>
      <c r="AX166" s="14" t="s">
        <v>87</v>
      </c>
      <c r="AY166" s="214" t="s">
        <v>230</v>
      </c>
    </row>
    <row r="167" s="2" customFormat="1" ht="16.5" customHeight="1">
      <c r="A167" s="38"/>
      <c r="B167" s="177"/>
      <c r="C167" s="178" t="s">
        <v>256</v>
      </c>
      <c r="D167" s="178" t="s">
        <v>231</v>
      </c>
      <c r="E167" s="179" t="s">
        <v>673</v>
      </c>
      <c r="F167" s="180" t="s">
        <v>674</v>
      </c>
      <c r="G167" s="181" t="s">
        <v>514</v>
      </c>
      <c r="H167" s="182">
        <v>128.09999999999999</v>
      </c>
      <c r="I167" s="183"/>
      <c r="J167" s="184">
        <f>ROUND(I167*H167,2)</f>
        <v>0</v>
      </c>
      <c r="K167" s="180" t="s">
        <v>515</v>
      </c>
      <c r="L167" s="39"/>
      <c r="M167" s="185" t="s">
        <v>1</v>
      </c>
      <c r="N167" s="186" t="s">
        <v>44</v>
      </c>
      <c r="O167" s="77"/>
      <c r="P167" s="187">
        <f>O167*H167</f>
        <v>0</v>
      </c>
      <c r="Q167" s="187">
        <v>0</v>
      </c>
      <c r="R167" s="187">
        <f>Q167*H167</f>
        <v>0</v>
      </c>
      <c r="S167" s="187">
        <v>0</v>
      </c>
      <c r="T167" s="18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89" t="s">
        <v>235</v>
      </c>
      <c r="AT167" s="189" t="s">
        <v>231</v>
      </c>
      <c r="AU167" s="189" t="s">
        <v>89</v>
      </c>
      <c r="AY167" s="19" t="s">
        <v>230</v>
      </c>
      <c r="BE167" s="190">
        <f>IF(N167="základní",J167,0)</f>
        <v>0</v>
      </c>
      <c r="BF167" s="190">
        <f>IF(N167="snížená",J167,0)</f>
        <v>0</v>
      </c>
      <c r="BG167" s="190">
        <f>IF(N167="zákl. přenesená",J167,0)</f>
        <v>0</v>
      </c>
      <c r="BH167" s="190">
        <f>IF(N167="sníž. přenesená",J167,0)</f>
        <v>0</v>
      </c>
      <c r="BI167" s="190">
        <f>IF(N167="nulová",J167,0)</f>
        <v>0</v>
      </c>
      <c r="BJ167" s="19" t="s">
        <v>87</v>
      </c>
      <c r="BK167" s="190">
        <f>ROUND(I167*H167,2)</f>
        <v>0</v>
      </c>
      <c r="BL167" s="19" t="s">
        <v>235</v>
      </c>
      <c r="BM167" s="189" t="s">
        <v>2969</v>
      </c>
    </row>
    <row r="168" s="2" customFormat="1">
      <c r="A168" s="38"/>
      <c r="B168" s="39"/>
      <c r="C168" s="38"/>
      <c r="D168" s="191" t="s">
        <v>237</v>
      </c>
      <c r="E168" s="38"/>
      <c r="F168" s="192" t="s">
        <v>676</v>
      </c>
      <c r="G168" s="38"/>
      <c r="H168" s="38"/>
      <c r="I168" s="193"/>
      <c r="J168" s="38"/>
      <c r="K168" s="38"/>
      <c r="L168" s="39"/>
      <c r="M168" s="194"/>
      <c r="N168" s="195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237</v>
      </c>
      <c r="AU168" s="19" t="s">
        <v>89</v>
      </c>
    </row>
    <row r="169" s="2" customFormat="1">
      <c r="A169" s="38"/>
      <c r="B169" s="39"/>
      <c r="C169" s="38"/>
      <c r="D169" s="199" t="s">
        <v>397</v>
      </c>
      <c r="E169" s="38"/>
      <c r="F169" s="200" t="s">
        <v>677</v>
      </c>
      <c r="G169" s="38"/>
      <c r="H169" s="38"/>
      <c r="I169" s="193"/>
      <c r="J169" s="38"/>
      <c r="K169" s="38"/>
      <c r="L169" s="39"/>
      <c r="M169" s="194"/>
      <c r="N169" s="195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397</v>
      </c>
      <c r="AU169" s="19" t="s">
        <v>89</v>
      </c>
    </row>
    <row r="170" s="2" customFormat="1" ht="16.5" customHeight="1">
      <c r="A170" s="38"/>
      <c r="B170" s="177"/>
      <c r="C170" s="178" t="s">
        <v>260</v>
      </c>
      <c r="D170" s="178" t="s">
        <v>231</v>
      </c>
      <c r="E170" s="179" t="s">
        <v>2030</v>
      </c>
      <c r="F170" s="180" t="s">
        <v>2031</v>
      </c>
      <c r="G170" s="181" t="s">
        <v>514</v>
      </c>
      <c r="H170" s="182">
        <v>216.30000000000001</v>
      </c>
      <c r="I170" s="183"/>
      <c r="J170" s="184">
        <f>ROUND(I170*H170,2)</f>
        <v>0</v>
      </c>
      <c r="K170" s="180" t="s">
        <v>515</v>
      </c>
      <c r="L170" s="39"/>
      <c r="M170" s="185" t="s">
        <v>1</v>
      </c>
      <c r="N170" s="186" t="s">
        <v>44</v>
      </c>
      <c r="O170" s="77"/>
      <c r="P170" s="187">
        <f>O170*H170</f>
        <v>0</v>
      </c>
      <c r="Q170" s="187">
        <v>0</v>
      </c>
      <c r="R170" s="187">
        <f>Q170*H170</f>
        <v>0</v>
      </c>
      <c r="S170" s="187">
        <v>0</v>
      </c>
      <c r="T170" s="18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89" t="s">
        <v>235</v>
      </c>
      <c r="AT170" s="189" t="s">
        <v>231</v>
      </c>
      <c r="AU170" s="189" t="s">
        <v>89</v>
      </c>
      <c r="AY170" s="19" t="s">
        <v>230</v>
      </c>
      <c r="BE170" s="190">
        <f>IF(N170="základní",J170,0)</f>
        <v>0</v>
      </c>
      <c r="BF170" s="190">
        <f>IF(N170="snížená",J170,0)</f>
        <v>0</v>
      </c>
      <c r="BG170" s="190">
        <f>IF(N170="zákl. přenesená",J170,0)</f>
        <v>0</v>
      </c>
      <c r="BH170" s="190">
        <f>IF(N170="sníž. přenesená",J170,0)</f>
        <v>0</v>
      </c>
      <c r="BI170" s="190">
        <f>IF(N170="nulová",J170,0)</f>
        <v>0</v>
      </c>
      <c r="BJ170" s="19" t="s">
        <v>87</v>
      </c>
      <c r="BK170" s="190">
        <f>ROUND(I170*H170,2)</f>
        <v>0</v>
      </c>
      <c r="BL170" s="19" t="s">
        <v>235</v>
      </c>
      <c r="BM170" s="189" t="s">
        <v>2970</v>
      </c>
    </row>
    <row r="171" s="2" customFormat="1">
      <c r="A171" s="38"/>
      <c r="B171" s="39"/>
      <c r="C171" s="38"/>
      <c r="D171" s="191" t="s">
        <v>237</v>
      </c>
      <c r="E171" s="38"/>
      <c r="F171" s="192" t="s">
        <v>2033</v>
      </c>
      <c r="G171" s="38"/>
      <c r="H171" s="38"/>
      <c r="I171" s="193"/>
      <c r="J171" s="38"/>
      <c r="K171" s="38"/>
      <c r="L171" s="39"/>
      <c r="M171" s="194"/>
      <c r="N171" s="195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237</v>
      </c>
      <c r="AU171" s="19" t="s">
        <v>89</v>
      </c>
    </row>
    <row r="172" s="2" customFormat="1">
      <c r="A172" s="38"/>
      <c r="B172" s="39"/>
      <c r="C172" s="38"/>
      <c r="D172" s="199" t="s">
        <v>397</v>
      </c>
      <c r="E172" s="38"/>
      <c r="F172" s="200" t="s">
        <v>2034</v>
      </c>
      <c r="G172" s="38"/>
      <c r="H172" s="38"/>
      <c r="I172" s="193"/>
      <c r="J172" s="38"/>
      <c r="K172" s="38"/>
      <c r="L172" s="39"/>
      <c r="M172" s="194"/>
      <c r="N172" s="195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397</v>
      </c>
      <c r="AU172" s="19" t="s">
        <v>89</v>
      </c>
    </row>
    <row r="173" s="2" customFormat="1" ht="21.75" customHeight="1">
      <c r="A173" s="38"/>
      <c r="B173" s="177"/>
      <c r="C173" s="178" t="s">
        <v>264</v>
      </c>
      <c r="D173" s="178" t="s">
        <v>231</v>
      </c>
      <c r="E173" s="179" t="s">
        <v>689</v>
      </c>
      <c r="F173" s="180" t="s">
        <v>690</v>
      </c>
      <c r="G173" s="181" t="s">
        <v>578</v>
      </c>
      <c r="H173" s="182">
        <v>64.289000000000001</v>
      </c>
      <c r="I173" s="183"/>
      <c r="J173" s="184">
        <f>ROUND(I173*H173,2)</f>
        <v>0</v>
      </c>
      <c r="K173" s="180" t="s">
        <v>515</v>
      </c>
      <c r="L173" s="39"/>
      <c r="M173" s="185" t="s">
        <v>1</v>
      </c>
      <c r="N173" s="186" t="s">
        <v>44</v>
      </c>
      <c r="O173" s="77"/>
      <c r="P173" s="187">
        <f>O173*H173</f>
        <v>0</v>
      </c>
      <c r="Q173" s="187">
        <v>0</v>
      </c>
      <c r="R173" s="187">
        <f>Q173*H173</f>
        <v>0</v>
      </c>
      <c r="S173" s="187">
        <v>0</v>
      </c>
      <c r="T173" s="18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89" t="s">
        <v>235</v>
      </c>
      <c r="AT173" s="189" t="s">
        <v>231</v>
      </c>
      <c r="AU173" s="189" t="s">
        <v>89</v>
      </c>
      <c r="AY173" s="19" t="s">
        <v>230</v>
      </c>
      <c r="BE173" s="190">
        <f>IF(N173="základní",J173,0)</f>
        <v>0</v>
      </c>
      <c r="BF173" s="190">
        <f>IF(N173="snížená",J173,0)</f>
        <v>0</v>
      </c>
      <c r="BG173" s="190">
        <f>IF(N173="zákl. přenesená",J173,0)</f>
        <v>0</v>
      </c>
      <c r="BH173" s="190">
        <f>IF(N173="sníž. přenesená",J173,0)</f>
        <v>0</v>
      </c>
      <c r="BI173" s="190">
        <f>IF(N173="nulová",J173,0)</f>
        <v>0</v>
      </c>
      <c r="BJ173" s="19" t="s">
        <v>87</v>
      </c>
      <c r="BK173" s="190">
        <f>ROUND(I173*H173,2)</f>
        <v>0</v>
      </c>
      <c r="BL173" s="19" t="s">
        <v>235</v>
      </c>
      <c r="BM173" s="189" t="s">
        <v>2971</v>
      </c>
    </row>
    <row r="174" s="2" customFormat="1">
      <c r="A174" s="38"/>
      <c r="B174" s="39"/>
      <c r="C174" s="38"/>
      <c r="D174" s="191" t="s">
        <v>237</v>
      </c>
      <c r="E174" s="38"/>
      <c r="F174" s="192" t="s">
        <v>692</v>
      </c>
      <c r="G174" s="38"/>
      <c r="H174" s="38"/>
      <c r="I174" s="193"/>
      <c r="J174" s="38"/>
      <c r="K174" s="38"/>
      <c r="L174" s="39"/>
      <c r="M174" s="194"/>
      <c r="N174" s="195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237</v>
      </c>
      <c r="AU174" s="19" t="s">
        <v>89</v>
      </c>
    </row>
    <row r="175" s="2" customFormat="1">
      <c r="A175" s="38"/>
      <c r="B175" s="39"/>
      <c r="C175" s="38"/>
      <c r="D175" s="199" t="s">
        <v>397</v>
      </c>
      <c r="E175" s="38"/>
      <c r="F175" s="200" t="s">
        <v>693</v>
      </c>
      <c r="G175" s="38"/>
      <c r="H175" s="38"/>
      <c r="I175" s="193"/>
      <c r="J175" s="38"/>
      <c r="K175" s="38"/>
      <c r="L175" s="39"/>
      <c r="M175" s="194"/>
      <c r="N175" s="195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397</v>
      </c>
      <c r="AU175" s="19" t="s">
        <v>89</v>
      </c>
    </row>
    <row r="176" s="15" customFormat="1">
      <c r="A176" s="15"/>
      <c r="B176" s="221"/>
      <c r="C176" s="15"/>
      <c r="D176" s="191" t="s">
        <v>519</v>
      </c>
      <c r="E176" s="222" t="s">
        <v>1</v>
      </c>
      <c r="F176" s="223" t="s">
        <v>2039</v>
      </c>
      <c r="G176" s="15"/>
      <c r="H176" s="222" t="s">
        <v>1</v>
      </c>
      <c r="I176" s="224"/>
      <c r="J176" s="15"/>
      <c r="K176" s="15"/>
      <c r="L176" s="221"/>
      <c r="M176" s="225"/>
      <c r="N176" s="226"/>
      <c r="O176" s="226"/>
      <c r="P176" s="226"/>
      <c r="Q176" s="226"/>
      <c r="R176" s="226"/>
      <c r="S176" s="226"/>
      <c r="T176" s="227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22" t="s">
        <v>519</v>
      </c>
      <c r="AU176" s="222" t="s">
        <v>89</v>
      </c>
      <c r="AV176" s="15" t="s">
        <v>87</v>
      </c>
      <c r="AW176" s="15" t="s">
        <v>35</v>
      </c>
      <c r="AX176" s="15" t="s">
        <v>79</v>
      </c>
      <c r="AY176" s="222" t="s">
        <v>230</v>
      </c>
    </row>
    <row r="177" s="15" customFormat="1">
      <c r="A177" s="15"/>
      <c r="B177" s="221"/>
      <c r="C177" s="15"/>
      <c r="D177" s="191" t="s">
        <v>519</v>
      </c>
      <c r="E177" s="222" t="s">
        <v>1</v>
      </c>
      <c r="F177" s="223" t="s">
        <v>1975</v>
      </c>
      <c r="G177" s="15"/>
      <c r="H177" s="222" t="s">
        <v>1</v>
      </c>
      <c r="I177" s="224"/>
      <c r="J177" s="15"/>
      <c r="K177" s="15"/>
      <c r="L177" s="221"/>
      <c r="M177" s="225"/>
      <c r="N177" s="226"/>
      <c r="O177" s="226"/>
      <c r="P177" s="226"/>
      <c r="Q177" s="226"/>
      <c r="R177" s="226"/>
      <c r="S177" s="226"/>
      <c r="T177" s="227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22" t="s">
        <v>519</v>
      </c>
      <c r="AU177" s="222" t="s">
        <v>89</v>
      </c>
      <c r="AV177" s="15" t="s">
        <v>87</v>
      </c>
      <c r="AW177" s="15" t="s">
        <v>35</v>
      </c>
      <c r="AX177" s="15" t="s">
        <v>79</v>
      </c>
      <c r="AY177" s="222" t="s">
        <v>230</v>
      </c>
    </row>
    <row r="178" s="13" customFormat="1">
      <c r="A178" s="13"/>
      <c r="B178" s="205"/>
      <c r="C178" s="13"/>
      <c r="D178" s="191" t="s">
        <v>519</v>
      </c>
      <c r="E178" s="206" t="s">
        <v>1</v>
      </c>
      <c r="F178" s="207" t="s">
        <v>2956</v>
      </c>
      <c r="G178" s="13"/>
      <c r="H178" s="208">
        <v>76.859999999999999</v>
      </c>
      <c r="I178" s="209"/>
      <c r="J178" s="13"/>
      <c r="K178" s="13"/>
      <c r="L178" s="205"/>
      <c r="M178" s="210"/>
      <c r="N178" s="211"/>
      <c r="O178" s="211"/>
      <c r="P178" s="211"/>
      <c r="Q178" s="211"/>
      <c r="R178" s="211"/>
      <c r="S178" s="211"/>
      <c r="T178" s="21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06" t="s">
        <v>519</v>
      </c>
      <c r="AU178" s="206" t="s">
        <v>89</v>
      </c>
      <c r="AV178" s="13" t="s">
        <v>89</v>
      </c>
      <c r="AW178" s="13" t="s">
        <v>35</v>
      </c>
      <c r="AX178" s="13" t="s">
        <v>79</v>
      </c>
      <c r="AY178" s="206" t="s">
        <v>230</v>
      </c>
    </row>
    <row r="179" s="13" customFormat="1">
      <c r="A179" s="13"/>
      <c r="B179" s="205"/>
      <c r="C179" s="13"/>
      <c r="D179" s="191" t="s">
        <v>519</v>
      </c>
      <c r="E179" s="206" t="s">
        <v>1</v>
      </c>
      <c r="F179" s="207" t="s">
        <v>2957</v>
      </c>
      <c r="G179" s="13"/>
      <c r="H179" s="208">
        <v>131.43799999999999</v>
      </c>
      <c r="I179" s="209"/>
      <c r="J179" s="13"/>
      <c r="K179" s="13"/>
      <c r="L179" s="205"/>
      <c r="M179" s="210"/>
      <c r="N179" s="211"/>
      <c r="O179" s="211"/>
      <c r="P179" s="211"/>
      <c r="Q179" s="211"/>
      <c r="R179" s="211"/>
      <c r="S179" s="211"/>
      <c r="T179" s="21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06" t="s">
        <v>519</v>
      </c>
      <c r="AU179" s="206" t="s">
        <v>89</v>
      </c>
      <c r="AV179" s="13" t="s">
        <v>89</v>
      </c>
      <c r="AW179" s="13" t="s">
        <v>35</v>
      </c>
      <c r="AX179" s="13" t="s">
        <v>79</v>
      </c>
      <c r="AY179" s="206" t="s">
        <v>230</v>
      </c>
    </row>
    <row r="180" s="13" customFormat="1">
      <c r="A180" s="13"/>
      <c r="B180" s="205"/>
      <c r="C180" s="13"/>
      <c r="D180" s="191" t="s">
        <v>519</v>
      </c>
      <c r="E180" s="206" t="s">
        <v>1</v>
      </c>
      <c r="F180" s="207" t="s">
        <v>2958</v>
      </c>
      <c r="G180" s="13"/>
      <c r="H180" s="208">
        <v>6</v>
      </c>
      <c r="I180" s="209"/>
      <c r="J180" s="13"/>
      <c r="K180" s="13"/>
      <c r="L180" s="205"/>
      <c r="M180" s="210"/>
      <c r="N180" s="211"/>
      <c r="O180" s="211"/>
      <c r="P180" s="211"/>
      <c r="Q180" s="211"/>
      <c r="R180" s="211"/>
      <c r="S180" s="211"/>
      <c r="T180" s="21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06" t="s">
        <v>519</v>
      </c>
      <c r="AU180" s="206" t="s">
        <v>89</v>
      </c>
      <c r="AV180" s="13" t="s">
        <v>89</v>
      </c>
      <c r="AW180" s="13" t="s">
        <v>35</v>
      </c>
      <c r="AX180" s="13" t="s">
        <v>79</v>
      </c>
      <c r="AY180" s="206" t="s">
        <v>230</v>
      </c>
    </row>
    <row r="181" s="14" customFormat="1">
      <c r="A181" s="14"/>
      <c r="B181" s="213"/>
      <c r="C181" s="14"/>
      <c r="D181" s="191" t="s">
        <v>519</v>
      </c>
      <c r="E181" s="214" t="s">
        <v>1</v>
      </c>
      <c r="F181" s="215" t="s">
        <v>534</v>
      </c>
      <c r="G181" s="14"/>
      <c r="H181" s="216">
        <v>214.298</v>
      </c>
      <c r="I181" s="217"/>
      <c r="J181" s="14"/>
      <c r="K181" s="14"/>
      <c r="L181" s="213"/>
      <c r="M181" s="218"/>
      <c r="N181" s="219"/>
      <c r="O181" s="219"/>
      <c r="P181" s="219"/>
      <c r="Q181" s="219"/>
      <c r="R181" s="219"/>
      <c r="S181" s="219"/>
      <c r="T181" s="220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14" t="s">
        <v>519</v>
      </c>
      <c r="AU181" s="214" t="s">
        <v>89</v>
      </c>
      <c r="AV181" s="14" t="s">
        <v>235</v>
      </c>
      <c r="AW181" s="14" t="s">
        <v>35</v>
      </c>
      <c r="AX181" s="14" t="s">
        <v>79</v>
      </c>
      <c r="AY181" s="214" t="s">
        <v>230</v>
      </c>
    </row>
    <row r="182" s="13" customFormat="1">
      <c r="A182" s="13"/>
      <c r="B182" s="205"/>
      <c r="C182" s="13"/>
      <c r="D182" s="191" t="s">
        <v>519</v>
      </c>
      <c r="E182" s="206" t="s">
        <v>1</v>
      </c>
      <c r="F182" s="207" t="s">
        <v>2959</v>
      </c>
      <c r="G182" s="13"/>
      <c r="H182" s="208">
        <v>64.289000000000001</v>
      </c>
      <c r="I182" s="209"/>
      <c r="J182" s="13"/>
      <c r="K182" s="13"/>
      <c r="L182" s="205"/>
      <c r="M182" s="210"/>
      <c r="N182" s="211"/>
      <c r="O182" s="211"/>
      <c r="P182" s="211"/>
      <c r="Q182" s="211"/>
      <c r="R182" s="211"/>
      <c r="S182" s="211"/>
      <c r="T182" s="21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06" t="s">
        <v>519</v>
      </c>
      <c r="AU182" s="206" t="s">
        <v>89</v>
      </c>
      <c r="AV182" s="13" t="s">
        <v>89</v>
      </c>
      <c r="AW182" s="13" t="s">
        <v>35</v>
      </c>
      <c r="AX182" s="13" t="s">
        <v>79</v>
      </c>
      <c r="AY182" s="206" t="s">
        <v>230</v>
      </c>
    </row>
    <row r="183" s="14" customFormat="1">
      <c r="A183" s="14"/>
      <c r="B183" s="213"/>
      <c r="C183" s="14"/>
      <c r="D183" s="191" t="s">
        <v>519</v>
      </c>
      <c r="E183" s="214" t="s">
        <v>1</v>
      </c>
      <c r="F183" s="215" t="s">
        <v>534</v>
      </c>
      <c r="G183" s="14"/>
      <c r="H183" s="216">
        <v>64.289000000000001</v>
      </c>
      <c r="I183" s="217"/>
      <c r="J183" s="14"/>
      <c r="K183" s="14"/>
      <c r="L183" s="213"/>
      <c r="M183" s="218"/>
      <c r="N183" s="219"/>
      <c r="O183" s="219"/>
      <c r="P183" s="219"/>
      <c r="Q183" s="219"/>
      <c r="R183" s="219"/>
      <c r="S183" s="219"/>
      <c r="T183" s="220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14" t="s">
        <v>519</v>
      </c>
      <c r="AU183" s="214" t="s">
        <v>89</v>
      </c>
      <c r="AV183" s="14" t="s">
        <v>235</v>
      </c>
      <c r="AW183" s="14" t="s">
        <v>35</v>
      </c>
      <c r="AX183" s="14" t="s">
        <v>87</v>
      </c>
      <c r="AY183" s="214" t="s">
        <v>230</v>
      </c>
    </row>
    <row r="184" s="2" customFormat="1" ht="24.15" customHeight="1">
      <c r="A184" s="38"/>
      <c r="B184" s="177"/>
      <c r="C184" s="178" t="s">
        <v>268</v>
      </c>
      <c r="D184" s="178" t="s">
        <v>231</v>
      </c>
      <c r="E184" s="179" t="s">
        <v>698</v>
      </c>
      <c r="F184" s="180" t="s">
        <v>699</v>
      </c>
      <c r="G184" s="181" t="s">
        <v>578</v>
      </c>
      <c r="H184" s="182">
        <v>321.44499999999999</v>
      </c>
      <c r="I184" s="183"/>
      <c r="J184" s="184">
        <f>ROUND(I184*H184,2)</f>
        <v>0</v>
      </c>
      <c r="K184" s="180" t="s">
        <v>515</v>
      </c>
      <c r="L184" s="39"/>
      <c r="M184" s="185" t="s">
        <v>1</v>
      </c>
      <c r="N184" s="186" t="s">
        <v>44</v>
      </c>
      <c r="O184" s="77"/>
      <c r="P184" s="187">
        <f>O184*H184</f>
        <v>0</v>
      </c>
      <c r="Q184" s="187">
        <v>0</v>
      </c>
      <c r="R184" s="187">
        <f>Q184*H184</f>
        <v>0</v>
      </c>
      <c r="S184" s="187">
        <v>0</v>
      </c>
      <c r="T184" s="188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89" t="s">
        <v>235</v>
      </c>
      <c r="AT184" s="189" t="s">
        <v>231</v>
      </c>
      <c r="AU184" s="189" t="s">
        <v>89</v>
      </c>
      <c r="AY184" s="19" t="s">
        <v>230</v>
      </c>
      <c r="BE184" s="190">
        <f>IF(N184="základní",J184,0)</f>
        <v>0</v>
      </c>
      <c r="BF184" s="190">
        <f>IF(N184="snížená",J184,0)</f>
        <v>0</v>
      </c>
      <c r="BG184" s="190">
        <f>IF(N184="zákl. přenesená",J184,0)</f>
        <v>0</v>
      </c>
      <c r="BH184" s="190">
        <f>IF(N184="sníž. přenesená",J184,0)</f>
        <v>0</v>
      </c>
      <c r="BI184" s="190">
        <f>IF(N184="nulová",J184,0)</f>
        <v>0</v>
      </c>
      <c r="BJ184" s="19" t="s">
        <v>87</v>
      </c>
      <c r="BK184" s="190">
        <f>ROUND(I184*H184,2)</f>
        <v>0</v>
      </c>
      <c r="BL184" s="19" t="s">
        <v>235</v>
      </c>
      <c r="BM184" s="189" t="s">
        <v>2972</v>
      </c>
    </row>
    <row r="185" s="2" customFormat="1">
      <c r="A185" s="38"/>
      <c r="B185" s="39"/>
      <c r="C185" s="38"/>
      <c r="D185" s="191" t="s">
        <v>237</v>
      </c>
      <c r="E185" s="38"/>
      <c r="F185" s="192" t="s">
        <v>701</v>
      </c>
      <c r="G185" s="38"/>
      <c r="H185" s="38"/>
      <c r="I185" s="193"/>
      <c r="J185" s="38"/>
      <c r="K185" s="38"/>
      <c r="L185" s="39"/>
      <c r="M185" s="194"/>
      <c r="N185" s="195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237</v>
      </c>
      <c r="AU185" s="19" t="s">
        <v>89</v>
      </c>
    </row>
    <row r="186" s="2" customFormat="1">
      <c r="A186" s="38"/>
      <c r="B186" s="39"/>
      <c r="C186" s="38"/>
      <c r="D186" s="199" t="s">
        <v>397</v>
      </c>
      <c r="E186" s="38"/>
      <c r="F186" s="200" t="s">
        <v>702</v>
      </c>
      <c r="G186" s="38"/>
      <c r="H186" s="38"/>
      <c r="I186" s="193"/>
      <c r="J186" s="38"/>
      <c r="K186" s="38"/>
      <c r="L186" s="39"/>
      <c r="M186" s="194"/>
      <c r="N186" s="195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397</v>
      </c>
      <c r="AU186" s="19" t="s">
        <v>89</v>
      </c>
    </row>
    <row r="187" s="15" customFormat="1">
      <c r="A187" s="15"/>
      <c r="B187" s="221"/>
      <c r="C187" s="15"/>
      <c r="D187" s="191" t="s">
        <v>519</v>
      </c>
      <c r="E187" s="222" t="s">
        <v>1</v>
      </c>
      <c r="F187" s="223" t="s">
        <v>2039</v>
      </c>
      <c r="G187" s="15"/>
      <c r="H187" s="222" t="s">
        <v>1</v>
      </c>
      <c r="I187" s="224"/>
      <c r="J187" s="15"/>
      <c r="K187" s="15"/>
      <c r="L187" s="221"/>
      <c r="M187" s="225"/>
      <c r="N187" s="226"/>
      <c r="O187" s="226"/>
      <c r="P187" s="226"/>
      <c r="Q187" s="226"/>
      <c r="R187" s="226"/>
      <c r="S187" s="226"/>
      <c r="T187" s="227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22" t="s">
        <v>519</v>
      </c>
      <c r="AU187" s="222" t="s">
        <v>89</v>
      </c>
      <c r="AV187" s="15" t="s">
        <v>87</v>
      </c>
      <c r="AW187" s="15" t="s">
        <v>35</v>
      </c>
      <c r="AX187" s="15" t="s">
        <v>79</v>
      </c>
      <c r="AY187" s="222" t="s">
        <v>230</v>
      </c>
    </row>
    <row r="188" s="15" customFormat="1">
      <c r="A188" s="15"/>
      <c r="B188" s="221"/>
      <c r="C188" s="15"/>
      <c r="D188" s="191" t="s">
        <v>519</v>
      </c>
      <c r="E188" s="222" t="s">
        <v>1</v>
      </c>
      <c r="F188" s="223" t="s">
        <v>1975</v>
      </c>
      <c r="G188" s="15"/>
      <c r="H188" s="222" t="s">
        <v>1</v>
      </c>
      <c r="I188" s="224"/>
      <c r="J188" s="15"/>
      <c r="K188" s="15"/>
      <c r="L188" s="221"/>
      <c r="M188" s="225"/>
      <c r="N188" s="226"/>
      <c r="O188" s="226"/>
      <c r="P188" s="226"/>
      <c r="Q188" s="226"/>
      <c r="R188" s="226"/>
      <c r="S188" s="226"/>
      <c r="T188" s="227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22" t="s">
        <v>519</v>
      </c>
      <c r="AU188" s="222" t="s">
        <v>89</v>
      </c>
      <c r="AV188" s="15" t="s">
        <v>87</v>
      </c>
      <c r="AW188" s="15" t="s">
        <v>35</v>
      </c>
      <c r="AX188" s="15" t="s">
        <v>79</v>
      </c>
      <c r="AY188" s="222" t="s">
        <v>230</v>
      </c>
    </row>
    <row r="189" s="13" customFormat="1">
      <c r="A189" s="13"/>
      <c r="B189" s="205"/>
      <c r="C189" s="13"/>
      <c r="D189" s="191" t="s">
        <v>519</v>
      </c>
      <c r="E189" s="206" t="s">
        <v>1</v>
      </c>
      <c r="F189" s="207" t="s">
        <v>2956</v>
      </c>
      <c r="G189" s="13"/>
      <c r="H189" s="208">
        <v>76.859999999999999</v>
      </c>
      <c r="I189" s="209"/>
      <c r="J189" s="13"/>
      <c r="K189" s="13"/>
      <c r="L189" s="205"/>
      <c r="M189" s="210"/>
      <c r="N189" s="211"/>
      <c r="O189" s="211"/>
      <c r="P189" s="211"/>
      <c r="Q189" s="211"/>
      <c r="R189" s="211"/>
      <c r="S189" s="211"/>
      <c r="T189" s="21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06" t="s">
        <v>519</v>
      </c>
      <c r="AU189" s="206" t="s">
        <v>89</v>
      </c>
      <c r="AV189" s="13" t="s">
        <v>89</v>
      </c>
      <c r="AW189" s="13" t="s">
        <v>35</v>
      </c>
      <c r="AX189" s="13" t="s">
        <v>79</v>
      </c>
      <c r="AY189" s="206" t="s">
        <v>230</v>
      </c>
    </row>
    <row r="190" s="13" customFormat="1">
      <c r="A190" s="13"/>
      <c r="B190" s="205"/>
      <c r="C190" s="13"/>
      <c r="D190" s="191" t="s">
        <v>519</v>
      </c>
      <c r="E190" s="206" t="s">
        <v>1</v>
      </c>
      <c r="F190" s="207" t="s">
        <v>2957</v>
      </c>
      <c r="G190" s="13"/>
      <c r="H190" s="208">
        <v>131.43799999999999</v>
      </c>
      <c r="I190" s="209"/>
      <c r="J190" s="13"/>
      <c r="K190" s="13"/>
      <c r="L190" s="205"/>
      <c r="M190" s="210"/>
      <c r="N190" s="211"/>
      <c r="O190" s="211"/>
      <c r="P190" s="211"/>
      <c r="Q190" s="211"/>
      <c r="R190" s="211"/>
      <c r="S190" s="211"/>
      <c r="T190" s="21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06" t="s">
        <v>519</v>
      </c>
      <c r="AU190" s="206" t="s">
        <v>89</v>
      </c>
      <c r="AV190" s="13" t="s">
        <v>89</v>
      </c>
      <c r="AW190" s="13" t="s">
        <v>35</v>
      </c>
      <c r="AX190" s="13" t="s">
        <v>79</v>
      </c>
      <c r="AY190" s="206" t="s">
        <v>230</v>
      </c>
    </row>
    <row r="191" s="13" customFormat="1">
      <c r="A191" s="13"/>
      <c r="B191" s="205"/>
      <c r="C191" s="13"/>
      <c r="D191" s="191" t="s">
        <v>519</v>
      </c>
      <c r="E191" s="206" t="s">
        <v>1</v>
      </c>
      <c r="F191" s="207" t="s">
        <v>2958</v>
      </c>
      <c r="G191" s="13"/>
      <c r="H191" s="208">
        <v>6</v>
      </c>
      <c r="I191" s="209"/>
      <c r="J191" s="13"/>
      <c r="K191" s="13"/>
      <c r="L191" s="205"/>
      <c r="M191" s="210"/>
      <c r="N191" s="211"/>
      <c r="O191" s="211"/>
      <c r="P191" s="211"/>
      <c r="Q191" s="211"/>
      <c r="R191" s="211"/>
      <c r="S191" s="211"/>
      <c r="T191" s="21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6" t="s">
        <v>519</v>
      </c>
      <c r="AU191" s="206" t="s">
        <v>89</v>
      </c>
      <c r="AV191" s="13" t="s">
        <v>89</v>
      </c>
      <c r="AW191" s="13" t="s">
        <v>35</v>
      </c>
      <c r="AX191" s="13" t="s">
        <v>79</v>
      </c>
      <c r="AY191" s="206" t="s">
        <v>230</v>
      </c>
    </row>
    <row r="192" s="14" customFormat="1">
      <c r="A192" s="14"/>
      <c r="B192" s="213"/>
      <c r="C192" s="14"/>
      <c r="D192" s="191" t="s">
        <v>519</v>
      </c>
      <c r="E192" s="214" t="s">
        <v>1</v>
      </c>
      <c r="F192" s="215" t="s">
        <v>534</v>
      </c>
      <c r="G192" s="14"/>
      <c r="H192" s="216">
        <v>214.298</v>
      </c>
      <c r="I192" s="217"/>
      <c r="J192" s="14"/>
      <c r="K192" s="14"/>
      <c r="L192" s="213"/>
      <c r="M192" s="218"/>
      <c r="N192" s="219"/>
      <c r="O192" s="219"/>
      <c r="P192" s="219"/>
      <c r="Q192" s="219"/>
      <c r="R192" s="219"/>
      <c r="S192" s="219"/>
      <c r="T192" s="220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14" t="s">
        <v>519</v>
      </c>
      <c r="AU192" s="214" t="s">
        <v>89</v>
      </c>
      <c r="AV192" s="14" t="s">
        <v>235</v>
      </c>
      <c r="AW192" s="14" t="s">
        <v>35</v>
      </c>
      <c r="AX192" s="14" t="s">
        <v>79</v>
      </c>
      <c r="AY192" s="214" t="s">
        <v>230</v>
      </c>
    </row>
    <row r="193" s="13" customFormat="1">
      <c r="A193" s="13"/>
      <c r="B193" s="205"/>
      <c r="C193" s="13"/>
      <c r="D193" s="191" t="s">
        <v>519</v>
      </c>
      <c r="E193" s="206" t="s">
        <v>1</v>
      </c>
      <c r="F193" s="207" t="s">
        <v>2959</v>
      </c>
      <c r="G193" s="13"/>
      <c r="H193" s="208">
        <v>64.289000000000001</v>
      </c>
      <c r="I193" s="209"/>
      <c r="J193" s="13"/>
      <c r="K193" s="13"/>
      <c r="L193" s="205"/>
      <c r="M193" s="210"/>
      <c r="N193" s="211"/>
      <c r="O193" s="211"/>
      <c r="P193" s="211"/>
      <c r="Q193" s="211"/>
      <c r="R193" s="211"/>
      <c r="S193" s="211"/>
      <c r="T193" s="21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06" t="s">
        <v>519</v>
      </c>
      <c r="AU193" s="206" t="s">
        <v>89</v>
      </c>
      <c r="AV193" s="13" t="s">
        <v>89</v>
      </c>
      <c r="AW193" s="13" t="s">
        <v>35</v>
      </c>
      <c r="AX193" s="13" t="s">
        <v>79</v>
      </c>
      <c r="AY193" s="206" t="s">
        <v>230</v>
      </c>
    </row>
    <row r="194" s="14" customFormat="1">
      <c r="A194" s="14"/>
      <c r="B194" s="213"/>
      <c r="C194" s="14"/>
      <c r="D194" s="191" t="s">
        <v>519</v>
      </c>
      <c r="E194" s="214" t="s">
        <v>1</v>
      </c>
      <c r="F194" s="215" t="s">
        <v>534</v>
      </c>
      <c r="G194" s="14"/>
      <c r="H194" s="216">
        <v>64.289000000000001</v>
      </c>
      <c r="I194" s="217"/>
      <c r="J194" s="14"/>
      <c r="K194" s="14"/>
      <c r="L194" s="213"/>
      <c r="M194" s="218"/>
      <c r="N194" s="219"/>
      <c r="O194" s="219"/>
      <c r="P194" s="219"/>
      <c r="Q194" s="219"/>
      <c r="R194" s="219"/>
      <c r="S194" s="219"/>
      <c r="T194" s="22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14" t="s">
        <v>519</v>
      </c>
      <c r="AU194" s="214" t="s">
        <v>89</v>
      </c>
      <c r="AV194" s="14" t="s">
        <v>235</v>
      </c>
      <c r="AW194" s="14" t="s">
        <v>35</v>
      </c>
      <c r="AX194" s="14" t="s">
        <v>87</v>
      </c>
      <c r="AY194" s="214" t="s">
        <v>230</v>
      </c>
    </row>
    <row r="195" s="13" customFormat="1">
      <c r="A195" s="13"/>
      <c r="B195" s="205"/>
      <c r="C195" s="13"/>
      <c r="D195" s="191" t="s">
        <v>519</v>
      </c>
      <c r="E195" s="13"/>
      <c r="F195" s="207" t="s">
        <v>2973</v>
      </c>
      <c r="G195" s="13"/>
      <c r="H195" s="208">
        <v>321.44499999999999</v>
      </c>
      <c r="I195" s="209"/>
      <c r="J195" s="13"/>
      <c r="K195" s="13"/>
      <c r="L195" s="205"/>
      <c r="M195" s="210"/>
      <c r="N195" s="211"/>
      <c r="O195" s="211"/>
      <c r="P195" s="211"/>
      <c r="Q195" s="211"/>
      <c r="R195" s="211"/>
      <c r="S195" s="211"/>
      <c r="T195" s="21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06" t="s">
        <v>519</v>
      </c>
      <c r="AU195" s="206" t="s">
        <v>89</v>
      </c>
      <c r="AV195" s="13" t="s">
        <v>89</v>
      </c>
      <c r="AW195" s="13" t="s">
        <v>3</v>
      </c>
      <c r="AX195" s="13" t="s">
        <v>87</v>
      </c>
      <c r="AY195" s="206" t="s">
        <v>230</v>
      </c>
    </row>
    <row r="196" s="2" customFormat="1" ht="21.75" customHeight="1">
      <c r="A196" s="38"/>
      <c r="B196" s="177"/>
      <c r="C196" s="178" t="s">
        <v>272</v>
      </c>
      <c r="D196" s="178" t="s">
        <v>231</v>
      </c>
      <c r="E196" s="179" t="s">
        <v>704</v>
      </c>
      <c r="F196" s="180" t="s">
        <v>705</v>
      </c>
      <c r="G196" s="181" t="s">
        <v>578</v>
      </c>
      <c r="H196" s="182">
        <v>42.859999999999999</v>
      </c>
      <c r="I196" s="183"/>
      <c r="J196" s="184">
        <f>ROUND(I196*H196,2)</f>
        <v>0</v>
      </c>
      <c r="K196" s="180" t="s">
        <v>515</v>
      </c>
      <c r="L196" s="39"/>
      <c r="M196" s="185" t="s">
        <v>1</v>
      </c>
      <c r="N196" s="186" t="s">
        <v>44</v>
      </c>
      <c r="O196" s="77"/>
      <c r="P196" s="187">
        <f>O196*H196</f>
        <v>0</v>
      </c>
      <c r="Q196" s="187">
        <v>0</v>
      </c>
      <c r="R196" s="187">
        <f>Q196*H196</f>
        <v>0</v>
      </c>
      <c r="S196" s="187">
        <v>0</v>
      </c>
      <c r="T196" s="188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89" t="s">
        <v>235</v>
      </c>
      <c r="AT196" s="189" t="s">
        <v>231</v>
      </c>
      <c r="AU196" s="189" t="s">
        <v>89</v>
      </c>
      <c r="AY196" s="19" t="s">
        <v>230</v>
      </c>
      <c r="BE196" s="190">
        <f>IF(N196="základní",J196,0)</f>
        <v>0</v>
      </c>
      <c r="BF196" s="190">
        <f>IF(N196="snížená",J196,0)</f>
        <v>0</v>
      </c>
      <c r="BG196" s="190">
        <f>IF(N196="zákl. přenesená",J196,0)</f>
        <v>0</v>
      </c>
      <c r="BH196" s="190">
        <f>IF(N196="sníž. přenesená",J196,0)</f>
        <v>0</v>
      </c>
      <c r="BI196" s="190">
        <f>IF(N196="nulová",J196,0)</f>
        <v>0</v>
      </c>
      <c r="BJ196" s="19" t="s">
        <v>87</v>
      </c>
      <c r="BK196" s="190">
        <f>ROUND(I196*H196,2)</f>
        <v>0</v>
      </c>
      <c r="BL196" s="19" t="s">
        <v>235</v>
      </c>
      <c r="BM196" s="189" t="s">
        <v>2974</v>
      </c>
    </row>
    <row r="197" s="2" customFormat="1">
      <c r="A197" s="38"/>
      <c r="B197" s="39"/>
      <c r="C197" s="38"/>
      <c r="D197" s="191" t="s">
        <v>237</v>
      </c>
      <c r="E197" s="38"/>
      <c r="F197" s="192" t="s">
        <v>707</v>
      </c>
      <c r="G197" s="38"/>
      <c r="H197" s="38"/>
      <c r="I197" s="193"/>
      <c r="J197" s="38"/>
      <c r="K197" s="38"/>
      <c r="L197" s="39"/>
      <c r="M197" s="194"/>
      <c r="N197" s="195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237</v>
      </c>
      <c r="AU197" s="19" t="s">
        <v>89</v>
      </c>
    </row>
    <row r="198" s="2" customFormat="1">
      <c r="A198" s="38"/>
      <c r="B198" s="39"/>
      <c r="C198" s="38"/>
      <c r="D198" s="199" t="s">
        <v>397</v>
      </c>
      <c r="E198" s="38"/>
      <c r="F198" s="200" t="s">
        <v>708</v>
      </c>
      <c r="G198" s="38"/>
      <c r="H198" s="38"/>
      <c r="I198" s="193"/>
      <c r="J198" s="38"/>
      <c r="K198" s="38"/>
      <c r="L198" s="39"/>
      <c r="M198" s="194"/>
      <c r="N198" s="195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397</v>
      </c>
      <c r="AU198" s="19" t="s">
        <v>89</v>
      </c>
    </row>
    <row r="199" s="15" customFormat="1">
      <c r="A199" s="15"/>
      <c r="B199" s="221"/>
      <c r="C199" s="15"/>
      <c r="D199" s="191" t="s">
        <v>519</v>
      </c>
      <c r="E199" s="222" t="s">
        <v>1</v>
      </c>
      <c r="F199" s="223" t="s">
        <v>2039</v>
      </c>
      <c r="G199" s="15"/>
      <c r="H199" s="222" t="s">
        <v>1</v>
      </c>
      <c r="I199" s="224"/>
      <c r="J199" s="15"/>
      <c r="K199" s="15"/>
      <c r="L199" s="221"/>
      <c r="M199" s="225"/>
      <c r="N199" s="226"/>
      <c r="O199" s="226"/>
      <c r="P199" s="226"/>
      <c r="Q199" s="226"/>
      <c r="R199" s="226"/>
      <c r="S199" s="226"/>
      <c r="T199" s="227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22" t="s">
        <v>519</v>
      </c>
      <c r="AU199" s="222" t="s">
        <v>89</v>
      </c>
      <c r="AV199" s="15" t="s">
        <v>87</v>
      </c>
      <c r="AW199" s="15" t="s">
        <v>35</v>
      </c>
      <c r="AX199" s="15" t="s">
        <v>79</v>
      </c>
      <c r="AY199" s="222" t="s">
        <v>230</v>
      </c>
    </row>
    <row r="200" s="13" customFormat="1">
      <c r="A200" s="13"/>
      <c r="B200" s="205"/>
      <c r="C200" s="13"/>
      <c r="D200" s="191" t="s">
        <v>519</v>
      </c>
      <c r="E200" s="206" t="s">
        <v>1</v>
      </c>
      <c r="F200" s="207" t="s">
        <v>2961</v>
      </c>
      <c r="G200" s="13"/>
      <c r="H200" s="208">
        <v>21.43</v>
      </c>
      <c r="I200" s="209"/>
      <c r="J200" s="13"/>
      <c r="K200" s="13"/>
      <c r="L200" s="205"/>
      <c r="M200" s="210"/>
      <c r="N200" s="211"/>
      <c r="O200" s="211"/>
      <c r="P200" s="211"/>
      <c r="Q200" s="211"/>
      <c r="R200" s="211"/>
      <c r="S200" s="211"/>
      <c r="T200" s="21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06" t="s">
        <v>519</v>
      </c>
      <c r="AU200" s="206" t="s">
        <v>89</v>
      </c>
      <c r="AV200" s="13" t="s">
        <v>89</v>
      </c>
      <c r="AW200" s="13" t="s">
        <v>35</v>
      </c>
      <c r="AX200" s="13" t="s">
        <v>79</v>
      </c>
      <c r="AY200" s="206" t="s">
        <v>230</v>
      </c>
    </row>
    <row r="201" s="13" customFormat="1">
      <c r="A201" s="13"/>
      <c r="B201" s="205"/>
      <c r="C201" s="13"/>
      <c r="D201" s="191" t="s">
        <v>519</v>
      </c>
      <c r="E201" s="206" t="s">
        <v>1</v>
      </c>
      <c r="F201" s="207" t="s">
        <v>2961</v>
      </c>
      <c r="G201" s="13"/>
      <c r="H201" s="208">
        <v>21.43</v>
      </c>
      <c r="I201" s="209"/>
      <c r="J201" s="13"/>
      <c r="K201" s="13"/>
      <c r="L201" s="205"/>
      <c r="M201" s="210"/>
      <c r="N201" s="211"/>
      <c r="O201" s="211"/>
      <c r="P201" s="211"/>
      <c r="Q201" s="211"/>
      <c r="R201" s="211"/>
      <c r="S201" s="211"/>
      <c r="T201" s="21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06" t="s">
        <v>519</v>
      </c>
      <c r="AU201" s="206" t="s">
        <v>89</v>
      </c>
      <c r="AV201" s="13" t="s">
        <v>89</v>
      </c>
      <c r="AW201" s="13" t="s">
        <v>35</v>
      </c>
      <c r="AX201" s="13" t="s">
        <v>79</v>
      </c>
      <c r="AY201" s="206" t="s">
        <v>230</v>
      </c>
    </row>
    <row r="202" s="14" customFormat="1">
      <c r="A202" s="14"/>
      <c r="B202" s="213"/>
      <c r="C202" s="14"/>
      <c r="D202" s="191" t="s">
        <v>519</v>
      </c>
      <c r="E202" s="214" t="s">
        <v>1</v>
      </c>
      <c r="F202" s="215" t="s">
        <v>534</v>
      </c>
      <c r="G202" s="14"/>
      <c r="H202" s="216">
        <v>42.859999999999999</v>
      </c>
      <c r="I202" s="217"/>
      <c r="J202" s="14"/>
      <c r="K202" s="14"/>
      <c r="L202" s="213"/>
      <c r="M202" s="218"/>
      <c r="N202" s="219"/>
      <c r="O202" s="219"/>
      <c r="P202" s="219"/>
      <c r="Q202" s="219"/>
      <c r="R202" s="219"/>
      <c r="S202" s="219"/>
      <c r="T202" s="22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14" t="s">
        <v>519</v>
      </c>
      <c r="AU202" s="214" t="s">
        <v>89</v>
      </c>
      <c r="AV202" s="14" t="s">
        <v>235</v>
      </c>
      <c r="AW202" s="14" t="s">
        <v>35</v>
      </c>
      <c r="AX202" s="14" t="s">
        <v>87</v>
      </c>
      <c r="AY202" s="214" t="s">
        <v>230</v>
      </c>
    </row>
    <row r="203" s="2" customFormat="1" ht="24.15" customHeight="1">
      <c r="A203" s="38"/>
      <c r="B203" s="177"/>
      <c r="C203" s="178" t="s">
        <v>8</v>
      </c>
      <c r="D203" s="178" t="s">
        <v>231</v>
      </c>
      <c r="E203" s="179" t="s">
        <v>713</v>
      </c>
      <c r="F203" s="180" t="s">
        <v>714</v>
      </c>
      <c r="G203" s="181" t="s">
        <v>578</v>
      </c>
      <c r="H203" s="182">
        <v>214.30000000000001</v>
      </c>
      <c r="I203" s="183"/>
      <c r="J203" s="184">
        <f>ROUND(I203*H203,2)</f>
        <v>0</v>
      </c>
      <c r="K203" s="180" t="s">
        <v>515</v>
      </c>
      <c r="L203" s="39"/>
      <c r="M203" s="185" t="s">
        <v>1</v>
      </c>
      <c r="N203" s="186" t="s">
        <v>44</v>
      </c>
      <c r="O203" s="77"/>
      <c r="P203" s="187">
        <f>O203*H203</f>
        <v>0</v>
      </c>
      <c r="Q203" s="187">
        <v>0</v>
      </c>
      <c r="R203" s="187">
        <f>Q203*H203</f>
        <v>0</v>
      </c>
      <c r="S203" s="187">
        <v>0</v>
      </c>
      <c r="T203" s="18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89" t="s">
        <v>235</v>
      </c>
      <c r="AT203" s="189" t="s">
        <v>231</v>
      </c>
      <c r="AU203" s="189" t="s">
        <v>89</v>
      </c>
      <c r="AY203" s="19" t="s">
        <v>230</v>
      </c>
      <c r="BE203" s="190">
        <f>IF(N203="základní",J203,0)</f>
        <v>0</v>
      </c>
      <c r="BF203" s="190">
        <f>IF(N203="snížená",J203,0)</f>
        <v>0</v>
      </c>
      <c r="BG203" s="190">
        <f>IF(N203="zákl. přenesená",J203,0)</f>
        <v>0</v>
      </c>
      <c r="BH203" s="190">
        <f>IF(N203="sníž. přenesená",J203,0)</f>
        <v>0</v>
      </c>
      <c r="BI203" s="190">
        <f>IF(N203="nulová",J203,0)</f>
        <v>0</v>
      </c>
      <c r="BJ203" s="19" t="s">
        <v>87</v>
      </c>
      <c r="BK203" s="190">
        <f>ROUND(I203*H203,2)</f>
        <v>0</v>
      </c>
      <c r="BL203" s="19" t="s">
        <v>235</v>
      </c>
      <c r="BM203" s="189" t="s">
        <v>2975</v>
      </c>
    </row>
    <row r="204" s="2" customFormat="1">
      <c r="A204" s="38"/>
      <c r="B204" s="39"/>
      <c r="C204" s="38"/>
      <c r="D204" s="191" t="s">
        <v>237</v>
      </c>
      <c r="E204" s="38"/>
      <c r="F204" s="192" t="s">
        <v>716</v>
      </c>
      <c r="G204" s="38"/>
      <c r="H204" s="38"/>
      <c r="I204" s="193"/>
      <c r="J204" s="38"/>
      <c r="K204" s="38"/>
      <c r="L204" s="39"/>
      <c r="M204" s="194"/>
      <c r="N204" s="195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237</v>
      </c>
      <c r="AU204" s="19" t="s">
        <v>89</v>
      </c>
    </row>
    <row r="205" s="2" customFormat="1">
      <c r="A205" s="38"/>
      <c r="B205" s="39"/>
      <c r="C205" s="38"/>
      <c r="D205" s="199" t="s">
        <v>397</v>
      </c>
      <c r="E205" s="38"/>
      <c r="F205" s="200" t="s">
        <v>717</v>
      </c>
      <c r="G205" s="38"/>
      <c r="H205" s="38"/>
      <c r="I205" s="193"/>
      <c r="J205" s="38"/>
      <c r="K205" s="38"/>
      <c r="L205" s="39"/>
      <c r="M205" s="194"/>
      <c r="N205" s="195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397</v>
      </c>
      <c r="AU205" s="19" t="s">
        <v>89</v>
      </c>
    </row>
    <row r="206" s="15" customFormat="1">
      <c r="A206" s="15"/>
      <c r="B206" s="221"/>
      <c r="C206" s="15"/>
      <c r="D206" s="191" t="s">
        <v>519</v>
      </c>
      <c r="E206" s="222" t="s">
        <v>1</v>
      </c>
      <c r="F206" s="223" t="s">
        <v>2039</v>
      </c>
      <c r="G206" s="15"/>
      <c r="H206" s="222" t="s">
        <v>1</v>
      </c>
      <c r="I206" s="224"/>
      <c r="J206" s="15"/>
      <c r="K206" s="15"/>
      <c r="L206" s="221"/>
      <c r="M206" s="225"/>
      <c r="N206" s="226"/>
      <c r="O206" s="226"/>
      <c r="P206" s="226"/>
      <c r="Q206" s="226"/>
      <c r="R206" s="226"/>
      <c r="S206" s="226"/>
      <c r="T206" s="227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22" t="s">
        <v>519</v>
      </c>
      <c r="AU206" s="222" t="s">
        <v>89</v>
      </c>
      <c r="AV206" s="15" t="s">
        <v>87</v>
      </c>
      <c r="AW206" s="15" t="s">
        <v>35</v>
      </c>
      <c r="AX206" s="15" t="s">
        <v>79</v>
      </c>
      <c r="AY206" s="222" t="s">
        <v>230</v>
      </c>
    </row>
    <row r="207" s="13" customFormat="1">
      <c r="A207" s="13"/>
      <c r="B207" s="205"/>
      <c r="C207" s="13"/>
      <c r="D207" s="191" t="s">
        <v>519</v>
      </c>
      <c r="E207" s="206" t="s">
        <v>1</v>
      </c>
      <c r="F207" s="207" t="s">
        <v>2961</v>
      </c>
      <c r="G207" s="13"/>
      <c r="H207" s="208">
        <v>21.43</v>
      </c>
      <c r="I207" s="209"/>
      <c r="J207" s="13"/>
      <c r="K207" s="13"/>
      <c r="L207" s="205"/>
      <c r="M207" s="210"/>
      <c r="N207" s="211"/>
      <c r="O207" s="211"/>
      <c r="P207" s="211"/>
      <c r="Q207" s="211"/>
      <c r="R207" s="211"/>
      <c r="S207" s="211"/>
      <c r="T207" s="21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06" t="s">
        <v>519</v>
      </c>
      <c r="AU207" s="206" t="s">
        <v>89</v>
      </c>
      <c r="AV207" s="13" t="s">
        <v>89</v>
      </c>
      <c r="AW207" s="13" t="s">
        <v>35</v>
      </c>
      <c r="AX207" s="13" t="s">
        <v>79</v>
      </c>
      <c r="AY207" s="206" t="s">
        <v>230</v>
      </c>
    </row>
    <row r="208" s="13" customFormat="1">
      <c r="A208" s="13"/>
      <c r="B208" s="205"/>
      <c r="C208" s="13"/>
      <c r="D208" s="191" t="s">
        <v>519</v>
      </c>
      <c r="E208" s="206" t="s">
        <v>1</v>
      </c>
      <c r="F208" s="207" t="s">
        <v>2961</v>
      </c>
      <c r="G208" s="13"/>
      <c r="H208" s="208">
        <v>21.43</v>
      </c>
      <c r="I208" s="209"/>
      <c r="J208" s="13"/>
      <c r="K208" s="13"/>
      <c r="L208" s="205"/>
      <c r="M208" s="210"/>
      <c r="N208" s="211"/>
      <c r="O208" s="211"/>
      <c r="P208" s="211"/>
      <c r="Q208" s="211"/>
      <c r="R208" s="211"/>
      <c r="S208" s="211"/>
      <c r="T208" s="21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06" t="s">
        <v>519</v>
      </c>
      <c r="AU208" s="206" t="s">
        <v>89</v>
      </c>
      <c r="AV208" s="13" t="s">
        <v>89</v>
      </c>
      <c r="AW208" s="13" t="s">
        <v>35</v>
      </c>
      <c r="AX208" s="13" t="s">
        <v>79</v>
      </c>
      <c r="AY208" s="206" t="s">
        <v>230</v>
      </c>
    </row>
    <row r="209" s="14" customFormat="1">
      <c r="A209" s="14"/>
      <c r="B209" s="213"/>
      <c r="C209" s="14"/>
      <c r="D209" s="191" t="s">
        <v>519</v>
      </c>
      <c r="E209" s="214" t="s">
        <v>1</v>
      </c>
      <c r="F209" s="215" t="s">
        <v>534</v>
      </c>
      <c r="G209" s="14"/>
      <c r="H209" s="216">
        <v>42.859999999999999</v>
      </c>
      <c r="I209" s="217"/>
      <c r="J209" s="14"/>
      <c r="K209" s="14"/>
      <c r="L209" s="213"/>
      <c r="M209" s="218"/>
      <c r="N209" s="219"/>
      <c r="O209" s="219"/>
      <c r="P209" s="219"/>
      <c r="Q209" s="219"/>
      <c r="R209" s="219"/>
      <c r="S209" s="219"/>
      <c r="T209" s="220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14" t="s">
        <v>519</v>
      </c>
      <c r="AU209" s="214" t="s">
        <v>89</v>
      </c>
      <c r="AV209" s="14" t="s">
        <v>235</v>
      </c>
      <c r="AW209" s="14" t="s">
        <v>35</v>
      </c>
      <c r="AX209" s="14" t="s">
        <v>87</v>
      </c>
      <c r="AY209" s="214" t="s">
        <v>230</v>
      </c>
    </row>
    <row r="210" s="13" customFormat="1">
      <c r="A210" s="13"/>
      <c r="B210" s="205"/>
      <c r="C210" s="13"/>
      <c r="D210" s="191" t="s">
        <v>519</v>
      </c>
      <c r="E210" s="13"/>
      <c r="F210" s="207" t="s">
        <v>2976</v>
      </c>
      <c r="G210" s="13"/>
      <c r="H210" s="208">
        <v>214.30000000000001</v>
      </c>
      <c r="I210" s="209"/>
      <c r="J210" s="13"/>
      <c r="K210" s="13"/>
      <c r="L210" s="205"/>
      <c r="M210" s="210"/>
      <c r="N210" s="211"/>
      <c r="O210" s="211"/>
      <c r="P210" s="211"/>
      <c r="Q210" s="211"/>
      <c r="R210" s="211"/>
      <c r="S210" s="211"/>
      <c r="T210" s="21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6" t="s">
        <v>519</v>
      </c>
      <c r="AU210" s="206" t="s">
        <v>89</v>
      </c>
      <c r="AV210" s="13" t="s">
        <v>89</v>
      </c>
      <c r="AW210" s="13" t="s">
        <v>3</v>
      </c>
      <c r="AX210" s="13" t="s">
        <v>87</v>
      </c>
      <c r="AY210" s="206" t="s">
        <v>230</v>
      </c>
    </row>
    <row r="211" s="2" customFormat="1" ht="21.75" customHeight="1">
      <c r="A211" s="38"/>
      <c r="B211" s="177"/>
      <c r="C211" s="178" t="s">
        <v>281</v>
      </c>
      <c r="D211" s="178" t="s">
        <v>231</v>
      </c>
      <c r="E211" s="179" t="s">
        <v>719</v>
      </c>
      <c r="F211" s="180" t="s">
        <v>720</v>
      </c>
      <c r="G211" s="181" t="s">
        <v>578</v>
      </c>
      <c r="H211" s="182">
        <v>107.149</v>
      </c>
      <c r="I211" s="183"/>
      <c r="J211" s="184">
        <f>ROUND(I211*H211,2)</f>
        <v>0</v>
      </c>
      <c r="K211" s="180" t="s">
        <v>515</v>
      </c>
      <c r="L211" s="39"/>
      <c r="M211" s="185" t="s">
        <v>1</v>
      </c>
      <c r="N211" s="186" t="s">
        <v>44</v>
      </c>
      <c r="O211" s="77"/>
      <c r="P211" s="187">
        <f>O211*H211</f>
        <v>0</v>
      </c>
      <c r="Q211" s="187">
        <v>0</v>
      </c>
      <c r="R211" s="187">
        <f>Q211*H211</f>
        <v>0</v>
      </c>
      <c r="S211" s="187">
        <v>0</v>
      </c>
      <c r="T211" s="188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89" t="s">
        <v>235</v>
      </c>
      <c r="AT211" s="189" t="s">
        <v>231</v>
      </c>
      <c r="AU211" s="189" t="s">
        <v>89</v>
      </c>
      <c r="AY211" s="19" t="s">
        <v>230</v>
      </c>
      <c r="BE211" s="190">
        <f>IF(N211="základní",J211,0)</f>
        <v>0</v>
      </c>
      <c r="BF211" s="190">
        <f>IF(N211="snížená",J211,0)</f>
        <v>0</v>
      </c>
      <c r="BG211" s="190">
        <f>IF(N211="zákl. přenesená",J211,0)</f>
        <v>0</v>
      </c>
      <c r="BH211" s="190">
        <f>IF(N211="sníž. přenesená",J211,0)</f>
        <v>0</v>
      </c>
      <c r="BI211" s="190">
        <f>IF(N211="nulová",J211,0)</f>
        <v>0</v>
      </c>
      <c r="BJ211" s="19" t="s">
        <v>87</v>
      </c>
      <c r="BK211" s="190">
        <f>ROUND(I211*H211,2)</f>
        <v>0</v>
      </c>
      <c r="BL211" s="19" t="s">
        <v>235</v>
      </c>
      <c r="BM211" s="189" t="s">
        <v>2977</v>
      </c>
    </row>
    <row r="212" s="2" customFormat="1">
      <c r="A212" s="38"/>
      <c r="B212" s="39"/>
      <c r="C212" s="38"/>
      <c r="D212" s="191" t="s">
        <v>237</v>
      </c>
      <c r="E212" s="38"/>
      <c r="F212" s="192" t="s">
        <v>722</v>
      </c>
      <c r="G212" s="38"/>
      <c r="H212" s="38"/>
      <c r="I212" s="193"/>
      <c r="J212" s="38"/>
      <c r="K212" s="38"/>
      <c r="L212" s="39"/>
      <c r="M212" s="194"/>
      <c r="N212" s="195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237</v>
      </c>
      <c r="AU212" s="19" t="s">
        <v>89</v>
      </c>
    </row>
    <row r="213" s="2" customFormat="1">
      <c r="A213" s="38"/>
      <c r="B213" s="39"/>
      <c r="C213" s="38"/>
      <c r="D213" s="199" t="s">
        <v>397</v>
      </c>
      <c r="E213" s="38"/>
      <c r="F213" s="200" t="s">
        <v>723</v>
      </c>
      <c r="G213" s="38"/>
      <c r="H213" s="38"/>
      <c r="I213" s="193"/>
      <c r="J213" s="38"/>
      <c r="K213" s="38"/>
      <c r="L213" s="39"/>
      <c r="M213" s="194"/>
      <c r="N213" s="195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397</v>
      </c>
      <c r="AU213" s="19" t="s">
        <v>89</v>
      </c>
    </row>
    <row r="214" s="15" customFormat="1">
      <c r="A214" s="15"/>
      <c r="B214" s="221"/>
      <c r="C214" s="15"/>
      <c r="D214" s="191" t="s">
        <v>519</v>
      </c>
      <c r="E214" s="222" t="s">
        <v>1</v>
      </c>
      <c r="F214" s="223" t="s">
        <v>2039</v>
      </c>
      <c r="G214" s="15"/>
      <c r="H214" s="222" t="s">
        <v>1</v>
      </c>
      <c r="I214" s="224"/>
      <c r="J214" s="15"/>
      <c r="K214" s="15"/>
      <c r="L214" s="221"/>
      <c r="M214" s="225"/>
      <c r="N214" s="226"/>
      <c r="O214" s="226"/>
      <c r="P214" s="226"/>
      <c r="Q214" s="226"/>
      <c r="R214" s="226"/>
      <c r="S214" s="226"/>
      <c r="T214" s="227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22" t="s">
        <v>519</v>
      </c>
      <c r="AU214" s="222" t="s">
        <v>89</v>
      </c>
      <c r="AV214" s="15" t="s">
        <v>87</v>
      </c>
      <c r="AW214" s="15" t="s">
        <v>35</v>
      </c>
      <c r="AX214" s="15" t="s">
        <v>79</v>
      </c>
      <c r="AY214" s="222" t="s">
        <v>230</v>
      </c>
    </row>
    <row r="215" s="13" customFormat="1">
      <c r="A215" s="13"/>
      <c r="B215" s="205"/>
      <c r="C215" s="13"/>
      <c r="D215" s="191" t="s">
        <v>519</v>
      </c>
      <c r="E215" s="206" t="s">
        <v>1</v>
      </c>
      <c r="F215" s="207" t="s">
        <v>2964</v>
      </c>
      <c r="G215" s="13"/>
      <c r="H215" s="208">
        <v>107.149</v>
      </c>
      <c r="I215" s="209"/>
      <c r="J215" s="13"/>
      <c r="K215" s="13"/>
      <c r="L215" s="205"/>
      <c r="M215" s="210"/>
      <c r="N215" s="211"/>
      <c r="O215" s="211"/>
      <c r="P215" s="211"/>
      <c r="Q215" s="211"/>
      <c r="R215" s="211"/>
      <c r="S215" s="211"/>
      <c r="T215" s="21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06" t="s">
        <v>519</v>
      </c>
      <c r="AU215" s="206" t="s">
        <v>89</v>
      </c>
      <c r="AV215" s="13" t="s">
        <v>89</v>
      </c>
      <c r="AW215" s="13" t="s">
        <v>35</v>
      </c>
      <c r="AX215" s="13" t="s">
        <v>79</v>
      </c>
      <c r="AY215" s="206" t="s">
        <v>230</v>
      </c>
    </row>
    <row r="216" s="14" customFormat="1">
      <c r="A216" s="14"/>
      <c r="B216" s="213"/>
      <c r="C216" s="14"/>
      <c r="D216" s="191" t="s">
        <v>519</v>
      </c>
      <c r="E216" s="214" t="s">
        <v>1</v>
      </c>
      <c r="F216" s="215" t="s">
        <v>534</v>
      </c>
      <c r="G216" s="14"/>
      <c r="H216" s="216">
        <v>107.149</v>
      </c>
      <c r="I216" s="217"/>
      <c r="J216" s="14"/>
      <c r="K216" s="14"/>
      <c r="L216" s="213"/>
      <c r="M216" s="218"/>
      <c r="N216" s="219"/>
      <c r="O216" s="219"/>
      <c r="P216" s="219"/>
      <c r="Q216" s="219"/>
      <c r="R216" s="219"/>
      <c r="S216" s="219"/>
      <c r="T216" s="220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14" t="s">
        <v>519</v>
      </c>
      <c r="AU216" s="214" t="s">
        <v>89</v>
      </c>
      <c r="AV216" s="14" t="s">
        <v>235</v>
      </c>
      <c r="AW216" s="14" t="s">
        <v>35</v>
      </c>
      <c r="AX216" s="14" t="s">
        <v>87</v>
      </c>
      <c r="AY216" s="214" t="s">
        <v>230</v>
      </c>
    </row>
    <row r="217" s="2" customFormat="1" ht="24.15" customHeight="1">
      <c r="A217" s="38"/>
      <c r="B217" s="177"/>
      <c r="C217" s="178" t="s">
        <v>285</v>
      </c>
      <c r="D217" s="178" t="s">
        <v>231</v>
      </c>
      <c r="E217" s="179" t="s">
        <v>728</v>
      </c>
      <c r="F217" s="180" t="s">
        <v>729</v>
      </c>
      <c r="G217" s="181" t="s">
        <v>578</v>
      </c>
      <c r="H217" s="182">
        <v>535.745</v>
      </c>
      <c r="I217" s="183"/>
      <c r="J217" s="184">
        <f>ROUND(I217*H217,2)</f>
        <v>0</v>
      </c>
      <c r="K217" s="180" t="s">
        <v>515</v>
      </c>
      <c r="L217" s="39"/>
      <c r="M217" s="185" t="s">
        <v>1</v>
      </c>
      <c r="N217" s="186" t="s">
        <v>44</v>
      </c>
      <c r="O217" s="77"/>
      <c r="P217" s="187">
        <f>O217*H217</f>
        <v>0</v>
      </c>
      <c r="Q217" s="187">
        <v>0</v>
      </c>
      <c r="R217" s="187">
        <f>Q217*H217</f>
        <v>0</v>
      </c>
      <c r="S217" s="187">
        <v>0</v>
      </c>
      <c r="T217" s="188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89" t="s">
        <v>235</v>
      </c>
      <c r="AT217" s="189" t="s">
        <v>231</v>
      </c>
      <c r="AU217" s="189" t="s">
        <v>89</v>
      </c>
      <c r="AY217" s="19" t="s">
        <v>230</v>
      </c>
      <c r="BE217" s="190">
        <f>IF(N217="základní",J217,0)</f>
        <v>0</v>
      </c>
      <c r="BF217" s="190">
        <f>IF(N217="snížená",J217,0)</f>
        <v>0</v>
      </c>
      <c r="BG217" s="190">
        <f>IF(N217="zákl. přenesená",J217,0)</f>
        <v>0</v>
      </c>
      <c r="BH217" s="190">
        <f>IF(N217="sníž. přenesená",J217,0)</f>
        <v>0</v>
      </c>
      <c r="BI217" s="190">
        <f>IF(N217="nulová",J217,0)</f>
        <v>0</v>
      </c>
      <c r="BJ217" s="19" t="s">
        <v>87</v>
      </c>
      <c r="BK217" s="190">
        <f>ROUND(I217*H217,2)</f>
        <v>0</v>
      </c>
      <c r="BL217" s="19" t="s">
        <v>235</v>
      </c>
      <c r="BM217" s="189" t="s">
        <v>2978</v>
      </c>
    </row>
    <row r="218" s="2" customFormat="1">
      <c r="A218" s="38"/>
      <c r="B218" s="39"/>
      <c r="C218" s="38"/>
      <c r="D218" s="191" t="s">
        <v>237</v>
      </c>
      <c r="E218" s="38"/>
      <c r="F218" s="192" t="s">
        <v>731</v>
      </c>
      <c r="G218" s="38"/>
      <c r="H218" s="38"/>
      <c r="I218" s="193"/>
      <c r="J218" s="38"/>
      <c r="K218" s="38"/>
      <c r="L218" s="39"/>
      <c r="M218" s="194"/>
      <c r="N218" s="195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237</v>
      </c>
      <c r="AU218" s="19" t="s">
        <v>89</v>
      </c>
    </row>
    <row r="219" s="2" customFormat="1">
      <c r="A219" s="38"/>
      <c r="B219" s="39"/>
      <c r="C219" s="38"/>
      <c r="D219" s="199" t="s">
        <v>397</v>
      </c>
      <c r="E219" s="38"/>
      <c r="F219" s="200" t="s">
        <v>732</v>
      </c>
      <c r="G219" s="38"/>
      <c r="H219" s="38"/>
      <c r="I219" s="193"/>
      <c r="J219" s="38"/>
      <c r="K219" s="38"/>
      <c r="L219" s="39"/>
      <c r="M219" s="194"/>
      <c r="N219" s="195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397</v>
      </c>
      <c r="AU219" s="19" t="s">
        <v>89</v>
      </c>
    </row>
    <row r="220" s="15" customFormat="1">
      <c r="A220" s="15"/>
      <c r="B220" s="221"/>
      <c r="C220" s="15"/>
      <c r="D220" s="191" t="s">
        <v>519</v>
      </c>
      <c r="E220" s="222" t="s">
        <v>1</v>
      </c>
      <c r="F220" s="223" t="s">
        <v>2039</v>
      </c>
      <c r="G220" s="15"/>
      <c r="H220" s="222" t="s">
        <v>1</v>
      </c>
      <c r="I220" s="224"/>
      <c r="J220" s="15"/>
      <c r="K220" s="15"/>
      <c r="L220" s="221"/>
      <c r="M220" s="225"/>
      <c r="N220" s="226"/>
      <c r="O220" s="226"/>
      <c r="P220" s="226"/>
      <c r="Q220" s="226"/>
      <c r="R220" s="226"/>
      <c r="S220" s="226"/>
      <c r="T220" s="227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22" t="s">
        <v>519</v>
      </c>
      <c r="AU220" s="222" t="s">
        <v>89</v>
      </c>
      <c r="AV220" s="15" t="s">
        <v>87</v>
      </c>
      <c r="AW220" s="15" t="s">
        <v>35</v>
      </c>
      <c r="AX220" s="15" t="s">
        <v>79</v>
      </c>
      <c r="AY220" s="222" t="s">
        <v>230</v>
      </c>
    </row>
    <row r="221" s="13" customFormat="1">
      <c r="A221" s="13"/>
      <c r="B221" s="205"/>
      <c r="C221" s="13"/>
      <c r="D221" s="191" t="s">
        <v>519</v>
      </c>
      <c r="E221" s="206" t="s">
        <v>1</v>
      </c>
      <c r="F221" s="207" t="s">
        <v>2964</v>
      </c>
      <c r="G221" s="13"/>
      <c r="H221" s="208">
        <v>107.149</v>
      </c>
      <c r="I221" s="209"/>
      <c r="J221" s="13"/>
      <c r="K221" s="13"/>
      <c r="L221" s="205"/>
      <c r="M221" s="210"/>
      <c r="N221" s="211"/>
      <c r="O221" s="211"/>
      <c r="P221" s="211"/>
      <c r="Q221" s="211"/>
      <c r="R221" s="211"/>
      <c r="S221" s="211"/>
      <c r="T221" s="21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06" t="s">
        <v>519</v>
      </c>
      <c r="AU221" s="206" t="s">
        <v>89</v>
      </c>
      <c r="AV221" s="13" t="s">
        <v>89</v>
      </c>
      <c r="AW221" s="13" t="s">
        <v>35</v>
      </c>
      <c r="AX221" s="13" t="s">
        <v>79</v>
      </c>
      <c r="AY221" s="206" t="s">
        <v>230</v>
      </c>
    </row>
    <row r="222" s="14" customFormat="1">
      <c r="A222" s="14"/>
      <c r="B222" s="213"/>
      <c r="C222" s="14"/>
      <c r="D222" s="191" t="s">
        <v>519</v>
      </c>
      <c r="E222" s="214" t="s">
        <v>1</v>
      </c>
      <c r="F222" s="215" t="s">
        <v>534</v>
      </c>
      <c r="G222" s="14"/>
      <c r="H222" s="216">
        <v>107.149</v>
      </c>
      <c r="I222" s="217"/>
      <c r="J222" s="14"/>
      <c r="K222" s="14"/>
      <c r="L222" s="213"/>
      <c r="M222" s="218"/>
      <c r="N222" s="219"/>
      <c r="O222" s="219"/>
      <c r="P222" s="219"/>
      <c r="Q222" s="219"/>
      <c r="R222" s="219"/>
      <c r="S222" s="219"/>
      <c r="T222" s="22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14" t="s">
        <v>519</v>
      </c>
      <c r="AU222" s="214" t="s">
        <v>89</v>
      </c>
      <c r="AV222" s="14" t="s">
        <v>235</v>
      </c>
      <c r="AW222" s="14" t="s">
        <v>35</v>
      </c>
      <c r="AX222" s="14" t="s">
        <v>87</v>
      </c>
      <c r="AY222" s="214" t="s">
        <v>230</v>
      </c>
    </row>
    <row r="223" s="13" customFormat="1">
      <c r="A223" s="13"/>
      <c r="B223" s="205"/>
      <c r="C223" s="13"/>
      <c r="D223" s="191" t="s">
        <v>519</v>
      </c>
      <c r="E223" s="13"/>
      <c r="F223" s="207" t="s">
        <v>2979</v>
      </c>
      <c r="G223" s="13"/>
      <c r="H223" s="208">
        <v>535.745</v>
      </c>
      <c r="I223" s="209"/>
      <c r="J223" s="13"/>
      <c r="K223" s="13"/>
      <c r="L223" s="205"/>
      <c r="M223" s="210"/>
      <c r="N223" s="211"/>
      <c r="O223" s="211"/>
      <c r="P223" s="211"/>
      <c r="Q223" s="211"/>
      <c r="R223" s="211"/>
      <c r="S223" s="211"/>
      <c r="T223" s="21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06" t="s">
        <v>519</v>
      </c>
      <c r="AU223" s="206" t="s">
        <v>89</v>
      </c>
      <c r="AV223" s="13" t="s">
        <v>89</v>
      </c>
      <c r="AW223" s="13" t="s">
        <v>3</v>
      </c>
      <c r="AX223" s="13" t="s">
        <v>87</v>
      </c>
      <c r="AY223" s="206" t="s">
        <v>230</v>
      </c>
    </row>
    <row r="224" s="2" customFormat="1" ht="16.5" customHeight="1">
      <c r="A224" s="38"/>
      <c r="B224" s="177"/>
      <c r="C224" s="178" t="s">
        <v>289</v>
      </c>
      <c r="D224" s="178" t="s">
        <v>231</v>
      </c>
      <c r="E224" s="179" t="s">
        <v>2053</v>
      </c>
      <c r="F224" s="180" t="s">
        <v>2054</v>
      </c>
      <c r="G224" s="181" t="s">
        <v>748</v>
      </c>
      <c r="H224" s="182">
        <v>428.596</v>
      </c>
      <c r="I224" s="183"/>
      <c r="J224" s="184">
        <f>ROUND(I224*H224,2)</f>
        <v>0</v>
      </c>
      <c r="K224" s="180" t="s">
        <v>515</v>
      </c>
      <c r="L224" s="39"/>
      <c r="M224" s="185" t="s">
        <v>1</v>
      </c>
      <c r="N224" s="186" t="s">
        <v>44</v>
      </c>
      <c r="O224" s="77"/>
      <c r="P224" s="187">
        <f>O224*H224</f>
        <v>0</v>
      </c>
      <c r="Q224" s="187">
        <v>0</v>
      </c>
      <c r="R224" s="187">
        <f>Q224*H224</f>
        <v>0</v>
      </c>
      <c r="S224" s="187">
        <v>0</v>
      </c>
      <c r="T224" s="188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89" t="s">
        <v>235</v>
      </c>
      <c r="AT224" s="189" t="s">
        <v>231</v>
      </c>
      <c r="AU224" s="189" t="s">
        <v>89</v>
      </c>
      <c r="AY224" s="19" t="s">
        <v>230</v>
      </c>
      <c r="BE224" s="190">
        <f>IF(N224="základní",J224,0)</f>
        <v>0</v>
      </c>
      <c r="BF224" s="190">
        <f>IF(N224="snížená",J224,0)</f>
        <v>0</v>
      </c>
      <c r="BG224" s="190">
        <f>IF(N224="zákl. přenesená",J224,0)</f>
        <v>0</v>
      </c>
      <c r="BH224" s="190">
        <f>IF(N224="sníž. přenesená",J224,0)</f>
        <v>0</v>
      </c>
      <c r="BI224" s="190">
        <f>IF(N224="nulová",J224,0)</f>
        <v>0</v>
      </c>
      <c r="BJ224" s="19" t="s">
        <v>87</v>
      </c>
      <c r="BK224" s="190">
        <f>ROUND(I224*H224,2)</f>
        <v>0</v>
      </c>
      <c r="BL224" s="19" t="s">
        <v>235</v>
      </c>
      <c r="BM224" s="189" t="s">
        <v>2980</v>
      </c>
    </row>
    <row r="225" s="2" customFormat="1">
      <c r="A225" s="38"/>
      <c r="B225" s="39"/>
      <c r="C225" s="38"/>
      <c r="D225" s="191" t="s">
        <v>237</v>
      </c>
      <c r="E225" s="38"/>
      <c r="F225" s="192" t="s">
        <v>1356</v>
      </c>
      <c r="G225" s="38"/>
      <c r="H225" s="38"/>
      <c r="I225" s="193"/>
      <c r="J225" s="38"/>
      <c r="K225" s="38"/>
      <c r="L225" s="39"/>
      <c r="M225" s="194"/>
      <c r="N225" s="195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237</v>
      </c>
      <c r="AU225" s="19" t="s">
        <v>89</v>
      </c>
    </row>
    <row r="226" s="2" customFormat="1">
      <c r="A226" s="38"/>
      <c r="B226" s="39"/>
      <c r="C226" s="38"/>
      <c r="D226" s="199" t="s">
        <v>397</v>
      </c>
      <c r="E226" s="38"/>
      <c r="F226" s="200" t="s">
        <v>2056</v>
      </c>
      <c r="G226" s="38"/>
      <c r="H226" s="38"/>
      <c r="I226" s="193"/>
      <c r="J226" s="38"/>
      <c r="K226" s="38"/>
      <c r="L226" s="39"/>
      <c r="M226" s="194"/>
      <c r="N226" s="195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397</v>
      </c>
      <c r="AU226" s="19" t="s">
        <v>89</v>
      </c>
    </row>
    <row r="227" s="15" customFormat="1">
      <c r="A227" s="15"/>
      <c r="B227" s="221"/>
      <c r="C227" s="15"/>
      <c r="D227" s="191" t="s">
        <v>519</v>
      </c>
      <c r="E227" s="222" t="s">
        <v>1</v>
      </c>
      <c r="F227" s="223" t="s">
        <v>1975</v>
      </c>
      <c r="G227" s="15"/>
      <c r="H227" s="222" t="s">
        <v>1</v>
      </c>
      <c r="I227" s="224"/>
      <c r="J227" s="15"/>
      <c r="K227" s="15"/>
      <c r="L227" s="221"/>
      <c r="M227" s="225"/>
      <c r="N227" s="226"/>
      <c r="O227" s="226"/>
      <c r="P227" s="226"/>
      <c r="Q227" s="226"/>
      <c r="R227" s="226"/>
      <c r="S227" s="226"/>
      <c r="T227" s="227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22" t="s">
        <v>519</v>
      </c>
      <c r="AU227" s="222" t="s">
        <v>89</v>
      </c>
      <c r="AV227" s="15" t="s">
        <v>87</v>
      </c>
      <c r="AW227" s="15" t="s">
        <v>35</v>
      </c>
      <c r="AX227" s="15" t="s">
        <v>79</v>
      </c>
      <c r="AY227" s="222" t="s">
        <v>230</v>
      </c>
    </row>
    <row r="228" s="13" customFormat="1">
      <c r="A228" s="13"/>
      <c r="B228" s="205"/>
      <c r="C228" s="13"/>
      <c r="D228" s="191" t="s">
        <v>519</v>
      </c>
      <c r="E228" s="206" t="s">
        <v>1</v>
      </c>
      <c r="F228" s="207" t="s">
        <v>2956</v>
      </c>
      <c r="G228" s="13"/>
      <c r="H228" s="208">
        <v>76.859999999999999</v>
      </c>
      <c r="I228" s="209"/>
      <c r="J228" s="13"/>
      <c r="K228" s="13"/>
      <c r="L228" s="205"/>
      <c r="M228" s="210"/>
      <c r="N228" s="211"/>
      <c r="O228" s="211"/>
      <c r="P228" s="211"/>
      <c r="Q228" s="211"/>
      <c r="R228" s="211"/>
      <c r="S228" s="211"/>
      <c r="T228" s="21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06" t="s">
        <v>519</v>
      </c>
      <c r="AU228" s="206" t="s">
        <v>89</v>
      </c>
      <c r="AV228" s="13" t="s">
        <v>89</v>
      </c>
      <c r="AW228" s="13" t="s">
        <v>35</v>
      </c>
      <c r="AX228" s="13" t="s">
        <v>79</v>
      </c>
      <c r="AY228" s="206" t="s">
        <v>230</v>
      </c>
    </row>
    <row r="229" s="13" customFormat="1">
      <c r="A229" s="13"/>
      <c r="B229" s="205"/>
      <c r="C229" s="13"/>
      <c r="D229" s="191" t="s">
        <v>519</v>
      </c>
      <c r="E229" s="206" t="s">
        <v>1</v>
      </c>
      <c r="F229" s="207" t="s">
        <v>2957</v>
      </c>
      <c r="G229" s="13"/>
      <c r="H229" s="208">
        <v>131.43799999999999</v>
      </c>
      <c r="I229" s="209"/>
      <c r="J229" s="13"/>
      <c r="K229" s="13"/>
      <c r="L229" s="205"/>
      <c r="M229" s="210"/>
      <c r="N229" s="211"/>
      <c r="O229" s="211"/>
      <c r="P229" s="211"/>
      <c r="Q229" s="211"/>
      <c r="R229" s="211"/>
      <c r="S229" s="211"/>
      <c r="T229" s="21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06" t="s">
        <v>519</v>
      </c>
      <c r="AU229" s="206" t="s">
        <v>89</v>
      </c>
      <c r="AV229" s="13" t="s">
        <v>89</v>
      </c>
      <c r="AW229" s="13" t="s">
        <v>35</v>
      </c>
      <c r="AX229" s="13" t="s">
        <v>79</v>
      </c>
      <c r="AY229" s="206" t="s">
        <v>230</v>
      </c>
    </row>
    <row r="230" s="13" customFormat="1">
      <c r="A230" s="13"/>
      <c r="B230" s="205"/>
      <c r="C230" s="13"/>
      <c r="D230" s="191" t="s">
        <v>519</v>
      </c>
      <c r="E230" s="206" t="s">
        <v>1</v>
      </c>
      <c r="F230" s="207" t="s">
        <v>2958</v>
      </c>
      <c r="G230" s="13"/>
      <c r="H230" s="208">
        <v>6</v>
      </c>
      <c r="I230" s="209"/>
      <c r="J230" s="13"/>
      <c r="K230" s="13"/>
      <c r="L230" s="205"/>
      <c r="M230" s="210"/>
      <c r="N230" s="211"/>
      <c r="O230" s="211"/>
      <c r="P230" s="211"/>
      <c r="Q230" s="211"/>
      <c r="R230" s="211"/>
      <c r="S230" s="211"/>
      <c r="T230" s="21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06" t="s">
        <v>519</v>
      </c>
      <c r="AU230" s="206" t="s">
        <v>89</v>
      </c>
      <c r="AV230" s="13" t="s">
        <v>89</v>
      </c>
      <c r="AW230" s="13" t="s">
        <v>35</v>
      </c>
      <c r="AX230" s="13" t="s">
        <v>79</v>
      </c>
      <c r="AY230" s="206" t="s">
        <v>230</v>
      </c>
    </row>
    <row r="231" s="14" customFormat="1">
      <c r="A231" s="14"/>
      <c r="B231" s="213"/>
      <c r="C231" s="14"/>
      <c r="D231" s="191" t="s">
        <v>519</v>
      </c>
      <c r="E231" s="214" t="s">
        <v>1</v>
      </c>
      <c r="F231" s="215" t="s">
        <v>534</v>
      </c>
      <c r="G231" s="14"/>
      <c r="H231" s="216">
        <v>214.298</v>
      </c>
      <c r="I231" s="217"/>
      <c r="J231" s="14"/>
      <c r="K231" s="14"/>
      <c r="L231" s="213"/>
      <c r="M231" s="218"/>
      <c r="N231" s="219"/>
      <c r="O231" s="219"/>
      <c r="P231" s="219"/>
      <c r="Q231" s="219"/>
      <c r="R231" s="219"/>
      <c r="S231" s="219"/>
      <c r="T231" s="220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14" t="s">
        <v>519</v>
      </c>
      <c r="AU231" s="214" t="s">
        <v>89</v>
      </c>
      <c r="AV231" s="14" t="s">
        <v>235</v>
      </c>
      <c r="AW231" s="14" t="s">
        <v>35</v>
      </c>
      <c r="AX231" s="14" t="s">
        <v>87</v>
      </c>
      <c r="AY231" s="214" t="s">
        <v>230</v>
      </c>
    </row>
    <row r="232" s="13" customFormat="1">
      <c r="A232" s="13"/>
      <c r="B232" s="205"/>
      <c r="C232" s="13"/>
      <c r="D232" s="191" t="s">
        <v>519</v>
      </c>
      <c r="E232" s="13"/>
      <c r="F232" s="207" t="s">
        <v>2981</v>
      </c>
      <c r="G232" s="13"/>
      <c r="H232" s="208">
        <v>428.596</v>
      </c>
      <c r="I232" s="209"/>
      <c r="J232" s="13"/>
      <c r="K232" s="13"/>
      <c r="L232" s="205"/>
      <c r="M232" s="210"/>
      <c r="N232" s="211"/>
      <c r="O232" s="211"/>
      <c r="P232" s="211"/>
      <c r="Q232" s="211"/>
      <c r="R232" s="211"/>
      <c r="S232" s="211"/>
      <c r="T232" s="21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06" t="s">
        <v>519</v>
      </c>
      <c r="AU232" s="206" t="s">
        <v>89</v>
      </c>
      <c r="AV232" s="13" t="s">
        <v>89</v>
      </c>
      <c r="AW232" s="13" t="s">
        <v>3</v>
      </c>
      <c r="AX232" s="13" t="s">
        <v>87</v>
      </c>
      <c r="AY232" s="206" t="s">
        <v>230</v>
      </c>
    </row>
    <row r="233" s="2" customFormat="1" ht="16.5" customHeight="1">
      <c r="A233" s="38"/>
      <c r="B233" s="177"/>
      <c r="C233" s="178" t="s">
        <v>293</v>
      </c>
      <c r="D233" s="178" t="s">
        <v>231</v>
      </c>
      <c r="E233" s="179" t="s">
        <v>771</v>
      </c>
      <c r="F233" s="180" t="s">
        <v>772</v>
      </c>
      <c r="G233" s="181" t="s">
        <v>578</v>
      </c>
      <c r="H233" s="182">
        <v>111.81100000000001</v>
      </c>
      <c r="I233" s="183"/>
      <c r="J233" s="184">
        <f>ROUND(I233*H233,2)</f>
        <v>0</v>
      </c>
      <c r="K233" s="180" t="s">
        <v>515</v>
      </c>
      <c r="L233" s="39"/>
      <c r="M233" s="185" t="s">
        <v>1</v>
      </c>
      <c r="N233" s="186" t="s">
        <v>44</v>
      </c>
      <c r="O233" s="77"/>
      <c r="P233" s="187">
        <f>O233*H233</f>
        <v>0</v>
      </c>
      <c r="Q233" s="187">
        <v>0</v>
      </c>
      <c r="R233" s="187">
        <f>Q233*H233</f>
        <v>0</v>
      </c>
      <c r="S233" s="187">
        <v>0</v>
      </c>
      <c r="T233" s="188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89" t="s">
        <v>235</v>
      </c>
      <c r="AT233" s="189" t="s">
        <v>231</v>
      </c>
      <c r="AU233" s="189" t="s">
        <v>89</v>
      </c>
      <c r="AY233" s="19" t="s">
        <v>230</v>
      </c>
      <c r="BE233" s="190">
        <f>IF(N233="základní",J233,0)</f>
        <v>0</v>
      </c>
      <c r="BF233" s="190">
        <f>IF(N233="snížená",J233,0)</f>
        <v>0</v>
      </c>
      <c r="BG233" s="190">
        <f>IF(N233="zákl. přenesená",J233,0)</f>
        <v>0</v>
      </c>
      <c r="BH233" s="190">
        <f>IF(N233="sníž. přenesená",J233,0)</f>
        <v>0</v>
      </c>
      <c r="BI233" s="190">
        <f>IF(N233="nulová",J233,0)</f>
        <v>0</v>
      </c>
      <c r="BJ233" s="19" t="s">
        <v>87</v>
      </c>
      <c r="BK233" s="190">
        <f>ROUND(I233*H233,2)</f>
        <v>0</v>
      </c>
      <c r="BL233" s="19" t="s">
        <v>235</v>
      </c>
      <c r="BM233" s="189" t="s">
        <v>2982</v>
      </c>
    </row>
    <row r="234" s="2" customFormat="1">
      <c r="A234" s="38"/>
      <c r="B234" s="39"/>
      <c r="C234" s="38"/>
      <c r="D234" s="191" t="s">
        <v>237</v>
      </c>
      <c r="E234" s="38"/>
      <c r="F234" s="192" t="s">
        <v>774</v>
      </c>
      <c r="G234" s="38"/>
      <c r="H234" s="38"/>
      <c r="I234" s="193"/>
      <c r="J234" s="38"/>
      <c r="K234" s="38"/>
      <c r="L234" s="39"/>
      <c r="M234" s="194"/>
      <c r="N234" s="195"/>
      <c r="O234" s="77"/>
      <c r="P234" s="77"/>
      <c r="Q234" s="77"/>
      <c r="R234" s="77"/>
      <c r="S234" s="77"/>
      <c r="T234" s="7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T234" s="19" t="s">
        <v>237</v>
      </c>
      <c r="AU234" s="19" t="s">
        <v>89</v>
      </c>
    </row>
    <row r="235" s="2" customFormat="1">
      <c r="A235" s="38"/>
      <c r="B235" s="39"/>
      <c r="C235" s="38"/>
      <c r="D235" s="199" t="s">
        <v>397</v>
      </c>
      <c r="E235" s="38"/>
      <c r="F235" s="200" t="s">
        <v>775</v>
      </c>
      <c r="G235" s="38"/>
      <c r="H235" s="38"/>
      <c r="I235" s="193"/>
      <c r="J235" s="38"/>
      <c r="K235" s="38"/>
      <c r="L235" s="39"/>
      <c r="M235" s="194"/>
      <c r="N235" s="195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397</v>
      </c>
      <c r="AU235" s="19" t="s">
        <v>89</v>
      </c>
    </row>
    <row r="236" s="15" customFormat="1">
      <c r="A236" s="15"/>
      <c r="B236" s="221"/>
      <c r="C236" s="15"/>
      <c r="D236" s="191" t="s">
        <v>519</v>
      </c>
      <c r="E236" s="222" t="s">
        <v>1</v>
      </c>
      <c r="F236" s="223" t="s">
        <v>2279</v>
      </c>
      <c r="G236" s="15"/>
      <c r="H236" s="222" t="s">
        <v>1</v>
      </c>
      <c r="I236" s="224"/>
      <c r="J236" s="15"/>
      <c r="K236" s="15"/>
      <c r="L236" s="221"/>
      <c r="M236" s="225"/>
      <c r="N236" s="226"/>
      <c r="O236" s="226"/>
      <c r="P236" s="226"/>
      <c r="Q236" s="226"/>
      <c r="R236" s="226"/>
      <c r="S236" s="226"/>
      <c r="T236" s="227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22" t="s">
        <v>519</v>
      </c>
      <c r="AU236" s="222" t="s">
        <v>89</v>
      </c>
      <c r="AV236" s="15" t="s">
        <v>87</v>
      </c>
      <c r="AW236" s="15" t="s">
        <v>35</v>
      </c>
      <c r="AX236" s="15" t="s">
        <v>79</v>
      </c>
      <c r="AY236" s="222" t="s">
        <v>230</v>
      </c>
    </row>
    <row r="237" s="15" customFormat="1">
      <c r="A237" s="15"/>
      <c r="B237" s="221"/>
      <c r="C237" s="15"/>
      <c r="D237" s="191" t="s">
        <v>519</v>
      </c>
      <c r="E237" s="222" t="s">
        <v>1</v>
      </c>
      <c r="F237" s="223" t="s">
        <v>1975</v>
      </c>
      <c r="G237" s="15"/>
      <c r="H237" s="222" t="s">
        <v>1</v>
      </c>
      <c r="I237" s="224"/>
      <c r="J237" s="15"/>
      <c r="K237" s="15"/>
      <c r="L237" s="221"/>
      <c r="M237" s="225"/>
      <c r="N237" s="226"/>
      <c r="O237" s="226"/>
      <c r="P237" s="226"/>
      <c r="Q237" s="226"/>
      <c r="R237" s="226"/>
      <c r="S237" s="226"/>
      <c r="T237" s="227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22" t="s">
        <v>519</v>
      </c>
      <c r="AU237" s="222" t="s">
        <v>89</v>
      </c>
      <c r="AV237" s="15" t="s">
        <v>87</v>
      </c>
      <c r="AW237" s="15" t="s">
        <v>35</v>
      </c>
      <c r="AX237" s="15" t="s">
        <v>79</v>
      </c>
      <c r="AY237" s="222" t="s">
        <v>230</v>
      </c>
    </row>
    <row r="238" s="13" customFormat="1">
      <c r="A238" s="13"/>
      <c r="B238" s="205"/>
      <c r="C238" s="13"/>
      <c r="D238" s="191" t="s">
        <v>519</v>
      </c>
      <c r="E238" s="206" t="s">
        <v>1</v>
      </c>
      <c r="F238" s="207" t="s">
        <v>2956</v>
      </c>
      <c r="G238" s="13"/>
      <c r="H238" s="208">
        <v>76.859999999999999</v>
      </c>
      <c r="I238" s="209"/>
      <c r="J238" s="13"/>
      <c r="K238" s="13"/>
      <c r="L238" s="205"/>
      <c r="M238" s="210"/>
      <c r="N238" s="211"/>
      <c r="O238" s="211"/>
      <c r="P238" s="211"/>
      <c r="Q238" s="211"/>
      <c r="R238" s="211"/>
      <c r="S238" s="211"/>
      <c r="T238" s="21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06" t="s">
        <v>519</v>
      </c>
      <c r="AU238" s="206" t="s">
        <v>89</v>
      </c>
      <c r="AV238" s="13" t="s">
        <v>89</v>
      </c>
      <c r="AW238" s="13" t="s">
        <v>35</v>
      </c>
      <c r="AX238" s="13" t="s">
        <v>79</v>
      </c>
      <c r="AY238" s="206" t="s">
        <v>230</v>
      </c>
    </row>
    <row r="239" s="13" customFormat="1">
      <c r="A239" s="13"/>
      <c r="B239" s="205"/>
      <c r="C239" s="13"/>
      <c r="D239" s="191" t="s">
        <v>519</v>
      </c>
      <c r="E239" s="206" t="s">
        <v>1</v>
      </c>
      <c r="F239" s="207" t="s">
        <v>2957</v>
      </c>
      <c r="G239" s="13"/>
      <c r="H239" s="208">
        <v>131.43799999999999</v>
      </c>
      <c r="I239" s="209"/>
      <c r="J239" s="13"/>
      <c r="K239" s="13"/>
      <c r="L239" s="205"/>
      <c r="M239" s="210"/>
      <c r="N239" s="211"/>
      <c r="O239" s="211"/>
      <c r="P239" s="211"/>
      <c r="Q239" s="211"/>
      <c r="R239" s="211"/>
      <c r="S239" s="211"/>
      <c r="T239" s="21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06" t="s">
        <v>519</v>
      </c>
      <c r="AU239" s="206" t="s">
        <v>89</v>
      </c>
      <c r="AV239" s="13" t="s">
        <v>89</v>
      </c>
      <c r="AW239" s="13" t="s">
        <v>35</v>
      </c>
      <c r="AX239" s="13" t="s">
        <v>79</v>
      </c>
      <c r="AY239" s="206" t="s">
        <v>230</v>
      </c>
    </row>
    <row r="240" s="13" customFormat="1">
      <c r="A240" s="13"/>
      <c r="B240" s="205"/>
      <c r="C240" s="13"/>
      <c r="D240" s="191" t="s">
        <v>519</v>
      </c>
      <c r="E240" s="206" t="s">
        <v>1</v>
      </c>
      <c r="F240" s="207" t="s">
        <v>2958</v>
      </c>
      <c r="G240" s="13"/>
      <c r="H240" s="208">
        <v>6</v>
      </c>
      <c r="I240" s="209"/>
      <c r="J240" s="13"/>
      <c r="K240" s="13"/>
      <c r="L240" s="205"/>
      <c r="M240" s="210"/>
      <c r="N240" s="211"/>
      <c r="O240" s="211"/>
      <c r="P240" s="211"/>
      <c r="Q240" s="211"/>
      <c r="R240" s="211"/>
      <c r="S240" s="211"/>
      <c r="T240" s="21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06" t="s">
        <v>519</v>
      </c>
      <c r="AU240" s="206" t="s">
        <v>89</v>
      </c>
      <c r="AV240" s="13" t="s">
        <v>89</v>
      </c>
      <c r="AW240" s="13" t="s">
        <v>35</v>
      </c>
      <c r="AX240" s="13" t="s">
        <v>79</v>
      </c>
      <c r="AY240" s="206" t="s">
        <v>230</v>
      </c>
    </row>
    <row r="241" s="16" customFormat="1">
      <c r="A241" s="16"/>
      <c r="B241" s="228"/>
      <c r="C241" s="16"/>
      <c r="D241" s="191" t="s">
        <v>519</v>
      </c>
      <c r="E241" s="229" t="s">
        <v>1</v>
      </c>
      <c r="F241" s="230" t="s">
        <v>685</v>
      </c>
      <c r="G241" s="16"/>
      <c r="H241" s="231">
        <v>214.298</v>
      </c>
      <c r="I241" s="232"/>
      <c r="J241" s="16"/>
      <c r="K241" s="16"/>
      <c r="L241" s="228"/>
      <c r="M241" s="233"/>
      <c r="N241" s="234"/>
      <c r="O241" s="234"/>
      <c r="P241" s="234"/>
      <c r="Q241" s="234"/>
      <c r="R241" s="234"/>
      <c r="S241" s="234"/>
      <c r="T241" s="235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T241" s="229" t="s">
        <v>519</v>
      </c>
      <c r="AU241" s="229" t="s">
        <v>89</v>
      </c>
      <c r="AV241" s="16" t="s">
        <v>241</v>
      </c>
      <c r="AW241" s="16" t="s">
        <v>35</v>
      </c>
      <c r="AX241" s="16" t="s">
        <v>79</v>
      </c>
      <c r="AY241" s="229" t="s">
        <v>230</v>
      </c>
    </row>
    <row r="242" s="15" customFormat="1">
      <c r="A242" s="15"/>
      <c r="B242" s="221"/>
      <c r="C242" s="15"/>
      <c r="D242" s="191" t="s">
        <v>519</v>
      </c>
      <c r="E242" s="222" t="s">
        <v>1</v>
      </c>
      <c r="F242" s="223" t="s">
        <v>2061</v>
      </c>
      <c r="G242" s="15"/>
      <c r="H242" s="222" t="s">
        <v>1</v>
      </c>
      <c r="I242" s="224"/>
      <c r="J242" s="15"/>
      <c r="K242" s="15"/>
      <c r="L242" s="221"/>
      <c r="M242" s="225"/>
      <c r="N242" s="226"/>
      <c r="O242" s="226"/>
      <c r="P242" s="226"/>
      <c r="Q242" s="226"/>
      <c r="R242" s="226"/>
      <c r="S242" s="226"/>
      <c r="T242" s="227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22" t="s">
        <v>519</v>
      </c>
      <c r="AU242" s="222" t="s">
        <v>89</v>
      </c>
      <c r="AV242" s="15" t="s">
        <v>87</v>
      </c>
      <c r="AW242" s="15" t="s">
        <v>35</v>
      </c>
      <c r="AX242" s="15" t="s">
        <v>79</v>
      </c>
      <c r="AY242" s="222" t="s">
        <v>230</v>
      </c>
    </row>
    <row r="243" s="15" customFormat="1">
      <c r="A243" s="15"/>
      <c r="B243" s="221"/>
      <c r="C243" s="15"/>
      <c r="D243" s="191" t="s">
        <v>519</v>
      </c>
      <c r="E243" s="222" t="s">
        <v>1</v>
      </c>
      <c r="F243" s="223" t="s">
        <v>2062</v>
      </c>
      <c r="G243" s="15"/>
      <c r="H243" s="222" t="s">
        <v>1</v>
      </c>
      <c r="I243" s="224"/>
      <c r="J243" s="15"/>
      <c r="K243" s="15"/>
      <c r="L243" s="221"/>
      <c r="M243" s="225"/>
      <c r="N243" s="226"/>
      <c r="O243" s="226"/>
      <c r="P243" s="226"/>
      <c r="Q243" s="226"/>
      <c r="R243" s="226"/>
      <c r="S243" s="226"/>
      <c r="T243" s="227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22" t="s">
        <v>519</v>
      </c>
      <c r="AU243" s="222" t="s">
        <v>89</v>
      </c>
      <c r="AV243" s="15" t="s">
        <v>87</v>
      </c>
      <c r="AW243" s="15" t="s">
        <v>35</v>
      </c>
      <c r="AX243" s="15" t="s">
        <v>79</v>
      </c>
      <c r="AY243" s="222" t="s">
        <v>230</v>
      </c>
    </row>
    <row r="244" s="13" customFormat="1">
      <c r="A244" s="13"/>
      <c r="B244" s="205"/>
      <c r="C244" s="13"/>
      <c r="D244" s="191" t="s">
        <v>519</v>
      </c>
      <c r="E244" s="206" t="s">
        <v>1</v>
      </c>
      <c r="F244" s="207" t="s">
        <v>2983</v>
      </c>
      <c r="G244" s="13"/>
      <c r="H244" s="208">
        <v>-5.1239999999999997</v>
      </c>
      <c r="I244" s="209"/>
      <c r="J244" s="13"/>
      <c r="K244" s="13"/>
      <c r="L244" s="205"/>
      <c r="M244" s="210"/>
      <c r="N244" s="211"/>
      <c r="O244" s="211"/>
      <c r="P244" s="211"/>
      <c r="Q244" s="211"/>
      <c r="R244" s="211"/>
      <c r="S244" s="211"/>
      <c r="T244" s="21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06" t="s">
        <v>519</v>
      </c>
      <c r="AU244" s="206" t="s">
        <v>89</v>
      </c>
      <c r="AV244" s="13" t="s">
        <v>89</v>
      </c>
      <c r="AW244" s="13" t="s">
        <v>35</v>
      </c>
      <c r="AX244" s="13" t="s">
        <v>79</v>
      </c>
      <c r="AY244" s="206" t="s">
        <v>230</v>
      </c>
    </row>
    <row r="245" s="13" customFormat="1">
      <c r="A245" s="13"/>
      <c r="B245" s="205"/>
      <c r="C245" s="13"/>
      <c r="D245" s="191" t="s">
        <v>519</v>
      </c>
      <c r="E245" s="206" t="s">
        <v>1</v>
      </c>
      <c r="F245" s="207" t="s">
        <v>2984</v>
      </c>
      <c r="G245" s="13"/>
      <c r="H245" s="208">
        <v>-8.7629999999999999</v>
      </c>
      <c r="I245" s="209"/>
      <c r="J245" s="13"/>
      <c r="K245" s="13"/>
      <c r="L245" s="205"/>
      <c r="M245" s="210"/>
      <c r="N245" s="211"/>
      <c r="O245" s="211"/>
      <c r="P245" s="211"/>
      <c r="Q245" s="211"/>
      <c r="R245" s="211"/>
      <c r="S245" s="211"/>
      <c r="T245" s="21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06" t="s">
        <v>519</v>
      </c>
      <c r="AU245" s="206" t="s">
        <v>89</v>
      </c>
      <c r="AV245" s="13" t="s">
        <v>89</v>
      </c>
      <c r="AW245" s="13" t="s">
        <v>35</v>
      </c>
      <c r="AX245" s="13" t="s">
        <v>79</v>
      </c>
      <c r="AY245" s="206" t="s">
        <v>230</v>
      </c>
    </row>
    <row r="246" s="13" customFormat="1">
      <c r="A246" s="13"/>
      <c r="B246" s="205"/>
      <c r="C246" s="13"/>
      <c r="D246" s="191" t="s">
        <v>519</v>
      </c>
      <c r="E246" s="206" t="s">
        <v>1</v>
      </c>
      <c r="F246" s="207" t="s">
        <v>2631</v>
      </c>
      <c r="G246" s="13"/>
      <c r="H246" s="208">
        <v>-4</v>
      </c>
      <c r="I246" s="209"/>
      <c r="J246" s="13"/>
      <c r="K246" s="13"/>
      <c r="L246" s="205"/>
      <c r="M246" s="210"/>
      <c r="N246" s="211"/>
      <c r="O246" s="211"/>
      <c r="P246" s="211"/>
      <c r="Q246" s="211"/>
      <c r="R246" s="211"/>
      <c r="S246" s="211"/>
      <c r="T246" s="21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06" t="s">
        <v>519</v>
      </c>
      <c r="AU246" s="206" t="s">
        <v>89</v>
      </c>
      <c r="AV246" s="13" t="s">
        <v>89</v>
      </c>
      <c r="AW246" s="13" t="s">
        <v>35</v>
      </c>
      <c r="AX246" s="13" t="s">
        <v>79</v>
      </c>
      <c r="AY246" s="206" t="s">
        <v>230</v>
      </c>
    </row>
    <row r="247" s="13" customFormat="1">
      <c r="A247" s="13"/>
      <c r="B247" s="205"/>
      <c r="C247" s="13"/>
      <c r="D247" s="191" t="s">
        <v>519</v>
      </c>
      <c r="E247" s="206" t="s">
        <v>1</v>
      </c>
      <c r="F247" s="207" t="s">
        <v>2985</v>
      </c>
      <c r="G247" s="13"/>
      <c r="H247" s="208">
        <v>-28.181999999999999</v>
      </c>
      <c r="I247" s="209"/>
      <c r="J247" s="13"/>
      <c r="K247" s="13"/>
      <c r="L247" s="205"/>
      <c r="M247" s="210"/>
      <c r="N247" s="211"/>
      <c r="O247" s="211"/>
      <c r="P247" s="211"/>
      <c r="Q247" s="211"/>
      <c r="R247" s="211"/>
      <c r="S247" s="211"/>
      <c r="T247" s="21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06" t="s">
        <v>519</v>
      </c>
      <c r="AU247" s="206" t="s">
        <v>89</v>
      </c>
      <c r="AV247" s="13" t="s">
        <v>89</v>
      </c>
      <c r="AW247" s="13" t="s">
        <v>35</v>
      </c>
      <c r="AX247" s="13" t="s">
        <v>79</v>
      </c>
      <c r="AY247" s="206" t="s">
        <v>230</v>
      </c>
    </row>
    <row r="248" s="13" customFormat="1">
      <c r="A248" s="13"/>
      <c r="B248" s="205"/>
      <c r="C248" s="13"/>
      <c r="D248" s="191" t="s">
        <v>519</v>
      </c>
      <c r="E248" s="206" t="s">
        <v>1</v>
      </c>
      <c r="F248" s="207" t="s">
        <v>2986</v>
      </c>
      <c r="G248" s="13"/>
      <c r="H248" s="208">
        <v>-52.575000000000003</v>
      </c>
      <c r="I248" s="209"/>
      <c r="J248" s="13"/>
      <c r="K248" s="13"/>
      <c r="L248" s="205"/>
      <c r="M248" s="210"/>
      <c r="N248" s="211"/>
      <c r="O248" s="211"/>
      <c r="P248" s="211"/>
      <c r="Q248" s="211"/>
      <c r="R248" s="211"/>
      <c r="S248" s="211"/>
      <c r="T248" s="21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06" t="s">
        <v>519</v>
      </c>
      <c r="AU248" s="206" t="s">
        <v>89</v>
      </c>
      <c r="AV248" s="13" t="s">
        <v>89</v>
      </c>
      <c r="AW248" s="13" t="s">
        <v>35</v>
      </c>
      <c r="AX248" s="13" t="s">
        <v>79</v>
      </c>
      <c r="AY248" s="206" t="s">
        <v>230</v>
      </c>
    </row>
    <row r="249" s="13" customFormat="1">
      <c r="A249" s="13"/>
      <c r="B249" s="205"/>
      <c r="C249" s="13"/>
      <c r="D249" s="191" t="s">
        <v>519</v>
      </c>
      <c r="E249" s="206" t="s">
        <v>1</v>
      </c>
      <c r="F249" s="207" t="s">
        <v>2626</v>
      </c>
      <c r="G249" s="13"/>
      <c r="H249" s="208">
        <v>-0.45000000000000001</v>
      </c>
      <c r="I249" s="209"/>
      <c r="J249" s="13"/>
      <c r="K249" s="13"/>
      <c r="L249" s="205"/>
      <c r="M249" s="210"/>
      <c r="N249" s="211"/>
      <c r="O249" s="211"/>
      <c r="P249" s="211"/>
      <c r="Q249" s="211"/>
      <c r="R249" s="211"/>
      <c r="S249" s="211"/>
      <c r="T249" s="21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06" t="s">
        <v>519</v>
      </c>
      <c r="AU249" s="206" t="s">
        <v>89</v>
      </c>
      <c r="AV249" s="13" t="s">
        <v>89</v>
      </c>
      <c r="AW249" s="13" t="s">
        <v>35</v>
      </c>
      <c r="AX249" s="13" t="s">
        <v>79</v>
      </c>
      <c r="AY249" s="206" t="s">
        <v>230</v>
      </c>
    </row>
    <row r="250" s="13" customFormat="1">
      <c r="A250" s="13"/>
      <c r="B250" s="205"/>
      <c r="C250" s="13"/>
      <c r="D250" s="191" t="s">
        <v>519</v>
      </c>
      <c r="E250" s="206" t="s">
        <v>1</v>
      </c>
      <c r="F250" s="207" t="s">
        <v>2987</v>
      </c>
      <c r="G250" s="13"/>
      <c r="H250" s="208">
        <v>-3.3929999999999998</v>
      </c>
      <c r="I250" s="209"/>
      <c r="J250" s="13"/>
      <c r="K250" s="13"/>
      <c r="L250" s="205"/>
      <c r="M250" s="210"/>
      <c r="N250" s="211"/>
      <c r="O250" s="211"/>
      <c r="P250" s="211"/>
      <c r="Q250" s="211"/>
      <c r="R250" s="211"/>
      <c r="S250" s="211"/>
      <c r="T250" s="21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06" t="s">
        <v>519</v>
      </c>
      <c r="AU250" s="206" t="s">
        <v>89</v>
      </c>
      <c r="AV250" s="13" t="s">
        <v>89</v>
      </c>
      <c r="AW250" s="13" t="s">
        <v>35</v>
      </c>
      <c r="AX250" s="13" t="s">
        <v>79</v>
      </c>
      <c r="AY250" s="206" t="s">
        <v>230</v>
      </c>
    </row>
    <row r="251" s="16" customFormat="1">
      <c r="A251" s="16"/>
      <c r="B251" s="228"/>
      <c r="C251" s="16"/>
      <c r="D251" s="191" t="s">
        <v>519</v>
      </c>
      <c r="E251" s="229" t="s">
        <v>1</v>
      </c>
      <c r="F251" s="230" t="s">
        <v>685</v>
      </c>
      <c r="G251" s="16"/>
      <c r="H251" s="231">
        <v>-102.48700000000001</v>
      </c>
      <c r="I251" s="232"/>
      <c r="J251" s="16"/>
      <c r="K251" s="16"/>
      <c r="L251" s="228"/>
      <c r="M251" s="233"/>
      <c r="N251" s="234"/>
      <c r="O251" s="234"/>
      <c r="P251" s="234"/>
      <c r="Q251" s="234"/>
      <c r="R251" s="234"/>
      <c r="S251" s="234"/>
      <c r="T251" s="235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T251" s="229" t="s">
        <v>519</v>
      </c>
      <c r="AU251" s="229" t="s">
        <v>89</v>
      </c>
      <c r="AV251" s="16" t="s">
        <v>241</v>
      </c>
      <c r="AW251" s="16" t="s">
        <v>35</v>
      </c>
      <c r="AX251" s="16" t="s">
        <v>79</v>
      </c>
      <c r="AY251" s="229" t="s">
        <v>230</v>
      </c>
    </row>
    <row r="252" s="14" customFormat="1">
      <c r="A252" s="14"/>
      <c r="B252" s="213"/>
      <c r="C252" s="14"/>
      <c r="D252" s="191" t="s">
        <v>519</v>
      </c>
      <c r="E252" s="214" t="s">
        <v>1</v>
      </c>
      <c r="F252" s="215" t="s">
        <v>534</v>
      </c>
      <c r="G252" s="14"/>
      <c r="H252" s="216">
        <v>111.81100000000001</v>
      </c>
      <c r="I252" s="217"/>
      <c r="J252" s="14"/>
      <c r="K252" s="14"/>
      <c r="L252" s="213"/>
      <c r="M252" s="218"/>
      <c r="N252" s="219"/>
      <c r="O252" s="219"/>
      <c r="P252" s="219"/>
      <c r="Q252" s="219"/>
      <c r="R252" s="219"/>
      <c r="S252" s="219"/>
      <c r="T252" s="220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14" t="s">
        <v>519</v>
      </c>
      <c r="AU252" s="214" t="s">
        <v>89</v>
      </c>
      <c r="AV252" s="14" t="s">
        <v>235</v>
      </c>
      <c r="AW252" s="14" t="s">
        <v>35</v>
      </c>
      <c r="AX252" s="14" t="s">
        <v>87</v>
      </c>
      <c r="AY252" s="214" t="s">
        <v>230</v>
      </c>
    </row>
    <row r="253" s="2" customFormat="1" ht="16.5" customHeight="1">
      <c r="A253" s="38"/>
      <c r="B253" s="177"/>
      <c r="C253" s="236" t="s">
        <v>297</v>
      </c>
      <c r="D253" s="236" t="s">
        <v>745</v>
      </c>
      <c r="E253" s="237" t="s">
        <v>784</v>
      </c>
      <c r="F253" s="238" t="s">
        <v>785</v>
      </c>
      <c r="G253" s="239" t="s">
        <v>748</v>
      </c>
      <c r="H253" s="240">
        <v>223.62200000000001</v>
      </c>
      <c r="I253" s="241"/>
      <c r="J253" s="242">
        <f>ROUND(I253*H253,2)</f>
        <v>0</v>
      </c>
      <c r="K253" s="238" t="s">
        <v>515</v>
      </c>
      <c r="L253" s="243"/>
      <c r="M253" s="244" t="s">
        <v>1</v>
      </c>
      <c r="N253" s="245" t="s">
        <v>44</v>
      </c>
      <c r="O253" s="77"/>
      <c r="P253" s="187">
        <f>O253*H253</f>
        <v>0</v>
      </c>
      <c r="Q253" s="187">
        <v>0</v>
      </c>
      <c r="R253" s="187">
        <f>Q253*H253</f>
        <v>0</v>
      </c>
      <c r="S253" s="187">
        <v>0</v>
      </c>
      <c r="T253" s="188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189" t="s">
        <v>260</v>
      </c>
      <c r="AT253" s="189" t="s">
        <v>745</v>
      </c>
      <c r="AU253" s="189" t="s">
        <v>89</v>
      </c>
      <c r="AY253" s="19" t="s">
        <v>230</v>
      </c>
      <c r="BE253" s="190">
        <f>IF(N253="základní",J253,0)</f>
        <v>0</v>
      </c>
      <c r="BF253" s="190">
        <f>IF(N253="snížená",J253,0)</f>
        <v>0</v>
      </c>
      <c r="BG253" s="190">
        <f>IF(N253="zákl. přenesená",J253,0)</f>
        <v>0</v>
      </c>
      <c r="BH253" s="190">
        <f>IF(N253="sníž. přenesená",J253,0)</f>
        <v>0</v>
      </c>
      <c r="BI253" s="190">
        <f>IF(N253="nulová",J253,0)</f>
        <v>0</v>
      </c>
      <c r="BJ253" s="19" t="s">
        <v>87</v>
      </c>
      <c r="BK253" s="190">
        <f>ROUND(I253*H253,2)</f>
        <v>0</v>
      </c>
      <c r="BL253" s="19" t="s">
        <v>235</v>
      </c>
      <c r="BM253" s="189" t="s">
        <v>2988</v>
      </c>
    </row>
    <row r="254" s="2" customFormat="1">
      <c r="A254" s="38"/>
      <c r="B254" s="39"/>
      <c r="C254" s="38"/>
      <c r="D254" s="191" t="s">
        <v>237</v>
      </c>
      <c r="E254" s="38"/>
      <c r="F254" s="192" t="s">
        <v>785</v>
      </c>
      <c r="G254" s="38"/>
      <c r="H254" s="38"/>
      <c r="I254" s="193"/>
      <c r="J254" s="38"/>
      <c r="K254" s="38"/>
      <c r="L254" s="39"/>
      <c r="M254" s="194"/>
      <c r="N254" s="195"/>
      <c r="O254" s="77"/>
      <c r="P254" s="77"/>
      <c r="Q254" s="77"/>
      <c r="R254" s="77"/>
      <c r="S254" s="77"/>
      <c r="T254" s="7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T254" s="19" t="s">
        <v>237</v>
      </c>
      <c r="AU254" s="19" t="s">
        <v>89</v>
      </c>
    </row>
    <row r="255" s="13" customFormat="1">
      <c r="A255" s="13"/>
      <c r="B255" s="205"/>
      <c r="C255" s="13"/>
      <c r="D255" s="191" t="s">
        <v>519</v>
      </c>
      <c r="E255" s="13"/>
      <c r="F255" s="207" t="s">
        <v>2989</v>
      </c>
      <c r="G255" s="13"/>
      <c r="H255" s="208">
        <v>223.62200000000001</v>
      </c>
      <c r="I255" s="209"/>
      <c r="J255" s="13"/>
      <c r="K255" s="13"/>
      <c r="L255" s="205"/>
      <c r="M255" s="210"/>
      <c r="N255" s="211"/>
      <c r="O255" s="211"/>
      <c r="P255" s="211"/>
      <c r="Q255" s="211"/>
      <c r="R255" s="211"/>
      <c r="S255" s="211"/>
      <c r="T255" s="21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06" t="s">
        <v>519</v>
      </c>
      <c r="AU255" s="206" t="s">
        <v>89</v>
      </c>
      <c r="AV255" s="13" t="s">
        <v>89</v>
      </c>
      <c r="AW255" s="13" t="s">
        <v>3</v>
      </c>
      <c r="AX255" s="13" t="s">
        <v>87</v>
      </c>
      <c r="AY255" s="206" t="s">
        <v>230</v>
      </c>
    </row>
    <row r="256" s="2" customFormat="1" ht="16.5" customHeight="1">
      <c r="A256" s="38"/>
      <c r="B256" s="177"/>
      <c r="C256" s="178" t="s">
        <v>301</v>
      </c>
      <c r="D256" s="178" t="s">
        <v>231</v>
      </c>
      <c r="E256" s="179" t="s">
        <v>789</v>
      </c>
      <c r="F256" s="180" t="s">
        <v>790</v>
      </c>
      <c r="G256" s="181" t="s">
        <v>578</v>
      </c>
      <c r="H256" s="182">
        <v>73.706000000000003</v>
      </c>
      <c r="I256" s="183"/>
      <c r="J256" s="184">
        <f>ROUND(I256*H256,2)</f>
        <v>0</v>
      </c>
      <c r="K256" s="180" t="s">
        <v>515</v>
      </c>
      <c r="L256" s="39"/>
      <c r="M256" s="185" t="s">
        <v>1</v>
      </c>
      <c r="N256" s="186" t="s">
        <v>44</v>
      </c>
      <c r="O256" s="77"/>
      <c r="P256" s="187">
        <f>O256*H256</f>
        <v>0</v>
      </c>
      <c r="Q256" s="187">
        <v>0</v>
      </c>
      <c r="R256" s="187">
        <f>Q256*H256</f>
        <v>0</v>
      </c>
      <c r="S256" s="187">
        <v>0</v>
      </c>
      <c r="T256" s="188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89" t="s">
        <v>235</v>
      </c>
      <c r="AT256" s="189" t="s">
        <v>231</v>
      </c>
      <c r="AU256" s="189" t="s">
        <v>89</v>
      </c>
      <c r="AY256" s="19" t="s">
        <v>230</v>
      </c>
      <c r="BE256" s="190">
        <f>IF(N256="základní",J256,0)</f>
        <v>0</v>
      </c>
      <c r="BF256" s="190">
        <f>IF(N256="snížená",J256,0)</f>
        <v>0</v>
      </c>
      <c r="BG256" s="190">
        <f>IF(N256="zákl. přenesená",J256,0)</f>
        <v>0</v>
      </c>
      <c r="BH256" s="190">
        <f>IF(N256="sníž. přenesená",J256,0)</f>
        <v>0</v>
      </c>
      <c r="BI256" s="190">
        <f>IF(N256="nulová",J256,0)</f>
        <v>0</v>
      </c>
      <c r="BJ256" s="19" t="s">
        <v>87</v>
      </c>
      <c r="BK256" s="190">
        <f>ROUND(I256*H256,2)</f>
        <v>0</v>
      </c>
      <c r="BL256" s="19" t="s">
        <v>235</v>
      </c>
      <c r="BM256" s="189" t="s">
        <v>2990</v>
      </c>
    </row>
    <row r="257" s="2" customFormat="1">
      <c r="A257" s="38"/>
      <c r="B257" s="39"/>
      <c r="C257" s="38"/>
      <c r="D257" s="191" t="s">
        <v>237</v>
      </c>
      <c r="E257" s="38"/>
      <c r="F257" s="192" t="s">
        <v>792</v>
      </c>
      <c r="G257" s="38"/>
      <c r="H257" s="38"/>
      <c r="I257" s="193"/>
      <c r="J257" s="38"/>
      <c r="K257" s="38"/>
      <c r="L257" s="39"/>
      <c r="M257" s="194"/>
      <c r="N257" s="195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237</v>
      </c>
      <c r="AU257" s="19" t="s">
        <v>89</v>
      </c>
    </row>
    <row r="258" s="2" customFormat="1">
      <c r="A258" s="38"/>
      <c r="B258" s="39"/>
      <c r="C258" s="38"/>
      <c r="D258" s="199" t="s">
        <v>397</v>
      </c>
      <c r="E258" s="38"/>
      <c r="F258" s="200" t="s">
        <v>793</v>
      </c>
      <c r="G258" s="38"/>
      <c r="H258" s="38"/>
      <c r="I258" s="193"/>
      <c r="J258" s="38"/>
      <c r="K258" s="38"/>
      <c r="L258" s="39"/>
      <c r="M258" s="194"/>
      <c r="N258" s="195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397</v>
      </c>
      <c r="AU258" s="19" t="s">
        <v>89</v>
      </c>
    </row>
    <row r="259" s="13" customFormat="1">
      <c r="A259" s="13"/>
      <c r="B259" s="205"/>
      <c r="C259" s="13"/>
      <c r="D259" s="191" t="s">
        <v>519</v>
      </c>
      <c r="E259" s="206" t="s">
        <v>1</v>
      </c>
      <c r="F259" s="207" t="s">
        <v>2991</v>
      </c>
      <c r="G259" s="13"/>
      <c r="H259" s="208">
        <v>28.181999999999999</v>
      </c>
      <c r="I259" s="209"/>
      <c r="J259" s="13"/>
      <c r="K259" s="13"/>
      <c r="L259" s="205"/>
      <c r="M259" s="210"/>
      <c r="N259" s="211"/>
      <c r="O259" s="211"/>
      <c r="P259" s="211"/>
      <c r="Q259" s="211"/>
      <c r="R259" s="211"/>
      <c r="S259" s="211"/>
      <c r="T259" s="21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06" t="s">
        <v>519</v>
      </c>
      <c r="AU259" s="206" t="s">
        <v>89</v>
      </c>
      <c r="AV259" s="13" t="s">
        <v>89</v>
      </c>
      <c r="AW259" s="13" t="s">
        <v>35</v>
      </c>
      <c r="AX259" s="13" t="s">
        <v>79</v>
      </c>
      <c r="AY259" s="206" t="s">
        <v>230</v>
      </c>
    </row>
    <row r="260" s="13" customFormat="1">
      <c r="A260" s="13"/>
      <c r="B260" s="205"/>
      <c r="C260" s="13"/>
      <c r="D260" s="191" t="s">
        <v>519</v>
      </c>
      <c r="E260" s="206" t="s">
        <v>1</v>
      </c>
      <c r="F260" s="207" t="s">
        <v>2992</v>
      </c>
      <c r="G260" s="13"/>
      <c r="H260" s="208">
        <v>-2.0960000000000001</v>
      </c>
      <c r="I260" s="209"/>
      <c r="J260" s="13"/>
      <c r="K260" s="13"/>
      <c r="L260" s="205"/>
      <c r="M260" s="210"/>
      <c r="N260" s="211"/>
      <c r="O260" s="211"/>
      <c r="P260" s="211"/>
      <c r="Q260" s="211"/>
      <c r="R260" s="211"/>
      <c r="S260" s="211"/>
      <c r="T260" s="21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06" t="s">
        <v>519</v>
      </c>
      <c r="AU260" s="206" t="s">
        <v>89</v>
      </c>
      <c r="AV260" s="13" t="s">
        <v>89</v>
      </c>
      <c r="AW260" s="13" t="s">
        <v>35</v>
      </c>
      <c r="AX260" s="13" t="s">
        <v>79</v>
      </c>
      <c r="AY260" s="206" t="s">
        <v>230</v>
      </c>
    </row>
    <row r="261" s="13" customFormat="1">
      <c r="A261" s="13"/>
      <c r="B261" s="205"/>
      <c r="C261" s="13"/>
      <c r="D261" s="191" t="s">
        <v>519</v>
      </c>
      <c r="E261" s="206" t="s">
        <v>1</v>
      </c>
      <c r="F261" s="207" t="s">
        <v>2993</v>
      </c>
      <c r="G261" s="13"/>
      <c r="H261" s="208">
        <v>52.575000000000003</v>
      </c>
      <c r="I261" s="209"/>
      <c r="J261" s="13"/>
      <c r="K261" s="13"/>
      <c r="L261" s="205"/>
      <c r="M261" s="210"/>
      <c r="N261" s="211"/>
      <c r="O261" s="211"/>
      <c r="P261" s="211"/>
      <c r="Q261" s="211"/>
      <c r="R261" s="211"/>
      <c r="S261" s="211"/>
      <c r="T261" s="21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06" t="s">
        <v>519</v>
      </c>
      <c r="AU261" s="206" t="s">
        <v>89</v>
      </c>
      <c r="AV261" s="13" t="s">
        <v>89</v>
      </c>
      <c r="AW261" s="13" t="s">
        <v>35</v>
      </c>
      <c r="AX261" s="13" t="s">
        <v>79</v>
      </c>
      <c r="AY261" s="206" t="s">
        <v>230</v>
      </c>
    </row>
    <row r="262" s="13" customFormat="1">
      <c r="A262" s="13"/>
      <c r="B262" s="205"/>
      <c r="C262" s="13"/>
      <c r="D262" s="191" t="s">
        <v>519</v>
      </c>
      <c r="E262" s="206" t="s">
        <v>1</v>
      </c>
      <c r="F262" s="207" t="s">
        <v>2994</v>
      </c>
      <c r="G262" s="13"/>
      <c r="H262" s="208">
        <v>-4.9550000000000001</v>
      </c>
      <c r="I262" s="209"/>
      <c r="J262" s="13"/>
      <c r="K262" s="13"/>
      <c r="L262" s="205"/>
      <c r="M262" s="210"/>
      <c r="N262" s="211"/>
      <c r="O262" s="211"/>
      <c r="P262" s="211"/>
      <c r="Q262" s="211"/>
      <c r="R262" s="211"/>
      <c r="S262" s="211"/>
      <c r="T262" s="21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06" t="s">
        <v>519</v>
      </c>
      <c r="AU262" s="206" t="s">
        <v>89</v>
      </c>
      <c r="AV262" s="13" t="s">
        <v>89</v>
      </c>
      <c r="AW262" s="13" t="s">
        <v>35</v>
      </c>
      <c r="AX262" s="13" t="s">
        <v>79</v>
      </c>
      <c r="AY262" s="206" t="s">
        <v>230</v>
      </c>
    </row>
    <row r="263" s="14" customFormat="1">
      <c r="A263" s="14"/>
      <c r="B263" s="213"/>
      <c r="C263" s="14"/>
      <c r="D263" s="191" t="s">
        <v>519</v>
      </c>
      <c r="E263" s="214" t="s">
        <v>1</v>
      </c>
      <c r="F263" s="215" t="s">
        <v>534</v>
      </c>
      <c r="G263" s="14"/>
      <c r="H263" s="216">
        <v>73.706000000000003</v>
      </c>
      <c r="I263" s="217"/>
      <c r="J263" s="14"/>
      <c r="K263" s="14"/>
      <c r="L263" s="213"/>
      <c r="M263" s="218"/>
      <c r="N263" s="219"/>
      <c r="O263" s="219"/>
      <c r="P263" s="219"/>
      <c r="Q263" s="219"/>
      <c r="R263" s="219"/>
      <c r="S263" s="219"/>
      <c r="T263" s="220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14" t="s">
        <v>519</v>
      </c>
      <c r="AU263" s="214" t="s">
        <v>89</v>
      </c>
      <c r="AV263" s="14" t="s">
        <v>235</v>
      </c>
      <c r="AW263" s="14" t="s">
        <v>35</v>
      </c>
      <c r="AX263" s="14" t="s">
        <v>87</v>
      </c>
      <c r="AY263" s="214" t="s">
        <v>230</v>
      </c>
    </row>
    <row r="264" s="2" customFormat="1" ht="16.5" customHeight="1">
      <c r="A264" s="38"/>
      <c r="B264" s="177"/>
      <c r="C264" s="236" t="s">
        <v>305</v>
      </c>
      <c r="D264" s="236" t="s">
        <v>745</v>
      </c>
      <c r="E264" s="237" t="s">
        <v>779</v>
      </c>
      <c r="F264" s="238" t="s">
        <v>780</v>
      </c>
      <c r="G264" s="239" t="s">
        <v>748</v>
      </c>
      <c r="H264" s="240">
        <v>147.41200000000001</v>
      </c>
      <c r="I264" s="241"/>
      <c r="J264" s="242">
        <f>ROUND(I264*H264,2)</f>
        <v>0</v>
      </c>
      <c r="K264" s="238" t="s">
        <v>515</v>
      </c>
      <c r="L264" s="243"/>
      <c r="M264" s="244" t="s">
        <v>1</v>
      </c>
      <c r="N264" s="245" t="s">
        <v>44</v>
      </c>
      <c r="O264" s="77"/>
      <c r="P264" s="187">
        <f>O264*H264</f>
        <v>0</v>
      </c>
      <c r="Q264" s="187">
        <v>0</v>
      </c>
      <c r="R264" s="187">
        <f>Q264*H264</f>
        <v>0</v>
      </c>
      <c r="S264" s="187">
        <v>0</v>
      </c>
      <c r="T264" s="188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89" t="s">
        <v>260</v>
      </c>
      <c r="AT264" s="189" t="s">
        <v>745</v>
      </c>
      <c r="AU264" s="189" t="s">
        <v>89</v>
      </c>
      <c r="AY264" s="19" t="s">
        <v>230</v>
      </c>
      <c r="BE264" s="190">
        <f>IF(N264="základní",J264,0)</f>
        <v>0</v>
      </c>
      <c r="BF264" s="190">
        <f>IF(N264="snížená",J264,0)</f>
        <v>0</v>
      </c>
      <c r="BG264" s="190">
        <f>IF(N264="zákl. přenesená",J264,0)</f>
        <v>0</v>
      </c>
      <c r="BH264" s="190">
        <f>IF(N264="sníž. přenesená",J264,0)</f>
        <v>0</v>
      </c>
      <c r="BI264" s="190">
        <f>IF(N264="nulová",J264,0)</f>
        <v>0</v>
      </c>
      <c r="BJ264" s="19" t="s">
        <v>87</v>
      </c>
      <c r="BK264" s="190">
        <f>ROUND(I264*H264,2)</f>
        <v>0</v>
      </c>
      <c r="BL264" s="19" t="s">
        <v>235</v>
      </c>
      <c r="BM264" s="189" t="s">
        <v>2995</v>
      </c>
    </row>
    <row r="265" s="2" customFormat="1">
      <c r="A265" s="38"/>
      <c r="B265" s="39"/>
      <c r="C265" s="38"/>
      <c r="D265" s="191" t="s">
        <v>237</v>
      </c>
      <c r="E265" s="38"/>
      <c r="F265" s="192" t="s">
        <v>780</v>
      </c>
      <c r="G265" s="38"/>
      <c r="H265" s="38"/>
      <c r="I265" s="193"/>
      <c r="J265" s="38"/>
      <c r="K265" s="38"/>
      <c r="L265" s="39"/>
      <c r="M265" s="194"/>
      <c r="N265" s="195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237</v>
      </c>
      <c r="AU265" s="19" t="s">
        <v>89</v>
      </c>
    </row>
    <row r="266" s="13" customFormat="1">
      <c r="A266" s="13"/>
      <c r="B266" s="205"/>
      <c r="C266" s="13"/>
      <c r="D266" s="191" t="s">
        <v>519</v>
      </c>
      <c r="E266" s="13"/>
      <c r="F266" s="207" t="s">
        <v>2996</v>
      </c>
      <c r="G266" s="13"/>
      <c r="H266" s="208">
        <v>147.41200000000001</v>
      </c>
      <c r="I266" s="209"/>
      <c r="J266" s="13"/>
      <c r="K266" s="13"/>
      <c r="L266" s="205"/>
      <c r="M266" s="210"/>
      <c r="N266" s="211"/>
      <c r="O266" s="211"/>
      <c r="P266" s="211"/>
      <c r="Q266" s="211"/>
      <c r="R266" s="211"/>
      <c r="S266" s="211"/>
      <c r="T266" s="21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06" t="s">
        <v>519</v>
      </c>
      <c r="AU266" s="206" t="s">
        <v>89</v>
      </c>
      <c r="AV266" s="13" t="s">
        <v>89</v>
      </c>
      <c r="AW266" s="13" t="s">
        <v>3</v>
      </c>
      <c r="AX266" s="13" t="s">
        <v>87</v>
      </c>
      <c r="AY266" s="206" t="s">
        <v>230</v>
      </c>
    </row>
    <row r="267" s="12" customFormat="1" ht="22.8" customHeight="1">
      <c r="A267" s="12"/>
      <c r="B267" s="166"/>
      <c r="C267" s="12"/>
      <c r="D267" s="167" t="s">
        <v>78</v>
      </c>
      <c r="E267" s="197" t="s">
        <v>241</v>
      </c>
      <c r="F267" s="197" t="s">
        <v>2085</v>
      </c>
      <c r="G267" s="12"/>
      <c r="H267" s="12"/>
      <c r="I267" s="169"/>
      <c r="J267" s="198">
        <f>BK267</f>
        <v>0</v>
      </c>
      <c r="K267" s="12"/>
      <c r="L267" s="166"/>
      <c r="M267" s="171"/>
      <c r="N267" s="172"/>
      <c r="O267" s="172"/>
      <c r="P267" s="173">
        <f>SUM(P268:P273)</f>
        <v>0</v>
      </c>
      <c r="Q267" s="172"/>
      <c r="R267" s="173">
        <f>SUM(R268:R273)</f>
        <v>0</v>
      </c>
      <c r="S267" s="172"/>
      <c r="T267" s="174">
        <f>SUM(T268:T273)</f>
        <v>0</v>
      </c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R267" s="167" t="s">
        <v>87</v>
      </c>
      <c r="AT267" s="175" t="s">
        <v>78</v>
      </c>
      <c r="AU267" s="175" t="s">
        <v>87</v>
      </c>
      <c r="AY267" s="167" t="s">
        <v>230</v>
      </c>
      <c r="BK267" s="176">
        <f>SUM(BK268:BK273)</f>
        <v>0</v>
      </c>
    </row>
    <row r="268" s="2" customFormat="1" ht="16.5" customHeight="1">
      <c r="A268" s="38"/>
      <c r="B268" s="177"/>
      <c r="C268" s="178" t="s">
        <v>310</v>
      </c>
      <c r="D268" s="178" t="s">
        <v>231</v>
      </c>
      <c r="E268" s="179" t="s">
        <v>2086</v>
      </c>
      <c r="F268" s="180" t="s">
        <v>2087</v>
      </c>
      <c r="G268" s="181" t="s">
        <v>543</v>
      </c>
      <c r="H268" s="182">
        <v>112.8</v>
      </c>
      <c r="I268" s="183"/>
      <c r="J268" s="184">
        <f>ROUND(I268*H268,2)</f>
        <v>0</v>
      </c>
      <c r="K268" s="180" t="s">
        <v>515</v>
      </c>
      <c r="L268" s="39"/>
      <c r="M268" s="185" t="s">
        <v>1</v>
      </c>
      <c r="N268" s="186" t="s">
        <v>44</v>
      </c>
      <c r="O268" s="77"/>
      <c r="P268" s="187">
        <f>O268*H268</f>
        <v>0</v>
      </c>
      <c r="Q268" s="187">
        <v>0</v>
      </c>
      <c r="R268" s="187">
        <f>Q268*H268</f>
        <v>0</v>
      </c>
      <c r="S268" s="187">
        <v>0</v>
      </c>
      <c r="T268" s="188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89" t="s">
        <v>235</v>
      </c>
      <c r="AT268" s="189" t="s">
        <v>231</v>
      </c>
      <c r="AU268" s="189" t="s">
        <v>89</v>
      </c>
      <c r="AY268" s="19" t="s">
        <v>230</v>
      </c>
      <c r="BE268" s="190">
        <f>IF(N268="základní",J268,0)</f>
        <v>0</v>
      </c>
      <c r="BF268" s="190">
        <f>IF(N268="snížená",J268,0)</f>
        <v>0</v>
      </c>
      <c r="BG268" s="190">
        <f>IF(N268="zákl. přenesená",J268,0)</f>
        <v>0</v>
      </c>
      <c r="BH268" s="190">
        <f>IF(N268="sníž. přenesená",J268,0)</f>
        <v>0</v>
      </c>
      <c r="BI268" s="190">
        <f>IF(N268="nulová",J268,0)</f>
        <v>0</v>
      </c>
      <c r="BJ268" s="19" t="s">
        <v>87</v>
      </c>
      <c r="BK268" s="190">
        <f>ROUND(I268*H268,2)</f>
        <v>0</v>
      </c>
      <c r="BL268" s="19" t="s">
        <v>235</v>
      </c>
      <c r="BM268" s="189" t="s">
        <v>2997</v>
      </c>
    </row>
    <row r="269" s="2" customFormat="1">
      <c r="A269" s="38"/>
      <c r="B269" s="39"/>
      <c r="C269" s="38"/>
      <c r="D269" s="191" t="s">
        <v>237</v>
      </c>
      <c r="E269" s="38"/>
      <c r="F269" s="192" t="s">
        <v>2089</v>
      </c>
      <c r="G269" s="38"/>
      <c r="H269" s="38"/>
      <c r="I269" s="193"/>
      <c r="J269" s="38"/>
      <c r="K269" s="38"/>
      <c r="L269" s="39"/>
      <c r="M269" s="194"/>
      <c r="N269" s="195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237</v>
      </c>
      <c r="AU269" s="19" t="s">
        <v>89</v>
      </c>
    </row>
    <row r="270" s="2" customFormat="1">
      <c r="A270" s="38"/>
      <c r="B270" s="39"/>
      <c r="C270" s="38"/>
      <c r="D270" s="199" t="s">
        <v>397</v>
      </c>
      <c r="E270" s="38"/>
      <c r="F270" s="200" t="s">
        <v>2090</v>
      </c>
      <c r="G270" s="38"/>
      <c r="H270" s="38"/>
      <c r="I270" s="193"/>
      <c r="J270" s="38"/>
      <c r="K270" s="38"/>
      <c r="L270" s="39"/>
      <c r="M270" s="194"/>
      <c r="N270" s="195"/>
      <c r="O270" s="77"/>
      <c r="P270" s="77"/>
      <c r="Q270" s="77"/>
      <c r="R270" s="77"/>
      <c r="S270" s="77"/>
      <c r="T270" s="7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19" t="s">
        <v>397</v>
      </c>
      <c r="AU270" s="19" t="s">
        <v>89</v>
      </c>
    </row>
    <row r="271" s="13" customFormat="1">
      <c r="A271" s="13"/>
      <c r="B271" s="205"/>
      <c r="C271" s="13"/>
      <c r="D271" s="191" t="s">
        <v>519</v>
      </c>
      <c r="E271" s="206" t="s">
        <v>1</v>
      </c>
      <c r="F271" s="207" t="s">
        <v>2998</v>
      </c>
      <c r="G271" s="13"/>
      <c r="H271" s="208">
        <v>42.700000000000003</v>
      </c>
      <c r="I271" s="209"/>
      <c r="J271" s="13"/>
      <c r="K271" s="13"/>
      <c r="L271" s="205"/>
      <c r="M271" s="210"/>
      <c r="N271" s="211"/>
      <c r="O271" s="211"/>
      <c r="P271" s="211"/>
      <c r="Q271" s="211"/>
      <c r="R271" s="211"/>
      <c r="S271" s="211"/>
      <c r="T271" s="21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06" t="s">
        <v>519</v>
      </c>
      <c r="AU271" s="206" t="s">
        <v>89</v>
      </c>
      <c r="AV271" s="13" t="s">
        <v>89</v>
      </c>
      <c r="AW271" s="13" t="s">
        <v>35</v>
      </c>
      <c r="AX271" s="13" t="s">
        <v>79</v>
      </c>
      <c r="AY271" s="206" t="s">
        <v>230</v>
      </c>
    </row>
    <row r="272" s="13" customFormat="1">
      <c r="A272" s="13"/>
      <c r="B272" s="205"/>
      <c r="C272" s="13"/>
      <c r="D272" s="191" t="s">
        <v>519</v>
      </c>
      <c r="E272" s="206" t="s">
        <v>1</v>
      </c>
      <c r="F272" s="207" t="s">
        <v>2999</v>
      </c>
      <c r="G272" s="13"/>
      <c r="H272" s="208">
        <v>70.099999999999994</v>
      </c>
      <c r="I272" s="209"/>
      <c r="J272" s="13"/>
      <c r="K272" s="13"/>
      <c r="L272" s="205"/>
      <c r="M272" s="210"/>
      <c r="N272" s="211"/>
      <c r="O272" s="211"/>
      <c r="P272" s="211"/>
      <c r="Q272" s="211"/>
      <c r="R272" s="211"/>
      <c r="S272" s="211"/>
      <c r="T272" s="21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06" t="s">
        <v>519</v>
      </c>
      <c r="AU272" s="206" t="s">
        <v>89</v>
      </c>
      <c r="AV272" s="13" t="s">
        <v>89</v>
      </c>
      <c r="AW272" s="13" t="s">
        <v>35</v>
      </c>
      <c r="AX272" s="13" t="s">
        <v>79</v>
      </c>
      <c r="AY272" s="206" t="s">
        <v>230</v>
      </c>
    </row>
    <row r="273" s="14" customFormat="1">
      <c r="A273" s="14"/>
      <c r="B273" s="213"/>
      <c r="C273" s="14"/>
      <c r="D273" s="191" t="s">
        <v>519</v>
      </c>
      <c r="E273" s="214" t="s">
        <v>1</v>
      </c>
      <c r="F273" s="215" t="s">
        <v>534</v>
      </c>
      <c r="G273" s="14"/>
      <c r="H273" s="216">
        <v>112.8</v>
      </c>
      <c r="I273" s="217"/>
      <c r="J273" s="14"/>
      <c r="K273" s="14"/>
      <c r="L273" s="213"/>
      <c r="M273" s="218"/>
      <c r="N273" s="219"/>
      <c r="O273" s="219"/>
      <c r="P273" s="219"/>
      <c r="Q273" s="219"/>
      <c r="R273" s="219"/>
      <c r="S273" s="219"/>
      <c r="T273" s="220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14" t="s">
        <v>519</v>
      </c>
      <c r="AU273" s="214" t="s">
        <v>89</v>
      </c>
      <c r="AV273" s="14" t="s">
        <v>235</v>
      </c>
      <c r="AW273" s="14" t="s">
        <v>35</v>
      </c>
      <c r="AX273" s="14" t="s">
        <v>87</v>
      </c>
      <c r="AY273" s="214" t="s">
        <v>230</v>
      </c>
    </row>
    <row r="274" s="12" customFormat="1" ht="22.8" customHeight="1">
      <c r="A274" s="12"/>
      <c r="B274" s="166"/>
      <c r="C274" s="12"/>
      <c r="D274" s="167" t="s">
        <v>78</v>
      </c>
      <c r="E274" s="197" t="s">
        <v>235</v>
      </c>
      <c r="F274" s="197" t="s">
        <v>845</v>
      </c>
      <c r="G274" s="12"/>
      <c r="H274" s="12"/>
      <c r="I274" s="169"/>
      <c r="J274" s="198">
        <f>BK274</f>
        <v>0</v>
      </c>
      <c r="K274" s="12"/>
      <c r="L274" s="166"/>
      <c r="M274" s="171"/>
      <c r="N274" s="172"/>
      <c r="O274" s="172"/>
      <c r="P274" s="173">
        <f>SUM(P275:P308)</f>
        <v>0</v>
      </c>
      <c r="Q274" s="172"/>
      <c r="R274" s="173">
        <f>SUM(R275:R308)</f>
        <v>0.19386188000000001</v>
      </c>
      <c r="S274" s="172"/>
      <c r="T274" s="174">
        <f>SUM(T275:T308)</f>
        <v>0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167" t="s">
        <v>87</v>
      </c>
      <c r="AT274" s="175" t="s">
        <v>78</v>
      </c>
      <c r="AU274" s="175" t="s">
        <v>87</v>
      </c>
      <c r="AY274" s="167" t="s">
        <v>230</v>
      </c>
      <c r="BK274" s="176">
        <f>SUM(BK275:BK308)</f>
        <v>0</v>
      </c>
    </row>
    <row r="275" s="2" customFormat="1" ht="16.5" customHeight="1">
      <c r="A275" s="38"/>
      <c r="B275" s="177"/>
      <c r="C275" s="178" t="s">
        <v>7</v>
      </c>
      <c r="D275" s="178" t="s">
        <v>231</v>
      </c>
      <c r="E275" s="179" t="s">
        <v>846</v>
      </c>
      <c r="F275" s="180" t="s">
        <v>847</v>
      </c>
      <c r="G275" s="181" t="s">
        <v>578</v>
      </c>
      <c r="H275" s="182">
        <v>17.887</v>
      </c>
      <c r="I275" s="183"/>
      <c r="J275" s="184">
        <f>ROUND(I275*H275,2)</f>
        <v>0</v>
      </c>
      <c r="K275" s="180" t="s">
        <v>515</v>
      </c>
      <c r="L275" s="39"/>
      <c r="M275" s="185" t="s">
        <v>1</v>
      </c>
      <c r="N275" s="186" t="s">
        <v>44</v>
      </c>
      <c r="O275" s="77"/>
      <c r="P275" s="187">
        <f>O275*H275</f>
        <v>0</v>
      </c>
      <c r="Q275" s="187">
        <v>0</v>
      </c>
      <c r="R275" s="187">
        <f>Q275*H275</f>
        <v>0</v>
      </c>
      <c r="S275" s="187">
        <v>0</v>
      </c>
      <c r="T275" s="188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89" t="s">
        <v>235</v>
      </c>
      <c r="AT275" s="189" t="s">
        <v>231</v>
      </c>
      <c r="AU275" s="189" t="s">
        <v>89</v>
      </c>
      <c r="AY275" s="19" t="s">
        <v>230</v>
      </c>
      <c r="BE275" s="190">
        <f>IF(N275="základní",J275,0)</f>
        <v>0</v>
      </c>
      <c r="BF275" s="190">
        <f>IF(N275="snížená",J275,0)</f>
        <v>0</v>
      </c>
      <c r="BG275" s="190">
        <f>IF(N275="zákl. přenesená",J275,0)</f>
        <v>0</v>
      </c>
      <c r="BH275" s="190">
        <f>IF(N275="sníž. přenesená",J275,0)</f>
        <v>0</v>
      </c>
      <c r="BI275" s="190">
        <f>IF(N275="nulová",J275,0)</f>
        <v>0</v>
      </c>
      <c r="BJ275" s="19" t="s">
        <v>87</v>
      </c>
      <c r="BK275" s="190">
        <f>ROUND(I275*H275,2)</f>
        <v>0</v>
      </c>
      <c r="BL275" s="19" t="s">
        <v>235</v>
      </c>
      <c r="BM275" s="189" t="s">
        <v>3000</v>
      </c>
    </row>
    <row r="276" s="2" customFormat="1">
      <c r="A276" s="38"/>
      <c r="B276" s="39"/>
      <c r="C276" s="38"/>
      <c r="D276" s="191" t="s">
        <v>237</v>
      </c>
      <c r="E276" s="38"/>
      <c r="F276" s="192" t="s">
        <v>849</v>
      </c>
      <c r="G276" s="38"/>
      <c r="H276" s="38"/>
      <c r="I276" s="193"/>
      <c r="J276" s="38"/>
      <c r="K276" s="38"/>
      <c r="L276" s="39"/>
      <c r="M276" s="194"/>
      <c r="N276" s="195"/>
      <c r="O276" s="77"/>
      <c r="P276" s="77"/>
      <c r="Q276" s="77"/>
      <c r="R276" s="77"/>
      <c r="S276" s="77"/>
      <c r="T276" s="7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T276" s="19" t="s">
        <v>237</v>
      </c>
      <c r="AU276" s="19" t="s">
        <v>89</v>
      </c>
    </row>
    <row r="277" s="2" customFormat="1">
      <c r="A277" s="38"/>
      <c r="B277" s="39"/>
      <c r="C277" s="38"/>
      <c r="D277" s="199" t="s">
        <v>397</v>
      </c>
      <c r="E277" s="38"/>
      <c r="F277" s="200" t="s">
        <v>850</v>
      </c>
      <c r="G277" s="38"/>
      <c r="H277" s="38"/>
      <c r="I277" s="193"/>
      <c r="J277" s="38"/>
      <c r="K277" s="38"/>
      <c r="L277" s="39"/>
      <c r="M277" s="194"/>
      <c r="N277" s="195"/>
      <c r="O277" s="77"/>
      <c r="P277" s="77"/>
      <c r="Q277" s="77"/>
      <c r="R277" s="77"/>
      <c r="S277" s="77"/>
      <c r="T277" s="7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19" t="s">
        <v>397</v>
      </c>
      <c r="AU277" s="19" t="s">
        <v>89</v>
      </c>
    </row>
    <row r="278" s="13" customFormat="1">
      <c r="A278" s="13"/>
      <c r="B278" s="205"/>
      <c r="C278" s="13"/>
      <c r="D278" s="191" t="s">
        <v>519</v>
      </c>
      <c r="E278" s="206" t="s">
        <v>1</v>
      </c>
      <c r="F278" s="207" t="s">
        <v>3001</v>
      </c>
      <c r="G278" s="13"/>
      <c r="H278" s="208">
        <v>5.1239999999999997</v>
      </c>
      <c r="I278" s="209"/>
      <c r="J278" s="13"/>
      <c r="K278" s="13"/>
      <c r="L278" s="205"/>
      <c r="M278" s="210"/>
      <c r="N278" s="211"/>
      <c r="O278" s="211"/>
      <c r="P278" s="211"/>
      <c r="Q278" s="211"/>
      <c r="R278" s="211"/>
      <c r="S278" s="211"/>
      <c r="T278" s="21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06" t="s">
        <v>519</v>
      </c>
      <c r="AU278" s="206" t="s">
        <v>89</v>
      </c>
      <c r="AV278" s="13" t="s">
        <v>89</v>
      </c>
      <c r="AW278" s="13" t="s">
        <v>35</v>
      </c>
      <c r="AX278" s="13" t="s">
        <v>79</v>
      </c>
      <c r="AY278" s="206" t="s">
        <v>230</v>
      </c>
    </row>
    <row r="279" s="13" customFormat="1">
      <c r="A279" s="13"/>
      <c r="B279" s="205"/>
      <c r="C279" s="13"/>
      <c r="D279" s="191" t="s">
        <v>519</v>
      </c>
      <c r="E279" s="206" t="s">
        <v>1</v>
      </c>
      <c r="F279" s="207" t="s">
        <v>3002</v>
      </c>
      <c r="G279" s="13"/>
      <c r="H279" s="208">
        <v>8.7629999999999999</v>
      </c>
      <c r="I279" s="209"/>
      <c r="J279" s="13"/>
      <c r="K279" s="13"/>
      <c r="L279" s="205"/>
      <c r="M279" s="210"/>
      <c r="N279" s="211"/>
      <c r="O279" s="211"/>
      <c r="P279" s="211"/>
      <c r="Q279" s="211"/>
      <c r="R279" s="211"/>
      <c r="S279" s="211"/>
      <c r="T279" s="21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06" t="s">
        <v>519</v>
      </c>
      <c r="AU279" s="206" t="s">
        <v>89</v>
      </c>
      <c r="AV279" s="13" t="s">
        <v>89</v>
      </c>
      <c r="AW279" s="13" t="s">
        <v>35</v>
      </c>
      <c r="AX279" s="13" t="s">
        <v>79</v>
      </c>
      <c r="AY279" s="206" t="s">
        <v>230</v>
      </c>
    </row>
    <row r="280" s="13" customFormat="1">
      <c r="A280" s="13"/>
      <c r="B280" s="205"/>
      <c r="C280" s="13"/>
      <c r="D280" s="191" t="s">
        <v>519</v>
      </c>
      <c r="E280" s="206" t="s">
        <v>1</v>
      </c>
      <c r="F280" s="207" t="s">
        <v>2570</v>
      </c>
      <c r="G280" s="13"/>
      <c r="H280" s="208">
        <v>4</v>
      </c>
      <c r="I280" s="209"/>
      <c r="J280" s="13"/>
      <c r="K280" s="13"/>
      <c r="L280" s="205"/>
      <c r="M280" s="210"/>
      <c r="N280" s="211"/>
      <c r="O280" s="211"/>
      <c r="P280" s="211"/>
      <c r="Q280" s="211"/>
      <c r="R280" s="211"/>
      <c r="S280" s="211"/>
      <c r="T280" s="21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06" t="s">
        <v>519</v>
      </c>
      <c r="AU280" s="206" t="s">
        <v>89</v>
      </c>
      <c r="AV280" s="13" t="s">
        <v>89</v>
      </c>
      <c r="AW280" s="13" t="s">
        <v>35</v>
      </c>
      <c r="AX280" s="13" t="s">
        <v>79</v>
      </c>
      <c r="AY280" s="206" t="s">
        <v>230</v>
      </c>
    </row>
    <row r="281" s="14" customFormat="1">
      <c r="A281" s="14"/>
      <c r="B281" s="213"/>
      <c r="C281" s="14"/>
      <c r="D281" s="191" t="s">
        <v>519</v>
      </c>
      <c r="E281" s="214" t="s">
        <v>1</v>
      </c>
      <c r="F281" s="215" t="s">
        <v>534</v>
      </c>
      <c r="G281" s="14"/>
      <c r="H281" s="216">
        <v>17.887</v>
      </c>
      <c r="I281" s="217"/>
      <c r="J281" s="14"/>
      <c r="K281" s="14"/>
      <c r="L281" s="213"/>
      <c r="M281" s="218"/>
      <c r="N281" s="219"/>
      <c r="O281" s="219"/>
      <c r="P281" s="219"/>
      <c r="Q281" s="219"/>
      <c r="R281" s="219"/>
      <c r="S281" s="219"/>
      <c r="T281" s="22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14" t="s">
        <v>519</v>
      </c>
      <c r="AU281" s="214" t="s">
        <v>89</v>
      </c>
      <c r="AV281" s="14" t="s">
        <v>235</v>
      </c>
      <c r="AW281" s="14" t="s">
        <v>35</v>
      </c>
      <c r="AX281" s="14" t="s">
        <v>87</v>
      </c>
      <c r="AY281" s="214" t="s">
        <v>230</v>
      </c>
    </row>
    <row r="282" s="2" customFormat="1" ht="16.5" customHeight="1">
      <c r="A282" s="38"/>
      <c r="B282" s="177"/>
      <c r="C282" s="178" t="s">
        <v>317</v>
      </c>
      <c r="D282" s="178" t="s">
        <v>231</v>
      </c>
      <c r="E282" s="179" t="s">
        <v>2097</v>
      </c>
      <c r="F282" s="180" t="s">
        <v>2098</v>
      </c>
      <c r="G282" s="181" t="s">
        <v>458</v>
      </c>
      <c r="H282" s="182">
        <v>4</v>
      </c>
      <c r="I282" s="183"/>
      <c r="J282" s="184">
        <f>ROUND(I282*H282,2)</f>
        <v>0</v>
      </c>
      <c r="K282" s="180" t="s">
        <v>515</v>
      </c>
      <c r="L282" s="39"/>
      <c r="M282" s="185" t="s">
        <v>1</v>
      </c>
      <c r="N282" s="186" t="s">
        <v>44</v>
      </c>
      <c r="O282" s="77"/>
      <c r="P282" s="187">
        <f>O282*H282</f>
        <v>0</v>
      </c>
      <c r="Q282" s="187">
        <v>0.0066</v>
      </c>
      <c r="R282" s="187">
        <f>Q282*H282</f>
        <v>0.0264</v>
      </c>
      <c r="S282" s="187">
        <v>0</v>
      </c>
      <c r="T282" s="188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89" t="s">
        <v>235</v>
      </c>
      <c r="AT282" s="189" t="s">
        <v>231</v>
      </c>
      <c r="AU282" s="189" t="s">
        <v>89</v>
      </c>
      <c r="AY282" s="19" t="s">
        <v>230</v>
      </c>
      <c r="BE282" s="190">
        <f>IF(N282="základní",J282,0)</f>
        <v>0</v>
      </c>
      <c r="BF282" s="190">
        <f>IF(N282="snížená",J282,0)</f>
        <v>0</v>
      </c>
      <c r="BG282" s="190">
        <f>IF(N282="zákl. přenesená",J282,0)</f>
        <v>0</v>
      </c>
      <c r="BH282" s="190">
        <f>IF(N282="sníž. přenesená",J282,0)</f>
        <v>0</v>
      </c>
      <c r="BI282" s="190">
        <f>IF(N282="nulová",J282,0)</f>
        <v>0</v>
      </c>
      <c r="BJ282" s="19" t="s">
        <v>87</v>
      </c>
      <c r="BK282" s="190">
        <f>ROUND(I282*H282,2)</f>
        <v>0</v>
      </c>
      <c r="BL282" s="19" t="s">
        <v>235</v>
      </c>
      <c r="BM282" s="189" t="s">
        <v>3003</v>
      </c>
    </row>
    <row r="283" s="2" customFormat="1">
      <c r="A283" s="38"/>
      <c r="B283" s="39"/>
      <c r="C283" s="38"/>
      <c r="D283" s="191" t="s">
        <v>237</v>
      </c>
      <c r="E283" s="38"/>
      <c r="F283" s="192" t="s">
        <v>2100</v>
      </c>
      <c r="G283" s="38"/>
      <c r="H283" s="38"/>
      <c r="I283" s="193"/>
      <c r="J283" s="38"/>
      <c r="K283" s="38"/>
      <c r="L283" s="39"/>
      <c r="M283" s="194"/>
      <c r="N283" s="195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237</v>
      </c>
      <c r="AU283" s="19" t="s">
        <v>89</v>
      </c>
    </row>
    <row r="284" s="2" customFormat="1">
      <c r="A284" s="38"/>
      <c r="B284" s="39"/>
      <c r="C284" s="38"/>
      <c r="D284" s="199" t="s">
        <v>397</v>
      </c>
      <c r="E284" s="38"/>
      <c r="F284" s="200" t="s">
        <v>2101</v>
      </c>
      <c r="G284" s="38"/>
      <c r="H284" s="38"/>
      <c r="I284" s="193"/>
      <c r="J284" s="38"/>
      <c r="K284" s="38"/>
      <c r="L284" s="39"/>
      <c r="M284" s="194"/>
      <c r="N284" s="195"/>
      <c r="O284" s="77"/>
      <c r="P284" s="77"/>
      <c r="Q284" s="77"/>
      <c r="R284" s="77"/>
      <c r="S284" s="77"/>
      <c r="T284" s="7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T284" s="19" t="s">
        <v>397</v>
      </c>
      <c r="AU284" s="19" t="s">
        <v>89</v>
      </c>
    </row>
    <row r="285" s="13" customFormat="1">
      <c r="A285" s="13"/>
      <c r="B285" s="205"/>
      <c r="C285" s="13"/>
      <c r="D285" s="191" t="s">
        <v>519</v>
      </c>
      <c r="E285" s="206" t="s">
        <v>1</v>
      </c>
      <c r="F285" s="207" t="s">
        <v>3004</v>
      </c>
      <c r="G285" s="13"/>
      <c r="H285" s="208">
        <v>2</v>
      </c>
      <c r="I285" s="209"/>
      <c r="J285" s="13"/>
      <c r="K285" s="13"/>
      <c r="L285" s="205"/>
      <c r="M285" s="210"/>
      <c r="N285" s="211"/>
      <c r="O285" s="211"/>
      <c r="P285" s="211"/>
      <c r="Q285" s="211"/>
      <c r="R285" s="211"/>
      <c r="S285" s="211"/>
      <c r="T285" s="21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06" t="s">
        <v>519</v>
      </c>
      <c r="AU285" s="206" t="s">
        <v>89</v>
      </c>
      <c r="AV285" s="13" t="s">
        <v>89</v>
      </c>
      <c r="AW285" s="13" t="s">
        <v>35</v>
      </c>
      <c r="AX285" s="13" t="s">
        <v>79</v>
      </c>
      <c r="AY285" s="206" t="s">
        <v>230</v>
      </c>
    </row>
    <row r="286" s="13" customFormat="1">
      <c r="A286" s="13"/>
      <c r="B286" s="205"/>
      <c r="C286" s="13"/>
      <c r="D286" s="191" t="s">
        <v>519</v>
      </c>
      <c r="E286" s="206" t="s">
        <v>1</v>
      </c>
      <c r="F286" s="207" t="s">
        <v>2663</v>
      </c>
      <c r="G286" s="13"/>
      <c r="H286" s="208">
        <v>2</v>
      </c>
      <c r="I286" s="209"/>
      <c r="J286" s="13"/>
      <c r="K286" s="13"/>
      <c r="L286" s="205"/>
      <c r="M286" s="210"/>
      <c r="N286" s="211"/>
      <c r="O286" s="211"/>
      <c r="P286" s="211"/>
      <c r="Q286" s="211"/>
      <c r="R286" s="211"/>
      <c r="S286" s="211"/>
      <c r="T286" s="21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06" t="s">
        <v>519</v>
      </c>
      <c r="AU286" s="206" t="s">
        <v>89</v>
      </c>
      <c r="AV286" s="13" t="s">
        <v>89</v>
      </c>
      <c r="AW286" s="13" t="s">
        <v>35</v>
      </c>
      <c r="AX286" s="13" t="s">
        <v>79</v>
      </c>
      <c r="AY286" s="206" t="s">
        <v>230</v>
      </c>
    </row>
    <row r="287" s="14" customFormat="1">
      <c r="A287" s="14"/>
      <c r="B287" s="213"/>
      <c r="C287" s="14"/>
      <c r="D287" s="191" t="s">
        <v>519</v>
      </c>
      <c r="E287" s="214" t="s">
        <v>1</v>
      </c>
      <c r="F287" s="215" t="s">
        <v>534</v>
      </c>
      <c r="G287" s="14"/>
      <c r="H287" s="216">
        <v>4</v>
      </c>
      <c r="I287" s="217"/>
      <c r="J287" s="14"/>
      <c r="K287" s="14"/>
      <c r="L287" s="213"/>
      <c r="M287" s="218"/>
      <c r="N287" s="219"/>
      <c r="O287" s="219"/>
      <c r="P287" s="219"/>
      <c r="Q287" s="219"/>
      <c r="R287" s="219"/>
      <c r="S287" s="219"/>
      <c r="T287" s="220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14" t="s">
        <v>519</v>
      </c>
      <c r="AU287" s="214" t="s">
        <v>89</v>
      </c>
      <c r="AV287" s="14" t="s">
        <v>235</v>
      </c>
      <c r="AW287" s="14" t="s">
        <v>35</v>
      </c>
      <c r="AX287" s="14" t="s">
        <v>87</v>
      </c>
      <c r="AY287" s="214" t="s">
        <v>230</v>
      </c>
    </row>
    <row r="288" s="2" customFormat="1" ht="16.5" customHeight="1">
      <c r="A288" s="38"/>
      <c r="B288" s="177"/>
      <c r="C288" s="236" t="s">
        <v>321</v>
      </c>
      <c r="D288" s="236" t="s">
        <v>745</v>
      </c>
      <c r="E288" s="237" t="s">
        <v>2106</v>
      </c>
      <c r="F288" s="238" t="s">
        <v>2107</v>
      </c>
      <c r="G288" s="239" t="s">
        <v>458</v>
      </c>
      <c r="H288" s="240">
        <v>2</v>
      </c>
      <c r="I288" s="241"/>
      <c r="J288" s="242">
        <f>ROUND(I288*H288,2)</f>
        <v>0</v>
      </c>
      <c r="K288" s="238" t="s">
        <v>515</v>
      </c>
      <c r="L288" s="243"/>
      <c r="M288" s="244" t="s">
        <v>1</v>
      </c>
      <c r="N288" s="245" t="s">
        <v>44</v>
      </c>
      <c r="O288" s="77"/>
      <c r="P288" s="187">
        <f>O288*H288</f>
        <v>0</v>
      </c>
      <c r="Q288" s="187">
        <v>0.028000000000000001</v>
      </c>
      <c r="R288" s="187">
        <f>Q288*H288</f>
        <v>0.056000000000000001</v>
      </c>
      <c r="S288" s="187">
        <v>0</v>
      </c>
      <c r="T288" s="188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89" t="s">
        <v>260</v>
      </c>
      <c r="AT288" s="189" t="s">
        <v>745</v>
      </c>
      <c r="AU288" s="189" t="s">
        <v>89</v>
      </c>
      <c r="AY288" s="19" t="s">
        <v>230</v>
      </c>
      <c r="BE288" s="190">
        <f>IF(N288="základní",J288,0)</f>
        <v>0</v>
      </c>
      <c r="BF288" s="190">
        <f>IF(N288="snížená",J288,0)</f>
        <v>0</v>
      </c>
      <c r="BG288" s="190">
        <f>IF(N288="zákl. přenesená",J288,0)</f>
        <v>0</v>
      </c>
      <c r="BH288" s="190">
        <f>IF(N288="sníž. přenesená",J288,0)</f>
        <v>0</v>
      </c>
      <c r="BI288" s="190">
        <f>IF(N288="nulová",J288,0)</f>
        <v>0</v>
      </c>
      <c r="BJ288" s="19" t="s">
        <v>87</v>
      </c>
      <c r="BK288" s="190">
        <f>ROUND(I288*H288,2)</f>
        <v>0</v>
      </c>
      <c r="BL288" s="19" t="s">
        <v>235</v>
      </c>
      <c r="BM288" s="189" t="s">
        <v>3005</v>
      </c>
    </row>
    <row r="289" s="2" customFormat="1">
      <c r="A289" s="38"/>
      <c r="B289" s="39"/>
      <c r="C289" s="38"/>
      <c r="D289" s="191" t="s">
        <v>237</v>
      </c>
      <c r="E289" s="38"/>
      <c r="F289" s="192" t="s">
        <v>2107</v>
      </c>
      <c r="G289" s="38"/>
      <c r="H289" s="38"/>
      <c r="I289" s="193"/>
      <c r="J289" s="38"/>
      <c r="K289" s="38"/>
      <c r="L289" s="39"/>
      <c r="M289" s="194"/>
      <c r="N289" s="195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237</v>
      </c>
      <c r="AU289" s="19" t="s">
        <v>89</v>
      </c>
    </row>
    <row r="290" s="13" customFormat="1">
      <c r="A290" s="13"/>
      <c r="B290" s="205"/>
      <c r="C290" s="13"/>
      <c r="D290" s="191" t="s">
        <v>519</v>
      </c>
      <c r="E290" s="206" t="s">
        <v>1</v>
      </c>
      <c r="F290" s="207" t="s">
        <v>3004</v>
      </c>
      <c r="G290" s="13"/>
      <c r="H290" s="208">
        <v>2</v>
      </c>
      <c r="I290" s="209"/>
      <c r="J290" s="13"/>
      <c r="K290" s="13"/>
      <c r="L290" s="205"/>
      <c r="M290" s="210"/>
      <c r="N290" s="211"/>
      <c r="O290" s="211"/>
      <c r="P290" s="211"/>
      <c r="Q290" s="211"/>
      <c r="R290" s="211"/>
      <c r="S290" s="211"/>
      <c r="T290" s="21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06" t="s">
        <v>519</v>
      </c>
      <c r="AU290" s="206" t="s">
        <v>89</v>
      </c>
      <c r="AV290" s="13" t="s">
        <v>89</v>
      </c>
      <c r="AW290" s="13" t="s">
        <v>35</v>
      </c>
      <c r="AX290" s="13" t="s">
        <v>79</v>
      </c>
      <c r="AY290" s="206" t="s">
        <v>230</v>
      </c>
    </row>
    <row r="291" s="14" customFormat="1">
      <c r="A291" s="14"/>
      <c r="B291" s="213"/>
      <c r="C291" s="14"/>
      <c r="D291" s="191" t="s">
        <v>519</v>
      </c>
      <c r="E291" s="214" t="s">
        <v>1</v>
      </c>
      <c r="F291" s="215" t="s">
        <v>534</v>
      </c>
      <c r="G291" s="14"/>
      <c r="H291" s="216">
        <v>2</v>
      </c>
      <c r="I291" s="217"/>
      <c r="J291" s="14"/>
      <c r="K291" s="14"/>
      <c r="L291" s="213"/>
      <c r="M291" s="218"/>
      <c r="N291" s="219"/>
      <c r="O291" s="219"/>
      <c r="P291" s="219"/>
      <c r="Q291" s="219"/>
      <c r="R291" s="219"/>
      <c r="S291" s="219"/>
      <c r="T291" s="220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14" t="s">
        <v>519</v>
      </c>
      <c r="AU291" s="214" t="s">
        <v>89</v>
      </c>
      <c r="AV291" s="14" t="s">
        <v>235</v>
      </c>
      <c r="AW291" s="14" t="s">
        <v>35</v>
      </c>
      <c r="AX291" s="14" t="s">
        <v>87</v>
      </c>
      <c r="AY291" s="214" t="s">
        <v>230</v>
      </c>
    </row>
    <row r="292" s="2" customFormat="1" ht="16.5" customHeight="1">
      <c r="A292" s="38"/>
      <c r="B292" s="177"/>
      <c r="C292" s="236" t="s">
        <v>325</v>
      </c>
      <c r="D292" s="236" t="s">
        <v>745</v>
      </c>
      <c r="E292" s="237" t="s">
        <v>2112</v>
      </c>
      <c r="F292" s="238" t="s">
        <v>2113</v>
      </c>
      <c r="G292" s="239" t="s">
        <v>458</v>
      </c>
      <c r="H292" s="240">
        <v>2</v>
      </c>
      <c r="I292" s="241"/>
      <c r="J292" s="242">
        <f>ROUND(I292*H292,2)</f>
        <v>0</v>
      </c>
      <c r="K292" s="238" t="s">
        <v>515</v>
      </c>
      <c r="L292" s="243"/>
      <c r="M292" s="244" t="s">
        <v>1</v>
      </c>
      <c r="N292" s="245" t="s">
        <v>44</v>
      </c>
      <c r="O292" s="77"/>
      <c r="P292" s="187">
        <f>O292*H292</f>
        <v>0</v>
      </c>
      <c r="Q292" s="187">
        <v>0.050999999999999997</v>
      </c>
      <c r="R292" s="187">
        <f>Q292*H292</f>
        <v>0.10199999999999999</v>
      </c>
      <c r="S292" s="187">
        <v>0</v>
      </c>
      <c r="T292" s="188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89" t="s">
        <v>260</v>
      </c>
      <c r="AT292" s="189" t="s">
        <v>745</v>
      </c>
      <c r="AU292" s="189" t="s">
        <v>89</v>
      </c>
      <c r="AY292" s="19" t="s">
        <v>230</v>
      </c>
      <c r="BE292" s="190">
        <f>IF(N292="základní",J292,0)</f>
        <v>0</v>
      </c>
      <c r="BF292" s="190">
        <f>IF(N292="snížená",J292,0)</f>
        <v>0</v>
      </c>
      <c r="BG292" s="190">
        <f>IF(N292="zákl. přenesená",J292,0)</f>
        <v>0</v>
      </c>
      <c r="BH292" s="190">
        <f>IF(N292="sníž. přenesená",J292,0)</f>
        <v>0</v>
      </c>
      <c r="BI292" s="190">
        <f>IF(N292="nulová",J292,0)</f>
        <v>0</v>
      </c>
      <c r="BJ292" s="19" t="s">
        <v>87</v>
      </c>
      <c r="BK292" s="190">
        <f>ROUND(I292*H292,2)</f>
        <v>0</v>
      </c>
      <c r="BL292" s="19" t="s">
        <v>235</v>
      </c>
      <c r="BM292" s="189" t="s">
        <v>3006</v>
      </c>
    </row>
    <row r="293" s="2" customFormat="1">
      <c r="A293" s="38"/>
      <c r="B293" s="39"/>
      <c r="C293" s="38"/>
      <c r="D293" s="191" t="s">
        <v>237</v>
      </c>
      <c r="E293" s="38"/>
      <c r="F293" s="192" t="s">
        <v>2113</v>
      </c>
      <c r="G293" s="38"/>
      <c r="H293" s="38"/>
      <c r="I293" s="193"/>
      <c r="J293" s="38"/>
      <c r="K293" s="38"/>
      <c r="L293" s="39"/>
      <c r="M293" s="194"/>
      <c r="N293" s="195"/>
      <c r="O293" s="77"/>
      <c r="P293" s="77"/>
      <c r="Q293" s="77"/>
      <c r="R293" s="77"/>
      <c r="S293" s="77"/>
      <c r="T293" s="7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T293" s="19" t="s">
        <v>237</v>
      </c>
      <c r="AU293" s="19" t="s">
        <v>89</v>
      </c>
    </row>
    <row r="294" s="13" customFormat="1">
      <c r="A294" s="13"/>
      <c r="B294" s="205"/>
      <c r="C294" s="13"/>
      <c r="D294" s="191" t="s">
        <v>519</v>
      </c>
      <c r="E294" s="206" t="s">
        <v>1</v>
      </c>
      <c r="F294" s="207" t="s">
        <v>2663</v>
      </c>
      <c r="G294" s="13"/>
      <c r="H294" s="208">
        <v>2</v>
      </c>
      <c r="I294" s="209"/>
      <c r="J294" s="13"/>
      <c r="K294" s="13"/>
      <c r="L294" s="205"/>
      <c r="M294" s="210"/>
      <c r="N294" s="211"/>
      <c r="O294" s="211"/>
      <c r="P294" s="211"/>
      <c r="Q294" s="211"/>
      <c r="R294" s="211"/>
      <c r="S294" s="211"/>
      <c r="T294" s="21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06" t="s">
        <v>519</v>
      </c>
      <c r="AU294" s="206" t="s">
        <v>89</v>
      </c>
      <c r="AV294" s="13" t="s">
        <v>89</v>
      </c>
      <c r="AW294" s="13" t="s">
        <v>35</v>
      </c>
      <c r="AX294" s="13" t="s">
        <v>79</v>
      </c>
      <c r="AY294" s="206" t="s">
        <v>230</v>
      </c>
    </row>
    <row r="295" s="14" customFormat="1">
      <c r="A295" s="14"/>
      <c r="B295" s="213"/>
      <c r="C295" s="14"/>
      <c r="D295" s="191" t="s">
        <v>519</v>
      </c>
      <c r="E295" s="214" t="s">
        <v>1</v>
      </c>
      <c r="F295" s="215" t="s">
        <v>534</v>
      </c>
      <c r="G295" s="14"/>
      <c r="H295" s="216">
        <v>2</v>
      </c>
      <c r="I295" s="217"/>
      <c r="J295" s="14"/>
      <c r="K295" s="14"/>
      <c r="L295" s="213"/>
      <c r="M295" s="218"/>
      <c r="N295" s="219"/>
      <c r="O295" s="219"/>
      <c r="P295" s="219"/>
      <c r="Q295" s="219"/>
      <c r="R295" s="219"/>
      <c r="S295" s="219"/>
      <c r="T295" s="220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14" t="s">
        <v>519</v>
      </c>
      <c r="AU295" s="214" t="s">
        <v>89</v>
      </c>
      <c r="AV295" s="14" t="s">
        <v>235</v>
      </c>
      <c r="AW295" s="14" t="s">
        <v>35</v>
      </c>
      <c r="AX295" s="14" t="s">
        <v>87</v>
      </c>
      <c r="AY295" s="214" t="s">
        <v>230</v>
      </c>
    </row>
    <row r="296" s="2" customFormat="1" ht="21.75" customHeight="1">
      <c r="A296" s="38"/>
      <c r="B296" s="177"/>
      <c r="C296" s="178" t="s">
        <v>329</v>
      </c>
      <c r="D296" s="178" t="s">
        <v>231</v>
      </c>
      <c r="E296" s="179" t="s">
        <v>2128</v>
      </c>
      <c r="F296" s="180" t="s">
        <v>2129</v>
      </c>
      <c r="G296" s="181" t="s">
        <v>578</v>
      </c>
      <c r="H296" s="182">
        <v>0.45000000000000001</v>
      </c>
      <c r="I296" s="183"/>
      <c r="J296" s="184">
        <f>ROUND(I296*H296,2)</f>
        <v>0</v>
      </c>
      <c r="K296" s="180" t="s">
        <v>515</v>
      </c>
      <c r="L296" s="39"/>
      <c r="M296" s="185" t="s">
        <v>1</v>
      </c>
      <c r="N296" s="186" t="s">
        <v>44</v>
      </c>
      <c r="O296" s="77"/>
      <c r="P296" s="187">
        <f>O296*H296</f>
        <v>0</v>
      </c>
      <c r="Q296" s="187">
        <v>0</v>
      </c>
      <c r="R296" s="187">
        <f>Q296*H296</f>
        <v>0</v>
      </c>
      <c r="S296" s="187">
        <v>0</v>
      </c>
      <c r="T296" s="188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89" t="s">
        <v>235</v>
      </c>
      <c r="AT296" s="189" t="s">
        <v>231</v>
      </c>
      <c r="AU296" s="189" t="s">
        <v>89</v>
      </c>
      <c r="AY296" s="19" t="s">
        <v>230</v>
      </c>
      <c r="BE296" s="190">
        <f>IF(N296="základní",J296,0)</f>
        <v>0</v>
      </c>
      <c r="BF296" s="190">
        <f>IF(N296="snížená",J296,0)</f>
        <v>0</v>
      </c>
      <c r="BG296" s="190">
        <f>IF(N296="zákl. přenesená",J296,0)</f>
        <v>0</v>
      </c>
      <c r="BH296" s="190">
        <f>IF(N296="sníž. přenesená",J296,0)</f>
        <v>0</v>
      </c>
      <c r="BI296" s="190">
        <f>IF(N296="nulová",J296,0)</f>
        <v>0</v>
      </c>
      <c r="BJ296" s="19" t="s">
        <v>87</v>
      </c>
      <c r="BK296" s="190">
        <f>ROUND(I296*H296,2)</f>
        <v>0</v>
      </c>
      <c r="BL296" s="19" t="s">
        <v>235</v>
      </c>
      <c r="BM296" s="189" t="s">
        <v>3007</v>
      </c>
    </row>
    <row r="297" s="2" customFormat="1">
      <c r="A297" s="38"/>
      <c r="B297" s="39"/>
      <c r="C297" s="38"/>
      <c r="D297" s="191" t="s">
        <v>237</v>
      </c>
      <c r="E297" s="38"/>
      <c r="F297" s="192" t="s">
        <v>2131</v>
      </c>
      <c r="G297" s="38"/>
      <c r="H297" s="38"/>
      <c r="I297" s="193"/>
      <c r="J297" s="38"/>
      <c r="K297" s="38"/>
      <c r="L297" s="39"/>
      <c r="M297" s="194"/>
      <c r="N297" s="195"/>
      <c r="O297" s="77"/>
      <c r="P297" s="77"/>
      <c r="Q297" s="77"/>
      <c r="R297" s="77"/>
      <c r="S297" s="77"/>
      <c r="T297" s="7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T297" s="19" t="s">
        <v>237</v>
      </c>
      <c r="AU297" s="19" t="s">
        <v>89</v>
      </c>
    </row>
    <row r="298" s="2" customFormat="1">
      <c r="A298" s="38"/>
      <c r="B298" s="39"/>
      <c r="C298" s="38"/>
      <c r="D298" s="199" t="s">
        <v>397</v>
      </c>
      <c r="E298" s="38"/>
      <c r="F298" s="200" t="s">
        <v>2132</v>
      </c>
      <c r="G298" s="38"/>
      <c r="H298" s="38"/>
      <c r="I298" s="193"/>
      <c r="J298" s="38"/>
      <c r="K298" s="38"/>
      <c r="L298" s="39"/>
      <c r="M298" s="194"/>
      <c r="N298" s="195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397</v>
      </c>
      <c r="AU298" s="19" t="s">
        <v>89</v>
      </c>
    </row>
    <row r="299" s="13" customFormat="1">
      <c r="A299" s="13"/>
      <c r="B299" s="205"/>
      <c r="C299" s="13"/>
      <c r="D299" s="191" t="s">
        <v>519</v>
      </c>
      <c r="E299" s="206" t="s">
        <v>1</v>
      </c>
      <c r="F299" s="207" t="s">
        <v>3008</v>
      </c>
      <c r="G299" s="13"/>
      <c r="H299" s="208">
        <v>0.45000000000000001</v>
      </c>
      <c r="I299" s="209"/>
      <c r="J299" s="13"/>
      <c r="K299" s="13"/>
      <c r="L299" s="205"/>
      <c r="M299" s="210"/>
      <c r="N299" s="211"/>
      <c r="O299" s="211"/>
      <c r="P299" s="211"/>
      <c r="Q299" s="211"/>
      <c r="R299" s="211"/>
      <c r="S299" s="211"/>
      <c r="T299" s="21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06" t="s">
        <v>519</v>
      </c>
      <c r="AU299" s="206" t="s">
        <v>89</v>
      </c>
      <c r="AV299" s="13" t="s">
        <v>89</v>
      </c>
      <c r="AW299" s="13" t="s">
        <v>35</v>
      </c>
      <c r="AX299" s="13" t="s">
        <v>79</v>
      </c>
      <c r="AY299" s="206" t="s">
        <v>230</v>
      </c>
    </row>
    <row r="300" s="14" customFormat="1">
      <c r="A300" s="14"/>
      <c r="B300" s="213"/>
      <c r="C300" s="14"/>
      <c r="D300" s="191" t="s">
        <v>519</v>
      </c>
      <c r="E300" s="214" t="s">
        <v>1</v>
      </c>
      <c r="F300" s="215" t="s">
        <v>534</v>
      </c>
      <c r="G300" s="14"/>
      <c r="H300" s="216">
        <v>0.45000000000000001</v>
      </c>
      <c r="I300" s="217"/>
      <c r="J300" s="14"/>
      <c r="K300" s="14"/>
      <c r="L300" s="213"/>
      <c r="M300" s="218"/>
      <c r="N300" s="219"/>
      <c r="O300" s="219"/>
      <c r="P300" s="219"/>
      <c r="Q300" s="219"/>
      <c r="R300" s="219"/>
      <c r="S300" s="219"/>
      <c r="T300" s="22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14" t="s">
        <v>519</v>
      </c>
      <c r="AU300" s="214" t="s">
        <v>89</v>
      </c>
      <c r="AV300" s="14" t="s">
        <v>235</v>
      </c>
      <c r="AW300" s="14" t="s">
        <v>35</v>
      </c>
      <c r="AX300" s="14" t="s">
        <v>87</v>
      </c>
      <c r="AY300" s="214" t="s">
        <v>230</v>
      </c>
    </row>
    <row r="301" s="2" customFormat="1" ht="21.75" customHeight="1">
      <c r="A301" s="38"/>
      <c r="B301" s="177"/>
      <c r="C301" s="178" t="s">
        <v>332</v>
      </c>
      <c r="D301" s="178" t="s">
        <v>231</v>
      </c>
      <c r="E301" s="179" t="s">
        <v>2134</v>
      </c>
      <c r="F301" s="180" t="s">
        <v>2135</v>
      </c>
      <c r="G301" s="181" t="s">
        <v>514</v>
      </c>
      <c r="H301" s="182">
        <v>1.2</v>
      </c>
      <c r="I301" s="183"/>
      <c r="J301" s="184">
        <f>ROUND(I301*H301,2)</f>
        <v>0</v>
      </c>
      <c r="K301" s="180" t="s">
        <v>515</v>
      </c>
      <c r="L301" s="39"/>
      <c r="M301" s="185" t="s">
        <v>1</v>
      </c>
      <c r="N301" s="186" t="s">
        <v>44</v>
      </c>
      <c r="O301" s="77"/>
      <c r="P301" s="187">
        <f>O301*H301</f>
        <v>0</v>
      </c>
      <c r="Q301" s="187">
        <v>0.0078849000000000002</v>
      </c>
      <c r="R301" s="187">
        <f>Q301*H301</f>
        <v>0.0094618800000000006</v>
      </c>
      <c r="S301" s="187">
        <v>0</v>
      </c>
      <c r="T301" s="188">
        <f>S301*H301</f>
        <v>0</v>
      </c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R301" s="189" t="s">
        <v>235</v>
      </c>
      <c r="AT301" s="189" t="s">
        <v>231</v>
      </c>
      <c r="AU301" s="189" t="s">
        <v>89</v>
      </c>
      <c r="AY301" s="19" t="s">
        <v>230</v>
      </c>
      <c r="BE301" s="190">
        <f>IF(N301="základní",J301,0)</f>
        <v>0</v>
      </c>
      <c r="BF301" s="190">
        <f>IF(N301="snížená",J301,0)</f>
        <v>0</v>
      </c>
      <c r="BG301" s="190">
        <f>IF(N301="zákl. přenesená",J301,0)</f>
        <v>0</v>
      </c>
      <c r="BH301" s="190">
        <f>IF(N301="sníž. přenesená",J301,0)</f>
        <v>0</v>
      </c>
      <c r="BI301" s="190">
        <f>IF(N301="nulová",J301,0)</f>
        <v>0</v>
      </c>
      <c r="BJ301" s="19" t="s">
        <v>87</v>
      </c>
      <c r="BK301" s="190">
        <f>ROUND(I301*H301,2)</f>
        <v>0</v>
      </c>
      <c r="BL301" s="19" t="s">
        <v>235</v>
      </c>
      <c r="BM301" s="189" t="s">
        <v>3009</v>
      </c>
    </row>
    <row r="302" s="2" customFormat="1">
      <c r="A302" s="38"/>
      <c r="B302" s="39"/>
      <c r="C302" s="38"/>
      <c r="D302" s="191" t="s">
        <v>237</v>
      </c>
      <c r="E302" s="38"/>
      <c r="F302" s="192" t="s">
        <v>2137</v>
      </c>
      <c r="G302" s="38"/>
      <c r="H302" s="38"/>
      <c r="I302" s="193"/>
      <c r="J302" s="38"/>
      <c r="K302" s="38"/>
      <c r="L302" s="39"/>
      <c r="M302" s="194"/>
      <c r="N302" s="195"/>
      <c r="O302" s="77"/>
      <c r="P302" s="77"/>
      <c r="Q302" s="77"/>
      <c r="R302" s="77"/>
      <c r="S302" s="77"/>
      <c r="T302" s="7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T302" s="19" t="s">
        <v>237</v>
      </c>
      <c r="AU302" s="19" t="s">
        <v>89</v>
      </c>
    </row>
    <row r="303" s="2" customFormat="1">
      <c r="A303" s="38"/>
      <c r="B303" s="39"/>
      <c r="C303" s="38"/>
      <c r="D303" s="199" t="s">
        <v>397</v>
      </c>
      <c r="E303" s="38"/>
      <c r="F303" s="200" t="s">
        <v>2138</v>
      </c>
      <c r="G303" s="38"/>
      <c r="H303" s="38"/>
      <c r="I303" s="193"/>
      <c r="J303" s="38"/>
      <c r="K303" s="38"/>
      <c r="L303" s="39"/>
      <c r="M303" s="194"/>
      <c r="N303" s="195"/>
      <c r="O303" s="77"/>
      <c r="P303" s="77"/>
      <c r="Q303" s="77"/>
      <c r="R303" s="77"/>
      <c r="S303" s="77"/>
      <c r="T303" s="7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19" t="s">
        <v>397</v>
      </c>
      <c r="AU303" s="19" t="s">
        <v>89</v>
      </c>
    </row>
    <row r="304" s="13" customFormat="1">
      <c r="A304" s="13"/>
      <c r="B304" s="205"/>
      <c r="C304" s="13"/>
      <c r="D304" s="191" t="s">
        <v>519</v>
      </c>
      <c r="E304" s="206" t="s">
        <v>1</v>
      </c>
      <c r="F304" s="207" t="s">
        <v>3010</v>
      </c>
      <c r="G304" s="13"/>
      <c r="H304" s="208">
        <v>1.2</v>
      </c>
      <c r="I304" s="209"/>
      <c r="J304" s="13"/>
      <c r="K304" s="13"/>
      <c r="L304" s="205"/>
      <c r="M304" s="210"/>
      <c r="N304" s="211"/>
      <c r="O304" s="211"/>
      <c r="P304" s="211"/>
      <c r="Q304" s="211"/>
      <c r="R304" s="211"/>
      <c r="S304" s="211"/>
      <c r="T304" s="21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06" t="s">
        <v>519</v>
      </c>
      <c r="AU304" s="206" t="s">
        <v>89</v>
      </c>
      <c r="AV304" s="13" t="s">
        <v>89</v>
      </c>
      <c r="AW304" s="13" t="s">
        <v>35</v>
      </c>
      <c r="AX304" s="13" t="s">
        <v>79</v>
      </c>
      <c r="AY304" s="206" t="s">
        <v>230</v>
      </c>
    </row>
    <row r="305" s="14" customFormat="1">
      <c r="A305" s="14"/>
      <c r="B305" s="213"/>
      <c r="C305" s="14"/>
      <c r="D305" s="191" t="s">
        <v>519</v>
      </c>
      <c r="E305" s="214" t="s">
        <v>1</v>
      </c>
      <c r="F305" s="215" t="s">
        <v>534</v>
      </c>
      <c r="G305" s="14"/>
      <c r="H305" s="216">
        <v>1.2</v>
      </c>
      <c r="I305" s="217"/>
      <c r="J305" s="14"/>
      <c r="K305" s="14"/>
      <c r="L305" s="213"/>
      <c r="M305" s="218"/>
      <c r="N305" s="219"/>
      <c r="O305" s="219"/>
      <c r="P305" s="219"/>
      <c r="Q305" s="219"/>
      <c r="R305" s="219"/>
      <c r="S305" s="219"/>
      <c r="T305" s="220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14" t="s">
        <v>519</v>
      </c>
      <c r="AU305" s="214" t="s">
        <v>89</v>
      </c>
      <c r="AV305" s="14" t="s">
        <v>235</v>
      </c>
      <c r="AW305" s="14" t="s">
        <v>35</v>
      </c>
      <c r="AX305" s="14" t="s">
        <v>87</v>
      </c>
      <c r="AY305" s="214" t="s">
        <v>230</v>
      </c>
    </row>
    <row r="306" s="2" customFormat="1" ht="24.15" customHeight="1">
      <c r="A306" s="38"/>
      <c r="B306" s="177"/>
      <c r="C306" s="178" t="s">
        <v>336</v>
      </c>
      <c r="D306" s="178" t="s">
        <v>231</v>
      </c>
      <c r="E306" s="179" t="s">
        <v>2140</v>
      </c>
      <c r="F306" s="180" t="s">
        <v>2141</v>
      </c>
      <c r="G306" s="181" t="s">
        <v>514</v>
      </c>
      <c r="H306" s="182">
        <v>1.2</v>
      </c>
      <c r="I306" s="183"/>
      <c r="J306" s="184">
        <f>ROUND(I306*H306,2)</f>
        <v>0</v>
      </c>
      <c r="K306" s="180" t="s">
        <v>515</v>
      </c>
      <c r="L306" s="39"/>
      <c r="M306" s="185" t="s">
        <v>1</v>
      </c>
      <c r="N306" s="186" t="s">
        <v>44</v>
      </c>
      <c r="O306" s="77"/>
      <c r="P306" s="187">
        <f>O306*H306</f>
        <v>0</v>
      </c>
      <c r="Q306" s="187">
        <v>0</v>
      </c>
      <c r="R306" s="187">
        <f>Q306*H306</f>
        <v>0</v>
      </c>
      <c r="S306" s="187">
        <v>0</v>
      </c>
      <c r="T306" s="188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89" t="s">
        <v>235</v>
      </c>
      <c r="AT306" s="189" t="s">
        <v>231</v>
      </c>
      <c r="AU306" s="189" t="s">
        <v>89</v>
      </c>
      <c r="AY306" s="19" t="s">
        <v>230</v>
      </c>
      <c r="BE306" s="190">
        <f>IF(N306="základní",J306,0)</f>
        <v>0</v>
      </c>
      <c r="BF306" s="190">
        <f>IF(N306="snížená",J306,0)</f>
        <v>0</v>
      </c>
      <c r="BG306" s="190">
        <f>IF(N306="zákl. přenesená",J306,0)</f>
        <v>0</v>
      </c>
      <c r="BH306" s="190">
        <f>IF(N306="sníž. přenesená",J306,0)</f>
        <v>0</v>
      </c>
      <c r="BI306" s="190">
        <f>IF(N306="nulová",J306,0)</f>
        <v>0</v>
      </c>
      <c r="BJ306" s="19" t="s">
        <v>87</v>
      </c>
      <c r="BK306" s="190">
        <f>ROUND(I306*H306,2)</f>
        <v>0</v>
      </c>
      <c r="BL306" s="19" t="s">
        <v>235</v>
      </c>
      <c r="BM306" s="189" t="s">
        <v>3011</v>
      </c>
    </row>
    <row r="307" s="2" customFormat="1">
      <c r="A307" s="38"/>
      <c r="B307" s="39"/>
      <c r="C307" s="38"/>
      <c r="D307" s="191" t="s">
        <v>237</v>
      </c>
      <c r="E307" s="38"/>
      <c r="F307" s="192" t="s">
        <v>2143</v>
      </c>
      <c r="G307" s="38"/>
      <c r="H307" s="38"/>
      <c r="I307" s="193"/>
      <c r="J307" s="38"/>
      <c r="K307" s="38"/>
      <c r="L307" s="39"/>
      <c r="M307" s="194"/>
      <c r="N307" s="195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237</v>
      </c>
      <c r="AU307" s="19" t="s">
        <v>89</v>
      </c>
    </row>
    <row r="308" s="2" customFormat="1">
      <c r="A308" s="38"/>
      <c r="B308" s="39"/>
      <c r="C308" s="38"/>
      <c r="D308" s="199" t="s">
        <v>397</v>
      </c>
      <c r="E308" s="38"/>
      <c r="F308" s="200" t="s">
        <v>2144</v>
      </c>
      <c r="G308" s="38"/>
      <c r="H308" s="38"/>
      <c r="I308" s="193"/>
      <c r="J308" s="38"/>
      <c r="K308" s="38"/>
      <c r="L308" s="39"/>
      <c r="M308" s="194"/>
      <c r="N308" s="195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397</v>
      </c>
      <c r="AU308" s="19" t="s">
        <v>89</v>
      </c>
    </row>
    <row r="309" s="12" customFormat="1" ht="22.8" customHeight="1">
      <c r="A309" s="12"/>
      <c r="B309" s="166"/>
      <c r="C309" s="12"/>
      <c r="D309" s="167" t="s">
        <v>78</v>
      </c>
      <c r="E309" s="197" t="s">
        <v>260</v>
      </c>
      <c r="F309" s="197" t="s">
        <v>1038</v>
      </c>
      <c r="G309" s="12"/>
      <c r="H309" s="12"/>
      <c r="I309" s="169"/>
      <c r="J309" s="198">
        <f>BK309</f>
        <v>0</v>
      </c>
      <c r="K309" s="12"/>
      <c r="L309" s="166"/>
      <c r="M309" s="171"/>
      <c r="N309" s="172"/>
      <c r="O309" s="172"/>
      <c r="P309" s="173">
        <f>SUM(P310:P394)</f>
        <v>0</v>
      </c>
      <c r="Q309" s="172"/>
      <c r="R309" s="173">
        <f>SUM(R310:R394)</f>
        <v>7.3193762500000004</v>
      </c>
      <c r="S309" s="172"/>
      <c r="T309" s="174">
        <f>SUM(T310:T394)</f>
        <v>0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R309" s="167" t="s">
        <v>87</v>
      </c>
      <c r="AT309" s="175" t="s">
        <v>78</v>
      </c>
      <c r="AU309" s="175" t="s">
        <v>87</v>
      </c>
      <c r="AY309" s="167" t="s">
        <v>230</v>
      </c>
      <c r="BK309" s="176">
        <f>SUM(BK310:BK394)</f>
        <v>0</v>
      </c>
    </row>
    <row r="310" s="2" customFormat="1" ht="16.5" customHeight="1">
      <c r="A310" s="38"/>
      <c r="B310" s="177"/>
      <c r="C310" s="178" t="s">
        <v>340</v>
      </c>
      <c r="D310" s="178" t="s">
        <v>231</v>
      </c>
      <c r="E310" s="179" t="s">
        <v>2145</v>
      </c>
      <c r="F310" s="180" t="s">
        <v>2146</v>
      </c>
      <c r="G310" s="181" t="s">
        <v>543</v>
      </c>
      <c r="H310" s="182">
        <v>42.700000000000003</v>
      </c>
      <c r="I310" s="183"/>
      <c r="J310" s="184">
        <f>ROUND(I310*H310,2)</f>
        <v>0</v>
      </c>
      <c r="K310" s="180" t="s">
        <v>515</v>
      </c>
      <c r="L310" s="39"/>
      <c r="M310" s="185" t="s">
        <v>1</v>
      </c>
      <c r="N310" s="186" t="s">
        <v>44</v>
      </c>
      <c r="O310" s="77"/>
      <c r="P310" s="187">
        <f>O310*H310</f>
        <v>0</v>
      </c>
      <c r="Q310" s="187">
        <v>2.0000000000000002E-05</v>
      </c>
      <c r="R310" s="187">
        <f>Q310*H310</f>
        <v>0.00085400000000000016</v>
      </c>
      <c r="S310" s="187">
        <v>0</v>
      </c>
      <c r="T310" s="188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89" t="s">
        <v>235</v>
      </c>
      <c r="AT310" s="189" t="s">
        <v>231</v>
      </c>
      <c r="AU310" s="189" t="s">
        <v>89</v>
      </c>
      <c r="AY310" s="19" t="s">
        <v>230</v>
      </c>
      <c r="BE310" s="190">
        <f>IF(N310="základní",J310,0)</f>
        <v>0</v>
      </c>
      <c r="BF310" s="190">
        <f>IF(N310="snížená",J310,0)</f>
        <v>0</v>
      </c>
      <c r="BG310" s="190">
        <f>IF(N310="zákl. přenesená",J310,0)</f>
        <v>0</v>
      </c>
      <c r="BH310" s="190">
        <f>IF(N310="sníž. přenesená",J310,0)</f>
        <v>0</v>
      </c>
      <c r="BI310" s="190">
        <f>IF(N310="nulová",J310,0)</f>
        <v>0</v>
      </c>
      <c r="BJ310" s="19" t="s">
        <v>87</v>
      </c>
      <c r="BK310" s="190">
        <f>ROUND(I310*H310,2)</f>
        <v>0</v>
      </c>
      <c r="BL310" s="19" t="s">
        <v>235</v>
      </c>
      <c r="BM310" s="189" t="s">
        <v>3012</v>
      </c>
    </row>
    <row r="311" s="2" customFormat="1">
      <c r="A311" s="38"/>
      <c r="B311" s="39"/>
      <c r="C311" s="38"/>
      <c r="D311" s="191" t="s">
        <v>237</v>
      </c>
      <c r="E311" s="38"/>
      <c r="F311" s="192" t="s">
        <v>2148</v>
      </c>
      <c r="G311" s="38"/>
      <c r="H311" s="38"/>
      <c r="I311" s="193"/>
      <c r="J311" s="38"/>
      <c r="K311" s="38"/>
      <c r="L311" s="39"/>
      <c r="M311" s="194"/>
      <c r="N311" s="195"/>
      <c r="O311" s="77"/>
      <c r="P311" s="77"/>
      <c r="Q311" s="77"/>
      <c r="R311" s="77"/>
      <c r="S311" s="77"/>
      <c r="T311" s="7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19" t="s">
        <v>237</v>
      </c>
      <c r="AU311" s="19" t="s">
        <v>89</v>
      </c>
    </row>
    <row r="312" s="2" customFormat="1">
      <c r="A312" s="38"/>
      <c r="B312" s="39"/>
      <c r="C312" s="38"/>
      <c r="D312" s="199" t="s">
        <v>397</v>
      </c>
      <c r="E312" s="38"/>
      <c r="F312" s="200" t="s">
        <v>2149</v>
      </c>
      <c r="G312" s="38"/>
      <c r="H312" s="38"/>
      <c r="I312" s="193"/>
      <c r="J312" s="38"/>
      <c r="K312" s="38"/>
      <c r="L312" s="39"/>
      <c r="M312" s="194"/>
      <c r="N312" s="195"/>
      <c r="O312" s="77"/>
      <c r="P312" s="77"/>
      <c r="Q312" s="77"/>
      <c r="R312" s="77"/>
      <c r="S312" s="77"/>
      <c r="T312" s="7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19" t="s">
        <v>397</v>
      </c>
      <c r="AU312" s="19" t="s">
        <v>89</v>
      </c>
    </row>
    <row r="313" s="13" customFormat="1">
      <c r="A313" s="13"/>
      <c r="B313" s="205"/>
      <c r="C313" s="13"/>
      <c r="D313" s="191" t="s">
        <v>519</v>
      </c>
      <c r="E313" s="206" t="s">
        <v>1</v>
      </c>
      <c r="F313" s="207" t="s">
        <v>2998</v>
      </c>
      <c r="G313" s="13"/>
      <c r="H313" s="208">
        <v>42.700000000000003</v>
      </c>
      <c r="I313" s="209"/>
      <c r="J313" s="13"/>
      <c r="K313" s="13"/>
      <c r="L313" s="205"/>
      <c r="M313" s="210"/>
      <c r="N313" s="211"/>
      <c r="O313" s="211"/>
      <c r="P313" s="211"/>
      <c r="Q313" s="211"/>
      <c r="R313" s="211"/>
      <c r="S313" s="211"/>
      <c r="T313" s="21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06" t="s">
        <v>519</v>
      </c>
      <c r="AU313" s="206" t="s">
        <v>89</v>
      </c>
      <c r="AV313" s="13" t="s">
        <v>89</v>
      </c>
      <c r="AW313" s="13" t="s">
        <v>35</v>
      </c>
      <c r="AX313" s="13" t="s">
        <v>79</v>
      </c>
      <c r="AY313" s="206" t="s">
        <v>230</v>
      </c>
    </row>
    <row r="314" s="14" customFormat="1">
      <c r="A314" s="14"/>
      <c r="B314" s="213"/>
      <c r="C314" s="14"/>
      <c r="D314" s="191" t="s">
        <v>519</v>
      </c>
      <c r="E314" s="214" t="s">
        <v>1</v>
      </c>
      <c r="F314" s="215" t="s">
        <v>534</v>
      </c>
      <c r="G314" s="14"/>
      <c r="H314" s="216">
        <v>42.700000000000003</v>
      </c>
      <c r="I314" s="217"/>
      <c r="J314" s="14"/>
      <c r="K314" s="14"/>
      <c r="L314" s="213"/>
      <c r="M314" s="218"/>
      <c r="N314" s="219"/>
      <c r="O314" s="219"/>
      <c r="P314" s="219"/>
      <c r="Q314" s="219"/>
      <c r="R314" s="219"/>
      <c r="S314" s="219"/>
      <c r="T314" s="220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14" t="s">
        <v>519</v>
      </c>
      <c r="AU314" s="214" t="s">
        <v>89</v>
      </c>
      <c r="AV314" s="14" t="s">
        <v>235</v>
      </c>
      <c r="AW314" s="14" t="s">
        <v>35</v>
      </c>
      <c r="AX314" s="14" t="s">
        <v>87</v>
      </c>
      <c r="AY314" s="214" t="s">
        <v>230</v>
      </c>
    </row>
    <row r="315" s="2" customFormat="1" ht="16.5" customHeight="1">
      <c r="A315" s="38"/>
      <c r="B315" s="177"/>
      <c r="C315" s="236" t="s">
        <v>344</v>
      </c>
      <c r="D315" s="236" t="s">
        <v>745</v>
      </c>
      <c r="E315" s="237" t="s">
        <v>2150</v>
      </c>
      <c r="F315" s="238" t="s">
        <v>2151</v>
      </c>
      <c r="G315" s="239" t="s">
        <v>543</v>
      </c>
      <c r="H315" s="240">
        <v>43.341000000000001</v>
      </c>
      <c r="I315" s="241"/>
      <c r="J315" s="242">
        <f>ROUND(I315*H315,2)</f>
        <v>0</v>
      </c>
      <c r="K315" s="238" t="s">
        <v>515</v>
      </c>
      <c r="L315" s="243"/>
      <c r="M315" s="244" t="s">
        <v>1</v>
      </c>
      <c r="N315" s="245" t="s">
        <v>44</v>
      </c>
      <c r="O315" s="77"/>
      <c r="P315" s="187">
        <f>O315*H315</f>
        <v>0</v>
      </c>
      <c r="Q315" s="187">
        <v>0.0073299999999999997</v>
      </c>
      <c r="R315" s="187">
        <f>Q315*H315</f>
        <v>0.31768953</v>
      </c>
      <c r="S315" s="187">
        <v>0</v>
      </c>
      <c r="T315" s="188">
        <f>S315*H315</f>
        <v>0</v>
      </c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R315" s="189" t="s">
        <v>260</v>
      </c>
      <c r="AT315" s="189" t="s">
        <v>745</v>
      </c>
      <c r="AU315" s="189" t="s">
        <v>89</v>
      </c>
      <c r="AY315" s="19" t="s">
        <v>230</v>
      </c>
      <c r="BE315" s="190">
        <f>IF(N315="základní",J315,0)</f>
        <v>0</v>
      </c>
      <c r="BF315" s="190">
        <f>IF(N315="snížená",J315,0)</f>
        <v>0</v>
      </c>
      <c r="BG315" s="190">
        <f>IF(N315="zákl. přenesená",J315,0)</f>
        <v>0</v>
      </c>
      <c r="BH315" s="190">
        <f>IF(N315="sníž. přenesená",J315,0)</f>
        <v>0</v>
      </c>
      <c r="BI315" s="190">
        <f>IF(N315="nulová",J315,0)</f>
        <v>0</v>
      </c>
      <c r="BJ315" s="19" t="s">
        <v>87</v>
      </c>
      <c r="BK315" s="190">
        <f>ROUND(I315*H315,2)</f>
        <v>0</v>
      </c>
      <c r="BL315" s="19" t="s">
        <v>235</v>
      </c>
      <c r="BM315" s="189" t="s">
        <v>3013</v>
      </c>
    </row>
    <row r="316" s="2" customFormat="1">
      <c r="A316" s="38"/>
      <c r="B316" s="39"/>
      <c r="C316" s="38"/>
      <c r="D316" s="191" t="s">
        <v>237</v>
      </c>
      <c r="E316" s="38"/>
      <c r="F316" s="192" t="s">
        <v>2151</v>
      </c>
      <c r="G316" s="38"/>
      <c r="H316" s="38"/>
      <c r="I316" s="193"/>
      <c r="J316" s="38"/>
      <c r="K316" s="38"/>
      <c r="L316" s="39"/>
      <c r="M316" s="194"/>
      <c r="N316" s="195"/>
      <c r="O316" s="77"/>
      <c r="P316" s="77"/>
      <c r="Q316" s="77"/>
      <c r="R316" s="77"/>
      <c r="S316" s="77"/>
      <c r="T316" s="7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19" t="s">
        <v>237</v>
      </c>
      <c r="AU316" s="19" t="s">
        <v>89</v>
      </c>
    </row>
    <row r="317" s="13" customFormat="1">
      <c r="A317" s="13"/>
      <c r="B317" s="205"/>
      <c r="C317" s="13"/>
      <c r="D317" s="191" t="s">
        <v>519</v>
      </c>
      <c r="E317" s="13"/>
      <c r="F317" s="207" t="s">
        <v>3014</v>
      </c>
      <c r="G317" s="13"/>
      <c r="H317" s="208">
        <v>43.341000000000001</v>
      </c>
      <c r="I317" s="209"/>
      <c r="J317" s="13"/>
      <c r="K317" s="13"/>
      <c r="L317" s="205"/>
      <c r="M317" s="210"/>
      <c r="N317" s="211"/>
      <c r="O317" s="211"/>
      <c r="P317" s="211"/>
      <c r="Q317" s="211"/>
      <c r="R317" s="211"/>
      <c r="S317" s="211"/>
      <c r="T317" s="21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06" t="s">
        <v>519</v>
      </c>
      <c r="AU317" s="206" t="s">
        <v>89</v>
      </c>
      <c r="AV317" s="13" t="s">
        <v>89</v>
      </c>
      <c r="AW317" s="13" t="s">
        <v>3</v>
      </c>
      <c r="AX317" s="13" t="s">
        <v>87</v>
      </c>
      <c r="AY317" s="206" t="s">
        <v>230</v>
      </c>
    </row>
    <row r="318" s="2" customFormat="1" ht="16.5" customHeight="1">
      <c r="A318" s="38"/>
      <c r="B318" s="177"/>
      <c r="C318" s="178" t="s">
        <v>348</v>
      </c>
      <c r="D318" s="178" t="s">
        <v>231</v>
      </c>
      <c r="E318" s="179" t="s">
        <v>2154</v>
      </c>
      <c r="F318" s="180" t="s">
        <v>2155</v>
      </c>
      <c r="G318" s="181" t="s">
        <v>543</v>
      </c>
      <c r="H318" s="182">
        <v>70.099999999999994</v>
      </c>
      <c r="I318" s="183"/>
      <c r="J318" s="184">
        <f>ROUND(I318*H318,2)</f>
        <v>0</v>
      </c>
      <c r="K318" s="180" t="s">
        <v>515</v>
      </c>
      <c r="L318" s="39"/>
      <c r="M318" s="185" t="s">
        <v>1</v>
      </c>
      <c r="N318" s="186" t="s">
        <v>44</v>
      </c>
      <c r="O318" s="77"/>
      <c r="P318" s="187">
        <f>O318*H318</f>
        <v>0</v>
      </c>
      <c r="Q318" s="187">
        <v>2.0000000000000002E-05</v>
      </c>
      <c r="R318" s="187">
        <f>Q318*H318</f>
        <v>0.001402</v>
      </c>
      <c r="S318" s="187">
        <v>0</v>
      </c>
      <c r="T318" s="188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89" t="s">
        <v>235</v>
      </c>
      <c r="AT318" s="189" t="s">
        <v>231</v>
      </c>
      <c r="AU318" s="189" t="s">
        <v>89</v>
      </c>
      <c r="AY318" s="19" t="s">
        <v>230</v>
      </c>
      <c r="BE318" s="190">
        <f>IF(N318="základní",J318,0)</f>
        <v>0</v>
      </c>
      <c r="BF318" s="190">
        <f>IF(N318="snížená",J318,0)</f>
        <v>0</v>
      </c>
      <c r="BG318" s="190">
        <f>IF(N318="zákl. přenesená",J318,0)</f>
        <v>0</v>
      </c>
      <c r="BH318" s="190">
        <f>IF(N318="sníž. přenesená",J318,0)</f>
        <v>0</v>
      </c>
      <c r="BI318" s="190">
        <f>IF(N318="nulová",J318,0)</f>
        <v>0</v>
      </c>
      <c r="BJ318" s="19" t="s">
        <v>87</v>
      </c>
      <c r="BK318" s="190">
        <f>ROUND(I318*H318,2)</f>
        <v>0</v>
      </c>
      <c r="BL318" s="19" t="s">
        <v>235</v>
      </c>
      <c r="BM318" s="189" t="s">
        <v>3015</v>
      </c>
    </row>
    <row r="319" s="2" customFormat="1">
      <c r="A319" s="38"/>
      <c r="B319" s="39"/>
      <c r="C319" s="38"/>
      <c r="D319" s="191" t="s">
        <v>237</v>
      </c>
      <c r="E319" s="38"/>
      <c r="F319" s="192" t="s">
        <v>2157</v>
      </c>
      <c r="G319" s="38"/>
      <c r="H319" s="38"/>
      <c r="I319" s="193"/>
      <c r="J319" s="38"/>
      <c r="K319" s="38"/>
      <c r="L319" s="39"/>
      <c r="M319" s="194"/>
      <c r="N319" s="195"/>
      <c r="O319" s="77"/>
      <c r="P319" s="77"/>
      <c r="Q319" s="77"/>
      <c r="R319" s="77"/>
      <c r="S319" s="77"/>
      <c r="T319" s="7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19" t="s">
        <v>237</v>
      </c>
      <c r="AU319" s="19" t="s">
        <v>89</v>
      </c>
    </row>
    <row r="320" s="2" customFormat="1">
      <c r="A320" s="38"/>
      <c r="B320" s="39"/>
      <c r="C320" s="38"/>
      <c r="D320" s="199" t="s">
        <v>397</v>
      </c>
      <c r="E320" s="38"/>
      <c r="F320" s="200" t="s">
        <v>2158</v>
      </c>
      <c r="G320" s="38"/>
      <c r="H320" s="38"/>
      <c r="I320" s="193"/>
      <c r="J320" s="38"/>
      <c r="K320" s="38"/>
      <c r="L320" s="39"/>
      <c r="M320" s="194"/>
      <c r="N320" s="195"/>
      <c r="O320" s="77"/>
      <c r="P320" s="77"/>
      <c r="Q320" s="77"/>
      <c r="R320" s="77"/>
      <c r="S320" s="77"/>
      <c r="T320" s="7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T320" s="19" t="s">
        <v>397</v>
      </c>
      <c r="AU320" s="19" t="s">
        <v>89</v>
      </c>
    </row>
    <row r="321" s="13" customFormat="1">
      <c r="A321" s="13"/>
      <c r="B321" s="205"/>
      <c r="C321" s="13"/>
      <c r="D321" s="191" t="s">
        <v>519</v>
      </c>
      <c r="E321" s="206" t="s">
        <v>1</v>
      </c>
      <c r="F321" s="207" t="s">
        <v>2999</v>
      </c>
      <c r="G321" s="13"/>
      <c r="H321" s="208">
        <v>70.099999999999994</v>
      </c>
      <c r="I321" s="209"/>
      <c r="J321" s="13"/>
      <c r="K321" s="13"/>
      <c r="L321" s="205"/>
      <c r="M321" s="210"/>
      <c r="N321" s="211"/>
      <c r="O321" s="211"/>
      <c r="P321" s="211"/>
      <c r="Q321" s="211"/>
      <c r="R321" s="211"/>
      <c r="S321" s="211"/>
      <c r="T321" s="21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06" t="s">
        <v>519</v>
      </c>
      <c r="AU321" s="206" t="s">
        <v>89</v>
      </c>
      <c r="AV321" s="13" t="s">
        <v>89</v>
      </c>
      <c r="AW321" s="13" t="s">
        <v>35</v>
      </c>
      <c r="AX321" s="13" t="s">
        <v>79</v>
      </c>
      <c r="AY321" s="206" t="s">
        <v>230</v>
      </c>
    </row>
    <row r="322" s="14" customFormat="1">
      <c r="A322" s="14"/>
      <c r="B322" s="213"/>
      <c r="C322" s="14"/>
      <c r="D322" s="191" t="s">
        <v>519</v>
      </c>
      <c r="E322" s="214" t="s">
        <v>1</v>
      </c>
      <c r="F322" s="215" t="s">
        <v>534</v>
      </c>
      <c r="G322" s="14"/>
      <c r="H322" s="216">
        <v>70.099999999999994</v>
      </c>
      <c r="I322" s="217"/>
      <c r="J322" s="14"/>
      <c r="K322" s="14"/>
      <c r="L322" s="213"/>
      <c r="M322" s="218"/>
      <c r="N322" s="219"/>
      <c r="O322" s="219"/>
      <c r="P322" s="219"/>
      <c r="Q322" s="219"/>
      <c r="R322" s="219"/>
      <c r="S322" s="219"/>
      <c r="T322" s="220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14" t="s">
        <v>519</v>
      </c>
      <c r="AU322" s="214" t="s">
        <v>89</v>
      </c>
      <c r="AV322" s="14" t="s">
        <v>235</v>
      </c>
      <c r="AW322" s="14" t="s">
        <v>35</v>
      </c>
      <c r="AX322" s="14" t="s">
        <v>87</v>
      </c>
      <c r="AY322" s="214" t="s">
        <v>230</v>
      </c>
    </row>
    <row r="323" s="2" customFormat="1" ht="16.5" customHeight="1">
      <c r="A323" s="38"/>
      <c r="B323" s="177"/>
      <c r="C323" s="236" t="s">
        <v>352</v>
      </c>
      <c r="D323" s="236" t="s">
        <v>745</v>
      </c>
      <c r="E323" s="237" t="s">
        <v>2159</v>
      </c>
      <c r="F323" s="238" t="s">
        <v>2160</v>
      </c>
      <c r="G323" s="239" t="s">
        <v>543</v>
      </c>
      <c r="H323" s="240">
        <v>71.152000000000001</v>
      </c>
      <c r="I323" s="241"/>
      <c r="J323" s="242">
        <f>ROUND(I323*H323,2)</f>
        <v>0</v>
      </c>
      <c r="K323" s="238" t="s">
        <v>515</v>
      </c>
      <c r="L323" s="243"/>
      <c r="M323" s="244" t="s">
        <v>1</v>
      </c>
      <c r="N323" s="245" t="s">
        <v>44</v>
      </c>
      <c r="O323" s="77"/>
      <c r="P323" s="187">
        <f>O323*H323</f>
        <v>0</v>
      </c>
      <c r="Q323" s="187">
        <v>0.011860000000000001</v>
      </c>
      <c r="R323" s="187">
        <f>Q323*H323</f>
        <v>0.84386272000000007</v>
      </c>
      <c r="S323" s="187">
        <v>0</v>
      </c>
      <c r="T323" s="188">
        <f>S323*H323</f>
        <v>0</v>
      </c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R323" s="189" t="s">
        <v>260</v>
      </c>
      <c r="AT323" s="189" t="s">
        <v>745</v>
      </c>
      <c r="AU323" s="189" t="s">
        <v>89</v>
      </c>
      <c r="AY323" s="19" t="s">
        <v>230</v>
      </c>
      <c r="BE323" s="190">
        <f>IF(N323="základní",J323,0)</f>
        <v>0</v>
      </c>
      <c r="BF323" s="190">
        <f>IF(N323="snížená",J323,0)</f>
        <v>0</v>
      </c>
      <c r="BG323" s="190">
        <f>IF(N323="zákl. přenesená",J323,0)</f>
        <v>0</v>
      </c>
      <c r="BH323" s="190">
        <f>IF(N323="sníž. přenesená",J323,0)</f>
        <v>0</v>
      </c>
      <c r="BI323" s="190">
        <f>IF(N323="nulová",J323,0)</f>
        <v>0</v>
      </c>
      <c r="BJ323" s="19" t="s">
        <v>87</v>
      </c>
      <c r="BK323" s="190">
        <f>ROUND(I323*H323,2)</f>
        <v>0</v>
      </c>
      <c r="BL323" s="19" t="s">
        <v>235</v>
      </c>
      <c r="BM323" s="189" t="s">
        <v>3016</v>
      </c>
    </row>
    <row r="324" s="2" customFormat="1">
      <c r="A324" s="38"/>
      <c r="B324" s="39"/>
      <c r="C324" s="38"/>
      <c r="D324" s="191" t="s">
        <v>237</v>
      </c>
      <c r="E324" s="38"/>
      <c r="F324" s="192" t="s">
        <v>2160</v>
      </c>
      <c r="G324" s="38"/>
      <c r="H324" s="38"/>
      <c r="I324" s="193"/>
      <c r="J324" s="38"/>
      <c r="K324" s="38"/>
      <c r="L324" s="39"/>
      <c r="M324" s="194"/>
      <c r="N324" s="195"/>
      <c r="O324" s="77"/>
      <c r="P324" s="77"/>
      <c r="Q324" s="77"/>
      <c r="R324" s="77"/>
      <c r="S324" s="77"/>
      <c r="T324" s="7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T324" s="19" t="s">
        <v>237</v>
      </c>
      <c r="AU324" s="19" t="s">
        <v>89</v>
      </c>
    </row>
    <row r="325" s="13" customFormat="1">
      <c r="A325" s="13"/>
      <c r="B325" s="205"/>
      <c r="C325" s="13"/>
      <c r="D325" s="191" t="s">
        <v>519</v>
      </c>
      <c r="E325" s="13"/>
      <c r="F325" s="207" t="s">
        <v>3017</v>
      </c>
      <c r="G325" s="13"/>
      <c r="H325" s="208">
        <v>71.152000000000001</v>
      </c>
      <c r="I325" s="209"/>
      <c r="J325" s="13"/>
      <c r="K325" s="13"/>
      <c r="L325" s="205"/>
      <c r="M325" s="210"/>
      <c r="N325" s="211"/>
      <c r="O325" s="211"/>
      <c r="P325" s="211"/>
      <c r="Q325" s="211"/>
      <c r="R325" s="211"/>
      <c r="S325" s="211"/>
      <c r="T325" s="21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06" t="s">
        <v>519</v>
      </c>
      <c r="AU325" s="206" t="s">
        <v>89</v>
      </c>
      <c r="AV325" s="13" t="s">
        <v>89</v>
      </c>
      <c r="AW325" s="13" t="s">
        <v>3</v>
      </c>
      <c r="AX325" s="13" t="s">
        <v>87</v>
      </c>
      <c r="AY325" s="206" t="s">
        <v>230</v>
      </c>
    </row>
    <row r="326" s="2" customFormat="1" ht="16.5" customHeight="1">
      <c r="A326" s="38"/>
      <c r="B326" s="177"/>
      <c r="C326" s="178" t="s">
        <v>356</v>
      </c>
      <c r="D326" s="178" t="s">
        <v>231</v>
      </c>
      <c r="E326" s="179" t="s">
        <v>2163</v>
      </c>
      <c r="F326" s="180" t="s">
        <v>2164</v>
      </c>
      <c r="G326" s="181" t="s">
        <v>2165</v>
      </c>
      <c r="H326" s="182">
        <v>1</v>
      </c>
      <c r="I326" s="183"/>
      <c r="J326" s="184">
        <f>ROUND(I326*H326,2)</f>
        <v>0</v>
      </c>
      <c r="K326" s="180" t="s">
        <v>515</v>
      </c>
      <c r="L326" s="39"/>
      <c r="M326" s="185" t="s">
        <v>1</v>
      </c>
      <c r="N326" s="186" t="s">
        <v>44</v>
      </c>
      <c r="O326" s="77"/>
      <c r="P326" s="187">
        <f>O326*H326</f>
        <v>0</v>
      </c>
      <c r="Q326" s="187">
        <v>0.00031</v>
      </c>
      <c r="R326" s="187">
        <f>Q326*H326</f>
        <v>0.00031</v>
      </c>
      <c r="S326" s="187">
        <v>0</v>
      </c>
      <c r="T326" s="188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89" t="s">
        <v>235</v>
      </c>
      <c r="AT326" s="189" t="s">
        <v>231</v>
      </c>
      <c r="AU326" s="189" t="s">
        <v>89</v>
      </c>
      <c r="AY326" s="19" t="s">
        <v>230</v>
      </c>
      <c r="BE326" s="190">
        <f>IF(N326="základní",J326,0)</f>
        <v>0</v>
      </c>
      <c r="BF326" s="190">
        <f>IF(N326="snížená",J326,0)</f>
        <v>0</v>
      </c>
      <c r="BG326" s="190">
        <f>IF(N326="zákl. přenesená",J326,0)</f>
        <v>0</v>
      </c>
      <c r="BH326" s="190">
        <f>IF(N326="sníž. přenesená",J326,0)</f>
        <v>0</v>
      </c>
      <c r="BI326" s="190">
        <f>IF(N326="nulová",J326,0)</f>
        <v>0</v>
      </c>
      <c r="BJ326" s="19" t="s">
        <v>87</v>
      </c>
      <c r="BK326" s="190">
        <f>ROUND(I326*H326,2)</f>
        <v>0</v>
      </c>
      <c r="BL326" s="19" t="s">
        <v>235</v>
      </c>
      <c r="BM326" s="189" t="s">
        <v>3018</v>
      </c>
    </row>
    <row r="327" s="2" customFormat="1">
      <c r="A327" s="38"/>
      <c r="B327" s="39"/>
      <c r="C327" s="38"/>
      <c r="D327" s="191" t="s">
        <v>237</v>
      </c>
      <c r="E327" s="38"/>
      <c r="F327" s="192" t="s">
        <v>2167</v>
      </c>
      <c r="G327" s="38"/>
      <c r="H327" s="38"/>
      <c r="I327" s="193"/>
      <c r="J327" s="38"/>
      <c r="K327" s="38"/>
      <c r="L327" s="39"/>
      <c r="M327" s="194"/>
      <c r="N327" s="195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237</v>
      </c>
      <c r="AU327" s="19" t="s">
        <v>89</v>
      </c>
    </row>
    <row r="328" s="2" customFormat="1">
      <c r="A328" s="38"/>
      <c r="B328" s="39"/>
      <c r="C328" s="38"/>
      <c r="D328" s="199" t="s">
        <v>397</v>
      </c>
      <c r="E328" s="38"/>
      <c r="F328" s="200" t="s">
        <v>2168</v>
      </c>
      <c r="G328" s="38"/>
      <c r="H328" s="38"/>
      <c r="I328" s="193"/>
      <c r="J328" s="38"/>
      <c r="K328" s="38"/>
      <c r="L328" s="39"/>
      <c r="M328" s="194"/>
      <c r="N328" s="195"/>
      <c r="O328" s="77"/>
      <c r="P328" s="77"/>
      <c r="Q328" s="77"/>
      <c r="R328" s="77"/>
      <c r="S328" s="77"/>
      <c r="T328" s="7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T328" s="19" t="s">
        <v>397</v>
      </c>
      <c r="AU328" s="19" t="s">
        <v>89</v>
      </c>
    </row>
    <row r="329" s="2" customFormat="1" ht="16.5" customHeight="1">
      <c r="A329" s="38"/>
      <c r="B329" s="177"/>
      <c r="C329" s="178" t="s">
        <v>360</v>
      </c>
      <c r="D329" s="178" t="s">
        <v>231</v>
      </c>
      <c r="E329" s="179" t="s">
        <v>2169</v>
      </c>
      <c r="F329" s="180" t="s">
        <v>2170</v>
      </c>
      <c r="G329" s="181" t="s">
        <v>2165</v>
      </c>
      <c r="H329" s="182">
        <v>2</v>
      </c>
      <c r="I329" s="183"/>
      <c r="J329" s="184">
        <f>ROUND(I329*H329,2)</f>
        <v>0</v>
      </c>
      <c r="K329" s="180" t="s">
        <v>515</v>
      </c>
      <c r="L329" s="39"/>
      <c r="M329" s="185" t="s">
        <v>1</v>
      </c>
      <c r="N329" s="186" t="s">
        <v>44</v>
      </c>
      <c r="O329" s="77"/>
      <c r="P329" s="187">
        <f>O329*H329</f>
        <v>0</v>
      </c>
      <c r="Q329" s="187">
        <v>0.00031</v>
      </c>
      <c r="R329" s="187">
        <f>Q329*H329</f>
        <v>0.00062</v>
      </c>
      <c r="S329" s="187">
        <v>0</v>
      </c>
      <c r="T329" s="188">
        <f>S329*H329</f>
        <v>0</v>
      </c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R329" s="189" t="s">
        <v>235</v>
      </c>
      <c r="AT329" s="189" t="s">
        <v>231</v>
      </c>
      <c r="AU329" s="189" t="s">
        <v>89</v>
      </c>
      <c r="AY329" s="19" t="s">
        <v>230</v>
      </c>
      <c r="BE329" s="190">
        <f>IF(N329="základní",J329,0)</f>
        <v>0</v>
      </c>
      <c r="BF329" s="190">
        <f>IF(N329="snížená",J329,0)</f>
        <v>0</v>
      </c>
      <c r="BG329" s="190">
        <f>IF(N329="zákl. přenesená",J329,0)</f>
        <v>0</v>
      </c>
      <c r="BH329" s="190">
        <f>IF(N329="sníž. přenesená",J329,0)</f>
        <v>0</v>
      </c>
      <c r="BI329" s="190">
        <f>IF(N329="nulová",J329,0)</f>
        <v>0</v>
      </c>
      <c r="BJ329" s="19" t="s">
        <v>87</v>
      </c>
      <c r="BK329" s="190">
        <f>ROUND(I329*H329,2)</f>
        <v>0</v>
      </c>
      <c r="BL329" s="19" t="s">
        <v>235</v>
      </c>
      <c r="BM329" s="189" t="s">
        <v>3019</v>
      </c>
    </row>
    <row r="330" s="2" customFormat="1">
      <c r="A330" s="38"/>
      <c r="B330" s="39"/>
      <c r="C330" s="38"/>
      <c r="D330" s="191" t="s">
        <v>237</v>
      </c>
      <c r="E330" s="38"/>
      <c r="F330" s="192" t="s">
        <v>2172</v>
      </c>
      <c r="G330" s="38"/>
      <c r="H330" s="38"/>
      <c r="I330" s="193"/>
      <c r="J330" s="38"/>
      <c r="K330" s="38"/>
      <c r="L330" s="39"/>
      <c r="M330" s="194"/>
      <c r="N330" s="195"/>
      <c r="O330" s="77"/>
      <c r="P330" s="77"/>
      <c r="Q330" s="77"/>
      <c r="R330" s="77"/>
      <c r="S330" s="77"/>
      <c r="T330" s="7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T330" s="19" t="s">
        <v>237</v>
      </c>
      <c r="AU330" s="19" t="s">
        <v>89</v>
      </c>
    </row>
    <row r="331" s="2" customFormat="1">
      <c r="A331" s="38"/>
      <c r="B331" s="39"/>
      <c r="C331" s="38"/>
      <c r="D331" s="199" t="s">
        <v>397</v>
      </c>
      <c r="E331" s="38"/>
      <c r="F331" s="200" t="s">
        <v>2173</v>
      </c>
      <c r="G331" s="38"/>
      <c r="H331" s="38"/>
      <c r="I331" s="193"/>
      <c r="J331" s="38"/>
      <c r="K331" s="38"/>
      <c r="L331" s="39"/>
      <c r="M331" s="194"/>
      <c r="N331" s="195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397</v>
      </c>
      <c r="AU331" s="19" t="s">
        <v>89</v>
      </c>
    </row>
    <row r="332" s="2" customFormat="1" ht="16.5" customHeight="1">
      <c r="A332" s="38"/>
      <c r="B332" s="177"/>
      <c r="C332" s="178" t="s">
        <v>367</v>
      </c>
      <c r="D332" s="178" t="s">
        <v>231</v>
      </c>
      <c r="E332" s="179" t="s">
        <v>2174</v>
      </c>
      <c r="F332" s="180" t="s">
        <v>2175</v>
      </c>
      <c r="G332" s="181" t="s">
        <v>543</v>
      </c>
      <c r="H332" s="182">
        <v>112.8</v>
      </c>
      <c r="I332" s="183"/>
      <c r="J332" s="184">
        <f>ROUND(I332*H332,2)</f>
        <v>0</v>
      </c>
      <c r="K332" s="180" t="s">
        <v>515</v>
      </c>
      <c r="L332" s="39"/>
      <c r="M332" s="185" t="s">
        <v>1</v>
      </c>
      <c r="N332" s="186" t="s">
        <v>44</v>
      </c>
      <c r="O332" s="77"/>
      <c r="P332" s="187">
        <f>O332*H332</f>
        <v>0</v>
      </c>
      <c r="Q332" s="187">
        <v>0</v>
      </c>
      <c r="R332" s="187">
        <f>Q332*H332</f>
        <v>0</v>
      </c>
      <c r="S332" s="187">
        <v>0</v>
      </c>
      <c r="T332" s="188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89" t="s">
        <v>235</v>
      </c>
      <c r="AT332" s="189" t="s">
        <v>231</v>
      </c>
      <c r="AU332" s="189" t="s">
        <v>89</v>
      </c>
      <c r="AY332" s="19" t="s">
        <v>230</v>
      </c>
      <c r="BE332" s="190">
        <f>IF(N332="základní",J332,0)</f>
        <v>0</v>
      </c>
      <c r="BF332" s="190">
        <f>IF(N332="snížená",J332,0)</f>
        <v>0</v>
      </c>
      <c r="BG332" s="190">
        <f>IF(N332="zákl. přenesená",J332,0)</f>
        <v>0</v>
      </c>
      <c r="BH332" s="190">
        <f>IF(N332="sníž. přenesená",J332,0)</f>
        <v>0</v>
      </c>
      <c r="BI332" s="190">
        <f>IF(N332="nulová",J332,0)</f>
        <v>0</v>
      </c>
      <c r="BJ332" s="19" t="s">
        <v>87</v>
      </c>
      <c r="BK332" s="190">
        <f>ROUND(I332*H332,2)</f>
        <v>0</v>
      </c>
      <c r="BL332" s="19" t="s">
        <v>235</v>
      </c>
      <c r="BM332" s="189" t="s">
        <v>3020</v>
      </c>
    </row>
    <row r="333" s="2" customFormat="1">
      <c r="A333" s="38"/>
      <c r="B333" s="39"/>
      <c r="C333" s="38"/>
      <c r="D333" s="191" t="s">
        <v>237</v>
      </c>
      <c r="E333" s="38"/>
      <c r="F333" s="192" t="s">
        <v>2177</v>
      </c>
      <c r="G333" s="38"/>
      <c r="H333" s="38"/>
      <c r="I333" s="193"/>
      <c r="J333" s="38"/>
      <c r="K333" s="38"/>
      <c r="L333" s="39"/>
      <c r="M333" s="194"/>
      <c r="N333" s="195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237</v>
      </c>
      <c r="AU333" s="19" t="s">
        <v>89</v>
      </c>
    </row>
    <row r="334" s="2" customFormat="1">
      <c r="A334" s="38"/>
      <c r="B334" s="39"/>
      <c r="C334" s="38"/>
      <c r="D334" s="199" t="s">
        <v>397</v>
      </c>
      <c r="E334" s="38"/>
      <c r="F334" s="200" t="s">
        <v>2178</v>
      </c>
      <c r="G334" s="38"/>
      <c r="H334" s="38"/>
      <c r="I334" s="193"/>
      <c r="J334" s="38"/>
      <c r="K334" s="38"/>
      <c r="L334" s="39"/>
      <c r="M334" s="194"/>
      <c r="N334" s="195"/>
      <c r="O334" s="77"/>
      <c r="P334" s="77"/>
      <c r="Q334" s="77"/>
      <c r="R334" s="77"/>
      <c r="S334" s="77"/>
      <c r="T334" s="7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T334" s="19" t="s">
        <v>397</v>
      </c>
      <c r="AU334" s="19" t="s">
        <v>89</v>
      </c>
    </row>
    <row r="335" s="13" customFormat="1">
      <c r="A335" s="13"/>
      <c r="B335" s="205"/>
      <c r="C335" s="13"/>
      <c r="D335" s="191" t="s">
        <v>519</v>
      </c>
      <c r="E335" s="206" t="s">
        <v>1</v>
      </c>
      <c r="F335" s="207" t="s">
        <v>2998</v>
      </c>
      <c r="G335" s="13"/>
      <c r="H335" s="208">
        <v>42.700000000000003</v>
      </c>
      <c r="I335" s="209"/>
      <c r="J335" s="13"/>
      <c r="K335" s="13"/>
      <c r="L335" s="205"/>
      <c r="M335" s="210"/>
      <c r="N335" s="211"/>
      <c r="O335" s="211"/>
      <c r="P335" s="211"/>
      <c r="Q335" s="211"/>
      <c r="R335" s="211"/>
      <c r="S335" s="211"/>
      <c r="T335" s="21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06" t="s">
        <v>519</v>
      </c>
      <c r="AU335" s="206" t="s">
        <v>89</v>
      </c>
      <c r="AV335" s="13" t="s">
        <v>89</v>
      </c>
      <c r="AW335" s="13" t="s">
        <v>35</v>
      </c>
      <c r="AX335" s="13" t="s">
        <v>79</v>
      </c>
      <c r="AY335" s="206" t="s">
        <v>230</v>
      </c>
    </row>
    <row r="336" s="13" customFormat="1">
      <c r="A336" s="13"/>
      <c r="B336" s="205"/>
      <c r="C336" s="13"/>
      <c r="D336" s="191" t="s">
        <v>519</v>
      </c>
      <c r="E336" s="206" t="s">
        <v>1</v>
      </c>
      <c r="F336" s="207" t="s">
        <v>2999</v>
      </c>
      <c r="G336" s="13"/>
      <c r="H336" s="208">
        <v>70.099999999999994</v>
      </c>
      <c r="I336" s="209"/>
      <c r="J336" s="13"/>
      <c r="K336" s="13"/>
      <c r="L336" s="205"/>
      <c r="M336" s="210"/>
      <c r="N336" s="211"/>
      <c r="O336" s="211"/>
      <c r="P336" s="211"/>
      <c r="Q336" s="211"/>
      <c r="R336" s="211"/>
      <c r="S336" s="211"/>
      <c r="T336" s="21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06" t="s">
        <v>519</v>
      </c>
      <c r="AU336" s="206" t="s">
        <v>89</v>
      </c>
      <c r="AV336" s="13" t="s">
        <v>89</v>
      </c>
      <c r="AW336" s="13" t="s">
        <v>35</v>
      </c>
      <c r="AX336" s="13" t="s">
        <v>79</v>
      </c>
      <c r="AY336" s="206" t="s">
        <v>230</v>
      </c>
    </row>
    <row r="337" s="14" customFormat="1">
      <c r="A337" s="14"/>
      <c r="B337" s="213"/>
      <c r="C337" s="14"/>
      <c r="D337" s="191" t="s">
        <v>519</v>
      </c>
      <c r="E337" s="214" t="s">
        <v>1</v>
      </c>
      <c r="F337" s="215" t="s">
        <v>534</v>
      </c>
      <c r="G337" s="14"/>
      <c r="H337" s="216">
        <v>112.8</v>
      </c>
      <c r="I337" s="217"/>
      <c r="J337" s="14"/>
      <c r="K337" s="14"/>
      <c r="L337" s="213"/>
      <c r="M337" s="218"/>
      <c r="N337" s="219"/>
      <c r="O337" s="219"/>
      <c r="P337" s="219"/>
      <c r="Q337" s="219"/>
      <c r="R337" s="219"/>
      <c r="S337" s="219"/>
      <c r="T337" s="220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14" t="s">
        <v>519</v>
      </c>
      <c r="AU337" s="214" t="s">
        <v>89</v>
      </c>
      <c r="AV337" s="14" t="s">
        <v>235</v>
      </c>
      <c r="AW337" s="14" t="s">
        <v>35</v>
      </c>
      <c r="AX337" s="14" t="s">
        <v>87</v>
      </c>
      <c r="AY337" s="214" t="s">
        <v>230</v>
      </c>
    </row>
    <row r="338" s="2" customFormat="1" ht="16.5" customHeight="1">
      <c r="A338" s="38"/>
      <c r="B338" s="177"/>
      <c r="C338" s="178" t="s">
        <v>373</v>
      </c>
      <c r="D338" s="178" t="s">
        <v>231</v>
      </c>
      <c r="E338" s="179" t="s">
        <v>2730</v>
      </c>
      <c r="F338" s="180" t="s">
        <v>2731</v>
      </c>
      <c r="G338" s="181" t="s">
        <v>458</v>
      </c>
      <c r="H338" s="182">
        <v>2</v>
      </c>
      <c r="I338" s="183"/>
      <c r="J338" s="184">
        <f>ROUND(I338*H338,2)</f>
        <v>0</v>
      </c>
      <c r="K338" s="180" t="s">
        <v>515</v>
      </c>
      <c r="L338" s="39"/>
      <c r="M338" s="185" t="s">
        <v>1</v>
      </c>
      <c r="N338" s="186" t="s">
        <v>44</v>
      </c>
      <c r="O338" s="77"/>
      <c r="P338" s="187">
        <f>O338*H338</f>
        <v>0</v>
      </c>
      <c r="Q338" s="187">
        <v>0.41948000000000002</v>
      </c>
      <c r="R338" s="187">
        <f>Q338*H338</f>
        <v>0.83896000000000004</v>
      </c>
      <c r="S338" s="187">
        <v>0</v>
      </c>
      <c r="T338" s="188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189" t="s">
        <v>235</v>
      </c>
      <c r="AT338" s="189" t="s">
        <v>231</v>
      </c>
      <c r="AU338" s="189" t="s">
        <v>89</v>
      </c>
      <c r="AY338" s="19" t="s">
        <v>230</v>
      </c>
      <c r="BE338" s="190">
        <f>IF(N338="základní",J338,0)</f>
        <v>0</v>
      </c>
      <c r="BF338" s="190">
        <f>IF(N338="snížená",J338,0)</f>
        <v>0</v>
      </c>
      <c r="BG338" s="190">
        <f>IF(N338="zákl. přenesená",J338,0)</f>
        <v>0</v>
      </c>
      <c r="BH338" s="190">
        <f>IF(N338="sníž. přenesená",J338,0)</f>
        <v>0</v>
      </c>
      <c r="BI338" s="190">
        <f>IF(N338="nulová",J338,0)</f>
        <v>0</v>
      </c>
      <c r="BJ338" s="19" t="s">
        <v>87</v>
      </c>
      <c r="BK338" s="190">
        <f>ROUND(I338*H338,2)</f>
        <v>0</v>
      </c>
      <c r="BL338" s="19" t="s">
        <v>235</v>
      </c>
      <c r="BM338" s="189" t="s">
        <v>3021</v>
      </c>
    </row>
    <row r="339" s="2" customFormat="1">
      <c r="A339" s="38"/>
      <c r="B339" s="39"/>
      <c r="C339" s="38"/>
      <c r="D339" s="191" t="s">
        <v>237</v>
      </c>
      <c r="E339" s="38"/>
      <c r="F339" s="192" t="s">
        <v>2733</v>
      </c>
      <c r="G339" s="38"/>
      <c r="H339" s="38"/>
      <c r="I339" s="193"/>
      <c r="J339" s="38"/>
      <c r="K339" s="38"/>
      <c r="L339" s="39"/>
      <c r="M339" s="194"/>
      <c r="N339" s="195"/>
      <c r="O339" s="77"/>
      <c r="P339" s="77"/>
      <c r="Q339" s="77"/>
      <c r="R339" s="77"/>
      <c r="S339" s="77"/>
      <c r="T339" s="7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T339" s="19" t="s">
        <v>237</v>
      </c>
      <c r="AU339" s="19" t="s">
        <v>89</v>
      </c>
    </row>
    <row r="340" s="2" customFormat="1">
      <c r="A340" s="38"/>
      <c r="B340" s="39"/>
      <c r="C340" s="38"/>
      <c r="D340" s="199" t="s">
        <v>397</v>
      </c>
      <c r="E340" s="38"/>
      <c r="F340" s="200" t="s">
        <v>2734</v>
      </c>
      <c r="G340" s="38"/>
      <c r="H340" s="38"/>
      <c r="I340" s="193"/>
      <c r="J340" s="38"/>
      <c r="K340" s="38"/>
      <c r="L340" s="39"/>
      <c r="M340" s="194"/>
      <c r="N340" s="195"/>
      <c r="O340" s="77"/>
      <c r="P340" s="77"/>
      <c r="Q340" s="77"/>
      <c r="R340" s="77"/>
      <c r="S340" s="77"/>
      <c r="T340" s="7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T340" s="19" t="s">
        <v>397</v>
      </c>
      <c r="AU340" s="19" t="s">
        <v>89</v>
      </c>
    </row>
    <row r="341" s="13" customFormat="1">
      <c r="A341" s="13"/>
      <c r="B341" s="205"/>
      <c r="C341" s="13"/>
      <c r="D341" s="191" t="s">
        <v>519</v>
      </c>
      <c r="E341" s="206" t="s">
        <v>1</v>
      </c>
      <c r="F341" s="207" t="s">
        <v>3022</v>
      </c>
      <c r="G341" s="13"/>
      <c r="H341" s="208">
        <v>1</v>
      </c>
      <c r="I341" s="209"/>
      <c r="J341" s="13"/>
      <c r="K341" s="13"/>
      <c r="L341" s="205"/>
      <c r="M341" s="210"/>
      <c r="N341" s="211"/>
      <c r="O341" s="211"/>
      <c r="P341" s="211"/>
      <c r="Q341" s="211"/>
      <c r="R341" s="211"/>
      <c r="S341" s="211"/>
      <c r="T341" s="21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06" t="s">
        <v>519</v>
      </c>
      <c r="AU341" s="206" t="s">
        <v>89</v>
      </c>
      <c r="AV341" s="13" t="s">
        <v>89</v>
      </c>
      <c r="AW341" s="13" t="s">
        <v>35</v>
      </c>
      <c r="AX341" s="13" t="s">
        <v>79</v>
      </c>
      <c r="AY341" s="206" t="s">
        <v>230</v>
      </c>
    </row>
    <row r="342" s="13" customFormat="1">
      <c r="A342" s="13"/>
      <c r="B342" s="205"/>
      <c r="C342" s="13"/>
      <c r="D342" s="191" t="s">
        <v>519</v>
      </c>
      <c r="E342" s="206" t="s">
        <v>1</v>
      </c>
      <c r="F342" s="207" t="s">
        <v>2735</v>
      </c>
      <c r="G342" s="13"/>
      <c r="H342" s="208">
        <v>1</v>
      </c>
      <c r="I342" s="209"/>
      <c r="J342" s="13"/>
      <c r="K342" s="13"/>
      <c r="L342" s="205"/>
      <c r="M342" s="210"/>
      <c r="N342" s="211"/>
      <c r="O342" s="211"/>
      <c r="P342" s="211"/>
      <c r="Q342" s="211"/>
      <c r="R342" s="211"/>
      <c r="S342" s="211"/>
      <c r="T342" s="21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06" t="s">
        <v>519</v>
      </c>
      <c r="AU342" s="206" t="s">
        <v>89</v>
      </c>
      <c r="AV342" s="13" t="s">
        <v>89</v>
      </c>
      <c r="AW342" s="13" t="s">
        <v>35</v>
      </c>
      <c r="AX342" s="13" t="s">
        <v>79</v>
      </c>
      <c r="AY342" s="206" t="s">
        <v>230</v>
      </c>
    </row>
    <row r="343" s="14" customFormat="1">
      <c r="A343" s="14"/>
      <c r="B343" s="213"/>
      <c r="C343" s="14"/>
      <c r="D343" s="191" t="s">
        <v>519</v>
      </c>
      <c r="E343" s="214" t="s">
        <v>1</v>
      </c>
      <c r="F343" s="215" t="s">
        <v>534</v>
      </c>
      <c r="G343" s="14"/>
      <c r="H343" s="216">
        <v>2</v>
      </c>
      <c r="I343" s="217"/>
      <c r="J343" s="14"/>
      <c r="K343" s="14"/>
      <c r="L343" s="213"/>
      <c r="M343" s="218"/>
      <c r="N343" s="219"/>
      <c r="O343" s="219"/>
      <c r="P343" s="219"/>
      <c r="Q343" s="219"/>
      <c r="R343" s="219"/>
      <c r="S343" s="219"/>
      <c r="T343" s="220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14" t="s">
        <v>519</v>
      </c>
      <c r="AU343" s="214" t="s">
        <v>89</v>
      </c>
      <c r="AV343" s="14" t="s">
        <v>235</v>
      </c>
      <c r="AW343" s="14" t="s">
        <v>35</v>
      </c>
      <c r="AX343" s="14" t="s">
        <v>87</v>
      </c>
      <c r="AY343" s="214" t="s">
        <v>230</v>
      </c>
    </row>
    <row r="344" s="2" customFormat="1" ht="16.5" customHeight="1">
      <c r="A344" s="38"/>
      <c r="B344" s="177"/>
      <c r="C344" s="236" t="s">
        <v>377</v>
      </c>
      <c r="D344" s="236" t="s">
        <v>745</v>
      </c>
      <c r="E344" s="237" t="s">
        <v>2186</v>
      </c>
      <c r="F344" s="238" t="s">
        <v>2187</v>
      </c>
      <c r="G344" s="239" t="s">
        <v>458</v>
      </c>
      <c r="H344" s="240">
        <v>1</v>
      </c>
      <c r="I344" s="241"/>
      <c r="J344" s="242">
        <f>ROUND(I344*H344,2)</f>
        <v>0</v>
      </c>
      <c r="K344" s="238" t="s">
        <v>515</v>
      </c>
      <c r="L344" s="243"/>
      <c r="M344" s="244" t="s">
        <v>1</v>
      </c>
      <c r="N344" s="245" t="s">
        <v>44</v>
      </c>
      <c r="O344" s="77"/>
      <c r="P344" s="187">
        <f>O344*H344</f>
        <v>0</v>
      </c>
      <c r="Q344" s="187">
        <v>1.3700000000000001</v>
      </c>
      <c r="R344" s="187">
        <f>Q344*H344</f>
        <v>1.3700000000000001</v>
      </c>
      <c r="S344" s="187">
        <v>0</v>
      </c>
      <c r="T344" s="188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89" t="s">
        <v>260</v>
      </c>
      <c r="AT344" s="189" t="s">
        <v>745</v>
      </c>
      <c r="AU344" s="189" t="s">
        <v>89</v>
      </c>
      <c r="AY344" s="19" t="s">
        <v>230</v>
      </c>
      <c r="BE344" s="190">
        <f>IF(N344="základní",J344,0)</f>
        <v>0</v>
      </c>
      <c r="BF344" s="190">
        <f>IF(N344="snížená",J344,0)</f>
        <v>0</v>
      </c>
      <c r="BG344" s="190">
        <f>IF(N344="zákl. přenesená",J344,0)</f>
        <v>0</v>
      </c>
      <c r="BH344" s="190">
        <f>IF(N344="sníž. přenesená",J344,0)</f>
        <v>0</v>
      </c>
      <c r="BI344" s="190">
        <f>IF(N344="nulová",J344,0)</f>
        <v>0</v>
      </c>
      <c r="BJ344" s="19" t="s">
        <v>87</v>
      </c>
      <c r="BK344" s="190">
        <f>ROUND(I344*H344,2)</f>
        <v>0</v>
      </c>
      <c r="BL344" s="19" t="s">
        <v>235</v>
      </c>
      <c r="BM344" s="189" t="s">
        <v>3023</v>
      </c>
    </row>
    <row r="345" s="2" customFormat="1">
      <c r="A345" s="38"/>
      <c r="B345" s="39"/>
      <c r="C345" s="38"/>
      <c r="D345" s="191" t="s">
        <v>237</v>
      </c>
      <c r="E345" s="38"/>
      <c r="F345" s="192" t="s">
        <v>2187</v>
      </c>
      <c r="G345" s="38"/>
      <c r="H345" s="38"/>
      <c r="I345" s="193"/>
      <c r="J345" s="38"/>
      <c r="K345" s="38"/>
      <c r="L345" s="39"/>
      <c r="M345" s="194"/>
      <c r="N345" s="195"/>
      <c r="O345" s="77"/>
      <c r="P345" s="77"/>
      <c r="Q345" s="77"/>
      <c r="R345" s="77"/>
      <c r="S345" s="77"/>
      <c r="T345" s="7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237</v>
      </c>
      <c r="AU345" s="19" t="s">
        <v>89</v>
      </c>
    </row>
    <row r="346" s="13" customFormat="1">
      <c r="A346" s="13"/>
      <c r="B346" s="205"/>
      <c r="C346" s="13"/>
      <c r="D346" s="191" t="s">
        <v>519</v>
      </c>
      <c r="E346" s="206" t="s">
        <v>1</v>
      </c>
      <c r="F346" s="207" t="s">
        <v>3022</v>
      </c>
      <c r="G346" s="13"/>
      <c r="H346" s="208">
        <v>1</v>
      </c>
      <c r="I346" s="209"/>
      <c r="J346" s="13"/>
      <c r="K346" s="13"/>
      <c r="L346" s="205"/>
      <c r="M346" s="210"/>
      <c r="N346" s="211"/>
      <c r="O346" s="211"/>
      <c r="P346" s="211"/>
      <c r="Q346" s="211"/>
      <c r="R346" s="211"/>
      <c r="S346" s="211"/>
      <c r="T346" s="21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06" t="s">
        <v>519</v>
      </c>
      <c r="AU346" s="206" t="s">
        <v>89</v>
      </c>
      <c r="AV346" s="13" t="s">
        <v>89</v>
      </c>
      <c r="AW346" s="13" t="s">
        <v>35</v>
      </c>
      <c r="AX346" s="13" t="s">
        <v>79</v>
      </c>
      <c r="AY346" s="206" t="s">
        <v>230</v>
      </c>
    </row>
    <row r="347" s="14" customFormat="1">
      <c r="A347" s="14"/>
      <c r="B347" s="213"/>
      <c r="C347" s="14"/>
      <c r="D347" s="191" t="s">
        <v>519</v>
      </c>
      <c r="E347" s="214" t="s">
        <v>1</v>
      </c>
      <c r="F347" s="215" t="s">
        <v>534</v>
      </c>
      <c r="G347" s="14"/>
      <c r="H347" s="216">
        <v>1</v>
      </c>
      <c r="I347" s="217"/>
      <c r="J347" s="14"/>
      <c r="K347" s="14"/>
      <c r="L347" s="213"/>
      <c r="M347" s="218"/>
      <c r="N347" s="219"/>
      <c r="O347" s="219"/>
      <c r="P347" s="219"/>
      <c r="Q347" s="219"/>
      <c r="R347" s="219"/>
      <c r="S347" s="219"/>
      <c r="T347" s="220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14" t="s">
        <v>519</v>
      </c>
      <c r="AU347" s="214" t="s">
        <v>89</v>
      </c>
      <c r="AV347" s="14" t="s">
        <v>235</v>
      </c>
      <c r="AW347" s="14" t="s">
        <v>35</v>
      </c>
      <c r="AX347" s="14" t="s">
        <v>87</v>
      </c>
      <c r="AY347" s="214" t="s">
        <v>230</v>
      </c>
    </row>
    <row r="348" s="2" customFormat="1" ht="16.5" customHeight="1">
      <c r="A348" s="38"/>
      <c r="B348" s="177"/>
      <c r="C348" s="236" t="s">
        <v>381</v>
      </c>
      <c r="D348" s="236" t="s">
        <v>745</v>
      </c>
      <c r="E348" s="237" t="s">
        <v>2737</v>
      </c>
      <c r="F348" s="238" t="s">
        <v>2738</v>
      </c>
      <c r="G348" s="239" t="s">
        <v>458</v>
      </c>
      <c r="H348" s="240">
        <v>1</v>
      </c>
      <c r="I348" s="241"/>
      <c r="J348" s="242">
        <f>ROUND(I348*H348,2)</f>
        <v>0</v>
      </c>
      <c r="K348" s="238" t="s">
        <v>515</v>
      </c>
      <c r="L348" s="243"/>
      <c r="M348" s="244" t="s">
        <v>1</v>
      </c>
      <c r="N348" s="245" t="s">
        <v>44</v>
      </c>
      <c r="O348" s="77"/>
      <c r="P348" s="187">
        <f>O348*H348</f>
        <v>0</v>
      </c>
      <c r="Q348" s="187">
        <v>1.45</v>
      </c>
      <c r="R348" s="187">
        <f>Q348*H348</f>
        <v>1.45</v>
      </c>
      <c r="S348" s="187">
        <v>0</v>
      </c>
      <c r="T348" s="188">
        <f>S348*H348</f>
        <v>0</v>
      </c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189" t="s">
        <v>260</v>
      </c>
      <c r="AT348" s="189" t="s">
        <v>745</v>
      </c>
      <c r="AU348" s="189" t="s">
        <v>89</v>
      </c>
      <c r="AY348" s="19" t="s">
        <v>230</v>
      </c>
      <c r="BE348" s="190">
        <f>IF(N348="základní",J348,0)</f>
        <v>0</v>
      </c>
      <c r="BF348" s="190">
        <f>IF(N348="snížená",J348,0)</f>
        <v>0</v>
      </c>
      <c r="BG348" s="190">
        <f>IF(N348="zákl. přenesená",J348,0)</f>
        <v>0</v>
      </c>
      <c r="BH348" s="190">
        <f>IF(N348="sníž. přenesená",J348,0)</f>
        <v>0</v>
      </c>
      <c r="BI348" s="190">
        <f>IF(N348="nulová",J348,0)</f>
        <v>0</v>
      </c>
      <c r="BJ348" s="19" t="s">
        <v>87</v>
      </c>
      <c r="BK348" s="190">
        <f>ROUND(I348*H348,2)</f>
        <v>0</v>
      </c>
      <c r="BL348" s="19" t="s">
        <v>235</v>
      </c>
      <c r="BM348" s="189" t="s">
        <v>3024</v>
      </c>
    </row>
    <row r="349" s="2" customFormat="1">
      <c r="A349" s="38"/>
      <c r="B349" s="39"/>
      <c r="C349" s="38"/>
      <c r="D349" s="191" t="s">
        <v>237</v>
      </c>
      <c r="E349" s="38"/>
      <c r="F349" s="192" t="s">
        <v>2738</v>
      </c>
      <c r="G349" s="38"/>
      <c r="H349" s="38"/>
      <c r="I349" s="193"/>
      <c r="J349" s="38"/>
      <c r="K349" s="38"/>
      <c r="L349" s="39"/>
      <c r="M349" s="194"/>
      <c r="N349" s="195"/>
      <c r="O349" s="77"/>
      <c r="P349" s="77"/>
      <c r="Q349" s="77"/>
      <c r="R349" s="77"/>
      <c r="S349" s="77"/>
      <c r="T349" s="7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T349" s="19" t="s">
        <v>237</v>
      </c>
      <c r="AU349" s="19" t="s">
        <v>89</v>
      </c>
    </row>
    <row r="350" s="13" customFormat="1">
      <c r="A350" s="13"/>
      <c r="B350" s="205"/>
      <c r="C350" s="13"/>
      <c r="D350" s="191" t="s">
        <v>519</v>
      </c>
      <c r="E350" s="206" t="s">
        <v>1</v>
      </c>
      <c r="F350" s="207" t="s">
        <v>2735</v>
      </c>
      <c r="G350" s="13"/>
      <c r="H350" s="208">
        <v>1</v>
      </c>
      <c r="I350" s="209"/>
      <c r="J350" s="13"/>
      <c r="K350" s="13"/>
      <c r="L350" s="205"/>
      <c r="M350" s="210"/>
      <c r="N350" s="211"/>
      <c r="O350" s="211"/>
      <c r="P350" s="211"/>
      <c r="Q350" s="211"/>
      <c r="R350" s="211"/>
      <c r="S350" s="211"/>
      <c r="T350" s="21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06" t="s">
        <v>519</v>
      </c>
      <c r="AU350" s="206" t="s">
        <v>89</v>
      </c>
      <c r="AV350" s="13" t="s">
        <v>89</v>
      </c>
      <c r="AW350" s="13" t="s">
        <v>35</v>
      </c>
      <c r="AX350" s="13" t="s">
        <v>79</v>
      </c>
      <c r="AY350" s="206" t="s">
        <v>230</v>
      </c>
    </row>
    <row r="351" s="14" customFormat="1">
      <c r="A351" s="14"/>
      <c r="B351" s="213"/>
      <c r="C351" s="14"/>
      <c r="D351" s="191" t="s">
        <v>519</v>
      </c>
      <c r="E351" s="214" t="s">
        <v>1</v>
      </c>
      <c r="F351" s="215" t="s">
        <v>534</v>
      </c>
      <c r="G351" s="14"/>
      <c r="H351" s="216">
        <v>1</v>
      </c>
      <c r="I351" s="217"/>
      <c r="J351" s="14"/>
      <c r="K351" s="14"/>
      <c r="L351" s="213"/>
      <c r="M351" s="218"/>
      <c r="N351" s="219"/>
      <c r="O351" s="219"/>
      <c r="P351" s="219"/>
      <c r="Q351" s="219"/>
      <c r="R351" s="219"/>
      <c r="S351" s="219"/>
      <c r="T351" s="220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14" t="s">
        <v>519</v>
      </c>
      <c r="AU351" s="214" t="s">
        <v>89</v>
      </c>
      <c r="AV351" s="14" t="s">
        <v>235</v>
      </c>
      <c r="AW351" s="14" t="s">
        <v>35</v>
      </c>
      <c r="AX351" s="14" t="s">
        <v>87</v>
      </c>
      <c r="AY351" s="214" t="s">
        <v>230</v>
      </c>
    </row>
    <row r="352" s="2" customFormat="1" ht="16.5" customHeight="1">
      <c r="A352" s="38"/>
      <c r="B352" s="177"/>
      <c r="C352" s="236" t="s">
        <v>386</v>
      </c>
      <c r="D352" s="236" t="s">
        <v>745</v>
      </c>
      <c r="E352" s="237" t="s">
        <v>2189</v>
      </c>
      <c r="F352" s="238" t="s">
        <v>2190</v>
      </c>
      <c r="G352" s="239" t="s">
        <v>458</v>
      </c>
      <c r="H352" s="240">
        <v>4</v>
      </c>
      <c r="I352" s="241"/>
      <c r="J352" s="242">
        <f>ROUND(I352*H352,2)</f>
        <v>0</v>
      </c>
      <c r="K352" s="238" t="s">
        <v>515</v>
      </c>
      <c r="L352" s="243"/>
      <c r="M352" s="244" t="s">
        <v>1</v>
      </c>
      <c r="N352" s="245" t="s">
        <v>44</v>
      </c>
      <c r="O352" s="77"/>
      <c r="P352" s="187">
        <f>O352*H352</f>
        <v>0</v>
      </c>
      <c r="Q352" s="187">
        <v>0.002</v>
      </c>
      <c r="R352" s="187">
        <f>Q352*H352</f>
        <v>0.0080000000000000002</v>
      </c>
      <c r="S352" s="187">
        <v>0</v>
      </c>
      <c r="T352" s="188">
        <f>S352*H352</f>
        <v>0</v>
      </c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R352" s="189" t="s">
        <v>260</v>
      </c>
      <c r="AT352" s="189" t="s">
        <v>745</v>
      </c>
      <c r="AU352" s="189" t="s">
        <v>89</v>
      </c>
      <c r="AY352" s="19" t="s">
        <v>230</v>
      </c>
      <c r="BE352" s="190">
        <f>IF(N352="základní",J352,0)</f>
        <v>0</v>
      </c>
      <c r="BF352" s="190">
        <f>IF(N352="snížená",J352,0)</f>
        <v>0</v>
      </c>
      <c r="BG352" s="190">
        <f>IF(N352="zákl. přenesená",J352,0)</f>
        <v>0</v>
      </c>
      <c r="BH352" s="190">
        <f>IF(N352="sníž. přenesená",J352,0)</f>
        <v>0</v>
      </c>
      <c r="BI352" s="190">
        <f>IF(N352="nulová",J352,0)</f>
        <v>0</v>
      </c>
      <c r="BJ352" s="19" t="s">
        <v>87</v>
      </c>
      <c r="BK352" s="190">
        <f>ROUND(I352*H352,2)</f>
        <v>0</v>
      </c>
      <c r="BL352" s="19" t="s">
        <v>235</v>
      </c>
      <c r="BM352" s="189" t="s">
        <v>3025</v>
      </c>
    </row>
    <row r="353" s="2" customFormat="1">
      <c r="A353" s="38"/>
      <c r="B353" s="39"/>
      <c r="C353" s="38"/>
      <c r="D353" s="191" t="s">
        <v>237</v>
      </c>
      <c r="E353" s="38"/>
      <c r="F353" s="192" t="s">
        <v>2190</v>
      </c>
      <c r="G353" s="38"/>
      <c r="H353" s="38"/>
      <c r="I353" s="193"/>
      <c r="J353" s="38"/>
      <c r="K353" s="38"/>
      <c r="L353" s="39"/>
      <c r="M353" s="194"/>
      <c r="N353" s="195"/>
      <c r="O353" s="77"/>
      <c r="P353" s="77"/>
      <c r="Q353" s="77"/>
      <c r="R353" s="77"/>
      <c r="S353" s="77"/>
      <c r="T353" s="7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19" t="s">
        <v>237</v>
      </c>
      <c r="AU353" s="19" t="s">
        <v>89</v>
      </c>
    </row>
    <row r="354" s="13" customFormat="1">
      <c r="A354" s="13"/>
      <c r="B354" s="205"/>
      <c r="C354" s="13"/>
      <c r="D354" s="191" t="s">
        <v>519</v>
      </c>
      <c r="E354" s="206" t="s">
        <v>1</v>
      </c>
      <c r="F354" s="207" t="s">
        <v>3026</v>
      </c>
      <c r="G354" s="13"/>
      <c r="H354" s="208">
        <v>4</v>
      </c>
      <c r="I354" s="209"/>
      <c r="J354" s="13"/>
      <c r="K354" s="13"/>
      <c r="L354" s="205"/>
      <c r="M354" s="210"/>
      <c r="N354" s="211"/>
      <c r="O354" s="211"/>
      <c r="P354" s="211"/>
      <c r="Q354" s="211"/>
      <c r="R354" s="211"/>
      <c r="S354" s="211"/>
      <c r="T354" s="21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06" t="s">
        <v>519</v>
      </c>
      <c r="AU354" s="206" t="s">
        <v>89</v>
      </c>
      <c r="AV354" s="13" t="s">
        <v>89</v>
      </c>
      <c r="AW354" s="13" t="s">
        <v>35</v>
      </c>
      <c r="AX354" s="13" t="s">
        <v>79</v>
      </c>
      <c r="AY354" s="206" t="s">
        <v>230</v>
      </c>
    </row>
    <row r="355" s="14" customFormat="1">
      <c r="A355" s="14"/>
      <c r="B355" s="213"/>
      <c r="C355" s="14"/>
      <c r="D355" s="191" t="s">
        <v>519</v>
      </c>
      <c r="E355" s="214" t="s">
        <v>1</v>
      </c>
      <c r="F355" s="215" t="s">
        <v>534</v>
      </c>
      <c r="G355" s="14"/>
      <c r="H355" s="216">
        <v>4</v>
      </c>
      <c r="I355" s="217"/>
      <c r="J355" s="14"/>
      <c r="K355" s="14"/>
      <c r="L355" s="213"/>
      <c r="M355" s="218"/>
      <c r="N355" s="219"/>
      <c r="O355" s="219"/>
      <c r="P355" s="219"/>
      <c r="Q355" s="219"/>
      <c r="R355" s="219"/>
      <c r="S355" s="219"/>
      <c r="T355" s="220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14" t="s">
        <v>519</v>
      </c>
      <c r="AU355" s="214" t="s">
        <v>89</v>
      </c>
      <c r="AV355" s="14" t="s">
        <v>235</v>
      </c>
      <c r="AW355" s="14" t="s">
        <v>35</v>
      </c>
      <c r="AX355" s="14" t="s">
        <v>87</v>
      </c>
      <c r="AY355" s="214" t="s">
        <v>230</v>
      </c>
    </row>
    <row r="356" s="2" customFormat="1" ht="16.5" customHeight="1">
      <c r="A356" s="38"/>
      <c r="B356" s="177"/>
      <c r="C356" s="178" t="s">
        <v>391</v>
      </c>
      <c r="D356" s="178" t="s">
        <v>231</v>
      </c>
      <c r="E356" s="179" t="s">
        <v>2193</v>
      </c>
      <c r="F356" s="180" t="s">
        <v>2194</v>
      </c>
      <c r="G356" s="181" t="s">
        <v>458</v>
      </c>
      <c r="H356" s="182">
        <v>2</v>
      </c>
      <c r="I356" s="183"/>
      <c r="J356" s="184">
        <f>ROUND(I356*H356,2)</f>
        <v>0</v>
      </c>
      <c r="K356" s="180" t="s">
        <v>515</v>
      </c>
      <c r="L356" s="39"/>
      <c r="M356" s="185" t="s">
        <v>1</v>
      </c>
      <c r="N356" s="186" t="s">
        <v>44</v>
      </c>
      <c r="O356" s="77"/>
      <c r="P356" s="187">
        <f>O356*H356</f>
        <v>0</v>
      </c>
      <c r="Q356" s="187">
        <v>0.0098899999999999995</v>
      </c>
      <c r="R356" s="187">
        <f>Q356*H356</f>
        <v>0.019779999999999999</v>
      </c>
      <c r="S356" s="187">
        <v>0</v>
      </c>
      <c r="T356" s="188">
        <f>S356*H356</f>
        <v>0</v>
      </c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189" t="s">
        <v>235</v>
      </c>
      <c r="AT356" s="189" t="s">
        <v>231</v>
      </c>
      <c r="AU356" s="189" t="s">
        <v>89</v>
      </c>
      <c r="AY356" s="19" t="s">
        <v>230</v>
      </c>
      <c r="BE356" s="190">
        <f>IF(N356="základní",J356,0)</f>
        <v>0</v>
      </c>
      <c r="BF356" s="190">
        <f>IF(N356="snížená",J356,0)</f>
        <v>0</v>
      </c>
      <c r="BG356" s="190">
        <f>IF(N356="zákl. přenesená",J356,0)</f>
        <v>0</v>
      </c>
      <c r="BH356" s="190">
        <f>IF(N356="sníž. přenesená",J356,0)</f>
        <v>0</v>
      </c>
      <c r="BI356" s="190">
        <f>IF(N356="nulová",J356,0)</f>
        <v>0</v>
      </c>
      <c r="BJ356" s="19" t="s">
        <v>87</v>
      </c>
      <c r="BK356" s="190">
        <f>ROUND(I356*H356,2)</f>
        <v>0</v>
      </c>
      <c r="BL356" s="19" t="s">
        <v>235</v>
      </c>
      <c r="BM356" s="189" t="s">
        <v>3027</v>
      </c>
    </row>
    <row r="357" s="2" customFormat="1">
      <c r="A357" s="38"/>
      <c r="B357" s="39"/>
      <c r="C357" s="38"/>
      <c r="D357" s="191" t="s">
        <v>237</v>
      </c>
      <c r="E357" s="38"/>
      <c r="F357" s="192" t="s">
        <v>2196</v>
      </c>
      <c r="G357" s="38"/>
      <c r="H357" s="38"/>
      <c r="I357" s="193"/>
      <c r="J357" s="38"/>
      <c r="K357" s="38"/>
      <c r="L357" s="39"/>
      <c r="M357" s="194"/>
      <c r="N357" s="195"/>
      <c r="O357" s="77"/>
      <c r="P357" s="77"/>
      <c r="Q357" s="77"/>
      <c r="R357" s="77"/>
      <c r="S357" s="77"/>
      <c r="T357" s="7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19" t="s">
        <v>237</v>
      </c>
      <c r="AU357" s="19" t="s">
        <v>89</v>
      </c>
    </row>
    <row r="358" s="2" customFormat="1">
      <c r="A358" s="38"/>
      <c r="B358" s="39"/>
      <c r="C358" s="38"/>
      <c r="D358" s="199" t="s">
        <v>397</v>
      </c>
      <c r="E358" s="38"/>
      <c r="F358" s="200" t="s">
        <v>2197</v>
      </c>
      <c r="G358" s="38"/>
      <c r="H358" s="38"/>
      <c r="I358" s="193"/>
      <c r="J358" s="38"/>
      <c r="K358" s="38"/>
      <c r="L358" s="39"/>
      <c r="M358" s="194"/>
      <c r="N358" s="195"/>
      <c r="O358" s="77"/>
      <c r="P358" s="77"/>
      <c r="Q358" s="77"/>
      <c r="R358" s="77"/>
      <c r="S358" s="77"/>
      <c r="T358" s="7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T358" s="19" t="s">
        <v>397</v>
      </c>
      <c r="AU358" s="19" t="s">
        <v>89</v>
      </c>
    </row>
    <row r="359" s="13" customFormat="1">
      <c r="A359" s="13"/>
      <c r="B359" s="205"/>
      <c r="C359" s="13"/>
      <c r="D359" s="191" t="s">
        <v>519</v>
      </c>
      <c r="E359" s="206" t="s">
        <v>1</v>
      </c>
      <c r="F359" s="207" t="s">
        <v>3028</v>
      </c>
      <c r="G359" s="13"/>
      <c r="H359" s="208">
        <v>2</v>
      </c>
      <c r="I359" s="209"/>
      <c r="J359" s="13"/>
      <c r="K359" s="13"/>
      <c r="L359" s="205"/>
      <c r="M359" s="210"/>
      <c r="N359" s="211"/>
      <c r="O359" s="211"/>
      <c r="P359" s="211"/>
      <c r="Q359" s="211"/>
      <c r="R359" s="211"/>
      <c r="S359" s="211"/>
      <c r="T359" s="21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06" t="s">
        <v>519</v>
      </c>
      <c r="AU359" s="206" t="s">
        <v>89</v>
      </c>
      <c r="AV359" s="13" t="s">
        <v>89</v>
      </c>
      <c r="AW359" s="13" t="s">
        <v>35</v>
      </c>
      <c r="AX359" s="13" t="s">
        <v>79</v>
      </c>
      <c r="AY359" s="206" t="s">
        <v>230</v>
      </c>
    </row>
    <row r="360" s="14" customFormat="1">
      <c r="A360" s="14"/>
      <c r="B360" s="213"/>
      <c r="C360" s="14"/>
      <c r="D360" s="191" t="s">
        <v>519</v>
      </c>
      <c r="E360" s="214" t="s">
        <v>1</v>
      </c>
      <c r="F360" s="215" t="s">
        <v>534</v>
      </c>
      <c r="G360" s="14"/>
      <c r="H360" s="216">
        <v>2</v>
      </c>
      <c r="I360" s="217"/>
      <c r="J360" s="14"/>
      <c r="K360" s="14"/>
      <c r="L360" s="213"/>
      <c r="M360" s="218"/>
      <c r="N360" s="219"/>
      <c r="O360" s="219"/>
      <c r="P360" s="219"/>
      <c r="Q360" s="219"/>
      <c r="R360" s="219"/>
      <c r="S360" s="219"/>
      <c r="T360" s="22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14" t="s">
        <v>519</v>
      </c>
      <c r="AU360" s="214" t="s">
        <v>89</v>
      </c>
      <c r="AV360" s="14" t="s">
        <v>235</v>
      </c>
      <c r="AW360" s="14" t="s">
        <v>35</v>
      </c>
      <c r="AX360" s="14" t="s">
        <v>87</v>
      </c>
      <c r="AY360" s="214" t="s">
        <v>230</v>
      </c>
    </row>
    <row r="361" s="2" customFormat="1" ht="16.5" customHeight="1">
      <c r="A361" s="38"/>
      <c r="B361" s="177"/>
      <c r="C361" s="236" t="s">
        <v>402</v>
      </c>
      <c r="D361" s="236" t="s">
        <v>745</v>
      </c>
      <c r="E361" s="237" t="s">
        <v>2199</v>
      </c>
      <c r="F361" s="238" t="s">
        <v>2200</v>
      </c>
      <c r="G361" s="239" t="s">
        <v>458</v>
      </c>
      <c r="H361" s="240">
        <v>2</v>
      </c>
      <c r="I361" s="241"/>
      <c r="J361" s="242">
        <f>ROUND(I361*H361,2)</f>
        <v>0</v>
      </c>
      <c r="K361" s="238" t="s">
        <v>515</v>
      </c>
      <c r="L361" s="243"/>
      <c r="M361" s="244" t="s">
        <v>1</v>
      </c>
      <c r="N361" s="245" t="s">
        <v>44</v>
      </c>
      <c r="O361" s="77"/>
      <c r="P361" s="187">
        <f>O361*H361</f>
        <v>0</v>
      </c>
      <c r="Q361" s="187">
        <v>0.254</v>
      </c>
      <c r="R361" s="187">
        <f>Q361*H361</f>
        <v>0.50800000000000001</v>
      </c>
      <c r="S361" s="187">
        <v>0</v>
      </c>
      <c r="T361" s="188">
        <f>S361*H361</f>
        <v>0</v>
      </c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R361" s="189" t="s">
        <v>260</v>
      </c>
      <c r="AT361" s="189" t="s">
        <v>745</v>
      </c>
      <c r="AU361" s="189" t="s">
        <v>89</v>
      </c>
      <c r="AY361" s="19" t="s">
        <v>230</v>
      </c>
      <c r="BE361" s="190">
        <f>IF(N361="základní",J361,0)</f>
        <v>0</v>
      </c>
      <c r="BF361" s="190">
        <f>IF(N361="snížená",J361,0)</f>
        <v>0</v>
      </c>
      <c r="BG361" s="190">
        <f>IF(N361="zákl. přenesená",J361,0)</f>
        <v>0</v>
      </c>
      <c r="BH361" s="190">
        <f>IF(N361="sníž. přenesená",J361,0)</f>
        <v>0</v>
      </c>
      <c r="BI361" s="190">
        <f>IF(N361="nulová",J361,0)</f>
        <v>0</v>
      </c>
      <c r="BJ361" s="19" t="s">
        <v>87</v>
      </c>
      <c r="BK361" s="190">
        <f>ROUND(I361*H361,2)</f>
        <v>0</v>
      </c>
      <c r="BL361" s="19" t="s">
        <v>235</v>
      </c>
      <c r="BM361" s="189" t="s">
        <v>3029</v>
      </c>
    </row>
    <row r="362" s="2" customFormat="1">
      <c r="A362" s="38"/>
      <c r="B362" s="39"/>
      <c r="C362" s="38"/>
      <c r="D362" s="191" t="s">
        <v>237</v>
      </c>
      <c r="E362" s="38"/>
      <c r="F362" s="192" t="s">
        <v>2200</v>
      </c>
      <c r="G362" s="38"/>
      <c r="H362" s="38"/>
      <c r="I362" s="193"/>
      <c r="J362" s="38"/>
      <c r="K362" s="38"/>
      <c r="L362" s="39"/>
      <c r="M362" s="194"/>
      <c r="N362" s="195"/>
      <c r="O362" s="77"/>
      <c r="P362" s="77"/>
      <c r="Q362" s="77"/>
      <c r="R362" s="77"/>
      <c r="S362" s="77"/>
      <c r="T362" s="7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T362" s="19" t="s">
        <v>237</v>
      </c>
      <c r="AU362" s="19" t="s">
        <v>89</v>
      </c>
    </row>
    <row r="363" s="2" customFormat="1" ht="16.5" customHeight="1">
      <c r="A363" s="38"/>
      <c r="B363" s="177"/>
      <c r="C363" s="178" t="s">
        <v>406</v>
      </c>
      <c r="D363" s="178" t="s">
        <v>231</v>
      </c>
      <c r="E363" s="179" t="s">
        <v>2220</v>
      </c>
      <c r="F363" s="180" t="s">
        <v>2221</v>
      </c>
      <c r="G363" s="181" t="s">
        <v>458</v>
      </c>
      <c r="H363" s="182">
        <v>2</v>
      </c>
      <c r="I363" s="183"/>
      <c r="J363" s="184">
        <f>ROUND(I363*H363,2)</f>
        <v>0</v>
      </c>
      <c r="K363" s="180" t="s">
        <v>515</v>
      </c>
      <c r="L363" s="39"/>
      <c r="M363" s="185" t="s">
        <v>1</v>
      </c>
      <c r="N363" s="186" t="s">
        <v>44</v>
      </c>
      <c r="O363" s="77"/>
      <c r="P363" s="187">
        <f>O363*H363</f>
        <v>0</v>
      </c>
      <c r="Q363" s="187">
        <v>0.012184</v>
      </c>
      <c r="R363" s="187">
        <f>Q363*H363</f>
        <v>0.024368000000000001</v>
      </c>
      <c r="S363" s="187">
        <v>0</v>
      </c>
      <c r="T363" s="188">
        <f>S363*H363</f>
        <v>0</v>
      </c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R363" s="189" t="s">
        <v>235</v>
      </c>
      <c r="AT363" s="189" t="s">
        <v>231</v>
      </c>
      <c r="AU363" s="189" t="s">
        <v>89</v>
      </c>
      <c r="AY363" s="19" t="s">
        <v>230</v>
      </c>
      <c r="BE363" s="190">
        <f>IF(N363="základní",J363,0)</f>
        <v>0</v>
      </c>
      <c r="BF363" s="190">
        <f>IF(N363="snížená",J363,0)</f>
        <v>0</v>
      </c>
      <c r="BG363" s="190">
        <f>IF(N363="zákl. přenesená",J363,0)</f>
        <v>0</v>
      </c>
      <c r="BH363" s="190">
        <f>IF(N363="sníž. přenesená",J363,0)</f>
        <v>0</v>
      </c>
      <c r="BI363" s="190">
        <f>IF(N363="nulová",J363,0)</f>
        <v>0</v>
      </c>
      <c r="BJ363" s="19" t="s">
        <v>87</v>
      </c>
      <c r="BK363" s="190">
        <f>ROUND(I363*H363,2)</f>
        <v>0</v>
      </c>
      <c r="BL363" s="19" t="s">
        <v>235</v>
      </c>
      <c r="BM363" s="189" t="s">
        <v>3030</v>
      </c>
    </row>
    <row r="364" s="2" customFormat="1">
      <c r="A364" s="38"/>
      <c r="B364" s="39"/>
      <c r="C364" s="38"/>
      <c r="D364" s="191" t="s">
        <v>237</v>
      </c>
      <c r="E364" s="38"/>
      <c r="F364" s="192" t="s">
        <v>2223</v>
      </c>
      <c r="G364" s="38"/>
      <c r="H364" s="38"/>
      <c r="I364" s="193"/>
      <c r="J364" s="38"/>
      <c r="K364" s="38"/>
      <c r="L364" s="39"/>
      <c r="M364" s="194"/>
      <c r="N364" s="195"/>
      <c r="O364" s="77"/>
      <c r="P364" s="77"/>
      <c r="Q364" s="77"/>
      <c r="R364" s="77"/>
      <c r="S364" s="77"/>
      <c r="T364" s="7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T364" s="19" t="s">
        <v>237</v>
      </c>
      <c r="AU364" s="19" t="s">
        <v>89</v>
      </c>
    </row>
    <row r="365" s="2" customFormat="1">
      <c r="A365" s="38"/>
      <c r="B365" s="39"/>
      <c r="C365" s="38"/>
      <c r="D365" s="199" t="s">
        <v>397</v>
      </c>
      <c r="E365" s="38"/>
      <c r="F365" s="200" t="s">
        <v>2224</v>
      </c>
      <c r="G365" s="38"/>
      <c r="H365" s="38"/>
      <c r="I365" s="193"/>
      <c r="J365" s="38"/>
      <c r="K365" s="38"/>
      <c r="L365" s="39"/>
      <c r="M365" s="194"/>
      <c r="N365" s="195"/>
      <c r="O365" s="77"/>
      <c r="P365" s="77"/>
      <c r="Q365" s="77"/>
      <c r="R365" s="77"/>
      <c r="S365" s="77"/>
      <c r="T365" s="7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T365" s="19" t="s">
        <v>397</v>
      </c>
      <c r="AU365" s="19" t="s">
        <v>89</v>
      </c>
    </row>
    <row r="366" s="13" customFormat="1">
      <c r="A366" s="13"/>
      <c r="B366" s="205"/>
      <c r="C366" s="13"/>
      <c r="D366" s="191" t="s">
        <v>519</v>
      </c>
      <c r="E366" s="206" t="s">
        <v>1</v>
      </c>
      <c r="F366" s="207" t="s">
        <v>3031</v>
      </c>
      <c r="G366" s="13"/>
      <c r="H366" s="208">
        <v>2</v>
      </c>
      <c r="I366" s="209"/>
      <c r="J366" s="13"/>
      <c r="K366" s="13"/>
      <c r="L366" s="205"/>
      <c r="M366" s="210"/>
      <c r="N366" s="211"/>
      <c r="O366" s="211"/>
      <c r="P366" s="211"/>
      <c r="Q366" s="211"/>
      <c r="R366" s="211"/>
      <c r="S366" s="211"/>
      <c r="T366" s="21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06" t="s">
        <v>519</v>
      </c>
      <c r="AU366" s="206" t="s">
        <v>89</v>
      </c>
      <c r="AV366" s="13" t="s">
        <v>89</v>
      </c>
      <c r="AW366" s="13" t="s">
        <v>35</v>
      </c>
      <c r="AX366" s="13" t="s">
        <v>79</v>
      </c>
      <c r="AY366" s="206" t="s">
        <v>230</v>
      </c>
    </row>
    <row r="367" s="14" customFormat="1">
      <c r="A367" s="14"/>
      <c r="B367" s="213"/>
      <c r="C367" s="14"/>
      <c r="D367" s="191" t="s">
        <v>519</v>
      </c>
      <c r="E367" s="214" t="s">
        <v>1</v>
      </c>
      <c r="F367" s="215" t="s">
        <v>534</v>
      </c>
      <c r="G367" s="14"/>
      <c r="H367" s="216">
        <v>2</v>
      </c>
      <c r="I367" s="217"/>
      <c r="J367" s="14"/>
      <c r="K367" s="14"/>
      <c r="L367" s="213"/>
      <c r="M367" s="218"/>
      <c r="N367" s="219"/>
      <c r="O367" s="219"/>
      <c r="P367" s="219"/>
      <c r="Q367" s="219"/>
      <c r="R367" s="219"/>
      <c r="S367" s="219"/>
      <c r="T367" s="220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14" t="s">
        <v>519</v>
      </c>
      <c r="AU367" s="214" t="s">
        <v>89</v>
      </c>
      <c r="AV367" s="14" t="s">
        <v>235</v>
      </c>
      <c r="AW367" s="14" t="s">
        <v>35</v>
      </c>
      <c r="AX367" s="14" t="s">
        <v>87</v>
      </c>
      <c r="AY367" s="214" t="s">
        <v>230</v>
      </c>
    </row>
    <row r="368" s="2" customFormat="1" ht="16.5" customHeight="1">
      <c r="A368" s="38"/>
      <c r="B368" s="177"/>
      <c r="C368" s="236" t="s">
        <v>410</v>
      </c>
      <c r="D368" s="236" t="s">
        <v>745</v>
      </c>
      <c r="E368" s="237" t="s">
        <v>2226</v>
      </c>
      <c r="F368" s="238" t="s">
        <v>2227</v>
      </c>
      <c r="G368" s="239" t="s">
        <v>458</v>
      </c>
      <c r="H368" s="240">
        <v>2</v>
      </c>
      <c r="I368" s="241"/>
      <c r="J368" s="242">
        <f>ROUND(I368*H368,2)</f>
        <v>0</v>
      </c>
      <c r="K368" s="238" t="s">
        <v>515</v>
      </c>
      <c r="L368" s="243"/>
      <c r="M368" s="244" t="s">
        <v>1</v>
      </c>
      <c r="N368" s="245" t="s">
        <v>44</v>
      </c>
      <c r="O368" s="77"/>
      <c r="P368" s="187">
        <f>O368*H368</f>
        <v>0</v>
      </c>
      <c r="Q368" s="187">
        <v>0.58499999999999996</v>
      </c>
      <c r="R368" s="187">
        <f>Q368*H368</f>
        <v>1.1699999999999999</v>
      </c>
      <c r="S368" s="187">
        <v>0</v>
      </c>
      <c r="T368" s="188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89" t="s">
        <v>260</v>
      </c>
      <c r="AT368" s="189" t="s">
        <v>745</v>
      </c>
      <c r="AU368" s="189" t="s">
        <v>89</v>
      </c>
      <c r="AY368" s="19" t="s">
        <v>230</v>
      </c>
      <c r="BE368" s="190">
        <f>IF(N368="základní",J368,0)</f>
        <v>0</v>
      </c>
      <c r="BF368" s="190">
        <f>IF(N368="snížená",J368,0)</f>
        <v>0</v>
      </c>
      <c r="BG368" s="190">
        <f>IF(N368="zákl. přenesená",J368,0)</f>
        <v>0</v>
      </c>
      <c r="BH368" s="190">
        <f>IF(N368="sníž. přenesená",J368,0)</f>
        <v>0</v>
      </c>
      <c r="BI368" s="190">
        <f>IF(N368="nulová",J368,0)</f>
        <v>0</v>
      </c>
      <c r="BJ368" s="19" t="s">
        <v>87</v>
      </c>
      <c r="BK368" s="190">
        <f>ROUND(I368*H368,2)</f>
        <v>0</v>
      </c>
      <c r="BL368" s="19" t="s">
        <v>235</v>
      </c>
      <c r="BM368" s="189" t="s">
        <v>3032</v>
      </c>
    </row>
    <row r="369" s="2" customFormat="1">
      <c r="A369" s="38"/>
      <c r="B369" s="39"/>
      <c r="C369" s="38"/>
      <c r="D369" s="191" t="s">
        <v>237</v>
      </c>
      <c r="E369" s="38"/>
      <c r="F369" s="192" t="s">
        <v>2227</v>
      </c>
      <c r="G369" s="38"/>
      <c r="H369" s="38"/>
      <c r="I369" s="193"/>
      <c r="J369" s="38"/>
      <c r="K369" s="38"/>
      <c r="L369" s="39"/>
      <c r="M369" s="194"/>
      <c r="N369" s="195"/>
      <c r="O369" s="77"/>
      <c r="P369" s="77"/>
      <c r="Q369" s="77"/>
      <c r="R369" s="77"/>
      <c r="S369" s="77"/>
      <c r="T369" s="7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T369" s="19" t="s">
        <v>237</v>
      </c>
      <c r="AU369" s="19" t="s">
        <v>89</v>
      </c>
    </row>
    <row r="370" s="13" customFormat="1">
      <c r="A370" s="13"/>
      <c r="B370" s="205"/>
      <c r="C370" s="13"/>
      <c r="D370" s="191" t="s">
        <v>519</v>
      </c>
      <c r="E370" s="206" t="s">
        <v>1</v>
      </c>
      <c r="F370" s="207" t="s">
        <v>3031</v>
      </c>
      <c r="G370" s="13"/>
      <c r="H370" s="208">
        <v>2</v>
      </c>
      <c r="I370" s="209"/>
      <c r="J370" s="13"/>
      <c r="K370" s="13"/>
      <c r="L370" s="205"/>
      <c r="M370" s="210"/>
      <c r="N370" s="211"/>
      <c r="O370" s="211"/>
      <c r="P370" s="211"/>
      <c r="Q370" s="211"/>
      <c r="R370" s="211"/>
      <c r="S370" s="211"/>
      <c r="T370" s="21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06" t="s">
        <v>519</v>
      </c>
      <c r="AU370" s="206" t="s">
        <v>89</v>
      </c>
      <c r="AV370" s="13" t="s">
        <v>89</v>
      </c>
      <c r="AW370" s="13" t="s">
        <v>35</v>
      </c>
      <c r="AX370" s="13" t="s">
        <v>79</v>
      </c>
      <c r="AY370" s="206" t="s">
        <v>230</v>
      </c>
    </row>
    <row r="371" s="14" customFormat="1">
      <c r="A371" s="14"/>
      <c r="B371" s="213"/>
      <c r="C371" s="14"/>
      <c r="D371" s="191" t="s">
        <v>519</v>
      </c>
      <c r="E371" s="214" t="s">
        <v>1</v>
      </c>
      <c r="F371" s="215" t="s">
        <v>534</v>
      </c>
      <c r="G371" s="14"/>
      <c r="H371" s="216">
        <v>2</v>
      </c>
      <c r="I371" s="217"/>
      <c r="J371" s="14"/>
      <c r="K371" s="14"/>
      <c r="L371" s="213"/>
      <c r="M371" s="218"/>
      <c r="N371" s="219"/>
      <c r="O371" s="219"/>
      <c r="P371" s="219"/>
      <c r="Q371" s="219"/>
      <c r="R371" s="219"/>
      <c r="S371" s="219"/>
      <c r="T371" s="220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14" t="s">
        <v>519</v>
      </c>
      <c r="AU371" s="214" t="s">
        <v>89</v>
      </c>
      <c r="AV371" s="14" t="s">
        <v>235</v>
      </c>
      <c r="AW371" s="14" t="s">
        <v>35</v>
      </c>
      <c r="AX371" s="14" t="s">
        <v>87</v>
      </c>
      <c r="AY371" s="214" t="s">
        <v>230</v>
      </c>
    </row>
    <row r="372" s="2" customFormat="1" ht="16.5" customHeight="1">
      <c r="A372" s="38"/>
      <c r="B372" s="177"/>
      <c r="C372" s="178" t="s">
        <v>416</v>
      </c>
      <c r="D372" s="178" t="s">
        <v>231</v>
      </c>
      <c r="E372" s="179" t="s">
        <v>3033</v>
      </c>
      <c r="F372" s="180" t="s">
        <v>3034</v>
      </c>
      <c r="G372" s="181" t="s">
        <v>458</v>
      </c>
      <c r="H372" s="182">
        <v>1</v>
      </c>
      <c r="I372" s="183"/>
      <c r="J372" s="184">
        <f>ROUND(I372*H372,2)</f>
        <v>0</v>
      </c>
      <c r="K372" s="180" t="s">
        <v>515</v>
      </c>
      <c r="L372" s="39"/>
      <c r="M372" s="185" t="s">
        <v>1</v>
      </c>
      <c r="N372" s="186" t="s">
        <v>44</v>
      </c>
      <c r="O372" s="77"/>
      <c r="P372" s="187">
        <f>O372*H372</f>
        <v>0</v>
      </c>
      <c r="Q372" s="187">
        <v>0.11121</v>
      </c>
      <c r="R372" s="187">
        <f>Q372*H372</f>
        <v>0.11121</v>
      </c>
      <c r="S372" s="187">
        <v>0</v>
      </c>
      <c r="T372" s="188">
        <f>S372*H372</f>
        <v>0</v>
      </c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R372" s="189" t="s">
        <v>235</v>
      </c>
      <c r="AT372" s="189" t="s">
        <v>231</v>
      </c>
      <c r="AU372" s="189" t="s">
        <v>89</v>
      </c>
      <c r="AY372" s="19" t="s">
        <v>230</v>
      </c>
      <c r="BE372" s="190">
        <f>IF(N372="základní",J372,0)</f>
        <v>0</v>
      </c>
      <c r="BF372" s="190">
        <f>IF(N372="snížená",J372,0)</f>
        <v>0</v>
      </c>
      <c r="BG372" s="190">
        <f>IF(N372="zákl. přenesená",J372,0)</f>
        <v>0</v>
      </c>
      <c r="BH372" s="190">
        <f>IF(N372="sníž. přenesená",J372,0)</f>
        <v>0</v>
      </c>
      <c r="BI372" s="190">
        <f>IF(N372="nulová",J372,0)</f>
        <v>0</v>
      </c>
      <c r="BJ372" s="19" t="s">
        <v>87</v>
      </c>
      <c r="BK372" s="190">
        <f>ROUND(I372*H372,2)</f>
        <v>0</v>
      </c>
      <c r="BL372" s="19" t="s">
        <v>235</v>
      </c>
      <c r="BM372" s="189" t="s">
        <v>3035</v>
      </c>
    </row>
    <row r="373" s="2" customFormat="1">
      <c r="A373" s="38"/>
      <c r="B373" s="39"/>
      <c r="C373" s="38"/>
      <c r="D373" s="191" t="s">
        <v>237</v>
      </c>
      <c r="E373" s="38"/>
      <c r="F373" s="192" t="s">
        <v>3036</v>
      </c>
      <c r="G373" s="38"/>
      <c r="H373" s="38"/>
      <c r="I373" s="193"/>
      <c r="J373" s="38"/>
      <c r="K373" s="38"/>
      <c r="L373" s="39"/>
      <c r="M373" s="194"/>
      <c r="N373" s="195"/>
      <c r="O373" s="77"/>
      <c r="P373" s="77"/>
      <c r="Q373" s="77"/>
      <c r="R373" s="77"/>
      <c r="S373" s="77"/>
      <c r="T373" s="7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T373" s="19" t="s">
        <v>237</v>
      </c>
      <c r="AU373" s="19" t="s">
        <v>89</v>
      </c>
    </row>
    <row r="374" s="2" customFormat="1">
      <c r="A374" s="38"/>
      <c r="B374" s="39"/>
      <c r="C374" s="38"/>
      <c r="D374" s="199" t="s">
        <v>397</v>
      </c>
      <c r="E374" s="38"/>
      <c r="F374" s="200" t="s">
        <v>3037</v>
      </c>
      <c r="G374" s="38"/>
      <c r="H374" s="38"/>
      <c r="I374" s="193"/>
      <c r="J374" s="38"/>
      <c r="K374" s="38"/>
      <c r="L374" s="39"/>
      <c r="M374" s="194"/>
      <c r="N374" s="195"/>
      <c r="O374" s="77"/>
      <c r="P374" s="77"/>
      <c r="Q374" s="77"/>
      <c r="R374" s="77"/>
      <c r="S374" s="77"/>
      <c r="T374" s="7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T374" s="19" t="s">
        <v>397</v>
      </c>
      <c r="AU374" s="19" t="s">
        <v>89</v>
      </c>
    </row>
    <row r="375" s="13" customFormat="1">
      <c r="A375" s="13"/>
      <c r="B375" s="205"/>
      <c r="C375" s="13"/>
      <c r="D375" s="191" t="s">
        <v>519</v>
      </c>
      <c r="E375" s="206" t="s">
        <v>1</v>
      </c>
      <c r="F375" s="207" t="s">
        <v>3038</v>
      </c>
      <c r="G375" s="13"/>
      <c r="H375" s="208">
        <v>1</v>
      </c>
      <c r="I375" s="209"/>
      <c r="J375" s="13"/>
      <c r="K375" s="13"/>
      <c r="L375" s="205"/>
      <c r="M375" s="210"/>
      <c r="N375" s="211"/>
      <c r="O375" s="211"/>
      <c r="P375" s="211"/>
      <c r="Q375" s="211"/>
      <c r="R375" s="211"/>
      <c r="S375" s="211"/>
      <c r="T375" s="21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06" t="s">
        <v>519</v>
      </c>
      <c r="AU375" s="206" t="s">
        <v>89</v>
      </c>
      <c r="AV375" s="13" t="s">
        <v>89</v>
      </c>
      <c r="AW375" s="13" t="s">
        <v>35</v>
      </c>
      <c r="AX375" s="13" t="s">
        <v>79</v>
      </c>
      <c r="AY375" s="206" t="s">
        <v>230</v>
      </c>
    </row>
    <row r="376" s="14" customFormat="1">
      <c r="A376" s="14"/>
      <c r="B376" s="213"/>
      <c r="C376" s="14"/>
      <c r="D376" s="191" t="s">
        <v>519</v>
      </c>
      <c r="E376" s="214" t="s">
        <v>1</v>
      </c>
      <c r="F376" s="215" t="s">
        <v>534</v>
      </c>
      <c r="G376" s="14"/>
      <c r="H376" s="216">
        <v>1</v>
      </c>
      <c r="I376" s="217"/>
      <c r="J376" s="14"/>
      <c r="K376" s="14"/>
      <c r="L376" s="213"/>
      <c r="M376" s="218"/>
      <c r="N376" s="219"/>
      <c r="O376" s="219"/>
      <c r="P376" s="219"/>
      <c r="Q376" s="219"/>
      <c r="R376" s="219"/>
      <c r="S376" s="219"/>
      <c r="T376" s="220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14" t="s">
        <v>519</v>
      </c>
      <c r="AU376" s="214" t="s">
        <v>89</v>
      </c>
      <c r="AV376" s="14" t="s">
        <v>235</v>
      </c>
      <c r="AW376" s="14" t="s">
        <v>35</v>
      </c>
      <c r="AX376" s="14" t="s">
        <v>87</v>
      </c>
      <c r="AY376" s="214" t="s">
        <v>230</v>
      </c>
    </row>
    <row r="377" s="2" customFormat="1" ht="16.5" customHeight="1">
      <c r="A377" s="38"/>
      <c r="B377" s="177"/>
      <c r="C377" s="178" t="s">
        <v>422</v>
      </c>
      <c r="D377" s="178" t="s">
        <v>231</v>
      </c>
      <c r="E377" s="179" t="s">
        <v>2789</v>
      </c>
      <c r="F377" s="180" t="s">
        <v>2790</v>
      </c>
      <c r="G377" s="181" t="s">
        <v>458</v>
      </c>
      <c r="H377" s="182">
        <v>1</v>
      </c>
      <c r="I377" s="183"/>
      <c r="J377" s="184">
        <f>ROUND(I377*H377,2)</f>
        <v>0</v>
      </c>
      <c r="K377" s="180" t="s">
        <v>515</v>
      </c>
      <c r="L377" s="39"/>
      <c r="M377" s="185" t="s">
        <v>1</v>
      </c>
      <c r="N377" s="186" t="s">
        <v>44</v>
      </c>
      <c r="O377" s="77"/>
      <c r="P377" s="187">
        <f>O377*H377</f>
        <v>0</v>
      </c>
      <c r="Q377" s="187">
        <v>0.024240000000000001</v>
      </c>
      <c r="R377" s="187">
        <f>Q377*H377</f>
        <v>0.024240000000000001</v>
      </c>
      <c r="S377" s="187">
        <v>0</v>
      </c>
      <c r="T377" s="188">
        <f>S377*H377</f>
        <v>0</v>
      </c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R377" s="189" t="s">
        <v>235</v>
      </c>
      <c r="AT377" s="189" t="s">
        <v>231</v>
      </c>
      <c r="AU377" s="189" t="s">
        <v>89</v>
      </c>
      <c r="AY377" s="19" t="s">
        <v>230</v>
      </c>
      <c r="BE377" s="190">
        <f>IF(N377="základní",J377,0)</f>
        <v>0</v>
      </c>
      <c r="BF377" s="190">
        <f>IF(N377="snížená",J377,0)</f>
        <v>0</v>
      </c>
      <c r="BG377" s="190">
        <f>IF(N377="zákl. přenesená",J377,0)</f>
        <v>0</v>
      </c>
      <c r="BH377" s="190">
        <f>IF(N377="sníž. přenesená",J377,0)</f>
        <v>0</v>
      </c>
      <c r="BI377" s="190">
        <f>IF(N377="nulová",J377,0)</f>
        <v>0</v>
      </c>
      <c r="BJ377" s="19" t="s">
        <v>87</v>
      </c>
      <c r="BK377" s="190">
        <f>ROUND(I377*H377,2)</f>
        <v>0</v>
      </c>
      <c r="BL377" s="19" t="s">
        <v>235</v>
      </c>
      <c r="BM377" s="189" t="s">
        <v>3039</v>
      </c>
    </row>
    <row r="378" s="2" customFormat="1">
      <c r="A378" s="38"/>
      <c r="B378" s="39"/>
      <c r="C378" s="38"/>
      <c r="D378" s="191" t="s">
        <v>237</v>
      </c>
      <c r="E378" s="38"/>
      <c r="F378" s="192" t="s">
        <v>2792</v>
      </c>
      <c r="G378" s="38"/>
      <c r="H378" s="38"/>
      <c r="I378" s="193"/>
      <c r="J378" s="38"/>
      <c r="K378" s="38"/>
      <c r="L378" s="39"/>
      <c r="M378" s="194"/>
      <c r="N378" s="195"/>
      <c r="O378" s="77"/>
      <c r="P378" s="77"/>
      <c r="Q378" s="77"/>
      <c r="R378" s="77"/>
      <c r="S378" s="77"/>
      <c r="T378" s="7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T378" s="19" t="s">
        <v>237</v>
      </c>
      <c r="AU378" s="19" t="s">
        <v>89</v>
      </c>
    </row>
    <row r="379" s="2" customFormat="1">
      <c r="A379" s="38"/>
      <c r="B379" s="39"/>
      <c r="C379" s="38"/>
      <c r="D379" s="199" t="s">
        <v>397</v>
      </c>
      <c r="E379" s="38"/>
      <c r="F379" s="200" t="s">
        <v>2793</v>
      </c>
      <c r="G379" s="38"/>
      <c r="H379" s="38"/>
      <c r="I379" s="193"/>
      <c r="J379" s="38"/>
      <c r="K379" s="38"/>
      <c r="L379" s="39"/>
      <c r="M379" s="194"/>
      <c r="N379" s="195"/>
      <c r="O379" s="77"/>
      <c r="P379" s="77"/>
      <c r="Q379" s="77"/>
      <c r="R379" s="77"/>
      <c r="S379" s="77"/>
      <c r="T379" s="7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T379" s="19" t="s">
        <v>397</v>
      </c>
      <c r="AU379" s="19" t="s">
        <v>89</v>
      </c>
    </row>
    <row r="380" s="2" customFormat="1" ht="16.5" customHeight="1">
      <c r="A380" s="38"/>
      <c r="B380" s="177"/>
      <c r="C380" s="178" t="s">
        <v>426</v>
      </c>
      <c r="D380" s="178" t="s">
        <v>231</v>
      </c>
      <c r="E380" s="179" t="s">
        <v>2794</v>
      </c>
      <c r="F380" s="180" t="s">
        <v>2795</v>
      </c>
      <c r="G380" s="181" t="s">
        <v>458</v>
      </c>
      <c r="H380" s="182">
        <v>1</v>
      </c>
      <c r="I380" s="183"/>
      <c r="J380" s="184">
        <f>ROUND(I380*H380,2)</f>
        <v>0</v>
      </c>
      <c r="K380" s="180" t="s">
        <v>515</v>
      </c>
      <c r="L380" s="39"/>
      <c r="M380" s="185" t="s">
        <v>1</v>
      </c>
      <c r="N380" s="186" t="s">
        <v>44</v>
      </c>
      <c r="O380" s="77"/>
      <c r="P380" s="187">
        <f>O380*H380</f>
        <v>0</v>
      </c>
      <c r="Q380" s="187">
        <v>0</v>
      </c>
      <c r="R380" s="187">
        <f>Q380*H380</f>
        <v>0</v>
      </c>
      <c r="S380" s="187">
        <v>0</v>
      </c>
      <c r="T380" s="188">
        <f>S380*H380</f>
        <v>0</v>
      </c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R380" s="189" t="s">
        <v>235</v>
      </c>
      <c r="AT380" s="189" t="s">
        <v>231</v>
      </c>
      <c r="AU380" s="189" t="s">
        <v>89</v>
      </c>
      <c r="AY380" s="19" t="s">
        <v>230</v>
      </c>
      <c r="BE380" s="190">
        <f>IF(N380="základní",J380,0)</f>
        <v>0</v>
      </c>
      <c r="BF380" s="190">
        <f>IF(N380="snížená",J380,0)</f>
        <v>0</v>
      </c>
      <c r="BG380" s="190">
        <f>IF(N380="zákl. přenesená",J380,0)</f>
        <v>0</v>
      </c>
      <c r="BH380" s="190">
        <f>IF(N380="sníž. přenesená",J380,0)</f>
        <v>0</v>
      </c>
      <c r="BI380" s="190">
        <f>IF(N380="nulová",J380,0)</f>
        <v>0</v>
      </c>
      <c r="BJ380" s="19" t="s">
        <v>87</v>
      </c>
      <c r="BK380" s="190">
        <f>ROUND(I380*H380,2)</f>
        <v>0</v>
      </c>
      <c r="BL380" s="19" t="s">
        <v>235</v>
      </c>
      <c r="BM380" s="189" t="s">
        <v>3040</v>
      </c>
    </row>
    <row r="381" s="2" customFormat="1">
      <c r="A381" s="38"/>
      <c r="B381" s="39"/>
      <c r="C381" s="38"/>
      <c r="D381" s="191" t="s">
        <v>237</v>
      </c>
      <c r="E381" s="38"/>
      <c r="F381" s="192" t="s">
        <v>2797</v>
      </c>
      <c r="G381" s="38"/>
      <c r="H381" s="38"/>
      <c r="I381" s="193"/>
      <c r="J381" s="38"/>
      <c r="K381" s="38"/>
      <c r="L381" s="39"/>
      <c r="M381" s="194"/>
      <c r="N381" s="195"/>
      <c r="O381" s="77"/>
      <c r="P381" s="77"/>
      <c r="Q381" s="77"/>
      <c r="R381" s="77"/>
      <c r="S381" s="77"/>
      <c r="T381" s="7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19" t="s">
        <v>237</v>
      </c>
      <c r="AU381" s="19" t="s">
        <v>89</v>
      </c>
    </row>
    <row r="382" s="2" customFormat="1">
      <c r="A382" s="38"/>
      <c r="B382" s="39"/>
      <c r="C382" s="38"/>
      <c r="D382" s="199" t="s">
        <v>397</v>
      </c>
      <c r="E382" s="38"/>
      <c r="F382" s="200" t="s">
        <v>2798</v>
      </c>
      <c r="G382" s="38"/>
      <c r="H382" s="38"/>
      <c r="I382" s="193"/>
      <c r="J382" s="38"/>
      <c r="K382" s="38"/>
      <c r="L382" s="39"/>
      <c r="M382" s="194"/>
      <c r="N382" s="195"/>
      <c r="O382" s="77"/>
      <c r="P382" s="77"/>
      <c r="Q382" s="77"/>
      <c r="R382" s="77"/>
      <c r="S382" s="77"/>
      <c r="T382" s="7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T382" s="19" t="s">
        <v>397</v>
      </c>
      <c r="AU382" s="19" t="s">
        <v>89</v>
      </c>
    </row>
    <row r="383" s="2" customFormat="1" ht="21.75" customHeight="1">
      <c r="A383" s="38"/>
      <c r="B383" s="177"/>
      <c r="C383" s="178" t="s">
        <v>430</v>
      </c>
      <c r="D383" s="178" t="s">
        <v>231</v>
      </c>
      <c r="E383" s="179" t="s">
        <v>2804</v>
      </c>
      <c r="F383" s="180" t="s">
        <v>2805</v>
      </c>
      <c r="G383" s="181" t="s">
        <v>458</v>
      </c>
      <c r="H383" s="182">
        <v>1</v>
      </c>
      <c r="I383" s="183"/>
      <c r="J383" s="184">
        <f>ROUND(I383*H383,2)</f>
        <v>0</v>
      </c>
      <c r="K383" s="180" t="s">
        <v>515</v>
      </c>
      <c r="L383" s="39"/>
      <c r="M383" s="185" t="s">
        <v>1</v>
      </c>
      <c r="N383" s="186" t="s">
        <v>44</v>
      </c>
      <c r="O383" s="77"/>
      <c r="P383" s="187">
        <f>O383*H383</f>
        <v>0</v>
      </c>
      <c r="Q383" s="187">
        <v>0.21007999999999999</v>
      </c>
      <c r="R383" s="187">
        <f>Q383*H383</f>
        <v>0.21007999999999999</v>
      </c>
      <c r="S383" s="187">
        <v>0</v>
      </c>
      <c r="T383" s="188">
        <f>S383*H383</f>
        <v>0</v>
      </c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R383" s="189" t="s">
        <v>235</v>
      </c>
      <c r="AT383" s="189" t="s">
        <v>231</v>
      </c>
      <c r="AU383" s="189" t="s">
        <v>89</v>
      </c>
      <c r="AY383" s="19" t="s">
        <v>230</v>
      </c>
      <c r="BE383" s="190">
        <f>IF(N383="základní",J383,0)</f>
        <v>0</v>
      </c>
      <c r="BF383" s="190">
        <f>IF(N383="snížená",J383,0)</f>
        <v>0</v>
      </c>
      <c r="BG383" s="190">
        <f>IF(N383="zákl. přenesená",J383,0)</f>
        <v>0</v>
      </c>
      <c r="BH383" s="190">
        <f>IF(N383="sníž. přenesená",J383,0)</f>
        <v>0</v>
      </c>
      <c r="BI383" s="190">
        <f>IF(N383="nulová",J383,0)</f>
        <v>0</v>
      </c>
      <c r="BJ383" s="19" t="s">
        <v>87</v>
      </c>
      <c r="BK383" s="190">
        <f>ROUND(I383*H383,2)</f>
        <v>0</v>
      </c>
      <c r="BL383" s="19" t="s">
        <v>235</v>
      </c>
      <c r="BM383" s="189" t="s">
        <v>3041</v>
      </c>
    </row>
    <row r="384" s="2" customFormat="1">
      <c r="A384" s="38"/>
      <c r="B384" s="39"/>
      <c r="C384" s="38"/>
      <c r="D384" s="191" t="s">
        <v>237</v>
      </c>
      <c r="E384" s="38"/>
      <c r="F384" s="192" t="s">
        <v>2807</v>
      </c>
      <c r="G384" s="38"/>
      <c r="H384" s="38"/>
      <c r="I384" s="193"/>
      <c r="J384" s="38"/>
      <c r="K384" s="38"/>
      <c r="L384" s="39"/>
      <c r="M384" s="194"/>
      <c r="N384" s="195"/>
      <c r="O384" s="77"/>
      <c r="P384" s="77"/>
      <c r="Q384" s="77"/>
      <c r="R384" s="77"/>
      <c r="S384" s="77"/>
      <c r="T384" s="7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T384" s="19" t="s">
        <v>237</v>
      </c>
      <c r="AU384" s="19" t="s">
        <v>89</v>
      </c>
    </row>
    <row r="385" s="2" customFormat="1">
      <c r="A385" s="38"/>
      <c r="B385" s="39"/>
      <c r="C385" s="38"/>
      <c r="D385" s="199" t="s">
        <v>397</v>
      </c>
      <c r="E385" s="38"/>
      <c r="F385" s="200" t="s">
        <v>2808</v>
      </c>
      <c r="G385" s="38"/>
      <c r="H385" s="38"/>
      <c r="I385" s="193"/>
      <c r="J385" s="38"/>
      <c r="K385" s="38"/>
      <c r="L385" s="39"/>
      <c r="M385" s="194"/>
      <c r="N385" s="195"/>
      <c r="O385" s="77"/>
      <c r="P385" s="77"/>
      <c r="Q385" s="77"/>
      <c r="R385" s="77"/>
      <c r="S385" s="77"/>
      <c r="T385" s="7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T385" s="19" t="s">
        <v>397</v>
      </c>
      <c r="AU385" s="19" t="s">
        <v>89</v>
      </c>
    </row>
    <row r="386" s="2" customFormat="1" ht="21.75" customHeight="1">
      <c r="A386" s="38"/>
      <c r="B386" s="177"/>
      <c r="C386" s="178" t="s">
        <v>434</v>
      </c>
      <c r="D386" s="178" t="s">
        <v>231</v>
      </c>
      <c r="E386" s="179" t="s">
        <v>2229</v>
      </c>
      <c r="F386" s="180" t="s">
        <v>2230</v>
      </c>
      <c r="G386" s="181" t="s">
        <v>458</v>
      </c>
      <c r="H386" s="182">
        <v>2</v>
      </c>
      <c r="I386" s="183"/>
      <c r="J386" s="184">
        <f>ROUND(I386*H386,2)</f>
        <v>0</v>
      </c>
      <c r="K386" s="180" t="s">
        <v>515</v>
      </c>
      <c r="L386" s="39"/>
      <c r="M386" s="185" t="s">
        <v>1</v>
      </c>
      <c r="N386" s="186" t="s">
        <v>44</v>
      </c>
      <c r="O386" s="77"/>
      <c r="P386" s="187">
        <f>O386*H386</f>
        <v>0</v>
      </c>
      <c r="Q386" s="187">
        <v>0.089999999999999997</v>
      </c>
      <c r="R386" s="187">
        <f>Q386*H386</f>
        <v>0.17999999999999999</v>
      </c>
      <c r="S386" s="187">
        <v>0</v>
      </c>
      <c r="T386" s="188">
        <f>S386*H386</f>
        <v>0</v>
      </c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R386" s="189" t="s">
        <v>235</v>
      </c>
      <c r="AT386" s="189" t="s">
        <v>231</v>
      </c>
      <c r="AU386" s="189" t="s">
        <v>89</v>
      </c>
      <c r="AY386" s="19" t="s">
        <v>230</v>
      </c>
      <c r="BE386" s="190">
        <f>IF(N386="základní",J386,0)</f>
        <v>0</v>
      </c>
      <c r="BF386" s="190">
        <f>IF(N386="snížená",J386,0)</f>
        <v>0</v>
      </c>
      <c r="BG386" s="190">
        <f>IF(N386="zákl. přenesená",J386,0)</f>
        <v>0</v>
      </c>
      <c r="BH386" s="190">
        <f>IF(N386="sníž. přenesená",J386,0)</f>
        <v>0</v>
      </c>
      <c r="BI386" s="190">
        <f>IF(N386="nulová",J386,0)</f>
        <v>0</v>
      </c>
      <c r="BJ386" s="19" t="s">
        <v>87</v>
      </c>
      <c r="BK386" s="190">
        <f>ROUND(I386*H386,2)</f>
        <v>0</v>
      </c>
      <c r="BL386" s="19" t="s">
        <v>235</v>
      </c>
      <c r="BM386" s="189" t="s">
        <v>3042</v>
      </c>
    </row>
    <row r="387" s="2" customFormat="1">
      <c r="A387" s="38"/>
      <c r="B387" s="39"/>
      <c r="C387" s="38"/>
      <c r="D387" s="191" t="s">
        <v>237</v>
      </c>
      <c r="E387" s="38"/>
      <c r="F387" s="192" t="s">
        <v>2232</v>
      </c>
      <c r="G387" s="38"/>
      <c r="H387" s="38"/>
      <c r="I387" s="193"/>
      <c r="J387" s="38"/>
      <c r="K387" s="38"/>
      <c r="L387" s="39"/>
      <c r="M387" s="194"/>
      <c r="N387" s="195"/>
      <c r="O387" s="77"/>
      <c r="P387" s="77"/>
      <c r="Q387" s="77"/>
      <c r="R387" s="77"/>
      <c r="S387" s="77"/>
      <c r="T387" s="7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T387" s="19" t="s">
        <v>237</v>
      </c>
      <c r="AU387" s="19" t="s">
        <v>89</v>
      </c>
    </row>
    <row r="388" s="2" customFormat="1">
      <c r="A388" s="38"/>
      <c r="B388" s="39"/>
      <c r="C388" s="38"/>
      <c r="D388" s="199" t="s">
        <v>397</v>
      </c>
      <c r="E388" s="38"/>
      <c r="F388" s="200" t="s">
        <v>2233</v>
      </c>
      <c r="G388" s="38"/>
      <c r="H388" s="38"/>
      <c r="I388" s="193"/>
      <c r="J388" s="38"/>
      <c r="K388" s="38"/>
      <c r="L388" s="39"/>
      <c r="M388" s="194"/>
      <c r="N388" s="195"/>
      <c r="O388" s="77"/>
      <c r="P388" s="77"/>
      <c r="Q388" s="77"/>
      <c r="R388" s="77"/>
      <c r="S388" s="77"/>
      <c r="T388" s="7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T388" s="19" t="s">
        <v>397</v>
      </c>
      <c r="AU388" s="19" t="s">
        <v>89</v>
      </c>
    </row>
    <row r="389" s="13" customFormat="1">
      <c r="A389" s="13"/>
      <c r="B389" s="205"/>
      <c r="C389" s="13"/>
      <c r="D389" s="191" t="s">
        <v>519</v>
      </c>
      <c r="E389" s="206" t="s">
        <v>1</v>
      </c>
      <c r="F389" s="207" t="s">
        <v>3043</v>
      </c>
      <c r="G389" s="13"/>
      <c r="H389" s="208">
        <v>2</v>
      </c>
      <c r="I389" s="209"/>
      <c r="J389" s="13"/>
      <c r="K389" s="13"/>
      <c r="L389" s="205"/>
      <c r="M389" s="210"/>
      <c r="N389" s="211"/>
      <c r="O389" s="211"/>
      <c r="P389" s="211"/>
      <c r="Q389" s="211"/>
      <c r="R389" s="211"/>
      <c r="S389" s="211"/>
      <c r="T389" s="21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06" t="s">
        <v>519</v>
      </c>
      <c r="AU389" s="206" t="s">
        <v>89</v>
      </c>
      <c r="AV389" s="13" t="s">
        <v>89</v>
      </c>
      <c r="AW389" s="13" t="s">
        <v>35</v>
      </c>
      <c r="AX389" s="13" t="s">
        <v>79</v>
      </c>
      <c r="AY389" s="206" t="s">
        <v>230</v>
      </c>
    </row>
    <row r="390" s="14" customFormat="1">
      <c r="A390" s="14"/>
      <c r="B390" s="213"/>
      <c r="C390" s="14"/>
      <c r="D390" s="191" t="s">
        <v>519</v>
      </c>
      <c r="E390" s="214" t="s">
        <v>1</v>
      </c>
      <c r="F390" s="215" t="s">
        <v>534</v>
      </c>
      <c r="G390" s="14"/>
      <c r="H390" s="216">
        <v>2</v>
      </c>
      <c r="I390" s="217"/>
      <c r="J390" s="14"/>
      <c r="K390" s="14"/>
      <c r="L390" s="213"/>
      <c r="M390" s="218"/>
      <c r="N390" s="219"/>
      <c r="O390" s="219"/>
      <c r="P390" s="219"/>
      <c r="Q390" s="219"/>
      <c r="R390" s="219"/>
      <c r="S390" s="219"/>
      <c r="T390" s="220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14" t="s">
        <v>519</v>
      </c>
      <c r="AU390" s="214" t="s">
        <v>89</v>
      </c>
      <c r="AV390" s="14" t="s">
        <v>235</v>
      </c>
      <c r="AW390" s="14" t="s">
        <v>35</v>
      </c>
      <c r="AX390" s="14" t="s">
        <v>87</v>
      </c>
      <c r="AY390" s="214" t="s">
        <v>230</v>
      </c>
    </row>
    <row r="391" s="2" customFormat="1" ht="16.5" customHeight="1">
      <c r="A391" s="38"/>
      <c r="B391" s="177"/>
      <c r="C391" s="236" t="s">
        <v>438</v>
      </c>
      <c r="D391" s="236" t="s">
        <v>745</v>
      </c>
      <c r="E391" s="237" t="s">
        <v>2235</v>
      </c>
      <c r="F391" s="238" t="s">
        <v>2236</v>
      </c>
      <c r="G391" s="239" t="s">
        <v>458</v>
      </c>
      <c r="H391" s="240">
        <v>2</v>
      </c>
      <c r="I391" s="241"/>
      <c r="J391" s="242">
        <f>ROUND(I391*H391,2)</f>
        <v>0</v>
      </c>
      <c r="K391" s="238" t="s">
        <v>515</v>
      </c>
      <c r="L391" s="243"/>
      <c r="M391" s="244" t="s">
        <v>1</v>
      </c>
      <c r="N391" s="245" t="s">
        <v>44</v>
      </c>
      <c r="O391" s="77"/>
      <c r="P391" s="187">
        <f>O391*H391</f>
        <v>0</v>
      </c>
      <c r="Q391" s="187">
        <v>0.12</v>
      </c>
      <c r="R391" s="187">
        <f>Q391*H391</f>
        <v>0.23999999999999999</v>
      </c>
      <c r="S391" s="187">
        <v>0</v>
      </c>
      <c r="T391" s="188">
        <f>S391*H391</f>
        <v>0</v>
      </c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R391" s="189" t="s">
        <v>260</v>
      </c>
      <c r="AT391" s="189" t="s">
        <v>745</v>
      </c>
      <c r="AU391" s="189" t="s">
        <v>89</v>
      </c>
      <c r="AY391" s="19" t="s">
        <v>230</v>
      </c>
      <c r="BE391" s="190">
        <f>IF(N391="základní",J391,0)</f>
        <v>0</v>
      </c>
      <c r="BF391" s="190">
        <f>IF(N391="snížená",J391,0)</f>
        <v>0</v>
      </c>
      <c r="BG391" s="190">
        <f>IF(N391="zákl. přenesená",J391,0)</f>
        <v>0</v>
      </c>
      <c r="BH391" s="190">
        <f>IF(N391="sníž. přenesená",J391,0)</f>
        <v>0</v>
      </c>
      <c r="BI391" s="190">
        <f>IF(N391="nulová",J391,0)</f>
        <v>0</v>
      </c>
      <c r="BJ391" s="19" t="s">
        <v>87</v>
      </c>
      <c r="BK391" s="190">
        <f>ROUND(I391*H391,2)</f>
        <v>0</v>
      </c>
      <c r="BL391" s="19" t="s">
        <v>235</v>
      </c>
      <c r="BM391" s="189" t="s">
        <v>3044</v>
      </c>
    </row>
    <row r="392" s="2" customFormat="1">
      <c r="A392" s="38"/>
      <c r="B392" s="39"/>
      <c r="C392" s="38"/>
      <c r="D392" s="191" t="s">
        <v>237</v>
      </c>
      <c r="E392" s="38"/>
      <c r="F392" s="192" t="s">
        <v>2236</v>
      </c>
      <c r="G392" s="38"/>
      <c r="H392" s="38"/>
      <c r="I392" s="193"/>
      <c r="J392" s="38"/>
      <c r="K392" s="38"/>
      <c r="L392" s="39"/>
      <c r="M392" s="194"/>
      <c r="N392" s="195"/>
      <c r="O392" s="77"/>
      <c r="P392" s="77"/>
      <c r="Q392" s="77"/>
      <c r="R392" s="77"/>
      <c r="S392" s="77"/>
      <c r="T392" s="7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T392" s="19" t="s">
        <v>237</v>
      </c>
      <c r="AU392" s="19" t="s">
        <v>89</v>
      </c>
    </row>
    <row r="393" s="13" customFormat="1">
      <c r="A393" s="13"/>
      <c r="B393" s="205"/>
      <c r="C393" s="13"/>
      <c r="D393" s="191" t="s">
        <v>519</v>
      </c>
      <c r="E393" s="206" t="s">
        <v>1</v>
      </c>
      <c r="F393" s="207" t="s">
        <v>3043</v>
      </c>
      <c r="G393" s="13"/>
      <c r="H393" s="208">
        <v>2</v>
      </c>
      <c r="I393" s="209"/>
      <c r="J393" s="13"/>
      <c r="K393" s="13"/>
      <c r="L393" s="205"/>
      <c r="M393" s="210"/>
      <c r="N393" s="211"/>
      <c r="O393" s="211"/>
      <c r="P393" s="211"/>
      <c r="Q393" s="211"/>
      <c r="R393" s="211"/>
      <c r="S393" s="211"/>
      <c r="T393" s="21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06" t="s">
        <v>519</v>
      </c>
      <c r="AU393" s="206" t="s">
        <v>89</v>
      </c>
      <c r="AV393" s="13" t="s">
        <v>89</v>
      </c>
      <c r="AW393" s="13" t="s">
        <v>35</v>
      </c>
      <c r="AX393" s="13" t="s">
        <v>79</v>
      </c>
      <c r="AY393" s="206" t="s">
        <v>230</v>
      </c>
    </row>
    <row r="394" s="14" customFormat="1">
      <c r="A394" s="14"/>
      <c r="B394" s="213"/>
      <c r="C394" s="14"/>
      <c r="D394" s="191" t="s">
        <v>519</v>
      </c>
      <c r="E394" s="214" t="s">
        <v>1</v>
      </c>
      <c r="F394" s="215" t="s">
        <v>534</v>
      </c>
      <c r="G394" s="14"/>
      <c r="H394" s="216">
        <v>2</v>
      </c>
      <c r="I394" s="217"/>
      <c r="J394" s="14"/>
      <c r="K394" s="14"/>
      <c r="L394" s="213"/>
      <c r="M394" s="218"/>
      <c r="N394" s="219"/>
      <c r="O394" s="219"/>
      <c r="P394" s="219"/>
      <c r="Q394" s="219"/>
      <c r="R394" s="219"/>
      <c r="S394" s="219"/>
      <c r="T394" s="22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14" t="s">
        <v>519</v>
      </c>
      <c r="AU394" s="214" t="s">
        <v>89</v>
      </c>
      <c r="AV394" s="14" t="s">
        <v>235</v>
      </c>
      <c r="AW394" s="14" t="s">
        <v>35</v>
      </c>
      <c r="AX394" s="14" t="s">
        <v>87</v>
      </c>
      <c r="AY394" s="214" t="s">
        <v>230</v>
      </c>
    </row>
    <row r="395" s="12" customFormat="1" ht="22.8" customHeight="1">
      <c r="A395" s="12"/>
      <c r="B395" s="166"/>
      <c r="C395" s="12"/>
      <c r="D395" s="167" t="s">
        <v>78</v>
      </c>
      <c r="E395" s="197" t="s">
        <v>1366</v>
      </c>
      <c r="F395" s="197" t="s">
        <v>1367</v>
      </c>
      <c r="G395" s="12"/>
      <c r="H395" s="12"/>
      <c r="I395" s="169"/>
      <c r="J395" s="198">
        <f>BK395</f>
        <v>0</v>
      </c>
      <c r="K395" s="12"/>
      <c r="L395" s="166"/>
      <c r="M395" s="171"/>
      <c r="N395" s="172"/>
      <c r="O395" s="172"/>
      <c r="P395" s="173">
        <f>SUM(P396:P401)</f>
        <v>0</v>
      </c>
      <c r="Q395" s="172"/>
      <c r="R395" s="173">
        <f>SUM(R396:R401)</f>
        <v>0</v>
      </c>
      <c r="S395" s="172"/>
      <c r="T395" s="174">
        <f>SUM(T396:T401)</f>
        <v>0</v>
      </c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R395" s="167" t="s">
        <v>87</v>
      </c>
      <c r="AT395" s="175" t="s">
        <v>78</v>
      </c>
      <c r="AU395" s="175" t="s">
        <v>87</v>
      </c>
      <c r="AY395" s="167" t="s">
        <v>230</v>
      </c>
      <c r="BK395" s="176">
        <f>SUM(BK396:BK401)</f>
        <v>0</v>
      </c>
    </row>
    <row r="396" s="2" customFormat="1" ht="16.5" customHeight="1">
      <c r="A396" s="38"/>
      <c r="B396" s="177"/>
      <c r="C396" s="178" t="s">
        <v>445</v>
      </c>
      <c r="D396" s="178" t="s">
        <v>231</v>
      </c>
      <c r="E396" s="179" t="s">
        <v>2241</v>
      </c>
      <c r="F396" s="180" t="s">
        <v>2242</v>
      </c>
      <c r="G396" s="181" t="s">
        <v>748</v>
      </c>
      <c r="H396" s="182">
        <v>7.7149999999999999</v>
      </c>
      <c r="I396" s="183"/>
      <c r="J396" s="184">
        <f>ROUND(I396*H396,2)</f>
        <v>0</v>
      </c>
      <c r="K396" s="180" t="s">
        <v>515</v>
      </c>
      <c r="L396" s="39"/>
      <c r="M396" s="185" t="s">
        <v>1</v>
      </c>
      <c r="N396" s="186" t="s">
        <v>44</v>
      </c>
      <c r="O396" s="77"/>
      <c r="P396" s="187">
        <f>O396*H396</f>
        <v>0</v>
      </c>
      <c r="Q396" s="187">
        <v>0</v>
      </c>
      <c r="R396" s="187">
        <f>Q396*H396</f>
        <v>0</v>
      </c>
      <c r="S396" s="187">
        <v>0</v>
      </c>
      <c r="T396" s="188">
        <f>S396*H396</f>
        <v>0</v>
      </c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R396" s="189" t="s">
        <v>235</v>
      </c>
      <c r="AT396" s="189" t="s">
        <v>231</v>
      </c>
      <c r="AU396" s="189" t="s">
        <v>89</v>
      </c>
      <c r="AY396" s="19" t="s">
        <v>230</v>
      </c>
      <c r="BE396" s="190">
        <f>IF(N396="základní",J396,0)</f>
        <v>0</v>
      </c>
      <c r="BF396" s="190">
        <f>IF(N396="snížená",J396,0)</f>
        <v>0</v>
      </c>
      <c r="BG396" s="190">
        <f>IF(N396="zákl. přenesená",J396,0)</f>
        <v>0</v>
      </c>
      <c r="BH396" s="190">
        <f>IF(N396="sníž. přenesená",J396,0)</f>
        <v>0</v>
      </c>
      <c r="BI396" s="190">
        <f>IF(N396="nulová",J396,0)</f>
        <v>0</v>
      </c>
      <c r="BJ396" s="19" t="s">
        <v>87</v>
      </c>
      <c r="BK396" s="190">
        <f>ROUND(I396*H396,2)</f>
        <v>0</v>
      </c>
      <c r="BL396" s="19" t="s">
        <v>235</v>
      </c>
      <c r="BM396" s="189" t="s">
        <v>3045</v>
      </c>
    </row>
    <row r="397" s="2" customFormat="1">
      <c r="A397" s="38"/>
      <c r="B397" s="39"/>
      <c r="C397" s="38"/>
      <c r="D397" s="191" t="s">
        <v>237</v>
      </c>
      <c r="E397" s="38"/>
      <c r="F397" s="192" t="s">
        <v>2244</v>
      </c>
      <c r="G397" s="38"/>
      <c r="H397" s="38"/>
      <c r="I397" s="193"/>
      <c r="J397" s="38"/>
      <c r="K397" s="38"/>
      <c r="L397" s="39"/>
      <c r="M397" s="194"/>
      <c r="N397" s="195"/>
      <c r="O397" s="77"/>
      <c r="P397" s="77"/>
      <c r="Q397" s="77"/>
      <c r="R397" s="77"/>
      <c r="S397" s="77"/>
      <c r="T397" s="7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T397" s="19" t="s">
        <v>237</v>
      </c>
      <c r="AU397" s="19" t="s">
        <v>89</v>
      </c>
    </row>
    <row r="398" s="2" customFormat="1">
      <c r="A398" s="38"/>
      <c r="B398" s="39"/>
      <c r="C398" s="38"/>
      <c r="D398" s="199" t="s">
        <v>397</v>
      </c>
      <c r="E398" s="38"/>
      <c r="F398" s="200" t="s">
        <v>2245</v>
      </c>
      <c r="G398" s="38"/>
      <c r="H398" s="38"/>
      <c r="I398" s="193"/>
      <c r="J398" s="38"/>
      <c r="K398" s="38"/>
      <c r="L398" s="39"/>
      <c r="M398" s="194"/>
      <c r="N398" s="195"/>
      <c r="O398" s="77"/>
      <c r="P398" s="77"/>
      <c r="Q398" s="77"/>
      <c r="R398" s="77"/>
      <c r="S398" s="77"/>
      <c r="T398" s="7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T398" s="19" t="s">
        <v>397</v>
      </c>
      <c r="AU398" s="19" t="s">
        <v>89</v>
      </c>
    </row>
    <row r="399" s="2" customFormat="1" ht="21.75" customHeight="1">
      <c r="A399" s="38"/>
      <c r="B399" s="177"/>
      <c r="C399" s="178" t="s">
        <v>450</v>
      </c>
      <c r="D399" s="178" t="s">
        <v>231</v>
      </c>
      <c r="E399" s="179" t="s">
        <v>2246</v>
      </c>
      <c r="F399" s="180" t="s">
        <v>2247</v>
      </c>
      <c r="G399" s="181" t="s">
        <v>748</v>
      </c>
      <c r="H399" s="182">
        <v>7.7149999999999999</v>
      </c>
      <c r="I399" s="183"/>
      <c r="J399" s="184">
        <f>ROUND(I399*H399,2)</f>
        <v>0</v>
      </c>
      <c r="K399" s="180" t="s">
        <v>515</v>
      </c>
      <c r="L399" s="39"/>
      <c r="M399" s="185" t="s">
        <v>1</v>
      </c>
      <c r="N399" s="186" t="s">
        <v>44</v>
      </c>
      <c r="O399" s="77"/>
      <c r="P399" s="187">
        <f>O399*H399</f>
        <v>0</v>
      </c>
      <c r="Q399" s="187">
        <v>0</v>
      </c>
      <c r="R399" s="187">
        <f>Q399*H399</f>
        <v>0</v>
      </c>
      <c r="S399" s="187">
        <v>0</v>
      </c>
      <c r="T399" s="188">
        <f>S399*H399</f>
        <v>0</v>
      </c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R399" s="189" t="s">
        <v>235</v>
      </c>
      <c r="AT399" s="189" t="s">
        <v>231</v>
      </c>
      <c r="AU399" s="189" t="s">
        <v>89</v>
      </c>
      <c r="AY399" s="19" t="s">
        <v>230</v>
      </c>
      <c r="BE399" s="190">
        <f>IF(N399="základní",J399,0)</f>
        <v>0</v>
      </c>
      <c r="BF399" s="190">
        <f>IF(N399="snížená",J399,0)</f>
        <v>0</v>
      </c>
      <c r="BG399" s="190">
        <f>IF(N399="zákl. přenesená",J399,0)</f>
        <v>0</v>
      </c>
      <c r="BH399" s="190">
        <f>IF(N399="sníž. přenesená",J399,0)</f>
        <v>0</v>
      </c>
      <c r="BI399" s="190">
        <f>IF(N399="nulová",J399,0)</f>
        <v>0</v>
      </c>
      <c r="BJ399" s="19" t="s">
        <v>87</v>
      </c>
      <c r="BK399" s="190">
        <f>ROUND(I399*H399,2)</f>
        <v>0</v>
      </c>
      <c r="BL399" s="19" t="s">
        <v>235</v>
      </c>
      <c r="BM399" s="189" t="s">
        <v>3046</v>
      </c>
    </row>
    <row r="400" s="2" customFormat="1">
      <c r="A400" s="38"/>
      <c r="B400" s="39"/>
      <c r="C400" s="38"/>
      <c r="D400" s="191" t="s">
        <v>237</v>
      </c>
      <c r="E400" s="38"/>
      <c r="F400" s="192" t="s">
        <v>2249</v>
      </c>
      <c r="G400" s="38"/>
      <c r="H400" s="38"/>
      <c r="I400" s="193"/>
      <c r="J400" s="38"/>
      <c r="K400" s="38"/>
      <c r="L400" s="39"/>
      <c r="M400" s="194"/>
      <c r="N400" s="195"/>
      <c r="O400" s="77"/>
      <c r="P400" s="77"/>
      <c r="Q400" s="77"/>
      <c r="R400" s="77"/>
      <c r="S400" s="77"/>
      <c r="T400" s="7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T400" s="19" t="s">
        <v>237</v>
      </c>
      <c r="AU400" s="19" t="s">
        <v>89</v>
      </c>
    </row>
    <row r="401" s="2" customFormat="1">
      <c r="A401" s="38"/>
      <c r="B401" s="39"/>
      <c r="C401" s="38"/>
      <c r="D401" s="199" t="s">
        <v>397</v>
      </c>
      <c r="E401" s="38"/>
      <c r="F401" s="200" t="s">
        <v>2250</v>
      </c>
      <c r="G401" s="38"/>
      <c r="H401" s="38"/>
      <c r="I401" s="193"/>
      <c r="J401" s="38"/>
      <c r="K401" s="38"/>
      <c r="L401" s="39"/>
      <c r="M401" s="201"/>
      <c r="N401" s="202"/>
      <c r="O401" s="203"/>
      <c r="P401" s="203"/>
      <c r="Q401" s="203"/>
      <c r="R401" s="203"/>
      <c r="S401" s="203"/>
      <c r="T401" s="204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T401" s="19" t="s">
        <v>397</v>
      </c>
      <c r="AU401" s="19" t="s">
        <v>89</v>
      </c>
    </row>
    <row r="402" s="2" customFormat="1" ht="6.96" customHeight="1">
      <c r="A402" s="38"/>
      <c r="B402" s="60"/>
      <c r="C402" s="61"/>
      <c r="D402" s="61"/>
      <c r="E402" s="61"/>
      <c r="F402" s="61"/>
      <c r="G402" s="61"/>
      <c r="H402" s="61"/>
      <c r="I402" s="61"/>
      <c r="J402" s="61"/>
      <c r="K402" s="61"/>
      <c r="L402" s="39"/>
      <c r="M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</row>
  </sheetData>
  <autoFilter ref="C125:K40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hyperlinks>
    <hyperlink ref="F131" r:id="rId1" display="https://podminky.urs.cz/item/CS_URS_2025_02/132254206"/>
    <hyperlink ref="F141" r:id="rId2" display="https://podminky.urs.cz/item/CS_URS_2025_02/132354206"/>
    <hyperlink ref="F146" r:id="rId3" display="https://podminky.urs.cz/item/CS_URS_2025_02/132454206"/>
    <hyperlink ref="F151" r:id="rId4" display="https://podminky.urs.cz/item/CS_URS_2025_02/132554206"/>
    <hyperlink ref="F156" r:id="rId5" display="https://podminky.urs.cz/item/CS_URS_2025_02/151811131"/>
    <hyperlink ref="F162" r:id="rId6" display="https://podminky.urs.cz/item/CS_URS_2025_02/151811132"/>
    <hyperlink ref="F169" r:id="rId7" display="https://podminky.urs.cz/item/CS_URS_2025_02/151811231"/>
    <hyperlink ref="F172" r:id="rId8" display="https://podminky.urs.cz/item/CS_URS_2025_02/151811232"/>
    <hyperlink ref="F175" r:id="rId9" display="https://podminky.urs.cz/item/CS_URS_2025_02/162751117"/>
    <hyperlink ref="F186" r:id="rId10" display="https://podminky.urs.cz/item/CS_URS_2025_02/162751119"/>
    <hyperlink ref="F198" r:id="rId11" display="https://podminky.urs.cz/item/CS_URS_2025_02/162751137"/>
    <hyperlink ref="F205" r:id="rId12" display="https://podminky.urs.cz/item/CS_URS_2025_02/162751139"/>
    <hyperlink ref="F213" r:id="rId13" display="https://podminky.urs.cz/item/CS_URS_2025_02/162751157"/>
    <hyperlink ref="F219" r:id="rId14" display="https://podminky.urs.cz/item/CS_URS_2025_02/162751159"/>
    <hyperlink ref="F226" r:id="rId15" display="https://podminky.urs.cz/item/CS_URS_2025_02/171201231"/>
    <hyperlink ref="F235" r:id="rId16" display="https://podminky.urs.cz/item/CS_URS_2025_02/174151101"/>
    <hyperlink ref="F258" r:id="rId17" display="https://podminky.urs.cz/item/CS_URS_2025_02/175151101"/>
    <hyperlink ref="F270" r:id="rId18" display="https://podminky.urs.cz/item/CS_URS_2025_02/359901211"/>
    <hyperlink ref="F277" r:id="rId19" display="https://podminky.urs.cz/item/CS_URS_2025_02/451573111"/>
    <hyperlink ref="F284" r:id="rId20" display="https://podminky.urs.cz/item/CS_URS_2025_02/452112111"/>
    <hyperlink ref="F298" r:id="rId21" display="https://podminky.urs.cz/item/CS_URS_2025_02/452311151"/>
    <hyperlink ref="F303" r:id="rId22" display="https://podminky.urs.cz/item/CS_URS_2025_02/452351111"/>
    <hyperlink ref="F308" r:id="rId23" display="https://podminky.urs.cz/item/CS_URS_2025_02/452351112"/>
    <hyperlink ref="F312" r:id="rId24" display="https://podminky.urs.cz/item/CS_URS_2025_02/871360310"/>
    <hyperlink ref="F320" r:id="rId25" display="https://podminky.urs.cz/item/CS_URS_2025_02/871370310"/>
    <hyperlink ref="F328" r:id="rId26" display="https://podminky.urs.cz/item/CS_URS_2025_02/892362121"/>
    <hyperlink ref="F331" r:id="rId27" display="https://podminky.urs.cz/item/CS_URS_2025_02/892372121"/>
    <hyperlink ref="F334" r:id="rId28" display="https://podminky.urs.cz/item/CS_URS_2025_02/892383122"/>
    <hyperlink ref="F340" r:id="rId29" display="https://podminky.urs.cz/item/CS_URS_2025_02/894410102"/>
    <hyperlink ref="F358" r:id="rId30" display="https://podminky.urs.cz/item/CS_URS_2025_02/894410211"/>
    <hyperlink ref="F365" r:id="rId31" display="https://podminky.urs.cz/item/CS_URS_2025_02/894410232"/>
    <hyperlink ref="F374" r:id="rId32" display="https://podminky.urs.cz/item/CS_URS_2025_02/894812325"/>
    <hyperlink ref="F379" r:id="rId33" display="https://podminky.urs.cz/item/CS_URS_2025_02/894812332"/>
    <hyperlink ref="F382" r:id="rId34" display="https://podminky.urs.cz/item/CS_URS_2025_02/894812339"/>
    <hyperlink ref="F385" r:id="rId35" display="https://podminky.urs.cz/item/CS_URS_2025_02/894812377"/>
    <hyperlink ref="F388" r:id="rId36" display="https://podminky.urs.cz/item/CS_URS_2025_02/899104112"/>
    <hyperlink ref="F398" r:id="rId37" display="https://podminky.urs.cz/item/CS_URS_2025_02/998276101"/>
    <hyperlink ref="F401" r:id="rId38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9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2562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3047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ROUND(J126,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ROUND((SUM(BE126:BE345)),  2)</f>
        <v>0</v>
      </c>
      <c r="G35" s="38"/>
      <c r="H35" s="38"/>
      <c r="I35" s="136">
        <v>0.20999999999999999</v>
      </c>
      <c r="J35" s="135">
        <f>ROUND(((SUM(BE126:BE345))*I35),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ROUND((SUM(BF126:BF345)),  2)</f>
        <v>0</v>
      </c>
      <c r="G36" s="38"/>
      <c r="H36" s="38"/>
      <c r="I36" s="136">
        <v>0.12</v>
      </c>
      <c r="J36" s="135">
        <f>ROUND(((SUM(BF126:BF345))*I36),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ROUND((SUM(BG126:BG345)),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ROUND((SUM(BH126:BH345)),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ROUND((SUM(BI126:BI345)),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2562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SO302.5 - Stoka D5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J126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1927</v>
      </c>
      <c r="E99" s="150"/>
      <c r="F99" s="150"/>
      <c r="G99" s="150"/>
      <c r="H99" s="150"/>
      <c r="I99" s="150"/>
      <c r="J99" s="151">
        <f>J127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J128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1928</v>
      </c>
      <c r="E101" s="154"/>
      <c r="F101" s="154"/>
      <c r="G101" s="154"/>
      <c r="H101" s="154"/>
      <c r="I101" s="154"/>
      <c r="J101" s="155">
        <f>J287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502</v>
      </c>
      <c r="E102" s="154"/>
      <c r="F102" s="154"/>
      <c r="G102" s="154"/>
      <c r="H102" s="154"/>
      <c r="I102" s="154"/>
      <c r="J102" s="155">
        <f>J293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505</v>
      </c>
      <c r="E103" s="154"/>
      <c r="F103" s="154"/>
      <c r="G103" s="154"/>
      <c r="H103" s="154"/>
      <c r="I103" s="154"/>
      <c r="J103" s="155">
        <f>J299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2"/>
      <c r="C104" s="10"/>
      <c r="D104" s="153" t="s">
        <v>508</v>
      </c>
      <c r="E104" s="154"/>
      <c r="F104" s="154"/>
      <c r="G104" s="154"/>
      <c r="H104" s="154"/>
      <c r="I104" s="154"/>
      <c r="J104" s="155">
        <f>J339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215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29" t="str">
        <f>E7</f>
        <v>Veřejná prostranství v lokalitě Z15 v Plané - etapa 1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29" t="s">
        <v>2562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1924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E11</f>
        <v>SO302.5 - Stoka D5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F14</f>
        <v xml:space="preserve">Planá u Mariánských Lázní [721280] </v>
      </c>
      <c r="G120" s="38"/>
      <c r="H120" s="38"/>
      <c r="I120" s="32" t="s">
        <v>22</v>
      </c>
      <c r="J120" s="69" t="str">
        <f>IF(J14="","",J14)</f>
        <v>10. 12. 2024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E17</f>
        <v>Planá</v>
      </c>
      <c r="G122" s="38"/>
      <c r="H122" s="38"/>
      <c r="I122" s="32" t="s">
        <v>31</v>
      </c>
      <c r="J122" s="36" t="str">
        <f>E23</f>
        <v>Laboro ateliér s.r.o.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29</v>
      </c>
      <c r="D123" s="38"/>
      <c r="E123" s="38"/>
      <c r="F123" s="27" t="str">
        <f>IF(E20="","",E20)</f>
        <v>Vyplň údaj</v>
      </c>
      <c r="G123" s="38"/>
      <c r="H123" s="38"/>
      <c r="I123" s="32" t="s">
        <v>36</v>
      </c>
      <c r="J123" s="36" t="str">
        <f>E26</f>
        <v>Laboro ateliér s.r.o.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6"/>
      <c r="B125" s="157"/>
      <c r="C125" s="158" t="s">
        <v>216</v>
      </c>
      <c r="D125" s="159" t="s">
        <v>64</v>
      </c>
      <c r="E125" s="159" t="s">
        <v>60</v>
      </c>
      <c r="F125" s="159" t="s">
        <v>61</v>
      </c>
      <c r="G125" s="159" t="s">
        <v>217</v>
      </c>
      <c r="H125" s="159" t="s">
        <v>218</v>
      </c>
      <c r="I125" s="159" t="s">
        <v>219</v>
      </c>
      <c r="J125" s="159" t="s">
        <v>205</v>
      </c>
      <c r="K125" s="160" t="s">
        <v>220</v>
      </c>
      <c r="L125" s="161"/>
      <c r="M125" s="86" t="s">
        <v>1</v>
      </c>
      <c r="N125" s="87" t="s">
        <v>43</v>
      </c>
      <c r="O125" s="87" t="s">
        <v>221</v>
      </c>
      <c r="P125" s="87" t="s">
        <v>222</v>
      </c>
      <c r="Q125" s="87" t="s">
        <v>223</v>
      </c>
      <c r="R125" s="87" t="s">
        <v>224</v>
      </c>
      <c r="S125" s="87" t="s">
        <v>225</v>
      </c>
      <c r="T125" s="88" t="s">
        <v>226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="2" customFormat="1" ht="22.8" customHeight="1">
      <c r="A126" s="38"/>
      <c r="B126" s="39"/>
      <c r="C126" s="93" t="s">
        <v>227</v>
      </c>
      <c r="D126" s="38"/>
      <c r="E126" s="38"/>
      <c r="F126" s="38"/>
      <c r="G126" s="38"/>
      <c r="H126" s="38"/>
      <c r="I126" s="38"/>
      <c r="J126" s="162">
        <f>BK126</f>
        <v>0</v>
      </c>
      <c r="K126" s="38"/>
      <c r="L126" s="39"/>
      <c r="M126" s="89"/>
      <c r="N126" s="73"/>
      <c r="O126" s="90"/>
      <c r="P126" s="163">
        <f>P127</f>
        <v>0</v>
      </c>
      <c r="Q126" s="90"/>
      <c r="R126" s="163">
        <f>R127</f>
        <v>0.49512986000000003</v>
      </c>
      <c r="S126" s="90"/>
      <c r="T126" s="164">
        <f>T127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78</v>
      </c>
      <c r="AU126" s="19" t="s">
        <v>207</v>
      </c>
      <c r="BK126" s="165">
        <f>BK127</f>
        <v>0</v>
      </c>
    </row>
    <row r="127" s="12" customFormat="1" ht="25.92" customHeight="1">
      <c r="A127" s="12"/>
      <c r="B127" s="166"/>
      <c r="C127" s="12"/>
      <c r="D127" s="167" t="s">
        <v>78</v>
      </c>
      <c r="E127" s="168" t="s">
        <v>509</v>
      </c>
      <c r="F127" s="168" t="s">
        <v>1929</v>
      </c>
      <c r="G127" s="12"/>
      <c r="H127" s="12"/>
      <c r="I127" s="169"/>
      <c r="J127" s="170">
        <f>BK127</f>
        <v>0</v>
      </c>
      <c r="K127" s="12"/>
      <c r="L127" s="166"/>
      <c r="M127" s="171"/>
      <c r="N127" s="172"/>
      <c r="O127" s="172"/>
      <c r="P127" s="173">
        <f>P128+P287+P293+P299+P339</f>
        <v>0</v>
      </c>
      <c r="Q127" s="172"/>
      <c r="R127" s="173">
        <f>R128+R287+R293+R299+R339</f>
        <v>0.49512986000000003</v>
      </c>
      <c r="S127" s="172"/>
      <c r="T127" s="174">
        <f>T128+T287+T293+T299+T339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7" t="s">
        <v>87</v>
      </c>
      <c r="AT127" s="175" t="s">
        <v>78</v>
      </c>
      <c r="AU127" s="175" t="s">
        <v>79</v>
      </c>
      <c r="AY127" s="167" t="s">
        <v>230</v>
      </c>
      <c r="BK127" s="176">
        <f>BK128+BK287+BK293+BK299+BK339</f>
        <v>0</v>
      </c>
    </row>
    <row r="128" s="12" customFormat="1" ht="22.8" customHeight="1">
      <c r="A128" s="12"/>
      <c r="B128" s="166"/>
      <c r="C128" s="12"/>
      <c r="D128" s="167" t="s">
        <v>78</v>
      </c>
      <c r="E128" s="197" t="s">
        <v>87</v>
      </c>
      <c r="F128" s="197" t="s">
        <v>511</v>
      </c>
      <c r="G128" s="12"/>
      <c r="H128" s="12"/>
      <c r="I128" s="169"/>
      <c r="J128" s="198">
        <f>BK128</f>
        <v>0</v>
      </c>
      <c r="K128" s="12"/>
      <c r="L128" s="166"/>
      <c r="M128" s="171"/>
      <c r="N128" s="172"/>
      <c r="O128" s="172"/>
      <c r="P128" s="173">
        <f>SUM(P129:P286)</f>
        <v>0</v>
      </c>
      <c r="Q128" s="172"/>
      <c r="R128" s="173">
        <f>SUM(R129:R286)</f>
        <v>0.099701999999999999</v>
      </c>
      <c r="S128" s="172"/>
      <c r="T128" s="174">
        <f>SUM(T129:T286)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87</v>
      </c>
      <c r="AT128" s="175" t="s">
        <v>78</v>
      </c>
      <c r="AU128" s="175" t="s">
        <v>87</v>
      </c>
      <c r="AY128" s="167" t="s">
        <v>230</v>
      </c>
      <c r="BK128" s="176">
        <f>SUM(BK129:BK286)</f>
        <v>0</v>
      </c>
    </row>
    <row r="129" s="2" customFormat="1" ht="16.5" customHeight="1">
      <c r="A129" s="38"/>
      <c r="B129" s="177"/>
      <c r="C129" s="178" t="s">
        <v>87</v>
      </c>
      <c r="D129" s="178" t="s">
        <v>231</v>
      </c>
      <c r="E129" s="179" t="s">
        <v>1930</v>
      </c>
      <c r="F129" s="180" t="s">
        <v>1931</v>
      </c>
      <c r="G129" s="181" t="s">
        <v>514</v>
      </c>
      <c r="H129" s="182">
        <v>43.93</v>
      </c>
      <c r="I129" s="183"/>
      <c r="J129" s="184">
        <f>ROUND(I129*H129,2)</f>
        <v>0</v>
      </c>
      <c r="K129" s="180" t="s">
        <v>515</v>
      </c>
      <c r="L129" s="39"/>
      <c r="M129" s="185" t="s">
        <v>1</v>
      </c>
      <c r="N129" s="186" t="s">
        <v>44</v>
      </c>
      <c r="O129" s="77"/>
      <c r="P129" s="187">
        <f>O129*H129</f>
        <v>0</v>
      </c>
      <c r="Q129" s="187">
        <v>0</v>
      </c>
      <c r="R129" s="187">
        <f>Q129*H129</f>
        <v>0</v>
      </c>
      <c r="S129" s="187">
        <v>0</v>
      </c>
      <c r="T129" s="18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9" t="s">
        <v>235</v>
      </c>
      <c r="AT129" s="189" t="s">
        <v>231</v>
      </c>
      <c r="AU129" s="189" t="s">
        <v>89</v>
      </c>
      <c r="AY129" s="19" t="s">
        <v>230</v>
      </c>
      <c r="BE129" s="190">
        <f>IF(N129="základní",J129,0)</f>
        <v>0</v>
      </c>
      <c r="BF129" s="190">
        <f>IF(N129="snížená",J129,0)</f>
        <v>0</v>
      </c>
      <c r="BG129" s="190">
        <f>IF(N129="zákl. přenesená",J129,0)</f>
        <v>0</v>
      </c>
      <c r="BH129" s="190">
        <f>IF(N129="sníž. přenesená",J129,0)</f>
        <v>0</v>
      </c>
      <c r="BI129" s="190">
        <f>IF(N129="nulová",J129,0)</f>
        <v>0</v>
      </c>
      <c r="BJ129" s="19" t="s">
        <v>87</v>
      </c>
      <c r="BK129" s="190">
        <f>ROUND(I129*H129,2)</f>
        <v>0</v>
      </c>
      <c r="BL129" s="19" t="s">
        <v>235</v>
      </c>
      <c r="BM129" s="189" t="s">
        <v>3048</v>
      </c>
    </row>
    <row r="130" s="2" customFormat="1">
      <c r="A130" s="38"/>
      <c r="B130" s="39"/>
      <c r="C130" s="38"/>
      <c r="D130" s="191" t="s">
        <v>237</v>
      </c>
      <c r="E130" s="38"/>
      <c r="F130" s="192" t="s">
        <v>1933</v>
      </c>
      <c r="G130" s="38"/>
      <c r="H130" s="38"/>
      <c r="I130" s="193"/>
      <c r="J130" s="38"/>
      <c r="K130" s="38"/>
      <c r="L130" s="39"/>
      <c r="M130" s="194"/>
      <c r="N130" s="195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237</v>
      </c>
      <c r="AU130" s="19" t="s">
        <v>89</v>
      </c>
    </row>
    <row r="131" s="2" customFormat="1">
      <c r="A131" s="38"/>
      <c r="B131" s="39"/>
      <c r="C131" s="38"/>
      <c r="D131" s="199" t="s">
        <v>397</v>
      </c>
      <c r="E131" s="38"/>
      <c r="F131" s="200" t="s">
        <v>1934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397</v>
      </c>
      <c r="AU131" s="19" t="s">
        <v>89</v>
      </c>
    </row>
    <row r="132" s="15" customFormat="1">
      <c r="A132" s="15"/>
      <c r="B132" s="221"/>
      <c r="C132" s="15"/>
      <c r="D132" s="191" t="s">
        <v>519</v>
      </c>
      <c r="E132" s="222" t="s">
        <v>1</v>
      </c>
      <c r="F132" s="223" t="s">
        <v>1935</v>
      </c>
      <c r="G132" s="15"/>
      <c r="H132" s="222" t="s">
        <v>1</v>
      </c>
      <c r="I132" s="224"/>
      <c r="J132" s="15"/>
      <c r="K132" s="15"/>
      <c r="L132" s="221"/>
      <c r="M132" s="225"/>
      <c r="N132" s="226"/>
      <c r="O132" s="226"/>
      <c r="P132" s="226"/>
      <c r="Q132" s="226"/>
      <c r="R132" s="226"/>
      <c r="S132" s="226"/>
      <c r="T132" s="22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22" t="s">
        <v>519</v>
      </c>
      <c r="AU132" s="222" t="s">
        <v>89</v>
      </c>
      <c r="AV132" s="15" t="s">
        <v>87</v>
      </c>
      <c r="AW132" s="15" t="s">
        <v>35</v>
      </c>
      <c r="AX132" s="15" t="s">
        <v>79</v>
      </c>
      <c r="AY132" s="222" t="s">
        <v>230</v>
      </c>
    </row>
    <row r="133" s="13" customFormat="1">
      <c r="A133" s="13"/>
      <c r="B133" s="205"/>
      <c r="C133" s="13"/>
      <c r="D133" s="191" t="s">
        <v>519</v>
      </c>
      <c r="E133" s="206" t="s">
        <v>1</v>
      </c>
      <c r="F133" s="207" t="s">
        <v>3049</v>
      </c>
      <c r="G133" s="13"/>
      <c r="H133" s="208">
        <v>43.93</v>
      </c>
      <c r="I133" s="209"/>
      <c r="J133" s="13"/>
      <c r="K133" s="13"/>
      <c r="L133" s="205"/>
      <c r="M133" s="210"/>
      <c r="N133" s="211"/>
      <c r="O133" s="211"/>
      <c r="P133" s="211"/>
      <c r="Q133" s="211"/>
      <c r="R133" s="211"/>
      <c r="S133" s="211"/>
      <c r="T133" s="21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6" t="s">
        <v>519</v>
      </c>
      <c r="AU133" s="206" t="s">
        <v>89</v>
      </c>
      <c r="AV133" s="13" t="s">
        <v>89</v>
      </c>
      <c r="AW133" s="13" t="s">
        <v>35</v>
      </c>
      <c r="AX133" s="13" t="s">
        <v>79</v>
      </c>
      <c r="AY133" s="206" t="s">
        <v>230</v>
      </c>
    </row>
    <row r="134" s="14" customFormat="1">
      <c r="A134" s="14"/>
      <c r="B134" s="213"/>
      <c r="C134" s="14"/>
      <c r="D134" s="191" t="s">
        <v>519</v>
      </c>
      <c r="E134" s="214" t="s">
        <v>1</v>
      </c>
      <c r="F134" s="215" t="s">
        <v>534</v>
      </c>
      <c r="G134" s="14"/>
      <c r="H134" s="216">
        <v>43.93</v>
      </c>
      <c r="I134" s="217"/>
      <c r="J134" s="14"/>
      <c r="K134" s="14"/>
      <c r="L134" s="213"/>
      <c r="M134" s="218"/>
      <c r="N134" s="219"/>
      <c r="O134" s="219"/>
      <c r="P134" s="219"/>
      <c r="Q134" s="219"/>
      <c r="R134" s="219"/>
      <c r="S134" s="219"/>
      <c r="T134" s="220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14" t="s">
        <v>519</v>
      </c>
      <c r="AU134" s="214" t="s">
        <v>89</v>
      </c>
      <c r="AV134" s="14" t="s">
        <v>235</v>
      </c>
      <c r="AW134" s="14" t="s">
        <v>35</v>
      </c>
      <c r="AX134" s="14" t="s">
        <v>87</v>
      </c>
      <c r="AY134" s="214" t="s">
        <v>230</v>
      </c>
    </row>
    <row r="135" s="2" customFormat="1" ht="16.5" customHeight="1">
      <c r="A135" s="38"/>
      <c r="B135" s="177"/>
      <c r="C135" s="178" t="s">
        <v>89</v>
      </c>
      <c r="D135" s="178" t="s">
        <v>231</v>
      </c>
      <c r="E135" s="179" t="s">
        <v>1952</v>
      </c>
      <c r="F135" s="180" t="s">
        <v>1953</v>
      </c>
      <c r="G135" s="181" t="s">
        <v>514</v>
      </c>
      <c r="H135" s="182">
        <v>43.93</v>
      </c>
      <c r="I135" s="183"/>
      <c r="J135" s="184">
        <f>ROUND(I135*H135,2)</f>
        <v>0</v>
      </c>
      <c r="K135" s="180" t="s">
        <v>515</v>
      </c>
      <c r="L135" s="39"/>
      <c r="M135" s="185" t="s">
        <v>1</v>
      </c>
      <c r="N135" s="186" t="s">
        <v>44</v>
      </c>
      <c r="O135" s="77"/>
      <c r="P135" s="187">
        <f>O135*H135</f>
        <v>0</v>
      </c>
      <c r="Q135" s="187">
        <v>0</v>
      </c>
      <c r="R135" s="187">
        <f>Q135*H135</f>
        <v>0</v>
      </c>
      <c r="S135" s="187">
        <v>0</v>
      </c>
      <c r="T135" s="18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89" t="s">
        <v>235</v>
      </c>
      <c r="AT135" s="189" t="s">
        <v>231</v>
      </c>
      <c r="AU135" s="189" t="s">
        <v>89</v>
      </c>
      <c r="AY135" s="19" t="s">
        <v>230</v>
      </c>
      <c r="BE135" s="190">
        <f>IF(N135="základní",J135,0)</f>
        <v>0</v>
      </c>
      <c r="BF135" s="190">
        <f>IF(N135="snížená",J135,0)</f>
        <v>0</v>
      </c>
      <c r="BG135" s="190">
        <f>IF(N135="zákl. přenesená",J135,0)</f>
        <v>0</v>
      </c>
      <c r="BH135" s="190">
        <f>IF(N135="sníž. přenesená",J135,0)</f>
        <v>0</v>
      </c>
      <c r="BI135" s="190">
        <f>IF(N135="nulová",J135,0)</f>
        <v>0</v>
      </c>
      <c r="BJ135" s="19" t="s">
        <v>87</v>
      </c>
      <c r="BK135" s="190">
        <f>ROUND(I135*H135,2)</f>
        <v>0</v>
      </c>
      <c r="BL135" s="19" t="s">
        <v>235</v>
      </c>
      <c r="BM135" s="189" t="s">
        <v>3050</v>
      </c>
    </row>
    <row r="136" s="2" customFormat="1">
      <c r="A136" s="38"/>
      <c r="B136" s="39"/>
      <c r="C136" s="38"/>
      <c r="D136" s="191" t="s">
        <v>237</v>
      </c>
      <c r="E136" s="38"/>
      <c r="F136" s="192" t="s">
        <v>1955</v>
      </c>
      <c r="G136" s="38"/>
      <c r="H136" s="38"/>
      <c r="I136" s="193"/>
      <c r="J136" s="38"/>
      <c r="K136" s="38"/>
      <c r="L136" s="39"/>
      <c r="M136" s="194"/>
      <c r="N136" s="195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237</v>
      </c>
      <c r="AU136" s="19" t="s">
        <v>89</v>
      </c>
    </row>
    <row r="137" s="2" customFormat="1">
      <c r="A137" s="38"/>
      <c r="B137" s="39"/>
      <c r="C137" s="38"/>
      <c r="D137" s="199" t="s">
        <v>397</v>
      </c>
      <c r="E137" s="38"/>
      <c r="F137" s="200" t="s">
        <v>1956</v>
      </c>
      <c r="G137" s="38"/>
      <c r="H137" s="38"/>
      <c r="I137" s="193"/>
      <c r="J137" s="38"/>
      <c r="K137" s="38"/>
      <c r="L137" s="39"/>
      <c r="M137" s="194"/>
      <c r="N137" s="195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397</v>
      </c>
      <c r="AU137" s="19" t="s">
        <v>89</v>
      </c>
    </row>
    <row r="138" s="15" customFormat="1">
      <c r="A138" s="15"/>
      <c r="B138" s="221"/>
      <c r="C138" s="15"/>
      <c r="D138" s="191" t="s">
        <v>519</v>
      </c>
      <c r="E138" s="222" t="s">
        <v>1</v>
      </c>
      <c r="F138" s="223" t="s">
        <v>1957</v>
      </c>
      <c r="G138" s="15"/>
      <c r="H138" s="222" t="s">
        <v>1</v>
      </c>
      <c r="I138" s="224"/>
      <c r="J138" s="15"/>
      <c r="K138" s="15"/>
      <c r="L138" s="221"/>
      <c r="M138" s="225"/>
      <c r="N138" s="226"/>
      <c r="O138" s="226"/>
      <c r="P138" s="226"/>
      <c r="Q138" s="226"/>
      <c r="R138" s="226"/>
      <c r="S138" s="226"/>
      <c r="T138" s="227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22" t="s">
        <v>519</v>
      </c>
      <c r="AU138" s="222" t="s">
        <v>89</v>
      </c>
      <c r="AV138" s="15" t="s">
        <v>87</v>
      </c>
      <c r="AW138" s="15" t="s">
        <v>35</v>
      </c>
      <c r="AX138" s="15" t="s">
        <v>79</v>
      </c>
      <c r="AY138" s="222" t="s">
        <v>230</v>
      </c>
    </row>
    <row r="139" s="13" customFormat="1">
      <c r="A139" s="13"/>
      <c r="B139" s="205"/>
      <c r="C139" s="13"/>
      <c r="D139" s="191" t="s">
        <v>519</v>
      </c>
      <c r="E139" s="206" t="s">
        <v>1</v>
      </c>
      <c r="F139" s="207" t="s">
        <v>3049</v>
      </c>
      <c r="G139" s="13"/>
      <c r="H139" s="208">
        <v>43.93</v>
      </c>
      <c r="I139" s="209"/>
      <c r="J139" s="13"/>
      <c r="K139" s="13"/>
      <c r="L139" s="205"/>
      <c r="M139" s="210"/>
      <c r="N139" s="211"/>
      <c r="O139" s="211"/>
      <c r="P139" s="211"/>
      <c r="Q139" s="211"/>
      <c r="R139" s="211"/>
      <c r="S139" s="211"/>
      <c r="T139" s="21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06" t="s">
        <v>519</v>
      </c>
      <c r="AU139" s="206" t="s">
        <v>89</v>
      </c>
      <c r="AV139" s="13" t="s">
        <v>89</v>
      </c>
      <c r="AW139" s="13" t="s">
        <v>35</v>
      </c>
      <c r="AX139" s="13" t="s">
        <v>79</v>
      </c>
      <c r="AY139" s="206" t="s">
        <v>230</v>
      </c>
    </row>
    <row r="140" s="14" customFormat="1">
      <c r="A140" s="14"/>
      <c r="B140" s="213"/>
      <c r="C140" s="14"/>
      <c r="D140" s="191" t="s">
        <v>519</v>
      </c>
      <c r="E140" s="214" t="s">
        <v>1</v>
      </c>
      <c r="F140" s="215" t="s">
        <v>534</v>
      </c>
      <c r="G140" s="14"/>
      <c r="H140" s="216">
        <v>43.93</v>
      </c>
      <c r="I140" s="217"/>
      <c r="J140" s="14"/>
      <c r="K140" s="14"/>
      <c r="L140" s="213"/>
      <c r="M140" s="218"/>
      <c r="N140" s="219"/>
      <c r="O140" s="219"/>
      <c r="P140" s="219"/>
      <c r="Q140" s="219"/>
      <c r="R140" s="219"/>
      <c r="S140" s="219"/>
      <c r="T140" s="220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14" t="s">
        <v>519</v>
      </c>
      <c r="AU140" s="214" t="s">
        <v>89</v>
      </c>
      <c r="AV140" s="14" t="s">
        <v>235</v>
      </c>
      <c r="AW140" s="14" t="s">
        <v>35</v>
      </c>
      <c r="AX140" s="14" t="s">
        <v>87</v>
      </c>
      <c r="AY140" s="214" t="s">
        <v>230</v>
      </c>
    </row>
    <row r="141" s="2" customFormat="1" ht="21.75" customHeight="1">
      <c r="A141" s="38"/>
      <c r="B141" s="177"/>
      <c r="C141" s="178" t="s">
        <v>241</v>
      </c>
      <c r="D141" s="178" t="s">
        <v>231</v>
      </c>
      <c r="E141" s="179" t="s">
        <v>1958</v>
      </c>
      <c r="F141" s="180" t="s">
        <v>1959</v>
      </c>
      <c r="G141" s="181" t="s">
        <v>578</v>
      </c>
      <c r="H141" s="182">
        <v>36.243000000000002</v>
      </c>
      <c r="I141" s="183"/>
      <c r="J141" s="184">
        <f>ROUND(I141*H141,2)</f>
        <v>0</v>
      </c>
      <c r="K141" s="180" t="s">
        <v>515</v>
      </c>
      <c r="L141" s="39"/>
      <c r="M141" s="185" t="s">
        <v>1</v>
      </c>
      <c r="N141" s="186" t="s">
        <v>44</v>
      </c>
      <c r="O141" s="77"/>
      <c r="P141" s="187">
        <f>O141*H141</f>
        <v>0</v>
      </c>
      <c r="Q141" s="187">
        <v>0</v>
      </c>
      <c r="R141" s="187">
        <f>Q141*H141</f>
        <v>0</v>
      </c>
      <c r="S141" s="187">
        <v>0</v>
      </c>
      <c r="T141" s="18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89" t="s">
        <v>235</v>
      </c>
      <c r="AT141" s="189" t="s">
        <v>231</v>
      </c>
      <c r="AU141" s="189" t="s">
        <v>89</v>
      </c>
      <c r="AY141" s="19" t="s">
        <v>230</v>
      </c>
      <c r="BE141" s="190">
        <f>IF(N141="základní",J141,0)</f>
        <v>0</v>
      </c>
      <c r="BF141" s="190">
        <f>IF(N141="snížená",J141,0)</f>
        <v>0</v>
      </c>
      <c r="BG141" s="190">
        <f>IF(N141="zákl. přenesená",J141,0)</f>
        <v>0</v>
      </c>
      <c r="BH141" s="190">
        <f>IF(N141="sníž. přenesená",J141,0)</f>
        <v>0</v>
      </c>
      <c r="BI141" s="190">
        <f>IF(N141="nulová",J141,0)</f>
        <v>0</v>
      </c>
      <c r="BJ141" s="19" t="s">
        <v>87</v>
      </c>
      <c r="BK141" s="190">
        <f>ROUND(I141*H141,2)</f>
        <v>0</v>
      </c>
      <c r="BL141" s="19" t="s">
        <v>235</v>
      </c>
      <c r="BM141" s="189" t="s">
        <v>3051</v>
      </c>
    </row>
    <row r="142" s="2" customFormat="1">
      <c r="A142" s="38"/>
      <c r="B142" s="39"/>
      <c r="C142" s="38"/>
      <c r="D142" s="191" t="s">
        <v>237</v>
      </c>
      <c r="E142" s="38"/>
      <c r="F142" s="192" t="s">
        <v>1961</v>
      </c>
      <c r="G142" s="38"/>
      <c r="H142" s="38"/>
      <c r="I142" s="193"/>
      <c r="J142" s="38"/>
      <c r="K142" s="38"/>
      <c r="L142" s="39"/>
      <c r="M142" s="194"/>
      <c r="N142" s="195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237</v>
      </c>
      <c r="AU142" s="19" t="s">
        <v>89</v>
      </c>
    </row>
    <row r="143" s="2" customFormat="1">
      <c r="A143" s="38"/>
      <c r="B143" s="39"/>
      <c r="C143" s="38"/>
      <c r="D143" s="199" t="s">
        <v>397</v>
      </c>
      <c r="E143" s="38"/>
      <c r="F143" s="200" t="s">
        <v>1962</v>
      </c>
      <c r="G143" s="38"/>
      <c r="H143" s="38"/>
      <c r="I143" s="193"/>
      <c r="J143" s="38"/>
      <c r="K143" s="38"/>
      <c r="L143" s="39"/>
      <c r="M143" s="194"/>
      <c r="N143" s="195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397</v>
      </c>
      <c r="AU143" s="19" t="s">
        <v>89</v>
      </c>
    </row>
    <row r="144" s="15" customFormat="1">
      <c r="A144" s="15"/>
      <c r="B144" s="221"/>
      <c r="C144" s="15"/>
      <c r="D144" s="191" t="s">
        <v>519</v>
      </c>
      <c r="E144" s="222" t="s">
        <v>1</v>
      </c>
      <c r="F144" s="223" t="s">
        <v>2816</v>
      </c>
      <c r="G144" s="15"/>
      <c r="H144" s="222" t="s">
        <v>1</v>
      </c>
      <c r="I144" s="224"/>
      <c r="J144" s="15"/>
      <c r="K144" s="15"/>
      <c r="L144" s="221"/>
      <c r="M144" s="225"/>
      <c r="N144" s="226"/>
      <c r="O144" s="226"/>
      <c r="P144" s="226"/>
      <c r="Q144" s="226"/>
      <c r="R144" s="226"/>
      <c r="S144" s="226"/>
      <c r="T144" s="227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22" t="s">
        <v>519</v>
      </c>
      <c r="AU144" s="222" t="s">
        <v>89</v>
      </c>
      <c r="AV144" s="15" t="s">
        <v>87</v>
      </c>
      <c r="AW144" s="15" t="s">
        <v>35</v>
      </c>
      <c r="AX144" s="15" t="s">
        <v>79</v>
      </c>
      <c r="AY144" s="222" t="s">
        <v>230</v>
      </c>
    </row>
    <row r="145" s="13" customFormat="1">
      <c r="A145" s="13"/>
      <c r="B145" s="205"/>
      <c r="C145" s="13"/>
      <c r="D145" s="191" t="s">
        <v>519</v>
      </c>
      <c r="E145" s="206" t="s">
        <v>1</v>
      </c>
      <c r="F145" s="207" t="s">
        <v>3052</v>
      </c>
      <c r="G145" s="13"/>
      <c r="H145" s="208">
        <v>72.484999999999999</v>
      </c>
      <c r="I145" s="209"/>
      <c r="J145" s="13"/>
      <c r="K145" s="13"/>
      <c r="L145" s="205"/>
      <c r="M145" s="210"/>
      <c r="N145" s="211"/>
      <c r="O145" s="211"/>
      <c r="P145" s="211"/>
      <c r="Q145" s="211"/>
      <c r="R145" s="211"/>
      <c r="S145" s="211"/>
      <c r="T145" s="21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06" t="s">
        <v>519</v>
      </c>
      <c r="AU145" s="206" t="s">
        <v>89</v>
      </c>
      <c r="AV145" s="13" t="s">
        <v>89</v>
      </c>
      <c r="AW145" s="13" t="s">
        <v>35</v>
      </c>
      <c r="AX145" s="13" t="s">
        <v>79</v>
      </c>
      <c r="AY145" s="206" t="s">
        <v>230</v>
      </c>
    </row>
    <row r="146" s="14" customFormat="1">
      <c r="A146" s="14"/>
      <c r="B146" s="213"/>
      <c r="C146" s="14"/>
      <c r="D146" s="191" t="s">
        <v>519</v>
      </c>
      <c r="E146" s="214" t="s">
        <v>1</v>
      </c>
      <c r="F146" s="215" t="s">
        <v>534</v>
      </c>
      <c r="G146" s="14"/>
      <c r="H146" s="216">
        <v>72.484999999999999</v>
      </c>
      <c r="I146" s="217"/>
      <c r="J146" s="14"/>
      <c r="K146" s="14"/>
      <c r="L146" s="213"/>
      <c r="M146" s="218"/>
      <c r="N146" s="219"/>
      <c r="O146" s="219"/>
      <c r="P146" s="219"/>
      <c r="Q146" s="219"/>
      <c r="R146" s="219"/>
      <c r="S146" s="219"/>
      <c r="T146" s="220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14" t="s">
        <v>519</v>
      </c>
      <c r="AU146" s="214" t="s">
        <v>89</v>
      </c>
      <c r="AV146" s="14" t="s">
        <v>235</v>
      </c>
      <c r="AW146" s="14" t="s">
        <v>35</v>
      </c>
      <c r="AX146" s="14" t="s">
        <v>79</v>
      </c>
      <c r="AY146" s="214" t="s">
        <v>230</v>
      </c>
    </row>
    <row r="147" s="13" customFormat="1">
      <c r="A147" s="13"/>
      <c r="B147" s="205"/>
      <c r="C147" s="13"/>
      <c r="D147" s="191" t="s">
        <v>519</v>
      </c>
      <c r="E147" s="206" t="s">
        <v>1</v>
      </c>
      <c r="F147" s="207" t="s">
        <v>3053</v>
      </c>
      <c r="G147" s="13"/>
      <c r="H147" s="208">
        <v>36.243000000000002</v>
      </c>
      <c r="I147" s="209"/>
      <c r="J147" s="13"/>
      <c r="K147" s="13"/>
      <c r="L147" s="205"/>
      <c r="M147" s="210"/>
      <c r="N147" s="211"/>
      <c r="O147" s="211"/>
      <c r="P147" s="211"/>
      <c r="Q147" s="211"/>
      <c r="R147" s="211"/>
      <c r="S147" s="211"/>
      <c r="T147" s="21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6" t="s">
        <v>519</v>
      </c>
      <c r="AU147" s="206" t="s">
        <v>89</v>
      </c>
      <c r="AV147" s="13" t="s">
        <v>89</v>
      </c>
      <c r="AW147" s="13" t="s">
        <v>35</v>
      </c>
      <c r="AX147" s="13" t="s">
        <v>79</v>
      </c>
      <c r="AY147" s="206" t="s">
        <v>230</v>
      </c>
    </row>
    <row r="148" s="14" customFormat="1">
      <c r="A148" s="14"/>
      <c r="B148" s="213"/>
      <c r="C148" s="14"/>
      <c r="D148" s="191" t="s">
        <v>519</v>
      </c>
      <c r="E148" s="214" t="s">
        <v>1</v>
      </c>
      <c r="F148" s="215" t="s">
        <v>534</v>
      </c>
      <c r="G148" s="14"/>
      <c r="H148" s="216">
        <v>36.243000000000002</v>
      </c>
      <c r="I148" s="217"/>
      <c r="J148" s="14"/>
      <c r="K148" s="14"/>
      <c r="L148" s="213"/>
      <c r="M148" s="218"/>
      <c r="N148" s="219"/>
      <c r="O148" s="219"/>
      <c r="P148" s="219"/>
      <c r="Q148" s="219"/>
      <c r="R148" s="219"/>
      <c r="S148" s="219"/>
      <c r="T148" s="22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14" t="s">
        <v>519</v>
      </c>
      <c r="AU148" s="214" t="s">
        <v>89</v>
      </c>
      <c r="AV148" s="14" t="s">
        <v>235</v>
      </c>
      <c r="AW148" s="14" t="s">
        <v>35</v>
      </c>
      <c r="AX148" s="14" t="s">
        <v>87</v>
      </c>
      <c r="AY148" s="214" t="s">
        <v>230</v>
      </c>
    </row>
    <row r="149" s="2" customFormat="1" ht="21.75" customHeight="1">
      <c r="A149" s="38"/>
      <c r="B149" s="177"/>
      <c r="C149" s="178" t="s">
        <v>235</v>
      </c>
      <c r="D149" s="178" t="s">
        <v>231</v>
      </c>
      <c r="E149" s="179" t="s">
        <v>1980</v>
      </c>
      <c r="F149" s="180" t="s">
        <v>1981</v>
      </c>
      <c r="G149" s="181" t="s">
        <v>578</v>
      </c>
      <c r="H149" s="182">
        <v>10.872999999999999</v>
      </c>
      <c r="I149" s="183"/>
      <c r="J149" s="184">
        <f>ROUND(I149*H149,2)</f>
        <v>0</v>
      </c>
      <c r="K149" s="180" t="s">
        <v>515</v>
      </c>
      <c r="L149" s="39"/>
      <c r="M149" s="185" t="s">
        <v>1</v>
      </c>
      <c r="N149" s="186" t="s">
        <v>44</v>
      </c>
      <c r="O149" s="77"/>
      <c r="P149" s="187">
        <f>O149*H149</f>
        <v>0</v>
      </c>
      <c r="Q149" s="187">
        <v>0</v>
      </c>
      <c r="R149" s="187">
        <f>Q149*H149</f>
        <v>0</v>
      </c>
      <c r="S149" s="187">
        <v>0</v>
      </c>
      <c r="T149" s="18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89" t="s">
        <v>235</v>
      </c>
      <c r="AT149" s="189" t="s">
        <v>231</v>
      </c>
      <c r="AU149" s="189" t="s">
        <v>89</v>
      </c>
      <c r="AY149" s="19" t="s">
        <v>230</v>
      </c>
      <c r="BE149" s="190">
        <f>IF(N149="základní",J149,0)</f>
        <v>0</v>
      </c>
      <c r="BF149" s="190">
        <f>IF(N149="snížená",J149,0)</f>
        <v>0</v>
      </c>
      <c r="BG149" s="190">
        <f>IF(N149="zákl. přenesená",J149,0)</f>
        <v>0</v>
      </c>
      <c r="BH149" s="190">
        <f>IF(N149="sníž. přenesená",J149,0)</f>
        <v>0</v>
      </c>
      <c r="BI149" s="190">
        <f>IF(N149="nulová",J149,0)</f>
        <v>0</v>
      </c>
      <c r="BJ149" s="19" t="s">
        <v>87</v>
      </c>
      <c r="BK149" s="190">
        <f>ROUND(I149*H149,2)</f>
        <v>0</v>
      </c>
      <c r="BL149" s="19" t="s">
        <v>235</v>
      </c>
      <c r="BM149" s="189" t="s">
        <v>3054</v>
      </c>
    </row>
    <row r="150" s="2" customFormat="1">
      <c r="A150" s="38"/>
      <c r="B150" s="39"/>
      <c r="C150" s="38"/>
      <c r="D150" s="191" t="s">
        <v>237</v>
      </c>
      <c r="E150" s="38"/>
      <c r="F150" s="192" t="s">
        <v>1983</v>
      </c>
      <c r="G150" s="38"/>
      <c r="H150" s="38"/>
      <c r="I150" s="193"/>
      <c r="J150" s="38"/>
      <c r="K150" s="38"/>
      <c r="L150" s="39"/>
      <c r="M150" s="194"/>
      <c r="N150" s="195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237</v>
      </c>
      <c r="AU150" s="19" t="s">
        <v>89</v>
      </c>
    </row>
    <row r="151" s="2" customFormat="1">
      <c r="A151" s="38"/>
      <c r="B151" s="39"/>
      <c r="C151" s="38"/>
      <c r="D151" s="199" t="s">
        <v>397</v>
      </c>
      <c r="E151" s="38"/>
      <c r="F151" s="200" t="s">
        <v>1984</v>
      </c>
      <c r="G151" s="38"/>
      <c r="H151" s="38"/>
      <c r="I151" s="193"/>
      <c r="J151" s="38"/>
      <c r="K151" s="38"/>
      <c r="L151" s="39"/>
      <c r="M151" s="194"/>
      <c r="N151" s="195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397</v>
      </c>
      <c r="AU151" s="19" t="s">
        <v>89</v>
      </c>
    </row>
    <row r="152" s="13" customFormat="1">
      <c r="A152" s="13"/>
      <c r="B152" s="205"/>
      <c r="C152" s="13"/>
      <c r="D152" s="191" t="s">
        <v>519</v>
      </c>
      <c r="E152" s="206" t="s">
        <v>1</v>
      </c>
      <c r="F152" s="207" t="s">
        <v>3055</v>
      </c>
      <c r="G152" s="13"/>
      <c r="H152" s="208">
        <v>10.872999999999999</v>
      </c>
      <c r="I152" s="209"/>
      <c r="J152" s="13"/>
      <c r="K152" s="13"/>
      <c r="L152" s="205"/>
      <c r="M152" s="210"/>
      <c r="N152" s="211"/>
      <c r="O152" s="211"/>
      <c r="P152" s="211"/>
      <c r="Q152" s="211"/>
      <c r="R152" s="211"/>
      <c r="S152" s="211"/>
      <c r="T152" s="21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6" t="s">
        <v>519</v>
      </c>
      <c r="AU152" s="206" t="s">
        <v>89</v>
      </c>
      <c r="AV152" s="13" t="s">
        <v>89</v>
      </c>
      <c r="AW152" s="13" t="s">
        <v>35</v>
      </c>
      <c r="AX152" s="13" t="s">
        <v>79</v>
      </c>
      <c r="AY152" s="206" t="s">
        <v>230</v>
      </c>
    </row>
    <row r="153" s="14" customFormat="1">
      <c r="A153" s="14"/>
      <c r="B153" s="213"/>
      <c r="C153" s="14"/>
      <c r="D153" s="191" t="s">
        <v>519</v>
      </c>
      <c r="E153" s="214" t="s">
        <v>1</v>
      </c>
      <c r="F153" s="215" t="s">
        <v>534</v>
      </c>
      <c r="G153" s="14"/>
      <c r="H153" s="216">
        <v>10.872999999999999</v>
      </c>
      <c r="I153" s="217"/>
      <c r="J153" s="14"/>
      <c r="K153" s="14"/>
      <c r="L153" s="213"/>
      <c r="M153" s="218"/>
      <c r="N153" s="219"/>
      <c r="O153" s="219"/>
      <c r="P153" s="219"/>
      <c r="Q153" s="219"/>
      <c r="R153" s="219"/>
      <c r="S153" s="219"/>
      <c r="T153" s="22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14" t="s">
        <v>519</v>
      </c>
      <c r="AU153" s="214" t="s">
        <v>89</v>
      </c>
      <c r="AV153" s="14" t="s">
        <v>235</v>
      </c>
      <c r="AW153" s="14" t="s">
        <v>35</v>
      </c>
      <c r="AX153" s="14" t="s">
        <v>87</v>
      </c>
      <c r="AY153" s="214" t="s">
        <v>230</v>
      </c>
    </row>
    <row r="154" s="2" customFormat="1" ht="21.75" customHeight="1">
      <c r="A154" s="38"/>
      <c r="B154" s="177"/>
      <c r="C154" s="178" t="s">
        <v>248</v>
      </c>
      <c r="D154" s="178" t="s">
        <v>231</v>
      </c>
      <c r="E154" s="179" t="s">
        <v>1986</v>
      </c>
      <c r="F154" s="180" t="s">
        <v>1987</v>
      </c>
      <c r="G154" s="181" t="s">
        <v>578</v>
      </c>
      <c r="H154" s="182">
        <v>10.872999999999999</v>
      </c>
      <c r="I154" s="183"/>
      <c r="J154" s="184">
        <f>ROUND(I154*H154,2)</f>
        <v>0</v>
      </c>
      <c r="K154" s="180" t="s">
        <v>515</v>
      </c>
      <c r="L154" s="39"/>
      <c r="M154" s="185" t="s">
        <v>1</v>
      </c>
      <c r="N154" s="186" t="s">
        <v>44</v>
      </c>
      <c r="O154" s="77"/>
      <c r="P154" s="187">
        <f>O154*H154</f>
        <v>0</v>
      </c>
      <c r="Q154" s="187">
        <v>0</v>
      </c>
      <c r="R154" s="187">
        <f>Q154*H154</f>
        <v>0</v>
      </c>
      <c r="S154" s="187">
        <v>0</v>
      </c>
      <c r="T154" s="18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89" t="s">
        <v>235</v>
      </c>
      <c r="AT154" s="189" t="s">
        <v>231</v>
      </c>
      <c r="AU154" s="189" t="s">
        <v>89</v>
      </c>
      <c r="AY154" s="19" t="s">
        <v>230</v>
      </c>
      <c r="BE154" s="190">
        <f>IF(N154="základní",J154,0)</f>
        <v>0</v>
      </c>
      <c r="BF154" s="190">
        <f>IF(N154="snížená",J154,0)</f>
        <v>0</v>
      </c>
      <c r="BG154" s="190">
        <f>IF(N154="zákl. přenesená",J154,0)</f>
        <v>0</v>
      </c>
      <c r="BH154" s="190">
        <f>IF(N154="sníž. přenesená",J154,0)</f>
        <v>0</v>
      </c>
      <c r="BI154" s="190">
        <f>IF(N154="nulová",J154,0)</f>
        <v>0</v>
      </c>
      <c r="BJ154" s="19" t="s">
        <v>87</v>
      </c>
      <c r="BK154" s="190">
        <f>ROUND(I154*H154,2)</f>
        <v>0</v>
      </c>
      <c r="BL154" s="19" t="s">
        <v>235</v>
      </c>
      <c r="BM154" s="189" t="s">
        <v>3056</v>
      </c>
    </row>
    <row r="155" s="2" customFormat="1">
      <c r="A155" s="38"/>
      <c r="B155" s="39"/>
      <c r="C155" s="38"/>
      <c r="D155" s="191" t="s">
        <v>237</v>
      </c>
      <c r="E155" s="38"/>
      <c r="F155" s="192" t="s">
        <v>1989</v>
      </c>
      <c r="G155" s="38"/>
      <c r="H155" s="38"/>
      <c r="I155" s="193"/>
      <c r="J155" s="38"/>
      <c r="K155" s="38"/>
      <c r="L155" s="39"/>
      <c r="M155" s="194"/>
      <c r="N155" s="195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237</v>
      </c>
      <c r="AU155" s="19" t="s">
        <v>89</v>
      </c>
    </row>
    <row r="156" s="2" customFormat="1">
      <c r="A156" s="38"/>
      <c r="B156" s="39"/>
      <c r="C156" s="38"/>
      <c r="D156" s="199" t="s">
        <v>397</v>
      </c>
      <c r="E156" s="38"/>
      <c r="F156" s="200" t="s">
        <v>1990</v>
      </c>
      <c r="G156" s="38"/>
      <c r="H156" s="38"/>
      <c r="I156" s="193"/>
      <c r="J156" s="38"/>
      <c r="K156" s="38"/>
      <c r="L156" s="39"/>
      <c r="M156" s="194"/>
      <c r="N156" s="195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397</v>
      </c>
      <c r="AU156" s="19" t="s">
        <v>89</v>
      </c>
    </row>
    <row r="157" s="13" customFormat="1">
      <c r="A157" s="13"/>
      <c r="B157" s="205"/>
      <c r="C157" s="13"/>
      <c r="D157" s="191" t="s">
        <v>519</v>
      </c>
      <c r="E157" s="206" t="s">
        <v>1</v>
      </c>
      <c r="F157" s="207" t="s">
        <v>3055</v>
      </c>
      <c r="G157" s="13"/>
      <c r="H157" s="208">
        <v>10.872999999999999</v>
      </c>
      <c r="I157" s="209"/>
      <c r="J157" s="13"/>
      <c r="K157" s="13"/>
      <c r="L157" s="205"/>
      <c r="M157" s="210"/>
      <c r="N157" s="211"/>
      <c r="O157" s="211"/>
      <c r="P157" s="211"/>
      <c r="Q157" s="211"/>
      <c r="R157" s="211"/>
      <c r="S157" s="211"/>
      <c r="T157" s="21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6" t="s">
        <v>519</v>
      </c>
      <c r="AU157" s="206" t="s">
        <v>89</v>
      </c>
      <c r="AV157" s="13" t="s">
        <v>89</v>
      </c>
      <c r="AW157" s="13" t="s">
        <v>35</v>
      </c>
      <c r="AX157" s="13" t="s">
        <v>79</v>
      </c>
      <c r="AY157" s="206" t="s">
        <v>230</v>
      </c>
    </row>
    <row r="158" s="14" customFormat="1">
      <c r="A158" s="14"/>
      <c r="B158" s="213"/>
      <c r="C158" s="14"/>
      <c r="D158" s="191" t="s">
        <v>519</v>
      </c>
      <c r="E158" s="214" t="s">
        <v>1</v>
      </c>
      <c r="F158" s="215" t="s">
        <v>534</v>
      </c>
      <c r="G158" s="14"/>
      <c r="H158" s="216">
        <v>10.872999999999999</v>
      </c>
      <c r="I158" s="217"/>
      <c r="J158" s="14"/>
      <c r="K158" s="14"/>
      <c r="L158" s="213"/>
      <c r="M158" s="218"/>
      <c r="N158" s="219"/>
      <c r="O158" s="219"/>
      <c r="P158" s="219"/>
      <c r="Q158" s="219"/>
      <c r="R158" s="219"/>
      <c r="S158" s="219"/>
      <c r="T158" s="22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14" t="s">
        <v>519</v>
      </c>
      <c r="AU158" s="214" t="s">
        <v>89</v>
      </c>
      <c r="AV158" s="14" t="s">
        <v>235</v>
      </c>
      <c r="AW158" s="14" t="s">
        <v>35</v>
      </c>
      <c r="AX158" s="14" t="s">
        <v>87</v>
      </c>
      <c r="AY158" s="214" t="s">
        <v>230</v>
      </c>
    </row>
    <row r="159" s="2" customFormat="1" ht="21.75" customHeight="1">
      <c r="A159" s="38"/>
      <c r="B159" s="177"/>
      <c r="C159" s="178" t="s">
        <v>252</v>
      </c>
      <c r="D159" s="178" t="s">
        <v>231</v>
      </c>
      <c r="E159" s="179" t="s">
        <v>1991</v>
      </c>
      <c r="F159" s="180" t="s">
        <v>1992</v>
      </c>
      <c r="G159" s="181" t="s">
        <v>578</v>
      </c>
      <c r="H159" s="182">
        <v>14.497</v>
      </c>
      <c r="I159" s="183"/>
      <c r="J159" s="184">
        <f>ROUND(I159*H159,2)</f>
        <v>0</v>
      </c>
      <c r="K159" s="180" t="s">
        <v>515</v>
      </c>
      <c r="L159" s="39"/>
      <c r="M159" s="185" t="s">
        <v>1</v>
      </c>
      <c r="N159" s="186" t="s">
        <v>44</v>
      </c>
      <c r="O159" s="77"/>
      <c r="P159" s="187">
        <f>O159*H159</f>
        <v>0</v>
      </c>
      <c r="Q159" s="187">
        <v>0</v>
      </c>
      <c r="R159" s="187">
        <f>Q159*H159</f>
        <v>0</v>
      </c>
      <c r="S159" s="187">
        <v>0</v>
      </c>
      <c r="T159" s="18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89" t="s">
        <v>235</v>
      </c>
      <c r="AT159" s="189" t="s">
        <v>231</v>
      </c>
      <c r="AU159" s="189" t="s">
        <v>89</v>
      </c>
      <c r="AY159" s="19" t="s">
        <v>230</v>
      </c>
      <c r="BE159" s="190">
        <f>IF(N159="základní",J159,0)</f>
        <v>0</v>
      </c>
      <c r="BF159" s="190">
        <f>IF(N159="snížená",J159,0)</f>
        <v>0</v>
      </c>
      <c r="BG159" s="190">
        <f>IF(N159="zákl. přenesená",J159,0)</f>
        <v>0</v>
      </c>
      <c r="BH159" s="190">
        <f>IF(N159="sníž. přenesená",J159,0)</f>
        <v>0</v>
      </c>
      <c r="BI159" s="190">
        <f>IF(N159="nulová",J159,0)</f>
        <v>0</v>
      </c>
      <c r="BJ159" s="19" t="s">
        <v>87</v>
      </c>
      <c r="BK159" s="190">
        <f>ROUND(I159*H159,2)</f>
        <v>0</v>
      </c>
      <c r="BL159" s="19" t="s">
        <v>235</v>
      </c>
      <c r="BM159" s="189" t="s">
        <v>3057</v>
      </c>
    </row>
    <row r="160" s="2" customFormat="1">
      <c r="A160" s="38"/>
      <c r="B160" s="39"/>
      <c r="C160" s="38"/>
      <c r="D160" s="191" t="s">
        <v>237</v>
      </c>
      <c r="E160" s="38"/>
      <c r="F160" s="192" t="s">
        <v>1994</v>
      </c>
      <c r="G160" s="38"/>
      <c r="H160" s="38"/>
      <c r="I160" s="193"/>
      <c r="J160" s="38"/>
      <c r="K160" s="38"/>
      <c r="L160" s="39"/>
      <c r="M160" s="194"/>
      <c r="N160" s="195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237</v>
      </c>
      <c r="AU160" s="19" t="s">
        <v>89</v>
      </c>
    </row>
    <row r="161" s="2" customFormat="1">
      <c r="A161" s="38"/>
      <c r="B161" s="39"/>
      <c r="C161" s="38"/>
      <c r="D161" s="199" t="s">
        <v>397</v>
      </c>
      <c r="E161" s="38"/>
      <c r="F161" s="200" t="s">
        <v>1995</v>
      </c>
      <c r="G161" s="38"/>
      <c r="H161" s="38"/>
      <c r="I161" s="193"/>
      <c r="J161" s="38"/>
      <c r="K161" s="38"/>
      <c r="L161" s="39"/>
      <c r="M161" s="194"/>
      <c r="N161" s="195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397</v>
      </c>
      <c r="AU161" s="19" t="s">
        <v>89</v>
      </c>
    </row>
    <row r="162" s="13" customFormat="1">
      <c r="A162" s="13"/>
      <c r="B162" s="205"/>
      <c r="C162" s="13"/>
      <c r="D162" s="191" t="s">
        <v>519</v>
      </c>
      <c r="E162" s="206" t="s">
        <v>1</v>
      </c>
      <c r="F162" s="207" t="s">
        <v>3058</v>
      </c>
      <c r="G162" s="13"/>
      <c r="H162" s="208">
        <v>14.497</v>
      </c>
      <c r="I162" s="209"/>
      <c r="J162" s="13"/>
      <c r="K162" s="13"/>
      <c r="L162" s="205"/>
      <c r="M162" s="210"/>
      <c r="N162" s="211"/>
      <c r="O162" s="211"/>
      <c r="P162" s="211"/>
      <c r="Q162" s="211"/>
      <c r="R162" s="211"/>
      <c r="S162" s="211"/>
      <c r="T162" s="21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06" t="s">
        <v>519</v>
      </c>
      <c r="AU162" s="206" t="s">
        <v>89</v>
      </c>
      <c r="AV162" s="13" t="s">
        <v>89</v>
      </c>
      <c r="AW162" s="13" t="s">
        <v>35</v>
      </c>
      <c r="AX162" s="13" t="s">
        <v>79</v>
      </c>
      <c r="AY162" s="206" t="s">
        <v>230</v>
      </c>
    </row>
    <row r="163" s="14" customFormat="1">
      <c r="A163" s="14"/>
      <c r="B163" s="213"/>
      <c r="C163" s="14"/>
      <c r="D163" s="191" t="s">
        <v>519</v>
      </c>
      <c r="E163" s="214" t="s">
        <v>1</v>
      </c>
      <c r="F163" s="215" t="s">
        <v>534</v>
      </c>
      <c r="G163" s="14"/>
      <c r="H163" s="216">
        <v>14.497</v>
      </c>
      <c r="I163" s="217"/>
      <c r="J163" s="14"/>
      <c r="K163" s="14"/>
      <c r="L163" s="213"/>
      <c r="M163" s="218"/>
      <c r="N163" s="219"/>
      <c r="O163" s="219"/>
      <c r="P163" s="219"/>
      <c r="Q163" s="219"/>
      <c r="R163" s="219"/>
      <c r="S163" s="219"/>
      <c r="T163" s="220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14" t="s">
        <v>519</v>
      </c>
      <c r="AU163" s="214" t="s">
        <v>89</v>
      </c>
      <c r="AV163" s="14" t="s">
        <v>235</v>
      </c>
      <c r="AW163" s="14" t="s">
        <v>35</v>
      </c>
      <c r="AX163" s="14" t="s">
        <v>87</v>
      </c>
      <c r="AY163" s="214" t="s">
        <v>230</v>
      </c>
    </row>
    <row r="164" s="2" customFormat="1" ht="16.5" customHeight="1">
      <c r="A164" s="38"/>
      <c r="B164" s="177"/>
      <c r="C164" s="178" t="s">
        <v>256</v>
      </c>
      <c r="D164" s="178" t="s">
        <v>231</v>
      </c>
      <c r="E164" s="179" t="s">
        <v>667</v>
      </c>
      <c r="F164" s="180" t="s">
        <v>668</v>
      </c>
      <c r="G164" s="181" t="s">
        <v>514</v>
      </c>
      <c r="H164" s="182">
        <v>171.90000000000001</v>
      </c>
      <c r="I164" s="183"/>
      <c r="J164" s="184">
        <f>ROUND(I164*H164,2)</f>
        <v>0</v>
      </c>
      <c r="K164" s="180" t="s">
        <v>515</v>
      </c>
      <c r="L164" s="39"/>
      <c r="M164" s="185" t="s">
        <v>1</v>
      </c>
      <c r="N164" s="186" t="s">
        <v>44</v>
      </c>
      <c r="O164" s="77"/>
      <c r="P164" s="187">
        <f>O164*H164</f>
        <v>0</v>
      </c>
      <c r="Q164" s="187">
        <v>0.00058</v>
      </c>
      <c r="R164" s="187">
        <f>Q164*H164</f>
        <v>0.099701999999999999</v>
      </c>
      <c r="S164" s="187">
        <v>0</v>
      </c>
      <c r="T164" s="18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89" t="s">
        <v>235</v>
      </c>
      <c r="AT164" s="189" t="s">
        <v>231</v>
      </c>
      <c r="AU164" s="189" t="s">
        <v>89</v>
      </c>
      <c r="AY164" s="19" t="s">
        <v>230</v>
      </c>
      <c r="BE164" s="190">
        <f>IF(N164="základní",J164,0)</f>
        <v>0</v>
      </c>
      <c r="BF164" s="190">
        <f>IF(N164="snížená",J164,0)</f>
        <v>0</v>
      </c>
      <c r="BG164" s="190">
        <f>IF(N164="zákl. přenesená",J164,0)</f>
        <v>0</v>
      </c>
      <c r="BH164" s="190">
        <f>IF(N164="sníž. přenesená",J164,0)</f>
        <v>0</v>
      </c>
      <c r="BI164" s="190">
        <f>IF(N164="nulová",J164,0)</f>
        <v>0</v>
      </c>
      <c r="BJ164" s="19" t="s">
        <v>87</v>
      </c>
      <c r="BK164" s="190">
        <f>ROUND(I164*H164,2)</f>
        <v>0</v>
      </c>
      <c r="BL164" s="19" t="s">
        <v>235</v>
      </c>
      <c r="BM164" s="189" t="s">
        <v>3059</v>
      </c>
    </row>
    <row r="165" s="2" customFormat="1">
      <c r="A165" s="38"/>
      <c r="B165" s="39"/>
      <c r="C165" s="38"/>
      <c r="D165" s="191" t="s">
        <v>237</v>
      </c>
      <c r="E165" s="38"/>
      <c r="F165" s="192" t="s">
        <v>670</v>
      </c>
      <c r="G165" s="38"/>
      <c r="H165" s="38"/>
      <c r="I165" s="193"/>
      <c r="J165" s="38"/>
      <c r="K165" s="38"/>
      <c r="L165" s="39"/>
      <c r="M165" s="194"/>
      <c r="N165" s="195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237</v>
      </c>
      <c r="AU165" s="19" t="s">
        <v>89</v>
      </c>
    </row>
    <row r="166" s="2" customFormat="1">
      <c r="A166" s="38"/>
      <c r="B166" s="39"/>
      <c r="C166" s="38"/>
      <c r="D166" s="199" t="s">
        <v>397</v>
      </c>
      <c r="E166" s="38"/>
      <c r="F166" s="200" t="s">
        <v>671</v>
      </c>
      <c r="G166" s="38"/>
      <c r="H166" s="38"/>
      <c r="I166" s="193"/>
      <c r="J166" s="38"/>
      <c r="K166" s="38"/>
      <c r="L166" s="39"/>
      <c r="M166" s="194"/>
      <c r="N166" s="195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397</v>
      </c>
      <c r="AU166" s="19" t="s">
        <v>89</v>
      </c>
    </row>
    <row r="167" s="15" customFormat="1">
      <c r="A167" s="15"/>
      <c r="B167" s="221"/>
      <c r="C167" s="15"/>
      <c r="D167" s="191" t="s">
        <v>519</v>
      </c>
      <c r="E167" s="222" t="s">
        <v>1</v>
      </c>
      <c r="F167" s="223" t="s">
        <v>2816</v>
      </c>
      <c r="G167" s="15"/>
      <c r="H167" s="222" t="s">
        <v>1</v>
      </c>
      <c r="I167" s="224"/>
      <c r="J167" s="15"/>
      <c r="K167" s="15"/>
      <c r="L167" s="221"/>
      <c r="M167" s="225"/>
      <c r="N167" s="226"/>
      <c r="O167" s="226"/>
      <c r="P167" s="226"/>
      <c r="Q167" s="226"/>
      <c r="R167" s="226"/>
      <c r="S167" s="226"/>
      <c r="T167" s="227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22" t="s">
        <v>519</v>
      </c>
      <c r="AU167" s="222" t="s">
        <v>89</v>
      </c>
      <c r="AV167" s="15" t="s">
        <v>87</v>
      </c>
      <c r="AW167" s="15" t="s">
        <v>35</v>
      </c>
      <c r="AX167" s="15" t="s">
        <v>79</v>
      </c>
      <c r="AY167" s="222" t="s">
        <v>230</v>
      </c>
    </row>
    <row r="168" s="13" customFormat="1">
      <c r="A168" s="13"/>
      <c r="B168" s="205"/>
      <c r="C168" s="13"/>
      <c r="D168" s="191" t="s">
        <v>519</v>
      </c>
      <c r="E168" s="206" t="s">
        <v>1</v>
      </c>
      <c r="F168" s="207" t="s">
        <v>3060</v>
      </c>
      <c r="G168" s="13"/>
      <c r="H168" s="208">
        <v>126.06</v>
      </c>
      <c r="I168" s="209"/>
      <c r="J168" s="13"/>
      <c r="K168" s="13"/>
      <c r="L168" s="205"/>
      <c r="M168" s="210"/>
      <c r="N168" s="211"/>
      <c r="O168" s="211"/>
      <c r="P168" s="211"/>
      <c r="Q168" s="211"/>
      <c r="R168" s="211"/>
      <c r="S168" s="211"/>
      <c r="T168" s="21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06" t="s">
        <v>519</v>
      </c>
      <c r="AU168" s="206" t="s">
        <v>89</v>
      </c>
      <c r="AV168" s="13" t="s">
        <v>89</v>
      </c>
      <c r="AW168" s="13" t="s">
        <v>35</v>
      </c>
      <c r="AX168" s="13" t="s">
        <v>79</v>
      </c>
      <c r="AY168" s="206" t="s">
        <v>230</v>
      </c>
    </row>
    <row r="169" s="15" customFormat="1">
      <c r="A169" s="15"/>
      <c r="B169" s="221"/>
      <c r="C169" s="15"/>
      <c r="D169" s="191" t="s">
        <v>519</v>
      </c>
      <c r="E169" s="222" t="s">
        <v>1</v>
      </c>
      <c r="F169" s="223" t="s">
        <v>2009</v>
      </c>
      <c r="G169" s="15"/>
      <c r="H169" s="222" t="s">
        <v>1</v>
      </c>
      <c r="I169" s="224"/>
      <c r="J169" s="15"/>
      <c r="K169" s="15"/>
      <c r="L169" s="221"/>
      <c r="M169" s="225"/>
      <c r="N169" s="226"/>
      <c r="O169" s="226"/>
      <c r="P169" s="226"/>
      <c r="Q169" s="226"/>
      <c r="R169" s="226"/>
      <c r="S169" s="226"/>
      <c r="T169" s="227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22" t="s">
        <v>519</v>
      </c>
      <c r="AU169" s="222" t="s">
        <v>89</v>
      </c>
      <c r="AV169" s="15" t="s">
        <v>87</v>
      </c>
      <c r="AW169" s="15" t="s">
        <v>35</v>
      </c>
      <c r="AX169" s="15" t="s">
        <v>79</v>
      </c>
      <c r="AY169" s="222" t="s">
        <v>230</v>
      </c>
    </row>
    <row r="170" s="15" customFormat="1">
      <c r="A170" s="15"/>
      <c r="B170" s="221"/>
      <c r="C170" s="15"/>
      <c r="D170" s="191" t="s">
        <v>519</v>
      </c>
      <c r="E170" s="222" t="s">
        <v>1</v>
      </c>
      <c r="F170" s="223" t="s">
        <v>1957</v>
      </c>
      <c r="G170" s="15"/>
      <c r="H170" s="222" t="s">
        <v>1</v>
      </c>
      <c r="I170" s="224"/>
      <c r="J170" s="15"/>
      <c r="K170" s="15"/>
      <c r="L170" s="221"/>
      <c r="M170" s="225"/>
      <c r="N170" s="226"/>
      <c r="O170" s="226"/>
      <c r="P170" s="226"/>
      <c r="Q170" s="226"/>
      <c r="R170" s="226"/>
      <c r="S170" s="226"/>
      <c r="T170" s="227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22" t="s">
        <v>519</v>
      </c>
      <c r="AU170" s="222" t="s">
        <v>89</v>
      </c>
      <c r="AV170" s="15" t="s">
        <v>87</v>
      </c>
      <c r="AW170" s="15" t="s">
        <v>35</v>
      </c>
      <c r="AX170" s="15" t="s">
        <v>79</v>
      </c>
      <c r="AY170" s="222" t="s">
        <v>230</v>
      </c>
    </row>
    <row r="171" s="13" customFormat="1">
      <c r="A171" s="13"/>
      <c r="B171" s="205"/>
      <c r="C171" s="13"/>
      <c r="D171" s="191" t="s">
        <v>519</v>
      </c>
      <c r="E171" s="206" t="s">
        <v>1</v>
      </c>
      <c r="F171" s="207" t="s">
        <v>3061</v>
      </c>
      <c r="G171" s="13"/>
      <c r="H171" s="208">
        <v>45.840000000000003</v>
      </c>
      <c r="I171" s="209"/>
      <c r="J171" s="13"/>
      <c r="K171" s="13"/>
      <c r="L171" s="205"/>
      <c r="M171" s="210"/>
      <c r="N171" s="211"/>
      <c r="O171" s="211"/>
      <c r="P171" s="211"/>
      <c r="Q171" s="211"/>
      <c r="R171" s="211"/>
      <c r="S171" s="211"/>
      <c r="T171" s="21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06" t="s">
        <v>519</v>
      </c>
      <c r="AU171" s="206" t="s">
        <v>89</v>
      </c>
      <c r="AV171" s="13" t="s">
        <v>89</v>
      </c>
      <c r="AW171" s="13" t="s">
        <v>35</v>
      </c>
      <c r="AX171" s="13" t="s">
        <v>79</v>
      </c>
      <c r="AY171" s="206" t="s">
        <v>230</v>
      </c>
    </row>
    <row r="172" s="14" customFormat="1">
      <c r="A172" s="14"/>
      <c r="B172" s="213"/>
      <c r="C172" s="14"/>
      <c r="D172" s="191" t="s">
        <v>519</v>
      </c>
      <c r="E172" s="214" t="s">
        <v>1</v>
      </c>
      <c r="F172" s="215" t="s">
        <v>534</v>
      </c>
      <c r="G172" s="14"/>
      <c r="H172" s="216">
        <v>171.90000000000001</v>
      </c>
      <c r="I172" s="217"/>
      <c r="J172" s="14"/>
      <c r="K172" s="14"/>
      <c r="L172" s="213"/>
      <c r="M172" s="218"/>
      <c r="N172" s="219"/>
      <c r="O172" s="219"/>
      <c r="P172" s="219"/>
      <c r="Q172" s="219"/>
      <c r="R172" s="219"/>
      <c r="S172" s="219"/>
      <c r="T172" s="220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14" t="s">
        <v>519</v>
      </c>
      <c r="AU172" s="214" t="s">
        <v>89</v>
      </c>
      <c r="AV172" s="14" t="s">
        <v>235</v>
      </c>
      <c r="AW172" s="14" t="s">
        <v>35</v>
      </c>
      <c r="AX172" s="14" t="s">
        <v>87</v>
      </c>
      <c r="AY172" s="214" t="s">
        <v>230</v>
      </c>
    </row>
    <row r="173" s="2" customFormat="1" ht="16.5" customHeight="1">
      <c r="A173" s="38"/>
      <c r="B173" s="177"/>
      <c r="C173" s="178" t="s">
        <v>260</v>
      </c>
      <c r="D173" s="178" t="s">
        <v>231</v>
      </c>
      <c r="E173" s="179" t="s">
        <v>673</v>
      </c>
      <c r="F173" s="180" t="s">
        <v>674</v>
      </c>
      <c r="G173" s="181" t="s">
        <v>514</v>
      </c>
      <c r="H173" s="182">
        <v>171.90000000000001</v>
      </c>
      <c r="I173" s="183"/>
      <c r="J173" s="184">
        <f>ROUND(I173*H173,2)</f>
        <v>0</v>
      </c>
      <c r="K173" s="180" t="s">
        <v>515</v>
      </c>
      <c r="L173" s="39"/>
      <c r="M173" s="185" t="s">
        <v>1</v>
      </c>
      <c r="N173" s="186" t="s">
        <v>44</v>
      </c>
      <c r="O173" s="77"/>
      <c r="P173" s="187">
        <f>O173*H173</f>
        <v>0</v>
      </c>
      <c r="Q173" s="187">
        <v>0</v>
      </c>
      <c r="R173" s="187">
        <f>Q173*H173</f>
        <v>0</v>
      </c>
      <c r="S173" s="187">
        <v>0</v>
      </c>
      <c r="T173" s="18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89" t="s">
        <v>235</v>
      </c>
      <c r="AT173" s="189" t="s">
        <v>231</v>
      </c>
      <c r="AU173" s="189" t="s">
        <v>89</v>
      </c>
      <c r="AY173" s="19" t="s">
        <v>230</v>
      </c>
      <c r="BE173" s="190">
        <f>IF(N173="základní",J173,0)</f>
        <v>0</v>
      </c>
      <c r="BF173" s="190">
        <f>IF(N173="snížená",J173,0)</f>
        <v>0</v>
      </c>
      <c r="BG173" s="190">
        <f>IF(N173="zákl. přenesená",J173,0)</f>
        <v>0</v>
      </c>
      <c r="BH173" s="190">
        <f>IF(N173="sníž. přenesená",J173,0)</f>
        <v>0</v>
      </c>
      <c r="BI173" s="190">
        <f>IF(N173="nulová",J173,0)</f>
        <v>0</v>
      </c>
      <c r="BJ173" s="19" t="s">
        <v>87</v>
      </c>
      <c r="BK173" s="190">
        <f>ROUND(I173*H173,2)</f>
        <v>0</v>
      </c>
      <c r="BL173" s="19" t="s">
        <v>235</v>
      </c>
      <c r="BM173" s="189" t="s">
        <v>3062</v>
      </c>
    </row>
    <row r="174" s="2" customFormat="1">
      <c r="A174" s="38"/>
      <c r="B174" s="39"/>
      <c r="C174" s="38"/>
      <c r="D174" s="191" t="s">
        <v>237</v>
      </c>
      <c r="E174" s="38"/>
      <c r="F174" s="192" t="s">
        <v>676</v>
      </c>
      <c r="G174" s="38"/>
      <c r="H174" s="38"/>
      <c r="I174" s="193"/>
      <c r="J174" s="38"/>
      <c r="K174" s="38"/>
      <c r="L174" s="39"/>
      <c r="M174" s="194"/>
      <c r="N174" s="195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237</v>
      </c>
      <c r="AU174" s="19" t="s">
        <v>89</v>
      </c>
    </row>
    <row r="175" s="2" customFormat="1">
      <c r="A175" s="38"/>
      <c r="B175" s="39"/>
      <c r="C175" s="38"/>
      <c r="D175" s="199" t="s">
        <v>397</v>
      </c>
      <c r="E175" s="38"/>
      <c r="F175" s="200" t="s">
        <v>677</v>
      </c>
      <c r="G175" s="38"/>
      <c r="H175" s="38"/>
      <c r="I175" s="193"/>
      <c r="J175" s="38"/>
      <c r="K175" s="38"/>
      <c r="L175" s="39"/>
      <c r="M175" s="194"/>
      <c r="N175" s="195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397</v>
      </c>
      <c r="AU175" s="19" t="s">
        <v>89</v>
      </c>
    </row>
    <row r="176" s="2" customFormat="1" ht="21.75" customHeight="1">
      <c r="A176" s="38"/>
      <c r="B176" s="177"/>
      <c r="C176" s="178" t="s">
        <v>264</v>
      </c>
      <c r="D176" s="178" t="s">
        <v>231</v>
      </c>
      <c r="E176" s="179" t="s">
        <v>679</v>
      </c>
      <c r="F176" s="180" t="s">
        <v>680</v>
      </c>
      <c r="G176" s="181" t="s">
        <v>578</v>
      </c>
      <c r="H176" s="182">
        <v>52.716000000000001</v>
      </c>
      <c r="I176" s="183"/>
      <c r="J176" s="184">
        <f>ROUND(I176*H176,2)</f>
        <v>0</v>
      </c>
      <c r="K176" s="180" t="s">
        <v>515</v>
      </c>
      <c r="L176" s="39"/>
      <c r="M176" s="185" t="s">
        <v>1</v>
      </c>
      <c r="N176" s="186" t="s">
        <v>44</v>
      </c>
      <c r="O176" s="77"/>
      <c r="P176" s="187">
        <f>O176*H176</f>
        <v>0</v>
      </c>
      <c r="Q176" s="187">
        <v>0</v>
      </c>
      <c r="R176" s="187">
        <f>Q176*H176</f>
        <v>0</v>
      </c>
      <c r="S176" s="187">
        <v>0</v>
      </c>
      <c r="T176" s="188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89" t="s">
        <v>235</v>
      </c>
      <c r="AT176" s="189" t="s">
        <v>231</v>
      </c>
      <c r="AU176" s="189" t="s">
        <v>89</v>
      </c>
      <c r="AY176" s="19" t="s">
        <v>230</v>
      </c>
      <c r="BE176" s="190">
        <f>IF(N176="základní",J176,0)</f>
        <v>0</v>
      </c>
      <c r="BF176" s="190">
        <f>IF(N176="snížená",J176,0)</f>
        <v>0</v>
      </c>
      <c r="BG176" s="190">
        <f>IF(N176="zákl. přenesená",J176,0)</f>
        <v>0</v>
      </c>
      <c r="BH176" s="190">
        <f>IF(N176="sníž. přenesená",J176,0)</f>
        <v>0</v>
      </c>
      <c r="BI176" s="190">
        <f>IF(N176="nulová",J176,0)</f>
        <v>0</v>
      </c>
      <c r="BJ176" s="19" t="s">
        <v>87</v>
      </c>
      <c r="BK176" s="190">
        <f>ROUND(I176*H176,2)</f>
        <v>0</v>
      </c>
      <c r="BL176" s="19" t="s">
        <v>235</v>
      </c>
      <c r="BM176" s="189" t="s">
        <v>3063</v>
      </c>
    </row>
    <row r="177" s="2" customFormat="1">
      <c r="A177" s="38"/>
      <c r="B177" s="39"/>
      <c r="C177" s="38"/>
      <c r="D177" s="191" t="s">
        <v>237</v>
      </c>
      <c r="E177" s="38"/>
      <c r="F177" s="192" t="s">
        <v>682</v>
      </c>
      <c r="G177" s="38"/>
      <c r="H177" s="38"/>
      <c r="I177" s="193"/>
      <c r="J177" s="38"/>
      <c r="K177" s="38"/>
      <c r="L177" s="39"/>
      <c r="M177" s="194"/>
      <c r="N177" s="195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237</v>
      </c>
      <c r="AU177" s="19" t="s">
        <v>89</v>
      </c>
    </row>
    <row r="178" s="2" customFormat="1">
      <c r="A178" s="38"/>
      <c r="B178" s="39"/>
      <c r="C178" s="38"/>
      <c r="D178" s="199" t="s">
        <v>397</v>
      </c>
      <c r="E178" s="38"/>
      <c r="F178" s="200" t="s">
        <v>683</v>
      </c>
      <c r="G178" s="38"/>
      <c r="H178" s="38"/>
      <c r="I178" s="193"/>
      <c r="J178" s="38"/>
      <c r="K178" s="38"/>
      <c r="L178" s="39"/>
      <c r="M178" s="194"/>
      <c r="N178" s="195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397</v>
      </c>
      <c r="AU178" s="19" t="s">
        <v>89</v>
      </c>
    </row>
    <row r="179" s="15" customFormat="1">
      <c r="A179" s="15"/>
      <c r="B179" s="221"/>
      <c r="C179" s="15"/>
      <c r="D179" s="191" t="s">
        <v>519</v>
      </c>
      <c r="E179" s="222" t="s">
        <v>1</v>
      </c>
      <c r="F179" s="223" t="s">
        <v>2036</v>
      </c>
      <c r="G179" s="15"/>
      <c r="H179" s="222" t="s">
        <v>1</v>
      </c>
      <c r="I179" s="224"/>
      <c r="J179" s="15"/>
      <c r="K179" s="15"/>
      <c r="L179" s="221"/>
      <c r="M179" s="225"/>
      <c r="N179" s="226"/>
      <c r="O179" s="226"/>
      <c r="P179" s="226"/>
      <c r="Q179" s="226"/>
      <c r="R179" s="226"/>
      <c r="S179" s="226"/>
      <c r="T179" s="227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22" t="s">
        <v>519</v>
      </c>
      <c r="AU179" s="222" t="s">
        <v>89</v>
      </c>
      <c r="AV179" s="15" t="s">
        <v>87</v>
      </c>
      <c r="AW179" s="15" t="s">
        <v>35</v>
      </c>
      <c r="AX179" s="15" t="s">
        <v>79</v>
      </c>
      <c r="AY179" s="222" t="s">
        <v>230</v>
      </c>
    </row>
    <row r="180" s="13" customFormat="1">
      <c r="A180" s="13"/>
      <c r="B180" s="205"/>
      <c r="C180" s="13"/>
      <c r="D180" s="191" t="s">
        <v>519</v>
      </c>
      <c r="E180" s="206" t="s">
        <v>1</v>
      </c>
      <c r="F180" s="207" t="s">
        <v>3064</v>
      </c>
      <c r="G180" s="13"/>
      <c r="H180" s="208">
        <v>26.358000000000001</v>
      </c>
      <c r="I180" s="209"/>
      <c r="J180" s="13"/>
      <c r="K180" s="13"/>
      <c r="L180" s="205"/>
      <c r="M180" s="210"/>
      <c r="N180" s="211"/>
      <c r="O180" s="211"/>
      <c r="P180" s="211"/>
      <c r="Q180" s="211"/>
      <c r="R180" s="211"/>
      <c r="S180" s="211"/>
      <c r="T180" s="21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06" t="s">
        <v>519</v>
      </c>
      <c r="AU180" s="206" t="s">
        <v>89</v>
      </c>
      <c r="AV180" s="13" t="s">
        <v>89</v>
      </c>
      <c r="AW180" s="13" t="s">
        <v>35</v>
      </c>
      <c r="AX180" s="13" t="s">
        <v>79</v>
      </c>
      <c r="AY180" s="206" t="s">
        <v>230</v>
      </c>
    </row>
    <row r="181" s="16" customFormat="1">
      <c r="A181" s="16"/>
      <c r="B181" s="228"/>
      <c r="C181" s="16"/>
      <c r="D181" s="191" t="s">
        <v>519</v>
      </c>
      <c r="E181" s="229" t="s">
        <v>1</v>
      </c>
      <c r="F181" s="230" t="s">
        <v>685</v>
      </c>
      <c r="G181" s="16"/>
      <c r="H181" s="231">
        <v>26.358000000000001</v>
      </c>
      <c r="I181" s="232"/>
      <c r="J181" s="16"/>
      <c r="K181" s="16"/>
      <c r="L181" s="228"/>
      <c r="M181" s="233"/>
      <c r="N181" s="234"/>
      <c r="O181" s="234"/>
      <c r="P181" s="234"/>
      <c r="Q181" s="234"/>
      <c r="R181" s="234"/>
      <c r="S181" s="234"/>
      <c r="T181" s="235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T181" s="229" t="s">
        <v>519</v>
      </c>
      <c r="AU181" s="229" t="s">
        <v>89</v>
      </c>
      <c r="AV181" s="16" t="s">
        <v>241</v>
      </c>
      <c r="AW181" s="16" t="s">
        <v>35</v>
      </c>
      <c r="AX181" s="16" t="s">
        <v>79</v>
      </c>
      <c r="AY181" s="229" t="s">
        <v>230</v>
      </c>
    </row>
    <row r="182" s="15" customFormat="1">
      <c r="A182" s="15"/>
      <c r="B182" s="221"/>
      <c r="C182" s="15"/>
      <c r="D182" s="191" t="s">
        <v>519</v>
      </c>
      <c r="E182" s="222" t="s">
        <v>1</v>
      </c>
      <c r="F182" s="223" t="s">
        <v>2036</v>
      </c>
      <c r="G182" s="15"/>
      <c r="H182" s="222" t="s">
        <v>1</v>
      </c>
      <c r="I182" s="224"/>
      <c r="J182" s="15"/>
      <c r="K182" s="15"/>
      <c r="L182" s="221"/>
      <c r="M182" s="225"/>
      <c r="N182" s="226"/>
      <c r="O182" s="226"/>
      <c r="P182" s="226"/>
      <c r="Q182" s="226"/>
      <c r="R182" s="226"/>
      <c r="S182" s="226"/>
      <c r="T182" s="227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22" t="s">
        <v>519</v>
      </c>
      <c r="AU182" s="222" t="s">
        <v>89</v>
      </c>
      <c r="AV182" s="15" t="s">
        <v>87</v>
      </c>
      <c r="AW182" s="15" t="s">
        <v>35</v>
      </c>
      <c r="AX182" s="15" t="s">
        <v>79</v>
      </c>
      <c r="AY182" s="222" t="s">
        <v>230</v>
      </c>
    </row>
    <row r="183" s="13" customFormat="1">
      <c r="A183" s="13"/>
      <c r="B183" s="205"/>
      <c r="C183" s="13"/>
      <c r="D183" s="191" t="s">
        <v>519</v>
      </c>
      <c r="E183" s="206" t="s">
        <v>1</v>
      </c>
      <c r="F183" s="207" t="s">
        <v>3064</v>
      </c>
      <c r="G183" s="13"/>
      <c r="H183" s="208">
        <v>26.358000000000001</v>
      </c>
      <c r="I183" s="209"/>
      <c r="J183" s="13"/>
      <c r="K183" s="13"/>
      <c r="L183" s="205"/>
      <c r="M183" s="210"/>
      <c r="N183" s="211"/>
      <c r="O183" s="211"/>
      <c r="P183" s="211"/>
      <c r="Q183" s="211"/>
      <c r="R183" s="211"/>
      <c r="S183" s="211"/>
      <c r="T183" s="21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06" t="s">
        <v>519</v>
      </c>
      <c r="AU183" s="206" t="s">
        <v>89</v>
      </c>
      <c r="AV183" s="13" t="s">
        <v>89</v>
      </c>
      <c r="AW183" s="13" t="s">
        <v>35</v>
      </c>
      <c r="AX183" s="13" t="s">
        <v>79</v>
      </c>
      <c r="AY183" s="206" t="s">
        <v>230</v>
      </c>
    </row>
    <row r="184" s="16" customFormat="1">
      <c r="A184" s="16"/>
      <c r="B184" s="228"/>
      <c r="C184" s="16"/>
      <c r="D184" s="191" t="s">
        <v>519</v>
      </c>
      <c r="E184" s="229" t="s">
        <v>1</v>
      </c>
      <c r="F184" s="230" t="s">
        <v>685</v>
      </c>
      <c r="G184" s="16"/>
      <c r="H184" s="231">
        <v>26.358000000000001</v>
      </c>
      <c r="I184" s="232"/>
      <c r="J184" s="16"/>
      <c r="K184" s="16"/>
      <c r="L184" s="228"/>
      <c r="M184" s="233"/>
      <c r="N184" s="234"/>
      <c r="O184" s="234"/>
      <c r="P184" s="234"/>
      <c r="Q184" s="234"/>
      <c r="R184" s="234"/>
      <c r="S184" s="234"/>
      <c r="T184" s="235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T184" s="229" t="s">
        <v>519</v>
      </c>
      <c r="AU184" s="229" t="s">
        <v>89</v>
      </c>
      <c r="AV184" s="16" t="s">
        <v>241</v>
      </c>
      <c r="AW184" s="16" t="s">
        <v>35</v>
      </c>
      <c r="AX184" s="16" t="s">
        <v>79</v>
      </c>
      <c r="AY184" s="229" t="s">
        <v>230</v>
      </c>
    </row>
    <row r="185" s="14" customFormat="1">
      <c r="A185" s="14"/>
      <c r="B185" s="213"/>
      <c r="C185" s="14"/>
      <c r="D185" s="191" t="s">
        <v>519</v>
      </c>
      <c r="E185" s="214" t="s">
        <v>1</v>
      </c>
      <c r="F185" s="215" t="s">
        <v>534</v>
      </c>
      <c r="G185" s="14"/>
      <c r="H185" s="216">
        <v>52.716000000000001</v>
      </c>
      <c r="I185" s="217"/>
      <c r="J185" s="14"/>
      <c r="K185" s="14"/>
      <c r="L185" s="213"/>
      <c r="M185" s="218"/>
      <c r="N185" s="219"/>
      <c r="O185" s="219"/>
      <c r="P185" s="219"/>
      <c r="Q185" s="219"/>
      <c r="R185" s="219"/>
      <c r="S185" s="219"/>
      <c r="T185" s="22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14" t="s">
        <v>519</v>
      </c>
      <c r="AU185" s="214" t="s">
        <v>89</v>
      </c>
      <c r="AV185" s="14" t="s">
        <v>235</v>
      </c>
      <c r="AW185" s="14" t="s">
        <v>35</v>
      </c>
      <c r="AX185" s="14" t="s">
        <v>87</v>
      </c>
      <c r="AY185" s="214" t="s">
        <v>230</v>
      </c>
    </row>
    <row r="186" s="2" customFormat="1" ht="21.75" customHeight="1">
      <c r="A186" s="38"/>
      <c r="B186" s="177"/>
      <c r="C186" s="178" t="s">
        <v>268</v>
      </c>
      <c r="D186" s="178" t="s">
        <v>231</v>
      </c>
      <c r="E186" s="179" t="s">
        <v>689</v>
      </c>
      <c r="F186" s="180" t="s">
        <v>690</v>
      </c>
      <c r="G186" s="181" t="s">
        <v>578</v>
      </c>
      <c r="H186" s="182">
        <v>36.243000000000002</v>
      </c>
      <c r="I186" s="183"/>
      <c r="J186" s="184">
        <f>ROUND(I186*H186,2)</f>
        <v>0</v>
      </c>
      <c r="K186" s="180" t="s">
        <v>515</v>
      </c>
      <c r="L186" s="39"/>
      <c r="M186" s="185" t="s">
        <v>1</v>
      </c>
      <c r="N186" s="186" t="s">
        <v>44</v>
      </c>
      <c r="O186" s="77"/>
      <c r="P186" s="187">
        <f>O186*H186</f>
        <v>0</v>
      </c>
      <c r="Q186" s="187">
        <v>0</v>
      </c>
      <c r="R186" s="187">
        <f>Q186*H186</f>
        <v>0</v>
      </c>
      <c r="S186" s="187">
        <v>0</v>
      </c>
      <c r="T186" s="18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89" t="s">
        <v>235</v>
      </c>
      <c r="AT186" s="189" t="s">
        <v>231</v>
      </c>
      <c r="AU186" s="189" t="s">
        <v>89</v>
      </c>
      <c r="AY186" s="19" t="s">
        <v>230</v>
      </c>
      <c r="BE186" s="190">
        <f>IF(N186="základní",J186,0)</f>
        <v>0</v>
      </c>
      <c r="BF186" s="190">
        <f>IF(N186="snížená",J186,0)</f>
        <v>0</v>
      </c>
      <c r="BG186" s="190">
        <f>IF(N186="zákl. přenesená",J186,0)</f>
        <v>0</v>
      </c>
      <c r="BH186" s="190">
        <f>IF(N186="sníž. přenesená",J186,0)</f>
        <v>0</v>
      </c>
      <c r="BI186" s="190">
        <f>IF(N186="nulová",J186,0)</f>
        <v>0</v>
      </c>
      <c r="BJ186" s="19" t="s">
        <v>87</v>
      </c>
      <c r="BK186" s="190">
        <f>ROUND(I186*H186,2)</f>
        <v>0</v>
      </c>
      <c r="BL186" s="19" t="s">
        <v>235</v>
      </c>
      <c r="BM186" s="189" t="s">
        <v>3065</v>
      </c>
    </row>
    <row r="187" s="2" customFormat="1">
      <c r="A187" s="38"/>
      <c r="B187" s="39"/>
      <c r="C187" s="38"/>
      <c r="D187" s="191" t="s">
        <v>237</v>
      </c>
      <c r="E187" s="38"/>
      <c r="F187" s="192" t="s">
        <v>692</v>
      </c>
      <c r="G187" s="38"/>
      <c r="H187" s="38"/>
      <c r="I187" s="193"/>
      <c r="J187" s="38"/>
      <c r="K187" s="38"/>
      <c r="L187" s="39"/>
      <c r="M187" s="194"/>
      <c r="N187" s="195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237</v>
      </c>
      <c r="AU187" s="19" t="s">
        <v>89</v>
      </c>
    </row>
    <row r="188" s="2" customFormat="1">
      <c r="A188" s="38"/>
      <c r="B188" s="39"/>
      <c r="C188" s="38"/>
      <c r="D188" s="199" t="s">
        <v>397</v>
      </c>
      <c r="E188" s="38"/>
      <c r="F188" s="200" t="s">
        <v>693</v>
      </c>
      <c r="G188" s="38"/>
      <c r="H188" s="38"/>
      <c r="I188" s="193"/>
      <c r="J188" s="38"/>
      <c r="K188" s="38"/>
      <c r="L188" s="39"/>
      <c r="M188" s="194"/>
      <c r="N188" s="195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397</v>
      </c>
      <c r="AU188" s="19" t="s">
        <v>89</v>
      </c>
    </row>
    <row r="189" s="15" customFormat="1">
      <c r="A189" s="15"/>
      <c r="B189" s="221"/>
      <c r="C189" s="15"/>
      <c r="D189" s="191" t="s">
        <v>519</v>
      </c>
      <c r="E189" s="222" t="s">
        <v>1</v>
      </c>
      <c r="F189" s="223" t="s">
        <v>2039</v>
      </c>
      <c r="G189" s="15"/>
      <c r="H189" s="222" t="s">
        <v>1</v>
      </c>
      <c r="I189" s="224"/>
      <c r="J189" s="15"/>
      <c r="K189" s="15"/>
      <c r="L189" s="221"/>
      <c r="M189" s="225"/>
      <c r="N189" s="226"/>
      <c r="O189" s="226"/>
      <c r="P189" s="226"/>
      <c r="Q189" s="226"/>
      <c r="R189" s="226"/>
      <c r="S189" s="226"/>
      <c r="T189" s="227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22" t="s">
        <v>519</v>
      </c>
      <c r="AU189" s="222" t="s">
        <v>89</v>
      </c>
      <c r="AV189" s="15" t="s">
        <v>87</v>
      </c>
      <c r="AW189" s="15" t="s">
        <v>35</v>
      </c>
      <c r="AX189" s="15" t="s">
        <v>79</v>
      </c>
      <c r="AY189" s="222" t="s">
        <v>230</v>
      </c>
    </row>
    <row r="190" s="15" customFormat="1">
      <c r="A190" s="15"/>
      <c r="B190" s="221"/>
      <c r="C190" s="15"/>
      <c r="D190" s="191" t="s">
        <v>519</v>
      </c>
      <c r="E190" s="222" t="s">
        <v>1</v>
      </c>
      <c r="F190" s="223" t="s">
        <v>2816</v>
      </c>
      <c r="G190" s="15"/>
      <c r="H190" s="222" t="s">
        <v>1</v>
      </c>
      <c r="I190" s="224"/>
      <c r="J190" s="15"/>
      <c r="K190" s="15"/>
      <c r="L190" s="221"/>
      <c r="M190" s="225"/>
      <c r="N190" s="226"/>
      <c r="O190" s="226"/>
      <c r="P190" s="226"/>
      <c r="Q190" s="226"/>
      <c r="R190" s="226"/>
      <c r="S190" s="226"/>
      <c r="T190" s="227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22" t="s">
        <v>519</v>
      </c>
      <c r="AU190" s="222" t="s">
        <v>89</v>
      </c>
      <c r="AV190" s="15" t="s">
        <v>87</v>
      </c>
      <c r="AW190" s="15" t="s">
        <v>35</v>
      </c>
      <c r="AX190" s="15" t="s">
        <v>79</v>
      </c>
      <c r="AY190" s="222" t="s">
        <v>230</v>
      </c>
    </row>
    <row r="191" s="13" customFormat="1">
      <c r="A191" s="13"/>
      <c r="B191" s="205"/>
      <c r="C191" s="13"/>
      <c r="D191" s="191" t="s">
        <v>519</v>
      </c>
      <c r="E191" s="206" t="s">
        <v>1</v>
      </c>
      <c r="F191" s="207" t="s">
        <v>3052</v>
      </c>
      <c r="G191" s="13"/>
      <c r="H191" s="208">
        <v>72.484999999999999</v>
      </c>
      <c r="I191" s="209"/>
      <c r="J191" s="13"/>
      <c r="K191" s="13"/>
      <c r="L191" s="205"/>
      <c r="M191" s="210"/>
      <c r="N191" s="211"/>
      <c r="O191" s="211"/>
      <c r="P191" s="211"/>
      <c r="Q191" s="211"/>
      <c r="R191" s="211"/>
      <c r="S191" s="211"/>
      <c r="T191" s="21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6" t="s">
        <v>519</v>
      </c>
      <c r="AU191" s="206" t="s">
        <v>89</v>
      </c>
      <c r="AV191" s="13" t="s">
        <v>89</v>
      </c>
      <c r="AW191" s="13" t="s">
        <v>35</v>
      </c>
      <c r="AX191" s="13" t="s">
        <v>79</v>
      </c>
      <c r="AY191" s="206" t="s">
        <v>230</v>
      </c>
    </row>
    <row r="192" s="14" customFormat="1">
      <c r="A192" s="14"/>
      <c r="B192" s="213"/>
      <c r="C192" s="14"/>
      <c r="D192" s="191" t="s">
        <v>519</v>
      </c>
      <c r="E192" s="214" t="s">
        <v>1</v>
      </c>
      <c r="F192" s="215" t="s">
        <v>534</v>
      </c>
      <c r="G192" s="14"/>
      <c r="H192" s="216">
        <v>72.484999999999999</v>
      </c>
      <c r="I192" s="217"/>
      <c r="J192" s="14"/>
      <c r="K192" s="14"/>
      <c r="L192" s="213"/>
      <c r="M192" s="218"/>
      <c r="N192" s="219"/>
      <c r="O192" s="219"/>
      <c r="P192" s="219"/>
      <c r="Q192" s="219"/>
      <c r="R192" s="219"/>
      <c r="S192" s="219"/>
      <c r="T192" s="220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14" t="s">
        <v>519</v>
      </c>
      <c r="AU192" s="214" t="s">
        <v>89</v>
      </c>
      <c r="AV192" s="14" t="s">
        <v>235</v>
      </c>
      <c r="AW192" s="14" t="s">
        <v>35</v>
      </c>
      <c r="AX192" s="14" t="s">
        <v>79</v>
      </c>
      <c r="AY192" s="214" t="s">
        <v>230</v>
      </c>
    </row>
    <row r="193" s="13" customFormat="1">
      <c r="A193" s="13"/>
      <c r="B193" s="205"/>
      <c r="C193" s="13"/>
      <c r="D193" s="191" t="s">
        <v>519</v>
      </c>
      <c r="E193" s="206" t="s">
        <v>1</v>
      </c>
      <c r="F193" s="207" t="s">
        <v>3053</v>
      </c>
      <c r="G193" s="13"/>
      <c r="H193" s="208">
        <v>36.243000000000002</v>
      </c>
      <c r="I193" s="209"/>
      <c r="J193" s="13"/>
      <c r="K193" s="13"/>
      <c r="L193" s="205"/>
      <c r="M193" s="210"/>
      <c r="N193" s="211"/>
      <c r="O193" s="211"/>
      <c r="P193" s="211"/>
      <c r="Q193" s="211"/>
      <c r="R193" s="211"/>
      <c r="S193" s="211"/>
      <c r="T193" s="21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06" t="s">
        <v>519</v>
      </c>
      <c r="AU193" s="206" t="s">
        <v>89</v>
      </c>
      <c r="AV193" s="13" t="s">
        <v>89</v>
      </c>
      <c r="AW193" s="13" t="s">
        <v>35</v>
      </c>
      <c r="AX193" s="13" t="s">
        <v>79</v>
      </c>
      <c r="AY193" s="206" t="s">
        <v>230</v>
      </c>
    </row>
    <row r="194" s="14" customFormat="1">
      <c r="A194" s="14"/>
      <c r="B194" s="213"/>
      <c r="C194" s="14"/>
      <c r="D194" s="191" t="s">
        <v>519</v>
      </c>
      <c r="E194" s="214" t="s">
        <v>1</v>
      </c>
      <c r="F194" s="215" t="s">
        <v>534</v>
      </c>
      <c r="G194" s="14"/>
      <c r="H194" s="216">
        <v>36.243000000000002</v>
      </c>
      <c r="I194" s="217"/>
      <c r="J194" s="14"/>
      <c r="K194" s="14"/>
      <c r="L194" s="213"/>
      <c r="M194" s="218"/>
      <c r="N194" s="219"/>
      <c r="O194" s="219"/>
      <c r="P194" s="219"/>
      <c r="Q194" s="219"/>
      <c r="R194" s="219"/>
      <c r="S194" s="219"/>
      <c r="T194" s="22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14" t="s">
        <v>519</v>
      </c>
      <c r="AU194" s="214" t="s">
        <v>89</v>
      </c>
      <c r="AV194" s="14" t="s">
        <v>235</v>
      </c>
      <c r="AW194" s="14" t="s">
        <v>35</v>
      </c>
      <c r="AX194" s="14" t="s">
        <v>87</v>
      </c>
      <c r="AY194" s="214" t="s">
        <v>230</v>
      </c>
    </row>
    <row r="195" s="2" customFormat="1" ht="24.15" customHeight="1">
      <c r="A195" s="38"/>
      <c r="B195" s="177"/>
      <c r="C195" s="178" t="s">
        <v>272</v>
      </c>
      <c r="D195" s="178" t="s">
        <v>231</v>
      </c>
      <c r="E195" s="179" t="s">
        <v>698</v>
      </c>
      <c r="F195" s="180" t="s">
        <v>699</v>
      </c>
      <c r="G195" s="181" t="s">
        <v>578</v>
      </c>
      <c r="H195" s="182">
        <v>181.215</v>
      </c>
      <c r="I195" s="183"/>
      <c r="J195" s="184">
        <f>ROUND(I195*H195,2)</f>
        <v>0</v>
      </c>
      <c r="K195" s="180" t="s">
        <v>515</v>
      </c>
      <c r="L195" s="39"/>
      <c r="M195" s="185" t="s">
        <v>1</v>
      </c>
      <c r="N195" s="186" t="s">
        <v>44</v>
      </c>
      <c r="O195" s="77"/>
      <c r="P195" s="187">
        <f>O195*H195</f>
        <v>0</v>
      </c>
      <c r="Q195" s="187">
        <v>0</v>
      </c>
      <c r="R195" s="187">
        <f>Q195*H195</f>
        <v>0</v>
      </c>
      <c r="S195" s="187">
        <v>0</v>
      </c>
      <c r="T195" s="188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89" t="s">
        <v>235</v>
      </c>
      <c r="AT195" s="189" t="s">
        <v>231</v>
      </c>
      <c r="AU195" s="189" t="s">
        <v>89</v>
      </c>
      <c r="AY195" s="19" t="s">
        <v>230</v>
      </c>
      <c r="BE195" s="190">
        <f>IF(N195="základní",J195,0)</f>
        <v>0</v>
      </c>
      <c r="BF195" s="190">
        <f>IF(N195="snížená",J195,0)</f>
        <v>0</v>
      </c>
      <c r="BG195" s="190">
        <f>IF(N195="zákl. přenesená",J195,0)</f>
        <v>0</v>
      </c>
      <c r="BH195" s="190">
        <f>IF(N195="sníž. přenesená",J195,0)</f>
        <v>0</v>
      </c>
      <c r="BI195" s="190">
        <f>IF(N195="nulová",J195,0)</f>
        <v>0</v>
      </c>
      <c r="BJ195" s="19" t="s">
        <v>87</v>
      </c>
      <c r="BK195" s="190">
        <f>ROUND(I195*H195,2)</f>
        <v>0</v>
      </c>
      <c r="BL195" s="19" t="s">
        <v>235</v>
      </c>
      <c r="BM195" s="189" t="s">
        <v>3066</v>
      </c>
    </row>
    <row r="196" s="2" customFormat="1">
      <c r="A196" s="38"/>
      <c r="B196" s="39"/>
      <c r="C196" s="38"/>
      <c r="D196" s="191" t="s">
        <v>237</v>
      </c>
      <c r="E196" s="38"/>
      <c r="F196" s="192" t="s">
        <v>701</v>
      </c>
      <c r="G196" s="38"/>
      <c r="H196" s="38"/>
      <c r="I196" s="193"/>
      <c r="J196" s="38"/>
      <c r="K196" s="38"/>
      <c r="L196" s="39"/>
      <c r="M196" s="194"/>
      <c r="N196" s="195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237</v>
      </c>
      <c r="AU196" s="19" t="s">
        <v>89</v>
      </c>
    </row>
    <row r="197" s="2" customFormat="1">
      <c r="A197" s="38"/>
      <c r="B197" s="39"/>
      <c r="C197" s="38"/>
      <c r="D197" s="199" t="s">
        <v>397</v>
      </c>
      <c r="E197" s="38"/>
      <c r="F197" s="200" t="s">
        <v>702</v>
      </c>
      <c r="G197" s="38"/>
      <c r="H197" s="38"/>
      <c r="I197" s="193"/>
      <c r="J197" s="38"/>
      <c r="K197" s="38"/>
      <c r="L197" s="39"/>
      <c r="M197" s="194"/>
      <c r="N197" s="195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397</v>
      </c>
      <c r="AU197" s="19" t="s">
        <v>89</v>
      </c>
    </row>
    <row r="198" s="15" customFormat="1">
      <c r="A198" s="15"/>
      <c r="B198" s="221"/>
      <c r="C198" s="15"/>
      <c r="D198" s="191" t="s">
        <v>519</v>
      </c>
      <c r="E198" s="222" t="s">
        <v>1</v>
      </c>
      <c r="F198" s="223" t="s">
        <v>2039</v>
      </c>
      <c r="G198" s="15"/>
      <c r="H198" s="222" t="s">
        <v>1</v>
      </c>
      <c r="I198" s="224"/>
      <c r="J198" s="15"/>
      <c r="K198" s="15"/>
      <c r="L198" s="221"/>
      <c r="M198" s="225"/>
      <c r="N198" s="226"/>
      <c r="O198" s="226"/>
      <c r="P198" s="226"/>
      <c r="Q198" s="226"/>
      <c r="R198" s="226"/>
      <c r="S198" s="226"/>
      <c r="T198" s="227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22" t="s">
        <v>519</v>
      </c>
      <c r="AU198" s="222" t="s">
        <v>89</v>
      </c>
      <c r="AV198" s="15" t="s">
        <v>87</v>
      </c>
      <c r="AW198" s="15" t="s">
        <v>35</v>
      </c>
      <c r="AX198" s="15" t="s">
        <v>79</v>
      </c>
      <c r="AY198" s="222" t="s">
        <v>230</v>
      </c>
    </row>
    <row r="199" s="15" customFormat="1">
      <c r="A199" s="15"/>
      <c r="B199" s="221"/>
      <c r="C199" s="15"/>
      <c r="D199" s="191" t="s">
        <v>519</v>
      </c>
      <c r="E199" s="222" t="s">
        <v>1</v>
      </c>
      <c r="F199" s="223" t="s">
        <v>2816</v>
      </c>
      <c r="G199" s="15"/>
      <c r="H199" s="222" t="s">
        <v>1</v>
      </c>
      <c r="I199" s="224"/>
      <c r="J199" s="15"/>
      <c r="K199" s="15"/>
      <c r="L199" s="221"/>
      <c r="M199" s="225"/>
      <c r="N199" s="226"/>
      <c r="O199" s="226"/>
      <c r="P199" s="226"/>
      <c r="Q199" s="226"/>
      <c r="R199" s="226"/>
      <c r="S199" s="226"/>
      <c r="T199" s="227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22" t="s">
        <v>519</v>
      </c>
      <c r="AU199" s="222" t="s">
        <v>89</v>
      </c>
      <c r="AV199" s="15" t="s">
        <v>87</v>
      </c>
      <c r="AW199" s="15" t="s">
        <v>35</v>
      </c>
      <c r="AX199" s="15" t="s">
        <v>79</v>
      </c>
      <c r="AY199" s="222" t="s">
        <v>230</v>
      </c>
    </row>
    <row r="200" s="13" customFormat="1">
      <c r="A200" s="13"/>
      <c r="B200" s="205"/>
      <c r="C200" s="13"/>
      <c r="D200" s="191" t="s">
        <v>519</v>
      </c>
      <c r="E200" s="206" t="s">
        <v>1</v>
      </c>
      <c r="F200" s="207" t="s">
        <v>3052</v>
      </c>
      <c r="G200" s="13"/>
      <c r="H200" s="208">
        <v>72.484999999999999</v>
      </c>
      <c r="I200" s="209"/>
      <c r="J200" s="13"/>
      <c r="K200" s="13"/>
      <c r="L200" s="205"/>
      <c r="M200" s="210"/>
      <c r="N200" s="211"/>
      <c r="O200" s="211"/>
      <c r="P200" s="211"/>
      <c r="Q200" s="211"/>
      <c r="R200" s="211"/>
      <c r="S200" s="211"/>
      <c r="T200" s="21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06" t="s">
        <v>519</v>
      </c>
      <c r="AU200" s="206" t="s">
        <v>89</v>
      </c>
      <c r="AV200" s="13" t="s">
        <v>89</v>
      </c>
      <c r="AW200" s="13" t="s">
        <v>35</v>
      </c>
      <c r="AX200" s="13" t="s">
        <v>79</v>
      </c>
      <c r="AY200" s="206" t="s">
        <v>230</v>
      </c>
    </row>
    <row r="201" s="14" customFormat="1">
      <c r="A201" s="14"/>
      <c r="B201" s="213"/>
      <c r="C201" s="14"/>
      <c r="D201" s="191" t="s">
        <v>519</v>
      </c>
      <c r="E201" s="214" t="s">
        <v>1</v>
      </c>
      <c r="F201" s="215" t="s">
        <v>534</v>
      </c>
      <c r="G201" s="14"/>
      <c r="H201" s="216">
        <v>72.484999999999999</v>
      </c>
      <c r="I201" s="217"/>
      <c r="J201" s="14"/>
      <c r="K201" s="14"/>
      <c r="L201" s="213"/>
      <c r="M201" s="218"/>
      <c r="N201" s="219"/>
      <c r="O201" s="219"/>
      <c r="P201" s="219"/>
      <c r="Q201" s="219"/>
      <c r="R201" s="219"/>
      <c r="S201" s="219"/>
      <c r="T201" s="220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14" t="s">
        <v>519</v>
      </c>
      <c r="AU201" s="214" t="s">
        <v>89</v>
      </c>
      <c r="AV201" s="14" t="s">
        <v>235</v>
      </c>
      <c r="AW201" s="14" t="s">
        <v>35</v>
      </c>
      <c r="AX201" s="14" t="s">
        <v>79</v>
      </c>
      <c r="AY201" s="214" t="s">
        <v>230</v>
      </c>
    </row>
    <row r="202" s="13" customFormat="1">
      <c r="A202" s="13"/>
      <c r="B202" s="205"/>
      <c r="C202" s="13"/>
      <c r="D202" s="191" t="s">
        <v>519</v>
      </c>
      <c r="E202" s="206" t="s">
        <v>1</v>
      </c>
      <c r="F202" s="207" t="s">
        <v>3053</v>
      </c>
      <c r="G202" s="13"/>
      <c r="H202" s="208">
        <v>36.243000000000002</v>
      </c>
      <c r="I202" s="209"/>
      <c r="J202" s="13"/>
      <c r="K202" s="13"/>
      <c r="L202" s="205"/>
      <c r="M202" s="210"/>
      <c r="N202" s="211"/>
      <c r="O202" s="211"/>
      <c r="P202" s="211"/>
      <c r="Q202" s="211"/>
      <c r="R202" s="211"/>
      <c r="S202" s="211"/>
      <c r="T202" s="21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06" t="s">
        <v>519</v>
      </c>
      <c r="AU202" s="206" t="s">
        <v>89</v>
      </c>
      <c r="AV202" s="13" t="s">
        <v>89</v>
      </c>
      <c r="AW202" s="13" t="s">
        <v>35</v>
      </c>
      <c r="AX202" s="13" t="s">
        <v>79</v>
      </c>
      <c r="AY202" s="206" t="s">
        <v>230</v>
      </c>
    </row>
    <row r="203" s="14" customFormat="1">
      <c r="A203" s="14"/>
      <c r="B203" s="213"/>
      <c r="C203" s="14"/>
      <c r="D203" s="191" t="s">
        <v>519</v>
      </c>
      <c r="E203" s="214" t="s">
        <v>1</v>
      </c>
      <c r="F203" s="215" t="s">
        <v>534</v>
      </c>
      <c r="G203" s="14"/>
      <c r="H203" s="216">
        <v>36.243000000000002</v>
      </c>
      <c r="I203" s="217"/>
      <c r="J203" s="14"/>
      <c r="K203" s="14"/>
      <c r="L203" s="213"/>
      <c r="M203" s="218"/>
      <c r="N203" s="219"/>
      <c r="O203" s="219"/>
      <c r="P203" s="219"/>
      <c r="Q203" s="219"/>
      <c r="R203" s="219"/>
      <c r="S203" s="219"/>
      <c r="T203" s="220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14" t="s">
        <v>519</v>
      </c>
      <c r="AU203" s="214" t="s">
        <v>89</v>
      </c>
      <c r="AV203" s="14" t="s">
        <v>235</v>
      </c>
      <c r="AW203" s="14" t="s">
        <v>35</v>
      </c>
      <c r="AX203" s="14" t="s">
        <v>87</v>
      </c>
      <c r="AY203" s="214" t="s">
        <v>230</v>
      </c>
    </row>
    <row r="204" s="13" customFormat="1">
      <c r="A204" s="13"/>
      <c r="B204" s="205"/>
      <c r="C204" s="13"/>
      <c r="D204" s="191" t="s">
        <v>519</v>
      </c>
      <c r="E204" s="13"/>
      <c r="F204" s="207" t="s">
        <v>3067</v>
      </c>
      <c r="G204" s="13"/>
      <c r="H204" s="208">
        <v>181.215</v>
      </c>
      <c r="I204" s="209"/>
      <c r="J204" s="13"/>
      <c r="K204" s="13"/>
      <c r="L204" s="205"/>
      <c r="M204" s="210"/>
      <c r="N204" s="211"/>
      <c r="O204" s="211"/>
      <c r="P204" s="211"/>
      <c r="Q204" s="211"/>
      <c r="R204" s="211"/>
      <c r="S204" s="211"/>
      <c r="T204" s="21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06" t="s">
        <v>519</v>
      </c>
      <c r="AU204" s="206" t="s">
        <v>89</v>
      </c>
      <c r="AV204" s="13" t="s">
        <v>89</v>
      </c>
      <c r="AW204" s="13" t="s">
        <v>3</v>
      </c>
      <c r="AX204" s="13" t="s">
        <v>87</v>
      </c>
      <c r="AY204" s="206" t="s">
        <v>230</v>
      </c>
    </row>
    <row r="205" s="2" customFormat="1" ht="21.75" customHeight="1">
      <c r="A205" s="38"/>
      <c r="B205" s="177"/>
      <c r="C205" s="178" t="s">
        <v>8</v>
      </c>
      <c r="D205" s="178" t="s">
        <v>231</v>
      </c>
      <c r="E205" s="179" t="s">
        <v>704</v>
      </c>
      <c r="F205" s="180" t="s">
        <v>705</v>
      </c>
      <c r="G205" s="181" t="s">
        <v>578</v>
      </c>
      <c r="H205" s="182">
        <v>21.745999999999999</v>
      </c>
      <c r="I205" s="183"/>
      <c r="J205" s="184">
        <f>ROUND(I205*H205,2)</f>
        <v>0</v>
      </c>
      <c r="K205" s="180" t="s">
        <v>515</v>
      </c>
      <c r="L205" s="39"/>
      <c r="M205" s="185" t="s">
        <v>1</v>
      </c>
      <c r="N205" s="186" t="s">
        <v>44</v>
      </c>
      <c r="O205" s="77"/>
      <c r="P205" s="187">
        <f>O205*H205</f>
        <v>0</v>
      </c>
      <c r="Q205" s="187">
        <v>0</v>
      </c>
      <c r="R205" s="187">
        <f>Q205*H205</f>
        <v>0</v>
      </c>
      <c r="S205" s="187">
        <v>0</v>
      </c>
      <c r="T205" s="188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89" t="s">
        <v>235</v>
      </c>
      <c r="AT205" s="189" t="s">
        <v>231</v>
      </c>
      <c r="AU205" s="189" t="s">
        <v>89</v>
      </c>
      <c r="AY205" s="19" t="s">
        <v>230</v>
      </c>
      <c r="BE205" s="190">
        <f>IF(N205="základní",J205,0)</f>
        <v>0</v>
      </c>
      <c r="BF205" s="190">
        <f>IF(N205="snížená",J205,0)</f>
        <v>0</v>
      </c>
      <c r="BG205" s="190">
        <f>IF(N205="zákl. přenesená",J205,0)</f>
        <v>0</v>
      </c>
      <c r="BH205" s="190">
        <f>IF(N205="sníž. přenesená",J205,0)</f>
        <v>0</v>
      </c>
      <c r="BI205" s="190">
        <f>IF(N205="nulová",J205,0)</f>
        <v>0</v>
      </c>
      <c r="BJ205" s="19" t="s">
        <v>87</v>
      </c>
      <c r="BK205" s="190">
        <f>ROUND(I205*H205,2)</f>
        <v>0</v>
      </c>
      <c r="BL205" s="19" t="s">
        <v>235</v>
      </c>
      <c r="BM205" s="189" t="s">
        <v>3068</v>
      </c>
    </row>
    <row r="206" s="2" customFormat="1">
      <c r="A206" s="38"/>
      <c r="B206" s="39"/>
      <c r="C206" s="38"/>
      <c r="D206" s="191" t="s">
        <v>237</v>
      </c>
      <c r="E206" s="38"/>
      <c r="F206" s="192" t="s">
        <v>707</v>
      </c>
      <c r="G206" s="38"/>
      <c r="H206" s="38"/>
      <c r="I206" s="193"/>
      <c r="J206" s="38"/>
      <c r="K206" s="38"/>
      <c r="L206" s="39"/>
      <c r="M206" s="194"/>
      <c r="N206" s="195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237</v>
      </c>
      <c r="AU206" s="19" t="s">
        <v>89</v>
      </c>
    </row>
    <row r="207" s="2" customFormat="1">
      <c r="A207" s="38"/>
      <c r="B207" s="39"/>
      <c r="C207" s="38"/>
      <c r="D207" s="199" t="s">
        <v>397</v>
      </c>
      <c r="E207" s="38"/>
      <c r="F207" s="200" t="s">
        <v>708</v>
      </c>
      <c r="G207" s="38"/>
      <c r="H207" s="38"/>
      <c r="I207" s="193"/>
      <c r="J207" s="38"/>
      <c r="K207" s="38"/>
      <c r="L207" s="39"/>
      <c r="M207" s="194"/>
      <c r="N207" s="195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397</v>
      </c>
      <c r="AU207" s="19" t="s">
        <v>89</v>
      </c>
    </row>
    <row r="208" s="15" customFormat="1">
      <c r="A208" s="15"/>
      <c r="B208" s="221"/>
      <c r="C208" s="15"/>
      <c r="D208" s="191" t="s">
        <v>519</v>
      </c>
      <c r="E208" s="222" t="s">
        <v>1</v>
      </c>
      <c r="F208" s="223" t="s">
        <v>2039</v>
      </c>
      <c r="G208" s="15"/>
      <c r="H208" s="222" t="s">
        <v>1</v>
      </c>
      <c r="I208" s="224"/>
      <c r="J208" s="15"/>
      <c r="K208" s="15"/>
      <c r="L208" s="221"/>
      <c r="M208" s="225"/>
      <c r="N208" s="226"/>
      <c r="O208" s="226"/>
      <c r="P208" s="226"/>
      <c r="Q208" s="226"/>
      <c r="R208" s="226"/>
      <c r="S208" s="226"/>
      <c r="T208" s="227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22" t="s">
        <v>519</v>
      </c>
      <c r="AU208" s="222" t="s">
        <v>89</v>
      </c>
      <c r="AV208" s="15" t="s">
        <v>87</v>
      </c>
      <c r="AW208" s="15" t="s">
        <v>35</v>
      </c>
      <c r="AX208" s="15" t="s">
        <v>79</v>
      </c>
      <c r="AY208" s="222" t="s">
        <v>230</v>
      </c>
    </row>
    <row r="209" s="13" customFormat="1">
      <c r="A209" s="13"/>
      <c r="B209" s="205"/>
      <c r="C209" s="13"/>
      <c r="D209" s="191" t="s">
        <v>519</v>
      </c>
      <c r="E209" s="206" t="s">
        <v>1</v>
      </c>
      <c r="F209" s="207" t="s">
        <v>3055</v>
      </c>
      <c r="G209" s="13"/>
      <c r="H209" s="208">
        <v>10.872999999999999</v>
      </c>
      <c r="I209" s="209"/>
      <c r="J209" s="13"/>
      <c r="K209" s="13"/>
      <c r="L209" s="205"/>
      <c r="M209" s="210"/>
      <c r="N209" s="211"/>
      <c r="O209" s="211"/>
      <c r="P209" s="211"/>
      <c r="Q209" s="211"/>
      <c r="R209" s="211"/>
      <c r="S209" s="211"/>
      <c r="T209" s="21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06" t="s">
        <v>519</v>
      </c>
      <c r="AU209" s="206" t="s">
        <v>89</v>
      </c>
      <c r="AV209" s="13" t="s">
        <v>89</v>
      </c>
      <c r="AW209" s="13" t="s">
        <v>35</v>
      </c>
      <c r="AX209" s="13" t="s">
        <v>79</v>
      </c>
      <c r="AY209" s="206" t="s">
        <v>230</v>
      </c>
    </row>
    <row r="210" s="13" customFormat="1">
      <c r="A210" s="13"/>
      <c r="B210" s="205"/>
      <c r="C210" s="13"/>
      <c r="D210" s="191" t="s">
        <v>519</v>
      </c>
      <c r="E210" s="206" t="s">
        <v>1</v>
      </c>
      <c r="F210" s="207" t="s">
        <v>3055</v>
      </c>
      <c r="G210" s="13"/>
      <c r="H210" s="208">
        <v>10.872999999999999</v>
      </c>
      <c r="I210" s="209"/>
      <c r="J210" s="13"/>
      <c r="K210" s="13"/>
      <c r="L210" s="205"/>
      <c r="M210" s="210"/>
      <c r="N210" s="211"/>
      <c r="O210" s="211"/>
      <c r="P210" s="211"/>
      <c r="Q210" s="211"/>
      <c r="R210" s="211"/>
      <c r="S210" s="211"/>
      <c r="T210" s="21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6" t="s">
        <v>519</v>
      </c>
      <c r="AU210" s="206" t="s">
        <v>89</v>
      </c>
      <c r="AV210" s="13" t="s">
        <v>89</v>
      </c>
      <c r="AW210" s="13" t="s">
        <v>35</v>
      </c>
      <c r="AX210" s="13" t="s">
        <v>79</v>
      </c>
      <c r="AY210" s="206" t="s">
        <v>230</v>
      </c>
    </row>
    <row r="211" s="14" customFormat="1">
      <c r="A211" s="14"/>
      <c r="B211" s="213"/>
      <c r="C211" s="14"/>
      <c r="D211" s="191" t="s">
        <v>519</v>
      </c>
      <c r="E211" s="214" t="s">
        <v>1</v>
      </c>
      <c r="F211" s="215" t="s">
        <v>534</v>
      </c>
      <c r="G211" s="14"/>
      <c r="H211" s="216">
        <v>21.745999999999999</v>
      </c>
      <c r="I211" s="217"/>
      <c r="J211" s="14"/>
      <c r="K211" s="14"/>
      <c r="L211" s="213"/>
      <c r="M211" s="218"/>
      <c r="N211" s="219"/>
      <c r="O211" s="219"/>
      <c r="P211" s="219"/>
      <c r="Q211" s="219"/>
      <c r="R211" s="219"/>
      <c r="S211" s="219"/>
      <c r="T211" s="220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14" t="s">
        <v>519</v>
      </c>
      <c r="AU211" s="214" t="s">
        <v>89</v>
      </c>
      <c r="AV211" s="14" t="s">
        <v>235</v>
      </c>
      <c r="AW211" s="14" t="s">
        <v>35</v>
      </c>
      <c r="AX211" s="14" t="s">
        <v>87</v>
      </c>
      <c r="AY211" s="214" t="s">
        <v>230</v>
      </c>
    </row>
    <row r="212" s="2" customFormat="1" ht="24.15" customHeight="1">
      <c r="A212" s="38"/>
      <c r="B212" s="177"/>
      <c r="C212" s="178" t="s">
        <v>281</v>
      </c>
      <c r="D212" s="178" t="s">
        <v>231</v>
      </c>
      <c r="E212" s="179" t="s">
        <v>713</v>
      </c>
      <c r="F212" s="180" t="s">
        <v>714</v>
      </c>
      <c r="G212" s="181" t="s">
        <v>578</v>
      </c>
      <c r="H212" s="182">
        <v>108.73</v>
      </c>
      <c r="I212" s="183"/>
      <c r="J212" s="184">
        <f>ROUND(I212*H212,2)</f>
        <v>0</v>
      </c>
      <c r="K212" s="180" t="s">
        <v>515</v>
      </c>
      <c r="L212" s="39"/>
      <c r="M212" s="185" t="s">
        <v>1</v>
      </c>
      <c r="N212" s="186" t="s">
        <v>44</v>
      </c>
      <c r="O212" s="77"/>
      <c r="P212" s="187">
        <f>O212*H212</f>
        <v>0</v>
      </c>
      <c r="Q212" s="187">
        <v>0</v>
      </c>
      <c r="R212" s="187">
        <f>Q212*H212</f>
        <v>0</v>
      </c>
      <c r="S212" s="187">
        <v>0</v>
      </c>
      <c r="T212" s="188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89" t="s">
        <v>235</v>
      </c>
      <c r="AT212" s="189" t="s">
        <v>231</v>
      </c>
      <c r="AU212" s="189" t="s">
        <v>89</v>
      </c>
      <c r="AY212" s="19" t="s">
        <v>230</v>
      </c>
      <c r="BE212" s="190">
        <f>IF(N212="základní",J212,0)</f>
        <v>0</v>
      </c>
      <c r="BF212" s="190">
        <f>IF(N212="snížená",J212,0)</f>
        <v>0</v>
      </c>
      <c r="BG212" s="190">
        <f>IF(N212="zákl. přenesená",J212,0)</f>
        <v>0</v>
      </c>
      <c r="BH212" s="190">
        <f>IF(N212="sníž. přenesená",J212,0)</f>
        <v>0</v>
      </c>
      <c r="BI212" s="190">
        <f>IF(N212="nulová",J212,0)</f>
        <v>0</v>
      </c>
      <c r="BJ212" s="19" t="s">
        <v>87</v>
      </c>
      <c r="BK212" s="190">
        <f>ROUND(I212*H212,2)</f>
        <v>0</v>
      </c>
      <c r="BL212" s="19" t="s">
        <v>235</v>
      </c>
      <c r="BM212" s="189" t="s">
        <v>3069</v>
      </c>
    </row>
    <row r="213" s="2" customFormat="1">
      <c r="A213" s="38"/>
      <c r="B213" s="39"/>
      <c r="C213" s="38"/>
      <c r="D213" s="191" t="s">
        <v>237</v>
      </c>
      <c r="E213" s="38"/>
      <c r="F213" s="192" t="s">
        <v>716</v>
      </c>
      <c r="G213" s="38"/>
      <c r="H213" s="38"/>
      <c r="I213" s="193"/>
      <c r="J213" s="38"/>
      <c r="K213" s="38"/>
      <c r="L213" s="39"/>
      <c r="M213" s="194"/>
      <c r="N213" s="195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237</v>
      </c>
      <c r="AU213" s="19" t="s">
        <v>89</v>
      </c>
    </row>
    <row r="214" s="2" customFormat="1">
      <c r="A214" s="38"/>
      <c r="B214" s="39"/>
      <c r="C214" s="38"/>
      <c r="D214" s="199" t="s">
        <v>397</v>
      </c>
      <c r="E214" s="38"/>
      <c r="F214" s="200" t="s">
        <v>717</v>
      </c>
      <c r="G214" s="38"/>
      <c r="H214" s="38"/>
      <c r="I214" s="193"/>
      <c r="J214" s="38"/>
      <c r="K214" s="38"/>
      <c r="L214" s="39"/>
      <c r="M214" s="194"/>
      <c r="N214" s="195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397</v>
      </c>
      <c r="AU214" s="19" t="s">
        <v>89</v>
      </c>
    </row>
    <row r="215" s="15" customFormat="1">
      <c r="A215" s="15"/>
      <c r="B215" s="221"/>
      <c r="C215" s="15"/>
      <c r="D215" s="191" t="s">
        <v>519</v>
      </c>
      <c r="E215" s="222" t="s">
        <v>1</v>
      </c>
      <c r="F215" s="223" t="s">
        <v>2039</v>
      </c>
      <c r="G215" s="15"/>
      <c r="H215" s="222" t="s">
        <v>1</v>
      </c>
      <c r="I215" s="224"/>
      <c r="J215" s="15"/>
      <c r="K215" s="15"/>
      <c r="L215" s="221"/>
      <c r="M215" s="225"/>
      <c r="N215" s="226"/>
      <c r="O215" s="226"/>
      <c r="P215" s="226"/>
      <c r="Q215" s="226"/>
      <c r="R215" s="226"/>
      <c r="S215" s="226"/>
      <c r="T215" s="227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22" t="s">
        <v>519</v>
      </c>
      <c r="AU215" s="222" t="s">
        <v>89</v>
      </c>
      <c r="AV215" s="15" t="s">
        <v>87</v>
      </c>
      <c r="AW215" s="15" t="s">
        <v>35</v>
      </c>
      <c r="AX215" s="15" t="s">
        <v>79</v>
      </c>
      <c r="AY215" s="222" t="s">
        <v>230</v>
      </c>
    </row>
    <row r="216" s="13" customFormat="1">
      <c r="A216" s="13"/>
      <c r="B216" s="205"/>
      <c r="C216" s="13"/>
      <c r="D216" s="191" t="s">
        <v>519</v>
      </c>
      <c r="E216" s="206" t="s">
        <v>1</v>
      </c>
      <c r="F216" s="207" t="s">
        <v>3055</v>
      </c>
      <c r="G216" s="13"/>
      <c r="H216" s="208">
        <v>10.872999999999999</v>
      </c>
      <c r="I216" s="209"/>
      <c r="J216" s="13"/>
      <c r="K216" s="13"/>
      <c r="L216" s="205"/>
      <c r="M216" s="210"/>
      <c r="N216" s="211"/>
      <c r="O216" s="211"/>
      <c r="P216" s="211"/>
      <c r="Q216" s="211"/>
      <c r="R216" s="211"/>
      <c r="S216" s="211"/>
      <c r="T216" s="21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06" t="s">
        <v>519</v>
      </c>
      <c r="AU216" s="206" t="s">
        <v>89</v>
      </c>
      <c r="AV216" s="13" t="s">
        <v>89</v>
      </c>
      <c r="AW216" s="13" t="s">
        <v>35</v>
      </c>
      <c r="AX216" s="13" t="s">
        <v>79</v>
      </c>
      <c r="AY216" s="206" t="s">
        <v>230</v>
      </c>
    </row>
    <row r="217" s="13" customFormat="1">
      <c r="A217" s="13"/>
      <c r="B217" s="205"/>
      <c r="C217" s="13"/>
      <c r="D217" s="191" t="s">
        <v>519</v>
      </c>
      <c r="E217" s="206" t="s">
        <v>1</v>
      </c>
      <c r="F217" s="207" t="s">
        <v>3055</v>
      </c>
      <c r="G217" s="13"/>
      <c r="H217" s="208">
        <v>10.872999999999999</v>
      </c>
      <c r="I217" s="209"/>
      <c r="J217" s="13"/>
      <c r="K217" s="13"/>
      <c r="L217" s="205"/>
      <c r="M217" s="210"/>
      <c r="N217" s="211"/>
      <c r="O217" s="211"/>
      <c r="P217" s="211"/>
      <c r="Q217" s="211"/>
      <c r="R217" s="211"/>
      <c r="S217" s="211"/>
      <c r="T217" s="21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06" t="s">
        <v>519</v>
      </c>
      <c r="AU217" s="206" t="s">
        <v>89</v>
      </c>
      <c r="AV217" s="13" t="s">
        <v>89</v>
      </c>
      <c r="AW217" s="13" t="s">
        <v>35</v>
      </c>
      <c r="AX217" s="13" t="s">
        <v>79</v>
      </c>
      <c r="AY217" s="206" t="s">
        <v>230</v>
      </c>
    </row>
    <row r="218" s="14" customFormat="1">
      <c r="A218" s="14"/>
      <c r="B218" s="213"/>
      <c r="C218" s="14"/>
      <c r="D218" s="191" t="s">
        <v>519</v>
      </c>
      <c r="E218" s="214" t="s">
        <v>1</v>
      </c>
      <c r="F218" s="215" t="s">
        <v>534</v>
      </c>
      <c r="G218" s="14"/>
      <c r="H218" s="216">
        <v>21.745999999999999</v>
      </c>
      <c r="I218" s="217"/>
      <c r="J218" s="14"/>
      <c r="K218" s="14"/>
      <c r="L218" s="213"/>
      <c r="M218" s="218"/>
      <c r="N218" s="219"/>
      <c r="O218" s="219"/>
      <c r="P218" s="219"/>
      <c r="Q218" s="219"/>
      <c r="R218" s="219"/>
      <c r="S218" s="219"/>
      <c r="T218" s="22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14" t="s">
        <v>519</v>
      </c>
      <c r="AU218" s="214" t="s">
        <v>89</v>
      </c>
      <c r="AV218" s="14" t="s">
        <v>235</v>
      </c>
      <c r="AW218" s="14" t="s">
        <v>35</v>
      </c>
      <c r="AX218" s="14" t="s">
        <v>87</v>
      </c>
      <c r="AY218" s="214" t="s">
        <v>230</v>
      </c>
    </row>
    <row r="219" s="13" customFormat="1">
      <c r="A219" s="13"/>
      <c r="B219" s="205"/>
      <c r="C219" s="13"/>
      <c r="D219" s="191" t="s">
        <v>519</v>
      </c>
      <c r="E219" s="13"/>
      <c r="F219" s="207" t="s">
        <v>3070</v>
      </c>
      <c r="G219" s="13"/>
      <c r="H219" s="208">
        <v>108.73</v>
      </c>
      <c r="I219" s="209"/>
      <c r="J219" s="13"/>
      <c r="K219" s="13"/>
      <c r="L219" s="205"/>
      <c r="M219" s="210"/>
      <c r="N219" s="211"/>
      <c r="O219" s="211"/>
      <c r="P219" s="211"/>
      <c r="Q219" s="211"/>
      <c r="R219" s="211"/>
      <c r="S219" s="211"/>
      <c r="T219" s="21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06" t="s">
        <v>519</v>
      </c>
      <c r="AU219" s="206" t="s">
        <v>89</v>
      </c>
      <c r="AV219" s="13" t="s">
        <v>89</v>
      </c>
      <c r="AW219" s="13" t="s">
        <v>3</v>
      </c>
      <c r="AX219" s="13" t="s">
        <v>87</v>
      </c>
      <c r="AY219" s="206" t="s">
        <v>230</v>
      </c>
    </row>
    <row r="220" s="2" customFormat="1" ht="21.75" customHeight="1">
      <c r="A220" s="38"/>
      <c r="B220" s="177"/>
      <c r="C220" s="178" t="s">
        <v>285</v>
      </c>
      <c r="D220" s="178" t="s">
        <v>231</v>
      </c>
      <c r="E220" s="179" t="s">
        <v>719</v>
      </c>
      <c r="F220" s="180" t="s">
        <v>720</v>
      </c>
      <c r="G220" s="181" t="s">
        <v>578</v>
      </c>
      <c r="H220" s="182">
        <v>14.497</v>
      </c>
      <c r="I220" s="183"/>
      <c r="J220" s="184">
        <f>ROUND(I220*H220,2)</f>
        <v>0</v>
      </c>
      <c r="K220" s="180" t="s">
        <v>515</v>
      </c>
      <c r="L220" s="39"/>
      <c r="M220" s="185" t="s">
        <v>1</v>
      </c>
      <c r="N220" s="186" t="s">
        <v>44</v>
      </c>
      <c r="O220" s="77"/>
      <c r="P220" s="187">
        <f>O220*H220</f>
        <v>0</v>
      </c>
      <c r="Q220" s="187">
        <v>0</v>
      </c>
      <c r="R220" s="187">
        <f>Q220*H220</f>
        <v>0</v>
      </c>
      <c r="S220" s="187">
        <v>0</v>
      </c>
      <c r="T220" s="188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89" t="s">
        <v>235</v>
      </c>
      <c r="AT220" s="189" t="s">
        <v>231</v>
      </c>
      <c r="AU220" s="189" t="s">
        <v>89</v>
      </c>
      <c r="AY220" s="19" t="s">
        <v>230</v>
      </c>
      <c r="BE220" s="190">
        <f>IF(N220="základní",J220,0)</f>
        <v>0</v>
      </c>
      <c r="BF220" s="190">
        <f>IF(N220="snížená",J220,0)</f>
        <v>0</v>
      </c>
      <c r="BG220" s="190">
        <f>IF(N220="zákl. přenesená",J220,0)</f>
        <v>0</v>
      </c>
      <c r="BH220" s="190">
        <f>IF(N220="sníž. přenesená",J220,0)</f>
        <v>0</v>
      </c>
      <c r="BI220" s="190">
        <f>IF(N220="nulová",J220,0)</f>
        <v>0</v>
      </c>
      <c r="BJ220" s="19" t="s">
        <v>87</v>
      </c>
      <c r="BK220" s="190">
        <f>ROUND(I220*H220,2)</f>
        <v>0</v>
      </c>
      <c r="BL220" s="19" t="s">
        <v>235</v>
      </c>
      <c r="BM220" s="189" t="s">
        <v>3071</v>
      </c>
    </row>
    <row r="221" s="2" customFormat="1">
      <c r="A221" s="38"/>
      <c r="B221" s="39"/>
      <c r="C221" s="38"/>
      <c r="D221" s="191" t="s">
        <v>237</v>
      </c>
      <c r="E221" s="38"/>
      <c r="F221" s="192" t="s">
        <v>722</v>
      </c>
      <c r="G221" s="38"/>
      <c r="H221" s="38"/>
      <c r="I221" s="193"/>
      <c r="J221" s="38"/>
      <c r="K221" s="38"/>
      <c r="L221" s="39"/>
      <c r="M221" s="194"/>
      <c r="N221" s="195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237</v>
      </c>
      <c r="AU221" s="19" t="s">
        <v>89</v>
      </c>
    </row>
    <row r="222" s="2" customFormat="1">
      <c r="A222" s="38"/>
      <c r="B222" s="39"/>
      <c r="C222" s="38"/>
      <c r="D222" s="199" t="s">
        <v>397</v>
      </c>
      <c r="E222" s="38"/>
      <c r="F222" s="200" t="s">
        <v>723</v>
      </c>
      <c r="G222" s="38"/>
      <c r="H222" s="38"/>
      <c r="I222" s="193"/>
      <c r="J222" s="38"/>
      <c r="K222" s="38"/>
      <c r="L222" s="39"/>
      <c r="M222" s="194"/>
      <c r="N222" s="195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397</v>
      </c>
      <c r="AU222" s="19" t="s">
        <v>89</v>
      </c>
    </row>
    <row r="223" s="15" customFormat="1">
      <c r="A223" s="15"/>
      <c r="B223" s="221"/>
      <c r="C223" s="15"/>
      <c r="D223" s="191" t="s">
        <v>519</v>
      </c>
      <c r="E223" s="222" t="s">
        <v>1</v>
      </c>
      <c r="F223" s="223" t="s">
        <v>2039</v>
      </c>
      <c r="G223" s="15"/>
      <c r="H223" s="222" t="s">
        <v>1</v>
      </c>
      <c r="I223" s="224"/>
      <c r="J223" s="15"/>
      <c r="K223" s="15"/>
      <c r="L223" s="221"/>
      <c r="M223" s="225"/>
      <c r="N223" s="226"/>
      <c r="O223" s="226"/>
      <c r="P223" s="226"/>
      <c r="Q223" s="226"/>
      <c r="R223" s="226"/>
      <c r="S223" s="226"/>
      <c r="T223" s="227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22" t="s">
        <v>519</v>
      </c>
      <c r="AU223" s="222" t="s">
        <v>89</v>
      </c>
      <c r="AV223" s="15" t="s">
        <v>87</v>
      </c>
      <c r="AW223" s="15" t="s">
        <v>35</v>
      </c>
      <c r="AX223" s="15" t="s">
        <v>79</v>
      </c>
      <c r="AY223" s="222" t="s">
        <v>230</v>
      </c>
    </row>
    <row r="224" s="13" customFormat="1">
      <c r="A224" s="13"/>
      <c r="B224" s="205"/>
      <c r="C224" s="13"/>
      <c r="D224" s="191" t="s">
        <v>519</v>
      </c>
      <c r="E224" s="206" t="s">
        <v>1</v>
      </c>
      <c r="F224" s="207" t="s">
        <v>3058</v>
      </c>
      <c r="G224" s="13"/>
      <c r="H224" s="208">
        <v>14.497</v>
      </c>
      <c r="I224" s="209"/>
      <c r="J224" s="13"/>
      <c r="K224" s="13"/>
      <c r="L224" s="205"/>
      <c r="M224" s="210"/>
      <c r="N224" s="211"/>
      <c r="O224" s="211"/>
      <c r="P224" s="211"/>
      <c r="Q224" s="211"/>
      <c r="R224" s="211"/>
      <c r="S224" s="211"/>
      <c r="T224" s="21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06" t="s">
        <v>519</v>
      </c>
      <c r="AU224" s="206" t="s">
        <v>89</v>
      </c>
      <c r="AV224" s="13" t="s">
        <v>89</v>
      </c>
      <c r="AW224" s="13" t="s">
        <v>35</v>
      </c>
      <c r="AX224" s="13" t="s">
        <v>79</v>
      </c>
      <c r="AY224" s="206" t="s">
        <v>230</v>
      </c>
    </row>
    <row r="225" s="14" customFormat="1">
      <c r="A225" s="14"/>
      <c r="B225" s="213"/>
      <c r="C225" s="14"/>
      <c r="D225" s="191" t="s">
        <v>519</v>
      </c>
      <c r="E225" s="214" t="s">
        <v>1</v>
      </c>
      <c r="F225" s="215" t="s">
        <v>534</v>
      </c>
      <c r="G225" s="14"/>
      <c r="H225" s="216">
        <v>14.497</v>
      </c>
      <c r="I225" s="217"/>
      <c r="J225" s="14"/>
      <c r="K225" s="14"/>
      <c r="L225" s="213"/>
      <c r="M225" s="218"/>
      <c r="N225" s="219"/>
      <c r="O225" s="219"/>
      <c r="P225" s="219"/>
      <c r="Q225" s="219"/>
      <c r="R225" s="219"/>
      <c r="S225" s="219"/>
      <c r="T225" s="220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14" t="s">
        <v>519</v>
      </c>
      <c r="AU225" s="214" t="s">
        <v>89</v>
      </c>
      <c r="AV225" s="14" t="s">
        <v>235</v>
      </c>
      <c r="AW225" s="14" t="s">
        <v>35</v>
      </c>
      <c r="AX225" s="14" t="s">
        <v>87</v>
      </c>
      <c r="AY225" s="214" t="s">
        <v>230</v>
      </c>
    </row>
    <row r="226" s="2" customFormat="1" ht="24.15" customHeight="1">
      <c r="A226" s="38"/>
      <c r="B226" s="177"/>
      <c r="C226" s="178" t="s">
        <v>289</v>
      </c>
      <c r="D226" s="178" t="s">
        <v>231</v>
      </c>
      <c r="E226" s="179" t="s">
        <v>728</v>
      </c>
      <c r="F226" s="180" t="s">
        <v>729</v>
      </c>
      <c r="G226" s="181" t="s">
        <v>578</v>
      </c>
      <c r="H226" s="182">
        <v>72.484999999999999</v>
      </c>
      <c r="I226" s="183"/>
      <c r="J226" s="184">
        <f>ROUND(I226*H226,2)</f>
        <v>0</v>
      </c>
      <c r="K226" s="180" t="s">
        <v>515</v>
      </c>
      <c r="L226" s="39"/>
      <c r="M226" s="185" t="s">
        <v>1</v>
      </c>
      <c r="N226" s="186" t="s">
        <v>44</v>
      </c>
      <c r="O226" s="77"/>
      <c r="P226" s="187">
        <f>O226*H226</f>
        <v>0</v>
      </c>
      <c r="Q226" s="187">
        <v>0</v>
      </c>
      <c r="R226" s="187">
        <f>Q226*H226</f>
        <v>0</v>
      </c>
      <c r="S226" s="187">
        <v>0</v>
      </c>
      <c r="T226" s="188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89" t="s">
        <v>235</v>
      </c>
      <c r="AT226" s="189" t="s">
        <v>231</v>
      </c>
      <c r="AU226" s="189" t="s">
        <v>89</v>
      </c>
      <c r="AY226" s="19" t="s">
        <v>230</v>
      </c>
      <c r="BE226" s="190">
        <f>IF(N226="základní",J226,0)</f>
        <v>0</v>
      </c>
      <c r="BF226" s="190">
        <f>IF(N226="snížená",J226,0)</f>
        <v>0</v>
      </c>
      <c r="BG226" s="190">
        <f>IF(N226="zákl. přenesená",J226,0)</f>
        <v>0</v>
      </c>
      <c r="BH226" s="190">
        <f>IF(N226="sníž. přenesená",J226,0)</f>
        <v>0</v>
      </c>
      <c r="BI226" s="190">
        <f>IF(N226="nulová",J226,0)</f>
        <v>0</v>
      </c>
      <c r="BJ226" s="19" t="s">
        <v>87</v>
      </c>
      <c r="BK226" s="190">
        <f>ROUND(I226*H226,2)</f>
        <v>0</v>
      </c>
      <c r="BL226" s="19" t="s">
        <v>235</v>
      </c>
      <c r="BM226" s="189" t="s">
        <v>3072</v>
      </c>
    </row>
    <row r="227" s="2" customFormat="1">
      <c r="A227" s="38"/>
      <c r="B227" s="39"/>
      <c r="C227" s="38"/>
      <c r="D227" s="191" t="s">
        <v>237</v>
      </c>
      <c r="E227" s="38"/>
      <c r="F227" s="192" t="s">
        <v>731</v>
      </c>
      <c r="G227" s="38"/>
      <c r="H227" s="38"/>
      <c r="I227" s="193"/>
      <c r="J227" s="38"/>
      <c r="K227" s="38"/>
      <c r="L227" s="39"/>
      <c r="M227" s="194"/>
      <c r="N227" s="195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237</v>
      </c>
      <c r="AU227" s="19" t="s">
        <v>89</v>
      </c>
    </row>
    <row r="228" s="2" customFormat="1">
      <c r="A228" s="38"/>
      <c r="B228" s="39"/>
      <c r="C228" s="38"/>
      <c r="D228" s="199" t="s">
        <v>397</v>
      </c>
      <c r="E228" s="38"/>
      <c r="F228" s="200" t="s">
        <v>732</v>
      </c>
      <c r="G228" s="38"/>
      <c r="H228" s="38"/>
      <c r="I228" s="193"/>
      <c r="J228" s="38"/>
      <c r="K228" s="38"/>
      <c r="L228" s="39"/>
      <c r="M228" s="194"/>
      <c r="N228" s="195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397</v>
      </c>
      <c r="AU228" s="19" t="s">
        <v>89</v>
      </c>
    </row>
    <row r="229" s="15" customFormat="1">
      <c r="A229" s="15"/>
      <c r="B229" s="221"/>
      <c r="C229" s="15"/>
      <c r="D229" s="191" t="s">
        <v>519</v>
      </c>
      <c r="E229" s="222" t="s">
        <v>1</v>
      </c>
      <c r="F229" s="223" t="s">
        <v>2039</v>
      </c>
      <c r="G229" s="15"/>
      <c r="H229" s="222" t="s">
        <v>1</v>
      </c>
      <c r="I229" s="224"/>
      <c r="J229" s="15"/>
      <c r="K229" s="15"/>
      <c r="L229" s="221"/>
      <c r="M229" s="225"/>
      <c r="N229" s="226"/>
      <c r="O229" s="226"/>
      <c r="P229" s="226"/>
      <c r="Q229" s="226"/>
      <c r="R229" s="226"/>
      <c r="S229" s="226"/>
      <c r="T229" s="227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22" t="s">
        <v>519</v>
      </c>
      <c r="AU229" s="222" t="s">
        <v>89</v>
      </c>
      <c r="AV229" s="15" t="s">
        <v>87</v>
      </c>
      <c r="AW229" s="15" t="s">
        <v>35</v>
      </c>
      <c r="AX229" s="15" t="s">
        <v>79</v>
      </c>
      <c r="AY229" s="222" t="s">
        <v>230</v>
      </c>
    </row>
    <row r="230" s="13" customFormat="1">
      <c r="A230" s="13"/>
      <c r="B230" s="205"/>
      <c r="C230" s="13"/>
      <c r="D230" s="191" t="s">
        <v>519</v>
      </c>
      <c r="E230" s="206" t="s">
        <v>1</v>
      </c>
      <c r="F230" s="207" t="s">
        <v>3058</v>
      </c>
      <c r="G230" s="13"/>
      <c r="H230" s="208">
        <v>14.497</v>
      </c>
      <c r="I230" s="209"/>
      <c r="J230" s="13"/>
      <c r="K230" s="13"/>
      <c r="L230" s="205"/>
      <c r="M230" s="210"/>
      <c r="N230" s="211"/>
      <c r="O230" s="211"/>
      <c r="P230" s="211"/>
      <c r="Q230" s="211"/>
      <c r="R230" s="211"/>
      <c r="S230" s="211"/>
      <c r="T230" s="21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06" t="s">
        <v>519</v>
      </c>
      <c r="AU230" s="206" t="s">
        <v>89</v>
      </c>
      <c r="AV230" s="13" t="s">
        <v>89</v>
      </c>
      <c r="AW230" s="13" t="s">
        <v>35</v>
      </c>
      <c r="AX230" s="13" t="s">
        <v>79</v>
      </c>
      <c r="AY230" s="206" t="s">
        <v>230</v>
      </c>
    </row>
    <row r="231" s="14" customFormat="1">
      <c r="A231" s="14"/>
      <c r="B231" s="213"/>
      <c r="C231" s="14"/>
      <c r="D231" s="191" t="s">
        <v>519</v>
      </c>
      <c r="E231" s="214" t="s">
        <v>1</v>
      </c>
      <c r="F231" s="215" t="s">
        <v>534</v>
      </c>
      <c r="G231" s="14"/>
      <c r="H231" s="216">
        <v>14.497</v>
      </c>
      <c r="I231" s="217"/>
      <c r="J231" s="14"/>
      <c r="K231" s="14"/>
      <c r="L231" s="213"/>
      <c r="M231" s="218"/>
      <c r="N231" s="219"/>
      <c r="O231" s="219"/>
      <c r="P231" s="219"/>
      <c r="Q231" s="219"/>
      <c r="R231" s="219"/>
      <c r="S231" s="219"/>
      <c r="T231" s="220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14" t="s">
        <v>519</v>
      </c>
      <c r="AU231" s="214" t="s">
        <v>89</v>
      </c>
      <c r="AV231" s="14" t="s">
        <v>235</v>
      </c>
      <c r="AW231" s="14" t="s">
        <v>35</v>
      </c>
      <c r="AX231" s="14" t="s">
        <v>87</v>
      </c>
      <c r="AY231" s="214" t="s">
        <v>230</v>
      </c>
    </row>
    <row r="232" s="13" customFormat="1">
      <c r="A232" s="13"/>
      <c r="B232" s="205"/>
      <c r="C232" s="13"/>
      <c r="D232" s="191" t="s">
        <v>519</v>
      </c>
      <c r="E232" s="13"/>
      <c r="F232" s="207" t="s">
        <v>3073</v>
      </c>
      <c r="G232" s="13"/>
      <c r="H232" s="208">
        <v>72.484999999999999</v>
      </c>
      <c r="I232" s="209"/>
      <c r="J232" s="13"/>
      <c r="K232" s="13"/>
      <c r="L232" s="205"/>
      <c r="M232" s="210"/>
      <c r="N232" s="211"/>
      <c r="O232" s="211"/>
      <c r="P232" s="211"/>
      <c r="Q232" s="211"/>
      <c r="R232" s="211"/>
      <c r="S232" s="211"/>
      <c r="T232" s="21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06" t="s">
        <v>519</v>
      </c>
      <c r="AU232" s="206" t="s">
        <v>89</v>
      </c>
      <c r="AV232" s="13" t="s">
        <v>89</v>
      </c>
      <c r="AW232" s="13" t="s">
        <v>3</v>
      </c>
      <c r="AX232" s="13" t="s">
        <v>87</v>
      </c>
      <c r="AY232" s="206" t="s">
        <v>230</v>
      </c>
    </row>
    <row r="233" s="2" customFormat="1" ht="16.5" customHeight="1">
      <c r="A233" s="38"/>
      <c r="B233" s="177"/>
      <c r="C233" s="178" t="s">
        <v>293</v>
      </c>
      <c r="D233" s="178" t="s">
        <v>231</v>
      </c>
      <c r="E233" s="179" t="s">
        <v>2048</v>
      </c>
      <c r="F233" s="180" t="s">
        <v>2049</v>
      </c>
      <c r="G233" s="181" t="s">
        <v>578</v>
      </c>
      <c r="H233" s="182">
        <v>26.358000000000001</v>
      </c>
      <c r="I233" s="183"/>
      <c r="J233" s="184">
        <f>ROUND(I233*H233,2)</f>
        <v>0</v>
      </c>
      <c r="K233" s="180" t="s">
        <v>515</v>
      </c>
      <c r="L233" s="39"/>
      <c r="M233" s="185" t="s">
        <v>1</v>
      </c>
      <c r="N233" s="186" t="s">
        <v>44</v>
      </c>
      <c r="O233" s="77"/>
      <c r="P233" s="187">
        <f>O233*H233</f>
        <v>0</v>
      </c>
      <c r="Q233" s="187">
        <v>0</v>
      </c>
      <c r="R233" s="187">
        <f>Q233*H233</f>
        <v>0</v>
      </c>
      <c r="S233" s="187">
        <v>0</v>
      </c>
      <c r="T233" s="188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89" t="s">
        <v>235</v>
      </c>
      <c r="AT233" s="189" t="s">
        <v>231</v>
      </c>
      <c r="AU233" s="189" t="s">
        <v>89</v>
      </c>
      <c r="AY233" s="19" t="s">
        <v>230</v>
      </c>
      <c r="BE233" s="190">
        <f>IF(N233="základní",J233,0)</f>
        <v>0</v>
      </c>
      <c r="BF233" s="190">
        <f>IF(N233="snížená",J233,0)</f>
        <v>0</v>
      </c>
      <c r="BG233" s="190">
        <f>IF(N233="zákl. přenesená",J233,0)</f>
        <v>0</v>
      </c>
      <c r="BH233" s="190">
        <f>IF(N233="sníž. přenesená",J233,0)</f>
        <v>0</v>
      </c>
      <c r="BI233" s="190">
        <f>IF(N233="nulová",J233,0)</f>
        <v>0</v>
      </c>
      <c r="BJ233" s="19" t="s">
        <v>87</v>
      </c>
      <c r="BK233" s="190">
        <f>ROUND(I233*H233,2)</f>
        <v>0</v>
      </c>
      <c r="BL233" s="19" t="s">
        <v>235</v>
      </c>
      <c r="BM233" s="189" t="s">
        <v>3074</v>
      </c>
    </row>
    <row r="234" s="2" customFormat="1">
      <c r="A234" s="38"/>
      <c r="B234" s="39"/>
      <c r="C234" s="38"/>
      <c r="D234" s="191" t="s">
        <v>237</v>
      </c>
      <c r="E234" s="38"/>
      <c r="F234" s="192" t="s">
        <v>2051</v>
      </c>
      <c r="G234" s="38"/>
      <c r="H234" s="38"/>
      <c r="I234" s="193"/>
      <c r="J234" s="38"/>
      <c r="K234" s="38"/>
      <c r="L234" s="39"/>
      <c r="M234" s="194"/>
      <c r="N234" s="195"/>
      <c r="O234" s="77"/>
      <c r="P234" s="77"/>
      <c r="Q234" s="77"/>
      <c r="R234" s="77"/>
      <c r="S234" s="77"/>
      <c r="T234" s="7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T234" s="19" t="s">
        <v>237</v>
      </c>
      <c r="AU234" s="19" t="s">
        <v>89</v>
      </c>
    </row>
    <row r="235" s="2" customFormat="1">
      <c r="A235" s="38"/>
      <c r="B235" s="39"/>
      <c r="C235" s="38"/>
      <c r="D235" s="199" t="s">
        <v>397</v>
      </c>
      <c r="E235" s="38"/>
      <c r="F235" s="200" t="s">
        <v>2052</v>
      </c>
      <c r="G235" s="38"/>
      <c r="H235" s="38"/>
      <c r="I235" s="193"/>
      <c r="J235" s="38"/>
      <c r="K235" s="38"/>
      <c r="L235" s="39"/>
      <c r="M235" s="194"/>
      <c r="N235" s="195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397</v>
      </c>
      <c r="AU235" s="19" t="s">
        <v>89</v>
      </c>
    </row>
    <row r="236" s="15" customFormat="1">
      <c r="A236" s="15"/>
      <c r="B236" s="221"/>
      <c r="C236" s="15"/>
      <c r="D236" s="191" t="s">
        <v>519</v>
      </c>
      <c r="E236" s="222" t="s">
        <v>1</v>
      </c>
      <c r="F236" s="223" t="s">
        <v>2036</v>
      </c>
      <c r="G236" s="15"/>
      <c r="H236" s="222" t="s">
        <v>1</v>
      </c>
      <c r="I236" s="224"/>
      <c r="J236" s="15"/>
      <c r="K236" s="15"/>
      <c r="L236" s="221"/>
      <c r="M236" s="225"/>
      <c r="N236" s="226"/>
      <c r="O236" s="226"/>
      <c r="P236" s="226"/>
      <c r="Q236" s="226"/>
      <c r="R236" s="226"/>
      <c r="S236" s="226"/>
      <c r="T236" s="227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22" t="s">
        <v>519</v>
      </c>
      <c r="AU236" s="222" t="s">
        <v>89</v>
      </c>
      <c r="AV236" s="15" t="s">
        <v>87</v>
      </c>
      <c r="AW236" s="15" t="s">
        <v>35</v>
      </c>
      <c r="AX236" s="15" t="s">
        <v>79</v>
      </c>
      <c r="AY236" s="222" t="s">
        <v>230</v>
      </c>
    </row>
    <row r="237" s="13" customFormat="1">
      <c r="A237" s="13"/>
      <c r="B237" s="205"/>
      <c r="C237" s="13"/>
      <c r="D237" s="191" t="s">
        <v>519</v>
      </c>
      <c r="E237" s="206" t="s">
        <v>1</v>
      </c>
      <c r="F237" s="207" t="s">
        <v>3064</v>
      </c>
      <c r="G237" s="13"/>
      <c r="H237" s="208">
        <v>26.358000000000001</v>
      </c>
      <c r="I237" s="209"/>
      <c r="J237" s="13"/>
      <c r="K237" s="13"/>
      <c r="L237" s="205"/>
      <c r="M237" s="210"/>
      <c r="N237" s="211"/>
      <c r="O237" s="211"/>
      <c r="P237" s="211"/>
      <c r="Q237" s="211"/>
      <c r="R237" s="211"/>
      <c r="S237" s="211"/>
      <c r="T237" s="21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06" t="s">
        <v>519</v>
      </c>
      <c r="AU237" s="206" t="s">
        <v>89</v>
      </c>
      <c r="AV237" s="13" t="s">
        <v>89</v>
      </c>
      <c r="AW237" s="13" t="s">
        <v>35</v>
      </c>
      <c r="AX237" s="13" t="s">
        <v>79</v>
      </c>
      <c r="AY237" s="206" t="s">
        <v>230</v>
      </c>
    </row>
    <row r="238" s="14" customFormat="1">
      <c r="A238" s="14"/>
      <c r="B238" s="213"/>
      <c r="C238" s="14"/>
      <c r="D238" s="191" t="s">
        <v>519</v>
      </c>
      <c r="E238" s="214" t="s">
        <v>1</v>
      </c>
      <c r="F238" s="215" t="s">
        <v>534</v>
      </c>
      <c r="G238" s="14"/>
      <c r="H238" s="216">
        <v>26.358000000000001</v>
      </c>
      <c r="I238" s="217"/>
      <c r="J238" s="14"/>
      <c r="K238" s="14"/>
      <c r="L238" s="213"/>
      <c r="M238" s="218"/>
      <c r="N238" s="219"/>
      <c r="O238" s="219"/>
      <c r="P238" s="219"/>
      <c r="Q238" s="219"/>
      <c r="R238" s="219"/>
      <c r="S238" s="219"/>
      <c r="T238" s="220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14" t="s">
        <v>519</v>
      </c>
      <c r="AU238" s="214" t="s">
        <v>89</v>
      </c>
      <c r="AV238" s="14" t="s">
        <v>235</v>
      </c>
      <c r="AW238" s="14" t="s">
        <v>35</v>
      </c>
      <c r="AX238" s="14" t="s">
        <v>87</v>
      </c>
      <c r="AY238" s="214" t="s">
        <v>230</v>
      </c>
    </row>
    <row r="239" s="2" customFormat="1" ht="16.5" customHeight="1">
      <c r="A239" s="38"/>
      <c r="B239" s="177"/>
      <c r="C239" s="178" t="s">
        <v>297</v>
      </c>
      <c r="D239" s="178" t="s">
        <v>231</v>
      </c>
      <c r="E239" s="179" t="s">
        <v>2053</v>
      </c>
      <c r="F239" s="180" t="s">
        <v>2054</v>
      </c>
      <c r="G239" s="181" t="s">
        <v>748</v>
      </c>
      <c r="H239" s="182">
        <v>144.97</v>
      </c>
      <c r="I239" s="183"/>
      <c r="J239" s="184">
        <f>ROUND(I239*H239,2)</f>
        <v>0</v>
      </c>
      <c r="K239" s="180" t="s">
        <v>515</v>
      </c>
      <c r="L239" s="39"/>
      <c r="M239" s="185" t="s">
        <v>1</v>
      </c>
      <c r="N239" s="186" t="s">
        <v>44</v>
      </c>
      <c r="O239" s="77"/>
      <c r="P239" s="187">
        <f>O239*H239</f>
        <v>0</v>
      </c>
      <c r="Q239" s="187">
        <v>0</v>
      </c>
      <c r="R239" s="187">
        <f>Q239*H239</f>
        <v>0</v>
      </c>
      <c r="S239" s="187">
        <v>0</v>
      </c>
      <c r="T239" s="188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89" t="s">
        <v>235</v>
      </c>
      <c r="AT239" s="189" t="s">
        <v>231</v>
      </c>
      <c r="AU239" s="189" t="s">
        <v>89</v>
      </c>
      <c r="AY239" s="19" t="s">
        <v>230</v>
      </c>
      <c r="BE239" s="190">
        <f>IF(N239="základní",J239,0)</f>
        <v>0</v>
      </c>
      <c r="BF239" s="190">
        <f>IF(N239="snížená",J239,0)</f>
        <v>0</v>
      </c>
      <c r="BG239" s="190">
        <f>IF(N239="zákl. přenesená",J239,0)</f>
        <v>0</v>
      </c>
      <c r="BH239" s="190">
        <f>IF(N239="sníž. přenesená",J239,0)</f>
        <v>0</v>
      </c>
      <c r="BI239" s="190">
        <f>IF(N239="nulová",J239,0)</f>
        <v>0</v>
      </c>
      <c r="BJ239" s="19" t="s">
        <v>87</v>
      </c>
      <c r="BK239" s="190">
        <f>ROUND(I239*H239,2)</f>
        <v>0</v>
      </c>
      <c r="BL239" s="19" t="s">
        <v>235</v>
      </c>
      <c r="BM239" s="189" t="s">
        <v>3075</v>
      </c>
    </row>
    <row r="240" s="2" customFormat="1">
      <c r="A240" s="38"/>
      <c r="B240" s="39"/>
      <c r="C240" s="38"/>
      <c r="D240" s="191" t="s">
        <v>237</v>
      </c>
      <c r="E240" s="38"/>
      <c r="F240" s="192" t="s">
        <v>1356</v>
      </c>
      <c r="G240" s="38"/>
      <c r="H240" s="38"/>
      <c r="I240" s="193"/>
      <c r="J240" s="38"/>
      <c r="K240" s="38"/>
      <c r="L240" s="39"/>
      <c r="M240" s="194"/>
      <c r="N240" s="195"/>
      <c r="O240" s="77"/>
      <c r="P240" s="77"/>
      <c r="Q240" s="77"/>
      <c r="R240" s="77"/>
      <c r="S240" s="77"/>
      <c r="T240" s="7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19" t="s">
        <v>237</v>
      </c>
      <c r="AU240" s="19" t="s">
        <v>89</v>
      </c>
    </row>
    <row r="241" s="2" customFormat="1">
      <c r="A241" s="38"/>
      <c r="B241" s="39"/>
      <c r="C241" s="38"/>
      <c r="D241" s="199" t="s">
        <v>397</v>
      </c>
      <c r="E241" s="38"/>
      <c r="F241" s="200" t="s">
        <v>2056</v>
      </c>
      <c r="G241" s="38"/>
      <c r="H241" s="38"/>
      <c r="I241" s="193"/>
      <c r="J241" s="38"/>
      <c r="K241" s="38"/>
      <c r="L241" s="39"/>
      <c r="M241" s="194"/>
      <c r="N241" s="195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397</v>
      </c>
      <c r="AU241" s="19" t="s">
        <v>89</v>
      </c>
    </row>
    <row r="242" s="15" customFormat="1">
      <c r="A242" s="15"/>
      <c r="B242" s="221"/>
      <c r="C242" s="15"/>
      <c r="D242" s="191" t="s">
        <v>519</v>
      </c>
      <c r="E242" s="222" t="s">
        <v>1</v>
      </c>
      <c r="F242" s="223" t="s">
        <v>2039</v>
      </c>
      <c r="G242" s="15"/>
      <c r="H242" s="222" t="s">
        <v>1</v>
      </c>
      <c r="I242" s="224"/>
      <c r="J242" s="15"/>
      <c r="K242" s="15"/>
      <c r="L242" s="221"/>
      <c r="M242" s="225"/>
      <c r="N242" s="226"/>
      <c r="O242" s="226"/>
      <c r="P242" s="226"/>
      <c r="Q242" s="226"/>
      <c r="R242" s="226"/>
      <c r="S242" s="226"/>
      <c r="T242" s="227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22" t="s">
        <v>519</v>
      </c>
      <c r="AU242" s="222" t="s">
        <v>89</v>
      </c>
      <c r="AV242" s="15" t="s">
        <v>87</v>
      </c>
      <c r="AW242" s="15" t="s">
        <v>35</v>
      </c>
      <c r="AX242" s="15" t="s">
        <v>79</v>
      </c>
      <c r="AY242" s="222" t="s">
        <v>230</v>
      </c>
    </row>
    <row r="243" s="15" customFormat="1">
      <c r="A243" s="15"/>
      <c r="B243" s="221"/>
      <c r="C243" s="15"/>
      <c r="D243" s="191" t="s">
        <v>519</v>
      </c>
      <c r="E243" s="222" t="s">
        <v>1</v>
      </c>
      <c r="F243" s="223" t="s">
        <v>2816</v>
      </c>
      <c r="G243" s="15"/>
      <c r="H243" s="222" t="s">
        <v>1</v>
      </c>
      <c r="I243" s="224"/>
      <c r="J243" s="15"/>
      <c r="K243" s="15"/>
      <c r="L243" s="221"/>
      <c r="M243" s="225"/>
      <c r="N243" s="226"/>
      <c r="O243" s="226"/>
      <c r="P243" s="226"/>
      <c r="Q243" s="226"/>
      <c r="R243" s="226"/>
      <c r="S243" s="226"/>
      <c r="T243" s="227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22" t="s">
        <v>519</v>
      </c>
      <c r="AU243" s="222" t="s">
        <v>89</v>
      </c>
      <c r="AV243" s="15" t="s">
        <v>87</v>
      </c>
      <c r="AW243" s="15" t="s">
        <v>35</v>
      </c>
      <c r="AX243" s="15" t="s">
        <v>79</v>
      </c>
      <c r="AY243" s="222" t="s">
        <v>230</v>
      </c>
    </row>
    <row r="244" s="13" customFormat="1">
      <c r="A244" s="13"/>
      <c r="B244" s="205"/>
      <c r="C244" s="13"/>
      <c r="D244" s="191" t="s">
        <v>519</v>
      </c>
      <c r="E244" s="206" t="s">
        <v>1</v>
      </c>
      <c r="F244" s="207" t="s">
        <v>3052</v>
      </c>
      <c r="G244" s="13"/>
      <c r="H244" s="208">
        <v>72.484999999999999</v>
      </c>
      <c r="I244" s="209"/>
      <c r="J244" s="13"/>
      <c r="K244" s="13"/>
      <c r="L244" s="205"/>
      <c r="M244" s="210"/>
      <c r="N244" s="211"/>
      <c r="O244" s="211"/>
      <c r="P244" s="211"/>
      <c r="Q244" s="211"/>
      <c r="R244" s="211"/>
      <c r="S244" s="211"/>
      <c r="T244" s="21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06" t="s">
        <v>519</v>
      </c>
      <c r="AU244" s="206" t="s">
        <v>89</v>
      </c>
      <c r="AV244" s="13" t="s">
        <v>89</v>
      </c>
      <c r="AW244" s="13" t="s">
        <v>35</v>
      </c>
      <c r="AX244" s="13" t="s">
        <v>79</v>
      </c>
      <c r="AY244" s="206" t="s">
        <v>230</v>
      </c>
    </row>
    <row r="245" s="14" customFormat="1">
      <c r="A245" s="14"/>
      <c r="B245" s="213"/>
      <c r="C245" s="14"/>
      <c r="D245" s="191" t="s">
        <v>519</v>
      </c>
      <c r="E245" s="214" t="s">
        <v>1</v>
      </c>
      <c r="F245" s="215" t="s">
        <v>534</v>
      </c>
      <c r="G245" s="14"/>
      <c r="H245" s="216">
        <v>72.484999999999999</v>
      </c>
      <c r="I245" s="217"/>
      <c r="J245" s="14"/>
      <c r="K245" s="14"/>
      <c r="L245" s="213"/>
      <c r="M245" s="218"/>
      <c r="N245" s="219"/>
      <c r="O245" s="219"/>
      <c r="P245" s="219"/>
      <c r="Q245" s="219"/>
      <c r="R245" s="219"/>
      <c r="S245" s="219"/>
      <c r="T245" s="220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14" t="s">
        <v>519</v>
      </c>
      <c r="AU245" s="214" t="s">
        <v>89</v>
      </c>
      <c r="AV245" s="14" t="s">
        <v>235</v>
      </c>
      <c r="AW245" s="14" t="s">
        <v>35</v>
      </c>
      <c r="AX245" s="14" t="s">
        <v>87</v>
      </c>
      <c r="AY245" s="214" t="s">
        <v>230</v>
      </c>
    </row>
    <row r="246" s="13" customFormat="1">
      <c r="A246" s="13"/>
      <c r="B246" s="205"/>
      <c r="C246" s="13"/>
      <c r="D246" s="191" t="s">
        <v>519</v>
      </c>
      <c r="E246" s="13"/>
      <c r="F246" s="207" t="s">
        <v>3076</v>
      </c>
      <c r="G246" s="13"/>
      <c r="H246" s="208">
        <v>144.97</v>
      </c>
      <c r="I246" s="209"/>
      <c r="J246" s="13"/>
      <c r="K246" s="13"/>
      <c r="L246" s="205"/>
      <c r="M246" s="210"/>
      <c r="N246" s="211"/>
      <c r="O246" s="211"/>
      <c r="P246" s="211"/>
      <c r="Q246" s="211"/>
      <c r="R246" s="211"/>
      <c r="S246" s="211"/>
      <c r="T246" s="21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06" t="s">
        <v>519</v>
      </c>
      <c r="AU246" s="206" t="s">
        <v>89</v>
      </c>
      <c r="AV246" s="13" t="s">
        <v>89</v>
      </c>
      <c r="AW246" s="13" t="s">
        <v>3</v>
      </c>
      <c r="AX246" s="13" t="s">
        <v>87</v>
      </c>
      <c r="AY246" s="206" t="s">
        <v>230</v>
      </c>
    </row>
    <row r="247" s="2" customFormat="1" ht="16.5" customHeight="1">
      <c r="A247" s="38"/>
      <c r="B247" s="177"/>
      <c r="C247" s="178" t="s">
        <v>301</v>
      </c>
      <c r="D247" s="178" t="s">
        <v>231</v>
      </c>
      <c r="E247" s="179" t="s">
        <v>764</v>
      </c>
      <c r="F247" s="180" t="s">
        <v>765</v>
      </c>
      <c r="G247" s="181" t="s">
        <v>578</v>
      </c>
      <c r="H247" s="182">
        <v>26.358000000000001</v>
      </c>
      <c r="I247" s="183"/>
      <c r="J247" s="184">
        <f>ROUND(I247*H247,2)</f>
        <v>0</v>
      </c>
      <c r="K247" s="180" t="s">
        <v>515</v>
      </c>
      <c r="L247" s="39"/>
      <c r="M247" s="185" t="s">
        <v>1</v>
      </c>
      <c r="N247" s="186" t="s">
        <v>44</v>
      </c>
      <c r="O247" s="77"/>
      <c r="P247" s="187">
        <f>O247*H247</f>
        <v>0</v>
      </c>
      <c r="Q247" s="187">
        <v>0</v>
      </c>
      <c r="R247" s="187">
        <f>Q247*H247</f>
        <v>0</v>
      </c>
      <c r="S247" s="187">
        <v>0</v>
      </c>
      <c r="T247" s="188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89" t="s">
        <v>235</v>
      </c>
      <c r="AT247" s="189" t="s">
        <v>231</v>
      </c>
      <c r="AU247" s="189" t="s">
        <v>89</v>
      </c>
      <c r="AY247" s="19" t="s">
        <v>230</v>
      </c>
      <c r="BE247" s="190">
        <f>IF(N247="základní",J247,0)</f>
        <v>0</v>
      </c>
      <c r="BF247" s="190">
        <f>IF(N247="snížená",J247,0)</f>
        <v>0</v>
      </c>
      <c r="BG247" s="190">
        <f>IF(N247="zákl. přenesená",J247,0)</f>
        <v>0</v>
      </c>
      <c r="BH247" s="190">
        <f>IF(N247="sníž. přenesená",J247,0)</f>
        <v>0</v>
      </c>
      <c r="BI247" s="190">
        <f>IF(N247="nulová",J247,0)</f>
        <v>0</v>
      </c>
      <c r="BJ247" s="19" t="s">
        <v>87</v>
      </c>
      <c r="BK247" s="190">
        <f>ROUND(I247*H247,2)</f>
        <v>0</v>
      </c>
      <c r="BL247" s="19" t="s">
        <v>235</v>
      </c>
      <c r="BM247" s="189" t="s">
        <v>3077</v>
      </c>
    </row>
    <row r="248" s="2" customFormat="1">
      <c r="A248" s="38"/>
      <c r="B248" s="39"/>
      <c r="C248" s="38"/>
      <c r="D248" s="191" t="s">
        <v>237</v>
      </c>
      <c r="E248" s="38"/>
      <c r="F248" s="192" t="s">
        <v>767</v>
      </c>
      <c r="G248" s="38"/>
      <c r="H248" s="38"/>
      <c r="I248" s="193"/>
      <c r="J248" s="38"/>
      <c r="K248" s="38"/>
      <c r="L248" s="39"/>
      <c r="M248" s="194"/>
      <c r="N248" s="195"/>
      <c r="O248" s="77"/>
      <c r="P248" s="77"/>
      <c r="Q248" s="77"/>
      <c r="R248" s="77"/>
      <c r="S248" s="77"/>
      <c r="T248" s="7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19" t="s">
        <v>237</v>
      </c>
      <c r="AU248" s="19" t="s">
        <v>89</v>
      </c>
    </row>
    <row r="249" s="2" customFormat="1">
      <c r="A249" s="38"/>
      <c r="B249" s="39"/>
      <c r="C249" s="38"/>
      <c r="D249" s="199" t="s">
        <v>397</v>
      </c>
      <c r="E249" s="38"/>
      <c r="F249" s="200" t="s">
        <v>768</v>
      </c>
      <c r="G249" s="38"/>
      <c r="H249" s="38"/>
      <c r="I249" s="193"/>
      <c r="J249" s="38"/>
      <c r="K249" s="38"/>
      <c r="L249" s="39"/>
      <c r="M249" s="194"/>
      <c r="N249" s="195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397</v>
      </c>
      <c r="AU249" s="19" t="s">
        <v>89</v>
      </c>
    </row>
    <row r="250" s="15" customFormat="1">
      <c r="A250" s="15"/>
      <c r="B250" s="221"/>
      <c r="C250" s="15"/>
      <c r="D250" s="191" t="s">
        <v>519</v>
      </c>
      <c r="E250" s="222" t="s">
        <v>1</v>
      </c>
      <c r="F250" s="223" t="s">
        <v>2036</v>
      </c>
      <c r="G250" s="15"/>
      <c r="H250" s="222" t="s">
        <v>1</v>
      </c>
      <c r="I250" s="224"/>
      <c r="J250" s="15"/>
      <c r="K250" s="15"/>
      <c r="L250" s="221"/>
      <c r="M250" s="225"/>
      <c r="N250" s="226"/>
      <c r="O250" s="226"/>
      <c r="P250" s="226"/>
      <c r="Q250" s="226"/>
      <c r="R250" s="226"/>
      <c r="S250" s="226"/>
      <c r="T250" s="227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22" t="s">
        <v>519</v>
      </c>
      <c r="AU250" s="222" t="s">
        <v>89</v>
      </c>
      <c r="AV250" s="15" t="s">
        <v>87</v>
      </c>
      <c r="AW250" s="15" t="s">
        <v>35</v>
      </c>
      <c r="AX250" s="15" t="s">
        <v>79</v>
      </c>
      <c r="AY250" s="222" t="s">
        <v>230</v>
      </c>
    </row>
    <row r="251" s="13" customFormat="1">
      <c r="A251" s="13"/>
      <c r="B251" s="205"/>
      <c r="C251" s="13"/>
      <c r="D251" s="191" t="s">
        <v>519</v>
      </c>
      <c r="E251" s="206" t="s">
        <v>1</v>
      </c>
      <c r="F251" s="207" t="s">
        <v>3064</v>
      </c>
      <c r="G251" s="13"/>
      <c r="H251" s="208">
        <v>26.358000000000001</v>
      </c>
      <c r="I251" s="209"/>
      <c r="J251" s="13"/>
      <c r="K251" s="13"/>
      <c r="L251" s="205"/>
      <c r="M251" s="210"/>
      <c r="N251" s="211"/>
      <c r="O251" s="211"/>
      <c r="P251" s="211"/>
      <c r="Q251" s="211"/>
      <c r="R251" s="211"/>
      <c r="S251" s="211"/>
      <c r="T251" s="21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06" t="s">
        <v>519</v>
      </c>
      <c r="AU251" s="206" t="s">
        <v>89</v>
      </c>
      <c r="AV251" s="13" t="s">
        <v>89</v>
      </c>
      <c r="AW251" s="13" t="s">
        <v>35</v>
      </c>
      <c r="AX251" s="13" t="s">
        <v>79</v>
      </c>
      <c r="AY251" s="206" t="s">
        <v>230</v>
      </c>
    </row>
    <row r="252" s="14" customFormat="1">
      <c r="A252" s="14"/>
      <c r="B252" s="213"/>
      <c r="C252" s="14"/>
      <c r="D252" s="191" t="s">
        <v>519</v>
      </c>
      <c r="E252" s="214" t="s">
        <v>1</v>
      </c>
      <c r="F252" s="215" t="s">
        <v>534</v>
      </c>
      <c r="G252" s="14"/>
      <c r="H252" s="216">
        <v>26.358000000000001</v>
      </c>
      <c r="I252" s="217"/>
      <c r="J252" s="14"/>
      <c r="K252" s="14"/>
      <c r="L252" s="213"/>
      <c r="M252" s="218"/>
      <c r="N252" s="219"/>
      <c r="O252" s="219"/>
      <c r="P252" s="219"/>
      <c r="Q252" s="219"/>
      <c r="R252" s="219"/>
      <c r="S252" s="219"/>
      <c r="T252" s="220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14" t="s">
        <v>519</v>
      </c>
      <c r="AU252" s="214" t="s">
        <v>89</v>
      </c>
      <c r="AV252" s="14" t="s">
        <v>235</v>
      </c>
      <c r="AW252" s="14" t="s">
        <v>35</v>
      </c>
      <c r="AX252" s="14" t="s">
        <v>87</v>
      </c>
      <c r="AY252" s="214" t="s">
        <v>230</v>
      </c>
    </row>
    <row r="253" s="2" customFormat="1" ht="16.5" customHeight="1">
      <c r="A253" s="38"/>
      <c r="B253" s="177"/>
      <c r="C253" s="178" t="s">
        <v>305</v>
      </c>
      <c r="D253" s="178" t="s">
        <v>231</v>
      </c>
      <c r="E253" s="179" t="s">
        <v>771</v>
      </c>
      <c r="F253" s="180" t="s">
        <v>772</v>
      </c>
      <c r="G253" s="181" t="s">
        <v>578</v>
      </c>
      <c r="H253" s="182">
        <v>46.127000000000002</v>
      </c>
      <c r="I253" s="183"/>
      <c r="J253" s="184">
        <f>ROUND(I253*H253,2)</f>
        <v>0</v>
      </c>
      <c r="K253" s="180" t="s">
        <v>515</v>
      </c>
      <c r="L253" s="39"/>
      <c r="M253" s="185" t="s">
        <v>1</v>
      </c>
      <c r="N253" s="186" t="s">
        <v>44</v>
      </c>
      <c r="O253" s="77"/>
      <c r="P253" s="187">
        <f>O253*H253</f>
        <v>0</v>
      </c>
      <c r="Q253" s="187">
        <v>0</v>
      </c>
      <c r="R253" s="187">
        <f>Q253*H253</f>
        <v>0</v>
      </c>
      <c r="S253" s="187">
        <v>0</v>
      </c>
      <c r="T253" s="188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189" t="s">
        <v>235</v>
      </c>
      <c r="AT253" s="189" t="s">
        <v>231</v>
      </c>
      <c r="AU253" s="189" t="s">
        <v>89</v>
      </c>
      <c r="AY253" s="19" t="s">
        <v>230</v>
      </c>
      <c r="BE253" s="190">
        <f>IF(N253="základní",J253,0)</f>
        <v>0</v>
      </c>
      <c r="BF253" s="190">
        <f>IF(N253="snížená",J253,0)</f>
        <v>0</v>
      </c>
      <c r="BG253" s="190">
        <f>IF(N253="zákl. přenesená",J253,0)</f>
        <v>0</v>
      </c>
      <c r="BH253" s="190">
        <f>IF(N253="sníž. přenesená",J253,0)</f>
        <v>0</v>
      </c>
      <c r="BI253" s="190">
        <f>IF(N253="nulová",J253,0)</f>
        <v>0</v>
      </c>
      <c r="BJ253" s="19" t="s">
        <v>87</v>
      </c>
      <c r="BK253" s="190">
        <f>ROUND(I253*H253,2)</f>
        <v>0</v>
      </c>
      <c r="BL253" s="19" t="s">
        <v>235</v>
      </c>
      <c r="BM253" s="189" t="s">
        <v>3078</v>
      </c>
    </row>
    <row r="254" s="2" customFormat="1">
      <c r="A254" s="38"/>
      <c r="B254" s="39"/>
      <c r="C254" s="38"/>
      <c r="D254" s="191" t="s">
        <v>237</v>
      </c>
      <c r="E254" s="38"/>
      <c r="F254" s="192" t="s">
        <v>774</v>
      </c>
      <c r="G254" s="38"/>
      <c r="H254" s="38"/>
      <c r="I254" s="193"/>
      <c r="J254" s="38"/>
      <c r="K254" s="38"/>
      <c r="L254" s="39"/>
      <c r="M254" s="194"/>
      <c r="N254" s="195"/>
      <c r="O254" s="77"/>
      <c r="P254" s="77"/>
      <c r="Q254" s="77"/>
      <c r="R254" s="77"/>
      <c r="S254" s="77"/>
      <c r="T254" s="7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T254" s="19" t="s">
        <v>237</v>
      </c>
      <c r="AU254" s="19" t="s">
        <v>89</v>
      </c>
    </row>
    <row r="255" s="2" customFormat="1">
      <c r="A255" s="38"/>
      <c r="B255" s="39"/>
      <c r="C255" s="38"/>
      <c r="D255" s="199" t="s">
        <v>397</v>
      </c>
      <c r="E255" s="38"/>
      <c r="F255" s="200" t="s">
        <v>775</v>
      </c>
      <c r="G255" s="38"/>
      <c r="H255" s="38"/>
      <c r="I255" s="193"/>
      <c r="J255" s="38"/>
      <c r="K255" s="38"/>
      <c r="L255" s="39"/>
      <c r="M255" s="194"/>
      <c r="N255" s="195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397</v>
      </c>
      <c r="AU255" s="19" t="s">
        <v>89</v>
      </c>
    </row>
    <row r="256" s="15" customFormat="1">
      <c r="A256" s="15"/>
      <c r="B256" s="221"/>
      <c r="C256" s="15"/>
      <c r="D256" s="191" t="s">
        <v>519</v>
      </c>
      <c r="E256" s="222" t="s">
        <v>1</v>
      </c>
      <c r="F256" s="223" t="s">
        <v>2060</v>
      </c>
      <c r="G256" s="15"/>
      <c r="H256" s="222" t="s">
        <v>1</v>
      </c>
      <c r="I256" s="224"/>
      <c r="J256" s="15"/>
      <c r="K256" s="15"/>
      <c r="L256" s="221"/>
      <c r="M256" s="225"/>
      <c r="N256" s="226"/>
      <c r="O256" s="226"/>
      <c r="P256" s="226"/>
      <c r="Q256" s="226"/>
      <c r="R256" s="226"/>
      <c r="S256" s="226"/>
      <c r="T256" s="227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22" t="s">
        <v>519</v>
      </c>
      <c r="AU256" s="222" t="s">
        <v>89</v>
      </c>
      <c r="AV256" s="15" t="s">
        <v>87</v>
      </c>
      <c r="AW256" s="15" t="s">
        <v>35</v>
      </c>
      <c r="AX256" s="15" t="s">
        <v>79</v>
      </c>
      <c r="AY256" s="222" t="s">
        <v>230</v>
      </c>
    </row>
    <row r="257" s="13" customFormat="1">
      <c r="A257" s="13"/>
      <c r="B257" s="205"/>
      <c r="C257" s="13"/>
      <c r="D257" s="191" t="s">
        <v>519</v>
      </c>
      <c r="E257" s="206" t="s">
        <v>1</v>
      </c>
      <c r="F257" s="207" t="s">
        <v>3052</v>
      </c>
      <c r="G257" s="13"/>
      <c r="H257" s="208">
        <v>72.484999999999999</v>
      </c>
      <c r="I257" s="209"/>
      <c r="J257" s="13"/>
      <c r="K257" s="13"/>
      <c r="L257" s="205"/>
      <c r="M257" s="210"/>
      <c r="N257" s="211"/>
      <c r="O257" s="211"/>
      <c r="P257" s="211"/>
      <c r="Q257" s="211"/>
      <c r="R257" s="211"/>
      <c r="S257" s="211"/>
      <c r="T257" s="21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06" t="s">
        <v>519</v>
      </c>
      <c r="AU257" s="206" t="s">
        <v>89</v>
      </c>
      <c r="AV257" s="13" t="s">
        <v>89</v>
      </c>
      <c r="AW257" s="13" t="s">
        <v>35</v>
      </c>
      <c r="AX257" s="13" t="s">
        <v>79</v>
      </c>
      <c r="AY257" s="206" t="s">
        <v>230</v>
      </c>
    </row>
    <row r="258" s="15" customFormat="1">
      <c r="A258" s="15"/>
      <c r="B258" s="221"/>
      <c r="C258" s="15"/>
      <c r="D258" s="191" t="s">
        <v>519</v>
      </c>
      <c r="E258" s="222" t="s">
        <v>1</v>
      </c>
      <c r="F258" s="223" t="s">
        <v>2061</v>
      </c>
      <c r="G258" s="15"/>
      <c r="H258" s="222" t="s">
        <v>1</v>
      </c>
      <c r="I258" s="224"/>
      <c r="J258" s="15"/>
      <c r="K258" s="15"/>
      <c r="L258" s="221"/>
      <c r="M258" s="225"/>
      <c r="N258" s="226"/>
      <c r="O258" s="226"/>
      <c r="P258" s="226"/>
      <c r="Q258" s="226"/>
      <c r="R258" s="226"/>
      <c r="S258" s="226"/>
      <c r="T258" s="227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22" t="s">
        <v>519</v>
      </c>
      <c r="AU258" s="222" t="s">
        <v>89</v>
      </c>
      <c r="AV258" s="15" t="s">
        <v>87</v>
      </c>
      <c r="AW258" s="15" t="s">
        <v>35</v>
      </c>
      <c r="AX258" s="15" t="s">
        <v>79</v>
      </c>
      <c r="AY258" s="222" t="s">
        <v>230</v>
      </c>
    </row>
    <row r="259" s="15" customFormat="1">
      <c r="A259" s="15"/>
      <c r="B259" s="221"/>
      <c r="C259" s="15"/>
      <c r="D259" s="191" t="s">
        <v>519</v>
      </c>
      <c r="E259" s="222" t="s">
        <v>1</v>
      </c>
      <c r="F259" s="223" t="s">
        <v>2062</v>
      </c>
      <c r="G259" s="15"/>
      <c r="H259" s="222" t="s">
        <v>1</v>
      </c>
      <c r="I259" s="224"/>
      <c r="J259" s="15"/>
      <c r="K259" s="15"/>
      <c r="L259" s="221"/>
      <c r="M259" s="225"/>
      <c r="N259" s="226"/>
      <c r="O259" s="226"/>
      <c r="P259" s="226"/>
      <c r="Q259" s="226"/>
      <c r="R259" s="226"/>
      <c r="S259" s="226"/>
      <c r="T259" s="227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22" t="s">
        <v>519</v>
      </c>
      <c r="AU259" s="222" t="s">
        <v>89</v>
      </c>
      <c r="AV259" s="15" t="s">
        <v>87</v>
      </c>
      <c r="AW259" s="15" t="s">
        <v>35</v>
      </c>
      <c r="AX259" s="15" t="s">
        <v>79</v>
      </c>
      <c r="AY259" s="222" t="s">
        <v>230</v>
      </c>
    </row>
    <row r="260" s="13" customFormat="1">
      <c r="A260" s="13"/>
      <c r="B260" s="205"/>
      <c r="C260" s="13"/>
      <c r="D260" s="191" t="s">
        <v>519</v>
      </c>
      <c r="E260" s="206" t="s">
        <v>1</v>
      </c>
      <c r="F260" s="207" t="s">
        <v>3079</v>
      </c>
      <c r="G260" s="13"/>
      <c r="H260" s="208">
        <v>-4.3929999999999998</v>
      </c>
      <c r="I260" s="209"/>
      <c r="J260" s="13"/>
      <c r="K260" s="13"/>
      <c r="L260" s="205"/>
      <c r="M260" s="210"/>
      <c r="N260" s="211"/>
      <c r="O260" s="211"/>
      <c r="P260" s="211"/>
      <c r="Q260" s="211"/>
      <c r="R260" s="211"/>
      <c r="S260" s="211"/>
      <c r="T260" s="21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06" t="s">
        <v>519</v>
      </c>
      <c r="AU260" s="206" t="s">
        <v>89</v>
      </c>
      <c r="AV260" s="13" t="s">
        <v>89</v>
      </c>
      <c r="AW260" s="13" t="s">
        <v>35</v>
      </c>
      <c r="AX260" s="13" t="s">
        <v>79</v>
      </c>
      <c r="AY260" s="206" t="s">
        <v>230</v>
      </c>
    </row>
    <row r="261" s="13" customFormat="1">
      <c r="A261" s="13"/>
      <c r="B261" s="205"/>
      <c r="C261" s="13"/>
      <c r="D261" s="191" t="s">
        <v>519</v>
      </c>
      <c r="E261" s="206" t="s">
        <v>1</v>
      </c>
      <c r="F261" s="207" t="s">
        <v>3080</v>
      </c>
      <c r="G261" s="13"/>
      <c r="H261" s="208">
        <v>-21.965</v>
      </c>
      <c r="I261" s="209"/>
      <c r="J261" s="13"/>
      <c r="K261" s="13"/>
      <c r="L261" s="205"/>
      <c r="M261" s="210"/>
      <c r="N261" s="211"/>
      <c r="O261" s="211"/>
      <c r="P261" s="211"/>
      <c r="Q261" s="211"/>
      <c r="R261" s="211"/>
      <c r="S261" s="211"/>
      <c r="T261" s="21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06" t="s">
        <v>519</v>
      </c>
      <c r="AU261" s="206" t="s">
        <v>89</v>
      </c>
      <c r="AV261" s="13" t="s">
        <v>89</v>
      </c>
      <c r="AW261" s="13" t="s">
        <v>35</v>
      </c>
      <c r="AX261" s="13" t="s">
        <v>79</v>
      </c>
      <c r="AY261" s="206" t="s">
        <v>230</v>
      </c>
    </row>
    <row r="262" s="14" customFormat="1">
      <c r="A262" s="14"/>
      <c r="B262" s="213"/>
      <c r="C262" s="14"/>
      <c r="D262" s="191" t="s">
        <v>519</v>
      </c>
      <c r="E262" s="214" t="s">
        <v>1</v>
      </c>
      <c r="F262" s="215" t="s">
        <v>534</v>
      </c>
      <c r="G262" s="14"/>
      <c r="H262" s="216">
        <v>46.126999999999995</v>
      </c>
      <c r="I262" s="217"/>
      <c r="J262" s="14"/>
      <c r="K262" s="14"/>
      <c r="L262" s="213"/>
      <c r="M262" s="218"/>
      <c r="N262" s="219"/>
      <c r="O262" s="219"/>
      <c r="P262" s="219"/>
      <c r="Q262" s="219"/>
      <c r="R262" s="219"/>
      <c r="S262" s="219"/>
      <c r="T262" s="22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14" t="s">
        <v>519</v>
      </c>
      <c r="AU262" s="214" t="s">
        <v>89</v>
      </c>
      <c r="AV262" s="14" t="s">
        <v>235</v>
      </c>
      <c r="AW262" s="14" t="s">
        <v>35</v>
      </c>
      <c r="AX262" s="14" t="s">
        <v>87</v>
      </c>
      <c r="AY262" s="214" t="s">
        <v>230</v>
      </c>
    </row>
    <row r="263" s="2" customFormat="1" ht="16.5" customHeight="1">
      <c r="A263" s="38"/>
      <c r="B263" s="177"/>
      <c r="C263" s="236" t="s">
        <v>310</v>
      </c>
      <c r="D263" s="236" t="s">
        <v>745</v>
      </c>
      <c r="E263" s="237" t="s">
        <v>784</v>
      </c>
      <c r="F263" s="238" t="s">
        <v>785</v>
      </c>
      <c r="G263" s="239" t="s">
        <v>748</v>
      </c>
      <c r="H263" s="240">
        <v>92.254000000000005</v>
      </c>
      <c r="I263" s="241"/>
      <c r="J263" s="242">
        <f>ROUND(I263*H263,2)</f>
        <v>0</v>
      </c>
      <c r="K263" s="238" t="s">
        <v>515</v>
      </c>
      <c r="L263" s="243"/>
      <c r="M263" s="244" t="s">
        <v>1</v>
      </c>
      <c r="N263" s="245" t="s">
        <v>44</v>
      </c>
      <c r="O263" s="77"/>
      <c r="P263" s="187">
        <f>O263*H263</f>
        <v>0</v>
      </c>
      <c r="Q263" s="187">
        <v>0</v>
      </c>
      <c r="R263" s="187">
        <f>Q263*H263</f>
        <v>0</v>
      </c>
      <c r="S263" s="187">
        <v>0</v>
      </c>
      <c r="T263" s="188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89" t="s">
        <v>260</v>
      </c>
      <c r="AT263" s="189" t="s">
        <v>745</v>
      </c>
      <c r="AU263" s="189" t="s">
        <v>89</v>
      </c>
      <c r="AY263" s="19" t="s">
        <v>230</v>
      </c>
      <c r="BE263" s="190">
        <f>IF(N263="základní",J263,0)</f>
        <v>0</v>
      </c>
      <c r="BF263" s="190">
        <f>IF(N263="snížená",J263,0)</f>
        <v>0</v>
      </c>
      <c r="BG263" s="190">
        <f>IF(N263="zákl. přenesená",J263,0)</f>
        <v>0</v>
      </c>
      <c r="BH263" s="190">
        <f>IF(N263="sníž. přenesená",J263,0)</f>
        <v>0</v>
      </c>
      <c r="BI263" s="190">
        <f>IF(N263="nulová",J263,0)</f>
        <v>0</v>
      </c>
      <c r="BJ263" s="19" t="s">
        <v>87</v>
      </c>
      <c r="BK263" s="190">
        <f>ROUND(I263*H263,2)</f>
        <v>0</v>
      </c>
      <c r="BL263" s="19" t="s">
        <v>235</v>
      </c>
      <c r="BM263" s="189" t="s">
        <v>3081</v>
      </c>
    </row>
    <row r="264" s="2" customFormat="1">
      <c r="A264" s="38"/>
      <c r="B264" s="39"/>
      <c r="C264" s="38"/>
      <c r="D264" s="191" t="s">
        <v>237</v>
      </c>
      <c r="E264" s="38"/>
      <c r="F264" s="192" t="s">
        <v>785</v>
      </c>
      <c r="G264" s="38"/>
      <c r="H264" s="38"/>
      <c r="I264" s="193"/>
      <c r="J264" s="38"/>
      <c r="K264" s="38"/>
      <c r="L264" s="39"/>
      <c r="M264" s="194"/>
      <c r="N264" s="195"/>
      <c r="O264" s="77"/>
      <c r="P264" s="77"/>
      <c r="Q264" s="77"/>
      <c r="R264" s="77"/>
      <c r="S264" s="77"/>
      <c r="T264" s="7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19" t="s">
        <v>237</v>
      </c>
      <c r="AU264" s="19" t="s">
        <v>89</v>
      </c>
    </row>
    <row r="265" s="13" customFormat="1">
      <c r="A265" s="13"/>
      <c r="B265" s="205"/>
      <c r="C265" s="13"/>
      <c r="D265" s="191" t="s">
        <v>519</v>
      </c>
      <c r="E265" s="13"/>
      <c r="F265" s="207" t="s">
        <v>3082</v>
      </c>
      <c r="G265" s="13"/>
      <c r="H265" s="208">
        <v>92.254000000000005</v>
      </c>
      <c r="I265" s="209"/>
      <c r="J265" s="13"/>
      <c r="K265" s="13"/>
      <c r="L265" s="205"/>
      <c r="M265" s="210"/>
      <c r="N265" s="211"/>
      <c r="O265" s="211"/>
      <c r="P265" s="211"/>
      <c r="Q265" s="211"/>
      <c r="R265" s="211"/>
      <c r="S265" s="211"/>
      <c r="T265" s="21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06" t="s">
        <v>519</v>
      </c>
      <c r="AU265" s="206" t="s">
        <v>89</v>
      </c>
      <c r="AV265" s="13" t="s">
        <v>89</v>
      </c>
      <c r="AW265" s="13" t="s">
        <v>3</v>
      </c>
      <c r="AX265" s="13" t="s">
        <v>87</v>
      </c>
      <c r="AY265" s="206" t="s">
        <v>230</v>
      </c>
    </row>
    <row r="266" s="2" customFormat="1" ht="16.5" customHeight="1">
      <c r="A266" s="38"/>
      <c r="B266" s="177"/>
      <c r="C266" s="178" t="s">
        <v>7</v>
      </c>
      <c r="D266" s="178" t="s">
        <v>231</v>
      </c>
      <c r="E266" s="179" t="s">
        <v>789</v>
      </c>
      <c r="F266" s="180" t="s">
        <v>790</v>
      </c>
      <c r="G266" s="181" t="s">
        <v>578</v>
      </c>
      <c r="H266" s="182">
        <v>20.765000000000001</v>
      </c>
      <c r="I266" s="183"/>
      <c r="J266" s="184">
        <f>ROUND(I266*H266,2)</f>
        <v>0</v>
      </c>
      <c r="K266" s="180" t="s">
        <v>515</v>
      </c>
      <c r="L266" s="39"/>
      <c r="M266" s="185" t="s">
        <v>1</v>
      </c>
      <c r="N266" s="186" t="s">
        <v>44</v>
      </c>
      <c r="O266" s="77"/>
      <c r="P266" s="187">
        <f>O266*H266</f>
        <v>0</v>
      </c>
      <c r="Q266" s="187">
        <v>0</v>
      </c>
      <c r="R266" s="187">
        <f>Q266*H266</f>
        <v>0</v>
      </c>
      <c r="S266" s="187">
        <v>0</v>
      </c>
      <c r="T266" s="188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89" t="s">
        <v>235</v>
      </c>
      <c r="AT266" s="189" t="s">
        <v>231</v>
      </c>
      <c r="AU266" s="189" t="s">
        <v>89</v>
      </c>
      <c r="AY266" s="19" t="s">
        <v>230</v>
      </c>
      <c r="BE266" s="190">
        <f>IF(N266="základní",J266,0)</f>
        <v>0</v>
      </c>
      <c r="BF266" s="190">
        <f>IF(N266="snížená",J266,0)</f>
        <v>0</v>
      </c>
      <c r="BG266" s="190">
        <f>IF(N266="zákl. přenesená",J266,0)</f>
        <v>0</v>
      </c>
      <c r="BH266" s="190">
        <f>IF(N266="sníž. přenesená",J266,0)</f>
        <v>0</v>
      </c>
      <c r="BI266" s="190">
        <f>IF(N266="nulová",J266,0)</f>
        <v>0</v>
      </c>
      <c r="BJ266" s="19" t="s">
        <v>87</v>
      </c>
      <c r="BK266" s="190">
        <f>ROUND(I266*H266,2)</f>
        <v>0</v>
      </c>
      <c r="BL266" s="19" t="s">
        <v>235</v>
      </c>
      <c r="BM266" s="189" t="s">
        <v>3083</v>
      </c>
    </row>
    <row r="267" s="2" customFormat="1">
      <c r="A267" s="38"/>
      <c r="B267" s="39"/>
      <c r="C267" s="38"/>
      <c r="D267" s="191" t="s">
        <v>237</v>
      </c>
      <c r="E267" s="38"/>
      <c r="F267" s="192" t="s">
        <v>792</v>
      </c>
      <c r="G267" s="38"/>
      <c r="H267" s="38"/>
      <c r="I267" s="193"/>
      <c r="J267" s="38"/>
      <c r="K267" s="38"/>
      <c r="L267" s="39"/>
      <c r="M267" s="194"/>
      <c r="N267" s="195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237</v>
      </c>
      <c r="AU267" s="19" t="s">
        <v>89</v>
      </c>
    </row>
    <row r="268" s="2" customFormat="1">
      <c r="A268" s="38"/>
      <c r="B268" s="39"/>
      <c r="C268" s="38"/>
      <c r="D268" s="199" t="s">
        <v>397</v>
      </c>
      <c r="E268" s="38"/>
      <c r="F268" s="200" t="s">
        <v>793</v>
      </c>
      <c r="G268" s="38"/>
      <c r="H268" s="38"/>
      <c r="I268" s="193"/>
      <c r="J268" s="38"/>
      <c r="K268" s="38"/>
      <c r="L268" s="39"/>
      <c r="M268" s="194"/>
      <c r="N268" s="195"/>
      <c r="O268" s="77"/>
      <c r="P268" s="77"/>
      <c r="Q268" s="77"/>
      <c r="R268" s="77"/>
      <c r="S268" s="77"/>
      <c r="T268" s="7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T268" s="19" t="s">
        <v>397</v>
      </c>
      <c r="AU268" s="19" t="s">
        <v>89</v>
      </c>
    </row>
    <row r="269" s="13" customFormat="1">
      <c r="A269" s="13"/>
      <c r="B269" s="205"/>
      <c r="C269" s="13"/>
      <c r="D269" s="191" t="s">
        <v>519</v>
      </c>
      <c r="E269" s="206" t="s">
        <v>1</v>
      </c>
      <c r="F269" s="207" t="s">
        <v>3084</v>
      </c>
      <c r="G269" s="13"/>
      <c r="H269" s="208">
        <v>21.965</v>
      </c>
      <c r="I269" s="209"/>
      <c r="J269" s="13"/>
      <c r="K269" s="13"/>
      <c r="L269" s="205"/>
      <c r="M269" s="210"/>
      <c r="N269" s="211"/>
      <c r="O269" s="211"/>
      <c r="P269" s="211"/>
      <c r="Q269" s="211"/>
      <c r="R269" s="211"/>
      <c r="S269" s="211"/>
      <c r="T269" s="21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06" t="s">
        <v>519</v>
      </c>
      <c r="AU269" s="206" t="s">
        <v>89</v>
      </c>
      <c r="AV269" s="13" t="s">
        <v>89</v>
      </c>
      <c r="AW269" s="13" t="s">
        <v>35</v>
      </c>
      <c r="AX269" s="13" t="s">
        <v>79</v>
      </c>
      <c r="AY269" s="206" t="s">
        <v>230</v>
      </c>
    </row>
    <row r="270" s="13" customFormat="1">
      <c r="A270" s="13"/>
      <c r="B270" s="205"/>
      <c r="C270" s="13"/>
      <c r="D270" s="191" t="s">
        <v>519</v>
      </c>
      <c r="E270" s="206" t="s">
        <v>1</v>
      </c>
      <c r="F270" s="207" t="s">
        <v>3085</v>
      </c>
      <c r="G270" s="13"/>
      <c r="H270" s="208">
        <v>-1.2</v>
      </c>
      <c r="I270" s="209"/>
      <c r="J270" s="13"/>
      <c r="K270" s="13"/>
      <c r="L270" s="205"/>
      <c r="M270" s="210"/>
      <c r="N270" s="211"/>
      <c r="O270" s="211"/>
      <c r="P270" s="211"/>
      <c r="Q270" s="211"/>
      <c r="R270" s="211"/>
      <c r="S270" s="211"/>
      <c r="T270" s="21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06" t="s">
        <v>519</v>
      </c>
      <c r="AU270" s="206" t="s">
        <v>89</v>
      </c>
      <c r="AV270" s="13" t="s">
        <v>89</v>
      </c>
      <c r="AW270" s="13" t="s">
        <v>35</v>
      </c>
      <c r="AX270" s="13" t="s">
        <v>79</v>
      </c>
      <c r="AY270" s="206" t="s">
        <v>230</v>
      </c>
    </row>
    <row r="271" s="14" customFormat="1">
      <c r="A271" s="14"/>
      <c r="B271" s="213"/>
      <c r="C271" s="14"/>
      <c r="D271" s="191" t="s">
        <v>519</v>
      </c>
      <c r="E271" s="214" t="s">
        <v>1</v>
      </c>
      <c r="F271" s="215" t="s">
        <v>534</v>
      </c>
      <c r="G271" s="14"/>
      <c r="H271" s="216">
        <v>20.765000000000001</v>
      </c>
      <c r="I271" s="217"/>
      <c r="J271" s="14"/>
      <c r="K271" s="14"/>
      <c r="L271" s="213"/>
      <c r="M271" s="218"/>
      <c r="N271" s="219"/>
      <c r="O271" s="219"/>
      <c r="P271" s="219"/>
      <c r="Q271" s="219"/>
      <c r="R271" s="219"/>
      <c r="S271" s="219"/>
      <c r="T271" s="22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14" t="s">
        <v>519</v>
      </c>
      <c r="AU271" s="214" t="s">
        <v>89</v>
      </c>
      <c r="AV271" s="14" t="s">
        <v>235</v>
      </c>
      <c r="AW271" s="14" t="s">
        <v>35</v>
      </c>
      <c r="AX271" s="14" t="s">
        <v>87</v>
      </c>
      <c r="AY271" s="214" t="s">
        <v>230</v>
      </c>
    </row>
    <row r="272" s="2" customFormat="1" ht="16.5" customHeight="1">
      <c r="A272" s="38"/>
      <c r="B272" s="177"/>
      <c r="C272" s="236" t="s">
        <v>317</v>
      </c>
      <c r="D272" s="236" t="s">
        <v>745</v>
      </c>
      <c r="E272" s="237" t="s">
        <v>779</v>
      </c>
      <c r="F272" s="238" t="s">
        <v>780</v>
      </c>
      <c r="G272" s="239" t="s">
        <v>748</v>
      </c>
      <c r="H272" s="240">
        <v>41.530000000000001</v>
      </c>
      <c r="I272" s="241"/>
      <c r="J272" s="242">
        <f>ROUND(I272*H272,2)</f>
        <v>0</v>
      </c>
      <c r="K272" s="238" t="s">
        <v>515</v>
      </c>
      <c r="L272" s="243"/>
      <c r="M272" s="244" t="s">
        <v>1</v>
      </c>
      <c r="N272" s="245" t="s">
        <v>44</v>
      </c>
      <c r="O272" s="77"/>
      <c r="P272" s="187">
        <f>O272*H272</f>
        <v>0</v>
      </c>
      <c r="Q272" s="187">
        <v>0</v>
      </c>
      <c r="R272" s="187">
        <f>Q272*H272</f>
        <v>0</v>
      </c>
      <c r="S272" s="187">
        <v>0</v>
      </c>
      <c r="T272" s="188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189" t="s">
        <v>260</v>
      </c>
      <c r="AT272" s="189" t="s">
        <v>745</v>
      </c>
      <c r="AU272" s="189" t="s">
        <v>89</v>
      </c>
      <c r="AY272" s="19" t="s">
        <v>230</v>
      </c>
      <c r="BE272" s="190">
        <f>IF(N272="základní",J272,0)</f>
        <v>0</v>
      </c>
      <c r="BF272" s="190">
        <f>IF(N272="snížená",J272,0)</f>
        <v>0</v>
      </c>
      <c r="BG272" s="190">
        <f>IF(N272="zákl. přenesená",J272,0)</f>
        <v>0</v>
      </c>
      <c r="BH272" s="190">
        <f>IF(N272="sníž. přenesená",J272,0)</f>
        <v>0</v>
      </c>
      <c r="BI272" s="190">
        <f>IF(N272="nulová",J272,0)</f>
        <v>0</v>
      </c>
      <c r="BJ272" s="19" t="s">
        <v>87</v>
      </c>
      <c r="BK272" s="190">
        <f>ROUND(I272*H272,2)</f>
        <v>0</v>
      </c>
      <c r="BL272" s="19" t="s">
        <v>235</v>
      </c>
      <c r="BM272" s="189" t="s">
        <v>3086</v>
      </c>
    </row>
    <row r="273" s="2" customFormat="1">
      <c r="A273" s="38"/>
      <c r="B273" s="39"/>
      <c r="C273" s="38"/>
      <c r="D273" s="191" t="s">
        <v>237</v>
      </c>
      <c r="E273" s="38"/>
      <c r="F273" s="192" t="s">
        <v>780</v>
      </c>
      <c r="G273" s="38"/>
      <c r="H273" s="38"/>
      <c r="I273" s="193"/>
      <c r="J273" s="38"/>
      <c r="K273" s="38"/>
      <c r="L273" s="39"/>
      <c r="M273" s="194"/>
      <c r="N273" s="195"/>
      <c r="O273" s="77"/>
      <c r="P273" s="77"/>
      <c r="Q273" s="77"/>
      <c r="R273" s="77"/>
      <c r="S273" s="77"/>
      <c r="T273" s="7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19" t="s">
        <v>237</v>
      </c>
      <c r="AU273" s="19" t="s">
        <v>89</v>
      </c>
    </row>
    <row r="274" s="13" customFormat="1">
      <c r="A274" s="13"/>
      <c r="B274" s="205"/>
      <c r="C274" s="13"/>
      <c r="D274" s="191" t="s">
        <v>519</v>
      </c>
      <c r="E274" s="13"/>
      <c r="F274" s="207" t="s">
        <v>3087</v>
      </c>
      <c r="G274" s="13"/>
      <c r="H274" s="208">
        <v>41.530000000000001</v>
      </c>
      <c r="I274" s="209"/>
      <c r="J274" s="13"/>
      <c r="K274" s="13"/>
      <c r="L274" s="205"/>
      <c r="M274" s="210"/>
      <c r="N274" s="211"/>
      <c r="O274" s="211"/>
      <c r="P274" s="211"/>
      <c r="Q274" s="211"/>
      <c r="R274" s="211"/>
      <c r="S274" s="211"/>
      <c r="T274" s="21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06" t="s">
        <v>519</v>
      </c>
      <c r="AU274" s="206" t="s">
        <v>89</v>
      </c>
      <c r="AV274" s="13" t="s">
        <v>89</v>
      </c>
      <c r="AW274" s="13" t="s">
        <v>3</v>
      </c>
      <c r="AX274" s="13" t="s">
        <v>87</v>
      </c>
      <c r="AY274" s="206" t="s">
        <v>230</v>
      </c>
    </row>
    <row r="275" s="2" customFormat="1" ht="21.75" customHeight="1">
      <c r="A275" s="38"/>
      <c r="B275" s="177"/>
      <c r="C275" s="178" t="s">
        <v>321</v>
      </c>
      <c r="D275" s="178" t="s">
        <v>231</v>
      </c>
      <c r="E275" s="179" t="s">
        <v>802</v>
      </c>
      <c r="F275" s="180" t="s">
        <v>803</v>
      </c>
      <c r="G275" s="181" t="s">
        <v>514</v>
      </c>
      <c r="H275" s="182">
        <v>43.93</v>
      </c>
      <c r="I275" s="183"/>
      <c r="J275" s="184">
        <f>ROUND(I275*H275,2)</f>
        <v>0</v>
      </c>
      <c r="K275" s="180" t="s">
        <v>515</v>
      </c>
      <c r="L275" s="39"/>
      <c r="M275" s="185" t="s">
        <v>1</v>
      </c>
      <c r="N275" s="186" t="s">
        <v>44</v>
      </c>
      <c r="O275" s="77"/>
      <c r="P275" s="187">
        <f>O275*H275</f>
        <v>0</v>
      </c>
      <c r="Q275" s="187">
        <v>0</v>
      </c>
      <c r="R275" s="187">
        <f>Q275*H275</f>
        <v>0</v>
      </c>
      <c r="S275" s="187">
        <v>0</v>
      </c>
      <c r="T275" s="188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89" t="s">
        <v>235</v>
      </c>
      <c r="AT275" s="189" t="s">
        <v>231</v>
      </c>
      <c r="AU275" s="189" t="s">
        <v>89</v>
      </c>
      <c r="AY275" s="19" t="s">
        <v>230</v>
      </c>
      <c r="BE275" s="190">
        <f>IF(N275="základní",J275,0)</f>
        <v>0</v>
      </c>
      <c r="BF275" s="190">
        <f>IF(N275="snížená",J275,0)</f>
        <v>0</v>
      </c>
      <c r="BG275" s="190">
        <f>IF(N275="zákl. přenesená",J275,0)</f>
        <v>0</v>
      </c>
      <c r="BH275" s="190">
        <f>IF(N275="sníž. přenesená",J275,0)</f>
        <v>0</v>
      </c>
      <c r="BI275" s="190">
        <f>IF(N275="nulová",J275,0)</f>
        <v>0</v>
      </c>
      <c r="BJ275" s="19" t="s">
        <v>87</v>
      </c>
      <c r="BK275" s="190">
        <f>ROUND(I275*H275,2)</f>
        <v>0</v>
      </c>
      <c r="BL275" s="19" t="s">
        <v>235</v>
      </c>
      <c r="BM275" s="189" t="s">
        <v>3088</v>
      </c>
    </row>
    <row r="276" s="2" customFormat="1">
      <c r="A276" s="38"/>
      <c r="B276" s="39"/>
      <c r="C276" s="38"/>
      <c r="D276" s="191" t="s">
        <v>237</v>
      </c>
      <c r="E276" s="38"/>
      <c r="F276" s="192" t="s">
        <v>805</v>
      </c>
      <c r="G276" s="38"/>
      <c r="H276" s="38"/>
      <c r="I276" s="193"/>
      <c r="J276" s="38"/>
      <c r="K276" s="38"/>
      <c r="L276" s="39"/>
      <c r="M276" s="194"/>
      <c r="N276" s="195"/>
      <c r="O276" s="77"/>
      <c r="P276" s="77"/>
      <c r="Q276" s="77"/>
      <c r="R276" s="77"/>
      <c r="S276" s="77"/>
      <c r="T276" s="7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T276" s="19" t="s">
        <v>237</v>
      </c>
      <c r="AU276" s="19" t="s">
        <v>89</v>
      </c>
    </row>
    <row r="277" s="2" customFormat="1">
      <c r="A277" s="38"/>
      <c r="B277" s="39"/>
      <c r="C277" s="38"/>
      <c r="D277" s="199" t="s">
        <v>397</v>
      </c>
      <c r="E277" s="38"/>
      <c r="F277" s="200" t="s">
        <v>806</v>
      </c>
      <c r="G277" s="38"/>
      <c r="H277" s="38"/>
      <c r="I277" s="193"/>
      <c r="J277" s="38"/>
      <c r="K277" s="38"/>
      <c r="L277" s="39"/>
      <c r="M277" s="194"/>
      <c r="N277" s="195"/>
      <c r="O277" s="77"/>
      <c r="P277" s="77"/>
      <c r="Q277" s="77"/>
      <c r="R277" s="77"/>
      <c r="S277" s="77"/>
      <c r="T277" s="7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19" t="s">
        <v>397</v>
      </c>
      <c r="AU277" s="19" t="s">
        <v>89</v>
      </c>
    </row>
    <row r="278" s="15" customFormat="1">
      <c r="A278" s="15"/>
      <c r="B278" s="221"/>
      <c r="C278" s="15"/>
      <c r="D278" s="191" t="s">
        <v>519</v>
      </c>
      <c r="E278" s="222" t="s">
        <v>1</v>
      </c>
      <c r="F278" s="223" t="s">
        <v>1935</v>
      </c>
      <c r="G278" s="15"/>
      <c r="H278" s="222" t="s">
        <v>1</v>
      </c>
      <c r="I278" s="224"/>
      <c r="J278" s="15"/>
      <c r="K278" s="15"/>
      <c r="L278" s="221"/>
      <c r="M278" s="225"/>
      <c r="N278" s="226"/>
      <c r="O278" s="226"/>
      <c r="P278" s="226"/>
      <c r="Q278" s="226"/>
      <c r="R278" s="226"/>
      <c r="S278" s="226"/>
      <c r="T278" s="227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22" t="s">
        <v>519</v>
      </c>
      <c r="AU278" s="222" t="s">
        <v>89</v>
      </c>
      <c r="AV278" s="15" t="s">
        <v>87</v>
      </c>
      <c r="AW278" s="15" t="s">
        <v>35</v>
      </c>
      <c r="AX278" s="15" t="s">
        <v>79</v>
      </c>
      <c r="AY278" s="222" t="s">
        <v>230</v>
      </c>
    </row>
    <row r="279" s="13" customFormat="1">
      <c r="A279" s="13"/>
      <c r="B279" s="205"/>
      <c r="C279" s="13"/>
      <c r="D279" s="191" t="s">
        <v>519</v>
      </c>
      <c r="E279" s="206" t="s">
        <v>1</v>
      </c>
      <c r="F279" s="207" t="s">
        <v>3049</v>
      </c>
      <c r="G279" s="13"/>
      <c r="H279" s="208">
        <v>43.93</v>
      </c>
      <c r="I279" s="209"/>
      <c r="J279" s="13"/>
      <c r="K279" s="13"/>
      <c r="L279" s="205"/>
      <c r="M279" s="210"/>
      <c r="N279" s="211"/>
      <c r="O279" s="211"/>
      <c r="P279" s="211"/>
      <c r="Q279" s="211"/>
      <c r="R279" s="211"/>
      <c r="S279" s="211"/>
      <c r="T279" s="21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06" t="s">
        <v>519</v>
      </c>
      <c r="AU279" s="206" t="s">
        <v>89</v>
      </c>
      <c r="AV279" s="13" t="s">
        <v>89</v>
      </c>
      <c r="AW279" s="13" t="s">
        <v>35</v>
      </c>
      <c r="AX279" s="13" t="s">
        <v>79</v>
      </c>
      <c r="AY279" s="206" t="s">
        <v>230</v>
      </c>
    </row>
    <row r="280" s="14" customFormat="1">
      <c r="A280" s="14"/>
      <c r="B280" s="213"/>
      <c r="C280" s="14"/>
      <c r="D280" s="191" t="s">
        <v>519</v>
      </c>
      <c r="E280" s="214" t="s">
        <v>1</v>
      </c>
      <c r="F280" s="215" t="s">
        <v>534</v>
      </c>
      <c r="G280" s="14"/>
      <c r="H280" s="216">
        <v>43.93</v>
      </c>
      <c r="I280" s="217"/>
      <c r="J280" s="14"/>
      <c r="K280" s="14"/>
      <c r="L280" s="213"/>
      <c r="M280" s="218"/>
      <c r="N280" s="219"/>
      <c r="O280" s="219"/>
      <c r="P280" s="219"/>
      <c r="Q280" s="219"/>
      <c r="R280" s="219"/>
      <c r="S280" s="219"/>
      <c r="T280" s="22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14" t="s">
        <v>519</v>
      </c>
      <c r="AU280" s="214" t="s">
        <v>89</v>
      </c>
      <c r="AV280" s="14" t="s">
        <v>235</v>
      </c>
      <c r="AW280" s="14" t="s">
        <v>35</v>
      </c>
      <c r="AX280" s="14" t="s">
        <v>87</v>
      </c>
      <c r="AY280" s="214" t="s">
        <v>230</v>
      </c>
    </row>
    <row r="281" s="2" customFormat="1" ht="21.75" customHeight="1">
      <c r="A281" s="38"/>
      <c r="B281" s="177"/>
      <c r="C281" s="178" t="s">
        <v>325</v>
      </c>
      <c r="D281" s="178" t="s">
        <v>231</v>
      </c>
      <c r="E281" s="179" t="s">
        <v>2080</v>
      </c>
      <c r="F281" s="180" t="s">
        <v>2081</v>
      </c>
      <c r="G281" s="181" t="s">
        <v>514</v>
      </c>
      <c r="H281" s="182">
        <v>43.93</v>
      </c>
      <c r="I281" s="183"/>
      <c r="J281" s="184">
        <f>ROUND(I281*H281,2)</f>
        <v>0</v>
      </c>
      <c r="K281" s="180" t="s">
        <v>515</v>
      </c>
      <c r="L281" s="39"/>
      <c r="M281" s="185" t="s">
        <v>1</v>
      </c>
      <c r="N281" s="186" t="s">
        <v>44</v>
      </c>
      <c r="O281" s="77"/>
      <c r="P281" s="187">
        <f>O281*H281</f>
        <v>0</v>
      </c>
      <c r="Q281" s="187">
        <v>0</v>
      </c>
      <c r="R281" s="187">
        <f>Q281*H281</f>
        <v>0</v>
      </c>
      <c r="S281" s="187">
        <v>0</v>
      </c>
      <c r="T281" s="188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89" t="s">
        <v>235</v>
      </c>
      <c r="AT281" s="189" t="s">
        <v>231</v>
      </c>
      <c r="AU281" s="189" t="s">
        <v>89</v>
      </c>
      <c r="AY281" s="19" t="s">
        <v>230</v>
      </c>
      <c r="BE281" s="190">
        <f>IF(N281="základní",J281,0)</f>
        <v>0</v>
      </c>
      <c r="BF281" s="190">
        <f>IF(N281="snížená",J281,0)</f>
        <v>0</v>
      </c>
      <c r="BG281" s="190">
        <f>IF(N281="zákl. přenesená",J281,0)</f>
        <v>0</v>
      </c>
      <c r="BH281" s="190">
        <f>IF(N281="sníž. přenesená",J281,0)</f>
        <v>0</v>
      </c>
      <c r="BI281" s="190">
        <f>IF(N281="nulová",J281,0)</f>
        <v>0</v>
      </c>
      <c r="BJ281" s="19" t="s">
        <v>87</v>
      </c>
      <c r="BK281" s="190">
        <f>ROUND(I281*H281,2)</f>
        <v>0</v>
      </c>
      <c r="BL281" s="19" t="s">
        <v>235</v>
      </c>
      <c r="BM281" s="189" t="s">
        <v>3089</v>
      </c>
    </row>
    <row r="282" s="2" customFormat="1">
      <c r="A282" s="38"/>
      <c r="B282" s="39"/>
      <c r="C282" s="38"/>
      <c r="D282" s="191" t="s">
        <v>237</v>
      </c>
      <c r="E282" s="38"/>
      <c r="F282" s="192" t="s">
        <v>2083</v>
      </c>
      <c r="G282" s="38"/>
      <c r="H282" s="38"/>
      <c r="I282" s="193"/>
      <c r="J282" s="38"/>
      <c r="K282" s="38"/>
      <c r="L282" s="39"/>
      <c r="M282" s="194"/>
      <c r="N282" s="195"/>
      <c r="O282" s="77"/>
      <c r="P282" s="77"/>
      <c r="Q282" s="77"/>
      <c r="R282" s="77"/>
      <c r="S282" s="77"/>
      <c r="T282" s="7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19" t="s">
        <v>237</v>
      </c>
      <c r="AU282" s="19" t="s">
        <v>89</v>
      </c>
    </row>
    <row r="283" s="2" customFormat="1">
      <c r="A283" s="38"/>
      <c r="B283" s="39"/>
      <c r="C283" s="38"/>
      <c r="D283" s="199" t="s">
        <v>397</v>
      </c>
      <c r="E283" s="38"/>
      <c r="F283" s="200" t="s">
        <v>2084</v>
      </c>
      <c r="G283" s="38"/>
      <c r="H283" s="38"/>
      <c r="I283" s="193"/>
      <c r="J283" s="38"/>
      <c r="K283" s="38"/>
      <c r="L283" s="39"/>
      <c r="M283" s="194"/>
      <c r="N283" s="195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397</v>
      </c>
      <c r="AU283" s="19" t="s">
        <v>89</v>
      </c>
    </row>
    <row r="284" s="15" customFormat="1">
      <c r="A284" s="15"/>
      <c r="B284" s="221"/>
      <c r="C284" s="15"/>
      <c r="D284" s="191" t="s">
        <v>519</v>
      </c>
      <c r="E284" s="222" t="s">
        <v>1</v>
      </c>
      <c r="F284" s="223" t="s">
        <v>1935</v>
      </c>
      <c r="G284" s="15"/>
      <c r="H284" s="222" t="s">
        <v>1</v>
      </c>
      <c r="I284" s="224"/>
      <c r="J284" s="15"/>
      <c r="K284" s="15"/>
      <c r="L284" s="221"/>
      <c r="M284" s="225"/>
      <c r="N284" s="226"/>
      <c r="O284" s="226"/>
      <c r="P284" s="226"/>
      <c r="Q284" s="226"/>
      <c r="R284" s="226"/>
      <c r="S284" s="226"/>
      <c r="T284" s="227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22" t="s">
        <v>519</v>
      </c>
      <c r="AU284" s="222" t="s">
        <v>89</v>
      </c>
      <c r="AV284" s="15" t="s">
        <v>87</v>
      </c>
      <c r="AW284" s="15" t="s">
        <v>35</v>
      </c>
      <c r="AX284" s="15" t="s">
        <v>79</v>
      </c>
      <c r="AY284" s="222" t="s">
        <v>230</v>
      </c>
    </row>
    <row r="285" s="13" customFormat="1">
      <c r="A285" s="13"/>
      <c r="B285" s="205"/>
      <c r="C285" s="13"/>
      <c r="D285" s="191" t="s">
        <v>519</v>
      </c>
      <c r="E285" s="206" t="s">
        <v>1</v>
      </c>
      <c r="F285" s="207" t="s">
        <v>3049</v>
      </c>
      <c r="G285" s="13"/>
      <c r="H285" s="208">
        <v>43.93</v>
      </c>
      <c r="I285" s="209"/>
      <c r="J285" s="13"/>
      <c r="K285" s="13"/>
      <c r="L285" s="205"/>
      <c r="M285" s="210"/>
      <c r="N285" s="211"/>
      <c r="O285" s="211"/>
      <c r="P285" s="211"/>
      <c r="Q285" s="211"/>
      <c r="R285" s="211"/>
      <c r="S285" s="211"/>
      <c r="T285" s="21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06" t="s">
        <v>519</v>
      </c>
      <c r="AU285" s="206" t="s">
        <v>89</v>
      </c>
      <c r="AV285" s="13" t="s">
        <v>89</v>
      </c>
      <c r="AW285" s="13" t="s">
        <v>35</v>
      </c>
      <c r="AX285" s="13" t="s">
        <v>79</v>
      </c>
      <c r="AY285" s="206" t="s">
        <v>230</v>
      </c>
    </row>
    <row r="286" s="14" customFormat="1">
      <c r="A286" s="14"/>
      <c r="B286" s="213"/>
      <c r="C286" s="14"/>
      <c r="D286" s="191" t="s">
        <v>519</v>
      </c>
      <c r="E286" s="214" t="s">
        <v>1</v>
      </c>
      <c r="F286" s="215" t="s">
        <v>534</v>
      </c>
      <c r="G286" s="14"/>
      <c r="H286" s="216">
        <v>43.93</v>
      </c>
      <c r="I286" s="217"/>
      <c r="J286" s="14"/>
      <c r="K286" s="14"/>
      <c r="L286" s="213"/>
      <c r="M286" s="218"/>
      <c r="N286" s="219"/>
      <c r="O286" s="219"/>
      <c r="P286" s="219"/>
      <c r="Q286" s="219"/>
      <c r="R286" s="219"/>
      <c r="S286" s="219"/>
      <c r="T286" s="22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14" t="s">
        <v>519</v>
      </c>
      <c r="AU286" s="214" t="s">
        <v>89</v>
      </c>
      <c r="AV286" s="14" t="s">
        <v>235</v>
      </c>
      <c r="AW286" s="14" t="s">
        <v>35</v>
      </c>
      <c r="AX286" s="14" t="s">
        <v>87</v>
      </c>
      <c r="AY286" s="214" t="s">
        <v>230</v>
      </c>
    </row>
    <row r="287" s="12" customFormat="1" ht="22.8" customHeight="1">
      <c r="A287" s="12"/>
      <c r="B287" s="166"/>
      <c r="C287" s="12"/>
      <c r="D287" s="167" t="s">
        <v>78</v>
      </c>
      <c r="E287" s="197" t="s">
        <v>241</v>
      </c>
      <c r="F287" s="197" t="s">
        <v>2085</v>
      </c>
      <c r="G287" s="12"/>
      <c r="H287" s="12"/>
      <c r="I287" s="169"/>
      <c r="J287" s="198">
        <f>BK287</f>
        <v>0</v>
      </c>
      <c r="K287" s="12"/>
      <c r="L287" s="166"/>
      <c r="M287" s="171"/>
      <c r="N287" s="172"/>
      <c r="O287" s="172"/>
      <c r="P287" s="173">
        <f>SUM(P288:P292)</f>
        <v>0</v>
      </c>
      <c r="Q287" s="172"/>
      <c r="R287" s="173">
        <f>SUM(R288:R292)</f>
        <v>0</v>
      </c>
      <c r="S287" s="172"/>
      <c r="T287" s="174">
        <f>SUM(T288:T292)</f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R287" s="167" t="s">
        <v>87</v>
      </c>
      <c r="AT287" s="175" t="s">
        <v>78</v>
      </c>
      <c r="AU287" s="175" t="s">
        <v>87</v>
      </c>
      <c r="AY287" s="167" t="s">
        <v>230</v>
      </c>
      <c r="BK287" s="176">
        <f>SUM(BK288:BK292)</f>
        <v>0</v>
      </c>
    </row>
    <row r="288" s="2" customFormat="1" ht="16.5" customHeight="1">
      <c r="A288" s="38"/>
      <c r="B288" s="177"/>
      <c r="C288" s="178" t="s">
        <v>329</v>
      </c>
      <c r="D288" s="178" t="s">
        <v>231</v>
      </c>
      <c r="E288" s="179" t="s">
        <v>2086</v>
      </c>
      <c r="F288" s="180" t="s">
        <v>2087</v>
      </c>
      <c r="G288" s="181" t="s">
        <v>543</v>
      </c>
      <c r="H288" s="182">
        <v>38.200000000000003</v>
      </c>
      <c r="I288" s="183"/>
      <c r="J288" s="184">
        <f>ROUND(I288*H288,2)</f>
        <v>0</v>
      </c>
      <c r="K288" s="180" t="s">
        <v>515</v>
      </c>
      <c r="L288" s="39"/>
      <c r="M288" s="185" t="s">
        <v>1</v>
      </c>
      <c r="N288" s="186" t="s">
        <v>44</v>
      </c>
      <c r="O288" s="77"/>
      <c r="P288" s="187">
        <f>O288*H288</f>
        <v>0</v>
      </c>
      <c r="Q288" s="187">
        <v>0</v>
      </c>
      <c r="R288" s="187">
        <f>Q288*H288</f>
        <v>0</v>
      </c>
      <c r="S288" s="187">
        <v>0</v>
      </c>
      <c r="T288" s="188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89" t="s">
        <v>235</v>
      </c>
      <c r="AT288" s="189" t="s">
        <v>231</v>
      </c>
      <c r="AU288" s="189" t="s">
        <v>89</v>
      </c>
      <c r="AY288" s="19" t="s">
        <v>230</v>
      </c>
      <c r="BE288" s="190">
        <f>IF(N288="základní",J288,0)</f>
        <v>0</v>
      </c>
      <c r="BF288" s="190">
        <f>IF(N288="snížená",J288,0)</f>
        <v>0</v>
      </c>
      <c r="BG288" s="190">
        <f>IF(N288="zákl. přenesená",J288,0)</f>
        <v>0</v>
      </c>
      <c r="BH288" s="190">
        <f>IF(N288="sníž. přenesená",J288,0)</f>
        <v>0</v>
      </c>
      <c r="BI288" s="190">
        <f>IF(N288="nulová",J288,0)</f>
        <v>0</v>
      </c>
      <c r="BJ288" s="19" t="s">
        <v>87</v>
      </c>
      <c r="BK288" s="190">
        <f>ROUND(I288*H288,2)</f>
        <v>0</v>
      </c>
      <c r="BL288" s="19" t="s">
        <v>235</v>
      </c>
      <c r="BM288" s="189" t="s">
        <v>3090</v>
      </c>
    </row>
    <row r="289" s="2" customFormat="1">
      <c r="A289" s="38"/>
      <c r="B289" s="39"/>
      <c r="C289" s="38"/>
      <c r="D289" s="191" t="s">
        <v>237</v>
      </c>
      <c r="E289" s="38"/>
      <c r="F289" s="192" t="s">
        <v>2089</v>
      </c>
      <c r="G289" s="38"/>
      <c r="H289" s="38"/>
      <c r="I289" s="193"/>
      <c r="J289" s="38"/>
      <c r="K289" s="38"/>
      <c r="L289" s="39"/>
      <c r="M289" s="194"/>
      <c r="N289" s="195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237</v>
      </c>
      <c r="AU289" s="19" t="s">
        <v>89</v>
      </c>
    </row>
    <row r="290" s="2" customFormat="1">
      <c r="A290" s="38"/>
      <c r="B290" s="39"/>
      <c r="C290" s="38"/>
      <c r="D290" s="199" t="s">
        <v>397</v>
      </c>
      <c r="E290" s="38"/>
      <c r="F290" s="200" t="s">
        <v>2090</v>
      </c>
      <c r="G290" s="38"/>
      <c r="H290" s="38"/>
      <c r="I290" s="193"/>
      <c r="J290" s="38"/>
      <c r="K290" s="38"/>
      <c r="L290" s="39"/>
      <c r="M290" s="194"/>
      <c r="N290" s="195"/>
      <c r="O290" s="77"/>
      <c r="P290" s="77"/>
      <c r="Q290" s="77"/>
      <c r="R290" s="77"/>
      <c r="S290" s="77"/>
      <c r="T290" s="7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T290" s="19" t="s">
        <v>397</v>
      </c>
      <c r="AU290" s="19" t="s">
        <v>89</v>
      </c>
    </row>
    <row r="291" s="13" customFormat="1">
      <c r="A291" s="13"/>
      <c r="B291" s="205"/>
      <c r="C291" s="13"/>
      <c r="D291" s="191" t="s">
        <v>519</v>
      </c>
      <c r="E291" s="206" t="s">
        <v>1</v>
      </c>
      <c r="F291" s="207" t="s">
        <v>3091</v>
      </c>
      <c r="G291" s="13"/>
      <c r="H291" s="208">
        <v>38.200000000000003</v>
      </c>
      <c r="I291" s="209"/>
      <c r="J291" s="13"/>
      <c r="K291" s="13"/>
      <c r="L291" s="205"/>
      <c r="M291" s="210"/>
      <c r="N291" s="211"/>
      <c r="O291" s="211"/>
      <c r="P291" s="211"/>
      <c r="Q291" s="211"/>
      <c r="R291" s="211"/>
      <c r="S291" s="211"/>
      <c r="T291" s="21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06" t="s">
        <v>519</v>
      </c>
      <c r="AU291" s="206" t="s">
        <v>89</v>
      </c>
      <c r="AV291" s="13" t="s">
        <v>89</v>
      </c>
      <c r="AW291" s="13" t="s">
        <v>35</v>
      </c>
      <c r="AX291" s="13" t="s">
        <v>79</v>
      </c>
      <c r="AY291" s="206" t="s">
        <v>230</v>
      </c>
    </row>
    <row r="292" s="14" customFormat="1">
      <c r="A292" s="14"/>
      <c r="B292" s="213"/>
      <c r="C292" s="14"/>
      <c r="D292" s="191" t="s">
        <v>519</v>
      </c>
      <c r="E292" s="214" t="s">
        <v>1</v>
      </c>
      <c r="F292" s="215" t="s">
        <v>534</v>
      </c>
      <c r="G292" s="14"/>
      <c r="H292" s="216">
        <v>38.200000000000003</v>
      </c>
      <c r="I292" s="217"/>
      <c r="J292" s="14"/>
      <c r="K292" s="14"/>
      <c r="L292" s="213"/>
      <c r="M292" s="218"/>
      <c r="N292" s="219"/>
      <c r="O292" s="219"/>
      <c r="P292" s="219"/>
      <c r="Q292" s="219"/>
      <c r="R292" s="219"/>
      <c r="S292" s="219"/>
      <c r="T292" s="220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14" t="s">
        <v>519</v>
      </c>
      <c r="AU292" s="214" t="s">
        <v>89</v>
      </c>
      <c r="AV292" s="14" t="s">
        <v>235</v>
      </c>
      <c r="AW292" s="14" t="s">
        <v>35</v>
      </c>
      <c r="AX292" s="14" t="s">
        <v>87</v>
      </c>
      <c r="AY292" s="214" t="s">
        <v>230</v>
      </c>
    </row>
    <row r="293" s="12" customFormat="1" ht="22.8" customHeight="1">
      <c r="A293" s="12"/>
      <c r="B293" s="166"/>
      <c r="C293" s="12"/>
      <c r="D293" s="167" t="s">
        <v>78</v>
      </c>
      <c r="E293" s="197" t="s">
        <v>235</v>
      </c>
      <c r="F293" s="197" t="s">
        <v>845</v>
      </c>
      <c r="G293" s="12"/>
      <c r="H293" s="12"/>
      <c r="I293" s="169"/>
      <c r="J293" s="198">
        <f>BK293</f>
        <v>0</v>
      </c>
      <c r="K293" s="12"/>
      <c r="L293" s="166"/>
      <c r="M293" s="171"/>
      <c r="N293" s="172"/>
      <c r="O293" s="172"/>
      <c r="P293" s="173">
        <f>SUM(P294:P298)</f>
        <v>0</v>
      </c>
      <c r="Q293" s="172"/>
      <c r="R293" s="173">
        <f>SUM(R294:R298)</f>
        <v>0</v>
      </c>
      <c r="S293" s="172"/>
      <c r="T293" s="174">
        <f>SUM(T294:T298)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167" t="s">
        <v>87</v>
      </c>
      <c r="AT293" s="175" t="s">
        <v>78</v>
      </c>
      <c r="AU293" s="175" t="s">
        <v>87</v>
      </c>
      <c r="AY293" s="167" t="s">
        <v>230</v>
      </c>
      <c r="BK293" s="176">
        <f>SUM(BK294:BK298)</f>
        <v>0</v>
      </c>
    </row>
    <row r="294" s="2" customFormat="1" ht="16.5" customHeight="1">
      <c r="A294" s="38"/>
      <c r="B294" s="177"/>
      <c r="C294" s="178" t="s">
        <v>332</v>
      </c>
      <c r="D294" s="178" t="s">
        <v>231</v>
      </c>
      <c r="E294" s="179" t="s">
        <v>846</v>
      </c>
      <c r="F294" s="180" t="s">
        <v>847</v>
      </c>
      <c r="G294" s="181" t="s">
        <v>578</v>
      </c>
      <c r="H294" s="182">
        <v>4.3929999999999998</v>
      </c>
      <c r="I294" s="183"/>
      <c r="J294" s="184">
        <f>ROUND(I294*H294,2)</f>
        <v>0</v>
      </c>
      <c r="K294" s="180" t="s">
        <v>515</v>
      </c>
      <c r="L294" s="39"/>
      <c r="M294" s="185" t="s">
        <v>1</v>
      </c>
      <c r="N294" s="186" t="s">
        <v>44</v>
      </c>
      <c r="O294" s="77"/>
      <c r="P294" s="187">
        <f>O294*H294</f>
        <v>0</v>
      </c>
      <c r="Q294" s="187">
        <v>0</v>
      </c>
      <c r="R294" s="187">
        <f>Q294*H294</f>
        <v>0</v>
      </c>
      <c r="S294" s="187">
        <v>0</v>
      </c>
      <c r="T294" s="188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189" t="s">
        <v>235</v>
      </c>
      <c r="AT294" s="189" t="s">
        <v>231</v>
      </c>
      <c r="AU294" s="189" t="s">
        <v>89</v>
      </c>
      <c r="AY294" s="19" t="s">
        <v>230</v>
      </c>
      <c r="BE294" s="190">
        <f>IF(N294="základní",J294,0)</f>
        <v>0</v>
      </c>
      <c r="BF294" s="190">
        <f>IF(N294="snížená",J294,0)</f>
        <v>0</v>
      </c>
      <c r="BG294" s="190">
        <f>IF(N294="zákl. přenesená",J294,0)</f>
        <v>0</v>
      </c>
      <c r="BH294" s="190">
        <f>IF(N294="sníž. přenesená",J294,0)</f>
        <v>0</v>
      </c>
      <c r="BI294" s="190">
        <f>IF(N294="nulová",J294,0)</f>
        <v>0</v>
      </c>
      <c r="BJ294" s="19" t="s">
        <v>87</v>
      </c>
      <c r="BK294" s="190">
        <f>ROUND(I294*H294,2)</f>
        <v>0</v>
      </c>
      <c r="BL294" s="19" t="s">
        <v>235</v>
      </c>
      <c r="BM294" s="189" t="s">
        <v>3092</v>
      </c>
    </row>
    <row r="295" s="2" customFormat="1">
      <c r="A295" s="38"/>
      <c r="B295" s="39"/>
      <c r="C295" s="38"/>
      <c r="D295" s="191" t="s">
        <v>237</v>
      </c>
      <c r="E295" s="38"/>
      <c r="F295" s="192" t="s">
        <v>849</v>
      </c>
      <c r="G295" s="38"/>
      <c r="H295" s="38"/>
      <c r="I295" s="193"/>
      <c r="J295" s="38"/>
      <c r="K295" s="38"/>
      <c r="L295" s="39"/>
      <c r="M295" s="194"/>
      <c r="N295" s="195"/>
      <c r="O295" s="77"/>
      <c r="P295" s="77"/>
      <c r="Q295" s="77"/>
      <c r="R295" s="77"/>
      <c r="S295" s="77"/>
      <c r="T295" s="7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T295" s="19" t="s">
        <v>237</v>
      </c>
      <c r="AU295" s="19" t="s">
        <v>89</v>
      </c>
    </row>
    <row r="296" s="2" customFormat="1">
      <c r="A296" s="38"/>
      <c r="B296" s="39"/>
      <c r="C296" s="38"/>
      <c r="D296" s="199" t="s">
        <v>397</v>
      </c>
      <c r="E296" s="38"/>
      <c r="F296" s="200" t="s">
        <v>850</v>
      </c>
      <c r="G296" s="38"/>
      <c r="H296" s="38"/>
      <c r="I296" s="193"/>
      <c r="J296" s="38"/>
      <c r="K296" s="38"/>
      <c r="L296" s="39"/>
      <c r="M296" s="194"/>
      <c r="N296" s="195"/>
      <c r="O296" s="77"/>
      <c r="P296" s="77"/>
      <c r="Q296" s="77"/>
      <c r="R296" s="77"/>
      <c r="S296" s="77"/>
      <c r="T296" s="7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T296" s="19" t="s">
        <v>397</v>
      </c>
      <c r="AU296" s="19" t="s">
        <v>89</v>
      </c>
    </row>
    <row r="297" s="13" customFormat="1">
      <c r="A297" s="13"/>
      <c r="B297" s="205"/>
      <c r="C297" s="13"/>
      <c r="D297" s="191" t="s">
        <v>519</v>
      </c>
      <c r="E297" s="206" t="s">
        <v>1</v>
      </c>
      <c r="F297" s="207" t="s">
        <v>3093</v>
      </c>
      <c r="G297" s="13"/>
      <c r="H297" s="208">
        <v>4.3929999999999998</v>
      </c>
      <c r="I297" s="209"/>
      <c r="J297" s="13"/>
      <c r="K297" s="13"/>
      <c r="L297" s="205"/>
      <c r="M297" s="210"/>
      <c r="N297" s="211"/>
      <c r="O297" s="211"/>
      <c r="P297" s="211"/>
      <c r="Q297" s="211"/>
      <c r="R297" s="211"/>
      <c r="S297" s="211"/>
      <c r="T297" s="21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06" t="s">
        <v>519</v>
      </c>
      <c r="AU297" s="206" t="s">
        <v>89</v>
      </c>
      <c r="AV297" s="13" t="s">
        <v>89</v>
      </c>
      <c r="AW297" s="13" t="s">
        <v>35</v>
      </c>
      <c r="AX297" s="13" t="s">
        <v>79</v>
      </c>
      <c r="AY297" s="206" t="s">
        <v>230</v>
      </c>
    </row>
    <row r="298" s="14" customFormat="1">
      <c r="A298" s="14"/>
      <c r="B298" s="213"/>
      <c r="C298" s="14"/>
      <c r="D298" s="191" t="s">
        <v>519</v>
      </c>
      <c r="E298" s="214" t="s">
        <v>1</v>
      </c>
      <c r="F298" s="215" t="s">
        <v>534</v>
      </c>
      <c r="G298" s="14"/>
      <c r="H298" s="216">
        <v>4.3929999999999998</v>
      </c>
      <c r="I298" s="217"/>
      <c r="J298" s="14"/>
      <c r="K298" s="14"/>
      <c r="L298" s="213"/>
      <c r="M298" s="218"/>
      <c r="N298" s="219"/>
      <c r="O298" s="219"/>
      <c r="P298" s="219"/>
      <c r="Q298" s="219"/>
      <c r="R298" s="219"/>
      <c r="S298" s="219"/>
      <c r="T298" s="22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14" t="s">
        <v>519</v>
      </c>
      <c r="AU298" s="214" t="s">
        <v>89</v>
      </c>
      <c r="AV298" s="14" t="s">
        <v>235</v>
      </c>
      <c r="AW298" s="14" t="s">
        <v>35</v>
      </c>
      <c r="AX298" s="14" t="s">
        <v>87</v>
      </c>
      <c r="AY298" s="214" t="s">
        <v>230</v>
      </c>
    </row>
    <row r="299" s="12" customFormat="1" ht="22.8" customHeight="1">
      <c r="A299" s="12"/>
      <c r="B299" s="166"/>
      <c r="C299" s="12"/>
      <c r="D299" s="167" t="s">
        <v>78</v>
      </c>
      <c r="E299" s="197" t="s">
        <v>260</v>
      </c>
      <c r="F299" s="197" t="s">
        <v>1038</v>
      </c>
      <c r="G299" s="12"/>
      <c r="H299" s="12"/>
      <c r="I299" s="169"/>
      <c r="J299" s="198">
        <f>BK299</f>
        <v>0</v>
      </c>
      <c r="K299" s="12"/>
      <c r="L299" s="166"/>
      <c r="M299" s="171"/>
      <c r="N299" s="172"/>
      <c r="O299" s="172"/>
      <c r="P299" s="173">
        <f>SUM(P300:P338)</f>
        <v>0</v>
      </c>
      <c r="Q299" s="172"/>
      <c r="R299" s="173">
        <f>SUM(R300:R338)</f>
        <v>0.39542786000000002</v>
      </c>
      <c r="S299" s="172"/>
      <c r="T299" s="174">
        <f>SUM(T300:T338)</f>
        <v>0</v>
      </c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R299" s="167" t="s">
        <v>87</v>
      </c>
      <c r="AT299" s="175" t="s">
        <v>78</v>
      </c>
      <c r="AU299" s="175" t="s">
        <v>87</v>
      </c>
      <c r="AY299" s="167" t="s">
        <v>230</v>
      </c>
      <c r="BK299" s="176">
        <f>SUM(BK300:BK338)</f>
        <v>0</v>
      </c>
    </row>
    <row r="300" s="2" customFormat="1" ht="16.5" customHeight="1">
      <c r="A300" s="38"/>
      <c r="B300" s="177"/>
      <c r="C300" s="178" t="s">
        <v>336</v>
      </c>
      <c r="D300" s="178" t="s">
        <v>231</v>
      </c>
      <c r="E300" s="179" t="s">
        <v>3094</v>
      </c>
      <c r="F300" s="180" t="s">
        <v>3095</v>
      </c>
      <c r="G300" s="181" t="s">
        <v>543</v>
      </c>
      <c r="H300" s="182">
        <v>38.200000000000003</v>
      </c>
      <c r="I300" s="183"/>
      <c r="J300" s="184">
        <f>ROUND(I300*H300,2)</f>
        <v>0</v>
      </c>
      <c r="K300" s="180" t="s">
        <v>515</v>
      </c>
      <c r="L300" s="39"/>
      <c r="M300" s="185" t="s">
        <v>1</v>
      </c>
      <c r="N300" s="186" t="s">
        <v>44</v>
      </c>
      <c r="O300" s="77"/>
      <c r="P300" s="187">
        <f>O300*H300</f>
        <v>0</v>
      </c>
      <c r="Q300" s="187">
        <v>1.0000000000000001E-05</v>
      </c>
      <c r="R300" s="187">
        <f>Q300*H300</f>
        <v>0.00038200000000000007</v>
      </c>
      <c r="S300" s="187">
        <v>0</v>
      </c>
      <c r="T300" s="188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89" t="s">
        <v>235</v>
      </c>
      <c r="AT300" s="189" t="s">
        <v>231</v>
      </c>
      <c r="AU300" s="189" t="s">
        <v>89</v>
      </c>
      <c r="AY300" s="19" t="s">
        <v>230</v>
      </c>
      <c r="BE300" s="190">
        <f>IF(N300="základní",J300,0)</f>
        <v>0</v>
      </c>
      <c r="BF300" s="190">
        <f>IF(N300="snížená",J300,0)</f>
        <v>0</v>
      </c>
      <c r="BG300" s="190">
        <f>IF(N300="zákl. přenesená",J300,0)</f>
        <v>0</v>
      </c>
      <c r="BH300" s="190">
        <f>IF(N300="sníž. přenesená",J300,0)</f>
        <v>0</v>
      </c>
      <c r="BI300" s="190">
        <f>IF(N300="nulová",J300,0)</f>
        <v>0</v>
      </c>
      <c r="BJ300" s="19" t="s">
        <v>87</v>
      </c>
      <c r="BK300" s="190">
        <f>ROUND(I300*H300,2)</f>
        <v>0</v>
      </c>
      <c r="BL300" s="19" t="s">
        <v>235</v>
      </c>
      <c r="BM300" s="189" t="s">
        <v>3096</v>
      </c>
    </row>
    <row r="301" s="2" customFormat="1">
      <c r="A301" s="38"/>
      <c r="B301" s="39"/>
      <c r="C301" s="38"/>
      <c r="D301" s="191" t="s">
        <v>237</v>
      </c>
      <c r="E301" s="38"/>
      <c r="F301" s="192" t="s">
        <v>3097</v>
      </c>
      <c r="G301" s="38"/>
      <c r="H301" s="38"/>
      <c r="I301" s="193"/>
      <c r="J301" s="38"/>
      <c r="K301" s="38"/>
      <c r="L301" s="39"/>
      <c r="M301" s="194"/>
      <c r="N301" s="195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237</v>
      </c>
      <c r="AU301" s="19" t="s">
        <v>89</v>
      </c>
    </row>
    <row r="302" s="2" customFormat="1">
      <c r="A302" s="38"/>
      <c r="B302" s="39"/>
      <c r="C302" s="38"/>
      <c r="D302" s="199" t="s">
        <v>397</v>
      </c>
      <c r="E302" s="38"/>
      <c r="F302" s="200" t="s">
        <v>3098</v>
      </c>
      <c r="G302" s="38"/>
      <c r="H302" s="38"/>
      <c r="I302" s="193"/>
      <c r="J302" s="38"/>
      <c r="K302" s="38"/>
      <c r="L302" s="39"/>
      <c r="M302" s="194"/>
      <c r="N302" s="195"/>
      <c r="O302" s="77"/>
      <c r="P302" s="77"/>
      <c r="Q302" s="77"/>
      <c r="R302" s="77"/>
      <c r="S302" s="77"/>
      <c r="T302" s="7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T302" s="19" t="s">
        <v>397</v>
      </c>
      <c r="AU302" s="19" t="s">
        <v>89</v>
      </c>
    </row>
    <row r="303" s="13" customFormat="1">
      <c r="A303" s="13"/>
      <c r="B303" s="205"/>
      <c r="C303" s="13"/>
      <c r="D303" s="191" t="s">
        <v>519</v>
      </c>
      <c r="E303" s="206" t="s">
        <v>1</v>
      </c>
      <c r="F303" s="207" t="s">
        <v>3091</v>
      </c>
      <c r="G303" s="13"/>
      <c r="H303" s="208">
        <v>38.200000000000003</v>
      </c>
      <c r="I303" s="209"/>
      <c r="J303" s="13"/>
      <c r="K303" s="13"/>
      <c r="L303" s="205"/>
      <c r="M303" s="210"/>
      <c r="N303" s="211"/>
      <c r="O303" s="211"/>
      <c r="P303" s="211"/>
      <c r="Q303" s="211"/>
      <c r="R303" s="211"/>
      <c r="S303" s="211"/>
      <c r="T303" s="21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06" t="s">
        <v>519</v>
      </c>
      <c r="AU303" s="206" t="s">
        <v>89</v>
      </c>
      <c r="AV303" s="13" t="s">
        <v>89</v>
      </c>
      <c r="AW303" s="13" t="s">
        <v>35</v>
      </c>
      <c r="AX303" s="13" t="s">
        <v>79</v>
      </c>
      <c r="AY303" s="206" t="s">
        <v>230</v>
      </c>
    </row>
    <row r="304" s="14" customFormat="1">
      <c r="A304" s="14"/>
      <c r="B304" s="213"/>
      <c r="C304" s="14"/>
      <c r="D304" s="191" t="s">
        <v>519</v>
      </c>
      <c r="E304" s="214" t="s">
        <v>1</v>
      </c>
      <c r="F304" s="215" t="s">
        <v>534</v>
      </c>
      <c r="G304" s="14"/>
      <c r="H304" s="216">
        <v>38.200000000000003</v>
      </c>
      <c r="I304" s="217"/>
      <c r="J304" s="14"/>
      <c r="K304" s="14"/>
      <c r="L304" s="213"/>
      <c r="M304" s="218"/>
      <c r="N304" s="219"/>
      <c r="O304" s="219"/>
      <c r="P304" s="219"/>
      <c r="Q304" s="219"/>
      <c r="R304" s="219"/>
      <c r="S304" s="219"/>
      <c r="T304" s="220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14" t="s">
        <v>519</v>
      </c>
      <c r="AU304" s="214" t="s">
        <v>89</v>
      </c>
      <c r="AV304" s="14" t="s">
        <v>235</v>
      </c>
      <c r="AW304" s="14" t="s">
        <v>35</v>
      </c>
      <c r="AX304" s="14" t="s">
        <v>87</v>
      </c>
      <c r="AY304" s="214" t="s">
        <v>230</v>
      </c>
    </row>
    <row r="305" s="2" customFormat="1" ht="16.5" customHeight="1">
      <c r="A305" s="38"/>
      <c r="B305" s="177"/>
      <c r="C305" s="236" t="s">
        <v>340</v>
      </c>
      <c r="D305" s="236" t="s">
        <v>745</v>
      </c>
      <c r="E305" s="237" t="s">
        <v>3099</v>
      </c>
      <c r="F305" s="238" t="s">
        <v>3100</v>
      </c>
      <c r="G305" s="239" t="s">
        <v>543</v>
      </c>
      <c r="H305" s="240">
        <v>38.773000000000003</v>
      </c>
      <c r="I305" s="241"/>
      <c r="J305" s="242">
        <f>ROUND(I305*H305,2)</f>
        <v>0</v>
      </c>
      <c r="K305" s="238" t="s">
        <v>515</v>
      </c>
      <c r="L305" s="243"/>
      <c r="M305" s="244" t="s">
        <v>1</v>
      </c>
      <c r="N305" s="245" t="s">
        <v>44</v>
      </c>
      <c r="O305" s="77"/>
      <c r="P305" s="187">
        <f>O305*H305</f>
        <v>0</v>
      </c>
      <c r="Q305" s="187">
        <v>0.0048199999999999996</v>
      </c>
      <c r="R305" s="187">
        <f>Q305*H305</f>
        <v>0.18688586000000002</v>
      </c>
      <c r="S305" s="187">
        <v>0</v>
      </c>
      <c r="T305" s="188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89" t="s">
        <v>260</v>
      </c>
      <c r="AT305" s="189" t="s">
        <v>745</v>
      </c>
      <c r="AU305" s="189" t="s">
        <v>89</v>
      </c>
      <c r="AY305" s="19" t="s">
        <v>230</v>
      </c>
      <c r="BE305" s="190">
        <f>IF(N305="základní",J305,0)</f>
        <v>0</v>
      </c>
      <c r="BF305" s="190">
        <f>IF(N305="snížená",J305,0)</f>
        <v>0</v>
      </c>
      <c r="BG305" s="190">
        <f>IF(N305="zákl. přenesená",J305,0)</f>
        <v>0</v>
      </c>
      <c r="BH305" s="190">
        <f>IF(N305="sníž. přenesená",J305,0)</f>
        <v>0</v>
      </c>
      <c r="BI305" s="190">
        <f>IF(N305="nulová",J305,0)</f>
        <v>0</v>
      </c>
      <c r="BJ305" s="19" t="s">
        <v>87</v>
      </c>
      <c r="BK305" s="190">
        <f>ROUND(I305*H305,2)</f>
        <v>0</v>
      </c>
      <c r="BL305" s="19" t="s">
        <v>235</v>
      </c>
      <c r="BM305" s="189" t="s">
        <v>3101</v>
      </c>
    </row>
    <row r="306" s="2" customFormat="1">
      <c r="A306" s="38"/>
      <c r="B306" s="39"/>
      <c r="C306" s="38"/>
      <c r="D306" s="191" t="s">
        <v>237</v>
      </c>
      <c r="E306" s="38"/>
      <c r="F306" s="192" t="s">
        <v>3100</v>
      </c>
      <c r="G306" s="38"/>
      <c r="H306" s="38"/>
      <c r="I306" s="193"/>
      <c r="J306" s="38"/>
      <c r="K306" s="38"/>
      <c r="L306" s="39"/>
      <c r="M306" s="194"/>
      <c r="N306" s="195"/>
      <c r="O306" s="77"/>
      <c r="P306" s="77"/>
      <c r="Q306" s="77"/>
      <c r="R306" s="77"/>
      <c r="S306" s="77"/>
      <c r="T306" s="7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T306" s="19" t="s">
        <v>237</v>
      </c>
      <c r="AU306" s="19" t="s">
        <v>89</v>
      </c>
    </row>
    <row r="307" s="13" customFormat="1">
      <c r="A307" s="13"/>
      <c r="B307" s="205"/>
      <c r="C307" s="13"/>
      <c r="D307" s="191" t="s">
        <v>519</v>
      </c>
      <c r="E307" s="13"/>
      <c r="F307" s="207" t="s">
        <v>3102</v>
      </c>
      <c r="G307" s="13"/>
      <c r="H307" s="208">
        <v>38.773000000000003</v>
      </c>
      <c r="I307" s="209"/>
      <c r="J307" s="13"/>
      <c r="K307" s="13"/>
      <c r="L307" s="205"/>
      <c r="M307" s="210"/>
      <c r="N307" s="211"/>
      <c r="O307" s="211"/>
      <c r="P307" s="211"/>
      <c r="Q307" s="211"/>
      <c r="R307" s="211"/>
      <c r="S307" s="211"/>
      <c r="T307" s="21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06" t="s">
        <v>519</v>
      </c>
      <c r="AU307" s="206" t="s">
        <v>89</v>
      </c>
      <c r="AV307" s="13" t="s">
        <v>89</v>
      </c>
      <c r="AW307" s="13" t="s">
        <v>3</v>
      </c>
      <c r="AX307" s="13" t="s">
        <v>87</v>
      </c>
      <c r="AY307" s="206" t="s">
        <v>230</v>
      </c>
    </row>
    <row r="308" s="2" customFormat="1" ht="16.5" customHeight="1">
      <c r="A308" s="38"/>
      <c r="B308" s="177"/>
      <c r="C308" s="178" t="s">
        <v>344</v>
      </c>
      <c r="D308" s="178" t="s">
        <v>231</v>
      </c>
      <c r="E308" s="179" t="s">
        <v>3103</v>
      </c>
      <c r="F308" s="180" t="s">
        <v>3104</v>
      </c>
      <c r="G308" s="181" t="s">
        <v>2165</v>
      </c>
      <c r="H308" s="182">
        <v>1</v>
      </c>
      <c r="I308" s="183"/>
      <c r="J308" s="184">
        <f>ROUND(I308*H308,2)</f>
        <v>0</v>
      </c>
      <c r="K308" s="180" t="s">
        <v>515</v>
      </c>
      <c r="L308" s="39"/>
      <c r="M308" s="185" t="s">
        <v>1</v>
      </c>
      <c r="N308" s="186" t="s">
        <v>44</v>
      </c>
      <c r="O308" s="77"/>
      <c r="P308" s="187">
        <f>O308*H308</f>
        <v>0</v>
      </c>
      <c r="Q308" s="187">
        <v>0.00018000000000000001</v>
      </c>
      <c r="R308" s="187">
        <f>Q308*H308</f>
        <v>0.00018000000000000001</v>
      </c>
      <c r="S308" s="187">
        <v>0</v>
      </c>
      <c r="T308" s="188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89" t="s">
        <v>235</v>
      </c>
      <c r="AT308" s="189" t="s">
        <v>231</v>
      </c>
      <c r="AU308" s="189" t="s">
        <v>89</v>
      </c>
      <c r="AY308" s="19" t="s">
        <v>230</v>
      </c>
      <c r="BE308" s="190">
        <f>IF(N308="základní",J308,0)</f>
        <v>0</v>
      </c>
      <c r="BF308" s="190">
        <f>IF(N308="snížená",J308,0)</f>
        <v>0</v>
      </c>
      <c r="BG308" s="190">
        <f>IF(N308="zákl. přenesená",J308,0)</f>
        <v>0</v>
      </c>
      <c r="BH308" s="190">
        <f>IF(N308="sníž. přenesená",J308,0)</f>
        <v>0</v>
      </c>
      <c r="BI308" s="190">
        <f>IF(N308="nulová",J308,0)</f>
        <v>0</v>
      </c>
      <c r="BJ308" s="19" t="s">
        <v>87</v>
      </c>
      <c r="BK308" s="190">
        <f>ROUND(I308*H308,2)</f>
        <v>0</v>
      </c>
      <c r="BL308" s="19" t="s">
        <v>235</v>
      </c>
      <c r="BM308" s="189" t="s">
        <v>3105</v>
      </c>
    </row>
    <row r="309" s="2" customFormat="1">
      <c r="A309" s="38"/>
      <c r="B309" s="39"/>
      <c r="C309" s="38"/>
      <c r="D309" s="191" t="s">
        <v>237</v>
      </c>
      <c r="E309" s="38"/>
      <c r="F309" s="192" t="s">
        <v>3106</v>
      </c>
      <c r="G309" s="38"/>
      <c r="H309" s="38"/>
      <c r="I309" s="193"/>
      <c r="J309" s="38"/>
      <c r="K309" s="38"/>
      <c r="L309" s="39"/>
      <c r="M309" s="194"/>
      <c r="N309" s="195"/>
      <c r="O309" s="77"/>
      <c r="P309" s="77"/>
      <c r="Q309" s="77"/>
      <c r="R309" s="77"/>
      <c r="S309" s="77"/>
      <c r="T309" s="7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T309" s="19" t="s">
        <v>237</v>
      </c>
      <c r="AU309" s="19" t="s">
        <v>89</v>
      </c>
    </row>
    <row r="310" s="2" customFormat="1">
      <c r="A310" s="38"/>
      <c r="B310" s="39"/>
      <c r="C310" s="38"/>
      <c r="D310" s="199" t="s">
        <v>397</v>
      </c>
      <c r="E310" s="38"/>
      <c r="F310" s="200" t="s">
        <v>3107</v>
      </c>
      <c r="G310" s="38"/>
      <c r="H310" s="38"/>
      <c r="I310" s="193"/>
      <c r="J310" s="38"/>
      <c r="K310" s="38"/>
      <c r="L310" s="39"/>
      <c r="M310" s="194"/>
      <c r="N310" s="195"/>
      <c r="O310" s="77"/>
      <c r="P310" s="77"/>
      <c r="Q310" s="77"/>
      <c r="R310" s="77"/>
      <c r="S310" s="77"/>
      <c r="T310" s="7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T310" s="19" t="s">
        <v>397</v>
      </c>
      <c r="AU310" s="19" t="s">
        <v>89</v>
      </c>
    </row>
    <row r="311" s="2" customFormat="1" ht="16.5" customHeight="1">
      <c r="A311" s="38"/>
      <c r="B311" s="177"/>
      <c r="C311" s="178" t="s">
        <v>348</v>
      </c>
      <c r="D311" s="178" t="s">
        <v>231</v>
      </c>
      <c r="E311" s="179" t="s">
        <v>2556</v>
      </c>
      <c r="F311" s="180" t="s">
        <v>2557</v>
      </c>
      <c r="G311" s="181" t="s">
        <v>543</v>
      </c>
      <c r="H311" s="182">
        <v>38.200000000000003</v>
      </c>
      <c r="I311" s="183"/>
      <c r="J311" s="184">
        <f>ROUND(I311*H311,2)</f>
        <v>0</v>
      </c>
      <c r="K311" s="180" t="s">
        <v>515</v>
      </c>
      <c r="L311" s="39"/>
      <c r="M311" s="185" t="s">
        <v>1</v>
      </c>
      <c r="N311" s="186" t="s">
        <v>44</v>
      </c>
      <c r="O311" s="77"/>
      <c r="P311" s="187">
        <f>O311*H311</f>
        <v>0</v>
      </c>
      <c r="Q311" s="187">
        <v>0</v>
      </c>
      <c r="R311" s="187">
        <f>Q311*H311</f>
        <v>0</v>
      </c>
      <c r="S311" s="187">
        <v>0</v>
      </c>
      <c r="T311" s="188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189" t="s">
        <v>235</v>
      </c>
      <c r="AT311" s="189" t="s">
        <v>231</v>
      </c>
      <c r="AU311" s="189" t="s">
        <v>89</v>
      </c>
      <c r="AY311" s="19" t="s">
        <v>230</v>
      </c>
      <c r="BE311" s="190">
        <f>IF(N311="základní",J311,0)</f>
        <v>0</v>
      </c>
      <c r="BF311" s="190">
        <f>IF(N311="snížená",J311,0)</f>
        <v>0</v>
      </c>
      <c r="BG311" s="190">
        <f>IF(N311="zákl. přenesená",J311,0)</f>
        <v>0</v>
      </c>
      <c r="BH311" s="190">
        <f>IF(N311="sníž. přenesená",J311,0)</f>
        <v>0</v>
      </c>
      <c r="BI311" s="190">
        <f>IF(N311="nulová",J311,0)</f>
        <v>0</v>
      </c>
      <c r="BJ311" s="19" t="s">
        <v>87</v>
      </c>
      <c r="BK311" s="190">
        <f>ROUND(I311*H311,2)</f>
        <v>0</v>
      </c>
      <c r="BL311" s="19" t="s">
        <v>235</v>
      </c>
      <c r="BM311" s="189" t="s">
        <v>3108</v>
      </c>
    </row>
    <row r="312" s="2" customFormat="1">
      <c r="A312" s="38"/>
      <c r="B312" s="39"/>
      <c r="C312" s="38"/>
      <c r="D312" s="191" t="s">
        <v>237</v>
      </c>
      <c r="E312" s="38"/>
      <c r="F312" s="192" t="s">
        <v>2557</v>
      </c>
      <c r="G312" s="38"/>
      <c r="H312" s="38"/>
      <c r="I312" s="193"/>
      <c r="J312" s="38"/>
      <c r="K312" s="38"/>
      <c r="L312" s="39"/>
      <c r="M312" s="194"/>
      <c r="N312" s="195"/>
      <c r="O312" s="77"/>
      <c r="P312" s="77"/>
      <c r="Q312" s="77"/>
      <c r="R312" s="77"/>
      <c r="S312" s="77"/>
      <c r="T312" s="7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19" t="s">
        <v>237</v>
      </c>
      <c r="AU312" s="19" t="s">
        <v>89</v>
      </c>
    </row>
    <row r="313" s="2" customFormat="1">
      <c r="A313" s="38"/>
      <c r="B313" s="39"/>
      <c r="C313" s="38"/>
      <c r="D313" s="199" t="s">
        <v>397</v>
      </c>
      <c r="E313" s="38"/>
      <c r="F313" s="200" t="s">
        <v>2559</v>
      </c>
      <c r="G313" s="38"/>
      <c r="H313" s="38"/>
      <c r="I313" s="193"/>
      <c r="J313" s="38"/>
      <c r="K313" s="38"/>
      <c r="L313" s="39"/>
      <c r="M313" s="194"/>
      <c r="N313" s="195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397</v>
      </c>
      <c r="AU313" s="19" t="s">
        <v>89</v>
      </c>
    </row>
    <row r="314" s="15" customFormat="1">
      <c r="A314" s="15"/>
      <c r="B314" s="221"/>
      <c r="C314" s="15"/>
      <c r="D314" s="191" t="s">
        <v>519</v>
      </c>
      <c r="E314" s="222" t="s">
        <v>1</v>
      </c>
      <c r="F314" s="223" t="s">
        <v>2179</v>
      </c>
      <c r="G314" s="15"/>
      <c r="H314" s="222" t="s">
        <v>1</v>
      </c>
      <c r="I314" s="224"/>
      <c r="J314" s="15"/>
      <c r="K314" s="15"/>
      <c r="L314" s="221"/>
      <c r="M314" s="225"/>
      <c r="N314" s="226"/>
      <c r="O314" s="226"/>
      <c r="P314" s="226"/>
      <c r="Q314" s="226"/>
      <c r="R314" s="226"/>
      <c r="S314" s="226"/>
      <c r="T314" s="227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22" t="s">
        <v>519</v>
      </c>
      <c r="AU314" s="222" t="s">
        <v>89</v>
      </c>
      <c r="AV314" s="15" t="s">
        <v>87</v>
      </c>
      <c r="AW314" s="15" t="s">
        <v>35</v>
      </c>
      <c r="AX314" s="15" t="s">
        <v>79</v>
      </c>
      <c r="AY314" s="222" t="s">
        <v>230</v>
      </c>
    </row>
    <row r="315" s="13" customFormat="1">
      <c r="A315" s="13"/>
      <c r="B315" s="205"/>
      <c r="C315" s="13"/>
      <c r="D315" s="191" t="s">
        <v>519</v>
      </c>
      <c r="E315" s="206" t="s">
        <v>1</v>
      </c>
      <c r="F315" s="207" t="s">
        <v>3091</v>
      </c>
      <c r="G315" s="13"/>
      <c r="H315" s="208">
        <v>38.200000000000003</v>
      </c>
      <c r="I315" s="209"/>
      <c r="J315" s="13"/>
      <c r="K315" s="13"/>
      <c r="L315" s="205"/>
      <c r="M315" s="210"/>
      <c r="N315" s="211"/>
      <c r="O315" s="211"/>
      <c r="P315" s="211"/>
      <c r="Q315" s="211"/>
      <c r="R315" s="211"/>
      <c r="S315" s="211"/>
      <c r="T315" s="21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06" t="s">
        <v>519</v>
      </c>
      <c r="AU315" s="206" t="s">
        <v>89</v>
      </c>
      <c r="AV315" s="13" t="s">
        <v>89</v>
      </c>
      <c r="AW315" s="13" t="s">
        <v>35</v>
      </c>
      <c r="AX315" s="13" t="s">
        <v>79</v>
      </c>
      <c r="AY315" s="206" t="s">
        <v>230</v>
      </c>
    </row>
    <row r="316" s="14" customFormat="1">
      <c r="A316" s="14"/>
      <c r="B316" s="213"/>
      <c r="C316" s="14"/>
      <c r="D316" s="191" t="s">
        <v>519</v>
      </c>
      <c r="E316" s="214" t="s">
        <v>1</v>
      </c>
      <c r="F316" s="215" t="s">
        <v>534</v>
      </c>
      <c r="G316" s="14"/>
      <c r="H316" s="216">
        <v>38.200000000000003</v>
      </c>
      <c r="I316" s="217"/>
      <c r="J316" s="14"/>
      <c r="K316" s="14"/>
      <c r="L316" s="213"/>
      <c r="M316" s="218"/>
      <c r="N316" s="219"/>
      <c r="O316" s="219"/>
      <c r="P316" s="219"/>
      <c r="Q316" s="219"/>
      <c r="R316" s="219"/>
      <c r="S316" s="219"/>
      <c r="T316" s="220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14" t="s">
        <v>519</v>
      </c>
      <c r="AU316" s="214" t="s">
        <v>89</v>
      </c>
      <c r="AV316" s="14" t="s">
        <v>235</v>
      </c>
      <c r="AW316" s="14" t="s">
        <v>35</v>
      </c>
      <c r="AX316" s="14" t="s">
        <v>87</v>
      </c>
      <c r="AY316" s="214" t="s">
        <v>230</v>
      </c>
    </row>
    <row r="317" s="2" customFormat="1" ht="16.5" customHeight="1">
      <c r="A317" s="38"/>
      <c r="B317" s="177"/>
      <c r="C317" s="178" t="s">
        <v>352</v>
      </c>
      <c r="D317" s="178" t="s">
        <v>231</v>
      </c>
      <c r="E317" s="179" t="s">
        <v>3109</v>
      </c>
      <c r="F317" s="180" t="s">
        <v>3110</v>
      </c>
      <c r="G317" s="181" t="s">
        <v>458</v>
      </c>
      <c r="H317" s="182">
        <v>1</v>
      </c>
      <c r="I317" s="183"/>
      <c r="J317" s="184">
        <f>ROUND(I317*H317,2)</f>
        <v>0</v>
      </c>
      <c r="K317" s="180" t="s">
        <v>515</v>
      </c>
      <c r="L317" s="39"/>
      <c r="M317" s="185" t="s">
        <v>1</v>
      </c>
      <c r="N317" s="186" t="s">
        <v>44</v>
      </c>
      <c r="O317" s="77"/>
      <c r="P317" s="187">
        <f>O317*H317</f>
        <v>0</v>
      </c>
      <c r="Q317" s="187">
        <v>0.049070000000000003</v>
      </c>
      <c r="R317" s="187">
        <f>Q317*H317</f>
        <v>0.049070000000000003</v>
      </c>
      <c r="S317" s="187">
        <v>0</v>
      </c>
      <c r="T317" s="188">
        <f>S317*H317</f>
        <v>0</v>
      </c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R317" s="189" t="s">
        <v>235</v>
      </c>
      <c r="AT317" s="189" t="s">
        <v>231</v>
      </c>
      <c r="AU317" s="189" t="s">
        <v>89</v>
      </c>
      <c r="AY317" s="19" t="s">
        <v>230</v>
      </c>
      <c r="BE317" s="190">
        <f>IF(N317="základní",J317,0)</f>
        <v>0</v>
      </c>
      <c r="BF317" s="190">
        <f>IF(N317="snížená",J317,0)</f>
        <v>0</v>
      </c>
      <c r="BG317" s="190">
        <f>IF(N317="zákl. přenesená",J317,0)</f>
        <v>0</v>
      </c>
      <c r="BH317" s="190">
        <f>IF(N317="sníž. přenesená",J317,0)</f>
        <v>0</v>
      </c>
      <c r="BI317" s="190">
        <f>IF(N317="nulová",J317,0)</f>
        <v>0</v>
      </c>
      <c r="BJ317" s="19" t="s">
        <v>87</v>
      </c>
      <c r="BK317" s="190">
        <f>ROUND(I317*H317,2)</f>
        <v>0</v>
      </c>
      <c r="BL317" s="19" t="s">
        <v>235</v>
      </c>
      <c r="BM317" s="189" t="s">
        <v>3111</v>
      </c>
    </row>
    <row r="318" s="2" customFormat="1">
      <c r="A318" s="38"/>
      <c r="B318" s="39"/>
      <c r="C318" s="38"/>
      <c r="D318" s="191" t="s">
        <v>237</v>
      </c>
      <c r="E318" s="38"/>
      <c r="F318" s="192" t="s">
        <v>3112</v>
      </c>
      <c r="G318" s="38"/>
      <c r="H318" s="38"/>
      <c r="I318" s="193"/>
      <c r="J318" s="38"/>
      <c r="K318" s="38"/>
      <c r="L318" s="39"/>
      <c r="M318" s="194"/>
      <c r="N318" s="195"/>
      <c r="O318" s="77"/>
      <c r="P318" s="77"/>
      <c r="Q318" s="77"/>
      <c r="R318" s="77"/>
      <c r="S318" s="77"/>
      <c r="T318" s="7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T318" s="19" t="s">
        <v>237</v>
      </c>
      <c r="AU318" s="19" t="s">
        <v>89</v>
      </c>
    </row>
    <row r="319" s="2" customFormat="1">
      <c r="A319" s="38"/>
      <c r="B319" s="39"/>
      <c r="C319" s="38"/>
      <c r="D319" s="199" t="s">
        <v>397</v>
      </c>
      <c r="E319" s="38"/>
      <c r="F319" s="200" t="s">
        <v>3113</v>
      </c>
      <c r="G319" s="38"/>
      <c r="H319" s="38"/>
      <c r="I319" s="193"/>
      <c r="J319" s="38"/>
      <c r="K319" s="38"/>
      <c r="L319" s="39"/>
      <c r="M319" s="194"/>
      <c r="N319" s="195"/>
      <c r="O319" s="77"/>
      <c r="P319" s="77"/>
      <c r="Q319" s="77"/>
      <c r="R319" s="77"/>
      <c r="S319" s="77"/>
      <c r="T319" s="7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19" t="s">
        <v>397</v>
      </c>
      <c r="AU319" s="19" t="s">
        <v>89</v>
      </c>
    </row>
    <row r="320" s="13" customFormat="1">
      <c r="A320" s="13"/>
      <c r="B320" s="205"/>
      <c r="C320" s="13"/>
      <c r="D320" s="191" t="s">
        <v>519</v>
      </c>
      <c r="E320" s="206" t="s">
        <v>1</v>
      </c>
      <c r="F320" s="207" t="s">
        <v>3114</v>
      </c>
      <c r="G320" s="13"/>
      <c r="H320" s="208">
        <v>1</v>
      </c>
      <c r="I320" s="209"/>
      <c r="J320" s="13"/>
      <c r="K320" s="13"/>
      <c r="L320" s="205"/>
      <c r="M320" s="210"/>
      <c r="N320" s="211"/>
      <c r="O320" s="211"/>
      <c r="P320" s="211"/>
      <c r="Q320" s="211"/>
      <c r="R320" s="211"/>
      <c r="S320" s="211"/>
      <c r="T320" s="21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06" t="s">
        <v>519</v>
      </c>
      <c r="AU320" s="206" t="s">
        <v>89</v>
      </c>
      <c r="AV320" s="13" t="s">
        <v>89</v>
      </c>
      <c r="AW320" s="13" t="s">
        <v>35</v>
      </c>
      <c r="AX320" s="13" t="s">
        <v>79</v>
      </c>
      <c r="AY320" s="206" t="s">
        <v>230</v>
      </c>
    </row>
    <row r="321" s="14" customFormat="1">
      <c r="A321" s="14"/>
      <c r="B321" s="213"/>
      <c r="C321" s="14"/>
      <c r="D321" s="191" t="s">
        <v>519</v>
      </c>
      <c r="E321" s="214" t="s">
        <v>1</v>
      </c>
      <c r="F321" s="215" t="s">
        <v>534</v>
      </c>
      <c r="G321" s="14"/>
      <c r="H321" s="216">
        <v>1</v>
      </c>
      <c r="I321" s="217"/>
      <c r="J321" s="14"/>
      <c r="K321" s="14"/>
      <c r="L321" s="213"/>
      <c r="M321" s="218"/>
      <c r="N321" s="219"/>
      <c r="O321" s="219"/>
      <c r="P321" s="219"/>
      <c r="Q321" s="219"/>
      <c r="R321" s="219"/>
      <c r="S321" s="219"/>
      <c r="T321" s="220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14" t="s">
        <v>519</v>
      </c>
      <c r="AU321" s="214" t="s">
        <v>89</v>
      </c>
      <c r="AV321" s="14" t="s">
        <v>235</v>
      </c>
      <c r="AW321" s="14" t="s">
        <v>35</v>
      </c>
      <c r="AX321" s="14" t="s">
        <v>87</v>
      </c>
      <c r="AY321" s="214" t="s">
        <v>230</v>
      </c>
    </row>
    <row r="322" s="2" customFormat="1" ht="16.5" customHeight="1">
      <c r="A322" s="38"/>
      <c r="B322" s="177"/>
      <c r="C322" s="178" t="s">
        <v>356</v>
      </c>
      <c r="D322" s="178" t="s">
        <v>231</v>
      </c>
      <c r="E322" s="179" t="s">
        <v>3115</v>
      </c>
      <c r="F322" s="180" t="s">
        <v>3116</v>
      </c>
      <c r="G322" s="181" t="s">
        <v>458</v>
      </c>
      <c r="H322" s="182">
        <v>1</v>
      </c>
      <c r="I322" s="183"/>
      <c r="J322" s="184">
        <f>ROUND(I322*H322,2)</f>
        <v>0</v>
      </c>
      <c r="K322" s="180" t="s">
        <v>515</v>
      </c>
      <c r="L322" s="39"/>
      <c r="M322" s="185" t="s">
        <v>1</v>
      </c>
      <c r="N322" s="186" t="s">
        <v>44</v>
      </c>
      <c r="O322" s="77"/>
      <c r="P322" s="187">
        <f>O322*H322</f>
        <v>0</v>
      </c>
      <c r="Q322" s="187">
        <v>0.083299999999999999</v>
      </c>
      <c r="R322" s="187">
        <f>Q322*H322</f>
        <v>0.083299999999999999</v>
      </c>
      <c r="S322" s="187">
        <v>0</v>
      </c>
      <c r="T322" s="188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89" t="s">
        <v>235</v>
      </c>
      <c r="AT322" s="189" t="s">
        <v>231</v>
      </c>
      <c r="AU322" s="189" t="s">
        <v>89</v>
      </c>
      <c r="AY322" s="19" t="s">
        <v>230</v>
      </c>
      <c r="BE322" s="190">
        <f>IF(N322="základní",J322,0)</f>
        <v>0</v>
      </c>
      <c r="BF322" s="190">
        <f>IF(N322="snížená",J322,0)</f>
        <v>0</v>
      </c>
      <c r="BG322" s="190">
        <f>IF(N322="zákl. přenesená",J322,0)</f>
        <v>0</v>
      </c>
      <c r="BH322" s="190">
        <f>IF(N322="sníž. přenesená",J322,0)</f>
        <v>0</v>
      </c>
      <c r="BI322" s="190">
        <f>IF(N322="nulová",J322,0)</f>
        <v>0</v>
      </c>
      <c r="BJ322" s="19" t="s">
        <v>87</v>
      </c>
      <c r="BK322" s="190">
        <f>ROUND(I322*H322,2)</f>
        <v>0</v>
      </c>
      <c r="BL322" s="19" t="s">
        <v>235</v>
      </c>
      <c r="BM322" s="189" t="s">
        <v>3117</v>
      </c>
    </row>
    <row r="323" s="2" customFormat="1">
      <c r="A323" s="38"/>
      <c r="B323" s="39"/>
      <c r="C323" s="38"/>
      <c r="D323" s="191" t="s">
        <v>237</v>
      </c>
      <c r="E323" s="38"/>
      <c r="F323" s="192" t="s">
        <v>3118</v>
      </c>
      <c r="G323" s="38"/>
      <c r="H323" s="38"/>
      <c r="I323" s="193"/>
      <c r="J323" s="38"/>
      <c r="K323" s="38"/>
      <c r="L323" s="39"/>
      <c r="M323" s="194"/>
      <c r="N323" s="195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237</v>
      </c>
      <c r="AU323" s="19" t="s">
        <v>89</v>
      </c>
    </row>
    <row r="324" s="2" customFormat="1">
      <c r="A324" s="38"/>
      <c r="B324" s="39"/>
      <c r="C324" s="38"/>
      <c r="D324" s="199" t="s">
        <v>397</v>
      </c>
      <c r="E324" s="38"/>
      <c r="F324" s="200" t="s">
        <v>3119</v>
      </c>
      <c r="G324" s="38"/>
      <c r="H324" s="38"/>
      <c r="I324" s="193"/>
      <c r="J324" s="38"/>
      <c r="K324" s="38"/>
      <c r="L324" s="39"/>
      <c r="M324" s="194"/>
      <c r="N324" s="195"/>
      <c r="O324" s="77"/>
      <c r="P324" s="77"/>
      <c r="Q324" s="77"/>
      <c r="R324" s="77"/>
      <c r="S324" s="77"/>
      <c r="T324" s="7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T324" s="19" t="s">
        <v>397</v>
      </c>
      <c r="AU324" s="19" t="s">
        <v>89</v>
      </c>
    </row>
    <row r="325" s="13" customFormat="1">
      <c r="A325" s="13"/>
      <c r="B325" s="205"/>
      <c r="C325" s="13"/>
      <c r="D325" s="191" t="s">
        <v>519</v>
      </c>
      <c r="E325" s="206" t="s">
        <v>1</v>
      </c>
      <c r="F325" s="207" t="s">
        <v>3120</v>
      </c>
      <c r="G325" s="13"/>
      <c r="H325" s="208">
        <v>1</v>
      </c>
      <c r="I325" s="209"/>
      <c r="J325" s="13"/>
      <c r="K325" s="13"/>
      <c r="L325" s="205"/>
      <c r="M325" s="210"/>
      <c r="N325" s="211"/>
      <c r="O325" s="211"/>
      <c r="P325" s="211"/>
      <c r="Q325" s="211"/>
      <c r="R325" s="211"/>
      <c r="S325" s="211"/>
      <c r="T325" s="21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06" t="s">
        <v>519</v>
      </c>
      <c r="AU325" s="206" t="s">
        <v>89</v>
      </c>
      <c r="AV325" s="13" t="s">
        <v>89</v>
      </c>
      <c r="AW325" s="13" t="s">
        <v>35</v>
      </c>
      <c r="AX325" s="13" t="s">
        <v>79</v>
      </c>
      <c r="AY325" s="206" t="s">
        <v>230</v>
      </c>
    </row>
    <row r="326" s="14" customFormat="1">
      <c r="A326" s="14"/>
      <c r="B326" s="213"/>
      <c r="C326" s="14"/>
      <c r="D326" s="191" t="s">
        <v>519</v>
      </c>
      <c r="E326" s="214" t="s">
        <v>1</v>
      </c>
      <c r="F326" s="215" t="s">
        <v>534</v>
      </c>
      <c r="G326" s="14"/>
      <c r="H326" s="216">
        <v>1</v>
      </c>
      <c r="I326" s="217"/>
      <c r="J326" s="14"/>
      <c r="K326" s="14"/>
      <c r="L326" s="213"/>
      <c r="M326" s="218"/>
      <c r="N326" s="219"/>
      <c r="O326" s="219"/>
      <c r="P326" s="219"/>
      <c r="Q326" s="219"/>
      <c r="R326" s="219"/>
      <c r="S326" s="219"/>
      <c r="T326" s="220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14" t="s">
        <v>519</v>
      </c>
      <c r="AU326" s="214" t="s">
        <v>89</v>
      </c>
      <c r="AV326" s="14" t="s">
        <v>235</v>
      </c>
      <c r="AW326" s="14" t="s">
        <v>35</v>
      </c>
      <c r="AX326" s="14" t="s">
        <v>87</v>
      </c>
      <c r="AY326" s="214" t="s">
        <v>230</v>
      </c>
    </row>
    <row r="327" s="2" customFormat="1" ht="21.75" customHeight="1">
      <c r="A327" s="38"/>
      <c r="B327" s="177"/>
      <c r="C327" s="178" t="s">
        <v>360</v>
      </c>
      <c r="D327" s="178" t="s">
        <v>231</v>
      </c>
      <c r="E327" s="179" t="s">
        <v>3121</v>
      </c>
      <c r="F327" s="180" t="s">
        <v>3122</v>
      </c>
      <c r="G327" s="181" t="s">
        <v>458</v>
      </c>
      <c r="H327" s="182">
        <v>1</v>
      </c>
      <c r="I327" s="183"/>
      <c r="J327" s="184">
        <f>ROUND(I327*H327,2)</f>
        <v>0</v>
      </c>
      <c r="K327" s="180" t="s">
        <v>515</v>
      </c>
      <c r="L327" s="39"/>
      <c r="M327" s="185" t="s">
        <v>1</v>
      </c>
      <c r="N327" s="186" t="s">
        <v>44</v>
      </c>
      <c r="O327" s="77"/>
      <c r="P327" s="187">
        <f>O327*H327</f>
        <v>0</v>
      </c>
      <c r="Q327" s="187">
        <v>0.0065500000000000003</v>
      </c>
      <c r="R327" s="187">
        <f>Q327*H327</f>
        <v>0.0065500000000000003</v>
      </c>
      <c r="S327" s="187">
        <v>0</v>
      </c>
      <c r="T327" s="188">
        <f>S327*H327</f>
        <v>0</v>
      </c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R327" s="189" t="s">
        <v>235</v>
      </c>
      <c r="AT327" s="189" t="s">
        <v>231</v>
      </c>
      <c r="AU327" s="189" t="s">
        <v>89</v>
      </c>
      <c r="AY327" s="19" t="s">
        <v>230</v>
      </c>
      <c r="BE327" s="190">
        <f>IF(N327="základní",J327,0)</f>
        <v>0</v>
      </c>
      <c r="BF327" s="190">
        <f>IF(N327="snížená",J327,0)</f>
        <v>0</v>
      </c>
      <c r="BG327" s="190">
        <f>IF(N327="zákl. přenesená",J327,0)</f>
        <v>0</v>
      </c>
      <c r="BH327" s="190">
        <f>IF(N327="sníž. přenesená",J327,0)</f>
        <v>0</v>
      </c>
      <c r="BI327" s="190">
        <f>IF(N327="nulová",J327,0)</f>
        <v>0</v>
      </c>
      <c r="BJ327" s="19" t="s">
        <v>87</v>
      </c>
      <c r="BK327" s="190">
        <f>ROUND(I327*H327,2)</f>
        <v>0</v>
      </c>
      <c r="BL327" s="19" t="s">
        <v>235</v>
      </c>
      <c r="BM327" s="189" t="s">
        <v>3123</v>
      </c>
    </row>
    <row r="328" s="2" customFormat="1">
      <c r="A328" s="38"/>
      <c r="B328" s="39"/>
      <c r="C328" s="38"/>
      <c r="D328" s="191" t="s">
        <v>237</v>
      </c>
      <c r="E328" s="38"/>
      <c r="F328" s="192" t="s">
        <v>3124</v>
      </c>
      <c r="G328" s="38"/>
      <c r="H328" s="38"/>
      <c r="I328" s="193"/>
      <c r="J328" s="38"/>
      <c r="K328" s="38"/>
      <c r="L328" s="39"/>
      <c r="M328" s="194"/>
      <c r="N328" s="195"/>
      <c r="O328" s="77"/>
      <c r="P328" s="77"/>
      <c r="Q328" s="77"/>
      <c r="R328" s="77"/>
      <c r="S328" s="77"/>
      <c r="T328" s="7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T328" s="19" t="s">
        <v>237</v>
      </c>
      <c r="AU328" s="19" t="s">
        <v>89</v>
      </c>
    </row>
    <row r="329" s="2" customFormat="1">
      <c r="A329" s="38"/>
      <c r="B329" s="39"/>
      <c r="C329" s="38"/>
      <c r="D329" s="199" t="s">
        <v>397</v>
      </c>
      <c r="E329" s="38"/>
      <c r="F329" s="200" t="s">
        <v>3125</v>
      </c>
      <c r="G329" s="38"/>
      <c r="H329" s="38"/>
      <c r="I329" s="193"/>
      <c r="J329" s="38"/>
      <c r="K329" s="38"/>
      <c r="L329" s="39"/>
      <c r="M329" s="194"/>
      <c r="N329" s="195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397</v>
      </c>
      <c r="AU329" s="19" t="s">
        <v>89</v>
      </c>
    </row>
    <row r="330" s="2" customFormat="1" ht="21.75" customHeight="1">
      <c r="A330" s="38"/>
      <c r="B330" s="177"/>
      <c r="C330" s="178" t="s">
        <v>367</v>
      </c>
      <c r="D330" s="178" t="s">
        <v>231</v>
      </c>
      <c r="E330" s="179" t="s">
        <v>3126</v>
      </c>
      <c r="F330" s="180" t="s">
        <v>3127</v>
      </c>
      <c r="G330" s="181" t="s">
        <v>458</v>
      </c>
      <c r="H330" s="182">
        <v>1</v>
      </c>
      <c r="I330" s="183"/>
      <c r="J330" s="184">
        <f>ROUND(I330*H330,2)</f>
        <v>0</v>
      </c>
      <c r="K330" s="180" t="s">
        <v>515</v>
      </c>
      <c r="L330" s="39"/>
      <c r="M330" s="185" t="s">
        <v>1</v>
      </c>
      <c r="N330" s="186" t="s">
        <v>44</v>
      </c>
      <c r="O330" s="77"/>
      <c r="P330" s="187">
        <f>O330*H330</f>
        <v>0</v>
      </c>
      <c r="Q330" s="187">
        <v>0.01048</v>
      </c>
      <c r="R330" s="187">
        <f>Q330*H330</f>
        <v>0.01048</v>
      </c>
      <c r="S330" s="187">
        <v>0</v>
      </c>
      <c r="T330" s="188">
        <f>S330*H330</f>
        <v>0</v>
      </c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R330" s="189" t="s">
        <v>235</v>
      </c>
      <c r="AT330" s="189" t="s">
        <v>231</v>
      </c>
      <c r="AU330" s="189" t="s">
        <v>89</v>
      </c>
      <c r="AY330" s="19" t="s">
        <v>230</v>
      </c>
      <c r="BE330" s="190">
        <f>IF(N330="základní",J330,0)</f>
        <v>0</v>
      </c>
      <c r="BF330" s="190">
        <f>IF(N330="snížená",J330,0)</f>
        <v>0</v>
      </c>
      <c r="BG330" s="190">
        <f>IF(N330="zákl. přenesená",J330,0)</f>
        <v>0</v>
      </c>
      <c r="BH330" s="190">
        <f>IF(N330="sníž. přenesená",J330,0)</f>
        <v>0</v>
      </c>
      <c r="BI330" s="190">
        <f>IF(N330="nulová",J330,0)</f>
        <v>0</v>
      </c>
      <c r="BJ330" s="19" t="s">
        <v>87</v>
      </c>
      <c r="BK330" s="190">
        <f>ROUND(I330*H330,2)</f>
        <v>0</v>
      </c>
      <c r="BL330" s="19" t="s">
        <v>235</v>
      </c>
      <c r="BM330" s="189" t="s">
        <v>3128</v>
      </c>
    </row>
    <row r="331" s="2" customFormat="1">
      <c r="A331" s="38"/>
      <c r="B331" s="39"/>
      <c r="C331" s="38"/>
      <c r="D331" s="191" t="s">
        <v>237</v>
      </c>
      <c r="E331" s="38"/>
      <c r="F331" s="192" t="s">
        <v>3129</v>
      </c>
      <c r="G331" s="38"/>
      <c r="H331" s="38"/>
      <c r="I331" s="193"/>
      <c r="J331" s="38"/>
      <c r="K331" s="38"/>
      <c r="L331" s="39"/>
      <c r="M331" s="194"/>
      <c r="N331" s="195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237</v>
      </c>
      <c r="AU331" s="19" t="s">
        <v>89</v>
      </c>
    </row>
    <row r="332" s="2" customFormat="1">
      <c r="A332" s="38"/>
      <c r="B332" s="39"/>
      <c r="C332" s="38"/>
      <c r="D332" s="199" t="s">
        <v>397</v>
      </c>
      <c r="E332" s="38"/>
      <c r="F332" s="200" t="s">
        <v>3130</v>
      </c>
      <c r="G332" s="38"/>
      <c r="H332" s="38"/>
      <c r="I332" s="193"/>
      <c r="J332" s="38"/>
      <c r="K332" s="38"/>
      <c r="L332" s="39"/>
      <c r="M332" s="194"/>
      <c r="N332" s="195"/>
      <c r="O332" s="77"/>
      <c r="P332" s="77"/>
      <c r="Q332" s="77"/>
      <c r="R332" s="77"/>
      <c r="S332" s="77"/>
      <c r="T332" s="7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T332" s="19" t="s">
        <v>397</v>
      </c>
      <c r="AU332" s="19" t="s">
        <v>89</v>
      </c>
    </row>
    <row r="333" s="2" customFormat="1" ht="16.5" customHeight="1">
      <c r="A333" s="38"/>
      <c r="B333" s="177"/>
      <c r="C333" s="178" t="s">
        <v>373</v>
      </c>
      <c r="D333" s="178" t="s">
        <v>231</v>
      </c>
      <c r="E333" s="179" t="s">
        <v>3131</v>
      </c>
      <c r="F333" s="180" t="s">
        <v>3132</v>
      </c>
      <c r="G333" s="181" t="s">
        <v>458</v>
      </c>
      <c r="H333" s="182">
        <v>1</v>
      </c>
      <c r="I333" s="183"/>
      <c r="J333" s="184">
        <f>ROUND(I333*H333,2)</f>
        <v>0</v>
      </c>
      <c r="K333" s="180" t="s">
        <v>515</v>
      </c>
      <c r="L333" s="39"/>
      <c r="M333" s="185" t="s">
        <v>1</v>
      </c>
      <c r="N333" s="186" t="s">
        <v>44</v>
      </c>
      <c r="O333" s="77"/>
      <c r="P333" s="187">
        <f>O333*H333</f>
        <v>0</v>
      </c>
      <c r="Q333" s="187">
        <v>0</v>
      </c>
      <c r="R333" s="187">
        <f>Q333*H333</f>
        <v>0</v>
      </c>
      <c r="S333" s="187">
        <v>0</v>
      </c>
      <c r="T333" s="188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89" t="s">
        <v>235</v>
      </c>
      <c r="AT333" s="189" t="s">
        <v>231</v>
      </c>
      <c r="AU333" s="189" t="s">
        <v>89</v>
      </c>
      <c r="AY333" s="19" t="s">
        <v>230</v>
      </c>
      <c r="BE333" s="190">
        <f>IF(N333="základní",J333,0)</f>
        <v>0</v>
      </c>
      <c r="BF333" s="190">
        <f>IF(N333="snížená",J333,0)</f>
        <v>0</v>
      </c>
      <c r="BG333" s="190">
        <f>IF(N333="zákl. přenesená",J333,0)</f>
        <v>0</v>
      </c>
      <c r="BH333" s="190">
        <f>IF(N333="sníž. přenesená",J333,0)</f>
        <v>0</v>
      </c>
      <c r="BI333" s="190">
        <f>IF(N333="nulová",J333,0)</f>
        <v>0</v>
      </c>
      <c r="BJ333" s="19" t="s">
        <v>87</v>
      </c>
      <c r="BK333" s="190">
        <f>ROUND(I333*H333,2)</f>
        <v>0</v>
      </c>
      <c r="BL333" s="19" t="s">
        <v>235</v>
      </c>
      <c r="BM333" s="189" t="s">
        <v>3133</v>
      </c>
    </row>
    <row r="334" s="2" customFormat="1">
      <c r="A334" s="38"/>
      <c r="B334" s="39"/>
      <c r="C334" s="38"/>
      <c r="D334" s="191" t="s">
        <v>237</v>
      </c>
      <c r="E334" s="38"/>
      <c r="F334" s="192" t="s">
        <v>3134</v>
      </c>
      <c r="G334" s="38"/>
      <c r="H334" s="38"/>
      <c r="I334" s="193"/>
      <c r="J334" s="38"/>
      <c r="K334" s="38"/>
      <c r="L334" s="39"/>
      <c r="M334" s="194"/>
      <c r="N334" s="195"/>
      <c r="O334" s="77"/>
      <c r="P334" s="77"/>
      <c r="Q334" s="77"/>
      <c r="R334" s="77"/>
      <c r="S334" s="77"/>
      <c r="T334" s="7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T334" s="19" t="s">
        <v>237</v>
      </c>
      <c r="AU334" s="19" t="s">
        <v>89</v>
      </c>
    </row>
    <row r="335" s="2" customFormat="1">
      <c r="A335" s="38"/>
      <c r="B335" s="39"/>
      <c r="C335" s="38"/>
      <c r="D335" s="199" t="s">
        <v>397</v>
      </c>
      <c r="E335" s="38"/>
      <c r="F335" s="200" t="s">
        <v>3135</v>
      </c>
      <c r="G335" s="38"/>
      <c r="H335" s="38"/>
      <c r="I335" s="193"/>
      <c r="J335" s="38"/>
      <c r="K335" s="38"/>
      <c r="L335" s="39"/>
      <c r="M335" s="194"/>
      <c r="N335" s="195"/>
      <c r="O335" s="77"/>
      <c r="P335" s="77"/>
      <c r="Q335" s="77"/>
      <c r="R335" s="77"/>
      <c r="S335" s="77"/>
      <c r="T335" s="7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T335" s="19" t="s">
        <v>397</v>
      </c>
      <c r="AU335" s="19" t="s">
        <v>89</v>
      </c>
    </row>
    <row r="336" s="2" customFormat="1" ht="21.75" customHeight="1">
      <c r="A336" s="38"/>
      <c r="B336" s="177"/>
      <c r="C336" s="178" t="s">
        <v>377</v>
      </c>
      <c r="D336" s="178" t="s">
        <v>231</v>
      </c>
      <c r="E336" s="179" t="s">
        <v>3136</v>
      </c>
      <c r="F336" s="180" t="s">
        <v>3137</v>
      </c>
      <c r="G336" s="181" t="s">
        <v>458</v>
      </c>
      <c r="H336" s="182">
        <v>2</v>
      </c>
      <c r="I336" s="183"/>
      <c r="J336" s="184">
        <f>ROUND(I336*H336,2)</f>
        <v>0</v>
      </c>
      <c r="K336" s="180" t="s">
        <v>515</v>
      </c>
      <c r="L336" s="39"/>
      <c r="M336" s="185" t="s">
        <v>1</v>
      </c>
      <c r="N336" s="186" t="s">
        <v>44</v>
      </c>
      <c r="O336" s="77"/>
      <c r="P336" s="187">
        <f>O336*H336</f>
        <v>0</v>
      </c>
      <c r="Q336" s="187">
        <v>0.02929</v>
      </c>
      <c r="R336" s="187">
        <f>Q336*H336</f>
        <v>0.05858</v>
      </c>
      <c r="S336" s="187">
        <v>0</v>
      </c>
      <c r="T336" s="188">
        <f>S336*H336</f>
        <v>0</v>
      </c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189" t="s">
        <v>235</v>
      </c>
      <c r="AT336" s="189" t="s">
        <v>231</v>
      </c>
      <c r="AU336" s="189" t="s">
        <v>89</v>
      </c>
      <c r="AY336" s="19" t="s">
        <v>230</v>
      </c>
      <c r="BE336" s="190">
        <f>IF(N336="základní",J336,0)</f>
        <v>0</v>
      </c>
      <c r="BF336" s="190">
        <f>IF(N336="snížená",J336,0)</f>
        <v>0</v>
      </c>
      <c r="BG336" s="190">
        <f>IF(N336="zákl. přenesená",J336,0)</f>
        <v>0</v>
      </c>
      <c r="BH336" s="190">
        <f>IF(N336="sníž. přenesená",J336,0)</f>
        <v>0</v>
      </c>
      <c r="BI336" s="190">
        <f>IF(N336="nulová",J336,0)</f>
        <v>0</v>
      </c>
      <c r="BJ336" s="19" t="s">
        <v>87</v>
      </c>
      <c r="BK336" s="190">
        <f>ROUND(I336*H336,2)</f>
        <v>0</v>
      </c>
      <c r="BL336" s="19" t="s">
        <v>235</v>
      </c>
      <c r="BM336" s="189" t="s">
        <v>3138</v>
      </c>
    </row>
    <row r="337" s="2" customFormat="1">
      <c r="A337" s="38"/>
      <c r="B337" s="39"/>
      <c r="C337" s="38"/>
      <c r="D337" s="191" t="s">
        <v>237</v>
      </c>
      <c r="E337" s="38"/>
      <c r="F337" s="192" t="s">
        <v>3139</v>
      </c>
      <c r="G337" s="38"/>
      <c r="H337" s="38"/>
      <c r="I337" s="193"/>
      <c r="J337" s="38"/>
      <c r="K337" s="38"/>
      <c r="L337" s="39"/>
      <c r="M337" s="194"/>
      <c r="N337" s="195"/>
      <c r="O337" s="77"/>
      <c r="P337" s="77"/>
      <c r="Q337" s="77"/>
      <c r="R337" s="77"/>
      <c r="S337" s="77"/>
      <c r="T337" s="7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19" t="s">
        <v>237</v>
      </c>
      <c r="AU337" s="19" t="s">
        <v>89</v>
      </c>
    </row>
    <row r="338" s="2" customFormat="1">
      <c r="A338" s="38"/>
      <c r="B338" s="39"/>
      <c r="C338" s="38"/>
      <c r="D338" s="199" t="s">
        <v>397</v>
      </c>
      <c r="E338" s="38"/>
      <c r="F338" s="200" t="s">
        <v>3140</v>
      </c>
      <c r="G338" s="38"/>
      <c r="H338" s="38"/>
      <c r="I338" s="193"/>
      <c r="J338" s="38"/>
      <c r="K338" s="38"/>
      <c r="L338" s="39"/>
      <c r="M338" s="194"/>
      <c r="N338" s="195"/>
      <c r="O338" s="77"/>
      <c r="P338" s="77"/>
      <c r="Q338" s="77"/>
      <c r="R338" s="77"/>
      <c r="S338" s="77"/>
      <c r="T338" s="7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T338" s="19" t="s">
        <v>397</v>
      </c>
      <c r="AU338" s="19" t="s">
        <v>89</v>
      </c>
    </row>
    <row r="339" s="12" customFormat="1" ht="22.8" customHeight="1">
      <c r="A339" s="12"/>
      <c r="B339" s="166"/>
      <c r="C339" s="12"/>
      <c r="D339" s="167" t="s">
        <v>78</v>
      </c>
      <c r="E339" s="197" t="s">
        <v>1366</v>
      </c>
      <c r="F339" s="197" t="s">
        <v>1367</v>
      </c>
      <c r="G339" s="12"/>
      <c r="H339" s="12"/>
      <c r="I339" s="169"/>
      <c r="J339" s="198">
        <f>BK339</f>
        <v>0</v>
      </c>
      <c r="K339" s="12"/>
      <c r="L339" s="166"/>
      <c r="M339" s="171"/>
      <c r="N339" s="172"/>
      <c r="O339" s="172"/>
      <c r="P339" s="173">
        <f>SUM(P340:P345)</f>
        <v>0</v>
      </c>
      <c r="Q339" s="172"/>
      <c r="R339" s="173">
        <f>SUM(R340:R345)</f>
        <v>0</v>
      </c>
      <c r="S339" s="172"/>
      <c r="T339" s="174">
        <f>SUM(T340:T345)</f>
        <v>0</v>
      </c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R339" s="167" t="s">
        <v>87</v>
      </c>
      <c r="AT339" s="175" t="s">
        <v>78</v>
      </c>
      <c r="AU339" s="175" t="s">
        <v>87</v>
      </c>
      <c r="AY339" s="167" t="s">
        <v>230</v>
      </c>
      <c r="BK339" s="176">
        <f>SUM(BK340:BK345)</f>
        <v>0</v>
      </c>
    </row>
    <row r="340" s="2" customFormat="1" ht="16.5" customHeight="1">
      <c r="A340" s="38"/>
      <c r="B340" s="177"/>
      <c r="C340" s="178" t="s">
        <v>381</v>
      </c>
      <c r="D340" s="178" t="s">
        <v>231</v>
      </c>
      <c r="E340" s="179" t="s">
        <v>2241</v>
      </c>
      <c r="F340" s="180" t="s">
        <v>2242</v>
      </c>
      <c r="G340" s="181" t="s">
        <v>748</v>
      </c>
      <c r="H340" s="182">
        <v>0.495</v>
      </c>
      <c r="I340" s="183"/>
      <c r="J340" s="184">
        <f>ROUND(I340*H340,2)</f>
        <v>0</v>
      </c>
      <c r="K340" s="180" t="s">
        <v>515</v>
      </c>
      <c r="L340" s="39"/>
      <c r="M340" s="185" t="s">
        <v>1</v>
      </c>
      <c r="N340" s="186" t="s">
        <v>44</v>
      </c>
      <c r="O340" s="77"/>
      <c r="P340" s="187">
        <f>O340*H340</f>
        <v>0</v>
      </c>
      <c r="Q340" s="187">
        <v>0</v>
      </c>
      <c r="R340" s="187">
        <f>Q340*H340</f>
        <v>0</v>
      </c>
      <c r="S340" s="187">
        <v>0</v>
      </c>
      <c r="T340" s="188">
        <f>S340*H340</f>
        <v>0</v>
      </c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R340" s="189" t="s">
        <v>235</v>
      </c>
      <c r="AT340" s="189" t="s">
        <v>231</v>
      </c>
      <c r="AU340" s="189" t="s">
        <v>89</v>
      </c>
      <c r="AY340" s="19" t="s">
        <v>230</v>
      </c>
      <c r="BE340" s="190">
        <f>IF(N340="základní",J340,0)</f>
        <v>0</v>
      </c>
      <c r="BF340" s="190">
        <f>IF(N340="snížená",J340,0)</f>
        <v>0</v>
      </c>
      <c r="BG340" s="190">
        <f>IF(N340="zákl. přenesená",J340,0)</f>
        <v>0</v>
      </c>
      <c r="BH340" s="190">
        <f>IF(N340="sníž. přenesená",J340,0)</f>
        <v>0</v>
      </c>
      <c r="BI340" s="190">
        <f>IF(N340="nulová",J340,0)</f>
        <v>0</v>
      </c>
      <c r="BJ340" s="19" t="s">
        <v>87</v>
      </c>
      <c r="BK340" s="190">
        <f>ROUND(I340*H340,2)</f>
        <v>0</v>
      </c>
      <c r="BL340" s="19" t="s">
        <v>235</v>
      </c>
      <c r="BM340" s="189" t="s">
        <v>3141</v>
      </c>
    </row>
    <row r="341" s="2" customFormat="1">
      <c r="A341" s="38"/>
      <c r="B341" s="39"/>
      <c r="C341" s="38"/>
      <c r="D341" s="191" t="s">
        <v>237</v>
      </c>
      <c r="E341" s="38"/>
      <c r="F341" s="192" t="s">
        <v>2244</v>
      </c>
      <c r="G341" s="38"/>
      <c r="H341" s="38"/>
      <c r="I341" s="193"/>
      <c r="J341" s="38"/>
      <c r="K341" s="38"/>
      <c r="L341" s="39"/>
      <c r="M341" s="194"/>
      <c r="N341" s="195"/>
      <c r="O341" s="77"/>
      <c r="P341" s="77"/>
      <c r="Q341" s="77"/>
      <c r="R341" s="77"/>
      <c r="S341" s="77"/>
      <c r="T341" s="7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T341" s="19" t="s">
        <v>237</v>
      </c>
      <c r="AU341" s="19" t="s">
        <v>89</v>
      </c>
    </row>
    <row r="342" s="2" customFormat="1">
      <c r="A342" s="38"/>
      <c r="B342" s="39"/>
      <c r="C342" s="38"/>
      <c r="D342" s="199" t="s">
        <v>397</v>
      </c>
      <c r="E342" s="38"/>
      <c r="F342" s="200" t="s">
        <v>2245</v>
      </c>
      <c r="G342" s="38"/>
      <c r="H342" s="38"/>
      <c r="I342" s="193"/>
      <c r="J342" s="38"/>
      <c r="K342" s="38"/>
      <c r="L342" s="39"/>
      <c r="M342" s="194"/>
      <c r="N342" s="195"/>
      <c r="O342" s="77"/>
      <c r="P342" s="77"/>
      <c r="Q342" s="77"/>
      <c r="R342" s="77"/>
      <c r="S342" s="77"/>
      <c r="T342" s="7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T342" s="19" t="s">
        <v>397</v>
      </c>
      <c r="AU342" s="19" t="s">
        <v>89</v>
      </c>
    </row>
    <row r="343" s="2" customFormat="1" ht="21.75" customHeight="1">
      <c r="A343" s="38"/>
      <c r="B343" s="177"/>
      <c r="C343" s="178" t="s">
        <v>386</v>
      </c>
      <c r="D343" s="178" t="s">
        <v>231</v>
      </c>
      <c r="E343" s="179" t="s">
        <v>2246</v>
      </c>
      <c r="F343" s="180" t="s">
        <v>2247</v>
      </c>
      <c r="G343" s="181" t="s">
        <v>748</v>
      </c>
      <c r="H343" s="182">
        <v>0.495</v>
      </c>
      <c r="I343" s="183"/>
      <c r="J343" s="184">
        <f>ROUND(I343*H343,2)</f>
        <v>0</v>
      </c>
      <c r="K343" s="180" t="s">
        <v>515</v>
      </c>
      <c r="L343" s="39"/>
      <c r="M343" s="185" t="s">
        <v>1</v>
      </c>
      <c r="N343" s="186" t="s">
        <v>44</v>
      </c>
      <c r="O343" s="77"/>
      <c r="P343" s="187">
        <f>O343*H343</f>
        <v>0</v>
      </c>
      <c r="Q343" s="187">
        <v>0</v>
      </c>
      <c r="R343" s="187">
        <f>Q343*H343</f>
        <v>0</v>
      </c>
      <c r="S343" s="187">
        <v>0</v>
      </c>
      <c r="T343" s="188">
        <f>S343*H343</f>
        <v>0</v>
      </c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R343" s="189" t="s">
        <v>235</v>
      </c>
      <c r="AT343" s="189" t="s">
        <v>231</v>
      </c>
      <c r="AU343" s="189" t="s">
        <v>89</v>
      </c>
      <c r="AY343" s="19" t="s">
        <v>230</v>
      </c>
      <c r="BE343" s="190">
        <f>IF(N343="základní",J343,0)</f>
        <v>0</v>
      </c>
      <c r="BF343" s="190">
        <f>IF(N343="snížená",J343,0)</f>
        <v>0</v>
      </c>
      <c r="BG343" s="190">
        <f>IF(N343="zákl. přenesená",J343,0)</f>
        <v>0</v>
      </c>
      <c r="BH343" s="190">
        <f>IF(N343="sníž. přenesená",J343,0)</f>
        <v>0</v>
      </c>
      <c r="BI343" s="190">
        <f>IF(N343="nulová",J343,0)</f>
        <v>0</v>
      </c>
      <c r="BJ343" s="19" t="s">
        <v>87</v>
      </c>
      <c r="BK343" s="190">
        <f>ROUND(I343*H343,2)</f>
        <v>0</v>
      </c>
      <c r="BL343" s="19" t="s">
        <v>235</v>
      </c>
      <c r="BM343" s="189" t="s">
        <v>3142</v>
      </c>
    </row>
    <row r="344" s="2" customFormat="1">
      <c r="A344" s="38"/>
      <c r="B344" s="39"/>
      <c r="C344" s="38"/>
      <c r="D344" s="191" t="s">
        <v>237</v>
      </c>
      <c r="E344" s="38"/>
      <c r="F344" s="192" t="s">
        <v>2249</v>
      </c>
      <c r="G344" s="38"/>
      <c r="H344" s="38"/>
      <c r="I344" s="193"/>
      <c r="J344" s="38"/>
      <c r="K344" s="38"/>
      <c r="L344" s="39"/>
      <c r="M344" s="194"/>
      <c r="N344" s="195"/>
      <c r="O344" s="77"/>
      <c r="P344" s="77"/>
      <c r="Q344" s="77"/>
      <c r="R344" s="77"/>
      <c r="S344" s="77"/>
      <c r="T344" s="7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T344" s="19" t="s">
        <v>237</v>
      </c>
      <c r="AU344" s="19" t="s">
        <v>89</v>
      </c>
    </row>
    <row r="345" s="2" customFormat="1">
      <c r="A345" s="38"/>
      <c r="B345" s="39"/>
      <c r="C345" s="38"/>
      <c r="D345" s="199" t="s">
        <v>397</v>
      </c>
      <c r="E345" s="38"/>
      <c r="F345" s="200" t="s">
        <v>2250</v>
      </c>
      <c r="G345" s="38"/>
      <c r="H345" s="38"/>
      <c r="I345" s="193"/>
      <c r="J345" s="38"/>
      <c r="K345" s="38"/>
      <c r="L345" s="39"/>
      <c r="M345" s="201"/>
      <c r="N345" s="202"/>
      <c r="O345" s="203"/>
      <c r="P345" s="203"/>
      <c r="Q345" s="203"/>
      <c r="R345" s="203"/>
      <c r="S345" s="203"/>
      <c r="T345" s="204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397</v>
      </c>
      <c r="AU345" s="19" t="s">
        <v>89</v>
      </c>
    </row>
    <row r="346" s="2" customFormat="1" ht="6.96" customHeight="1">
      <c r="A346" s="38"/>
      <c r="B346" s="60"/>
      <c r="C346" s="61"/>
      <c r="D346" s="61"/>
      <c r="E346" s="61"/>
      <c r="F346" s="61"/>
      <c r="G346" s="61"/>
      <c r="H346" s="61"/>
      <c r="I346" s="61"/>
      <c r="J346" s="61"/>
      <c r="K346" s="61"/>
      <c r="L346" s="39"/>
      <c r="M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</row>
  </sheetData>
  <autoFilter ref="C125:K34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hyperlinks>
    <hyperlink ref="F131" r:id="rId1" display="https://podminky.urs.cz/item/CS_URS_2025_02/121151113"/>
    <hyperlink ref="F137" r:id="rId2" display="https://podminky.urs.cz/item/CS_URS_2025_02/121151116"/>
    <hyperlink ref="F143" r:id="rId3" display="https://podminky.urs.cz/item/CS_URS_2025_02/132254206"/>
    <hyperlink ref="F151" r:id="rId4" display="https://podminky.urs.cz/item/CS_URS_2025_02/132354206"/>
    <hyperlink ref="F156" r:id="rId5" display="https://podminky.urs.cz/item/CS_URS_2025_02/132454206"/>
    <hyperlink ref="F161" r:id="rId6" display="https://podminky.urs.cz/item/CS_URS_2025_02/132554206"/>
    <hyperlink ref="F166" r:id="rId7" display="https://podminky.urs.cz/item/CS_URS_2025_02/151811131"/>
    <hyperlink ref="F175" r:id="rId8" display="https://podminky.urs.cz/item/CS_URS_2025_02/151811231"/>
    <hyperlink ref="F178" r:id="rId9" display="https://podminky.urs.cz/item/CS_URS_2025_02/162351104"/>
    <hyperlink ref="F188" r:id="rId10" display="https://podminky.urs.cz/item/CS_URS_2025_02/162751117"/>
    <hyperlink ref="F197" r:id="rId11" display="https://podminky.urs.cz/item/CS_URS_2025_02/162751119"/>
    <hyperlink ref="F207" r:id="rId12" display="https://podminky.urs.cz/item/CS_URS_2025_02/162751137"/>
    <hyperlink ref="F214" r:id="rId13" display="https://podminky.urs.cz/item/CS_URS_2025_02/162751139"/>
    <hyperlink ref="F222" r:id="rId14" display="https://podminky.urs.cz/item/CS_URS_2025_02/162751157"/>
    <hyperlink ref="F228" r:id="rId15" display="https://podminky.urs.cz/item/CS_URS_2025_02/162751159"/>
    <hyperlink ref="F235" r:id="rId16" display="https://podminky.urs.cz/item/CS_URS_2025_02/167151111"/>
    <hyperlink ref="F241" r:id="rId17" display="https://podminky.urs.cz/item/CS_URS_2025_02/171201231"/>
    <hyperlink ref="F249" r:id="rId18" display="https://podminky.urs.cz/item/CS_URS_2025_02/171251201"/>
    <hyperlink ref="F255" r:id="rId19" display="https://podminky.urs.cz/item/CS_URS_2025_02/174151101"/>
    <hyperlink ref="F268" r:id="rId20" display="https://podminky.urs.cz/item/CS_URS_2025_02/175151101"/>
    <hyperlink ref="F277" r:id="rId21" display="https://podminky.urs.cz/item/CS_URS_2025_02/181351103"/>
    <hyperlink ref="F283" r:id="rId22" display="https://podminky.urs.cz/item/CS_URS_2025_02/181351106"/>
    <hyperlink ref="F290" r:id="rId23" display="https://podminky.urs.cz/item/CS_URS_2025_02/359901211"/>
    <hyperlink ref="F296" r:id="rId24" display="https://podminky.urs.cz/item/CS_URS_2025_02/451573111"/>
    <hyperlink ref="F302" r:id="rId25" display="https://podminky.urs.cz/item/CS_URS_2025_02/871350310"/>
    <hyperlink ref="F310" r:id="rId26" display="https://podminky.urs.cz/item/CS_URS_2025_02/892352121"/>
    <hyperlink ref="F313" r:id="rId27" display="https://podminky.urs.cz/item/CS_URS_2025_02/892353122"/>
    <hyperlink ref="F319" r:id="rId28" display="https://podminky.urs.cz/item/CS_URS_2025_02/894812116"/>
    <hyperlink ref="F324" r:id="rId29" display="https://podminky.urs.cz/item/CS_URS_2025_02/894812118"/>
    <hyperlink ref="F329" r:id="rId30" display="https://podminky.urs.cz/item/CS_URS_2025_02/894812131"/>
    <hyperlink ref="F332" r:id="rId31" display="https://podminky.urs.cz/item/CS_URS_2025_02/894812132"/>
    <hyperlink ref="F335" r:id="rId32" display="https://podminky.urs.cz/item/CS_URS_2025_02/894812149"/>
    <hyperlink ref="F338" r:id="rId33" display="https://podminky.urs.cz/item/CS_URS_2025_02/894812160"/>
    <hyperlink ref="F342" r:id="rId34" display="https://podminky.urs.cz/item/CS_URS_2025_02/998276101"/>
    <hyperlink ref="F345" r:id="rId35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6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2562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3143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ROUND(J126,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ROUND((SUM(BE126:BE408)),  2)</f>
        <v>0</v>
      </c>
      <c r="G35" s="38"/>
      <c r="H35" s="38"/>
      <c r="I35" s="136">
        <v>0.20999999999999999</v>
      </c>
      <c r="J35" s="135">
        <f>ROUND(((SUM(BE126:BE408))*I35),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ROUND((SUM(BF126:BF408)),  2)</f>
        <v>0</v>
      </c>
      <c r="G36" s="38"/>
      <c r="H36" s="38"/>
      <c r="I36" s="136">
        <v>0.12</v>
      </c>
      <c r="J36" s="135">
        <f>ROUND(((SUM(BF126:BF408))*I36),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ROUND((SUM(BG126:BG408)),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ROUND((SUM(BH126:BH408)),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ROUND((SUM(BI126:BI408)),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2562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SO302.6 - Stoka D6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J126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1927</v>
      </c>
      <c r="E99" s="150"/>
      <c r="F99" s="150"/>
      <c r="G99" s="150"/>
      <c r="H99" s="150"/>
      <c r="I99" s="150"/>
      <c r="J99" s="151">
        <f>J127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J128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1928</v>
      </c>
      <c r="E101" s="154"/>
      <c r="F101" s="154"/>
      <c r="G101" s="154"/>
      <c r="H101" s="154"/>
      <c r="I101" s="154"/>
      <c r="J101" s="155">
        <f>J267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502</v>
      </c>
      <c r="E102" s="154"/>
      <c r="F102" s="154"/>
      <c r="G102" s="154"/>
      <c r="H102" s="154"/>
      <c r="I102" s="154"/>
      <c r="J102" s="155">
        <f>J274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505</v>
      </c>
      <c r="E103" s="154"/>
      <c r="F103" s="154"/>
      <c r="G103" s="154"/>
      <c r="H103" s="154"/>
      <c r="I103" s="154"/>
      <c r="J103" s="155">
        <f>J318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2"/>
      <c r="C104" s="10"/>
      <c r="D104" s="153" t="s">
        <v>508</v>
      </c>
      <c r="E104" s="154"/>
      <c r="F104" s="154"/>
      <c r="G104" s="154"/>
      <c r="H104" s="154"/>
      <c r="I104" s="154"/>
      <c r="J104" s="155">
        <f>J402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215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29" t="str">
        <f>E7</f>
        <v>Veřejná prostranství v lokalitě Z15 v Plané - etapa 1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29" t="s">
        <v>2562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1924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E11</f>
        <v>SO302.6 - Stoka D6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F14</f>
        <v xml:space="preserve">Planá u Mariánských Lázní [721280] </v>
      </c>
      <c r="G120" s="38"/>
      <c r="H120" s="38"/>
      <c r="I120" s="32" t="s">
        <v>22</v>
      </c>
      <c r="J120" s="69" t="str">
        <f>IF(J14="","",J14)</f>
        <v>10. 12. 2024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E17</f>
        <v>Planá</v>
      </c>
      <c r="G122" s="38"/>
      <c r="H122" s="38"/>
      <c r="I122" s="32" t="s">
        <v>31</v>
      </c>
      <c r="J122" s="36" t="str">
        <f>E23</f>
        <v>Laboro ateliér s.r.o.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29</v>
      </c>
      <c r="D123" s="38"/>
      <c r="E123" s="38"/>
      <c r="F123" s="27" t="str">
        <f>IF(E20="","",E20)</f>
        <v>Vyplň údaj</v>
      </c>
      <c r="G123" s="38"/>
      <c r="H123" s="38"/>
      <c r="I123" s="32" t="s">
        <v>36</v>
      </c>
      <c r="J123" s="36" t="str">
        <f>E26</f>
        <v>Laboro ateliér s.r.o.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6"/>
      <c r="B125" s="157"/>
      <c r="C125" s="158" t="s">
        <v>216</v>
      </c>
      <c r="D125" s="159" t="s">
        <v>64</v>
      </c>
      <c r="E125" s="159" t="s">
        <v>60</v>
      </c>
      <c r="F125" s="159" t="s">
        <v>61</v>
      </c>
      <c r="G125" s="159" t="s">
        <v>217</v>
      </c>
      <c r="H125" s="159" t="s">
        <v>218</v>
      </c>
      <c r="I125" s="159" t="s">
        <v>219</v>
      </c>
      <c r="J125" s="159" t="s">
        <v>205</v>
      </c>
      <c r="K125" s="160" t="s">
        <v>220</v>
      </c>
      <c r="L125" s="161"/>
      <c r="M125" s="86" t="s">
        <v>1</v>
      </c>
      <c r="N125" s="87" t="s">
        <v>43</v>
      </c>
      <c r="O125" s="87" t="s">
        <v>221</v>
      </c>
      <c r="P125" s="87" t="s">
        <v>222</v>
      </c>
      <c r="Q125" s="87" t="s">
        <v>223</v>
      </c>
      <c r="R125" s="87" t="s">
        <v>224</v>
      </c>
      <c r="S125" s="87" t="s">
        <v>225</v>
      </c>
      <c r="T125" s="88" t="s">
        <v>226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="2" customFormat="1" ht="22.8" customHeight="1">
      <c r="A126" s="38"/>
      <c r="B126" s="39"/>
      <c r="C126" s="93" t="s">
        <v>227</v>
      </c>
      <c r="D126" s="38"/>
      <c r="E126" s="38"/>
      <c r="F126" s="38"/>
      <c r="G126" s="38"/>
      <c r="H126" s="38"/>
      <c r="I126" s="38"/>
      <c r="J126" s="162">
        <f>BK126</f>
        <v>0</v>
      </c>
      <c r="K126" s="38"/>
      <c r="L126" s="39"/>
      <c r="M126" s="89"/>
      <c r="N126" s="73"/>
      <c r="O126" s="90"/>
      <c r="P126" s="163">
        <f>P127</f>
        <v>0</v>
      </c>
      <c r="Q126" s="90"/>
      <c r="R126" s="163">
        <f>R127</f>
        <v>4.7078901999999996</v>
      </c>
      <c r="S126" s="90"/>
      <c r="T126" s="164">
        <f>T127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78</v>
      </c>
      <c r="AU126" s="19" t="s">
        <v>207</v>
      </c>
      <c r="BK126" s="165">
        <f>BK127</f>
        <v>0</v>
      </c>
    </row>
    <row r="127" s="12" customFormat="1" ht="25.92" customHeight="1">
      <c r="A127" s="12"/>
      <c r="B127" s="166"/>
      <c r="C127" s="12"/>
      <c r="D127" s="167" t="s">
        <v>78</v>
      </c>
      <c r="E127" s="168" t="s">
        <v>509</v>
      </c>
      <c r="F127" s="168" t="s">
        <v>1929</v>
      </c>
      <c r="G127" s="12"/>
      <c r="H127" s="12"/>
      <c r="I127" s="169"/>
      <c r="J127" s="170">
        <f>BK127</f>
        <v>0</v>
      </c>
      <c r="K127" s="12"/>
      <c r="L127" s="166"/>
      <c r="M127" s="171"/>
      <c r="N127" s="172"/>
      <c r="O127" s="172"/>
      <c r="P127" s="173">
        <f>P128+P267+P274+P318+P402</f>
        <v>0</v>
      </c>
      <c r="Q127" s="172"/>
      <c r="R127" s="173">
        <f>R128+R267+R274+R318+R402</f>
        <v>4.7078901999999996</v>
      </c>
      <c r="S127" s="172"/>
      <c r="T127" s="174">
        <f>T128+T267+T274+T318+T402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7" t="s">
        <v>87</v>
      </c>
      <c r="AT127" s="175" t="s">
        <v>78</v>
      </c>
      <c r="AU127" s="175" t="s">
        <v>79</v>
      </c>
      <c r="AY127" s="167" t="s">
        <v>230</v>
      </c>
      <c r="BK127" s="176">
        <f>BK128+BK267+BK274+BK318+BK402</f>
        <v>0</v>
      </c>
    </row>
    <row r="128" s="12" customFormat="1" ht="22.8" customHeight="1">
      <c r="A128" s="12"/>
      <c r="B128" s="166"/>
      <c r="C128" s="12"/>
      <c r="D128" s="167" t="s">
        <v>78</v>
      </c>
      <c r="E128" s="197" t="s">
        <v>87</v>
      </c>
      <c r="F128" s="197" t="s">
        <v>511</v>
      </c>
      <c r="G128" s="12"/>
      <c r="H128" s="12"/>
      <c r="I128" s="169"/>
      <c r="J128" s="198">
        <f>BK128</f>
        <v>0</v>
      </c>
      <c r="K128" s="12"/>
      <c r="L128" s="166"/>
      <c r="M128" s="171"/>
      <c r="N128" s="172"/>
      <c r="O128" s="172"/>
      <c r="P128" s="173">
        <f>SUM(P129:P266)</f>
        <v>0</v>
      </c>
      <c r="Q128" s="172"/>
      <c r="R128" s="173">
        <f>SUM(R129:R266)</f>
        <v>0.16262330999999999</v>
      </c>
      <c r="S128" s="172"/>
      <c r="T128" s="174">
        <f>SUM(T129:T266)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87</v>
      </c>
      <c r="AT128" s="175" t="s">
        <v>78</v>
      </c>
      <c r="AU128" s="175" t="s">
        <v>87</v>
      </c>
      <c r="AY128" s="167" t="s">
        <v>230</v>
      </c>
      <c r="BK128" s="176">
        <f>SUM(BK129:BK266)</f>
        <v>0</v>
      </c>
    </row>
    <row r="129" s="2" customFormat="1" ht="21.75" customHeight="1">
      <c r="A129" s="38"/>
      <c r="B129" s="177"/>
      <c r="C129" s="178" t="s">
        <v>87</v>
      </c>
      <c r="D129" s="178" t="s">
        <v>231</v>
      </c>
      <c r="E129" s="179" t="s">
        <v>1958</v>
      </c>
      <c r="F129" s="180" t="s">
        <v>1959</v>
      </c>
      <c r="G129" s="181" t="s">
        <v>578</v>
      </c>
      <c r="H129" s="182">
        <v>138.102</v>
      </c>
      <c r="I129" s="183"/>
      <c r="J129" s="184">
        <f>ROUND(I129*H129,2)</f>
        <v>0</v>
      </c>
      <c r="K129" s="180" t="s">
        <v>515</v>
      </c>
      <c r="L129" s="39"/>
      <c r="M129" s="185" t="s">
        <v>1</v>
      </c>
      <c r="N129" s="186" t="s">
        <v>44</v>
      </c>
      <c r="O129" s="77"/>
      <c r="P129" s="187">
        <f>O129*H129</f>
        <v>0</v>
      </c>
      <c r="Q129" s="187">
        <v>0</v>
      </c>
      <c r="R129" s="187">
        <f>Q129*H129</f>
        <v>0</v>
      </c>
      <c r="S129" s="187">
        <v>0</v>
      </c>
      <c r="T129" s="18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9" t="s">
        <v>235</v>
      </c>
      <c r="AT129" s="189" t="s">
        <v>231</v>
      </c>
      <c r="AU129" s="189" t="s">
        <v>89</v>
      </c>
      <c r="AY129" s="19" t="s">
        <v>230</v>
      </c>
      <c r="BE129" s="190">
        <f>IF(N129="základní",J129,0)</f>
        <v>0</v>
      </c>
      <c r="BF129" s="190">
        <f>IF(N129="snížená",J129,0)</f>
        <v>0</v>
      </c>
      <c r="BG129" s="190">
        <f>IF(N129="zákl. přenesená",J129,0)</f>
        <v>0</v>
      </c>
      <c r="BH129" s="190">
        <f>IF(N129="sníž. přenesená",J129,0)</f>
        <v>0</v>
      </c>
      <c r="BI129" s="190">
        <f>IF(N129="nulová",J129,0)</f>
        <v>0</v>
      </c>
      <c r="BJ129" s="19" t="s">
        <v>87</v>
      </c>
      <c r="BK129" s="190">
        <f>ROUND(I129*H129,2)</f>
        <v>0</v>
      </c>
      <c r="BL129" s="19" t="s">
        <v>235</v>
      </c>
      <c r="BM129" s="189" t="s">
        <v>3144</v>
      </c>
    </row>
    <row r="130" s="2" customFormat="1">
      <c r="A130" s="38"/>
      <c r="B130" s="39"/>
      <c r="C130" s="38"/>
      <c r="D130" s="191" t="s">
        <v>237</v>
      </c>
      <c r="E130" s="38"/>
      <c r="F130" s="192" t="s">
        <v>1961</v>
      </c>
      <c r="G130" s="38"/>
      <c r="H130" s="38"/>
      <c r="I130" s="193"/>
      <c r="J130" s="38"/>
      <c r="K130" s="38"/>
      <c r="L130" s="39"/>
      <c r="M130" s="194"/>
      <c r="N130" s="195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237</v>
      </c>
      <c r="AU130" s="19" t="s">
        <v>89</v>
      </c>
    </row>
    <row r="131" s="2" customFormat="1">
      <c r="A131" s="38"/>
      <c r="B131" s="39"/>
      <c r="C131" s="38"/>
      <c r="D131" s="199" t="s">
        <v>397</v>
      </c>
      <c r="E131" s="38"/>
      <c r="F131" s="200" t="s">
        <v>1962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397</v>
      </c>
      <c r="AU131" s="19" t="s">
        <v>89</v>
      </c>
    </row>
    <row r="132" s="15" customFormat="1">
      <c r="A132" s="15"/>
      <c r="B132" s="221"/>
      <c r="C132" s="15"/>
      <c r="D132" s="191" t="s">
        <v>519</v>
      </c>
      <c r="E132" s="222" t="s">
        <v>1</v>
      </c>
      <c r="F132" s="223" t="s">
        <v>1975</v>
      </c>
      <c r="G132" s="15"/>
      <c r="H132" s="222" t="s">
        <v>1</v>
      </c>
      <c r="I132" s="224"/>
      <c r="J132" s="15"/>
      <c r="K132" s="15"/>
      <c r="L132" s="221"/>
      <c r="M132" s="225"/>
      <c r="N132" s="226"/>
      <c r="O132" s="226"/>
      <c r="P132" s="226"/>
      <c r="Q132" s="226"/>
      <c r="R132" s="226"/>
      <c r="S132" s="226"/>
      <c r="T132" s="22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22" t="s">
        <v>519</v>
      </c>
      <c r="AU132" s="222" t="s">
        <v>89</v>
      </c>
      <c r="AV132" s="15" t="s">
        <v>87</v>
      </c>
      <c r="AW132" s="15" t="s">
        <v>35</v>
      </c>
      <c r="AX132" s="15" t="s">
        <v>79</v>
      </c>
      <c r="AY132" s="222" t="s">
        <v>230</v>
      </c>
    </row>
    <row r="133" s="13" customFormat="1">
      <c r="A133" s="13"/>
      <c r="B133" s="205"/>
      <c r="C133" s="13"/>
      <c r="D133" s="191" t="s">
        <v>519</v>
      </c>
      <c r="E133" s="206" t="s">
        <v>1</v>
      </c>
      <c r="F133" s="207" t="s">
        <v>3145</v>
      </c>
      <c r="G133" s="13"/>
      <c r="H133" s="208">
        <v>32.011000000000003</v>
      </c>
      <c r="I133" s="209"/>
      <c r="J133" s="13"/>
      <c r="K133" s="13"/>
      <c r="L133" s="205"/>
      <c r="M133" s="210"/>
      <c r="N133" s="211"/>
      <c r="O133" s="211"/>
      <c r="P133" s="211"/>
      <c r="Q133" s="211"/>
      <c r="R133" s="211"/>
      <c r="S133" s="211"/>
      <c r="T133" s="21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6" t="s">
        <v>519</v>
      </c>
      <c r="AU133" s="206" t="s">
        <v>89</v>
      </c>
      <c r="AV133" s="13" t="s">
        <v>89</v>
      </c>
      <c r="AW133" s="13" t="s">
        <v>35</v>
      </c>
      <c r="AX133" s="13" t="s">
        <v>79</v>
      </c>
      <c r="AY133" s="206" t="s">
        <v>230</v>
      </c>
    </row>
    <row r="134" s="13" customFormat="1">
      <c r="A134" s="13"/>
      <c r="B134" s="205"/>
      <c r="C134" s="13"/>
      <c r="D134" s="191" t="s">
        <v>519</v>
      </c>
      <c r="E134" s="206" t="s">
        <v>1</v>
      </c>
      <c r="F134" s="207" t="s">
        <v>3146</v>
      </c>
      <c r="G134" s="13"/>
      <c r="H134" s="208">
        <v>137.61600000000001</v>
      </c>
      <c r="I134" s="209"/>
      <c r="J134" s="13"/>
      <c r="K134" s="13"/>
      <c r="L134" s="205"/>
      <c r="M134" s="210"/>
      <c r="N134" s="211"/>
      <c r="O134" s="211"/>
      <c r="P134" s="211"/>
      <c r="Q134" s="211"/>
      <c r="R134" s="211"/>
      <c r="S134" s="211"/>
      <c r="T134" s="21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06" t="s">
        <v>519</v>
      </c>
      <c r="AU134" s="206" t="s">
        <v>89</v>
      </c>
      <c r="AV134" s="13" t="s">
        <v>89</v>
      </c>
      <c r="AW134" s="13" t="s">
        <v>35</v>
      </c>
      <c r="AX134" s="13" t="s">
        <v>79</v>
      </c>
      <c r="AY134" s="206" t="s">
        <v>230</v>
      </c>
    </row>
    <row r="135" s="13" customFormat="1">
      <c r="A135" s="13"/>
      <c r="B135" s="205"/>
      <c r="C135" s="13"/>
      <c r="D135" s="191" t="s">
        <v>519</v>
      </c>
      <c r="E135" s="206" t="s">
        <v>1</v>
      </c>
      <c r="F135" s="207" t="s">
        <v>3147</v>
      </c>
      <c r="G135" s="13"/>
      <c r="H135" s="208">
        <v>3</v>
      </c>
      <c r="I135" s="209"/>
      <c r="J135" s="13"/>
      <c r="K135" s="13"/>
      <c r="L135" s="205"/>
      <c r="M135" s="210"/>
      <c r="N135" s="211"/>
      <c r="O135" s="211"/>
      <c r="P135" s="211"/>
      <c r="Q135" s="211"/>
      <c r="R135" s="211"/>
      <c r="S135" s="211"/>
      <c r="T135" s="21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06" t="s">
        <v>519</v>
      </c>
      <c r="AU135" s="206" t="s">
        <v>89</v>
      </c>
      <c r="AV135" s="13" t="s">
        <v>89</v>
      </c>
      <c r="AW135" s="13" t="s">
        <v>35</v>
      </c>
      <c r="AX135" s="13" t="s">
        <v>79</v>
      </c>
      <c r="AY135" s="206" t="s">
        <v>230</v>
      </c>
    </row>
    <row r="136" s="14" customFormat="1">
      <c r="A136" s="14"/>
      <c r="B136" s="213"/>
      <c r="C136" s="14"/>
      <c r="D136" s="191" t="s">
        <v>519</v>
      </c>
      <c r="E136" s="214" t="s">
        <v>1</v>
      </c>
      <c r="F136" s="215" t="s">
        <v>534</v>
      </c>
      <c r="G136" s="14"/>
      <c r="H136" s="216">
        <v>172.62700000000001</v>
      </c>
      <c r="I136" s="217"/>
      <c r="J136" s="14"/>
      <c r="K136" s="14"/>
      <c r="L136" s="213"/>
      <c r="M136" s="218"/>
      <c r="N136" s="219"/>
      <c r="O136" s="219"/>
      <c r="P136" s="219"/>
      <c r="Q136" s="219"/>
      <c r="R136" s="219"/>
      <c r="S136" s="219"/>
      <c r="T136" s="220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14" t="s">
        <v>519</v>
      </c>
      <c r="AU136" s="214" t="s">
        <v>89</v>
      </c>
      <c r="AV136" s="14" t="s">
        <v>235</v>
      </c>
      <c r="AW136" s="14" t="s">
        <v>35</v>
      </c>
      <c r="AX136" s="14" t="s">
        <v>79</v>
      </c>
      <c r="AY136" s="214" t="s">
        <v>230</v>
      </c>
    </row>
    <row r="137" s="13" customFormat="1">
      <c r="A137" s="13"/>
      <c r="B137" s="205"/>
      <c r="C137" s="13"/>
      <c r="D137" s="191" t="s">
        <v>519</v>
      </c>
      <c r="E137" s="206" t="s">
        <v>1</v>
      </c>
      <c r="F137" s="207" t="s">
        <v>3148</v>
      </c>
      <c r="G137" s="13"/>
      <c r="H137" s="208">
        <v>138.102</v>
      </c>
      <c r="I137" s="209"/>
      <c r="J137" s="13"/>
      <c r="K137" s="13"/>
      <c r="L137" s="205"/>
      <c r="M137" s="210"/>
      <c r="N137" s="211"/>
      <c r="O137" s="211"/>
      <c r="P137" s="211"/>
      <c r="Q137" s="211"/>
      <c r="R137" s="211"/>
      <c r="S137" s="211"/>
      <c r="T137" s="21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06" t="s">
        <v>519</v>
      </c>
      <c r="AU137" s="206" t="s">
        <v>89</v>
      </c>
      <c r="AV137" s="13" t="s">
        <v>89</v>
      </c>
      <c r="AW137" s="13" t="s">
        <v>35</v>
      </c>
      <c r="AX137" s="13" t="s">
        <v>79</v>
      </c>
      <c r="AY137" s="206" t="s">
        <v>230</v>
      </c>
    </row>
    <row r="138" s="14" customFormat="1">
      <c r="A138" s="14"/>
      <c r="B138" s="213"/>
      <c r="C138" s="14"/>
      <c r="D138" s="191" t="s">
        <v>519</v>
      </c>
      <c r="E138" s="214" t="s">
        <v>1</v>
      </c>
      <c r="F138" s="215" t="s">
        <v>534</v>
      </c>
      <c r="G138" s="14"/>
      <c r="H138" s="216">
        <v>138.102</v>
      </c>
      <c r="I138" s="217"/>
      <c r="J138" s="14"/>
      <c r="K138" s="14"/>
      <c r="L138" s="213"/>
      <c r="M138" s="218"/>
      <c r="N138" s="219"/>
      <c r="O138" s="219"/>
      <c r="P138" s="219"/>
      <c r="Q138" s="219"/>
      <c r="R138" s="219"/>
      <c r="S138" s="219"/>
      <c r="T138" s="220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14" t="s">
        <v>519</v>
      </c>
      <c r="AU138" s="214" t="s">
        <v>89</v>
      </c>
      <c r="AV138" s="14" t="s">
        <v>235</v>
      </c>
      <c r="AW138" s="14" t="s">
        <v>35</v>
      </c>
      <c r="AX138" s="14" t="s">
        <v>87</v>
      </c>
      <c r="AY138" s="214" t="s">
        <v>230</v>
      </c>
    </row>
    <row r="139" s="2" customFormat="1" ht="21.75" customHeight="1">
      <c r="A139" s="38"/>
      <c r="B139" s="177"/>
      <c r="C139" s="178" t="s">
        <v>89</v>
      </c>
      <c r="D139" s="178" t="s">
        <v>231</v>
      </c>
      <c r="E139" s="179" t="s">
        <v>1980</v>
      </c>
      <c r="F139" s="180" t="s">
        <v>1981</v>
      </c>
      <c r="G139" s="181" t="s">
        <v>578</v>
      </c>
      <c r="H139" s="182">
        <v>12.946999999999999</v>
      </c>
      <c r="I139" s="183"/>
      <c r="J139" s="184">
        <f>ROUND(I139*H139,2)</f>
        <v>0</v>
      </c>
      <c r="K139" s="180" t="s">
        <v>515</v>
      </c>
      <c r="L139" s="39"/>
      <c r="M139" s="185" t="s">
        <v>1</v>
      </c>
      <c r="N139" s="186" t="s">
        <v>44</v>
      </c>
      <c r="O139" s="77"/>
      <c r="P139" s="187">
        <f>O139*H139</f>
        <v>0</v>
      </c>
      <c r="Q139" s="187">
        <v>0</v>
      </c>
      <c r="R139" s="187">
        <f>Q139*H139</f>
        <v>0</v>
      </c>
      <c r="S139" s="187">
        <v>0</v>
      </c>
      <c r="T139" s="18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89" t="s">
        <v>235</v>
      </c>
      <c r="AT139" s="189" t="s">
        <v>231</v>
      </c>
      <c r="AU139" s="189" t="s">
        <v>89</v>
      </c>
      <c r="AY139" s="19" t="s">
        <v>230</v>
      </c>
      <c r="BE139" s="190">
        <f>IF(N139="základní",J139,0)</f>
        <v>0</v>
      </c>
      <c r="BF139" s="190">
        <f>IF(N139="snížená",J139,0)</f>
        <v>0</v>
      </c>
      <c r="BG139" s="190">
        <f>IF(N139="zákl. přenesená",J139,0)</f>
        <v>0</v>
      </c>
      <c r="BH139" s="190">
        <f>IF(N139="sníž. přenesená",J139,0)</f>
        <v>0</v>
      </c>
      <c r="BI139" s="190">
        <f>IF(N139="nulová",J139,0)</f>
        <v>0</v>
      </c>
      <c r="BJ139" s="19" t="s">
        <v>87</v>
      </c>
      <c r="BK139" s="190">
        <f>ROUND(I139*H139,2)</f>
        <v>0</v>
      </c>
      <c r="BL139" s="19" t="s">
        <v>235</v>
      </c>
      <c r="BM139" s="189" t="s">
        <v>3149</v>
      </c>
    </row>
    <row r="140" s="2" customFormat="1">
      <c r="A140" s="38"/>
      <c r="B140" s="39"/>
      <c r="C140" s="38"/>
      <c r="D140" s="191" t="s">
        <v>237</v>
      </c>
      <c r="E140" s="38"/>
      <c r="F140" s="192" t="s">
        <v>1983</v>
      </c>
      <c r="G140" s="38"/>
      <c r="H140" s="38"/>
      <c r="I140" s="193"/>
      <c r="J140" s="38"/>
      <c r="K140" s="38"/>
      <c r="L140" s="39"/>
      <c r="M140" s="194"/>
      <c r="N140" s="195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237</v>
      </c>
      <c r="AU140" s="19" t="s">
        <v>89</v>
      </c>
    </row>
    <row r="141" s="2" customFormat="1">
      <c r="A141" s="38"/>
      <c r="B141" s="39"/>
      <c r="C141" s="38"/>
      <c r="D141" s="199" t="s">
        <v>397</v>
      </c>
      <c r="E141" s="38"/>
      <c r="F141" s="200" t="s">
        <v>1984</v>
      </c>
      <c r="G141" s="38"/>
      <c r="H141" s="38"/>
      <c r="I141" s="193"/>
      <c r="J141" s="38"/>
      <c r="K141" s="38"/>
      <c r="L141" s="39"/>
      <c r="M141" s="194"/>
      <c r="N141" s="195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397</v>
      </c>
      <c r="AU141" s="19" t="s">
        <v>89</v>
      </c>
    </row>
    <row r="142" s="13" customFormat="1">
      <c r="A142" s="13"/>
      <c r="B142" s="205"/>
      <c r="C142" s="13"/>
      <c r="D142" s="191" t="s">
        <v>519</v>
      </c>
      <c r="E142" s="206" t="s">
        <v>1</v>
      </c>
      <c r="F142" s="207" t="s">
        <v>3150</v>
      </c>
      <c r="G142" s="13"/>
      <c r="H142" s="208">
        <v>12.946999999999999</v>
      </c>
      <c r="I142" s="209"/>
      <c r="J142" s="13"/>
      <c r="K142" s="13"/>
      <c r="L142" s="205"/>
      <c r="M142" s="210"/>
      <c r="N142" s="211"/>
      <c r="O142" s="211"/>
      <c r="P142" s="211"/>
      <c r="Q142" s="211"/>
      <c r="R142" s="211"/>
      <c r="S142" s="211"/>
      <c r="T142" s="21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6" t="s">
        <v>519</v>
      </c>
      <c r="AU142" s="206" t="s">
        <v>89</v>
      </c>
      <c r="AV142" s="13" t="s">
        <v>89</v>
      </c>
      <c r="AW142" s="13" t="s">
        <v>35</v>
      </c>
      <c r="AX142" s="13" t="s">
        <v>79</v>
      </c>
      <c r="AY142" s="206" t="s">
        <v>230</v>
      </c>
    </row>
    <row r="143" s="14" customFormat="1">
      <c r="A143" s="14"/>
      <c r="B143" s="213"/>
      <c r="C143" s="14"/>
      <c r="D143" s="191" t="s">
        <v>519</v>
      </c>
      <c r="E143" s="214" t="s">
        <v>1</v>
      </c>
      <c r="F143" s="215" t="s">
        <v>534</v>
      </c>
      <c r="G143" s="14"/>
      <c r="H143" s="216">
        <v>12.946999999999999</v>
      </c>
      <c r="I143" s="217"/>
      <c r="J143" s="14"/>
      <c r="K143" s="14"/>
      <c r="L143" s="213"/>
      <c r="M143" s="218"/>
      <c r="N143" s="219"/>
      <c r="O143" s="219"/>
      <c r="P143" s="219"/>
      <c r="Q143" s="219"/>
      <c r="R143" s="219"/>
      <c r="S143" s="219"/>
      <c r="T143" s="220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14" t="s">
        <v>519</v>
      </c>
      <c r="AU143" s="214" t="s">
        <v>89</v>
      </c>
      <c r="AV143" s="14" t="s">
        <v>235</v>
      </c>
      <c r="AW143" s="14" t="s">
        <v>35</v>
      </c>
      <c r="AX143" s="14" t="s">
        <v>87</v>
      </c>
      <c r="AY143" s="214" t="s">
        <v>230</v>
      </c>
    </row>
    <row r="144" s="2" customFormat="1" ht="21.75" customHeight="1">
      <c r="A144" s="38"/>
      <c r="B144" s="177"/>
      <c r="C144" s="178" t="s">
        <v>241</v>
      </c>
      <c r="D144" s="178" t="s">
        <v>231</v>
      </c>
      <c r="E144" s="179" t="s">
        <v>1986</v>
      </c>
      <c r="F144" s="180" t="s">
        <v>1987</v>
      </c>
      <c r="G144" s="181" t="s">
        <v>578</v>
      </c>
      <c r="H144" s="182">
        <v>12.946999999999999</v>
      </c>
      <c r="I144" s="183"/>
      <c r="J144" s="184">
        <f>ROUND(I144*H144,2)</f>
        <v>0</v>
      </c>
      <c r="K144" s="180" t="s">
        <v>515</v>
      </c>
      <c r="L144" s="39"/>
      <c r="M144" s="185" t="s">
        <v>1</v>
      </c>
      <c r="N144" s="186" t="s">
        <v>44</v>
      </c>
      <c r="O144" s="77"/>
      <c r="P144" s="187">
        <f>O144*H144</f>
        <v>0</v>
      </c>
      <c r="Q144" s="187">
        <v>0</v>
      </c>
      <c r="R144" s="187">
        <f>Q144*H144</f>
        <v>0</v>
      </c>
      <c r="S144" s="187">
        <v>0</v>
      </c>
      <c r="T144" s="18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89" t="s">
        <v>235</v>
      </c>
      <c r="AT144" s="189" t="s">
        <v>231</v>
      </c>
      <c r="AU144" s="189" t="s">
        <v>89</v>
      </c>
      <c r="AY144" s="19" t="s">
        <v>230</v>
      </c>
      <c r="BE144" s="190">
        <f>IF(N144="základní",J144,0)</f>
        <v>0</v>
      </c>
      <c r="BF144" s="190">
        <f>IF(N144="snížená",J144,0)</f>
        <v>0</v>
      </c>
      <c r="BG144" s="190">
        <f>IF(N144="zákl. přenesená",J144,0)</f>
        <v>0</v>
      </c>
      <c r="BH144" s="190">
        <f>IF(N144="sníž. přenesená",J144,0)</f>
        <v>0</v>
      </c>
      <c r="BI144" s="190">
        <f>IF(N144="nulová",J144,0)</f>
        <v>0</v>
      </c>
      <c r="BJ144" s="19" t="s">
        <v>87</v>
      </c>
      <c r="BK144" s="190">
        <f>ROUND(I144*H144,2)</f>
        <v>0</v>
      </c>
      <c r="BL144" s="19" t="s">
        <v>235</v>
      </c>
      <c r="BM144" s="189" t="s">
        <v>3151</v>
      </c>
    </row>
    <row r="145" s="2" customFormat="1">
      <c r="A145" s="38"/>
      <c r="B145" s="39"/>
      <c r="C145" s="38"/>
      <c r="D145" s="191" t="s">
        <v>237</v>
      </c>
      <c r="E145" s="38"/>
      <c r="F145" s="192" t="s">
        <v>1989</v>
      </c>
      <c r="G145" s="38"/>
      <c r="H145" s="38"/>
      <c r="I145" s="193"/>
      <c r="J145" s="38"/>
      <c r="K145" s="38"/>
      <c r="L145" s="39"/>
      <c r="M145" s="194"/>
      <c r="N145" s="195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237</v>
      </c>
      <c r="AU145" s="19" t="s">
        <v>89</v>
      </c>
    </row>
    <row r="146" s="2" customFormat="1">
      <c r="A146" s="38"/>
      <c r="B146" s="39"/>
      <c r="C146" s="38"/>
      <c r="D146" s="199" t="s">
        <v>397</v>
      </c>
      <c r="E146" s="38"/>
      <c r="F146" s="200" t="s">
        <v>1990</v>
      </c>
      <c r="G146" s="38"/>
      <c r="H146" s="38"/>
      <c r="I146" s="193"/>
      <c r="J146" s="38"/>
      <c r="K146" s="38"/>
      <c r="L146" s="39"/>
      <c r="M146" s="194"/>
      <c r="N146" s="195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397</v>
      </c>
      <c r="AU146" s="19" t="s">
        <v>89</v>
      </c>
    </row>
    <row r="147" s="13" customFormat="1">
      <c r="A147" s="13"/>
      <c r="B147" s="205"/>
      <c r="C147" s="13"/>
      <c r="D147" s="191" t="s">
        <v>519</v>
      </c>
      <c r="E147" s="206" t="s">
        <v>1</v>
      </c>
      <c r="F147" s="207" t="s">
        <v>3150</v>
      </c>
      <c r="G147" s="13"/>
      <c r="H147" s="208">
        <v>12.946999999999999</v>
      </c>
      <c r="I147" s="209"/>
      <c r="J147" s="13"/>
      <c r="K147" s="13"/>
      <c r="L147" s="205"/>
      <c r="M147" s="210"/>
      <c r="N147" s="211"/>
      <c r="O147" s="211"/>
      <c r="P147" s="211"/>
      <c r="Q147" s="211"/>
      <c r="R147" s="211"/>
      <c r="S147" s="211"/>
      <c r="T147" s="21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6" t="s">
        <v>519</v>
      </c>
      <c r="AU147" s="206" t="s">
        <v>89</v>
      </c>
      <c r="AV147" s="13" t="s">
        <v>89</v>
      </c>
      <c r="AW147" s="13" t="s">
        <v>35</v>
      </c>
      <c r="AX147" s="13" t="s">
        <v>79</v>
      </c>
      <c r="AY147" s="206" t="s">
        <v>230</v>
      </c>
    </row>
    <row r="148" s="14" customFormat="1">
      <c r="A148" s="14"/>
      <c r="B148" s="213"/>
      <c r="C148" s="14"/>
      <c r="D148" s="191" t="s">
        <v>519</v>
      </c>
      <c r="E148" s="214" t="s">
        <v>1</v>
      </c>
      <c r="F148" s="215" t="s">
        <v>534</v>
      </c>
      <c r="G148" s="14"/>
      <c r="H148" s="216">
        <v>12.946999999999999</v>
      </c>
      <c r="I148" s="217"/>
      <c r="J148" s="14"/>
      <c r="K148" s="14"/>
      <c r="L148" s="213"/>
      <c r="M148" s="218"/>
      <c r="N148" s="219"/>
      <c r="O148" s="219"/>
      <c r="P148" s="219"/>
      <c r="Q148" s="219"/>
      <c r="R148" s="219"/>
      <c r="S148" s="219"/>
      <c r="T148" s="22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14" t="s">
        <v>519</v>
      </c>
      <c r="AU148" s="214" t="s">
        <v>89</v>
      </c>
      <c r="AV148" s="14" t="s">
        <v>235</v>
      </c>
      <c r="AW148" s="14" t="s">
        <v>35</v>
      </c>
      <c r="AX148" s="14" t="s">
        <v>87</v>
      </c>
      <c r="AY148" s="214" t="s">
        <v>230</v>
      </c>
    </row>
    <row r="149" s="2" customFormat="1" ht="21.75" customHeight="1">
      <c r="A149" s="38"/>
      <c r="B149" s="177"/>
      <c r="C149" s="178" t="s">
        <v>235</v>
      </c>
      <c r="D149" s="178" t="s">
        <v>231</v>
      </c>
      <c r="E149" s="179" t="s">
        <v>1991</v>
      </c>
      <c r="F149" s="180" t="s">
        <v>1992</v>
      </c>
      <c r="G149" s="181" t="s">
        <v>578</v>
      </c>
      <c r="H149" s="182">
        <v>8.6310000000000002</v>
      </c>
      <c r="I149" s="183"/>
      <c r="J149" s="184">
        <f>ROUND(I149*H149,2)</f>
        <v>0</v>
      </c>
      <c r="K149" s="180" t="s">
        <v>515</v>
      </c>
      <c r="L149" s="39"/>
      <c r="M149" s="185" t="s">
        <v>1</v>
      </c>
      <c r="N149" s="186" t="s">
        <v>44</v>
      </c>
      <c r="O149" s="77"/>
      <c r="P149" s="187">
        <f>O149*H149</f>
        <v>0</v>
      </c>
      <c r="Q149" s="187">
        <v>0</v>
      </c>
      <c r="R149" s="187">
        <f>Q149*H149</f>
        <v>0</v>
      </c>
      <c r="S149" s="187">
        <v>0</v>
      </c>
      <c r="T149" s="18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89" t="s">
        <v>235</v>
      </c>
      <c r="AT149" s="189" t="s">
        <v>231</v>
      </c>
      <c r="AU149" s="189" t="s">
        <v>89</v>
      </c>
      <c r="AY149" s="19" t="s">
        <v>230</v>
      </c>
      <c r="BE149" s="190">
        <f>IF(N149="základní",J149,0)</f>
        <v>0</v>
      </c>
      <c r="BF149" s="190">
        <f>IF(N149="snížená",J149,0)</f>
        <v>0</v>
      </c>
      <c r="BG149" s="190">
        <f>IF(N149="zákl. přenesená",J149,0)</f>
        <v>0</v>
      </c>
      <c r="BH149" s="190">
        <f>IF(N149="sníž. přenesená",J149,0)</f>
        <v>0</v>
      </c>
      <c r="BI149" s="190">
        <f>IF(N149="nulová",J149,0)</f>
        <v>0</v>
      </c>
      <c r="BJ149" s="19" t="s">
        <v>87</v>
      </c>
      <c r="BK149" s="190">
        <f>ROUND(I149*H149,2)</f>
        <v>0</v>
      </c>
      <c r="BL149" s="19" t="s">
        <v>235</v>
      </c>
      <c r="BM149" s="189" t="s">
        <v>3152</v>
      </c>
    </row>
    <row r="150" s="2" customFormat="1">
      <c r="A150" s="38"/>
      <c r="B150" s="39"/>
      <c r="C150" s="38"/>
      <c r="D150" s="191" t="s">
        <v>237</v>
      </c>
      <c r="E150" s="38"/>
      <c r="F150" s="192" t="s">
        <v>1994</v>
      </c>
      <c r="G150" s="38"/>
      <c r="H150" s="38"/>
      <c r="I150" s="193"/>
      <c r="J150" s="38"/>
      <c r="K150" s="38"/>
      <c r="L150" s="39"/>
      <c r="M150" s="194"/>
      <c r="N150" s="195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237</v>
      </c>
      <c r="AU150" s="19" t="s">
        <v>89</v>
      </c>
    </row>
    <row r="151" s="2" customFormat="1">
      <c r="A151" s="38"/>
      <c r="B151" s="39"/>
      <c r="C151" s="38"/>
      <c r="D151" s="199" t="s">
        <v>397</v>
      </c>
      <c r="E151" s="38"/>
      <c r="F151" s="200" t="s">
        <v>1995</v>
      </c>
      <c r="G151" s="38"/>
      <c r="H151" s="38"/>
      <c r="I151" s="193"/>
      <c r="J151" s="38"/>
      <c r="K151" s="38"/>
      <c r="L151" s="39"/>
      <c r="M151" s="194"/>
      <c r="N151" s="195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397</v>
      </c>
      <c r="AU151" s="19" t="s">
        <v>89</v>
      </c>
    </row>
    <row r="152" s="13" customFormat="1">
      <c r="A152" s="13"/>
      <c r="B152" s="205"/>
      <c r="C152" s="13"/>
      <c r="D152" s="191" t="s">
        <v>519</v>
      </c>
      <c r="E152" s="206" t="s">
        <v>1</v>
      </c>
      <c r="F152" s="207" t="s">
        <v>3153</v>
      </c>
      <c r="G152" s="13"/>
      <c r="H152" s="208">
        <v>8.6310000000000002</v>
      </c>
      <c r="I152" s="209"/>
      <c r="J152" s="13"/>
      <c r="K152" s="13"/>
      <c r="L152" s="205"/>
      <c r="M152" s="210"/>
      <c r="N152" s="211"/>
      <c r="O152" s="211"/>
      <c r="P152" s="211"/>
      <c r="Q152" s="211"/>
      <c r="R152" s="211"/>
      <c r="S152" s="211"/>
      <c r="T152" s="21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6" t="s">
        <v>519</v>
      </c>
      <c r="AU152" s="206" t="s">
        <v>89</v>
      </c>
      <c r="AV152" s="13" t="s">
        <v>89</v>
      </c>
      <c r="AW152" s="13" t="s">
        <v>35</v>
      </c>
      <c r="AX152" s="13" t="s">
        <v>79</v>
      </c>
      <c r="AY152" s="206" t="s">
        <v>230</v>
      </c>
    </row>
    <row r="153" s="14" customFormat="1">
      <c r="A153" s="14"/>
      <c r="B153" s="213"/>
      <c r="C153" s="14"/>
      <c r="D153" s="191" t="s">
        <v>519</v>
      </c>
      <c r="E153" s="214" t="s">
        <v>1</v>
      </c>
      <c r="F153" s="215" t="s">
        <v>534</v>
      </c>
      <c r="G153" s="14"/>
      <c r="H153" s="216">
        <v>8.6310000000000002</v>
      </c>
      <c r="I153" s="217"/>
      <c r="J153" s="14"/>
      <c r="K153" s="14"/>
      <c r="L153" s="213"/>
      <c r="M153" s="218"/>
      <c r="N153" s="219"/>
      <c r="O153" s="219"/>
      <c r="P153" s="219"/>
      <c r="Q153" s="219"/>
      <c r="R153" s="219"/>
      <c r="S153" s="219"/>
      <c r="T153" s="22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14" t="s">
        <v>519</v>
      </c>
      <c r="AU153" s="214" t="s">
        <v>89</v>
      </c>
      <c r="AV153" s="14" t="s">
        <v>235</v>
      </c>
      <c r="AW153" s="14" t="s">
        <v>35</v>
      </c>
      <c r="AX153" s="14" t="s">
        <v>87</v>
      </c>
      <c r="AY153" s="214" t="s">
        <v>230</v>
      </c>
    </row>
    <row r="154" s="2" customFormat="1" ht="16.5" customHeight="1">
      <c r="A154" s="38"/>
      <c r="B154" s="177"/>
      <c r="C154" s="178" t="s">
        <v>248</v>
      </c>
      <c r="D154" s="178" t="s">
        <v>231</v>
      </c>
      <c r="E154" s="179" t="s">
        <v>667</v>
      </c>
      <c r="F154" s="180" t="s">
        <v>668</v>
      </c>
      <c r="G154" s="181" t="s">
        <v>514</v>
      </c>
      <c r="H154" s="182">
        <v>53.351999999999997</v>
      </c>
      <c r="I154" s="183"/>
      <c r="J154" s="184">
        <f>ROUND(I154*H154,2)</f>
        <v>0</v>
      </c>
      <c r="K154" s="180" t="s">
        <v>515</v>
      </c>
      <c r="L154" s="39"/>
      <c r="M154" s="185" t="s">
        <v>1</v>
      </c>
      <c r="N154" s="186" t="s">
        <v>44</v>
      </c>
      <c r="O154" s="77"/>
      <c r="P154" s="187">
        <f>O154*H154</f>
        <v>0</v>
      </c>
      <c r="Q154" s="187">
        <v>0.00058</v>
      </c>
      <c r="R154" s="187">
        <f>Q154*H154</f>
        <v>0.030944159999999998</v>
      </c>
      <c r="S154" s="187">
        <v>0</v>
      </c>
      <c r="T154" s="18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89" t="s">
        <v>235</v>
      </c>
      <c r="AT154" s="189" t="s">
        <v>231</v>
      </c>
      <c r="AU154" s="189" t="s">
        <v>89</v>
      </c>
      <c r="AY154" s="19" t="s">
        <v>230</v>
      </c>
      <c r="BE154" s="190">
        <f>IF(N154="základní",J154,0)</f>
        <v>0</v>
      </c>
      <c r="BF154" s="190">
        <f>IF(N154="snížená",J154,0)</f>
        <v>0</v>
      </c>
      <c r="BG154" s="190">
        <f>IF(N154="zákl. přenesená",J154,0)</f>
        <v>0</v>
      </c>
      <c r="BH154" s="190">
        <f>IF(N154="sníž. přenesená",J154,0)</f>
        <v>0</v>
      </c>
      <c r="BI154" s="190">
        <f>IF(N154="nulová",J154,0)</f>
        <v>0</v>
      </c>
      <c r="BJ154" s="19" t="s">
        <v>87</v>
      </c>
      <c r="BK154" s="190">
        <f>ROUND(I154*H154,2)</f>
        <v>0</v>
      </c>
      <c r="BL154" s="19" t="s">
        <v>235</v>
      </c>
      <c r="BM154" s="189" t="s">
        <v>3154</v>
      </c>
    </row>
    <row r="155" s="2" customFormat="1">
      <c r="A155" s="38"/>
      <c r="B155" s="39"/>
      <c r="C155" s="38"/>
      <c r="D155" s="191" t="s">
        <v>237</v>
      </c>
      <c r="E155" s="38"/>
      <c r="F155" s="192" t="s">
        <v>670</v>
      </c>
      <c r="G155" s="38"/>
      <c r="H155" s="38"/>
      <c r="I155" s="193"/>
      <c r="J155" s="38"/>
      <c r="K155" s="38"/>
      <c r="L155" s="39"/>
      <c r="M155" s="194"/>
      <c r="N155" s="195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237</v>
      </c>
      <c r="AU155" s="19" t="s">
        <v>89</v>
      </c>
    </row>
    <row r="156" s="2" customFormat="1">
      <c r="A156" s="38"/>
      <c r="B156" s="39"/>
      <c r="C156" s="38"/>
      <c r="D156" s="199" t="s">
        <v>397</v>
      </c>
      <c r="E156" s="38"/>
      <c r="F156" s="200" t="s">
        <v>671</v>
      </c>
      <c r="G156" s="38"/>
      <c r="H156" s="38"/>
      <c r="I156" s="193"/>
      <c r="J156" s="38"/>
      <c r="K156" s="38"/>
      <c r="L156" s="39"/>
      <c r="M156" s="194"/>
      <c r="N156" s="195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397</v>
      </c>
      <c r="AU156" s="19" t="s">
        <v>89</v>
      </c>
    </row>
    <row r="157" s="15" customFormat="1">
      <c r="A157" s="15"/>
      <c r="B157" s="221"/>
      <c r="C157" s="15"/>
      <c r="D157" s="191" t="s">
        <v>519</v>
      </c>
      <c r="E157" s="222" t="s">
        <v>1</v>
      </c>
      <c r="F157" s="223" t="s">
        <v>1975</v>
      </c>
      <c r="G157" s="15"/>
      <c r="H157" s="222" t="s">
        <v>1</v>
      </c>
      <c r="I157" s="224"/>
      <c r="J157" s="15"/>
      <c r="K157" s="15"/>
      <c r="L157" s="221"/>
      <c r="M157" s="225"/>
      <c r="N157" s="226"/>
      <c r="O157" s="226"/>
      <c r="P157" s="226"/>
      <c r="Q157" s="226"/>
      <c r="R157" s="226"/>
      <c r="S157" s="226"/>
      <c r="T157" s="22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22" t="s">
        <v>519</v>
      </c>
      <c r="AU157" s="222" t="s">
        <v>89</v>
      </c>
      <c r="AV157" s="15" t="s">
        <v>87</v>
      </c>
      <c r="AW157" s="15" t="s">
        <v>35</v>
      </c>
      <c r="AX157" s="15" t="s">
        <v>79</v>
      </c>
      <c r="AY157" s="222" t="s">
        <v>230</v>
      </c>
    </row>
    <row r="158" s="13" customFormat="1">
      <c r="A158" s="13"/>
      <c r="B158" s="205"/>
      <c r="C158" s="13"/>
      <c r="D158" s="191" t="s">
        <v>519</v>
      </c>
      <c r="E158" s="206" t="s">
        <v>1</v>
      </c>
      <c r="F158" s="207" t="s">
        <v>3155</v>
      </c>
      <c r="G158" s="13"/>
      <c r="H158" s="208">
        <v>53.351999999999997</v>
      </c>
      <c r="I158" s="209"/>
      <c r="J158" s="13"/>
      <c r="K158" s="13"/>
      <c r="L158" s="205"/>
      <c r="M158" s="210"/>
      <c r="N158" s="211"/>
      <c r="O158" s="211"/>
      <c r="P158" s="211"/>
      <c r="Q158" s="211"/>
      <c r="R158" s="211"/>
      <c r="S158" s="211"/>
      <c r="T158" s="21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06" t="s">
        <v>519</v>
      </c>
      <c r="AU158" s="206" t="s">
        <v>89</v>
      </c>
      <c r="AV158" s="13" t="s">
        <v>89</v>
      </c>
      <c r="AW158" s="13" t="s">
        <v>35</v>
      </c>
      <c r="AX158" s="13" t="s">
        <v>79</v>
      </c>
      <c r="AY158" s="206" t="s">
        <v>230</v>
      </c>
    </row>
    <row r="159" s="14" customFormat="1">
      <c r="A159" s="14"/>
      <c r="B159" s="213"/>
      <c r="C159" s="14"/>
      <c r="D159" s="191" t="s">
        <v>519</v>
      </c>
      <c r="E159" s="214" t="s">
        <v>1</v>
      </c>
      <c r="F159" s="215" t="s">
        <v>534</v>
      </c>
      <c r="G159" s="14"/>
      <c r="H159" s="216">
        <v>53.351999999999997</v>
      </c>
      <c r="I159" s="217"/>
      <c r="J159" s="14"/>
      <c r="K159" s="14"/>
      <c r="L159" s="213"/>
      <c r="M159" s="218"/>
      <c r="N159" s="219"/>
      <c r="O159" s="219"/>
      <c r="P159" s="219"/>
      <c r="Q159" s="219"/>
      <c r="R159" s="219"/>
      <c r="S159" s="219"/>
      <c r="T159" s="220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14" t="s">
        <v>519</v>
      </c>
      <c r="AU159" s="214" t="s">
        <v>89</v>
      </c>
      <c r="AV159" s="14" t="s">
        <v>235</v>
      </c>
      <c r="AW159" s="14" t="s">
        <v>35</v>
      </c>
      <c r="AX159" s="14" t="s">
        <v>87</v>
      </c>
      <c r="AY159" s="214" t="s">
        <v>230</v>
      </c>
    </row>
    <row r="160" s="2" customFormat="1" ht="16.5" customHeight="1">
      <c r="A160" s="38"/>
      <c r="B160" s="177"/>
      <c r="C160" s="178" t="s">
        <v>252</v>
      </c>
      <c r="D160" s="178" t="s">
        <v>231</v>
      </c>
      <c r="E160" s="179" t="s">
        <v>2020</v>
      </c>
      <c r="F160" s="180" t="s">
        <v>2021</v>
      </c>
      <c r="G160" s="181" t="s">
        <v>514</v>
      </c>
      <c r="H160" s="182">
        <v>223.185</v>
      </c>
      <c r="I160" s="183"/>
      <c r="J160" s="184">
        <f>ROUND(I160*H160,2)</f>
        <v>0</v>
      </c>
      <c r="K160" s="180" t="s">
        <v>515</v>
      </c>
      <c r="L160" s="39"/>
      <c r="M160" s="185" t="s">
        <v>1</v>
      </c>
      <c r="N160" s="186" t="s">
        <v>44</v>
      </c>
      <c r="O160" s="77"/>
      <c r="P160" s="187">
        <f>O160*H160</f>
        <v>0</v>
      </c>
      <c r="Q160" s="187">
        <v>0.00059000000000000003</v>
      </c>
      <c r="R160" s="187">
        <f>Q160*H160</f>
        <v>0.13167915</v>
      </c>
      <c r="S160" s="187">
        <v>0</v>
      </c>
      <c r="T160" s="18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89" t="s">
        <v>235</v>
      </c>
      <c r="AT160" s="189" t="s">
        <v>231</v>
      </c>
      <c r="AU160" s="189" t="s">
        <v>89</v>
      </c>
      <c r="AY160" s="19" t="s">
        <v>230</v>
      </c>
      <c r="BE160" s="190">
        <f>IF(N160="základní",J160,0)</f>
        <v>0</v>
      </c>
      <c r="BF160" s="190">
        <f>IF(N160="snížená",J160,0)</f>
        <v>0</v>
      </c>
      <c r="BG160" s="190">
        <f>IF(N160="zákl. přenesená",J160,0)</f>
        <v>0</v>
      </c>
      <c r="BH160" s="190">
        <f>IF(N160="sníž. přenesená",J160,0)</f>
        <v>0</v>
      </c>
      <c r="BI160" s="190">
        <f>IF(N160="nulová",J160,0)</f>
        <v>0</v>
      </c>
      <c r="BJ160" s="19" t="s">
        <v>87</v>
      </c>
      <c r="BK160" s="190">
        <f>ROUND(I160*H160,2)</f>
        <v>0</v>
      </c>
      <c r="BL160" s="19" t="s">
        <v>235</v>
      </c>
      <c r="BM160" s="189" t="s">
        <v>3156</v>
      </c>
    </row>
    <row r="161" s="2" customFormat="1">
      <c r="A161" s="38"/>
      <c r="B161" s="39"/>
      <c r="C161" s="38"/>
      <c r="D161" s="191" t="s">
        <v>237</v>
      </c>
      <c r="E161" s="38"/>
      <c r="F161" s="192" t="s">
        <v>2023</v>
      </c>
      <c r="G161" s="38"/>
      <c r="H161" s="38"/>
      <c r="I161" s="193"/>
      <c r="J161" s="38"/>
      <c r="K161" s="38"/>
      <c r="L161" s="39"/>
      <c r="M161" s="194"/>
      <c r="N161" s="195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237</v>
      </c>
      <c r="AU161" s="19" t="s">
        <v>89</v>
      </c>
    </row>
    <row r="162" s="2" customFormat="1">
      <c r="A162" s="38"/>
      <c r="B162" s="39"/>
      <c r="C162" s="38"/>
      <c r="D162" s="199" t="s">
        <v>397</v>
      </c>
      <c r="E162" s="38"/>
      <c r="F162" s="200" t="s">
        <v>2024</v>
      </c>
      <c r="G162" s="38"/>
      <c r="H162" s="38"/>
      <c r="I162" s="193"/>
      <c r="J162" s="38"/>
      <c r="K162" s="38"/>
      <c r="L162" s="39"/>
      <c r="M162" s="194"/>
      <c r="N162" s="195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397</v>
      </c>
      <c r="AU162" s="19" t="s">
        <v>89</v>
      </c>
    </row>
    <row r="163" s="15" customFormat="1">
      <c r="A163" s="15"/>
      <c r="B163" s="221"/>
      <c r="C163" s="15"/>
      <c r="D163" s="191" t="s">
        <v>519</v>
      </c>
      <c r="E163" s="222" t="s">
        <v>1</v>
      </c>
      <c r="F163" s="223" t="s">
        <v>1975</v>
      </c>
      <c r="G163" s="15"/>
      <c r="H163" s="222" t="s">
        <v>1</v>
      </c>
      <c r="I163" s="224"/>
      <c r="J163" s="15"/>
      <c r="K163" s="15"/>
      <c r="L163" s="221"/>
      <c r="M163" s="225"/>
      <c r="N163" s="226"/>
      <c r="O163" s="226"/>
      <c r="P163" s="226"/>
      <c r="Q163" s="226"/>
      <c r="R163" s="226"/>
      <c r="S163" s="226"/>
      <c r="T163" s="227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22" t="s">
        <v>519</v>
      </c>
      <c r="AU163" s="222" t="s">
        <v>89</v>
      </c>
      <c r="AV163" s="15" t="s">
        <v>87</v>
      </c>
      <c r="AW163" s="15" t="s">
        <v>35</v>
      </c>
      <c r="AX163" s="15" t="s">
        <v>79</v>
      </c>
      <c r="AY163" s="222" t="s">
        <v>230</v>
      </c>
    </row>
    <row r="164" s="13" customFormat="1">
      <c r="A164" s="13"/>
      <c r="B164" s="205"/>
      <c r="C164" s="13"/>
      <c r="D164" s="191" t="s">
        <v>519</v>
      </c>
      <c r="E164" s="206" t="s">
        <v>1</v>
      </c>
      <c r="F164" s="207" t="s">
        <v>3157</v>
      </c>
      <c r="G164" s="13"/>
      <c r="H164" s="208">
        <v>220.185</v>
      </c>
      <c r="I164" s="209"/>
      <c r="J164" s="13"/>
      <c r="K164" s="13"/>
      <c r="L164" s="205"/>
      <c r="M164" s="210"/>
      <c r="N164" s="211"/>
      <c r="O164" s="211"/>
      <c r="P164" s="211"/>
      <c r="Q164" s="211"/>
      <c r="R164" s="211"/>
      <c r="S164" s="211"/>
      <c r="T164" s="21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06" t="s">
        <v>519</v>
      </c>
      <c r="AU164" s="206" t="s">
        <v>89</v>
      </c>
      <c r="AV164" s="13" t="s">
        <v>89</v>
      </c>
      <c r="AW164" s="13" t="s">
        <v>35</v>
      </c>
      <c r="AX164" s="13" t="s">
        <v>79</v>
      </c>
      <c r="AY164" s="206" t="s">
        <v>230</v>
      </c>
    </row>
    <row r="165" s="13" customFormat="1">
      <c r="A165" s="13"/>
      <c r="B165" s="205"/>
      <c r="C165" s="13"/>
      <c r="D165" s="191" t="s">
        <v>519</v>
      </c>
      <c r="E165" s="206" t="s">
        <v>1</v>
      </c>
      <c r="F165" s="207" t="s">
        <v>3147</v>
      </c>
      <c r="G165" s="13"/>
      <c r="H165" s="208">
        <v>3</v>
      </c>
      <c r="I165" s="209"/>
      <c r="J165" s="13"/>
      <c r="K165" s="13"/>
      <c r="L165" s="205"/>
      <c r="M165" s="210"/>
      <c r="N165" s="211"/>
      <c r="O165" s="211"/>
      <c r="P165" s="211"/>
      <c r="Q165" s="211"/>
      <c r="R165" s="211"/>
      <c r="S165" s="211"/>
      <c r="T165" s="21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06" t="s">
        <v>519</v>
      </c>
      <c r="AU165" s="206" t="s">
        <v>89</v>
      </c>
      <c r="AV165" s="13" t="s">
        <v>89</v>
      </c>
      <c r="AW165" s="13" t="s">
        <v>35</v>
      </c>
      <c r="AX165" s="13" t="s">
        <v>79</v>
      </c>
      <c r="AY165" s="206" t="s">
        <v>230</v>
      </c>
    </row>
    <row r="166" s="14" customFormat="1">
      <c r="A166" s="14"/>
      <c r="B166" s="213"/>
      <c r="C166" s="14"/>
      <c r="D166" s="191" t="s">
        <v>519</v>
      </c>
      <c r="E166" s="214" t="s">
        <v>1</v>
      </c>
      <c r="F166" s="215" t="s">
        <v>534</v>
      </c>
      <c r="G166" s="14"/>
      <c r="H166" s="216">
        <v>223.185</v>
      </c>
      <c r="I166" s="217"/>
      <c r="J166" s="14"/>
      <c r="K166" s="14"/>
      <c r="L166" s="213"/>
      <c r="M166" s="218"/>
      <c r="N166" s="219"/>
      <c r="O166" s="219"/>
      <c r="P166" s="219"/>
      <c r="Q166" s="219"/>
      <c r="R166" s="219"/>
      <c r="S166" s="219"/>
      <c r="T166" s="220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14" t="s">
        <v>519</v>
      </c>
      <c r="AU166" s="214" t="s">
        <v>89</v>
      </c>
      <c r="AV166" s="14" t="s">
        <v>235</v>
      </c>
      <c r="AW166" s="14" t="s">
        <v>35</v>
      </c>
      <c r="AX166" s="14" t="s">
        <v>87</v>
      </c>
      <c r="AY166" s="214" t="s">
        <v>230</v>
      </c>
    </row>
    <row r="167" s="2" customFormat="1" ht="16.5" customHeight="1">
      <c r="A167" s="38"/>
      <c r="B167" s="177"/>
      <c r="C167" s="178" t="s">
        <v>256</v>
      </c>
      <c r="D167" s="178" t="s">
        <v>231</v>
      </c>
      <c r="E167" s="179" t="s">
        <v>673</v>
      </c>
      <c r="F167" s="180" t="s">
        <v>674</v>
      </c>
      <c r="G167" s="181" t="s">
        <v>514</v>
      </c>
      <c r="H167" s="182">
        <v>53.351999999999997</v>
      </c>
      <c r="I167" s="183"/>
      <c r="J167" s="184">
        <f>ROUND(I167*H167,2)</f>
        <v>0</v>
      </c>
      <c r="K167" s="180" t="s">
        <v>515</v>
      </c>
      <c r="L167" s="39"/>
      <c r="M167" s="185" t="s">
        <v>1</v>
      </c>
      <c r="N167" s="186" t="s">
        <v>44</v>
      </c>
      <c r="O167" s="77"/>
      <c r="P167" s="187">
        <f>O167*H167</f>
        <v>0</v>
      </c>
      <c r="Q167" s="187">
        <v>0</v>
      </c>
      <c r="R167" s="187">
        <f>Q167*H167</f>
        <v>0</v>
      </c>
      <c r="S167" s="187">
        <v>0</v>
      </c>
      <c r="T167" s="18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89" t="s">
        <v>235</v>
      </c>
      <c r="AT167" s="189" t="s">
        <v>231</v>
      </c>
      <c r="AU167" s="189" t="s">
        <v>89</v>
      </c>
      <c r="AY167" s="19" t="s">
        <v>230</v>
      </c>
      <c r="BE167" s="190">
        <f>IF(N167="základní",J167,0)</f>
        <v>0</v>
      </c>
      <c r="BF167" s="190">
        <f>IF(N167="snížená",J167,0)</f>
        <v>0</v>
      </c>
      <c r="BG167" s="190">
        <f>IF(N167="zákl. přenesená",J167,0)</f>
        <v>0</v>
      </c>
      <c r="BH167" s="190">
        <f>IF(N167="sníž. přenesená",J167,0)</f>
        <v>0</v>
      </c>
      <c r="BI167" s="190">
        <f>IF(N167="nulová",J167,0)</f>
        <v>0</v>
      </c>
      <c r="BJ167" s="19" t="s">
        <v>87</v>
      </c>
      <c r="BK167" s="190">
        <f>ROUND(I167*H167,2)</f>
        <v>0</v>
      </c>
      <c r="BL167" s="19" t="s">
        <v>235</v>
      </c>
      <c r="BM167" s="189" t="s">
        <v>3158</v>
      </c>
    </row>
    <row r="168" s="2" customFormat="1">
      <c r="A168" s="38"/>
      <c r="B168" s="39"/>
      <c r="C168" s="38"/>
      <c r="D168" s="191" t="s">
        <v>237</v>
      </c>
      <c r="E168" s="38"/>
      <c r="F168" s="192" t="s">
        <v>676</v>
      </c>
      <c r="G168" s="38"/>
      <c r="H168" s="38"/>
      <c r="I168" s="193"/>
      <c r="J168" s="38"/>
      <c r="K168" s="38"/>
      <c r="L168" s="39"/>
      <c r="M168" s="194"/>
      <c r="N168" s="195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237</v>
      </c>
      <c r="AU168" s="19" t="s">
        <v>89</v>
      </c>
    </row>
    <row r="169" s="2" customFormat="1">
      <c r="A169" s="38"/>
      <c r="B169" s="39"/>
      <c r="C169" s="38"/>
      <c r="D169" s="199" t="s">
        <v>397</v>
      </c>
      <c r="E169" s="38"/>
      <c r="F169" s="200" t="s">
        <v>677</v>
      </c>
      <c r="G169" s="38"/>
      <c r="H169" s="38"/>
      <c r="I169" s="193"/>
      <c r="J169" s="38"/>
      <c r="K169" s="38"/>
      <c r="L169" s="39"/>
      <c r="M169" s="194"/>
      <c r="N169" s="195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397</v>
      </c>
      <c r="AU169" s="19" t="s">
        <v>89</v>
      </c>
    </row>
    <row r="170" s="2" customFormat="1" ht="16.5" customHeight="1">
      <c r="A170" s="38"/>
      <c r="B170" s="177"/>
      <c r="C170" s="178" t="s">
        <v>260</v>
      </c>
      <c r="D170" s="178" t="s">
        <v>231</v>
      </c>
      <c r="E170" s="179" t="s">
        <v>2030</v>
      </c>
      <c r="F170" s="180" t="s">
        <v>2031</v>
      </c>
      <c r="G170" s="181" t="s">
        <v>514</v>
      </c>
      <c r="H170" s="182">
        <v>223.185</v>
      </c>
      <c r="I170" s="183"/>
      <c r="J170" s="184">
        <f>ROUND(I170*H170,2)</f>
        <v>0</v>
      </c>
      <c r="K170" s="180" t="s">
        <v>515</v>
      </c>
      <c r="L170" s="39"/>
      <c r="M170" s="185" t="s">
        <v>1</v>
      </c>
      <c r="N170" s="186" t="s">
        <v>44</v>
      </c>
      <c r="O170" s="77"/>
      <c r="P170" s="187">
        <f>O170*H170</f>
        <v>0</v>
      </c>
      <c r="Q170" s="187">
        <v>0</v>
      </c>
      <c r="R170" s="187">
        <f>Q170*H170</f>
        <v>0</v>
      </c>
      <c r="S170" s="187">
        <v>0</v>
      </c>
      <c r="T170" s="18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89" t="s">
        <v>235</v>
      </c>
      <c r="AT170" s="189" t="s">
        <v>231</v>
      </c>
      <c r="AU170" s="189" t="s">
        <v>89</v>
      </c>
      <c r="AY170" s="19" t="s">
        <v>230</v>
      </c>
      <c r="BE170" s="190">
        <f>IF(N170="základní",J170,0)</f>
        <v>0</v>
      </c>
      <c r="BF170" s="190">
        <f>IF(N170="snížená",J170,0)</f>
        <v>0</v>
      </c>
      <c r="BG170" s="190">
        <f>IF(N170="zákl. přenesená",J170,0)</f>
        <v>0</v>
      </c>
      <c r="BH170" s="190">
        <f>IF(N170="sníž. přenesená",J170,0)</f>
        <v>0</v>
      </c>
      <c r="BI170" s="190">
        <f>IF(N170="nulová",J170,0)</f>
        <v>0</v>
      </c>
      <c r="BJ170" s="19" t="s">
        <v>87</v>
      </c>
      <c r="BK170" s="190">
        <f>ROUND(I170*H170,2)</f>
        <v>0</v>
      </c>
      <c r="BL170" s="19" t="s">
        <v>235</v>
      </c>
      <c r="BM170" s="189" t="s">
        <v>3159</v>
      </c>
    </row>
    <row r="171" s="2" customFormat="1">
      <c r="A171" s="38"/>
      <c r="B171" s="39"/>
      <c r="C171" s="38"/>
      <c r="D171" s="191" t="s">
        <v>237</v>
      </c>
      <c r="E171" s="38"/>
      <c r="F171" s="192" t="s">
        <v>2033</v>
      </c>
      <c r="G171" s="38"/>
      <c r="H171" s="38"/>
      <c r="I171" s="193"/>
      <c r="J171" s="38"/>
      <c r="K171" s="38"/>
      <c r="L171" s="39"/>
      <c r="M171" s="194"/>
      <c r="N171" s="195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237</v>
      </c>
      <c r="AU171" s="19" t="s">
        <v>89</v>
      </c>
    </row>
    <row r="172" s="2" customFormat="1">
      <c r="A172" s="38"/>
      <c r="B172" s="39"/>
      <c r="C172" s="38"/>
      <c r="D172" s="199" t="s">
        <v>397</v>
      </c>
      <c r="E172" s="38"/>
      <c r="F172" s="200" t="s">
        <v>2034</v>
      </c>
      <c r="G172" s="38"/>
      <c r="H172" s="38"/>
      <c r="I172" s="193"/>
      <c r="J172" s="38"/>
      <c r="K172" s="38"/>
      <c r="L172" s="39"/>
      <c r="M172" s="194"/>
      <c r="N172" s="195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397</v>
      </c>
      <c r="AU172" s="19" t="s">
        <v>89</v>
      </c>
    </row>
    <row r="173" s="2" customFormat="1" ht="21.75" customHeight="1">
      <c r="A173" s="38"/>
      <c r="B173" s="177"/>
      <c r="C173" s="178" t="s">
        <v>264</v>
      </c>
      <c r="D173" s="178" t="s">
        <v>231</v>
      </c>
      <c r="E173" s="179" t="s">
        <v>689</v>
      </c>
      <c r="F173" s="180" t="s">
        <v>690</v>
      </c>
      <c r="G173" s="181" t="s">
        <v>578</v>
      </c>
      <c r="H173" s="182">
        <v>138.102</v>
      </c>
      <c r="I173" s="183"/>
      <c r="J173" s="184">
        <f>ROUND(I173*H173,2)</f>
        <v>0</v>
      </c>
      <c r="K173" s="180" t="s">
        <v>515</v>
      </c>
      <c r="L173" s="39"/>
      <c r="M173" s="185" t="s">
        <v>1</v>
      </c>
      <c r="N173" s="186" t="s">
        <v>44</v>
      </c>
      <c r="O173" s="77"/>
      <c r="P173" s="187">
        <f>O173*H173</f>
        <v>0</v>
      </c>
      <c r="Q173" s="187">
        <v>0</v>
      </c>
      <c r="R173" s="187">
        <f>Q173*H173</f>
        <v>0</v>
      </c>
      <c r="S173" s="187">
        <v>0</v>
      </c>
      <c r="T173" s="18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89" t="s">
        <v>235</v>
      </c>
      <c r="AT173" s="189" t="s">
        <v>231</v>
      </c>
      <c r="AU173" s="189" t="s">
        <v>89</v>
      </c>
      <c r="AY173" s="19" t="s">
        <v>230</v>
      </c>
      <c r="BE173" s="190">
        <f>IF(N173="základní",J173,0)</f>
        <v>0</v>
      </c>
      <c r="BF173" s="190">
        <f>IF(N173="snížená",J173,0)</f>
        <v>0</v>
      </c>
      <c r="BG173" s="190">
        <f>IF(N173="zákl. přenesená",J173,0)</f>
        <v>0</v>
      </c>
      <c r="BH173" s="190">
        <f>IF(N173="sníž. přenesená",J173,0)</f>
        <v>0</v>
      </c>
      <c r="BI173" s="190">
        <f>IF(N173="nulová",J173,0)</f>
        <v>0</v>
      </c>
      <c r="BJ173" s="19" t="s">
        <v>87</v>
      </c>
      <c r="BK173" s="190">
        <f>ROUND(I173*H173,2)</f>
        <v>0</v>
      </c>
      <c r="BL173" s="19" t="s">
        <v>235</v>
      </c>
      <c r="BM173" s="189" t="s">
        <v>3160</v>
      </c>
    </row>
    <row r="174" s="2" customFormat="1">
      <c r="A174" s="38"/>
      <c r="B174" s="39"/>
      <c r="C174" s="38"/>
      <c r="D174" s="191" t="s">
        <v>237</v>
      </c>
      <c r="E174" s="38"/>
      <c r="F174" s="192" t="s">
        <v>692</v>
      </c>
      <c r="G174" s="38"/>
      <c r="H174" s="38"/>
      <c r="I174" s="193"/>
      <c r="J174" s="38"/>
      <c r="K174" s="38"/>
      <c r="L174" s="39"/>
      <c r="M174" s="194"/>
      <c r="N174" s="195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237</v>
      </c>
      <c r="AU174" s="19" t="s">
        <v>89</v>
      </c>
    </row>
    <row r="175" s="2" customFormat="1">
      <c r="A175" s="38"/>
      <c r="B175" s="39"/>
      <c r="C175" s="38"/>
      <c r="D175" s="199" t="s">
        <v>397</v>
      </c>
      <c r="E175" s="38"/>
      <c r="F175" s="200" t="s">
        <v>693</v>
      </c>
      <c r="G175" s="38"/>
      <c r="H175" s="38"/>
      <c r="I175" s="193"/>
      <c r="J175" s="38"/>
      <c r="K175" s="38"/>
      <c r="L175" s="39"/>
      <c r="M175" s="194"/>
      <c r="N175" s="195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397</v>
      </c>
      <c r="AU175" s="19" t="s">
        <v>89</v>
      </c>
    </row>
    <row r="176" s="15" customFormat="1">
      <c r="A176" s="15"/>
      <c r="B176" s="221"/>
      <c r="C176" s="15"/>
      <c r="D176" s="191" t="s">
        <v>519</v>
      </c>
      <c r="E176" s="222" t="s">
        <v>1</v>
      </c>
      <c r="F176" s="223" t="s">
        <v>2039</v>
      </c>
      <c r="G176" s="15"/>
      <c r="H176" s="222" t="s">
        <v>1</v>
      </c>
      <c r="I176" s="224"/>
      <c r="J176" s="15"/>
      <c r="K176" s="15"/>
      <c r="L176" s="221"/>
      <c r="M176" s="225"/>
      <c r="N176" s="226"/>
      <c r="O176" s="226"/>
      <c r="P176" s="226"/>
      <c r="Q176" s="226"/>
      <c r="R176" s="226"/>
      <c r="S176" s="226"/>
      <c r="T176" s="227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22" t="s">
        <v>519</v>
      </c>
      <c r="AU176" s="222" t="s">
        <v>89</v>
      </c>
      <c r="AV176" s="15" t="s">
        <v>87</v>
      </c>
      <c r="AW176" s="15" t="s">
        <v>35</v>
      </c>
      <c r="AX176" s="15" t="s">
        <v>79</v>
      </c>
      <c r="AY176" s="222" t="s">
        <v>230</v>
      </c>
    </row>
    <row r="177" s="15" customFormat="1">
      <c r="A177" s="15"/>
      <c r="B177" s="221"/>
      <c r="C177" s="15"/>
      <c r="D177" s="191" t="s">
        <v>519</v>
      </c>
      <c r="E177" s="222" t="s">
        <v>1</v>
      </c>
      <c r="F177" s="223" t="s">
        <v>1975</v>
      </c>
      <c r="G177" s="15"/>
      <c r="H177" s="222" t="s">
        <v>1</v>
      </c>
      <c r="I177" s="224"/>
      <c r="J177" s="15"/>
      <c r="K177" s="15"/>
      <c r="L177" s="221"/>
      <c r="M177" s="225"/>
      <c r="N177" s="226"/>
      <c r="O177" s="226"/>
      <c r="P177" s="226"/>
      <c r="Q177" s="226"/>
      <c r="R177" s="226"/>
      <c r="S177" s="226"/>
      <c r="T177" s="227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22" t="s">
        <v>519</v>
      </c>
      <c r="AU177" s="222" t="s">
        <v>89</v>
      </c>
      <c r="AV177" s="15" t="s">
        <v>87</v>
      </c>
      <c r="AW177" s="15" t="s">
        <v>35</v>
      </c>
      <c r="AX177" s="15" t="s">
        <v>79</v>
      </c>
      <c r="AY177" s="222" t="s">
        <v>230</v>
      </c>
    </row>
    <row r="178" s="13" customFormat="1">
      <c r="A178" s="13"/>
      <c r="B178" s="205"/>
      <c r="C178" s="13"/>
      <c r="D178" s="191" t="s">
        <v>519</v>
      </c>
      <c r="E178" s="206" t="s">
        <v>1</v>
      </c>
      <c r="F178" s="207" t="s">
        <v>3145</v>
      </c>
      <c r="G178" s="13"/>
      <c r="H178" s="208">
        <v>32.011000000000003</v>
      </c>
      <c r="I178" s="209"/>
      <c r="J178" s="13"/>
      <c r="K178" s="13"/>
      <c r="L178" s="205"/>
      <c r="M178" s="210"/>
      <c r="N178" s="211"/>
      <c r="O178" s="211"/>
      <c r="P178" s="211"/>
      <c r="Q178" s="211"/>
      <c r="R178" s="211"/>
      <c r="S178" s="211"/>
      <c r="T178" s="21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06" t="s">
        <v>519</v>
      </c>
      <c r="AU178" s="206" t="s">
        <v>89</v>
      </c>
      <c r="AV178" s="13" t="s">
        <v>89</v>
      </c>
      <c r="AW178" s="13" t="s">
        <v>35</v>
      </c>
      <c r="AX178" s="13" t="s">
        <v>79</v>
      </c>
      <c r="AY178" s="206" t="s">
        <v>230</v>
      </c>
    </row>
    <row r="179" s="13" customFormat="1">
      <c r="A179" s="13"/>
      <c r="B179" s="205"/>
      <c r="C179" s="13"/>
      <c r="D179" s="191" t="s">
        <v>519</v>
      </c>
      <c r="E179" s="206" t="s">
        <v>1</v>
      </c>
      <c r="F179" s="207" t="s">
        <v>3146</v>
      </c>
      <c r="G179" s="13"/>
      <c r="H179" s="208">
        <v>137.61600000000001</v>
      </c>
      <c r="I179" s="209"/>
      <c r="J179" s="13"/>
      <c r="K179" s="13"/>
      <c r="L179" s="205"/>
      <c r="M179" s="210"/>
      <c r="N179" s="211"/>
      <c r="O179" s="211"/>
      <c r="P179" s="211"/>
      <c r="Q179" s="211"/>
      <c r="R179" s="211"/>
      <c r="S179" s="211"/>
      <c r="T179" s="21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06" t="s">
        <v>519</v>
      </c>
      <c r="AU179" s="206" t="s">
        <v>89</v>
      </c>
      <c r="AV179" s="13" t="s">
        <v>89</v>
      </c>
      <c r="AW179" s="13" t="s">
        <v>35</v>
      </c>
      <c r="AX179" s="13" t="s">
        <v>79</v>
      </c>
      <c r="AY179" s="206" t="s">
        <v>230</v>
      </c>
    </row>
    <row r="180" s="13" customFormat="1">
      <c r="A180" s="13"/>
      <c r="B180" s="205"/>
      <c r="C180" s="13"/>
      <c r="D180" s="191" t="s">
        <v>519</v>
      </c>
      <c r="E180" s="206" t="s">
        <v>1</v>
      </c>
      <c r="F180" s="207" t="s">
        <v>3147</v>
      </c>
      <c r="G180" s="13"/>
      <c r="H180" s="208">
        <v>3</v>
      </c>
      <c r="I180" s="209"/>
      <c r="J180" s="13"/>
      <c r="K180" s="13"/>
      <c r="L180" s="205"/>
      <c r="M180" s="210"/>
      <c r="N180" s="211"/>
      <c r="O180" s="211"/>
      <c r="P180" s="211"/>
      <c r="Q180" s="211"/>
      <c r="R180" s="211"/>
      <c r="S180" s="211"/>
      <c r="T180" s="21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06" t="s">
        <v>519</v>
      </c>
      <c r="AU180" s="206" t="s">
        <v>89</v>
      </c>
      <c r="AV180" s="13" t="s">
        <v>89</v>
      </c>
      <c r="AW180" s="13" t="s">
        <v>35</v>
      </c>
      <c r="AX180" s="13" t="s">
        <v>79</v>
      </c>
      <c r="AY180" s="206" t="s">
        <v>230</v>
      </c>
    </row>
    <row r="181" s="14" customFormat="1">
      <c r="A181" s="14"/>
      <c r="B181" s="213"/>
      <c r="C181" s="14"/>
      <c r="D181" s="191" t="s">
        <v>519</v>
      </c>
      <c r="E181" s="214" t="s">
        <v>1</v>
      </c>
      <c r="F181" s="215" t="s">
        <v>534</v>
      </c>
      <c r="G181" s="14"/>
      <c r="H181" s="216">
        <v>172.62700000000001</v>
      </c>
      <c r="I181" s="217"/>
      <c r="J181" s="14"/>
      <c r="K181" s="14"/>
      <c r="L181" s="213"/>
      <c r="M181" s="218"/>
      <c r="N181" s="219"/>
      <c r="O181" s="219"/>
      <c r="P181" s="219"/>
      <c r="Q181" s="219"/>
      <c r="R181" s="219"/>
      <c r="S181" s="219"/>
      <c r="T181" s="220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14" t="s">
        <v>519</v>
      </c>
      <c r="AU181" s="214" t="s">
        <v>89</v>
      </c>
      <c r="AV181" s="14" t="s">
        <v>235</v>
      </c>
      <c r="AW181" s="14" t="s">
        <v>35</v>
      </c>
      <c r="AX181" s="14" t="s">
        <v>79</v>
      </c>
      <c r="AY181" s="214" t="s">
        <v>230</v>
      </c>
    </row>
    <row r="182" s="13" customFormat="1">
      <c r="A182" s="13"/>
      <c r="B182" s="205"/>
      <c r="C182" s="13"/>
      <c r="D182" s="191" t="s">
        <v>519</v>
      </c>
      <c r="E182" s="206" t="s">
        <v>1</v>
      </c>
      <c r="F182" s="207" t="s">
        <v>3148</v>
      </c>
      <c r="G182" s="13"/>
      <c r="H182" s="208">
        <v>138.102</v>
      </c>
      <c r="I182" s="209"/>
      <c r="J182" s="13"/>
      <c r="K182" s="13"/>
      <c r="L182" s="205"/>
      <c r="M182" s="210"/>
      <c r="N182" s="211"/>
      <c r="O182" s="211"/>
      <c r="P182" s="211"/>
      <c r="Q182" s="211"/>
      <c r="R182" s="211"/>
      <c r="S182" s="211"/>
      <c r="T182" s="21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06" t="s">
        <v>519</v>
      </c>
      <c r="AU182" s="206" t="s">
        <v>89</v>
      </c>
      <c r="AV182" s="13" t="s">
        <v>89</v>
      </c>
      <c r="AW182" s="13" t="s">
        <v>35</v>
      </c>
      <c r="AX182" s="13" t="s">
        <v>79</v>
      </c>
      <c r="AY182" s="206" t="s">
        <v>230</v>
      </c>
    </row>
    <row r="183" s="14" customFormat="1">
      <c r="A183" s="14"/>
      <c r="B183" s="213"/>
      <c r="C183" s="14"/>
      <c r="D183" s="191" t="s">
        <v>519</v>
      </c>
      <c r="E183" s="214" t="s">
        <v>1</v>
      </c>
      <c r="F183" s="215" t="s">
        <v>534</v>
      </c>
      <c r="G183" s="14"/>
      <c r="H183" s="216">
        <v>138.102</v>
      </c>
      <c r="I183" s="217"/>
      <c r="J183" s="14"/>
      <c r="K183" s="14"/>
      <c r="L183" s="213"/>
      <c r="M183" s="218"/>
      <c r="N183" s="219"/>
      <c r="O183" s="219"/>
      <c r="P183" s="219"/>
      <c r="Q183" s="219"/>
      <c r="R183" s="219"/>
      <c r="S183" s="219"/>
      <c r="T183" s="220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14" t="s">
        <v>519</v>
      </c>
      <c r="AU183" s="214" t="s">
        <v>89</v>
      </c>
      <c r="AV183" s="14" t="s">
        <v>235</v>
      </c>
      <c r="AW183" s="14" t="s">
        <v>35</v>
      </c>
      <c r="AX183" s="14" t="s">
        <v>87</v>
      </c>
      <c r="AY183" s="214" t="s">
        <v>230</v>
      </c>
    </row>
    <row r="184" s="2" customFormat="1" ht="24.15" customHeight="1">
      <c r="A184" s="38"/>
      <c r="B184" s="177"/>
      <c r="C184" s="178" t="s">
        <v>268</v>
      </c>
      <c r="D184" s="178" t="s">
        <v>231</v>
      </c>
      <c r="E184" s="179" t="s">
        <v>698</v>
      </c>
      <c r="F184" s="180" t="s">
        <v>699</v>
      </c>
      <c r="G184" s="181" t="s">
        <v>578</v>
      </c>
      <c r="H184" s="182">
        <v>690.50999999999999</v>
      </c>
      <c r="I184" s="183"/>
      <c r="J184" s="184">
        <f>ROUND(I184*H184,2)</f>
        <v>0</v>
      </c>
      <c r="K184" s="180" t="s">
        <v>515</v>
      </c>
      <c r="L184" s="39"/>
      <c r="M184" s="185" t="s">
        <v>1</v>
      </c>
      <c r="N184" s="186" t="s">
        <v>44</v>
      </c>
      <c r="O184" s="77"/>
      <c r="P184" s="187">
        <f>O184*H184</f>
        <v>0</v>
      </c>
      <c r="Q184" s="187">
        <v>0</v>
      </c>
      <c r="R184" s="187">
        <f>Q184*H184</f>
        <v>0</v>
      </c>
      <c r="S184" s="187">
        <v>0</v>
      </c>
      <c r="T184" s="188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89" t="s">
        <v>235</v>
      </c>
      <c r="AT184" s="189" t="s">
        <v>231</v>
      </c>
      <c r="AU184" s="189" t="s">
        <v>89</v>
      </c>
      <c r="AY184" s="19" t="s">
        <v>230</v>
      </c>
      <c r="BE184" s="190">
        <f>IF(N184="základní",J184,0)</f>
        <v>0</v>
      </c>
      <c r="BF184" s="190">
        <f>IF(N184="snížená",J184,0)</f>
        <v>0</v>
      </c>
      <c r="BG184" s="190">
        <f>IF(N184="zákl. přenesená",J184,0)</f>
        <v>0</v>
      </c>
      <c r="BH184" s="190">
        <f>IF(N184="sníž. přenesená",J184,0)</f>
        <v>0</v>
      </c>
      <c r="BI184" s="190">
        <f>IF(N184="nulová",J184,0)</f>
        <v>0</v>
      </c>
      <c r="BJ184" s="19" t="s">
        <v>87</v>
      </c>
      <c r="BK184" s="190">
        <f>ROUND(I184*H184,2)</f>
        <v>0</v>
      </c>
      <c r="BL184" s="19" t="s">
        <v>235</v>
      </c>
      <c r="BM184" s="189" t="s">
        <v>3161</v>
      </c>
    </row>
    <row r="185" s="2" customFormat="1">
      <c r="A185" s="38"/>
      <c r="B185" s="39"/>
      <c r="C185" s="38"/>
      <c r="D185" s="191" t="s">
        <v>237</v>
      </c>
      <c r="E185" s="38"/>
      <c r="F185" s="192" t="s">
        <v>701</v>
      </c>
      <c r="G185" s="38"/>
      <c r="H185" s="38"/>
      <c r="I185" s="193"/>
      <c r="J185" s="38"/>
      <c r="K185" s="38"/>
      <c r="L185" s="39"/>
      <c r="M185" s="194"/>
      <c r="N185" s="195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237</v>
      </c>
      <c r="AU185" s="19" t="s">
        <v>89</v>
      </c>
    </row>
    <row r="186" s="2" customFormat="1">
      <c r="A186" s="38"/>
      <c r="B186" s="39"/>
      <c r="C186" s="38"/>
      <c r="D186" s="199" t="s">
        <v>397</v>
      </c>
      <c r="E186" s="38"/>
      <c r="F186" s="200" t="s">
        <v>702</v>
      </c>
      <c r="G186" s="38"/>
      <c r="H186" s="38"/>
      <c r="I186" s="193"/>
      <c r="J186" s="38"/>
      <c r="K186" s="38"/>
      <c r="L186" s="39"/>
      <c r="M186" s="194"/>
      <c r="N186" s="195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397</v>
      </c>
      <c r="AU186" s="19" t="s">
        <v>89</v>
      </c>
    </row>
    <row r="187" s="15" customFormat="1">
      <c r="A187" s="15"/>
      <c r="B187" s="221"/>
      <c r="C187" s="15"/>
      <c r="D187" s="191" t="s">
        <v>519</v>
      </c>
      <c r="E187" s="222" t="s">
        <v>1</v>
      </c>
      <c r="F187" s="223" t="s">
        <v>2039</v>
      </c>
      <c r="G187" s="15"/>
      <c r="H187" s="222" t="s">
        <v>1</v>
      </c>
      <c r="I187" s="224"/>
      <c r="J187" s="15"/>
      <c r="K187" s="15"/>
      <c r="L187" s="221"/>
      <c r="M187" s="225"/>
      <c r="N187" s="226"/>
      <c r="O187" s="226"/>
      <c r="P187" s="226"/>
      <c r="Q187" s="226"/>
      <c r="R187" s="226"/>
      <c r="S187" s="226"/>
      <c r="T187" s="227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22" t="s">
        <v>519</v>
      </c>
      <c r="AU187" s="222" t="s">
        <v>89</v>
      </c>
      <c r="AV187" s="15" t="s">
        <v>87</v>
      </c>
      <c r="AW187" s="15" t="s">
        <v>35</v>
      </c>
      <c r="AX187" s="15" t="s">
        <v>79</v>
      </c>
      <c r="AY187" s="222" t="s">
        <v>230</v>
      </c>
    </row>
    <row r="188" s="15" customFormat="1">
      <c r="A188" s="15"/>
      <c r="B188" s="221"/>
      <c r="C188" s="15"/>
      <c r="D188" s="191" t="s">
        <v>519</v>
      </c>
      <c r="E188" s="222" t="s">
        <v>1</v>
      </c>
      <c r="F188" s="223" t="s">
        <v>1975</v>
      </c>
      <c r="G188" s="15"/>
      <c r="H188" s="222" t="s">
        <v>1</v>
      </c>
      <c r="I188" s="224"/>
      <c r="J188" s="15"/>
      <c r="K188" s="15"/>
      <c r="L188" s="221"/>
      <c r="M188" s="225"/>
      <c r="N188" s="226"/>
      <c r="O188" s="226"/>
      <c r="P188" s="226"/>
      <c r="Q188" s="226"/>
      <c r="R188" s="226"/>
      <c r="S188" s="226"/>
      <c r="T188" s="227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22" t="s">
        <v>519</v>
      </c>
      <c r="AU188" s="222" t="s">
        <v>89</v>
      </c>
      <c r="AV188" s="15" t="s">
        <v>87</v>
      </c>
      <c r="AW188" s="15" t="s">
        <v>35</v>
      </c>
      <c r="AX188" s="15" t="s">
        <v>79</v>
      </c>
      <c r="AY188" s="222" t="s">
        <v>230</v>
      </c>
    </row>
    <row r="189" s="13" customFormat="1">
      <c r="A189" s="13"/>
      <c r="B189" s="205"/>
      <c r="C189" s="13"/>
      <c r="D189" s="191" t="s">
        <v>519</v>
      </c>
      <c r="E189" s="206" t="s">
        <v>1</v>
      </c>
      <c r="F189" s="207" t="s">
        <v>3145</v>
      </c>
      <c r="G189" s="13"/>
      <c r="H189" s="208">
        <v>32.011000000000003</v>
      </c>
      <c r="I189" s="209"/>
      <c r="J189" s="13"/>
      <c r="K189" s="13"/>
      <c r="L189" s="205"/>
      <c r="M189" s="210"/>
      <c r="N189" s="211"/>
      <c r="O189" s="211"/>
      <c r="P189" s="211"/>
      <c r="Q189" s="211"/>
      <c r="R189" s="211"/>
      <c r="S189" s="211"/>
      <c r="T189" s="21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06" t="s">
        <v>519</v>
      </c>
      <c r="AU189" s="206" t="s">
        <v>89</v>
      </c>
      <c r="AV189" s="13" t="s">
        <v>89</v>
      </c>
      <c r="AW189" s="13" t="s">
        <v>35</v>
      </c>
      <c r="AX189" s="13" t="s">
        <v>79</v>
      </c>
      <c r="AY189" s="206" t="s">
        <v>230</v>
      </c>
    </row>
    <row r="190" s="13" customFormat="1">
      <c r="A190" s="13"/>
      <c r="B190" s="205"/>
      <c r="C190" s="13"/>
      <c r="D190" s="191" t="s">
        <v>519</v>
      </c>
      <c r="E190" s="206" t="s">
        <v>1</v>
      </c>
      <c r="F190" s="207" t="s">
        <v>3146</v>
      </c>
      <c r="G190" s="13"/>
      <c r="H190" s="208">
        <v>137.61600000000001</v>
      </c>
      <c r="I190" s="209"/>
      <c r="J190" s="13"/>
      <c r="K190" s="13"/>
      <c r="L190" s="205"/>
      <c r="M190" s="210"/>
      <c r="N190" s="211"/>
      <c r="O190" s="211"/>
      <c r="P190" s="211"/>
      <c r="Q190" s="211"/>
      <c r="R190" s="211"/>
      <c r="S190" s="211"/>
      <c r="T190" s="21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06" t="s">
        <v>519</v>
      </c>
      <c r="AU190" s="206" t="s">
        <v>89</v>
      </c>
      <c r="AV190" s="13" t="s">
        <v>89</v>
      </c>
      <c r="AW190" s="13" t="s">
        <v>35</v>
      </c>
      <c r="AX190" s="13" t="s">
        <v>79</v>
      </c>
      <c r="AY190" s="206" t="s">
        <v>230</v>
      </c>
    </row>
    <row r="191" s="13" customFormat="1">
      <c r="A191" s="13"/>
      <c r="B191" s="205"/>
      <c r="C191" s="13"/>
      <c r="D191" s="191" t="s">
        <v>519</v>
      </c>
      <c r="E191" s="206" t="s">
        <v>1</v>
      </c>
      <c r="F191" s="207" t="s">
        <v>3147</v>
      </c>
      <c r="G191" s="13"/>
      <c r="H191" s="208">
        <v>3</v>
      </c>
      <c r="I191" s="209"/>
      <c r="J191" s="13"/>
      <c r="K191" s="13"/>
      <c r="L191" s="205"/>
      <c r="M191" s="210"/>
      <c r="N191" s="211"/>
      <c r="O191" s="211"/>
      <c r="P191" s="211"/>
      <c r="Q191" s="211"/>
      <c r="R191" s="211"/>
      <c r="S191" s="211"/>
      <c r="T191" s="21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6" t="s">
        <v>519</v>
      </c>
      <c r="AU191" s="206" t="s">
        <v>89</v>
      </c>
      <c r="AV191" s="13" t="s">
        <v>89</v>
      </c>
      <c r="AW191" s="13" t="s">
        <v>35</v>
      </c>
      <c r="AX191" s="13" t="s">
        <v>79</v>
      </c>
      <c r="AY191" s="206" t="s">
        <v>230</v>
      </c>
    </row>
    <row r="192" s="14" customFormat="1">
      <c r="A192" s="14"/>
      <c r="B192" s="213"/>
      <c r="C192" s="14"/>
      <c r="D192" s="191" t="s">
        <v>519</v>
      </c>
      <c r="E192" s="214" t="s">
        <v>1</v>
      </c>
      <c r="F192" s="215" t="s">
        <v>534</v>
      </c>
      <c r="G192" s="14"/>
      <c r="H192" s="216">
        <v>172.62700000000001</v>
      </c>
      <c r="I192" s="217"/>
      <c r="J192" s="14"/>
      <c r="K192" s="14"/>
      <c r="L192" s="213"/>
      <c r="M192" s="218"/>
      <c r="N192" s="219"/>
      <c r="O192" s="219"/>
      <c r="P192" s="219"/>
      <c r="Q192" s="219"/>
      <c r="R192" s="219"/>
      <c r="S192" s="219"/>
      <c r="T192" s="220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14" t="s">
        <v>519</v>
      </c>
      <c r="AU192" s="214" t="s">
        <v>89</v>
      </c>
      <c r="AV192" s="14" t="s">
        <v>235</v>
      </c>
      <c r="AW192" s="14" t="s">
        <v>35</v>
      </c>
      <c r="AX192" s="14" t="s">
        <v>79</v>
      </c>
      <c r="AY192" s="214" t="s">
        <v>230</v>
      </c>
    </row>
    <row r="193" s="13" customFormat="1">
      <c r="A193" s="13"/>
      <c r="B193" s="205"/>
      <c r="C193" s="13"/>
      <c r="D193" s="191" t="s">
        <v>519</v>
      </c>
      <c r="E193" s="206" t="s">
        <v>1</v>
      </c>
      <c r="F193" s="207" t="s">
        <v>3148</v>
      </c>
      <c r="G193" s="13"/>
      <c r="H193" s="208">
        <v>138.102</v>
      </c>
      <c r="I193" s="209"/>
      <c r="J193" s="13"/>
      <c r="K193" s="13"/>
      <c r="L193" s="205"/>
      <c r="M193" s="210"/>
      <c r="N193" s="211"/>
      <c r="O193" s="211"/>
      <c r="P193" s="211"/>
      <c r="Q193" s="211"/>
      <c r="R193" s="211"/>
      <c r="S193" s="211"/>
      <c r="T193" s="21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06" t="s">
        <v>519</v>
      </c>
      <c r="AU193" s="206" t="s">
        <v>89</v>
      </c>
      <c r="AV193" s="13" t="s">
        <v>89</v>
      </c>
      <c r="AW193" s="13" t="s">
        <v>35</v>
      </c>
      <c r="AX193" s="13" t="s">
        <v>79</v>
      </c>
      <c r="AY193" s="206" t="s">
        <v>230</v>
      </c>
    </row>
    <row r="194" s="14" customFormat="1">
      <c r="A194" s="14"/>
      <c r="B194" s="213"/>
      <c r="C194" s="14"/>
      <c r="D194" s="191" t="s">
        <v>519</v>
      </c>
      <c r="E194" s="214" t="s">
        <v>1</v>
      </c>
      <c r="F194" s="215" t="s">
        <v>534</v>
      </c>
      <c r="G194" s="14"/>
      <c r="H194" s="216">
        <v>138.102</v>
      </c>
      <c r="I194" s="217"/>
      <c r="J194" s="14"/>
      <c r="K194" s="14"/>
      <c r="L194" s="213"/>
      <c r="M194" s="218"/>
      <c r="N194" s="219"/>
      <c r="O194" s="219"/>
      <c r="P194" s="219"/>
      <c r="Q194" s="219"/>
      <c r="R194" s="219"/>
      <c r="S194" s="219"/>
      <c r="T194" s="22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14" t="s">
        <v>519</v>
      </c>
      <c r="AU194" s="214" t="s">
        <v>89</v>
      </c>
      <c r="AV194" s="14" t="s">
        <v>235</v>
      </c>
      <c r="AW194" s="14" t="s">
        <v>35</v>
      </c>
      <c r="AX194" s="14" t="s">
        <v>87</v>
      </c>
      <c r="AY194" s="214" t="s">
        <v>230</v>
      </c>
    </row>
    <row r="195" s="13" customFormat="1">
      <c r="A195" s="13"/>
      <c r="B195" s="205"/>
      <c r="C195" s="13"/>
      <c r="D195" s="191" t="s">
        <v>519</v>
      </c>
      <c r="E195" s="13"/>
      <c r="F195" s="207" t="s">
        <v>3162</v>
      </c>
      <c r="G195" s="13"/>
      <c r="H195" s="208">
        <v>690.50999999999999</v>
      </c>
      <c r="I195" s="209"/>
      <c r="J195" s="13"/>
      <c r="K195" s="13"/>
      <c r="L195" s="205"/>
      <c r="M195" s="210"/>
      <c r="N195" s="211"/>
      <c r="O195" s="211"/>
      <c r="P195" s="211"/>
      <c r="Q195" s="211"/>
      <c r="R195" s="211"/>
      <c r="S195" s="211"/>
      <c r="T195" s="21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06" t="s">
        <v>519</v>
      </c>
      <c r="AU195" s="206" t="s">
        <v>89</v>
      </c>
      <c r="AV195" s="13" t="s">
        <v>89</v>
      </c>
      <c r="AW195" s="13" t="s">
        <v>3</v>
      </c>
      <c r="AX195" s="13" t="s">
        <v>87</v>
      </c>
      <c r="AY195" s="206" t="s">
        <v>230</v>
      </c>
    </row>
    <row r="196" s="2" customFormat="1" ht="21.75" customHeight="1">
      <c r="A196" s="38"/>
      <c r="B196" s="177"/>
      <c r="C196" s="178" t="s">
        <v>272</v>
      </c>
      <c r="D196" s="178" t="s">
        <v>231</v>
      </c>
      <c r="E196" s="179" t="s">
        <v>704</v>
      </c>
      <c r="F196" s="180" t="s">
        <v>705</v>
      </c>
      <c r="G196" s="181" t="s">
        <v>578</v>
      </c>
      <c r="H196" s="182">
        <v>25.893999999999998</v>
      </c>
      <c r="I196" s="183"/>
      <c r="J196" s="184">
        <f>ROUND(I196*H196,2)</f>
        <v>0</v>
      </c>
      <c r="K196" s="180" t="s">
        <v>515</v>
      </c>
      <c r="L196" s="39"/>
      <c r="M196" s="185" t="s">
        <v>1</v>
      </c>
      <c r="N196" s="186" t="s">
        <v>44</v>
      </c>
      <c r="O196" s="77"/>
      <c r="P196" s="187">
        <f>O196*H196</f>
        <v>0</v>
      </c>
      <c r="Q196" s="187">
        <v>0</v>
      </c>
      <c r="R196" s="187">
        <f>Q196*H196</f>
        <v>0</v>
      </c>
      <c r="S196" s="187">
        <v>0</v>
      </c>
      <c r="T196" s="188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89" t="s">
        <v>235</v>
      </c>
      <c r="AT196" s="189" t="s">
        <v>231</v>
      </c>
      <c r="AU196" s="189" t="s">
        <v>89</v>
      </c>
      <c r="AY196" s="19" t="s">
        <v>230</v>
      </c>
      <c r="BE196" s="190">
        <f>IF(N196="základní",J196,0)</f>
        <v>0</v>
      </c>
      <c r="BF196" s="190">
        <f>IF(N196="snížená",J196,0)</f>
        <v>0</v>
      </c>
      <c r="BG196" s="190">
        <f>IF(N196="zákl. přenesená",J196,0)</f>
        <v>0</v>
      </c>
      <c r="BH196" s="190">
        <f>IF(N196="sníž. přenesená",J196,0)</f>
        <v>0</v>
      </c>
      <c r="BI196" s="190">
        <f>IF(N196="nulová",J196,0)</f>
        <v>0</v>
      </c>
      <c r="BJ196" s="19" t="s">
        <v>87</v>
      </c>
      <c r="BK196" s="190">
        <f>ROUND(I196*H196,2)</f>
        <v>0</v>
      </c>
      <c r="BL196" s="19" t="s">
        <v>235</v>
      </c>
      <c r="BM196" s="189" t="s">
        <v>3163</v>
      </c>
    </row>
    <row r="197" s="2" customFormat="1">
      <c r="A197" s="38"/>
      <c r="B197" s="39"/>
      <c r="C197" s="38"/>
      <c r="D197" s="191" t="s">
        <v>237</v>
      </c>
      <c r="E197" s="38"/>
      <c r="F197" s="192" t="s">
        <v>707</v>
      </c>
      <c r="G197" s="38"/>
      <c r="H197" s="38"/>
      <c r="I197" s="193"/>
      <c r="J197" s="38"/>
      <c r="K197" s="38"/>
      <c r="L197" s="39"/>
      <c r="M197" s="194"/>
      <c r="N197" s="195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237</v>
      </c>
      <c r="AU197" s="19" t="s">
        <v>89</v>
      </c>
    </row>
    <row r="198" s="2" customFormat="1">
      <c r="A198" s="38"/>
      <c r="B198" s="39"/>
      <c r="C198" s="38"/>
      <c r="D198" s="199" t="s">
        <v>397</v>
      </c>
      <c r="E198" s="38"/>
      <c r="F198" s="200" t="s">
        <v>708</v>
      </c>
      <c r="G198" s="38"/>
      <c r="H198" s="38"/>
      <c r="I198" s="193"/>
      <c r="J198" s="38"/>
      <c r="K198" s="38"/>
      <c r="L198" s="39"/>
      <c r="M198" s="194"/>
      <c r="N198" s="195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397</v>
      </c>
      <c r="AU198" s="19" t="s">
        <v>89</v>
      </c>
    </row>
    <row r="199" s="15" customFormat="1">
      <c r="A199" s="15"/>
      <c r="B199" s="221"/>
      <c r="C199" s="15"/>
      <c r="D199" s="191" t="s">
        <v>519</v>
      </c>
      <c r="E199" s="222" t="s">
        <v>1</v>
      </c>
      <c r="F199" s="223" t="s">
        <v>2039</v>
      </c>
      <c r="G199" s="15"/>
      <c r="H199" s="222" t="s">
        <v>1</v>
      </c>
      <c r="I199" s="224"/>
      <c r="J199" s="15"/>
      <c r="K199" s="15"/>
      <c r="L199" s="221"/>
      <c r="M199" s="225"/>
      <c r="N199" s="226"/>
      <c r="O199" s="226"/>
      <c r="P199" s="226"/>
      <c r="Q199" s="226"/>
      <c r="R199" s="226"/>
      <c r="S199" s="226"/>
      <c r="T199" s="227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22" t="s">
        <v>519</v>
      </c>
      <c r="AU199" s="222" t="s">
        <v>89</v>
      </c>
      <c r="AV199" s="15" t="s">
        <v>87</v>
      </c>
      <c r="AW199" s="15" t="s">
        <v>35</v>
      </c>
      <c r="AX199" s="15" t="s">
        <v>79</v>
      </c>
      <c r="AY199" s="222" t="s">
        <v>230</v>
      </c>
    </row>
    <row r="200" s="13" customFormat="1">
      <c r="A200" s="13"/>
      <c r="B200" s="205"/>
      <c r="C200" s="13"/>
      <c r="D200" s="191" t="s">
        <v>519</v>
      </c>
      <c r="E200" s="206" t="s">
        <v>1</v>
      </c>
      <c r="F200" s="207" t="s">
        <v>3150</v>
      </c>
      <c r="G200" s="13"/>
      <c r="H200" s="208">
        <v>12.946999999999999</v>
      </c>
      <c r="I200" s="209"/>
      <c r="J200" s="13"/>
      <c r="K200" s="13"/>
      <c r="L200" s="205"/>
      <c r="M200" s="210"/>
      <c r="N200" s="211"/>
      <c r="O200" s="211"/>
      <c r="P200" s="211"/>
      <c r="Q200" s="211"/>
      <c r="R200" s="211"/>
      <c r="S200" s="211"/>
      <c r="T200" s="21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06" t="s">
        <v>519</v>
      </c>
      <c r="AU200" s="206" t="s">
        <v>89</v>
      </c>
      <c r="AV200" s="13" t="s">
        <v>89</v>
      </c>
      <c r="AW200" s="13" t="s">
        <v>35</v>
      </c>
      <c r="AX200" s="13" t="s">
        <v>79</v>
      </c>
      <c r="AY200" s="206" t="s">
        <v>230</v>
      </c>
    </row>
    <row r="201" s="13" customFormat="1">
      <c r="A201" s="13"/>
      <c r="B201" s="205"/>
      <c r="C201" s="13"/>
      <c r="D201" s="191" t="s">
        <v>519</v>
      </c>
      <c r="E201" s="206" t="s">
        <v>1</v>
      </c>
      <c r="F201" s="207" t="s">
        <v>3150</v>
      </c>
      <c r="G201" s="13"/>
      <c r="H201" s="208">
        <v>12.946999999999999</v>
      </c>
      <c r="I201" s="209"/>
      <c r="J201" s="13"/>
      <c r="K201" s="13"/>
      <c r="L201" s="205"/>
      <c r="M201" s="210"/>
      <c r="N201" s="211"/>
      <c r="O201" s="211"/>
      <c r="P201" s="211"/>
      <c r="Q201" s="211"/>
      <c r="R201" s="211"/>
      <c r="S201" s="211"/>
      <c r="T201" s="21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06" t="s">
        <v>519</v>
      </c>
      <c r="AU201" s="206" t="s">
        <v>89</v>
      </c>
      <c r="AV201" s="13" t="s">
        <v>89</v>
      </c>
      <c r="AW201" s="13" t="s">
        <v>35</v>
      </c>
      <c r="AX201" s="13" t="s">
        <v>79</v>
      </c>
      <c r="AY201" s="206" t="s">
        <v>230</v>
      </c>
    </row>
    <row r="202" s="14" customFormat="1">
      <c r="A202" s="14"/>
      <c r="B202" s="213"/>
      <c r="C202" s="14"/>
      <c r="D202" s="191" t="s">
        <v>519</v>
      </c>
      <c r="E202" s="214" t="s">
        <v>1</v>
      </c>
      <c r="F202" s="215" t="s">
        <v>534</v>
      </c>
      <c r="G202" s="14"/>
      <c r="H202" s="216">
        <v>25.893999999999998</v>
      </c>
      <c r="I202" s="217"/>
      <c r="J202" s="14"/>
      <c r="K202" s="14"/>
      <c r="L202" s="213"/>
      <c r="M202" s="218"/>
      <c r="N202" s="219"/>
      <c r="O202" s="219"/>
      <c r="P202" s="219"/>
      <c r="Q202" s="219"/>
      <c r="R202" s="219"/>
      <c r="S202" s="219"/>
      <c r="T202" s="22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14" t="s">
        <v>519</v>
      </c>
      <c r="AU202" s="214" t="s">
        <v>89</v>
      </c>
      <c r="AV202" s="14" t="s">
        <v>235</v>
      </c>
      <c r="AW202" s="14" t="s">
        <v>35</v>
      </c>
      <c r="AX202" s="14" t="s">
        <v>87</v>
      </c>
      <c r="AY202" s="214" t="s">
        <v>230</v>
      </c>
    </row>
    <row r="203" s="2" customFormat="1" ht="24.15" customHeight="1">
      <c r="A203" s="38"/>
      <c r="B203" s="177"/>
      <c r="C203" s="178" t="s">
        <v>8</v>
      </c>
      <c r="D203" s="178" t="s">
        <v>231</v>
      </c>
      <c r="E203" s="179" t="s">
        <v>713</v>
      </c>
      <c r="F203" s="180" t="s">
        <v>714</v>
      </c>
      <c r="G203" s="181" t="s">
        <v>578</v>
      </c>
      <c r="H203" s="182">
        <v>129.47</v>
      </c>
      <c r="I203" s="183"/>
      <c r="J203" s="184">
        <f>ROUND(I203*H203,2)</f>
        <v>0</v>
      </c>
      <c r="K203" s="180" t="s">
        <v>515</v>
      </c>
      <c r="L203" s="39"/>
      <c r="M203" s="185" t="s">
        <v>1</v>
      </c>
      <c r="N203" s="186" t="s">
        <v>44</v>
      </c>
      <c r="O203" s="77"/>
      <c r="P203" s="187">
        <f>O203*H203</f>
        <v>0</v>
      </c>
      <c r="Q203" s="187">
        <v>0</v>
      </c>
      <c r="R203" s="187">
        <f>Q203*H203</f>
        <v>0</v>
      </c>
      <c r="S203" s="187">
        <v>0</v>
      </c>
      <c r="T203" s="18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89" t="s">
        <v>235</v>
      </c>
      <c r="AT203" s="189" t="s">
        <v>231</v>
      </c>
      <c r="AU203" s="189" t="s">
        <v>89</v>
      </c>
      <c r="AY203" s="19" t="s">
        <v>230</v>
      </c>
      <c r="BE203" s="190">
        <f>IF(N203="základní",J203,0)</f>
        <v>0</v>
      </c>
      <c r="BF203" s="190">
        <f>IF(N203="snížená",J203,0)</f>
        <v>0</v>
      </c>
      <c r="BG203" s="190">
        <f>IF(N203="zákl. přenesená",J203,0)</f>
        <v>0</v>
      </c>
      <c r="BH203" s="190">
        <f>IF(N203="sníž. přenesená",J203,0)</f>
        <v>0</v>
      </c>
      <c r="BI203" s="190">
        <f>IF(N203="nulová",J203,0)</f>
        <v>0</v>
      </c>
      <c r="BJ203" s="19" t="s">
        <v>87</v>
      </c>
      <c r="BK203" s="190">
        <f>ROUND(I203*H203,2)</f>
        <v>0</v>
      </c>
      <c r="BL203" s="19" t="s">
        <v>235</v>
      </c>
      <c r="BM203" s="189" t="s">
        <v>3164</v>
      </c>
    </row>
    <row r="204" s="2" customFormat="1">
      <c r="A204" s="38"/>
      <c r="B204" s="39"/>
      <c r="C204" s="38"/>
      <c r="D204" s="191" t="s">
        <v>237</v>
      </c>
      <c r="E204" s="38"/>
      <c r="F204" s="192" t="s">
        <v>716</v>
      </c>
      <c r="G204" s="38"/>
      <c r="H204" s="38"/>
      <c r="I204" s="193"/>
      <c r="J204" s="38"/>
      <c r="K204" s="38"/>
      <c r="L204" s="39"/>
      <c r="M204" s="194"/>
      <c r="N204" s="195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237</v>
      </c>
      <c r="AU204" s="19" t="s">
        <v>89</v>
      </c>
    </row>
    <row r="205" s="2" customFormat="1">
      <c r="A205" s="38"/>
      <c r="B205" s="39"/>
      <c r="C205" s="38"/>
      <c r="D205" s="199" t="s">
        <v>397</v>
      </c>
      <c r="E205" s="38"/>
      <c r="F205" s="200" t="s">
        <v>717</v>
      </c>
      <c r="G205" s="38"/>
      <c r="H205" s="38"/>
      <c r="I205" s="193"/>
      <c r="J205" s="38"/>
      <c r="K205" s="38"/>
      <c r="L205" s="39"/>
      <c r="M205" s="194"/>
      <c r="N205" s="195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397</v>
      </c>
      <c r="AU205" s="19" t="s">
        <v>89</v>
      </c>
    </row>
    <row r="206" s="15" customFormat="1">
      <c r="A206" s="15"/>
      <c r="B206" s="221"/>
      <c r="C206" s="15"/>
      <c r="D206" s="191" t="s">
        <v>519</v>
      </c>
      <c r="E206" s="222" t="s">
        <v>1</v>
      </c>
      <c r="F206" s="223" t="s">
        <v>2039</v>
      </c>
      <c r="G206" s="15"/>
      <c r="H206" s="222" t="s">
        <v>1</v>
      </c>
      <c r="I206" s="224"/>
      <c r="J206" s="15"/>
      <c r="K206" s="15"/>
      <c r="L206" s="221"/>
      <c r="M206" s="225"/>
      <c r="N206" s="226"/>
      <c r="O206" s="226"/>
      <c r="P206" s="226"/>
      <c r="Q206" s="226"/>
      <c r="R206" s="226"/>
      <c r="S206" s="226"/>
      <c r="T206" s="227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22" t="s">
        <v>519</v>
      </c>
      <c r="AU206" s="222" t="s">
        <v>89</v>
      </c>
      <c r="AV206" s="15" t="s">
        <v>87</v>
      </c>
      <c r="AW206" s="15" t="s">
        <v>35</v>
      </c>
      <c r="AX206" s="15" t="s">
        <v>79</v>
      </c>
      <c r="AY206" s="222" t="s">
        <v>230</v>
      </c>
    </row>
    <row r="207" s="13" customFormat="1">
      <c r="A207" s="13"/>
      <c r="B207" s="205"/>
      <c r="C207" s="13"/>
      <c r="D207" s="191" t="s">
        <v>519</v>
      </c>
      <c r="E207" s="206" t="s">
        <v>1</v>
      </c>
      <c r="F207" s="207" t="s">
        <v>3150</v>
      </c>
      <c r="G207" s="13"/>
      <c r="H207" s="208">
        <v>12.946999999999999</v>
      </c>
      <c r="I207" s="209"/>
      <c r="J207" s="13"/>
      <c r="K207" s="13"/>
      <c r="L207" s="205"/>
      <c r="M207" s="210"/>
      <c r="N207" s="211"/>
      <c r="O207" s="211"/>
      <c r="P207" s="211"/>
      <c r="Q207" s="211"/>
      <c r="R207" s="211"/>
      <c r="S207" s="211"/>
      <c r="T207" s="21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06" t="s">
        <v>519</v>
      </c>
      <c r="AU207" s="206" t="s">
        <v>89</v>
      </c>
      <c r="AV207" s="13" t="s">
        <v>89</v>
      </c>
      <c r="AW207" s="13" t="s">
        <v>35</v>
      </c>
      <c r="AX207" s="13" t="s">
        <v>79</v>
      </c>
      <c r="AY207" s="206" t="s">
        <v>230</v>
      </c>
    </row>
    <row r="208" s="13" customFormat="1">
      <c r="A208" s="13"/>
      <c r="B208" s="205"/>
      <c r="C208" s="13"/>
      <c r="D208" s="191" t="s">
        <v>519</v>
      </c>
      <c r="E208" s="206" t="s">
        <v>1</v>
      </c>
      <c r="F208" s="207" t="s">
        <v>3150</v>
      </c>
      <c r="G208" s="13"/>
      <c r="H208" s="208">
        <v>12.946999999999999</v>
      </c>
      <c r="I208" s="209"/>
      <c r="J208" s="13"/>
      <c r="K208" s="13"/>
      <c r="L208" s="205"/>
      <c r="M208" s="210"/>
      <c r="N208" s="211"/>
      <c r="O208" s="211"/>
      <c r="P208" s="211"/>
      <c r="Q208" s="211"/>
      <c r="R208" s="211"/>
      <c r="S208" s="211"/>
      <c r="T208" s="21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06" t="s">
        <v>519</v>
      </c>
      <c r="AU208" s="206" t="s">
        <v>89</v>
      </c>
      <c r="AV208" s="13" t="s">
        <v>89</v>
      </c>
      <c r="AW208" s="13" t="s">
        <v>35</v>
      </c>
      <c r="AX208" s="13" t="s">
        <v>79</v>
      </c>
      <c r="AY208" s="206" t="s">
        <v>230</v>
      </c>
    </row>
    <row r="209" s="14" customFormat="1">
      <c r="A209" s="14"/>
      <c r="B209" s="213"/>
      <c r="C209" s="14"/>
      <c r="D209" s="191" t="s">
        <v>519</v>
      </c>
      <c r="E209" s="214" t="s">
        <v>1</v>
      </c>
      <c r="F209" s="215" t="s">
        <v>534</v>
      </c>
      <c r="G209" s="14"/>
      <c r="H209" s="216">
        <v>25.893999999999998</v>
      </c>
      <c r="I209" s="217"/>
      <c r="J209" s="14"/>
      <c r="K209" s="14"/>
      <c r="L209" s="213"/>
      <c r="M209" s="218"/>
      <c r="N209" s="219"/>
      <c r="O209" s="219"/>
      <c r="P209" s="219"/>
      <c r="Q209" s="219"/>
      <c r="R209" s="219"/>
      <c r="S209" s="219"/>
      <c r="T209" s="220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14" t="s">
        <v>519</v>
      </c>
      <c r="AU209" s="214" t="s">
        <v>89</v>
      </c>
      <c r="AV209" s="14" t="s">
        <v>235</v>
      </c>
      <c r="AW209" s="14" t="s">
        <v>35</v>
      </c>
      <c r="AX209" s="14" t="s">
        <v>87</v>
      </c>
      <c r="AY209" s="214" t="s">
        <v>230</v>
      </c>
    </row>
    <row r="210" s="13" customFormat="1">
      <c r="A210" s="13"/>
      <c r="B210" s="205"/>
      <c r="C210" s="13"/>
      <c r="D210" s="191" t="s">
        <v>519</v>
      </c>
      <c r="E210" s="13"/>
      <c r="F210" s="207" t="s">
        <v>3165</v>
      </c>
      <c r="G210" s="13"/>
      <c r="H210" s="208">
        <v>129.47</v>
      </c>
      <c r="I210" s="209"/>
      <c r="J210" s="13"/>
      <c r="K210" s="13"/>
      <c r="L210" s="205"/>
      <c r="M210" s="210"/>
      <c r="N210" s="211"/>
      <c r="O210" s="211"/>
      <c r="P210" s="211"/>
      <c r="Q210" s="211"/>
      <c r="R210" s="211"/>
      <c r="S210" s="211"/>
      <c r="T210" s="21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6" t="s">
        <v>519</v>
      </c>
      <c r="AU210" s="206" t="s">
        <v>89</v>
      </c>
      <c r="AV210" s="13" t="s">
        <v>89</v>
      </c>
      <c r="AW210" s="13" t="s">
        <v>3</v>
      </c>
      <c r="AX210" s="13" t="s">
        <v>87</v>
      </c>
      <c r="AY210" s="206" t="s">
        <v>230</v>
      </c>
    </row>
    <row r="211" s="2" customFormat="1" ht="21.75" customHeight="1">
      <c r="A211" s="38"/>
      <c r="B211" s="177"/>
      <c r="C211" s="178" t="s">
        <v>281</v>
      </c>
      <c r="D211" s="178" t="s">
        <v>231</v>
      </c>
      <c r="E211" s="179" t="s">
        <v>719</v>
      </c>
      <c r="F211" s="180" t="s">
        <v>720</v>
      </c>
      <c r="G211" s="181" t="s">
        <v>578</v>
      </c>
      <c r="H211" s="182">
        <v>8.6310000000000002</v>
      </c>
      <c r="I211" s="183"/>
      <c r="J211" s="184">
        <f>ROUND(I211*H211,2)</f>
        <v>0</v>
      </c>
      <c r="K211" s="180" t="s">
        <v>515</v>
      </c>
      <c r="L211" s="39"/>
      <c r="M211" s="185" t="s">
        <v>1</v>
      </c>
      <c r="N211" s="186" t="s">
        <v>44</v>
      </c>
      <c r="O211" s="77"/>
      <c r="P211" s="187">
        <f>O211*H211</f>
        <v>0</v>
      </c>
      <c r="Q211" s="187">
        <v>0</v>
      </c>
      <c r="R211" s="187">
        <f>Q211*H211</f>
        <v>0</v>
      </c>
      <c r="S211" s="187">
        <v>0</v>
      </c>
      <c r="T211" s="188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89" t="s">
        <v>235</v>
      </c>
      <c r="AT211" s="189" t="s">
        <v>231</v>
      </c>
      <c r="AU211" s="189" t="s">
        <v>89</v>
      </c>
      <c r="AY211" s="19" t="s">
        <v>230</v>
      </c>
      <c r="BE211" s="190">
        <f>IF(N211="základní",J211,0)</f>
        <v>0</v>
      </c>
      <c r="BF211" s="190">
        <f>IF(N211="snížená",J211,0)</f>
        <v>0</v>
      </c>
      <c r="BG211" s="190">
        <f>IF(N211="zákl. přenesená",J211,0)</f>
        <v>0</v>
      </c>
      <c r="BH211" s="190">
        <f>IF(N211="sníž. přenesená",J211,0)</f>
        <v>0</v>
      </c>
      <c r="BI211" s="190">
        <f>IF(N211="nulová",J211,0)</f>
        <v>0</v>
      </c>
      <c r="BJ211" s="19" t="s">
        <v>87</v>
      </c>
      <c r="BK211" s="190">
        <f>ROUND(I211*H211,2)</f>
        <v>0</v>
      </c>
      <c r="BL211" s="19" t="s">
        <v>235</v>
      </c>
      <c r="BM211" s="189" t="s">
        <v>3166</v>
      </c>
    </row>
    <row r="212" s="2" customFormat="1">
      <c r="A212" s="38"/>
      <c r="B212" s="39"/>
      <c r="C212" s="38"/>
      <c r="D212" s="191" t="s">
        <v>237</v>
      </c>
      <c r="E212" s="38"/>
      <c r="F212" s="192" t="s">
        <v>722</v>
      </c>
      <c r="G212" s="38"/>
      <c r="H212" s="38"/>
      <c r="I212" s="193"/>
      <c r="J212" s="38"/>
      <c r="K212" s="38"/>
      <c r="L212" s="39"/>
      <c r="M212" s="194"/>
      <c r="N212" s="195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237</v>
      </c>
      <c r="AU212" s="19" t="s">
        <v>89</v>
      </c>
    </row>
    <row r="213" s="2" customFormat="1">
      <c r="A213" s="38"/>
      <c r="B213" s="39"/>
      <c r="C213" s="38"/>
      <c r="D213" s="199" t="s">
        <v>397</v>
      </c>
      <c r="E213" s="38"/>
      <c r="F213" s="200" t="s">
        <v>723</v>
      </c>
      <c r="G213" s="38"/>
      <c r="H213" s="38"/>
      <c r="I213" s="193"/>
      <c r="J213" s="38"/>
      <c r="K213" s="38"/>
      <c r="L213" s="39"/>
      <c r="M213" s="194"/>
      <c r="N213" s="195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397</v>
      </c>
      <c r="AU213" s="19" t="s">
        <v>89</v>
      </c>
    </row>
    <row r="214" s="15" customFormat="1">
      <c r="A214" s="15"/>
      <c r="B214" s="221"/>
      <c r="C214" s="15"/>
      <c r="D214" s="191" t="s">
        <v>519</v>
      </c>
      <c r="E214" s="222" t="s">
        <v>1</v>
      </c>
      <c r="F214" s="223" t="s">
        <v>2039</v>
      </c>
      <c r="G214" s="15"/>
      <c r="H214" s="222" t="s">
        <v>1</v>
      </c>
      <c r="I214" s="224"/>
      <c r="J214" s="15"/>
      <c r="K214" s="15"/>
      <c r="L214" s="221"/>
      <c r="M214" s="225"/>
      <c r="N214" s="226"/>
      <c r="O214" s="226"/>
      <c r="P214" s="226"/>
      <c r="Q214" s="226"/>
      <c r="R214" s="226"/>
      <c r="S214" s="226"/>
      <c r="T214" s="227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22" t="s">
        <v>519</v>
      </c>
      <c r="AU214" s="222" t="s">
        <v>89</v>
      </c>
      <c r="AV214" s="15" t="s">
        <v>87</v>
      </c>
      <c r="AW214" s="15" t="s">
        <v>35</v>
      </c>
      <c r="AX214" s="15" t="s">
        <v>79</v>
      </c>
      <c r="AY214" s="222" t="s">
        <v>230</v>
      </c>
    </row>
    <row r="215" s="13" customFormat="1">
      <c r="A215" s="13"/>
      <c r="B215" s="205"/>
      <c r="C215" s="13"/>
      <c r="D215" s="191" t="s">
        <v>519</v>
      </c>
      <c r="E215" s="206" t="s">
        <v>1</v>
      </c>
      <c r="F215" s="207" t="s">
        <v>3153</v>
      </c>
      <c r="G215" s="13"/>
      <c r="H215" s="208">
        <v>8.6310000000000002</v>
      </c>
      <c r="I215" s="209"/>
      <c r="J215" s="13"/>
      <c r="K215" s="13"/>
      <c r="L215" s="205"/>
      <c r="M215" s="210"/>
      <c r="N215" s="211"/>
      <c r="O215" s="211"/>
      <c r="P215" s="211"/>
      <c r="Q215" s="211"/>
      <c r="R215" s="211"/>
      <c r="S215" s="211"/>
      <c r="T215" s="21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06" t="s">
        <v>519</v>
      </c>
      <c r="AU215" s="206" t="s">
        <v>89</v>
      </c>
      <c r="AV215" s="13" t="s">
        <v>89</v>
      </c>
      <c r="AW215" s="13" t="s">
        <v>35</v>
      </c>
      <c r="AX215" s="13" t="s">
        <v>79</v>
      </c>
      <c r="AY215" s="206" t="s">
        <v>230</v>
      </c>
    </row>
    <row r="216" s="14" customFormat="1">
      <c r="A216" s="14"/>
      <c r="B216" s="213"/>
      <c r="C216" s="14"/>
      <c r="D216" s="191" t="s">
        <v>519</v>
      </c>
      <c r="E216" s="214" t="s">
        <v>1</v>
      </c>
      <c r="F216" s="215" t="s">
        <v>534</v>
      </c>
      <c r="G216" s="14"/>
      <c r="H216" s="216">
        <v>8.6310000000000002</v>
      </c>
      <c r="I216" s="217"/>
      <c r="J216" s="14"/>
      <c r="K216" s="14"/>
      <c r="L216" s="213"/>
      <c r="M216" s="218"/>
      <c r="N216" s="219"/>
      <c r="O216" s="219"/>
      <c r="P216" s="219"/>
      <c r="Q216" s="219"/>
      <c r="R216" s="219"/>
      <c r="S216" s="219"/>
      <c r="T216" s="220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14" t="s">
        <v>519</v>
      </c>
      <c r="AU216" s="214" t="s">
        <v>89</v>
      </c>
      <c r="AV216" s="14" t="s">
        <v>235</v>
      </c>
      <c r="AW216" s="14" t="s">
        <v>35</v>
      </c>
      <c r="AX216" s="14" t="s">
        <v>87</v>
      </c>
      <c r="AY216" s="214" t="s">
        <v>230</v>
      </c>
    </row>
    <row r="217" s="2" customFormat="1" ht="24.15" customHeight="1">
      <c r="A217" s="38"/>
      <c r="B217" s="177"/>
      <c r="C217" s="178" t="s">
        <v>285</v>
      </c>
      <c r="D217" s="178" t="s">
        <v>231</v>
      </c>
      <c r="E217" s="179" t="s">
        <v>728</v>
      </c>
      <c r="F217" s="180" t="s">
        <v>729</v>
      </c>
      <c r="G217" s="181" t="s">
        <v>578</v>
      </c>
      <c r="H217" s="182">
        <v>43.155000000000001</v>
      </c>
      <c r="I217" s="183"/>
      <c r="J217" s="184">
        <f>ROUND(I217*H217,2)</f>
        <v>0</v>
      </c>
      <c r="K217" s="180" t="s">
        <v>515</v>
      </c>
      <c r="L217" s="39"/>
      <c r="M217" s="185" t="s">
        <v>1</v>
      </c>
      <c r="N217" s="186" t="s">
        <v>44</v>
      </c>
      <c r="O217" s="77"/>
      <c r="P217" s="187">
        <f>O217*H217</f>
        <v>0</v>
      </c>
      <c r="Q217" s="187">
        <v>0</v>
      </c>
      <c r="R217" s="187">
        <f>Q217*H217</f>
        <v>0</v>
      </c>
      <c r="S217" s="187">
        <v>0</v>
      </c>
      <c r="T217" s="188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89" t="s">
        <v>235</v>
      </c>
      <c r="AT217" s="189" t="s">
        <v>231</v>
      </c>
      <c r="AU217" s="189" t="s">
        <v>89</v>
      </c>
      <c r="AY217" s="19" t="s">
        <v>230</v>
      </c>
      <c r="BE217" s="190">
        <f>IF(N217="základní",J217,0)</f>
        <v>0</v>
      </c>
      <c r="BF217" s="190">
        <f>IF(N217="snížená",J217,0)</f>
        <v>0</v>
      </c>
      <c r="BG217" s="190">
        <f>IF(N217="zákl. přenesená",J217,0)</f>
        <v>0</v>
      </c>
      <c r="BH217" s="190">
        <f>IF(N217="sníž. přenesená",J217,0)</f>
        <v>0</v>
      </c>
      <c r="BI217" s="190">
        <f>IF(N217="nulová",J217,0)</f>
        <v>0</v>
      </c>
      <c r="BJ217" s="19" t="s">
        <v>87</v>
      </c>
      <c r="BK217" s="190">
        <f>ROUND(I217*H217,2)</f>
        <v>0</v>
      </c>
      <c r="BL217" s="19" t="s">
        <v>235</v>
      </c>
      <c r="BM217" s="189" t="s">
        <v>3167</v>
      </c>
    </row>
    <row r="218" s="2" customFormat="1">
      <c r="A218" s="38"/>
      <c r="B218" s="39"/>
      <c r="C218" s="38"/>
      <c r="D218" s="191" t="s">
        <v>237</v>
      </c>
      <c r="E218" s="38"/>
      <c r="F218" s="192" t="s">
        <v>731</v>
      </c>
      <c r="G218" s="38"/>
      <c r="H218" s="38"/>
      <c r="I218" s="193"/>
      <c r="J218" s="38"/>
      <c r="K218" s="38"/>
      <c r="L218" s="39"/>
      <c r="M218" s="194"/>
      <c r="N218" s="195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237</v>
      </c>
      <c r="AU218" s="19" t="s">
        <v>89</v>
      </c>
    </row>
    <row r="219" s="2" customFormat="1">
      <c r="A219" s="38"/>
      <c r="B219" s="39"/>
      <c r="C219" s="38"/>
      <c r="D219" s="199" t="s">
        <v>397</v>
      </c>
      <c r="E219" s="38"/>
      <c r="F219" s="200" t="s">
        <v>732</v>
      </c>
      <c r="G219" s="38"/>
      <c r="H219" s="38"/>
      <c r="I219" s="193"/>
      <c r="J219" s="38"/>
      <c r="K219" s="38"/>
      <c r="L219" s="39"/>
      <c r="M219" s="194"/>
      <c r="N219" s="195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397</v>
      </c>
      <c r="AU219" s="19" t="s">
        <v>89</v>
      </c>
    </row>
    <row r="220" s="15" customFormat="1">
      <c r="A220" s="15"/>
      <c r="B220" s="221"/>
      <c r="C220" s="15"/>
      <c r="D220" s="191" t="s">
        <v>519</v>
      </c>
      <c r="E220" s="222" t="s">
        <v>1</v>
      </c>
      <c r="F220" s="223" t="s">
        <v>2039</v>
      </c>
      <c r="G220" s="15"/>
      <c r="H220" s="222" t="s">
        <v>1</v>
      </c>
      <c r="I220" s="224"/>
      <c r="J220" s="15"/>
      <c r="K220" s="15"/>
      <c r="L220" s="221"/>
      <c r="M220" s="225"/>
      <c r="N220" s="226"/>
      <c r="O220" s="226"/>
      <c r="P220" s="226"/>
      <c r="Q220" s="226"/>
      <c r="R220" s="226"/>
      <c r="S220" s="226"/>
      <c r="T220" s="227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22" t="s">
        <v>519</v>
      </c>
      <c r="AU220" s="222" t="s">
        <v>89</v>
      </c>
      <c r="AV220" s="15" t="s">
        <v>87</v>
      </c>
      <c r="AW220" s="15" t="s">
        <v>35</v>
      </c>
      <c r="AX220" s="15" t="s">
        <v>79</v>
      </c>
      <c r="AY220" s="222" t="s">
        <v>230</v>
      </c>
    </row>
    <row r="221" s="13" customFormat="1">
      <c r="A221" s="13"/>
      <c r="B221" s="205"/>
      <c r="C221" s="13"/>
      <c r="D221" s="191" t="s">
        <v>519</v>
      </c>
      <c r="E221" s="206" t="s">
        <v>1</v>
      </c>
      <c r="F221" s="207" t="s">
        <v>3153</v>
      </c>
      <c r="G221" s="13"/>
      <c r="H221" s="208">
        <v>8.6310000000000002</v>
      </c>
      <c r="I221" s="209"/>
      <c r="J221" s="13"/>
      <c r="K221" s="13"/>
      <c r="L221" s="205"/>
      <c r="M221" s="210"/>
      <c r="N221" s="211"/>
      <c r="O221" s="211"/>
      <c r="P221" s="211"/>
      <c r="Q221" s="211"/>
      <c r="R221" s="211"/>
      <c r="S221" s="211"/>
      <c r="T221" s="21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06" t="s">
        <v>519</v>
      </c>
      <c r="AU221" s="206" t="s">
        <v>89</v>
      </c>
      <c r="AV221" s="13" t="s">
        <v>89</v>
      </c>
      <c r="AW221" s="13" t="s">
        <v>35</v>
      </c>
      <c r="AX221" s="13" t="s">
        <v>79</v>
      </c>
      <c r="AY221" s="206" t="s">
        <v>230</v>
      </c>
    </row>
    <row r="222" s="14" customFormat="1">
      <c r="A222" s="14"/>
      <c r="B222" s="213"/>
      <c r="C222" s="14"/>
      <c r="D222" s="191" t="s">
        <v>519</v>
      </c>
      <c r="E222" s="214" t="s">
        <v>1</v>
      </c>
      <c r="F222" s="215" t="s">
        <v>534</v>
      </c>
      <c r="G222" s="14"/>
      <c r="H222" s="216">
        <v>8.6310000000000002</v>
      </c>
      <c r="I222" s="217"/>
      <c r="J222" s="14"/>
      <c r="K222" s="14"/>
      <c r="L222" s="213"/>
      <c r="M222" s="218"/>
      <c r="N222" s="219"/>
      <c r="O222" s="219"/>
      <c r="P222" s="219"/>
      <c r="Q222" s="219"/>
      <c r="R222" s="219"/>
      <c r="S222" s="219"/>
      <c r="T222" s="22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14" t="s">
        <v>519</v>
      </c>
      <c r="AU222" s="214" t="s">
        <v>89</v>
      </c>
      <c r="AV222" s="14" t="s">
        <v>235</v>
      </c>
      <c r="AW222" s="14" t="s">
        <v>35</v>
      </c>
      <c r="AX222" s="14" t="s">
        <v>87</v>
      </c>
      <c r="AY222" s="214" t="s">
        <v>230</v>
      </c>
    </row>
    <row r="223" s="13" customFormat="1">
      <c r="A223" s="13"/>
      <c r="B223" s="205"/>
      <c r="C223" s="13"/>
      <c r="D223" s="191" t="s">
        <v>519</v>
      </c>
      <c r="E223" s="13"/>
      <c r="F223" s="207" t="s">
        <v>3168</v>
      </c>
      <c r="G223" s="13"/>
      <c r="H223" s="208">
        <v>43.155000000000001</v>
      </c>
      <c r="I223" s="209"/>
      <c r="J223" s="13"/>
      <c r="K223" s="13"/>
      <c r="L223" s="205"/>
      <c r="M223" s="210"/>
      <c r="N223" s="211"/>
      <c r="O223" s="211"/>
      <c r="P223" s="211"/>
      <c r="Q223" s="211"/>
      <c r="R223" s="211"/>
      <c r="S223" s="211"/>
      <c r="T223" s="21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06" t="s">
        <v>519</v>
      </c>
      <c r="AU223" s="206" t="s">
        <v>89</v>
      </c>
      <c r="AV223" s="13" t="s">
        <v>89</v>
      </c>
      <c r="AW223" s="13" t="s">
        <v>3</v>
      </c>
      <c r="AX223" s="13" t="s">
        <v>87</v>
      </c>
      <c r="AY223" s="206" t="s">
        <v>230</v>
      </c>
    </row>
    <row r="224" s="2" customFormat="1" ht="16.5" customHeight="1">
      <c r="A224" s="38"/>
      <c r="B224" s="177"/>
      <c r="C224" s="178" t="s">
        <v>289</v>
      </c>
      <c r="D224" s="178" t="s">
        <v>231</v>
      </c>
      <c r="E224" s="179" t="s">
        <v>2053</v>
      </c>
      <c r="F224" s="180" t="s">
        <v>2054</v>
      </c>
      <c r="G224" s="181" t="s">
        <v>748</v>
      </c>
      <c r="H224" s="182">
        <v>345.25400000000002</v>
      </c>
      <c r="I224" s="183"/>
      <c r="J224" s="184">
        <f>ROUND(I224*H224,2)</f>
        <v>0</v>
      </c>
      <c r="K224" s="180" t="s">
        <v>515</v>
      </c>
      <c r="L224" s="39"/>
      <c r="M224" s="185" t="s">
        <v>1</v>
      </c>
      <c r="N224" s="186" t="s">
        <v>44</v>
      </c>
      <c r="O224" s="77"/>
      <c r="P224" s="187">
        <f>O224*H224</f>
        <v>0</v>
      </c>
      <c r="Q224" s="187">
        <v>0</v>
      </c>
      <c r="R224" s="187">
        <f>Q224*H224</f>
        <v>0</v>
      </c>
      <c r="S224" s="187">
        <v>0</v>
      </c>
      <c r="T224" s="188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89" t="s">
        <v>235</v>
      </c>
      <c r="AT224" s="189" t="s">
        <v>231</v>
      </c>
      <c r="AU224" s="189" t="s">
        <v>89</v>
      </c>
      <c r="AY224" s="19" t="s">
        <v>230</v>
      </c>
      <c r="BE224" s="190">
        <f>IF(N224="základní",J224,0)</f>
        <v>0</v>
      </c>
      <c r="BF224" s="190">
        <f>IF(N224="snížená",J224,0)</f>
        <v>0</v>
      </c>
      <c r="BG224" s="190">
        <f>IF(N224="zákl. přenesená",J224,0)</f>
        <v>0</v>
      </c>
      <c r="BH224" s="190">
        <f>IF(N224="sníž. přenesená",J224,0)</f>
        <v>0</v>
      </c>
      <c r="BI224" s="190">
        <f>IF(N224="nulová",J224,0)</f>
        <v>0</v>
      </c>
      <c r="BJ224" s="19" t="s">
        <v>87</v>
      </c>
      <c r="BK224" s="190">
        <f>ROUND(I224*H224,2)</f>
        <v>0</v>
      </c>
      <c r="BL224" s="19" t="s">
        <v>235</v>
      </c>
      <c r="BM224" s="189" t="s">
        <v>3169</v>
      </c>
    </row>
    <row r="225" s="2" customFormat="1">
      <c r="A225" s="38"/>
      <c r="B225" s="39"/>
      <c r="C225" s="38"/>
      <c r="D225" s="191" t="s">
        <v>237</v>
      </c>
      <c r="E225" s="38"/>
      <c r="F225" s="192" t="s">
        <v>1356</v>
      </c>
      <c r="G225" s="38"/>
      <c r="H225" s="38"/>
      <c r="I225" s="193"/>
      <c r="J225" s="38"/>
      <c r="K225" s="38"/>
      <c r="L225" s="39"/>
      <c r="M225" s="194"/>
      <c r="N225" s="195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237</v>
      </c>
      <c r="AU225" s="19" t="s">
        <v>89</v>
      </c>
    </row>
    <row r="226" s="2" customFormat="1">
      <c r="A226" s="38"/>
      <c r="B226" s="39"/>
      <c r="C226" s="38"/>
      <c r="D226" s="199" t="s">
        <v>397</v>
      </c>
      <c r="E226" s="38"/>
      <c r="F226" s="200" t="s">
        <v>2056</v>
      </c>
      <c r="G226" s="38"/>
      <c r="H226" s="38"/>
      <c r="I226" s="193"/>
      <c r="J226" s="38"/>
      <c r="K226" s="38"/>
      <c r="L226" s="39"/>
      <c r="M226" s="194"/>
      <c r="N226" s="195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397</v>
      </c>
      <c r="AU226" s="19" t="s">
        <v>89</v>
      </c>
    </row>
    <row r="227" s="15" customFormat="1">
      <c r="A227" s="15"/>
      <c r="B227" s="221"/>
      <c r="C227" s="15"/>
      <c r="D227" s="191" t="s">
        <v>519</v>
      </c>
      <c r="E227" s="222" t="s">
        <v>1</v>
      </c>
      <c r="F227" s="223" t="s">
        <v>1975</v>
      </c>
      <c r="G227" s="15"/>
      <c r="H227" s="222" t="s">
        <v>1</v>
      </c>
      <c r="I227" s="224"/>
      <c r="J227" s="15"/>
      <c r="K227" s="15"/>
      <c r="L227" s="221"/>
      <c r="M227" s="225"/>
      <c r="N227" s="226"/>
      <c r="O227" s="226"/>
      <c r="P227" s="226"/>
      <c r="Q227" s="226"/>
      <c r="R227" s="226"/>
      <c r="S227" s="226"/>
      <c r="T227" s="227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22" t="s">
        <v>519</v>
      </c>
      <c r="AU227" s="222" t="s">
        <v>89</v>
      </c>
      <c r="AV227" s="15" t="s">
        <v>87</v>
      </c>
      <c r="AW227" s="15" t="s">
        <v>35</v>
      </c>
      <c r="AX227" s="15" t="s">
        <v>79</v>
      </c>
      <c r="AY227" s="222" t="s">
        <v>230</v>
      </c>
    </row>
    <row r="228" s="13" customFormat="1">
      <c r="A228" s="13"/>
      <c r="B228" s="205"/>
      <c r="C228" s="13"/>
      <c r="D228" s="191" t="s">
        <v>519</v>
      </c>
      <c r="E228" s="206" t="s">
        <v>1</v>
      </c>
      <c r="F228" s="207" t="s">
        <v>3145</v>
      </c>
      <c r="G228" s="13"/>
      <c r="H228" s="208">
        <v>32.011000000000003</v>
      </c>
      <c r="I228" s="209"/>
      <c r="J228" s="13"/>
      <c r="K228" s="13"/>
      <c r="L228" s="205"/>
      <c r="M228" s="210"/>
      <c r="N228" s="211"/>
      <c r="O228" s="211"/>
      <c r="P228" s="211"/>
      <c r="Q228" s="211"/>
      <c r="R228" s="211"/>
      <c r="S228" s="211"/>
      <c r="T228" s="21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06" t="s">
        <v>519</v>
      </c>
      <c r="AU228" s="206" t="s">
        <v>89</v>
      </c>
      <c r="AV228" s="13" t="s">
        <v>89</v>
      </c>
      <c r="AW228" s="13" t="s">
        <v>35</v>
      </c>
      <c r="AX228" s="13" t="s">
        <v>79</v>
      </c>
      <c r="AY228" s="206" t="s">
        <v>230</v>
      </c>
    </row>
    <row r="229" s="13" customFormat="1">
      <c r="A229" s="13"/>
      <c r="B229" s="205"/>
      <c r="C229" s="13"/>
      <c r="D229" s="191" t="s">
        <v>519</v>
      </c>
      <c r="E229" s="206" t="s">
        <v>1</v>
      </c>
      <c r="F229" s="207" t="s">
        <v>3146</v>
      </c>
      <c r="G229" s="13"/>
      <c r="H229" s="208">
        <v>137.61600000000001</v>
      </c>
      <c r="I229" s="209"/>
      <c r="J229" s="13"/>
      <c r="K229" s="13"/>
      <c r="L229" s="205"/>
      <c r="M229" s="210"/>
      <c r="N229" s="211"/>
      <c r="O229" s="211"/>
      <c r="P229" s="211"/>
      <c r="Q229" s="211"/>
      <c r="R229" s="211"/>
      <c r="S229" s="211"/>
      <c r="T229" s="21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06" t="s">
        <v>519</v>
      </c>
      <c r="AU229" s="206" t="s">
        <v>89</v>
      </c>
      <c r="AV229" s="13" t="s">
        <v>89</v>
      </c>
      <c r="AW229" s="13" t="s">
        <v>35</v>
      </c>
      <c r="AX229" s="13" t="s">
        <v>79</v>
      </c>
      <c r="AY229" s="206" t="s">
        <v>230</v>
      </c>
    </row>
    <row r="230" s="13" customFormat="1">
      <c r="A230" s="13"/>
      <c r="B230" s="205"/>
      <c r="C230" s="13"/>
      <c r="D230" s="191" t="s">
        <v>519</v>
      </c>
      <c r="E230" s="206" t="s">
        <v>1</v>
      </c>
      <c r="F230" s="207" t="s">
        <v>3147</v>
      </c>
      <c r="G230" s="13"/>
      <c r="H230" s="208">
        <v>3</v>
      </c>
      <c r="I230" s="209"/>
      <c r="J230" s="13"/>
      <c r="K230" s="13"/>
      <c r="L230" s="205"/>
      <c r="M230" s="210"/>
      <c r="N230" s="211"/>
      <c r="O230" s="211"/>
      <c r="P230" s="211"/>
      <c r="Q230" s="211"/>
      <c r="R230" s="211"/>
      <c r="S230" s="211"/>
      <c r="T230" s="21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06" t="s">
        <v>519</v>
      </c>
      <c r="AU230" s="206" t="s">
        <v>89</v>
      </c>
      <c r="AV230" s="13" t="s">
        <v>89</v>
      </c>
      <c r="AW230" s="13" t="s">
        <v>35</v>
      </c>
      <c r="AX230" s="13" t="s">
        <v>79</v>
      </c>
      <c r="AY230" s="206" t="s">
        <v>230</v>
      </c>
    </row>
    <row r="231" s="14" customFormat="1">
      <c r="A231" s="14"/>
      <c r="B231" s="213"/>
      <c r="C231" s="14"/>
      <c r="D231" s="191" t="s">
        <v>519</v>
      </c>
      <c r="E231" s="214" t="s">
        <v>1</v>
      </c>
      <c r="F231" s="215" t="s">
        <v>534</v>
      </c>
      <c r="G231" s="14"/>
      <c r="H231" s="216">
        <v>172.62700000000001</v>
      </c>
      <c r="I231" s="217"/>
      <c r="J231" s="14"/>
      <c r="K231" s="14"/>
      <c r="L231" s="213"/>
      <c r="M231" s="218"/>
      <c r="N231" s="219"/>
      <c r="O231" s="219"/>
      <c r="P231" s="219"/>
      <c r="Q231" s="219"/>
      <c r="R231" s="219"/>
      <c r="S231" s="219"/>
      <c r="T231" s="220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14" t="s">
        <v>519</v>
      </c>
      <c r="AU231" s="214" t="s">
        <v>89</v>
      </c>
      <c r="AV231" s="14" t="s">
        <v>235</v>
      </c>
      <c r="AW231" s="14" t="s">
        <v>35</v>
      </c>
      <c r="AX231" s="14" t="s">
        <v>87</v>
      </c>
      <c r="AY231" s="214" t="s">
        <v>230</v>
      </c>
    </row>
    <row r="232" s="13" customFormat="1">
      <c r="A232" s="13"/>
      <c r="B232" s="205"/>
      <c r="C232" s="13"/>
      <c r="D232" s="191" t="s">
        <v>519</v>
      </c>
      <c r="E232" s="13"/>
      <c r="F232" s="207" t="s">
        <v>3170</v>
      </c>
      <c r="G232" s="13"/>
      <c r="H232" s="208">
        <v>345.25400000000002</v>
      </c>
      <c r="I232" s="209"/>
      <c r="J232" s="13"/>
      <c r="K232" s="13"/>
      <c r="L232" s="205"/>
      <c r="M232" s="210"/>
      <c r="N232" s="211"/>
      <c r="O232" s="211"/>
      <c r="P232" s="211"/>
      <c r="Q232" s="211"/>
      <c r="R232" s="211"/>
      <c r="S232" s="211"/>
      <c r="T232" s="21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06" t="s">
        <v>519</v>
      </c>
      <c r="AU232" s="206" t="s">
        <v>89</v>
      </c>
      <c r="AV232" s="13" t="s">
        <v>89</v>
      </c>
      <c r="AW232" s="13" t="s">
        <v>3</v>
      </c>
      <c r="AX232" s="13" t="s">
        <v>87</v>
      </c>
      <c r="AY232" s="206" t="s">
        <v>230</v>
      </c>
    </row>
    <row r="233" s="2" customFormat="1" ht="16.5" customHeight="1">
      <c r="A233" s="38"/>
      <c r="B233" s="177"/>
      <c r="C233" s="178" t="s">
        <v>293</v>
      </c>
      <c r="D233" s="178" t="s">
        <v>231</v>
      </c>
      <c r="E233" s="179" t="s">
        <v>771</v>
      </c>
      <c r="F233" s="180" t="s">
        <v>772</v>
      </c>
      <c r="G233" s="181" t="s">
        <v>578</v>
      </c>
      <c r="H233" s="182">
        <v>94.204999999999998</v>
      </c>
      <c r="I233" s="183"/>
      <c r="J233" s="184">
        <f>ROUND(I233*H233,2)</f>
        <v>0</v>
      </c>
      <c r="K233" s="180" t="s">
        <v>515</v>
      </c>
      <c r="L233" s="39"/>
      <c r="M233" s="185" t="s">
        <v>1</v>
      </c>
      <c r="N233" s="186" t="s">
        <v>44</v>
      </c>
      <c r="O233" s="77"/>
      <c r="P233" s="187">
        <f>O233*H233</f>
        <v>0</v>
      </c>
      <c r="Q233" s="187">
        <v>0</v>
      </c>
      <c r="R233" s="187">
        <f>Q233*H233</f>
        <v>0</v>
      </c>
      <c r="S233" s="187">
        <v>0</v>
      </c>
      <c r="T233" s="188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89" t="s">
        <v>235</v>
      </c>
      <c r="AT233" s="189" t="s">
        <v>231</v>
      </c>
      <c r="AU233" s="189" t="s">
        <v>89</v>
      </c>
      <c r="AY233" s="19" t="s">
        <v>230</v>
      </c>
      <c r="BE233" s="190">
        <f>IF(N233="základní",J233,0)</f>
        <v>0</v>
      </c>
      <c r="BF233" s="190">
        <f>IF(N233="snížená",J233,0)</f>
        <v>0</v>
      </c>
      <c r="BG233" s="190">
        <f>IF(N233="zákl. přenesená",J233,0)</f>
        <v>0</v>
      </c>
      <c r="BH233" s="190">
        <f>IF(N233="sníž. přenesená",J233,0)</f>
        <v>0</v>
      </c>
      <c r="BI233" s="190">
        <f>IF(N233="nulová",J233,0)</f>
        <v>0</v>
      </c>
      <c r="BJ233" s="19" t="s">
        <v>87</v>
      </c>
      <c r="BK233" s="190">
        <f>ROUND(I233*H233,2)</f>
        <v>0</v>
      </c>
      <c r="BL233" s="19" t="s">
        <v>235</v>
      </c>
      <c r="BM233" s="189" t="s">
        <v>3171</v>
      </c>
    </row>
    <row r="234" s="2" customFormat="1">
      <c r="A234" s="38"/>
      <c r="B234" s="39"/>
      <c r="C234" s="38"/>
      <c r="D234" s="191" t="s">
        <v>237</v>
      </c>
      <c r="E234" s="38"/>
      <c r="F234" s="192" t="s">
        <v>774</v>
      </c>
      <c r="G234" s="38"/>
      <c r="H234" s="38"/>
      <c r="I234" s="193"/>
      <c r="J234" s="38"/>
      <c r="K234" s="38"/>
      <c r="L234" s="39"/>
      <c r="M234" s="194"/>
      <c r="N234" s="195"/>
      <c r="O234" s="77"/>
      <c r="P234" s="77"/>
      <c r="Q234" s="77"/>
      <c r="R234" s="77"/>
      <c r="S234" s="77"/>
      <c r="T234" s="7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T234" s="19" t="s">
        <v>237</v>
      </c>
      <c r="AU234" s="19" t="s">
        <v>89</v>
      </c>
    </row>
    <row r="235" s="2" customFormat="1">
      <c r="A235" s="38"/>
      <c r="B235" s="39"/>
      <c r="C235" s="38"/>
      <c r="D235" s="199" t="s">
        <v>397</v>
      </c>
      <c r="E235" s="38"/>
      <c r="F235" s="200" t="s">
        <v>775</v>
      </c>
      <c r="G235" s="38"/>
      <c r="H235" s="38"/>
      <c r="I235" s="193"/>
      <c r="J235" s="38"/>
      <c r="K235" s="38"/>
      <c r="L235" s="39"/>
      <c r="M235" s="194"/>
      <c r="N235" s="195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397</v>
      </c>
      <c r="AU235" s="19" t="s">
        <v>89</v>
      </c>
    </row>
    <row r="236" s="15" customFormat="1">
      <c r="A236" s="15"/>
      <c r="B236" s="221"/>
      <c r="C236" s="15"/>
      <c r="D236" s="191" t="s">
        <v>519</v>
      </c>
      <c r="E236" s="222" t="s">
        <v>1</v>
      </c>
      <c r="F236" s="223" t="s">
        <v>2279</v>
      </c>
      <c r="G236" s="15"/>
      <c r="H236" s="222" t="s">
        <v>1</v>
      </c>
      <c r="I236" s="224"/>
      <c r="J236" s="15"/>
      <c r="K236" s="15"/>
      <c r="L236" s="221"/>
      <c r="M236" s="225"/>
      <c r="N236" s="226"/>
      <c r="O236" s="226"/>
      <c r="P236" s="226"/>
      <c r="Q236" s="226"/>
      <c r="R236" s="226"/>
      <c r="S236" s="226"/>
      <c r="T236" s="227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22" t="s">
        <v>519</v>
      </c>
      <c r="AU236" s="222" t="s">
        <v>89</v>
      </c>
      <c r="AV236" s="15" t="s">
        <v>87</v>
      </c>
      <c r="AW236" s="15" t="s">
        <v>35</v>
      </c>
      <c r="AX236" s="15" t="s">
        <v>79</v>
      </c>
      <c r="AY236" s="222" t="s">
        <v>230</v>
      </c>
    </row>
    <row r="237" s="15" customFormat="1">
      <c r="A237" s="15"/>
      <c r="B237" s="221"/>
      <c r="C237" s="15"/>
      <c r="D237" s="191" t="s">
        <v>519</v>
      </c>
      <c r="E237" s="222" t="s">
        <v>1</v>
      </c>
      <c r="F237" s="223" t="s">
        <v>1975</v>
      </c>
      <c r="G237" s="15"/>
      <c r="H237" s="222" t="s">
        <v>1</v>
      </c>
      <c r="I237" s="224"/>
      <c r="J237" s="15"/>
      <c r="K237" s="15"/>
      <c r="L237" s="221"/>
      <c r="M237" s="225"/>
      <c r="N237" s="226"/>
      <c r="O237" s="226"/>
      <c r="P237" s="226"/>
      <c r="Q237" s="226"/>
      <c r="R237" s="226"/>
      <c r="S237" s="226"/>
      <c r="T237" s="227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22" t="s">
        <v>519</v>
      </c>
      <c r="AU237" s="222" t="s">
        <v>89</v>
      </c>
      <c r="AV237" s="15" t="s">
        <v>87</v>
      </c>
      <c r="AW237" s="15" t="s">
        <v>35</v>
      </c>
      <c r="AX237" s="15" t="s">
        <v>79</v>
      </c>
      <c r="AY237" s="222" t="s">
        <v>230</v>
      </c>
    </row>
    <row r="238" s="13" customFormat="1">
      <c r="A238" s="13"/>
      <c r="B238" s="205"/>
      <c r="C238" s="13"/>
      <c r="D238" s="191" t="s">
        <v>519</v>
      </c>
      <c r="E238" s="206" t="s">
        <v>1</v>
      </c>
      <c r="F238" s="207" t="s">
        <v>3145</v>
      </c>
      <c r="G238" s="13"/>
      <c r="H238" s="208">
        <v>32.011000000000003</v>
      </c>
      <c r="I238" s="209"/>
      <c r="J238" s="13"/>
      <c r="K238" s="13"/>
      <c r="L238" s="205"/>
      <c r="M238" s="210"/>
      <c r="N238" s="211"/>
      <c r="O238" s="211"/>
      <c r="P238" s="211"/>
      <c r="Q238" s="211"/>
      <c r="R238" s="211"/>
      <c r="S238" s="211"/>
      <c r="T238" s="21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06" t="s">
        <v>519</v>
      </c>
      <c r="AU238" s="206" t="s">
        <v>89</v>
      </c>
      <c r="AV238" s="13" t="s">
        <v>89</v>
      </c>
      <c r="AW238" s="13" t="s">
        <v>35</v>
      </c>
      <c r="AX238" s="13" t="s">
        <v>79</v>
      </c>
      <c r="AY238" s="206" t="s">
        <v>230</v>
      </c>
    </row>
    <row r="239" s="13" customFormat="1">
      <c r="A239" s="13"/>
      <c r="B239" s="205"/>
      <c r="C239" s="13"/>
      <c r="D239" s="191" t="s">
        <v>519</v>
      </c>
      <c r="E239" s="206" t="s">
        <v>1</v>
      </c>
      <c r="F239" s="207" t="s">
        <v>3146</v>
      </c>
      <c r="G239" s="13"/>
      <c r="H239" s="208">
        <v>137.61600000000001</v>
      </c>
      <c r="I239" s="209"/>
      <c r="J239" s="13"/>
      <c r="K239" s="13"/>
      <c r="L239" s="205"/>
      <c r="M239" s="210"/>
      <c r="N239" s="211"/>
      <c r="O239" s="211"/>
      <c r="P239" s="211"/>
      <c r="Q239" s="211"/>
      <c r="R239" s="211"/>
      <c r="S239" s="211"/>
      <c r="T239" s="21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06" t="s">
        <v>519</v>
      </c>
      <c r="AU239" s="206" t="s">
        <v>89</v>
      </c>
      <c r="AV239" s="13" t="s">
        <v>89</v>
      </c>
      <c r="AW239" s="13" t="s">
        <v>35</v>
      </c>
      <c r="AX239" s="13" t="s">
        <v>79</v>
      </c>
      <c r="AY239" s="206" t="s">
        <v>230</v>
      </c>
    </row>
    <row r="240" s="13" customFormat="1">
      <c r="A240" s="13"/>
      <c r="B240" s="205"/>
      <c r="C240" s="13"/>
      <c r="D240" s="191" t="s">
        <v>519</v>
      </c>
      <c r="E240" s="206" t="s">
        <v>1</v>
      </c>
      <c r="F240" s="207" t="s">
        <v>3147</v>
      </c>
      <c r="G240" s="13"/>
      <c r="H240" s="208">
        <v>3</v>
      </c>
      <c r="I240" s="209"/>
      <c r="J240" s="13"/>
      <c r="K240" s="13"/>
      <c r="L240" s="205"/>
      <c r="M240" s="210"/>
      <c r="N240" s="211"/>
      <c r="O240" s="211"/>
      <c r="P240" s="211"/>
      <c r="Q240" s="211"/>
      <c r="R240" s="211"/>
      <c r="S240" s="211"/>
      <c r="T240" s="21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06" t="s">
        <v>519</v>
      </c>
      <c r="AU240" s="206" t="s">
        <v>89</v>
      </c>
      <c r="AV240" s="13" t="s">
        <v>89</v>
      </c>
      <c r="AW240" s="13" t="s">
        <v>35</v>
      </c>
      <c r="AX240" s="13" t="s">
        <v>79</v>
      </c>
      <c r="AY240" s="206" t="s">
        <v>230</v>
      </c>
    </row>
    <row r="241" s="16" customFormat="1">
      <c r="A241" s="16"/>
      <c r="B241" s="228"/>
      <c r="C241" s="16"/>
      <c r="D241" s="191" t="s">
        <v>519</v>
      </c>
      <c r="E241" s="229" t="s">
        <v>1</v>
      </c>
      <c r="F241" s="230" t="s">
        <v>685</v>
      </c>
      <c r="G241" s="16"/>
      <c r="H241" s="231">
        <v>172.62700000000001</v>
      </c>
      <c r="I241" s="232"/>
      <c r="J241" s="16"/>
      <c r="K241" s="16"/>
      <c r="L241" s="228"/>
      <c r="M241" s="233"/>
      <c r="N241" s="234"/>
      <c r="O241" s="234"/>
      <c r="P241" s="234"/>
      <c r="Q241" s="234"/>
      <c r="R241" s="234"/>
      <c r="S241" s="234"/>
      <c r="T241" s="235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T241" s="229" t="s">
        <v>519</v>
      </c>
      <c r="AU241" s="229" t="s">
        <v>89</v>
      </c>
      <c r="AV241" s="16" t="s">
        <v>241</v>
      </c>
      <c r="AW241" s="16" t="s">
        <v>35</v>
      </c>
      <c r="AX241" s="16" t="s">
        <v>79</v>
      </c>
      <c r="AY241" s="229" t="s">
        <v>230</v>
      </c>
    </row>
    <row r="242" s="15" customFormat="1">
      <c r="A242" s="15"/>
      <c r="B242" s="221"/>
      <c r="C242" s="15"/>
      <c r="D242" s="191" t="s">
        <v>519</v>
      </c>
      <c r="E242" s="222" t="s">
        <v>1</v>
      </c>
      <c r="F242" s="223" t="s">
        <v>2061</v>
      </c>
      <c r="G242" s="15"/>
      <c r="H242" s="222" t="s">
        <v>1</v>
      </c>
      <c r="I242" s="224"/>
      <c r="J242" s="15"/>
      <c r="K242" s="15"/>
      <c r="L242" s="221"/>
      <c r="M242" s="225"/>
      <c r="N242" s="226"/>
      <c r="O242" s="226"/>
      <c r="P242" s="226"/>
      <c r="Q242" s="226"/>
      <c r="R242" s="226"/>
      <c r="S242" s="226"/>
      <c r="T242" s="227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22" t="s">
        <v>519</v>
      </c>
      <c r="AU242" s="222" t="s">
        <v>89</v>
      </c>
      <c r="AV242" s="15" t="s">
        <v>87</v>
      </c>
      <c r="AW242" s="15" t="s">
        <v>35</v>
      </c>
      <c r="AX242" s="15" t="s">
        <v>79</v>
      </c>
      <c r="AY242" s="222" t="s">
        <v>230</v>
      </c>
    </row>
    <row r="243" s="15" customFormat="1">
      <c r="A243" s="15"/>
      <c r="B243" s="221"/>
      <c r="C243" s="15"/>
      <c r="D243" s="191" t="s">
        <v>519</v>
      </c>
      <c r="E243" s="222" t="s">
        <v>1</v>
      </c>
      <c r="F243" s="223" t="s">
        <v>2062</v>
      </c>
      <c r="G243" s="15"/>
      <c r="H243" s="222" t="s">
        <v>1</v>
      </c>
      <c r="I243" s="224"/>
      <c r="J243" s="15"/>
      <c r="K243" s="15"/>
      <c r="L243" s="221"/>
      <c r="M243" s="225"/>
      <c r="N243" s="226"/>
      <c r="O243" s="226"/>
      <c r="P243" s="226"/>
      <c r="Q243" s="226"/>
      <c r="R243" s="226"/>
      <c r="S243" s="226"/>
      <c r="T243" s="227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22" t="s">
        <v>519</v>
      </c>
      <c r="AU243" s="222" t="s">
        <v>89</v>
      </c>
      <c r="AV243" s="15" t="s">
        <v>87</v>
      </c>
      <c r="AW243" s="15" t="s">
        <v>35</v>
      </c>
      <c r="AX243" s="15" t="s">
        <v>79</v>
      </c>
      <c r="AY243" s="222" t="s">
        <v>230</v>
      </c>
    </row>
    <row r="244" s="13" customFormat="1">
      <c r="A244" s="13"/>
      <c r="B244" s="205"/>
      <c r="C244" s="13"/>
      <c r="D244" s="191" t="s">
        <v>519</v>
      </c>
      <c r="E244" s="206" t="s">
        <v>1</v>
      </c>
      <c r="F244" s="207" t="s">
        <v>3172</v>
      </c>
      <c r="G244" s="13"/>
      <c r="H244" s="208">
        <v>-2.052</v>
      </c>
      <c r="I244" s="209"/>
      <c r="J244" s="13"/>
      <c r="K244" s="13"/>
      <c r="L244" s="205"/>
      <c r="M244" s="210"/>
      <c r="N244" s="211"/>
      <c r="O244" s="211"/>
      <c r="P244" s="211"/>
      <c r="Q244" s="211"/>
      <c r="R244" s="211"/>
      <c r="S244" s="211"/>
      <c r="T244" s="21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06" t="s">
        <v>519</v>
      </c>
      <c r="AU244" s="206" t="s">
        <v>89</v>
      </c>
      <c r="AV244" s="13" t="s">
        <v>89</v>
      </c>
      <c r="AW244" s="13" t="s">
        <v>35</v>
      </c>
      <c r="AX244" s="13" t="s">
        <v>79</v>
      </c>
      <c r="AY244" s="206" t="s">
        <v>230</v>
      </c>
    </row>
    <row r="245" s="13" customFormat="1">
      <c r="A245" s="13"/>
      <c r="B245" s="205"/>
      <c r="C245" s="13"/>
      <c r="D245" s="191" t="s">
        <v>519</v>
      </c>
      <c r="E245" s="206" t="s">
        <v>1</v>
      </c>
      <c r="F245" s="207" t="s">
        <v>3173</v>
      </c>
      <c r="G245" s="13"/>
      <c r="H245" s="208">
        <v>-8.7379999999999995</v>
      </c>
      <c r="I245" s="209"/>
      <c r="J245" s="13"/>
      <c r="K245" s="13"/>
      <c r="L245" s="205"/>
      <c r="M245" s="210"/>
      <c r="N245" s="211"/>
      <c r="O245" s="211"/>
      <c r="P245" s="211"/>
      <c r="Q245" s="211"/>
      <c r="R245" s="211"/>
      <c r="S245" s="211"/>
      <c r="T245" s="21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06" t="s">
        <v>519</v>
      </c>
      <c r="AU245" s="206" t="s">
        <v>89</v>
      </c>
      <c r="AV245" s="13" t="s">
        <v>89</v>
      </c>
      <c r="AW245" s="13" t="s">
        <v>35</v>
      </c>
      <c r="AX245" s="13" t="s">
        <v>79</v>
      </c>
      <c r="AY245" s="206" t="s">
        <v>230</v>
      </c>
    </row>
    <row r="246" s="13" customFormat="1">
      <c r="A246" s="13"/>
      <c r="B246" s="205"/>
      <c r="C246" s="13"/>
      <c r="D246" s="191" t="s">
        <v>519</v>
      </c>
      <c r="E246" s="206" t="s">
        <v>1</v>
      </c>
      <c r="F246" s="207" t="s">
        <v>2283</v>
      </c>
      <c r="G246" s="13"/>
      <c r="H246" s="208">
        <v>-2</v>
      </c>
      <c r="I246" s="209"/>
      <c r="J246" s="13"/>
      <c r="K246" s="13"/>
      <c r="L246" s="205"/>
      <c r="M246" s="210"/>
      <c r="N246" s="211"/>
      <c r="O246" s="211"/>
      <c r="P246" s="211"/>
      <c r="Q246" s="211"/>
      <c r="R246" s="211"/>
      <c r="S246" s="211"/>
      <c r="T246" s="21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06" t="s">
        <v>519</v>
      </c>
      <c r="AU246" s="206" t="s">
        <v>89</v>
      </c>
      <c r="AV246" s="13" t="s">
        <v>89</v>
      </c>
      <c r="AW246" s="13" t="s">
        <v>35</v>
      </c>
      <c r="AX246" s="13" t="s">
        <v>79</v>
      </c>
      <c r="AY246" s="206" t="s">
        <v>230</v>
      </c>
    </row>
    <row r="247" s="13" customFormat="1">
      <c r="A247" s="13"/>
      <c r="B247" s="205"/>
      <c r="C247" s="13"/>
      <c r="D247" s="191" t="s">
        <v>519</v>
      </c>
      <c r="E247" s="206" t="s">
        <v>1</v>
      </c>
      <c r="F247" s="207" t="s">
        <v>3174</v>
      </c>
      <c r="G247" s="13"/>
      <c r="H247" s="208">
        <v>-11.286</v>
      </c>
      <c r="I247" s="209"/>
      <c r="J247" s="13"/>
      <c r="K247" s="13"/>
      <c r="L247" s="205"/>
      <c r="M247" s="210"/>
      <c r="N247" s="211"/>
      <c r="O247" s="211"/>
      <c r="P247" s="211"/>
      <c r="Q247" s="211"/>
      <c r="R247" s="211"/>
      <c r="S247" s="211"/>
      <c r="T247" s="21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06" t="s">
        <v>519</v>
      </c>
      <c r="AU247" s="206" t="s">
        <v>89</v>
      </c>
      <c r="AV247" s="13" t="s">
        <v>89</v>
      </c>
      <c r="AW247" s="13" t="s">
        <v>35</v>
      </c>
      <c r="AX247" s="13" t="s">
        <v>79</v>
      </c>
      <c r="AY247" s="206" t="s">
        <v>230</v>
      </c>
    </row>
    <row r="248" s="13" customFormat="1">
      <c r="A248" s="13"/>
      <c r="B248" s="205"/>
      <c r="C248" s="13"/>
      <c r="D248" s="191" t="s">
        <v>519</v>
      </c>
      <c r="E248" s="206" t="s">
        <v>1</v>
      </c>
      <c r="F248" s="207" t="s">
        <v>3175</v>
      </c>
      <c r="G248" s="13"/>
      <c r="H248" s="208">
        <v>-52.424999999999997</v>
      </c>
      <c r="I248" s="209"/>
      <c r="J248" s="13"/>
      <c r="K248" s="13"/>
      <c r="L248" s="205"/>
      <c r="M248" s="210"/>
      <c r="N248" s="211"/>
      <c r="O248" s="211"/>
      <c r="P248" s="211"/>
      <c r="Q248" s="211"/>
      <c r="R248" s="211"/>
      <c r="S248" s="211"/>
      <c r="T248" s="21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06" t="s">
        <v>519</v>
      </c>
      <c r="AU248" s="206" t="s">
        <v>89</v>
      </c>
      <c r="AV248" s="13" t="s">
        <v>89</v>
      </c>
      <c r="AW248" s="13" t="s">
        <v>35</v>
      </c>
      <c r="AX248" s="13" t="s">
        <v>79</v>
      </c>
      <c r="AY248" s="206" t="s">
        <v>230</v>
      </c>
    </row>
    <row r="249" s="13" customFormat="1">
      <c r="A249" s="13"/>
      <c r="B249" s="205"/>
      <c r="C249" s="13"/>
      <c r="D249" s="191" t="s">
        <v>519</v>
      </c>
      <c r="E249" s="206" t="s">
        <v>1</v>
      </c>
      <c r="F249" s="207" t="s">
        <v>2848</v>
      </c>
      <c r="G249" s="13"/>
      <c r="H249" s="208">
        <v>-0.22500000000000001</v>
      </c>
      <c r="I249" s="209"/>
      <c r="J249" s="13"/>
      <c r="K249" s="13"/>
      <c r="L249" s="205"/>
      <c r="M249" s="210"/>
      <c r="N249" s="211"/>
      <c r="O249" s="211"/>
      <c r="P249" s="211"/>
      <c r="Q249" s="211"/>
      <c r="R249" s="211"/>
      <c r="S249" s="211"/>
      <c r="T249" s="21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06" t="s">
        <v>519</v>
      </c>
      <c r="AU249" s="206" t="s">
        <v>89</v>
      </c>
      <c r="AV249" s="13" t="s">
        <v>89</v>
      </c>
      <c r="AW249" s="13" t="s">
        <v>35</v>
      </c>
      <c r="AX249" s="13" t="s">
        <v>79</v>
      </c>
      <c r="AY249" s="206" t="s">
        <v>230</v>
      </c>
    </row>
    <row r="250" s="13" customFormat="1">
      <c r="A250" s="13"/>
      <c r="B250" s="205"/>
      <c r="C250" s="13"/>
      <c r="D250" s="191" t="s">
        <v>519</v>
      </c>
      <c r="E250" s="206" t="s">
        <v>1</v>
      </c>
      <c r="F250" s="207" t="s">
        <v>2849</v>
      </c>
      <c r="G250" s="13"/>
      <c r="H250" s="208">
        <v>-1.696</v>
      </c>
      <c r="I250" s="209"/>
      <c r="J250" s="13"/>
      <c r="K250" s="13"/>
      <c r="L250" s="205"/>
      <c r="M250" s="210"/>
      <c r="N250" s="211"/>
      <c r="O250" s="211"/>
      <c r="P250" s="211"/>
      <c r="Q250" s="211"/>
      <c r="R250" s="211"/>
      <c r="S250" s="211"/>
      <c r="T250" s="21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06" t="s">
        <v>519</v>
      </c>
      <c r="AU250" s="206" t="s">
        <v>89</v>
      </c>
      <c r="AV250" s="13" t="s">
        <v>89</v>
      </c>
      <c r="AW250" s="13" t="s">
        <v>35</v>
      </c>
      <c r="AX250" s="13" t="s">
        <v>79</v>
      </c>
      <c r="AY250" s="206" t="s">
        <v>230</v>
      </c>
    </row>
    <row r="251" s="16" customFormat="1">
      <c r="A251" s="16"/>
      <c r="B251" s="228"/>
      <c r="C251" s="16"/>
      <c r="D251" s="191" t="s">
        <v>519</v>
      </c>
      <c r="E251" s="229" t="s">
        <v>1</v>
      </c>
      <c r="F251" s="230" t="s">
        <v>685</v>
      </c>
      <c r="G251" s="16"/>
      <c r="H251" s="231">
        <v>-78.421999999999997</v>
      </c>
      <c r="I251" s="232"/>
      <c r="J251" s="16"/>
      <c r="K251" s="16"/>
      <c r="L251" s="228"/>
      <c r="M251" s="233"/>
      <c r="N251" s="234"/>
      <c r="O251" s="234"/>
      <c r="P251" s="234"/>
      <c r="Q251" s="234"/>
      <c r="R251" s="234"/>
      <c r="S251" s="234"/>
      <c r="T251" s="235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T251" s="229" t="s">
        <v>519</v>
      </c>
      <c r="AU251" s="229" t="s">
        <v>89</v>
      </c>
      <c r="AV251" s="16" t="s">
        <v>241</v>
      </c>
      <c r="AW251" s="16" t="s">
        <v>35</v>
      </c>
      <c r="AX251" s="16" t="s">
        <v>79</v>
      </c>
      <c r="AY251" s="229" t="s">
        <v>230</v>
      </c>
    </row>
    <row r="252" s="14" customFormat="1">
      <c r="A252" s="14"/>
      <c r="B252" s="213"/>
      <c r="C252" s="14"/>
      <c r="D252" s="191" t="s">
        <v>519</v>
      </c>
      <c r="E252" s="214" t="s">
        <v>1</v>
      </c>
      <c r="F252" s="215" t="s">
        <v>534</v>
      </c>
      <c r="G252" s="14"/>
      <c r="H252" s="216">
        <v>94.205000000000027</v>
      </c>
      <c r="I252" s="217"/>
      <c r="J252" s="14"/>
      <c r="K252" s="14"/>
      <c r="L252" s="213"/>
      <c r="M252" s="218"/>
      <c r="N252" s="219"/>
      <c r="O252" s="219"/>
      <c r="P252" s="219"/>
      <c r="Q252" s="219"/>
      <c r="R252" s="219"/>
      <c r="S252" s="219"/>
      <c r="T252" s="220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14" t="s">
        <v>519</v>
      </c>
      <c r="AU252" s="214" t="s">
        <v>89</v>
      </c>
      <c r="AV252" s="14" t="s">
        <v>235</v>
      </c>
      <c r="AW252" s="14" t="s">
        <v>35</v>
      </c>
      <c r="AX252" s="14" t="s">
        <v>87</v>
      </c>
      <c r="AY252" s="214" t="s">
        <v>230</v>
      </c>
    </row>
    <row r="253" s="2" customFormat="1" ht="16.5" customHeight="1">
      <c r="A253" s="38"/>
      <c r="B253" s="177"/>
      <c r="C253" s="236" t="s">
        <v>297</v>
      </c>
      <c r="D253" s="236" t="s">
        <v>745</v>
      </c>
      <c r="E253" s="237" t="s">
        <v>784</v>
      </c>
      <c r="F253" s="238" t="s">
        <v>785</v>
      </c>
      <c r="G253" s="239" t="s">
        <v>748</v>
      </c>
      <c r="H253" s="240">
        <v>188.41</v>
      </c>
      <c r="I253" s="241"/>
      <c r="J253" s="242">
        <f>ROUND(I253*H253,2)</f>
        <v>0</v>
      </c>
      <c r="K253" s="238" t="s">
        <v>515</v>
      </c>
      <c r="L253" s="243"/>
      <c r="M253" s="244" t="s">
        <v>1</v>
      </c>
      <c r="N253" s="245" t="s">
        <v>44</v>
      </c>
      <c r="O253" s="77"/>
      <c r="P253" s="187">
        <f>O253*H253</f>
        <v>0</v>
      </c>
      <c r="Q253" s="187">
        <v>0</v>
      </c>
      <c r="R253" s="187">
        <f>Q253*H253</f>
        <v>0</v>
      </c>
      <c r="S253" s="187">
        <v>0</v>
      </c>
      <c r="T253" s="188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189" t="s">
        <v>260</v>
      </c>
      <c r="AT253" s="189" t="s">
        <v>745</v>
      </c>
      <c r="AU253" s="189" t="s">
        <v>89</v>
      </c>
      <c r="AY253" s="19" t="s">
        <v>230</v>
      </c>
      <c r="BE253" s="190">
        <f>IF(N253="základní",J253,0)</f>
        <v>0</v>
      </c>
      <c r="BF253" s="190">
        <f>IF(N253="snížená",J253,0)</f>
        <v>0</v>
      </c>
      <c r="BG253" s="190">
        <f>IF(N253="zákl. přenesená",J253,0)</f>
        <v>0</v>
      </c>
      <c r="BH253" s="190">
        <f>IF(N253="sníž. přenesená",J253,0)</f>
        <v>0</v>
      </c>
      <c r="BI253" s="190">
        <f>IF(N253="nulová",J253,0)</f>
        <v>0</v>
      </c>
      <c r="BJ253" s="19" t="s">
        <v>87</v>
      </c>
      <c r="BK253" s="190">
        <f>ROUND(I253*H253,2)</f>
        <v>0</v>
      </c>
      <c r="BL253" s="19" t="s">
        <v>235</v>
      </c>
      <c r="BM253" s="189" t="s">
        <v>3176</v>
      </c>
    </row>
    <row r="254" s="2" customFormat="1">
      <c r="A254" s="38"/>
      <c r="B254" s="39"/>
      <c r="C254" s="38"/>
      <c r="D254" s="191" t="s">
        <v>237</v>
      </c>
      <c r="E254" s="38"/>
      <c r="F254" s="192" t="s">
        <v>785</v>
      </c>
      <c r="G254" s="38"/>
      <c r="H254" s="38"/>
      <c r="I254" s="193"/>
      <c r="J254" s="38"/>
      <c r="K254" s="38"/>
      <c r="L254" s="39"/>
      <c r="M254" s="194"/>
      <c r="N254" s="195"/>
      <c r="O254" s="77"/>
      <c r="P254" s="77"/>
      <c r="Q254" s="77"/>
      <c r="R254" s="77"/>
      <c r="S254" s="77"/>
      <c r="T254" s="7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T254" s="19" t="s">
        <v>237</v>
      </c>
      <c r="AU254" s="19" t="s">
        <v>89</v>
      </c>
    </row>
    <row r="255" s="13" customFormat="1">
      <c r="A255" s="13"/>
      <c r="B255" s="205"/>
      <c r="C255" s="13"/>
      <c r="D255" s="191" t="s">
        <v>519</v>
      </c>
      <c r="E255" s="13"/>
      <c r="F255" s="207" t="s">
        <v>3177</v>
      </c>
      <c r="G255" s="13"/>
      <c r="H255" s="208">
        <v>188.41</v>
      </c>
      <c r="I255" s="209"/>
      <c r="J255" s="13"/>
      <c r="K255" s="13"/>
      <c r="L255" s="205"/>
      <c r="M255" s="210"/>
      <c r="N255" s="211"/>
      <c r="O255" s="211"/>
      <c r="P255" s="211"/>
      <c r="Q255" s="211"/>
      <c r="R255" s="211"/>
      <c r="S255" s="211"/>
      <c r="T255" s="21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06" t="s">
        <v>519</v>
      </c>
      <c r="AU255" s="206" t="s">
        <v>89</v>
      </c>
      <c r="AV255" s="13" t="s">
        <v>89</v>
      </c>
      <c r="AW255" s="13" t="s">
        <v>3</v>
      </c>
      <c r="AX255" s="13" t="s">
        <v>87</v>
      </c>
      <c r="AY255" s="206" t="s">
        <v>230</v>
      </c>
    </row>
    <row r="256" s="2" customFormat="1" ht="16.5" customHeight="1">
      <c r="A256" s="38"/>
      <c r="B256" s="177"/>
      <c r="C256" s="178" t="s">
        <v>301</v>
      </c>
      <c r="D256" s="178" t="s">
        <v>231</v>
      </c>
      <c r="E256" s="179" t="s">
        <v>789</v>
      </c>
      <c r="F256" s="180" t="s">
        <v>790</v>
      </c>
      <c r="G256" s="181" t="s">
        <v>578</v>
      </c>
      <c r="H256" s="182">
        <v>57.930999999999997</v>
      </c>
      <c r="I256" s="183"/>
      <c r="J256" s="184">
        <f>ROUND(I256*H256,2)</f>
        <v>0</v>
      </c>
      <c r="K256" s="180" t="s">
        <v>515</v>
      </c>
      <c r="L256" s="39"/>
      <c r="M256" s="185" t="s">
        <v>1</v>
      </c>
      <c r="N256" s="186" t="s">
        <v>44</v>
      </c>
      <c r="O256" s="77"/>
      <c r="P256" s="187">
        <f>O256*H256</f>
        <v>0</v>
      </c>
      <c r="Q256" s="187">
        <v>0</v>
      </c>
      <c r="R256" s="187">
        <f>Q256*H256</f>
        <v>0</v>
      </c>
      <c r="S256" s="187">
        <v>0</v>
      </c>
      <c r="T256" s="188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89" t="s">
        <v>235</v>
      </c>
      <c r="AT256" s="189" t="s">
        <v>231</v>
      </c>
      <c r="AU256" s="189" t="s">
        <v>89</v>
      </c>
      <c r="AY256" s="19" t="s">
        <v>230</v>
      </c>
      <c r="BE256" s="190">
        <f>IF(N256="základní",J256,0)</f>
        <v>0</v>
      </c>
      <c r="BF256" s="190">
        <f>IF(N256="snížená",J256,0)</f>
        <v>0</v>
      </c>
      <c r="BG256" s="190">
        <f>IF(N256="zákl. přenesená",J256,0)</f>
        <v>0</v>
      </c>
      <c r="BH256" s="190">
        <f>IF(N256="sníž. přenesená",J256,0)</f>
        <v>0</v>
      </c>
      <c r="BI256" s="190">
        <f>IF(N256="nulová",J256,0)</f>
        <v>0</v>
      </c>
      <c r="BJ256" s="19" t="s">
        <v>87</v>
      </c>
      <c r="BK256" s="190">
        <f>ROUND(I256*H256,2)</f>
        <v>0</v>
      </c>
      <c r="BL256" s="19" t="s">
        <v>235</v>
      </c>
      <c r="BM256" s="189" t="s">
        <v>3178</v>
      </c>
    </row>
    <row r="257" s="2" customFormat="1">
      <c r="A257" s="38"/>
      <c r="B257" s="39"/>
      <c r="C257" s="38"/>
      <c r="D257" s="191" t="s">
        <v>237</v>
      </c>
      <c r="E257" s="38"/>
      <c r="F257" s="192" t="s">
        <v>792</v>
      </c>
      <c r="G257" s="38"/>
      <c r="H257" s="38"/>
      <c r="I257" s="193"/>
      <c r="J257" s="38"/>
      <c r="K257" s="38"/>
      <c r="L257" s="39"/>
      <c r="M257" s="194"/>
      <c r="N257" s="195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237</v>
      </c>
      <c r="AU257" s="19" t="s">
        <v>89</v>
      </c>
    </row>
    <row r="258" s="2" customFormat="1">
      <c r="A258" s="38"/>
      <c r="B258" s="39"/>
      <c r="C258" s="38"/>
      <c r="D258" s="199" t="s">
        <v>397</v>
      </c>
      <c r="E258" s="38"/>
      <c r="F258" s="200" t="s">
        <v>793</v>
      </c>
      <c r="G258" s="38"/>
      <c r="H258" s="38"/>
      <c r="I258" s="193"/>
      <c r="J258" s="38"/>
      <c r="K258" s="38"/>
      <c r="L258" s="39"/>
      <c r="M258" s="194"/>
      <c r="N258" s="195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397</v>
      </c>
      <c r="AU258" s="19" t="s">
        <v>89</v>
      </c>
    </row>
    <row r="259" s="13" customFormat="1">
      <c r="A259" s="13"/>
      <c r="B259" s="205"/>
      <c r="C259" s="13"/>
      <c r="D259" s="191" t="s">
        <v>519</v>
      </c>
      <c r="E259" s="206" t="s">
        <v>1</v>
      </c>
      <c r="F259" s="207" t="s">
        <v>3179</v>
      </c>
      <c r="G259" s="13"/>
      <c r="H259" s="208">
        <v>11.286</v>
      </c>
      <c r="I259" s="209"/>
      <c r="J259" s="13"/>
      <c r="K259" s="13"/>
      <c r="L259" s="205"/>
      <c r="M259" s="210"/>
      <c r="N259" s="211"/>
      <c r="O259" s="211"/>
      <c r="P259" s="211"/>
      <c r="Q259" s="211"/>
      <c r="R259" s="211"/>
      <c r="S259" s="211"/>
      <c r="T259" s="21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06" t="s">
        <v>519</v>
      </c>
      <c r="AU259" s="206" t="s">
        <v>89</v>
      </c>
      <c r="AV259" s="13" t="s">
        <v>89</v>
      </c>
      <c r="AW259" s="13" t="s">
        <v>35</v>
      </c>
      <c r="AX259" s="13" t="s">
        <v>79</v>
      </c>
      <c r="AY259" s="206" t="s">
        <v>230</v>
      </c>
    </row>
    <row r="260" s="13" customFormat="1">
      <c r="A260" s="13"/>
      <c r="B260" s="205"/>
      <c r="C260" s="13"/>
      <c r="D260" s="191" t="s">
        <v>519</v>
      </c>
      <c r="E260" s="206" t="s">
        <v>1</v>
      </c>
      <c r="F260" s="207" t="s">
        <v>3180</v>
      </c>
      <c r="G260" s="13"/>
      <c r="H260" s="208">
        <v>-0.83899999999999997</v>
      </c>
      <c r="I260" s="209"/>
      <c r="J260" s="13"/>
      <c r="K260" s="13"/>
      <c r="L260" s="205"/>
      <c r="M260" s="210"/>
      <c r="N260" s="211"/>
      <c r="O260" s="211"/>
      <c r="P260" s="211"/>
      <c r="Q260" s="211"/>
      <c r="R260" s="211"/>
      <c r="S260" s="211"/>
      <c r="T260" s="21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06" t="s">
        <v>519</v>
      </c>
      <c r="AU260" s="206" t="s">
        <v>89</v>
      </c>
      <c r="AV260" s="13" t="s">
        <v>89</v>
      </c>
      <c r="AW260" s="13" t="s">
        <v>35</v>
      </c>
      <c r="AX260" s="13" t="s">
        <v>79</v>
      </c>
      <c r="AY260" s="206" t="s">
        <v>230</v>
      </c>
    </row>
    <row r="261" s="13" customFormat="1">
      <c r="A261" s="13"/>
      <c r="B261" s="205"/>
      <c r="C261" s="13"/>
      <c r="D261" s="191" t="s">
        <v>519</v>
      </c>
      <c r="E261" s="206" t="s">
        <v>1</v>
      </c>
      <c r="F261" s="207" t="s">
        <v>3181</v>
      </c>
      <c r="G261" s="13"/>
      <c r="H261" s="208">
        <v>52.424999999999997</v>
      </c>
      <c r="I261" s="209"/>
      <c r="J261" s="13"/>
      <c r="K261" s="13"/>
      <c r="L261" s="205"/>
      <c r="M261" s="210"/>
      <c r="N261" s="211"/>
      <c r="O261" s="211"/>
      <c r="P261" s="211"/>
      <c r="Q261" s="211"/>
      <c r="R261" s="211"/>
      <c r="S261" s="211"/>
      <c r="T261" s="21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06" t="s">
        <v>519</v>
      </c>
      <c r="AU261" s="206" t="s">
        <v>89</v>
      </c>
      <c r="AV261" s="13" t="s">
        <v>89</v>
      </c>
      <c r="AW261" s="13" t="s">
        <v>35</v>
      </c>
      <c r="AX261" s="13" t="s">
        <v>79</v>
      </c>
      <c r="AY261" s="206" t="s">
        <v>230</v>
      </c>
    </row>
    <row r="262" s="13" customFormat="1">
      <c r="A262" s="13"/>
      <c r="B262" s="205"/>
      <c r="C262" s="13"/>
      <c r="D262" s="191" t="s">
        <v>519</v>
      </c>
      <c r="E262" s="206" t="s">
        <v>1</v>
      </c>
      <c r="F262" s="207" t="s">
        <v>3182</v>
      </c>
      <c r="G262" s="13"/>
      <c r="H262" s="208">
        <v>-4.9409999999999998</v>
      </c>
      <c r="I262" s="209"/>
      <c r="J262" s="13"/>
      <c r="K262" s="13"/>
      <c r="L262" s="205"/>
      <c r="M262" s="210"/>
      <c r="N262" s="211"/>
      <c r="O262" s="211"/>
      <c r="P262" s="211"/>
      <c r="Q262" s="211"/>
      <c r="R262" s="211"/>
      <c r="S262" s="211"/>
      <c r="T262" s="21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06" t="s">
        <v>519</v>
      </c>
      <c r="AU262" s="206" t="s">
        <v>89</v>
      </c>
      <c r="AV262" s="13" t="s">
        <v>89</v>
      </c>
      <c r="AW262" s="13" t="s">
        <v>35</v>
      </c>
      <c r="AX262" s="13" t="s">
        <v>79</v>
      </c>
      <c r="AY262" s="206" t="s">
        <v>230</v>
      </c>
    </row>
    <row r="263" s="14" customFormat="1">
      <c r="A263" s="14"/>
      <c r="B263" s="213"/>
      <c r="C263" s="14"/>
      <c r="D263" s="191" t="s">
        <v>519</v>
      </c>
      <c r="E263" s="214" t="s">
        <v>1</v>
      </c>
      <c r="F263" s="215" t="s">
        <v>534</v>
      </c>
      <c r="G263" s="14"/>
      <c r="H263" s="216">
        <v>57.930999999999997</v>
      </c>
      <c r="I263" s="217"/>
      <c r="J263" s="14"/>
      <c r="K263" s="14"/>
      <c r="L263" s="213"/>
      <c r="M263" s="218"/>
      <c r="N263" s="219"/>
      <c r="O263" s="219"/>
      <c r="P263" s="219"/>
      <c r="Q263" s="219"/>
      <c r="R263" s="219"/>
      <c r="S263" s="219"/>
      <c r="T263" s="220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14" t="s">
        <v>519</v>
      </c>
      <c r="AU263" s="214" t="s">
        <v>89</v>
      </c>
      <c r="AV263" s="14" t="s">
        <v>235</v>
      </c>
      <c r="AW263" s="14" t="s">
        <v>35</v>
      </c>
      <c r="AX263" s="14" t="s">
        <v>87</v>
      </c>
      <c r="AY263" s="214" t="s">
        <v>230</v>
      </c>
    </row>
    <row r="264" s="2" customFormat="1" ht="16.5" customHeight="1">
      <c r="A264" s="38"/>
      <c r="B264" s="177"/>
      <c r="C264" s="236" t="s">
        <v>305</v>
      </c>
      <c r="D264" s="236" t="s">
        <v>745</v>
      </c>
      <c r="E264" s="237" t="s">
        <v>779</v>
      </c>
      <c r="F264" s="238" t="s">
        <v>780</v>
      </c>
      <c r="G264" s="239" t="s">
        <v>748</v>
      </c>
      <c r="H264" s="240">
        <v>115.862</v>
      </c>
      <c r="I264" s="241"/>
      <c r="J264" s="242">
        <f>ROUND(I264*H264,2)</f>
        <v>0</v>
      </c>
      <c r="K264" s="238" t="s">
        <v>515</v>
      </c>
      <c r="L264" s="243"/>
      <c r="M264" s="244" t="s">
        <v>1</v>
      </c>
      <c r="N264" s="245" t="s">
        <v>44</v>
      </c>
      <c r="O264" s="77"/>
      <c r="P264" s="187">
        <f>O264*H264</f>
        <v>0</v>
      </c>
      <c r="Q264" s="187">
        <v>0</v>
      </c>
      <c r="R264" s="187">
        <f>Q264*H264</f>
        <v>0</v>
      </c>
      <c r="S264" s="187">
        <v>0</v>
      </c>
      <c r="T264" s="188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89" t="s">
        <v>260</v>
      </c>
      <c r="AT264" s="189" t="s">
        <v>745</v>
      </c>
      <c r="AU264" s="189" t="s">
        <v>89</v>
      </c>
      <c r="AY264" s="19" t="s">
        <v>230</v>
      </c>
      <c r="BE264" s="190">
        <f>IF(N264="základní",J264,0)</f>
        <v>0</v>
      </c>
      <c r="BF264" s="190">
        <f>IF(N264="snížená",J264,0)</f>
        <v>0</v>
      </c>
      <c r="BG264" s="190">
        <f>IF(N264="zákl. přenesená",J264,0)</f>
        <v>0</v>
      </c>
      <c r="BH264" s="190">
        <f>IF(N264="sníž. přenesená",J264,0)</f>
        <v>0</v>
      </c>
      <c r="BI264" s="190">
        <f>IF(N264="nulová",J264,0)</f>
        <v>0</v>
      </c>
      <c r="BJ264" s="19" t="s">
        <v>87</v>
      </c>
      <c r="BK264" s="190">
        <f>ROUND(I264*H264,2)</f>
        <v>0</v>
      </c>
      <c r="BL264" s="19" t="s">
        <v>235</v>
      </c>
      <c r="BM264" s="189" t="s">
        <v>3183</v>
      </c>
    </row>
    <row r="265" s="2" customFormat="1">
      <c r="A265" s="38"/>
      <c r="B265" s="39"/>
      <c r="C265" s="38"/>
      <c r="D265" s="191" t="s">
        <v>237</v>
      </c>
      <c r="E265" s="38"/>
      <c r="F265" s="192" t="s">
        <v>780</v>
      </c>
      <c r="G265" s="38"/>
      <c r="H265" s="38"/>
      <c r="I265" s="193"/>
      <c r="J265" s="38"/>
      <c r="K265" s="38"/>
      <c r="L265" s="39"/>
      <c r="M265" s="194"/>
      <c r="N265" s="195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237</v>
      </c>
      <c r="AU265" s="19" t="s">
        <v>89</v>
      </c>
    </row>
    <row r="266" s="13" customFormat="1">
      <c r="A266" s="13"/>
      <c r="B266" s="205"/>
      <c r="C266" s="13"/>
      <c r="D266" s="191" t="s">
        <v>519</v>
      </c>
      <c r="E266" s="13"/>
      <c r="F266" s="207" t="s">
        <v>3184</v>
      </c>
      <c r="G266" s="13"/>
      <c r="H266" s="208">
        <v>115.862</v>
      </c>
      <c r="I266" s="209"/>
      <c r="J266" s="13"/>
      <c r="K266" s="13"/>
      <c r="L266" s="205"/>
      <c r="M266" s="210"/>
      <c r="N266" s="211"/>
      <c r="O266" s="211"/>
      <c r="P266" s="211"/>
      <c r="Q266" s="211"/>
      <c r="R266" s="211"/>
      <c r="S266" s="211"/>
      <c r="T266" s="21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06" t="s">
        <v>519</v>
      </c>
      <c r="AU266" s="206" t="s">
        <v>89</v>
      </c>
      <c r="AV266" s="13" t="s">
        <v>89</v>
      </c>
      <c r="AW266" s="13" t="s">
        <v>3</v>
      </c>
      <c r="AX266" s="13" t="s">
        <v>87</v>
      </c>
      <c r="AY266" s="206" t="s">
        <v>230</v>
      </c>
    </row>
    <row r="267" s="12" customFormat="1" ht="22.8" customHeight="1">
      <c r="A267" s="12"/>
      <c r="B267" s="166"/>
      <c r="C267" s="12"/>
      <c r="D267" s="167" t="s">
        <v>78</v>
      </c>
      <c r="E267" s="197" t="s">
        <v>241</v>
      </c>
      <c r="F267" s="197" t="s">
        <v>2085</v>
      </c>
      <c r="G267" s="12"/>
      <c r="H267" s="12"/>
      <c r="I267" s="169"/>
      <c r="J267" s="198">
        <f>BK267</f>
        <v>0</v>
      </c>
      <c r="K267" s="12"/>
      <c r="L267" s="166"/>
      <c r="M267" s="171"/>
      <c r="N267" s="172"/>
      <c r="O267" s="172"/>
      <c r="P267" s="173">
        <f>SUM(P268:P273)</f>
        <v>0</v>
      </c>
      <c r="Q267" s="172"/>
      <c r="R267" s="173">
        <f>SUM(R268:R273)</f>
        <v>0</v>
      </c>
      <c r="S267" s="172"/>
      <c r="T267" s="174">
        <f>SUM(T268:T273)</f>
        <v>0</v>
      </c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R267" s="167" t="s">
        <v>87</v>
      </c>
      <c r="AT267" s="175" t="s">
        <v>78</v>
      </c>
      <c r="AU267" s="175" t="s">
        <v>87</v>
      </c>
      <c r="AY267" s="167" t="s">
        <v>230</v>
      </c>
      <c r="BK267" s="176">
        <f>SUM(BK268:BK273)</f>
        <v>0</v>
      </c>
    </row>
    <row r="268" s="2" customFormat="1" ht="16.5" customHeight="1">
      <c r="A268" s="38"/>
      <c r="B268" s="177"/>
      <c r="C268" s="178" t="s">
        <v>310</v>
      </c>
      <c r="D268" s="178" t="s">
        <v>231</v>
      </c>
      <c r="E268" s="179" t="s">
        <v>2086</v>
      </c>
      <c r="F268" s="180" t="s">
        <v>2087</v>
      </c>
      <c r="G268" s="181" t="s">
        <v>543</v>
      </c>
      <c r="H268" s="182">
        <v>87</v>
      </c>
      <c r="I268" s="183"/>
      <c r="J268" s="184">
        <f>ROUND(I268*H268,2)</f>
        <v>0</v>
      </c>
      <c r="K268" s="180" t="s">
        <v>515</v>
      </c>
      <c r="L268" s="39"/>
      <c r="M268" s="185" t="s">
        <v>1</v>
      </c>
      <c r="N268" s="186" t="s">
        <v>44</v>
      </c>
      <c r="O268" s="77"/>
      <c r="P268" s="187">
        <f>O268*H268</f>
        <v>0</v>
      </c>
      <c r="Q268" s="187">
        <v>0</v>
      </c>
      <c r="R268" s="187">
        <f>Q268*H268</f>
        <v>0</v>
      </c>
      <c r="S268" s="187">
        <v>0</v>
      </c>
      <c r="T268" s="188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89" t="s">
        <v>235</v>
      </c>
      <c r="AT268" s="189" t="s">
        <v>231</v>
      </c>
      <c r="AU268" s="189" t="s">
        <v>89</v>
      </c>
      <c r="AY268" s="19" t="s">
        <v>230</v>
      </c>
      <c r="BE268" s="190">
        <f>IF(N268="základní",J268,0)</f>
        <v>0</v>
      </c>
      <c r="BF268" s="190">
        <f>IF(N268="snížená",J268,0)</f>
        <v>0</v>
      </c>
      <c r="BG268" s="190">
        <f>IF(N268="zákl. přenesená",J268,0)</f>
        <v>0</v>
      </c>
      <c r="BH268" s="190">
        <f>IF(N268="sníž. přenesená",J268,0)</f>
        <v>0</v>
      </c>
      <c r="BI268" s="190">
        <f>IF(N268="nulová",J268,0)</f>
        <v>0</v>
      </c>
      <c r="BJ268" s="19" t="s">
        <v>87</v>
      </c>
      <c r="BK268" s="190">
        <f>ROUND(I268*H268,2)</f>
        <v>0</v>
      </c>
      <c r="BL268" s="19" t="s">
        <v>235</v>
      </c>
      <c r="BM268" s="189" t="s">
        <v>3185</v>
      </c>
    </row>
    <row r="269" s="2" customFormat="1">
      <c r="A269" s="38"/>
      <c r="B269" s="39"/>
      <c r="C269" s="38"/>
      <c r="D269" s="191" t="s">
        <v>237</v>
      </c>
      <c r="E269" s="38"/>
      <c r="F269" s="192" t="s">
        <v>2089</v>
      </c>
      <c r="G269" s="38"/>
      <c r="H269" s="38"/>
      <c r="I269" s="193"/>
      <c r="J269" s="38"/>
      <c r="K269" s="38"/>
      <c r="L269" s="39"/>
      <c r="M269" s="194"/>
      <c r="N269" s="195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237</v>
      </c>
      <c r="AU269" s="19" t="s">
        <v>89</v>
      </c>
    </row>
    <row r="270" s="2" customFormat="1">
      <c r="A270" s="38"/>
      <c r="B270" s="39"/>
      <c r="C270" s="38"/>
      <c r="D270" s="199" t="s">
        <v>397</v>
      </c>
      <c r="E270" s="38"/>
      <c r="F270" s="200" t="s">
        <v>2090</v>
      </c>
      <c r="G270" s="38"/>
      <c r="H270" s="38"/>
      <c r="I270" s="193"/>
      <c r="J270" s="38"/>
      <c r="K270" s="38"/>
      <c r="L270" s="39"/>
      <c r="M270" s="194"/>
      <c r="N270" s="195"/>
      <c r="O270" s="77"/>
      <c r="P270" s="77"/>
      <c r="Q270" s="77"/>
      <c r="R270" s="77"/>
      <c r="S270" s="77"/>
      <c r="T270" s="7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19" t="s">
        <v>397</v>
      </c>
      <c r="AU270" s="19" t="s">
        <v>89</v>
      </c>
    </row>
    <row r="271" s="13" customFormat="1">
      <c r="A271" s="13"/>
      <c r="B271" s="205"/>
      <c r="C271" s="13"/>
      <c r="D271" s="191" t="s">
        <v>519</v>
      </c>
      <c r="E271" s="206" t="s">
        <v>1</v>
      </c>
      <c r="F271" s="207" t="s">
        <v>3186</v>
      </c>
      <c r="G271" s="13"/>
      <c r="H271" s="208">
        <v>17.100000000000001</v>
      </c>
      <c r="I271" s="209"/>
      <c r="J271" s="13"/>
      <c r="K271" s="13"/>
      <c r="L271" s="205"/>
      <c r="M271" s="210"/>
      <c r="N271" s="211"/>
      <c r="O271" s="211"/>
      <c r="P271" s="211"/>
      <c r="Q271" s="211"/>
      <c r="R271" s="211"/>
      <c r="S271" s="211"/>
      <c r="T271" s="21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06" t="s">
        <v>519</v>
      </c>
      <c r="AU271" s="206" t="s">
        <v>89</v>
      </c>
      <c r="AV271" s="13" t="s">
        <v>89</v>
      </c>
      <c r="AW271" s="13" t="s">
        <v>35</v>
      </c>
      <c r="AX271" s="13" t="s">
        <v>79</v>
      </c>
      <c r="AY271" s="206" t="s">
        <v>230</v>
      </c>
    </row>
    <row r="272" s="13" customFormat="1">
      <c r="A272" s="13"/>
      <c r="B272" s="205"/>
      <c r="C272" s="13"/>
      <c r="D272" s="191" t="s">
        <v>519</v>
      </c>
      <c r="E272" s="206" t="s">
        <v>1</v>
      </c>
      <c r="F272" s="207" t="s">
        <v>3187</v>
      </c>
      <c r="G272" s="13"/>
      <c r="H272" s="208">
        <v>69.900000000000006</v>
      </c>
      <c r="I272" s="209"/>
      <c r="J272" s="13"/>
      <c r="K272" s="13"/>
      <c r="L272" s="205"/>
      <c r="M272" s="210"/>
      <c r="N272" s="211"/>
      <c r="O272" s="211"/>
      <c r="P272" s="211"/>
      <c r="Q272" s="211"/>
      <c r="R272" s="211"/>
      <c r="S272" s="211"/>
      <c r="T272" s="21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06" t="s">
        <v>519</v>
      </c>
      <c r="AU272" s="206" t="s">
        <v>89</v>
      </c>
      <c r="AV272" s="13" t="s">
        <v>89</v>
      </c>
      <c r="AW272" s="13" t="s">
        <v>35</v>
      </c>
      <c r="AX272" s="13" t="s">
        <v>79</v>
      </c>
      <c r="AY272" s="206" t="s">
        <v>230</v>
      </c>
    </row>
    <row r="273" s="14" customFormat="1">
      <c r="A273" s="14"/>
      <c r="B273" s="213"/>
      <c r="C273" s="14"/>
      <c r="D273" s="191" t="s">
        <v>519</v>
      </c>
      <c r="E273" s="214" t="s">
        <v>1</v>
      </c>
      <c r="F273" s="215" t="s">
        <v>534</v>
      </c>
      <c r="G273" s="14"/>
      <c r="H273" s="216">
        <v>87</v>
      </c>
      <c r="I273" s="217"/>
      <c r="J273" s="14"/>
      <c r="K273" s="14"/>
      <c r="L273" s="213"/>
      <c r="M273" s="218"/>
      <c r="N273" s="219"/>
      <c r="O273" s="219"/>
      <c r="P273" s="219"/>
      <c r="Q273" s="219"/>
      <c r="R273" s="219"/>
      <c r="S273" s="219"/>
      <c r="T273" s="220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14" t="s">
        <v>519</v>
      </c>
      <c r="AU273" s="214" t="s">
        <v>89</v>
      </c>
      <c r="AV273" s="14" t="s">
        <v>235</v>
      </c>
      <c r="AW273" s="14" t="s">
        <v>35</v>
      </c>
      <c r="AX273" s="14" t="s">
        <v>87</v>
      </c>
      <c r="AY273" s="214" t="s">
        <v>230</v>
      </c>
    </row>
    <row r="274" s="12" customFormat="1" ht="22.8" customHeight="1">
      <c r="A274" s="12"/>
      <c r="B274" s="166"/>
      <c r="C274" s="12"/>
      <c r="D274" s="167" t="s">
        <v>78</v>
      </c>
      <c r="E274" s="197" t="s">
        <v>235</v>
      </c>
      <c r="F274" s="197" t="s">
        <v>845</v>
      </c>
      <c r="G274" s="12"/>
      <c r="H274" s="12"/>
      <c r="I274" s="169"/>
      <c r="J274" s="198">
        <f>BK274</f>
        <v>0</v>
      </c>
      <c r="K274" s="12"/>
      <c r="L274" s="166"/>
      <c r="M274" s="171"/>
      <c r="N274" s="172"/>
      <c r="O274" s="172"/>
      <c r="P274" s="173">
        <f>SUM(P275:P317)</f>
        <v>0</v>
      </c>
      <c r="Q274" s="172"/>
      <c r="R274" s="173">
        <f>SUM(R275:R317)</f>
        <v>0.28235094000000005</v>
      </c>
      <c r="S274" s="172"/>
      <c r="T274" s="174">
        <f>SUM(T275:T317)</f>
        <v>0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167" t="s">
        <v>87</v>
      </c>
      <c r="AT274" s="175" t="s">
        <v>78</v>
      </c>
      <c r="AU274" s="175" t="s">
        <v>87</v>
      </c>
      <c r="AY274" s="167" t="s">
        <v>230</v>
      </c>
      <c r="BK274" s="176">
        <f>SUM(BK275:BK317)</f>
        <v>0</v>
      </c>
    </row>
    <row r="275" s="2" customFormat="1" ht="16.5" customHeight="1">
      <c r="A275" s="38"/>
      <c r="B275" s="177"/>
      <c r="C275" s="178" t="s">
        <v>7</v>
      </c>
      <c r="D275" s="178" t="s">
        <v>231</v>
      </c>
      <c r="E275" s="179" t="s">
        <v>846</v>
      </c>
      <c r="F275" s="180" t="s">
        <v>847</v>
      </c>
      <c r="G275" s="181" t="s">
        <v>578</v>
      </c>
      <c r="H275" s="182">
        <v>12.789999999999999</v>
      </c>
      <c r="I275" s="183"/>
      <c r="J275" s="184">
        <f>ROUND(I275*H275,2)</f>
        <v>0</v>
      </c>
      <c r="K275" s="180" t="s">
        <v>515</v>
      </c>
      <c r="L275" s="39"/>
      <c r="M275" s="185" t="s">
        <v>1</v>
      </c>
      <c r="N275" s="186" t="s">
        <v>44</v>
      </c>
      <c r="O275" s="77"/>
      <c r="P275" s="187">
        <f>O275*H275</f>
        <v>0</v>
      </c>
      <c r="Q275" s="187">
        <v>0</v>
      </c>
      <c r="R275" s="187">
        <f>Q275*H275</f>
        <v>0</v>
      </c>
      <c r="S275" s="187">
        <v>0</v>
      </c>
      <c r="T275" s="188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89" t="s">
        <v>235</v>
      </c>
      <c r="AT275" s="189" t="s">
        <v>231</v>
      </c>
      <c r="AU275" s="189" t="s">
        <v>89</v>
      </c>
      <c r="AY275" s="19" t="s">
        <v>230</v>
      </c>
      <c r="BE275" s="190">
        <f>IF(N275="základní",J275,0)</f>
        <v>0</v>
      </c>
      <c r="BF275" s="190">
        <f>IF(N275="snížená",J275,0)</f>
        <v>0</v>
      </c>
      <c r="BG275" s="190">
        <f>IF(N275="zákl. přenesená",J275,0)</f>
        <v>0</v>
      </c>
      <c r="BH275" s="190">
        <f>IF(N275="sníž. přenesená",J275,0)</f>
        <v>0</v>
      </c>
      <c r="BI275" s="190">
        <f>IF(N275="nulová",J275,0)</f>
        <v>0</v>
      </c>
      <c r="BJ275" s="19" t="s">
        <v>87</v>
      </c>
      <c r="BK275" s="190">
        <f>ROUND(I275*H275,2)</f>
        <v>0</v>
      </c>
      <c r="BL275" s="19" t="s">
        <v>235</v>
      </c>
      <c r="BM275" s="189" t="s">
        <v>3188</v>
      </c>
    </row>
    <row r="276" s="2" customFormat="1">
      <c r="A276" s="38"/>
      <c r="B276" s="39"/>
      <c r="C276" s="38"/>
      <c r="D276" s="191" t="s">
        <v>237</v>
      </c>
      <c r="E276" s="38"/>
      <c r="F276" s="192" t="s">
        <v>849</v>
      </c>
      <c r="G276" s="38"/>
      <c r="H276" s="38"/>
      <c r="I276" s="193"/>
      <c r="J276" s="38"/>
      <c r="K276" s="38"/>
      <c r="L276" s="39"/>
      <c r="M276" s="194"/>
      <c r="N276" s="195"/>
      <c r="O276" s="77"/>
      <c r="P276" s="77"/>
      <c r="Q276" s="77"/>
      <c r="R276" s="77"/>
      <c r="S276" s="77"/>
      <c r="T276" s="7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T276" s="19" t="s">
        <v>237</v>
      </c>
      <c r="AU276" s="19" t="s">
        <v>89</v>
      </c>
    </row>
    <row r="277" s="2" customFormat="1">
      <c r="A277" s="38"/>
      <c r="B277" s="39"/>
      <c r="C277" s="38"/>
      <c r="D277" s="199" t="s">
        <v>397</v>
      </c>
      <c r="E277" s="38"/>
      <c r="F277" s="200" t="s">
        <v>850</v>
      </c>
      <c r="G277" s="38"/>
      <c r="H277" s="38"/>
      <c r="I277" s="193"/>
      <c r="J277" s="38"/>
      <c r="K277" s="38"/>
      <c r="L277" s="39"/>
      <c r="M277" s="194"/>
      <c r="N277" s="195"/>
      <c r="O277" s="77"/>
      <c r="P277" s="77"/>
      <c r="Q277" s="77"/>
      <c r="R277" s="77"/>
      <c r="S277" s="77"/>
      <c r="T277" s="7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19" t="s">
        <v>397</v>
      </c>
      <c r="AU277" s="19" t="s">
        <v>89</v>
      </c>
    </row>
    <row r="278" s="13" customFormat="1">
      <c r="A278" s="13"/>
      <c r="B278" s="205"/>
      <c r="C278" s="13"/>
      <c r="D278" s="191" t="s">
        <v>519</v>
      </c>
      <c r="E278" s="206" t="s">
        <v>1</v>
      </c>
      <c r="F278" s="207" t="s">
        <v>3189</v>
      </c>
      <c r="G278" s="13"/>
      <c r="H278" s="208">
        <v>2.052</v>
      </c>
      <c r="I278" s="209"/>
      <c r="J278" s="13"/>
      <c r="K278" s="13"/>
      <c r="L278" s="205"/>
      <c r="M278" s="210"/>
      <c r="N278" s="211"/>
      <c r="O278" s="211"/>
      <c r="P278" s="211"/>
      <c r="Q278" s="211"/>
      <c r="R278" s="211"/>
      <c r="S278" s="211"/>
      <c r="T278" s="21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06" t="s">
        <v>519</v>
      </c>
      <c r="AU278" s="206" t="s">
        <v>89</v>
      </c>
      <c r="AV278" s="13" t="s">
        <v>89</v>
      </c>
      <c r="AW278" s="13" t="s">
        <v>35</v>
      </c>
      <c r="AX278" s="13" t="s">
        <v>79</v>
      </c>
      <c r="AY278" s="206" t="s">
        <v>230</v>
      </c>
    </row>
    <row r="279" s="13" customFormat="1">
      <c r="A279" s="13"/>
      <c r="B279" s="205"/>
      <c r="C279" s="13"/>
      <c r="D279" s="191" t="s">
        <v>519</v>
      </c>
      <c r="E279" s="206" t="s">
        <v>1</v>
      </c>
      <c r="F279" s="207" t="s">
        <v>3190</v>
      </c>
      <c r="G279" s="13"/>
      <c r="H279" s="208">
        <v>8.7379999999999995</v>
      </c>
      <c r="I279" s="209"/>
      <c r="J279" s="13"/>
      <c r="K279" s="13"/>
      <c r="L279" s="205"/>
      <c r="M279" s="210"/>
      <c r="N279" s="211"/>
      <c r="O279" s="211"/>
      <c r="P279" s="211"/>
      <c r="Q279" s="211"/>
      <c r="R279" s="211"/>
      <c r="S279" s="211"/>
      <c r="T279" s="21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06" t="s">
        <v>519</v>
      </c>
      <c r="AU279" s="206" t="s">
        <v>89</v>
      </c>
      <c r="AV279" s="13" t="s">
        <v>89</v>
      </c>
      <c r="AW279" s="13" t="s">
        <v>35</v>
      </c>
      <c r="AX279" s="13" t="s">
        <v>79</v>
      </c>
      <c r="AY279" s="206" t="s">
        <v>230</v>
      </c>
    </row>
    <row r="280" s="13" customFormat="1">
      <c r="A280" s="13"/>
      <c r="B280" s="205"/>
      <c r="C280" s="13"/>
      <c r="D280" s="191" t="s">
        <v>519</v>
      </c>
      <c r="E280" s="206" t="s">
        <v>1</v>
      </c>
      <c r="F280" s="207" t="s">
        <v>2298</v>
      </c>
      <c r="G280" s="13"/>
      <c r="H280" s="208">
        <v>2</v>
      </c>
      <c r="I280" s="209"/>
      <c r="J280" s="13"/>
      <c r="K280" s="13"/>
      <c r="L280" s="205"/>
      <c r="M280" s="210"/>
      <c r="N280" s="211"/>
      <c r="O280" s="211"/>
      <c r="P280" s="211"/>
      <c r="Q280" s="211"/>
      <c r="R280" s="211"/>
      <c r="S280" s="211"/>
      <c r="T280" s="21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06" t="s">
        <v>519</v>
      </c>
      <c r="AU280" s="206" t="s">
        <v>89</v>
      </c>
      <c r="AV280" s="13" t="s">
        <v>89</v>
      </c>
      <c r="AW280" s="13" t="s">
        <v>35</v>
      </c>
      <c r="AX280" s="13" t="s">
        <v>79</v>
      </c>
      <c r="AY280" s="206" t="s">
        <v>230</v>
      </c>
    </row>
    <row r="281" s="14" customFormat="1">
      <c r="A281" s="14"/>
      <c r="B281" s="213"/>
      <c r="C281" s="14"/>
      <c r="D281" s="191" t="s">
        <v>519</v>
      </c>
      <c r="E281" s="214" t="s">
        <v>1</v>
      </c>
      <c r="F281" s="215" t="s">
        <v>534</v>
      </c>
      <c r="G281" s="14"/>
      <c r="H281" s="216">
        <v>12.789999999999999</v>
      </c>
      <c r="I281" s="217"/>
      <c r="J281" s="14"/>
      <c r="K281" s="14"/>
      <c r="L281" s="213"/>
      <c r="M281" s="218"/>
      <c r="N281" s="219"/>
      <c r="O281" s="219"/>
      <c r="P281" s="219"/>
      <c r="Q281" s="219"/>
      <c r="R281" s="219"/>
      <c r="S281" s="219"/>
      <c r="T281" s="22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14" t="s">
        <v>519</v>
      </c>
      <c r="AU281" s="214" t="s">
        <v>89</v>
      </c>
      <c r="AV281" s="14" t="s">
        <v>235</v>
      </c>
      <c r="AW281" s="14" t="s">
        <v>35</v>
      </c>
      <c r="AX281" s="14" t="s">
        <v>87</v>
      </c>
      <c r="AY281" s="214" t="s">
        <v>230</v>
      </c>
    </row>
    <row r="282" s="2" customFormat="1" ht="16.5" customHeight="1">
      <c r="A282" s="38"/>
      <c r="B282" s="177"/>
      <c r="C282" s="178" t="s">
        <v>317</v>
      </c>
      <c r="D282" s="178" t="s">
        <v>231</v>
      </c>
      <c r="E282" s="179" t="s">
        <v>2097</v>
      </c>
      <c r="F282" s="180" t="s">
        <v>2098</v>
      </c>
      <c r="G282" s="181" t="s">
        <v>458</v>
      </c>
      <c r="H282" s="182">
        <v>2</v>
      </c>
      <c r="I282" s="183"/>
      <c r="J282" s="184">
        <f>ROUND(I282*H282,2)</f>
        <v>0</v>
      </c>
      <c r="K282" s="180" t="s">
        <v>515</v>
      </c>
      <c r="L282" s="39"/>
      <c r="M282" s="185" t="s">
        <v>1</v>
      </c>
      <c r="N282" s="186" t="s">
        <v>44</v>
      </c>
      <c r="O282" s="77"/>
      <c r="P282" s="187">
        <f>O282*H282</f>
        <v>0</v>
      </c>
      <c r="Q282" s="187">
        <v>0.0066</v>
      </c>
      <c r="R282" s="187">
        <f>Q282*H282</f>
        <v>0.0132</v>
      </c>
      <c r="S282" s="187">
        <v>0</v>
      </c>
      <c r="T282" s="188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89" t="s">
        <v>235</v>
      </c>
      <c r="AT282" s="189" t="s">
        <v>231</v>
      </c>
      <c r="AU282" s="189" t="s">
        <v>89</v>
      </c>
      <c r="AY282" s="19" t="s">
        <v>230</v>
      </c>
      <c r="BE282" s="190">
        <f>IF(N282="základní",J282,0)</f>
        <v>0</v>
      </c>
      <c r="BF282" s="190">
        <f>IF(N282="snížená",J282,0)</f>
        <v>0</v>
      </c>
      <c r="BG282" s="190">
        <f>IF(N282="zákl. přenesená",J282,0)</f>
        <v>0</v>
      </c>
      <c r="BH282" s="190">
        <f>IF(N282="sníž. přenesená",J282,0)</f>
        <v>0</v>
      </c>
      <c r="BI282" s="190">
        <f>IF(N282="nulová",J282,0)</f>
        <v>0</v>
      </c>
      <c r="BJ282" s="19" t="s">
        <v>87</v>
      </c>
      <c r="BK282" s="190">
        <f>ROUND(I282*H282,2)</f>
        <v>0</v>
      </c>
      <c r="BL282" s="19" t="s">
        <v>235</v>
      </c>
      <c r="BM282" s="189" t="s">
        <v>3191</v>
      </c>
    </row>
    <row r="283" s="2" customFormat="1">
      <c r="A283" s="38"/>
      <c r="B283" s="39"/>
      <c r="C283" s="38"/>
      <c r="D283" s="191" t="s">
        <v>237</v>
      </c>
      <c r="E283" s="38"/>
      <c r="F283" s="192" t="s">
        <v>2100</v>
      </c>
      <c r="G283" s="38"/>
      <c r="H283" s="38"/>
      <c r="I283" s="193"/>
      <c r="J283" s="38"/>
      <c r="K283" s="38"/>
      <c r="L283" s="39"/>
      <c r="M283" s="194"/>
      <c r="N283" s="195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237</v>
      </c>
      <c r="AU283" s="19" t="s">
        <v>89</v>
      </c>
    </row>
    <row r="284" s="2" customFormat="1">
      <c r="A284" s="38"/>
      <c r="B284" s="39"/>
      <c r="C284" s="38"/>
      <c r="D284" s="199" t="s">
        <v>397</v>
      </c>
      <c r="E284" s="38"/>
      <c r="F284" s="200" t="s">
        <v>2101</v>
      </c>
      <c r="G284" s="38"/>
      <c r="H284" s="38"/>
      <c r="I284" s="193"/>
      <c r="J284" s="38"/>
      <c r="K284" s="38"/>
      <c r="L284" s="39"/>
      <c r="M284" s="194"/>
      <c r="N284" s="195"/>
      <c r="O284" s="77"/>
      <c r="P284" s="77"/>
      <c r="Q284" s="77"/>
      <c r="R284" s="77"/>
      <c r="S284" s="77"/>
      <c r="T284" s="7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T284" s="19" t="s">
        <v>397</v>
      </c>
      <c r="AU284" s="19" t="s">
        <v>89</v>
      </c>
    </row>
    <row r="285" s="13" customFormat="1">
      <c r="A285" s="13"/>
      <c r="B285" s="205"/>
      <c r="C285" s="13"/>
      <c r="D285" s="191" t="s">
        <v>519</v>
      </c>
      <c r="E285" s="206" t="s">
        <v>1</v>
      </c>
      <c r="F285" s="207" t="s">
        <v>3192</v>
      </c>
      <c r="G285" s="13"/>
      <c r="H285" s="208">
        <v>1</v>
      </c>
      <c r="I285" s="209"/>
      <c r="J285" s="13"/>
      <c r="K285" s="13"/>
      <c r="L285" s="205"/>
      <c r="M285" s="210"/>
      <c r="N285" s="211"/>
      <c r="O285" s="211"/>
      <c r="P285" s="211"/>
      <c r="Q285" s="211"/>
      <c r="R285" s="211"/>
      <c r="S285" s="211"/>
      <c r="T285" s="21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06" t="s">
        <v>519</v>
      </c>
      <c r="AU285" s="206" t="s">
        <v>89</v>
      </c>
      <c r="AV285" s="13" t="s">
        <v>89</v>
      </c>
      <c r="AW285" s="13" t="s">
        <v>35</v>
      </c>
      <c r="AX285" s="13" t="s">
        <v>79</v>
      </c>
      <c r="AY285" s="206" t="s">
        <v>230</v>
      </c>
    </row>
    <row r="286" s="13" customFormat="1">
      <c r="A286" s="13"/>
      <c r="B286" s="205"/>
      <c r="C286" s="13"/>
      <c r="D286" s="191" t="s">
        <v>519</v>
      </c>
      <c r="E286" s="206" t="s">
        <v>1</v>
      </c>
      <c r="F286" s="207" t="s">
        <v>2864</v>
      </c>
      <c r="G286" s="13"/>
      <c r="H286" s="208">
        <v>1</v>
      </c>
      <c r="I286" s="209"/>
      <c r="J286" s="13"/>
      <c r="K286" s="13"/>
      <c r="L286" s="205"/>
      <c r="M286" s="210"/>
      <c r="N286" s="211"/>
      <c r="O286" s="211"/>
      <c r="P286" s="211"/>
      <c r="Q286" s="211"/>
      <c r="R286" s="211"/>
      <c r="S286" s="211"/>
      <c r="T286" s="21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06" t="s">
        <v>519</v>
      </c>
      <c r="AU286" s="206" t="s">
        <v>89</v>
      </c>
      <c r="AV286" s="13" t="s">
        <v>89</v>
      </c>
      <c r="AW286" s="13" t="s">
        <v>35</v>
      </c>
      <c r="AX286" s="13" t="s">
        <v>79</v>
      </c>
      <c r="AY286" s="206" t="s">
        <v>230</v>
      </c>
    </row>
    <row r="287" s="14" customFormat="1">
      <c r="A287" s="14"/>
      <c r="B287" s="213"/>
      <c r="C287" s="14"/>
      <c r="D287" s="191" t="s">
        <v>519</v>
      </c>
      <c r="E287" s="214" t="s">
        <v>1</v>
      </c>
      <c r="F287" s="215" t="s">
        <v>534</v>
      </c>
      <c r="G287" s="14"/>
      <c r="H287" s="216">
        <v>2</v>
      </c>
      <c r="I287" s="217"/>
      <c r="J287" s="14"/>
      <c r="K287" s="14"/>
      <c r="L287" s="213"/>
      <c r="M287" s="218"/>
      <c r="N287" s="219"/>
      <c r="O287" s="219"/>
      <c r="P287" s="219"/>
      <c r="Q287" s="219"/>
      <c r="R287" s="219"/>
      <c r="S287" s="219"/>
      <c r="T287" s="220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14" t="s">
        <v>519</v>
      </c>
      <c r="AU287" s="214" t="s">
        <v>89</v>
      </c>
      <c r="AV287" s="14" t="s">
        <v>235</v>
      </c>
      <c r="AW287" s="14" t="s">
        <v>35</v>
      </c>
      <c r="AX287" s="14" t="s">
        <v>87</v>
      </c>
      <c r="AY287" s="214" t="s">
        <v>230</v>
      </c>
    </row>
    <row r="288" s="2" customFormat="1" ht="16.5" customHeight="1">
      <c r="A288" s="38"/>
      <c r="B288" s="177"/>
      <c r="C288" s="236" t="s">
        <v>321</v>
      </c>
      <c r="D288" s="236" t="s">
        <v>745</v>
      </c>
      <c r="E288" s="237" t="s">
        <v>2106</v>
      </c>
      <c r="F288" s="238" t="s">
        <v>2107</v>
      </c>
      <c r="G288" s="239" t="s">
        <v>458</v>
      </c>
      <c r="H288" s="240">
        <v>1</v>
      </c>
      <c r="I288" s="241"/>
      <c r="J288" s="242">
        <f>ROUND(I288*H288,2)</f>
        <v>0</v>
      </c>
      <c r="K288" s="238" t="s">
        <v>515</v>
      </c>
      <c r="L288" s="243"/>
      <c r="M288" s="244" t="s">
        <v>1</v>
      </c>
      <c r="N288" s="245" t="s">
        <v>44</v>
      </c>
      <c r="O288" s="77"/>
      <c r="P288" s="187">
        <f>O288*H288</f>
        <v>0</v>
      </c>
      <c r="Q288" s="187">
        <v>0.028000000000000001</v>
      </c>
      <c r="R288" s="187">
        <f>Q288*H288</f>
        <v>0.028000000000000001</v>
      </c>
      <c r="S288" s="187">
        <v>0</v>
      </c>
      <c r="T288" s="188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89" t="s">
        <v>260</v>
      </c>
      <c r="AT288" s="189" t="s">
        <v>745</v>
      </c>
      <c r="AU288" s="189" t="s">
        <v>89</v>
      </c>
      <c r="AY288" s="19" t="s">
        <v>230</v>
      </c>
      <c r="BE288" s="190">
        <f>IF(N288="základní",J288,0)</f>
        <v>0</v>
      </c>
      <c r="BF288" s="190">
        <f>IF(N288="snížená",J288,0)</f>
        <v>0</v>
      </c>
      <c r="BG288" s="190">
        <f>IF(N288="zákl. přenesená",J288,0)</f>
        <v>0</v>
      </c>
      <c r="BH288" s="190">
        <f>IF(N288="sníž. přenesená",J288,0)</f>
        <v>0</v>
      </c>
      <c r="BI288" s="190">
        <f>IF(N288="nulová",J288,0)</f>
        <v>0</v>
      </c>
      <c r="BJ288" s="19" t="s">
        <v>87</v>
      </c>
      <c r="BK288" s="190">
        <f>ROUND(I288*H288,2)</f>
        <v>0</v>
      </c>
      <c r="BL288" s="19" t="s">
        <v>235</v>
      </c>
      <c r="BM288" s="189" t="s">
        <v>3193</v>
      </c>
    </row>
    <row r="289" s="2" customFormat="1">
      <c r="A289" s="38"/>
      <c r="B289" s="39"/>
      <c r="C289" s="38"/>
      <c r="D289" s="191" t="s">
        <v>237</v>
      </c>
      <c r="E289" s="38"/>
      <c r="F289" s="192" t="s">
        <v>2107</v>
      </c>
      <c r="G289" s="38"/>
      <c r="H289" s="38"/>
      <c r="I289" s="193"/>
      <c r="J289" s="38"/>
      <c r="K289" s="38"/>
      <c r="L289" s="39"/>
      <c r="M289" s="194"/>
      <c r="N289" s="195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237</v>
      </c>
      <c r="AU289" s="19" t="s">
        <v>89</v>
      </c>
    </row>
    <row r="290" s="13" customFormat="1">
      <c r="A290" s="13"/>
      <c r="B290" s="205"/>
      <c r="C290" s="13"/>
      <c r="D290" s="191" t="s">
        <v>519</v>
      </c>
      <c r="E290" s="206" t="s">
        <v>1</v>
      </c>
      <c r="F290" s="207" t="s">
        <v>3192</v>
      </c>
      <c r="G290" s="13"/>
      <c r="H290" s="208">
        <v>1</v>
      </c>
      <c r="I290" s="209"/>
      <c r="J290" s="13"/>
      <c r="K290" s="13"/>
      <c r="L290" s="205"/>
      <c r="M290" s="210"/>
      <c r="N290" s="211"/>
      <c r="O290" s="211"/>
      <c r="P290" s="211"/>
      <c r="Q290" s="211"/>
      <c r="R290" s="211"/>
      <c r="S290" s="211"/>
      <c r="T290" s="21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06" t="s">
        <v>519</v>
      </c>
      <c r="AU290" s="206" t="s">
        <v>89</v>
      </c>
      <c r="AV290" s="13" t="s">
        <v>89</v>
      </c>
      <c r="AW290" s="13" t="s">
        <v>35</v>
      </c>
      <c r="AX290" s="13" t="s">
        <v>79</v>
      </c>
      <c r="AY290" s="206" t="s">
        <v>230</v>
      </c>
    </row>
    <row r="291" s="14" customFormat="1">
      <c r="A291" s="14"/>
      <c r="B291" s="213"/>
      <c r="C291" s="14"/>
      <c r="D291" s="191" t="s">
        <v>519</v>
      </c>
      <c r="E291" s="214" t="s">
        <v>1</v>
      </c>
      <c r="F291" s="215" t="s">
        <v>534</v>
      </c>
      <c r="G291" s="14"/>
      <c r="H291" s="216">
        <v>1</v>
      </c>
      <c r="I291" s="217"/>
      <c r="J291" s="14"/>
      <c r="K291" s="14"/>
      <c r="L291" s="213"/>
      <c r="M291" s="218"/>
      <c r="N291" s="219"/>
      <c r="O291" s="219"/>
      <c r="P291" s="219"/>
      <c r="Q291" s="219"/>
      <c r="R291" s="219"/>
      <c r="S291" s="219"/>
      <c r="T291" s="220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14" t="s">
        <v>519</v>
      </c>
      <c r="AU291" s="214" t="s">
        <v>89</v>
      </c>
      <c r="AV291" s="14" t="s">
        <v>235</v>
      </c>
      <c r="AW291" s="14" t="s">
        <v>35</v>
      </c>
      <c r="AX291" s="14" t="s">
        <v>87</v>
      </c>
      <c r="AY291" s="214" t="s">
        <v>230</v>
      </c>
    </row>
    <row r="292" s="2" customFormat="1" ht="16.5" customHeight="1">
      <c r="A292" s="38"/>
      <c r="B292" s="177"/>
      <c r="C292" s="236" t="s">
        <v>325</v>
      </c>
      <c r="D292" s="236" t="s">
        <v>745</v>
      </c>
      <c r="E292" s="237" t="s">
        <v>2116</v>
      </c>
      <c r="F292" s="238" t="s">
        <v>2117</v>
      </c>
      <c r="G292" s="239" t="s">
        <v>458</v>
      </c>
      <c r="H292" s="240">
        <v>1</v>
      </c>
      <c r="I292" s="241"/>
      <c r="J292" s="242">
        <f>ROUND(I292*H292,2)</f>
        <v>0</v>
      </c>
      <c r="K292" s="238" t="s">
        <v>515</v>
      </c>
      <c r="L292" s="243"/>
      <c r="M292" s="244" t="s">
        <v>1</v>
      </c>
      <c r="N292" s="245" t="s">
        <v>44</v>
      </c>
      <c r="O292" s="77"/>
      <c r="P292" s="187">
        <f>O292*H292</f>
        <v>0</v>
      </c>
      <c r="Q292" s="187">
        <v>0.068000000000000005</v>
      </c>
      <c r="R292" s="187">
        <f>Q292*H292</f>
        <v>0.068000000000000005</v>
      </c>
      <c r="S292" s="187">
        <v>0</v>
      </c>
      <c r="T292" s="188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89" t="s">
        <v>260</v>
      </c>
      <c r="AT292" s="189" t="s">
        <v>745</v>
      </c>
      <c r="AU292" s="189" t="s">
        <v>89</v>
      </c>
      <c r="AY292" s="19" t="s">
        <v>230</v>
      </c>
      <c r="BE292" s="190">
        <f>IF(N292="základní",J292,0)</f>
        <v>0</v>
      </c>
      <c r="BF292" s="190">
        <f>IF(N292="snížená",J292,0)</f>
        <v>0</v>
      </c>
      <c r="BG292" s="190">
        <f>IF(N292="zákl. přenesená",J292,0)</f>
        <v>0</v>
      </c>
      <c r="BH292" s="190">
        <f>IF(N292="sníž. přenesená",J292,0)</f>
        <v>0</v>
      </c>
      <c r="BI292" s="190">
        <f>IF(N292="nulová",J292,0)</f>
        <v>0</v>
      </c>
      <c r="BJ292" s="19" t="s">
        <v>87</v>
      </c>
      <c r="BK292" s="190">
        <f>ROUND(I292*H292,2)</f>
        <v>0</v>
      </c>
      <c r="BL292" s="19" t="s">
        <v>235</v>
      </c>
      <c r="BM292" s="189" t="s">
        <v>3194</v>
      </c>
    </row>
    <row r="293" s="2" customFormat="1">
      <c r="A293" s="38"/>
      <c r="B293" s="39"/>
      <c r="C293" s="38"/>
      <c r="D293" s="191" t="s">
        <v>237</v>
      </c>
      <c r="E293" s="38"/>
      <c r="F293" s="192" t="s">
        <v>2117</v>
      </c>
      <c r="G293" s="38"/>
      <c r="H293" s="38"/>
      <c r="I293" s="193"/>
      <c r="J293" s="38"/>
      <c r="K293" s="38"/>
      <c r="L293" s="39"/>
      <c r="M293" s="194"/>
      <c r="N293" s="195"/>
      <c r="O293" s="77"/>
      <c r="P293" s="77"/>
      <c r="Q293" s="77"/>
      <c r="R293" s="77"/>
      <c r="S293" s="77"/>
      <c r="T293" s="7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T293" s="19" t="s">
        <v>237</v>
      </c>
      <c r="AU293" s="19" t="s">
        <v>89</v>
      </c>
    </row>
    <row r="294" s="13" customFormat="1">
      <c r="A294" s="13"/>
      <c r="B294" s="205"/>
      <c r="C294" s="13"/>
      <c r="D294" s="191" t="s">
        <v>519</v>
      </c>
      <c r="E294" s="206" t="s">
        <v>1</v>
      </c>
      <c r="F294" s="207" t="s">
        <v>2864</v>
      </c>
      <c r="G294" s="13"/>
      <c r="H294" s="208">
        <v>1</v>
      </c>
      <c r="I294" s="209"/>
      <c r="J294" s="13"/>
      <c r="K294" s="13"/>
      <c r="L294" s="205"/>
      <c r="M294" s="210"/>
      <c r="N294" s="211"/>
      <c r="O294" s="211"/>
      <c r="P294" s="211"/>
      <c r="Q294" s="211"/>
      <c r="R294" s="211"/>
      <c r="S294" s="211"/>
      <c r="T294" s="21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06" t="s">
        <v>519</v>
      </c>
      <c r="AU294" s="206" t="s">
        <v>89</v>
      </c>
      <c r="AV294" s="13" t="s">
        <v>89</v>
      </c>
      <c r="AW294" s="13" t="s">
        <v>35</v>
      </c>
      <c r="AX294" s="13" t="s">
        <v>79</v>
      </c>
      <c r="AY294" s="206" t="s">
        <v>230</v>
      </c>
    </row>
    <row r="295" s="14" customFormat="1">
      <c r="A295" s="14"/>
      <c r="B295" s="213"/>
      <c r="C295" s="14"/>
      <c r="D295" s="191" t="s">
        <v>519</v>
      </c>
      <c r="E295" s="214" t="s">
        <v>1</v>
      </c>
      <c r="F295" s="215" t="s">
        <v>534</v>
      </c>
      <c r="G295" s="14"/>
      <c r="H295" s="216">
        <v>1</v>
      </c>
      <c r="I295" s="217"/>
      <c r="J295" s="14"/>
      <c r="K295" s="14"/>
      <c r="L295" s="213"/>
      <c r="M295" s="218"/>
      <c r="N295" s="219"/>
      <c r="O295" s="219"/>
      <c r="P295" s="219"/>
      <c r="Q295" s="219"/>
      <c r="R295" s="219"/>
      <c r="S295" s="219"/>
      <c r="T295" s="220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14" t="s">
        <v>519</v>
      </c>
      <c r="AU295" s="214" t="s">
        <v>89</v>
      </c>
      <c r="AV295" s="14" t="s">
        <v>235</v>
      </c>
      <c r="AW295" s="14" t="s">
        <v>35</v>
      </c>
      <c r="AX295" s="14" t="s">
        <v>87</v>
      </c>
      <c r="AY295" s="214" t="s">
        <v>230</v>
      </c>
    </row>
    <row r="296" s="2" customFormat="1" ht="21.75" customHeight="1">
      <c r="A296" s="38"/>
      <c r="B296" s="177"/>
      <c r="C296" s="178" t="s">
        <v>329</v>
      </c>
      <c r="D296" s="178" t="s">
        <v>231</v>
      </c>
      <c r="E296" s="179" t="s">
        <v>2119</v>
      </c>
      <c r="F296" s="180" t="s">
        <v>2120</v>
      </c>
      <c r="G296" s="181" t="s">
        <v>458</v>
      </c>
      <c r="H296" s="182">
        <v>1</v>
      </c>
      <c r="I296" s="183"/>
      <c r="J296" s="184">
        <f>ROUND(I296*H296,2)</f>
        <v>0</v>
      </c>
      <c r="K296" s="180" t="s">
        <v>515</v>
      </c>
      <c r="L296" s="39"/>
      <c r="M296" s="185" t="s">
        <v>1</v>
      </c>
      <c r="N296" s="186" t="s">
        <v>44</v>
      </c>
      <c r="O296" s="77"/>
      <c r="P296" s="187">
        <f>O296*H296</f>
        <v>0</v>
      </c>
      <c r="Q296" s="187">
        <v>0.087419999999999998</v>
      </c>
      <c r="R296" s="187">
        <f>Q296*H296</f>
        <v>0.087419999999999998</v>
      </c>
      <c r="S296" s="187">
        <v>0</v>
      </c>
      <c r="T296" s="188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89" t="s">
        <v>235</v>
      </c>
      <c r="AT296" s="189" t="s">
        <v>231</v>
      </c>
      <c r="AU296" s="189" t="s">
        <v>89</v>
      </c>
      <c r="AY296" s="19" t="s">
        <v>230</v>
      </c>
      <c r="BE296" s="190">
        <f>IF(N296="základní",J296,0)</f>
        <v>0</v>
      </c>
      <c r="BF296" s="190">
        <f>IF(N296="snížená",J296,0)</f>
        <v>0</v>
      </c>
      <c r="BG296" s="190">
        <f>IF(N296="zákl. přenesená",J296,0)</f>
        <v>0</v>
      </c>
      <c r="BH296" s="190">
        <f>IF(N296="sníž. přenesená",J296,0)</f>
        <v>0</v>
      </c>
      <c r="BI296" s="190">
        <f>IF(N296="nulová",J296,0)</f>
        <v>0</v>
      </c>
      <c r="BJ296" s="19" t="s">
        <v>87</v>
      </c>
      <c r="BK296" s="190">
        <f>ROUND(I296*H296,2)</f>
        <v>0</v>
      </c>
      <c r="BL296" s="19" t="s">
        <v>235</v>
      </c>
      <c r="BM296" s="189" t="s">
        <v>3195</v>
      </c>
    </row>
    <row r="297" s="2" customFormat="1">
      <c r="A297" s="38"/>
      <c r="B297" s="39"/>
      <c r="C297" s="38"/>
      <c r="D297" s="191" t="s">
        <v>237</v>
      </c>
      <c r="E297" s="38"/>
      <c r="F297" s="192" t="s">
        <v>2122</v>
      </c>
      <c r="G297" s="38"/>
      <c r="H297" s="38"/>
      <c r="I297" s="193"/>
      <c r="J297" s="38"/>
      <c r="K297" s="38"/>
      <c r="L297" s="39"/>
      <c r="M297" s="194"/>
      <c r="N297" s="195"/>
      <c r="O297" s="77"/>
      <c r="P297" s="77"/>
      <c r="Q297" s="77"/>
      <c r="R297" s="77"/>
      <c r="S297" s="77"/>
      <c r="T297" s="7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T297" s="19" t="s">
        <v>237</v>
      </c>
      <c r="AU297" s="19" t="s">
        <v>89</v>
      </c>
    </row>
    <row r="298" s="2" customFormat="1">
      <c r="A298" s="38"/>
      <c r="B298" s="39"/>
      <c r="C298" s="38"/>
      <c r="D298" s="199" t="s">
        <v>397</v>
      </c>
      <c r="E298" s="38"/>
      <c r="F298" s="200" t="s">
        <v>2123</v>
      </c>
      <c r="G298" s="38"/>
      <c r="H298" s="38"/>
      <c r="I298" s="193"/>
      <c r="J298" s="38"/>
      <c r="K298" s="38"/>
      <c r="L298" s="39"/>
      <c r="M298" s="194"/>
      <c r="N298" s="195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397</v>
      </c>
      <c r="AU298" s="19" t="s">
        <v>89</v>
      </c>
    </row>
    <row r="299" s="13" customFormat="1">
      <c r="A299" s="13"/>
      <c r="B299" s="205"/>
      <c r="C299" s="13"/>
      <c r="D299" s="191" t="s">
        <v>519</v>
      </c>
      <c r="E299" s="206" t="s">
        <v>1</v>
      </c>
      <c r="F299" s="207" t="s">
        <v>2867</v>
      </c>
      <c r="G299" s="13"/>
      <c r="H299" s="208">
        <v>1</v>
      </c>
      <c r="I299" s="209"/>
      <c r="J299" s="13"/>
      <c r="K299" s="13"/>
      <c r="L299" s="205"/>
      <c r="M299" s="210"/>
      <c r="N299" s="211"/>
      <c r="O299" s="211"/>
      <c r="P299" s="211"/>
      <c r="Q299" s="211"/>
      <c r="R299" s="211"/>
      <c r="S299" s="211"/>
      <c r="T299" s="21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06" t="s">
        <v>519</v>
      </c>
      <c r="AU299" s="206" t="s">
        <v>89</v>
      </c>
      <c r="AV299" s="13" t="s">
        <v>89</v>
      </c>
      <c r="AW299" s="13" t="s">
        <v>35</v>
      </c>
      <c r="AX299" s="13" t="s">
        <v>79</v>
      </c>
      <c r="AY299" s="206" t="s">
        <v>230</v>
      </c>
    </row>
    <row r="300" s="14" customFormat="1">
      <c r="A300" s="14"/>
      <c r="B300" s="213"/>
      <c r="C300" s="14"/>
      <c r="D300" s="191" t="s">
        <v>519</v>
      </c>
      <c r="E300" s="214" t="s">
        <v>1</v>
      </c>
      <c r="F300" s="215" t="s">
        <v>534</v>
      </c>
      <c r="G300" s="14"/>
      <c r="H300" s="216">
        <v>1</v>
      </c>
      <c r="I300" s="217"/>
      <c r="J300" s="14"/>
      <c r="K300" s="14"/>
      <c r="L300" s="213"/>
      <c r="M300" s="218"/>
      <c r="N300" s="219"/>
      <c r="O300" s="219"/>
      <c r="P300" s="219"/>
      <c r="Q300" s="219"/>
      <c r="R300" s="219"/>
      <c r="S300" s="219"/>
      <c r="T300" s="22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14" t="s">
        <v>519</v>
      </c>
      <c r="AU300" s="214" t="s">
        <v>89</v>
      </c>
      <c r="AV300" s="14" t="s">
        <v>235</v>
      </c>
      <c r="AW300" s="14" t="s">
        <v>35</v>
      </c>
      <c r="AX300" s="14" t="s">
        <v>87</v>
      </c>
      <c r="AY300" s="214" t="s">
        <v>230</v>
      </c>
    </row>
    <row r="301" s="2" customFormat="1" ht="16.5" customHeight="1">
      <c r="A301" s="38"/>
      <c r="B301" s="177"/>
      <c r="C301" s="236" t="s">
        <v>332</v>
      </c>
      <c r="D301" s="236" t="s">
        <v>745</v>
      </c>
      <c r="E301" s="237" t="s">
        <v>2125</v>
      </c>
      <c r="F301" s="238" t="s">
        <v>2126</v>
      </c>
      <c r="G301" s="239" t="s">
        <v>458</v>
      </c>
      <c r="H301" s="240">
        <v>1</v>
      </c>
      <c r="I301" s="241"/>
      <c r="J301" s="242">
        <f>ROUND(I301*H301,2)</f>
        <v>0</v>
      </c>
      <c r="K301" s="238" t="s">
        <v>515</v>
      </c>
      <c r="L301" s="243"/>
      <c r="M301" s="244" t="s">
        <v>1</v>
      </c>
      <c r="N301" s="245" t="s">
        <v>44</v>
      </c>
      <c r="O301" s="77"/>
      <c r="P301" s="187">
        <f>O301*H301</f>
        <v>0</v>
      </c>
      <c r="Q301" s="187">
        <v>0.081000000000000003</v>
      </c>
      <c r="R301" s="187">
        <f>Q301*H301</f>
        <v>0.081000000000000003</v>
      </c>
      <c r="S301" s="187">
        <v>0</v>
      </c>
      <c r="T301" s="188">
        <f>S301*H301</f>
        <v>0</v>
      </c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R301" s="189" t="s">
        <v>260</v>
      </c>
      <c r="AT301" s="189" t="s">
        <v>745</v>
      </c>
      <c r="AU301" s="189" t="s">
        <v>89</v>
      </c>
      <c r="AY301" s="19" t="s">
        <v>230</v>
      </c>
      <c r="BE301" s="190">
        <f>IF(N301="základní",J301,0)</f>
        <v>0</v>
      </c>
      <c r="BF301" s="190">
        <f>IF(N301="snížená",J301,0)</f>
        <v>0</v>
      </c>
      <c r="BG301" s="190">
        <f>IF(N301="zákl. přenesená",J301,0)</f>
        <v>0</v>
      </c>
      <c r="BH301" s="190">
        <f>IF(N301="sníž. přenesená",J301,0)</f>
        <v>0</v>
      </c>
      <c r="BI301" s="190">
        <f>IF(N301="nulová",J301,0)</f>
        <v>0</v>
      </c>
      <c r="BJ301" s="19" t="s">
        <v>87</v>
      </c>
      <c r="BK301" s="190">
        <f>ROUND(I301*H301,2)</f>
        <v>0</v>
      </c>
      <c r="BL301" s="19" t="s">
        <v>235</v>
      </c>
      <c r="BM301" s="189" t="s">
        <v>3196</v>
      </c>
    </row>
    <row r="302" s="2" customFormat="1">
      <c r="A302" s="38"/>
      <c r="B302" s="39"/>
      <c r="C302" s="38"/>
      <c r="D302" s="191" t="s">
        <v>237</v>
      </c>
      <c r="E302" s="38"/>
      <c r="F302" s="192" t="s">
        <v>2126</v>
      </c>
      <c r="G302" s="38"/>
      <c r="H302" s="38"/>
      <c r="I302" s="193"/>
      <c r="J302" s="38"/>
      <c r="K302" s="38"/>
      <c r="L302" s="39"/>
      <c r="M302" s="194"/>
      <c r="N302" s="195"/>
      <c r="O302" s="77"/>
      <c r="P302" s="77"/>
      <c r="Q302" s="77"/>
      <c r="R302" s="77"/>
      <c r="S302" s="77"/>
      <c r="T302" s="7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T302" s="19" t="s">
        <v>237</v>
      </c>
      <c r="AU302" s="19" t="s">
        <v>89</v>
      </c>
    </row>
    <row r="303" s="13" customFormat="1">
      <c r="A303" s="13"/>
      <c r="B303" s="205"/>
      <c r="C303" s="13"/>
      <c r="D303" s="191" t="s">
        <v>519</v>
      </c>
      <c r="E303" s="206" t="s">
        <v>1</v>
      </c>
      <c r="F303" s="207" t="s">
        <v>2867</v>
      </c>
      <c r="G303" s="13"/>
      <c r="H303" s="208">
        <v>1</v>
      </c>
      <c r="I303" s="209"/>
      <c r="J303" s="13"/>
      <c r="K303" s="13"/>
      <c r="L303" s="205"/>
      <c r="M303" s="210"/>
      <c r="N303" s="211"/>
      <c r="O303" s="211"/>
      <c r="P303" s="211"/>
      <c r="Q303" s="211"/>
      <c r="R303" s="211"/>
      <c r="S303" s="211"/>
      <c r="T303" s="21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06" t="s">
        <v>519</v>
      </c>
      <c r="AU303" s="206" t="s">
        <v>89</v>
      </c>
      <c r="AV303" s="13" t="s">
        <v>89</v>
      </c>
      <c r="AW303" s="13" t="s">
        <v>35</v>
      </c>
      <c r="AX303" s="13" t="s">
        <v>79</v>
      </c>
      <c r="AY303" s="206" t="s">
        <v>230</v>
      </c>
    </row>
    <row r="304" s="14" customFormat="1">
      <c r="A304" s="14"/>
      <c r="B304" s="213"/>
      <c r="C304" s="14"/>
      <c r="D304" s="191" t="s">
        <v>519</v>
      </c>
      <c r="E304" s="214" t="s">
        <v>1</v>
      </c>
      <c r="F304" s="215" t="s">
        <v>534</v>
      </c>
      <c r="G304" s="14"/>
      <c r="H304" s="216">
        <v>1</v>
      </c>
      <c r="I304" s="217"/>
      <c r="J304" s="14"/>
      <c r="K304" s="14"/>
      <c r="L304" s="213"/>
      <c r="M304" s="218"/>
      <c r="N304" s="219"/>
      <c r="O304" s="219"/>
      <c r="P304" s="219"/>
      <c r="Q304" s="219"/>
      <c r="R304" s="219"/>
      <c r="S304" s="219"/>
      <c r="T304" s="220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14" t="s">
        <v>519</v>
      </c>
      <c r="AU304" s="214" t="s">
        <v>89</v>
      </c>
      <c r="AV304" s="14" t="s">
        <v>235</v>
      </c>
      <c r="AW304" s="14" t="s">
        <v>35</v>
      </c>
      <c r="AX304" s="14" t="s">
        <v>87</v>
      </c>
      <c r="AY304" s="214" t="s">
        <v>230</v>
      </c>
    </row>
    <row r="305" s="2" customFormat="1" ht="21.75" customHeight="1">
      <c r="A305" s="38"/>
      <c r="B305" s="177"/>
      <c r="C305" s="178" t="s">
        <v>336</v>
      </c>
      <c r="D305" s="178" t="s">
        <v>231</v>
      </c>
      <c r="E305" s="179" t="s">
        <v>2128</v>
      </c>
      <c r="F305" s="180" t="s">
        <v>2129</v>
      </c>
      <c r="G305" s="181" t="s">
        <v>578</v>
      </c>
      <c r="H305" s="182">
        <v>0.22500000000000001</v>
      </c>
      <c r="I305" s="183"/>
      <c r="J305" s="184">
        <f>ROUND(I305*H305,2)</f>
        <v>0</v>
      </c>
      <c r="K305" s="180" t="s">
        <v>515</v>
      </c>
      <c r="L305" s="39"/>
      <c r="M305" s="185" t="s">
        <v>1</v>
      </c>
      <c r="N305" s="186" t="s">
        <v>44</v>
      </c>
      <c r="O305" s="77"/>
      <c r="P305" s="187">
        <f>O305*H305</f>
        <v>0</v>
      </c>
      <c r="Q305" s="187">
        <v>0</v>
      </c>
      <c r="R305" s="187">
        <f>Q305*H305</f>
        <v>0</v>
      </c>
      <c r="S305" s="187">
        <v>0</v>
      </c>
      <c r="T305" s="188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89" t="s">
        <v>235</v>
      </c>
      <c r="AT305" s="189" t="s">
        <v>231</v>
      </c>
      <c r="AU305" s="189" t="s">
        <v>89</v>
      </c>
      <c r="AY305" s="19" t="s">
        <v>230</v>
      </c>
      <c r="BE305" s="190">
        <f>IF(N305="základní",J305,0)</f>
        <v>0</v>
      </c>
      <c r="BF305" s="190">
        <f>IF(N305="snížená",J305,0)</f>
        <v>0</v>
      </c>
      <c r="BG305" s="190">
        <f>IF(N305="zákl. přenesená",J305,0)</f>
        <v>0</v>
      </c>
      <c r="BH305" s="190">
        <f>IF(N305="sníž. přenesená",J305,0)</f>
        <v>0</v>
      </c>
      <c r="BI305" s="190">
        <f>IF(N305="nulová",J305,0)</f>
        <v>0</v>
      </c>
      <c r="BJ305" s="19" t="s">
        <v>87</v>
      </c>
      <c r="BK305" s="190">
        <f>ROUND(I305*H305,2)</f>
        <v>0</v>
      </c>
      <c r="BL305" s="19" t="s">
        <v>235</v>
      </c>
      <c r="BM305" s="189" t="s">
        <v>3197</v>
      </c>
    </row>
    <row r="306" s="2" customFormat="1">
      <c r="A306" s="38"/>
      <c r="B306" s="39"/>
      <c r="C306" s="38"/>
      <c r="D306" s="191" t="s">
        <v>237</v>
      </c>
      <c r="E306" s="38"/>
      <c r="F306" s="192" t="s">
        <v>2131</v>
      </c>
      <c r="G306" s="38"/>
      <c r="H306" s="38"/>
      <c r="I306" s="193"/>
      <c r="J306" s="38"/>
      <c r="K306" s="38"/>
      <c r="L306" s="39"/>
      <c r="M306" s="194"/>
      <c r="N306" s="195"/>
      <c r="O306" s="77"/>
      <c r="P306" s="77"/>
      <c r="Q306" s="77"/>
      <c r="R306" s="77"/>
      <c r="S306" s="77"/>
      <c r="T306" s="7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T306" s="19" t="s">
        <v>237</v>
      </c>
      <c r="AU306" s="19" t="s">
        <v>89</v>
      </c>
    </row>
    <row r="307" s="2" customFormat="1">
      <c r="A307" s="38"/>
      <c r="B307" s="39"/>
      <c r="C307" s="38"/>
      <c r="D307" s="199" t="s">
        <v>397</v>
      </c>
      <c r="E307" s="38"/>
      <c r="F307" s="200" t="s">
        <v>2132</v>
      </c>
      <c r="G307" s="38"/>
      <c r="H307" s="38"/>
      <c r="I307" s="193"/>
      <c r="J307" s="38"/>
      <c r="K307" s="38"/>
      <c r="L307" s="39"/>
      <c r="M307" s="194"/>
      <c r="N307" s="195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397</v>
      </c>
      <c r="AU307" s="19" t="s">
        <v>89</v>
      </c>
    </row>
    <row r="308" s="13" customFormat="1">
      <c r="A308" s="13"/>
      <c r="B308" s="205"/>
      <c r="C308" s="13"/>
      <c r="D308" s="191" t="s">
        <v>519</v>
      </c>
      <c r="E308" s="206" t="s">
        <v>1</v>
      </c>
      <c r="F308" s="207" t="s">
        <v>2870</v>
      </c>
      <c r="G308" s="13"/>
      <c r="H308" s="208">
        <v>0.22500000000000001</v>
      </c>
      <c r="I308" s="209"/>
      <c r="J308" s="13"/>
      <c r="K308" s="13"/>
      <c r="L308" s="205"/>
      <c r="M308" s="210"/>
      <c r="N308" s="211"/>
      <c r="O308" s="211"/>
      <c r="P308" s="211"/>
      <c r="Q308" s="211"/>
      <c r="R308" s="211"/>
      <c r="S308" s="211"/>
      <c r="T308" s="21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06" t="s">
        <v>519</v>
      </c>
      <c r="AU308" s="206" t="s">
        <v>89</v>
      </c>
      <c r="AV308" s="13" t="s">
        <v>89</v>
      </c>
      <c r="AW308" s="13" t="s">
        <v>35</v>
      </c>
      <c r="AX308" s="13" t="s">
        <v>79</v>
      </c>
      <c r="AY308" s="206" t="s">
        <v>230</v>
      </c>
    </row>
    <row r="309" s="14" customFormat="1">
      <c r="A309" s="14"/>
      <c r="B309" s="213"/>
      <c r="C309" s="14"/>
      <c r="D309" s="191" t="s">
        <v>519</v>
      </c>
      <c r="E309" s="214" t="s">
        <v>1</v>
      </c>
      <c r="F309" s="215" t="s">
        <v>534</v>
      </c>
      <c r="G309" s="14"/>
      <c r="H309" s="216">
        <v>0.22500000000000001</v>
      </c>
      <c r="I309" s="217"/>
      <c r="J309" s="14"/>
      <c r="K309" s="14"/>
      <c r="L309" s="213"/>
      <c r="M309" s="218"/>
      <c r="N309" s="219"/>
      <c r="O309" s="219"/>
      <c r="P309" s="219"/>
      <c r="Q309" s="219"/>
      <c r="R309" s="219"/>
      <c r="S309" s="219"/>
      <c r="T309" s="220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14" t="s">
        <v>519</v>
      </c>
      <c r="AU309" s="214" t="s">
        <v>89</v>
      </c>
      <c r="AV309" s="14" t="s">
        <v>235</v>
      </c>
      <c r="AW309" s="14" t="s">
        <v>35</v>
      </c>
      <c r="AX309" s="14" t="s">
        <v>87</v>
      </c>
      <c r="AY309" s="214" t="s">
        <v>230</v>
      </c>
    </row>
    <row r="310" s="2" customFormat="1" ht="21.75" customHeight="1">
      <c r="A310" s="38"/>
      <c r="B310" s="177"/>
      <c r="C310" s="178" t="s">
        <v>340</v>
      </c>
      <c r="D310" s="178" t="s">
        <v>231</v>
      </c>
      <c r="E310" s="179" t="s">
        <v>2134</v>
      </c>
      <c r="F310" s="180" t="s">
        <v>2135</v>
      </c>
      <c r="G310" s="181" t="s">
        <v>514</v>
      </c>
      <c r="H310" s="182">
        <v>0.59999999999999998</v>
      </c>
      <c r="I310" s="183"/>
      <c r="J310" s="184">
        <f>ROUND(I310*H310,2)</f>
        <v>0</v>
      </c>
      <c r="K310" s="180" t="s">
        <v>515</v>
      </c>
      <c r="L310" s="39"/>
      <c r="M310" s="185" t="s">
        <v>1</v>
      </c>
      <c r="N310" s="186" t="s">
        <v>44</v>
      </c>
      <c r="O310" s="77"/>
      <c r="P310" s="187">
        <f>O310*H310</f>
        <v>0</v>
      </c>
      <c r="Q310" s="187">
        <v>0.0078849000000000002</v>
      </c>
      <c r="R310" s="187">
        <f>Q310*H310</f>
        <v>0.0047309400000000003</v>
      </c>
      <c r="S310" s="187">
        <v>0</v>
      </c>
      <c r="T310" s="188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89" t="s">
        <v>235</v>
      </c>
      <c r="AT310" s="189" t="s">
        <v>231</v>
      </c>
      <c r="AU310" s="189" t="s">
        <v>89</v>
      </c>
      <c r="AY310" s="19" t="s">
        <v>230</v>
      </c>
      <c r="BE310" s="190">
        <f>IF(N310="základní",J310,0)</f>
        <v>0</v>
      </c>
      <c r="BF310" s="190">
        <f>IF(N310="snížená",J310,0)</f>
        <v>0</v>
      </c>
      <c r="BG310" s="190">
        <f>IF(N310="zákl. přenesená",J310,0)</f>
        <v>0</v>
      </c>
      <c r="BH310" s="190">
        <f>IF(N310="sníž. přenesená",J310,0)</f>
        <v>0</v>
      </c>
      <c r="BI310" s="190">
        <f>IF(N310="nulová",J310,0)</f>
        <v>0</v>
      </c>
      <c r="BJ310" s="19" t="s">
        <v>87</v>
      </c>
      <c r="BK310" s="190">
        <f>ROUND(I310*H310,2)</f>
        <v>0</v>
      </c>
      <c r="BL310" s="19" t="s">
        <v>235</v>
      </c>
      <c r="BM310" s="189" t="s">
        <v>3198</v>
      </c>
    </row>
    <row r="311" s="2" customFormat="1">
      <c r="A311" s="38"/>
      <c r="B311" s="39"/>
      <c r="C311" s="38"/>
      <c r="D311" s="191" t="s">
        <v>237</v>
      </c>
      <c r="E311" s="38"/>
      <c r="F311" s="192" t="s">
        <v>2137</v>
      </c>
      <c r="G311" s="38"/>
      <c r="H311" s="38"/>
      <c r="I311" s="193"/>
      <c r="J311" s="38"/>
      <c r="K311" s="38"/>
      <c r="L311" s="39"/>
      <c r="M311" s="194"/>
      <c r="N311" s="195"/>
      <c r="O311" s="77"/>
      <c r="P311" s="77"/>
      <c r="Q311" s="77"/>
      <c r="R311" s="77"/>
      <c r="S311" s="77"/>
      <c r="T311" s="7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19" t="s">
        <v>237</v>
      </c>
      <c r="AU311" s="19" t="s">
        <v>89</v>
      </c>
    </row>
    <row r="312" s="2" customFormat="1">
      <c r="A312" s="38"/>
      <c r="B312" s="39"/>
      <c r="C312" s="38"/>
      <c r="D312" s="199" t="s">
        <v>397</v>
      </c>
      <c r="E312" s="38"/>
      <c r="F312" s="200" t="s">
        <v>2138</v>
      </c>
      <c r="G312" s="38"/>
      <c r="H312" s="38"/>
      <c r="I312" s="193"/>
      <c r="J312" s="38"/>
      <c r="K312" s="38"/>
      <c r="L312" s="39"/>
      <c r="M312" s="194"/>
      <c r="N312" s="195"/>
      <c r="O312" s="77"/>
      <c r="P312" s="77"/>
      <c r="Q312" s="77"/>
      <c r="R312" s="77"/>
      <c r="S312" s="77"/>
      <c r="T312" s="7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19" t="s">
        <v>397</v>
      </c>
      <c r="AU312" s="19" t="s">
        <v>89</v>
      </c>
    </row>
    <row r="313" s="13" customFormat="1">
      <c r="A313" s="13"/>
      <c r="B313" s="205"/>
      <c r="C313" s="13"/>
      <c r="D313" s="191" t="s">
        <v>519</v>
      </c>
      <c r="E313" s="206" t="s">
        <v>1</v>
      </c>
      <c r="F313" s="207" t="s">
        <v>2872</v>
      </c>
      <c r="G313" s="13"/>
      <c r="H313" s="208">
        <v>0.59999999999999998</v>
      </c>
      <c r="I313" s="209"/>
      <c r="J313" s="13"/>
      <c r="K313" s="13"/>
      <c r="L313" s="205"/>
      <c r="M313" s="210"/>
      <c r="N313" s="211"/>
      <c r="O313" s="211"/>
      <c r="P313" s="211"/>
      <c r="Q313" s="211"/>
      <c r="R313" s="211"/>
      <c r="S313" s="211"/>
      <c r="T313" s="21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06" t="s">
        <v>519</v>
      </c>
      <c r="AU313" s="206" t="s">
        <v>89</v>
      </c>
      <c r="AV313" s="13" t="s">
        <v>89</v>
      </c>
      <c r="AW313" s="13" t="s">
        <v>35</v>
      </c>
      <c r="AX313" s="13" t="s">
        <v>79</v>
      </c>
      <c r="AY313" s="206" t="s">
        <v>230</v>
      </c>
    </row>
    <row r="314" s="14" customFormat="1">
      <c r="A314" s="14"/>
      <c r="B314" s="213"/>
      <c r="C314" s="14"/>
      <c r="D314" s="191" t="s">
        <v>519</v>
      </c>
      <c r="E314" s="214" t="s">
        <v>1</v>
      </c>
      <c r="F314" s="215" t="s">
        <v>534</v>
      </c>
      <c r="G314" s="14"/>
      <c r="H314" s="216">
        <v>0.59999999999999998</v>
      </c>
      <c r="I314" s="217"/>
      <c r="J314" s="14"/>
      <c r="K314" s="14"/>
      <c r="L314" s="213"/>
      <c r="M314" s="218"/>
      <c r="N314" s="219"/>
      <c r="O314" s="219"/>
      <c r="P314" s="219"/>
      <c r="Q314" s="219"/>
      <c r="R314" s="219"/>
      <c r="S314" s="219"/>
      <c r="T314" s="220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14" t="s">
        <v>519</v>
      </c>
      <c r="AU314" s="214" t="s">
        <v>89</v>
      </c>
      <c r="AV314" s="14" t="s">
        <v>235</v>
      </c>
      <c r="AW314" s="14" t="s">
        <v>35</v>
      </c>
      <c r="AX314" s="14" t="s">
        <v>87</v>
      </c>
      <c r="AY314" s="214" t="s">
        <v>230</v>
      </c>
    </row>
    <row r="315" s="2" customFormat="1" ht="24.15" customHeight="1">
      <c r="A315" s="38"/>
      <c r="B315" s="177"/>
      <c r="C315" s="178" t="s">
        <v>344</v>
      </c>
      <c r="D315" s="178" t="s">
        <v>231</v>
      </c>
      <c r="E315" s="179" t="s">
        <v>2140</v>
      </c>
      <c r="F315" s="180" t="s">
        <v>2141</v>
      </c>
      <c r="G315" s="181" t="s">
        <v>514</v>
      </c>
      <c r="H315" s="182">
        <v>0.59999999999999998</v>
      </c>
      <c r="I315" s="183"/>
      <c r="J315" s="184">
        <f>ROUND(I315*H315,2)</f>
        <v>0</v>
      </c>
      <c r="K315" s="180" t="s">
        <v>515</v>
      </c>
      <c r="L315" s="39"/>
      <c r="M315" s="185" t="s">
        <v>1</v>
      </c>
      <c r="N315" s="186" t="s">
        <v>44</v>
      </c>
      <c r="O315" s="77"/>
      <c r="P315" s="187">
        <f>O315*H315</f>
        <v>0</v>
      </c>
      <c r="Q315" s="187">
        <v>0</v>
      </c>
      <c r="R315" s="187">
        <f>Q315*H315</f>
        <v>0</v>
      </c>
      <c r="S315" s="187">
        <v>0</v>
      </c>
      <c r="T315" s="188">
        <f>S315*H315</f>
        <v>0</v>
      </c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R315" s="189" t="s">
        <v>235</v>
      </c>
      <c r="AT315" s="189" t="s">
        <v>231</v>
      </c>
      <c r="AU315" s="189" t="s">
        <v>89</v>
      </c>
      <c r="AY315" s="19" t="s">
        <v>230</v>
      </c>
      <c r="BE315" s="190">
        <f>IF(N315="základní",J315,0)</f>
        <v>0</v>
      </c>
      <c r="BF315" s="190">
        <f>IF(N315="snížená",J315,0)</f>
        <v>0</v>
      </c>
      <c r="BG315" s="190">
        <f>IF(N315="zákl. přenesená",J315,0)</f>
        <v>0</v>
      </c>
      <c r="BH315" s="190">
        <f>IF(N315="sníž. přenesená",J315,0)</f>
        <v>0</v>
      </c>
      <c r="BI315" s="190">
        <f>IF(N315="nulová",J315,0)</f>
        <v>0</v>
      </c>
      <c r="BJ315" s="19" t="s">
        <v>87</v>
      </c>
      <c r="BK315" s="190">
        <f>ROUND(I315*H315,2)</f>
        <v>0</v>
      </c>
      <c r="BL315" s="19" t="s">
        <v>235</v>
      </c>
      <c r="BM315" s="189" t="s">
        <v>3199</v>
      </c>
    </row>
    <row r="316" s="2" customFormat="1">
      <c r="A316" s="38"/>
      <c r="B316" s="39"/>
      <c r="C316" s="38"/>
      <c r="D316" s="191" t="s">
        <v>237</v>
      </c>
      <c r="E316" s="38"/>
      <c r="F316" s="192" t="s">
        <v>2143</v>
      </c>
      <c r="G316" s="38"/>
      <c r="H316" s="38"/>
      <c r="I316" s="193"/>
      <c r="J316" s="38"/>
      <c r="K316" s="38"/>
      <c r="L316" s="39"/>
      <c r="M316" s="194"/>
      <c r="N316" s="195"/>
      <c r="O316" s="77"/>
      <c r="P316" s="77"/>
      <c r="Q316" s="77"/>
      <c r="R316" s="77"/>
      <c r="S316" s="77"/>
      <c r="T316" s="7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19" t="s">
        <v>237</v>
      </c>
      <c r="AU316" s="19" t="s">
        <v>89</v>
      </c>
    </row>
    <row r="317" s="2" customFormat="1">
      <c r="A317" s="38"/>
      <c r="B317" s="39"/>
      <c r="C317" s="38"/>
      <c r="D317" s="199" t="s">
        <v>397</v>
      </c>
      <c r="E317" s="38"/>
      <c r="F317" s="200" t="s">
        <v>2144</v>
      </c>
      <c r="G317" s="38"/>
      <c r="H317" s="38"/>
      <c r="I317" s="193"/>
      <c r="J317" s="38"/>
      <c r="K317" s="38"/>
      <c r="L317" s="39"/>
      <c r="M317" s="194"/>
      <c r="N317" s="195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397</v>
      </c>
      <c r="AU317" s="19" t="s">
        <v>89</v>
      </c>
    </row>
    <row r="318" s="12" customFormat="1" ht="22.8" customHeight="1">
      <c r="A318" s="12"/>
      <c r="B318" s="166"/>
      <c r="C318" s="12"/>
      <c r="D318" s="167" t="s">
        <v>78</v>
      </c>
      <c r="E318" s="197" t="s">
        <v>260</v>
      </c>
      <c r="F318" s="197" t="s">
        <v>1038</v>
      </c>
      <c r="G318" s="12"/>
      <c r="H318" s="12"/>
      <c r="I318" s="169"/>
      <c r="J318" s="198">
        <f>BK318</f>
        <v>0</v>
      </c>
      <c r="K318" s="12"/>
      <c r="L318" s="166"/>
      <c r="M318" s="171"/>
      <c r="N318" s="172"/>
      <c r="O318" s="172"/>
      <c r="P318" s="173">
        <f>SUM(P319:P401)</f>
        <v>0</v>
      </c>
      <c r="Q318" s="172"/>
      <c r="R318" s="173">
        <f>SUM(R319:R401)</f>
        <v>4.26291595</v>
      </c>
      <c r="S318" s="172"/>
      <c r="T318" s="174">
        <f>SUM(T319:T401)</f>
        <v>0</v>
      </c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R318" s="167" t="s">
        <v>87</v>
      </c>
      <c r="AT318" s="175" t="s">
        <v>78</v>
      </c>
      <c r="AU318" s="175" t="s">
        <v>87</v>
      </c>
      <c r="AY318" s="167" t="s">
        <v>230</v>
      </c>
      <c r="BK318" s="176">
        <f>SUM(BK319:BK401)</f>
        <v>0</v>
      </c>
    </row>
    <row r="319" s="2" customFormat="1" ht="16.5" customHeight="1">
      <c r="A319" s="38"/>
      <c r="B319" s="177"/>
      <c r="C319" s="178" t="s">
        <v>348</v>
      </c>
      <c r="D319" s="178" t="s">
        <v>231</v>
      </c>
      <c r="E319" s="179" t="s">
        <v>2145</v>
      </c>
      <c r="F319" s="180" t="s">
        <v>2146</v>
      </c>
      <c r="G319" s="181" t="s">
        <v>543</v>
      </c>
      <c r="H319" s="182">
        <v>17.100000000000001</v>
      </c>
      <c r="I319" s="183"/>
      <c r="J319" s="184">
        <f>ROUND(I319*H319,2)</f>
        <v>0</v>
      </c>
      <c r="K319" s="180" t="s">
        <v>515</v>
      </c>
      <c r="L319" s="39"/>
      <c r="M319" s="185" t="s">
        <v>1</v>
      </c>
      <c r="N319" s="186" t="s">
        <v>44</v>
      </c>
      <c r="O319" s="77"/>
      <c r="P319" s="187">
        <f>O319*H319</f>
        <v>0</v>
      </c>
      <c r="Q319" s="187">
        <v>2.0000000000000002E-05</v>
      </c>
      <c r="R319" s="187">
        <f>Q319*H319</f>
        <v>0.00034200000000000007</v>
      </c>
      <c r="S319" s="187">
        <v>0</v>
      </c>
      <c r="T319" s="188">
        <f>S319*H319</f>
        <v>0</v>
      </c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R319" s="189" t="s">
        <v>235</v>
      </c>
      <c r="AT319" s="189" t="s">
        <v>231</v>
      </c>
      <c r="AU319" s="189" t="s">
        <v>89</v>
      </c>
      <c r="AY319" s="19" t="s">
        <v>230</v>
      </c>
      <c r="BE319" s="190">
        <f>IF(N319="základní",J319,0)</f>
        <v>0</v>
      </c>
      <c r="BF319" s="190">
        <f>IF(N319="snížená",J319,0)</f>
        <v>0</v>
      </c>
      <c r="BG319" s="190">
        <f>IF(N319="zákl. přenesená",J319,0)</f>
        <v>0</v>
      </c>
      <c r="BH319" s="190">
        <f>IF(N319="sníž. přenesená",J319,0)</f>
        <v>0</v>
      </c>
      <c r="BI319" s="190">
        <f>IF(N319="nulová",J319,0)</f>
        <v>0</v>
      </c>
      <c r="BJ319" s="19" t="s">
        <v>87</v>
      </c>
      <c r="BK319" s="190">
        <f>ROUND(I319*H319,2)</f>
        <v>0</v>
      </c>
      <c r="BL319" s="19" t="s">
        <v>235</v>
      </c>
      <c r="BM319" s="189" t="s">
        <v>3200</v>
      </c>
    </row>
    <row r="320" s="2" customFormat="1">
      <c r="A320" s="38"/>
      <c r="B320" s="39"/>
      <c r="C320" s="38"/>
      <c r="D320" s="191" t="s">
        <v>237</v>
      </c>
      <c r="E320" s="38"/>
      <c r="F320" s="192" t="s">
        <v>2148</v>
      </c>
      <c r="G320" s="38"/>
      <c r="H320" s="38"/>
      <c r="I320" s="193"/>
      <c r="J320" s="38"/>
      <c r="K320" s="38"/>
      <c r="L320" s="39"/>
      <c r="M320" s="194"/>
      <c r="N320" s="195"/>
      <c r="O320" s="77"/>
      <c r="P320" s="77"/>
      <c r="Q320" s="77"/>
      <c r="R320" s="77"/>
      <c r="S320" s="77"/>
      <c r="T320" s="7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T320" s="19" t="s">
        <v>237</v>
      </c>
      <c r="AU320" s="19" t="s">
        <v>89</v>
      </c>
    </row>
    <row r="321" s="2" customFormat="1">
      <c r="A321" s="38"/>
      <c r="B321" s="39"/>
      <c r="C321" s="38"/>
      <c r="D321" s="199" t="s">
        <v>397</v>
      </c>
      <c r="E321" s="38"/>
      <c r="F321" s="200" t="s">
        <v>2149</v>
      </c>
      <c r="G321" s="38"/>
      <c r="H321" s="38"/>
      <c r="I321" s="193"/>
      <c r="J321" s="38"/>
      <c r="K321" s="38"/>
      <c r="L321" s="39"/>
      <c r="M321" s="194"/>
      <c r="N321" s="195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397</v>
      </c>
      <c r="AU321" s="19" t="s">
        <v>89</v>
      </c>
    </row>
    <row r="322" s="13" customFormat="1">
      <c r="A322" s="13"/>
      <c r="B322" s="205"/>
      <c r="C322" s="13"/>
      <c r="D322" s="191" t="s">
        <v>519</v>
      </c>
      <c r="E322" s="206" t="s">
        <v>1</v>
      </c>
      <c r="F322" s="207" t="s">
        <v>3186</v>
      </c>
      <c r="G322" s="13"/>
      <c r="H322" s="208">
        <v>17.100000000000001</v>
      </c>
      <c r="I322" s="209"/>
      <c r="J322" s="13"/>
      <c r="K322" s="13"/>
      <c r="L322" s="205"/>
      <c r="M322" s="210"/>
      <c r="N322" s="211"/>
      <c r="O322" s="211"/>
      <c r="P322" s="211"/>
      <c r="Q322" s="211"/>
      <c r="R322" s="211"/>
      <c r="S322" s="211"/>
      <c r="T322" s="21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06" t="s">
        <v>519</v>
      </c>
      <c r="AU322" s="206" t="s">
        <v>89</v>
      </c>
      <c r="AV322" s="13" t="s">
        <v>89</v>
      </c>
      <c r="AW322" s="13" t="s">
        <v>35</v>
      </c>
      <c r="AX322" s="13" t="s">
        <v>79</v>
      </c>
      <c r="AY322" s="206" t="s">
        <v>230</v>
      </c>
    </row>
    <row r="323" s="14" customFormat="1">
      <c r="A323" s="14"/>
      <c r="B323" s="213"/>
      <c r="C323" s="14"/>
      <c r="D323" s="191" t="s">
        <v>519</v>
      </c>
      <c r="E323" s="214" t="s">
        <v>1</v>
      </c>
      <c r="F323" s="215" t="s">
        <v>534</v>
      </c>
      <c r="G323" s="14"/>
      <c r="H323" s="216">
        <v>17.100000000000001</v>
      </c>
      <c r="I323" s="217"/>
      <c r="J323" s="14"/>
      <c r="K323" s="14"/>
      <c r="L323" s="213"/>
      <c r="M323" s="218"/>
      <c r="N323" s="219"/>
      <c r="O323" s="219"/>
      <c r="P323" s="219"/>
      <c r="Q323" s="219"/>
      <c r="R323" s="219"/>
      <c r="S323" s="219"/>
      <c r="T323" s="220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14" t="s">
        <v>519</v>
      </c>
      <c r="AU323" s="214" t="s">
        <v>89</v>
      </c>
      <c r="AV323" s="14" t="s">
        <v>235</v>
      </c>
      <c r="AW323" s="14" t="s">
        <v>35</v>
      </c>
      <c r="AX323" s="14" t="s">
        <v>87</v>
      </c>
      <c r="AY323" s="214" t="s">
        <v>230</v>
      </c>
    </row>
    <row r="324" s="2" customFormat="1" ht="16.5" customHeight="1">
      <c r="A324" s="38"/>
      <c r="B324" s="177"/>
      <c r="C324" s="236" t="s">
        <v>352</v>
      </c>
      <c r="D324" s="236" t="s">
        <v>745</v>
      </c>
      <c r="E324" s="237" t="s">
        <v>2150</v>
      </c>
      <c r="F324" s="238" t="s">
        <v>2151</v>
      </c>
      <c r="G324" s="239" t="s">
        <v>543</v>
      </c>
      <c r="H324" s="240">
        <v>17.356999999999999</v>
      </c>
      <c r="I324" s="241"/>
      <c r="J324" s="242">
        <f>ROUND(I324*H324,2)</f>
        <v>0</v>
      </c>
      <c r="K324" s="238" t="s">
        <v>515</v>
      </c>
      <c r="L324" s="243"/>
      <c r="M324" s="244" t="s">
        <v>1</v>
      </c>
      <c r="N324" s="245" t="s">
        <v>44</v>
      </c>
      <c r="O324" s="77"/>
      <c r="P324" s="187">
        <f>O324*H324</f>
        <v>0</v>
      </c>
      <c r="Q324" s="187">
        <v>0.0073299999999999997</v>
      </c>
      <c r="R324" s="187">
        <f>Q324*H324</f>
        <v>0.12722681</v>
      </c>
      <c r="S324" s="187">
        <v>0</v>
      </c>
      <c r="T324" s="188">
        <f>S324*H324</f>
        <v>0</v>
      </c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R324" s="189" t="s">
        <v>260</v>
      </c>
      <c r="AT324" s="189" t="s">
        <v>745</v>
      </c>
      <c r="AU324" s="189" t="s">
        <v>89</v>
      </c>
      <c r="AY324" s="19" t="s">
        <v>230</v>
      </c>
      <c r="BE324" s="190">
        <f>IF(N324="základní",J324,0)</f>
        <v>0</v>
      </c>
      <c r="BF324" s="190">
        <f>IF(N324="snížená",J324,0)</f>
        <v>0</v>
      </c>
      <c r="BG324" s="190">
        <f>IF(N324="zákl. přenesená",J324,0)</f>
        <v>0</v>
      </c>
      <c r="BH324" s="190">
        <f>IF(N324="sníž. přenesená",J324,0)</f>
        <v>0</v>
      </c>
      <c r="BI324" s="190">
        <f>IF(N324="nulová",J324,0)</f>
        <v>0</v>
      </c>
      <c r="BJ324" s="19" t="s">
        <v>87</v>
      </c>
      <c r="BK324" s="190">
        <f>ROUND(I324*H324,2)</f>
        <v>0</v>
      </c>
      <c r="BL324" s="19" t="s">
        <v>235</v>
      </c>
      <c r="BM324" s="189" t="s">
        <v>3201</v>
      </c>
    </row>
    <row r="325" s="2" customFormat="1">
      <c r="A325" s="38"/>
      <c r="B325" s="39"/>
      <c r="C325" s="38"/>
      <c r="D325" s="191" t="s">
        <v>237</v>
      </c>
      <c r="E325" s="38"/>
      <c r="F325" s="192" t="s">
        <v>2151</v>
      </c>
      <c r="G325" s="38"/>
      <c r="H325" s="38"/>
      <c r="I325" s="193"/>
      <c r="J325" s="38"/>
      <c r="K325" s="38"/>
      <c r="L325" s="39"/>
      <c r="M325" s="194"/>
      <c r="N325" s="195"/>
      <c r="O325" s="77"/>
      <c r="P325" s="77"/>
      <c r="Q325" s="77"/>
      <c r="R325" s="77"/>
      <c r="S325" s="77"/>
      <c r="T325" s="7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T325" s="19" t="s">
        <v>237</v>
      </c>
      <c r="AU325" s="19" t="s">
        <v>89</v>
      </c>
    </row>
    <row r="326" s="13" customFormat="1">
      <c r="A326" s="13"/>
      <c r="B326" s="205"/>
      <c r="C326" s="13"/>
      <c r="D326" s="191" t="s">
        <v>519</v>
      </c>
      <c r="E326" s="13"/>
      <c r="F326" s="207" t="s">
        <v>3202</v>
      </c>
      <c r="G326" s="13"/>
      <c r="H326" s="208">
        <v>17.356999999999999</v>
      </c>
      <c r="I326" s="209"/>
      <c r="J326" s="13"/>
      <c r="K326" s="13"/>
      <c r="L326" s="205"/>
      <c r="M326" s="210"/>
      <c r="N326" s="211"/>
      <c r="O326" s="211"/>
      <c r="P326" s="211"/>
      <c r="Q326" s="211"/>
      <c r="R326" s="211"/>
      <c r="S326" s="211"/>
      <c r="T326" s="21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06" t="s">
        <v>519</v>
      </c>
      <c r="AU326" s="206" t="s">
        <v>89</v>
      </c>
      <c r="AV326" s="13" t="s">
        <v>89</v>
      </c>
      <c r="AW326" s="13" t="s">
        <v>3</v>
      </c>
      <c r="AX326" s="13" t="s">
        <v>87</v>
      </c>
      <c r="AY326" s="206" t="s">
        <v>230</v>
      </c>
    </row>
    <row r="327" s="2" customFormat="1" ht="16.5" customHeight="1">
      <c r="A327" s="38"/>
      <c r="B327" s="177"/>
      <c r="C327" s="178" t="s">
        <v>356</v>
      </c>
      <c r="D327" s="178" t="s">
        <v>231</v>
      </c>
      <c r="E327" s="179" t="s">
        <v>2154</v>
      </c>
      <c r="F327" s="180" t="s">
        <v>2155</v>
      </c>
      <c r="G327" s="181" t="s">
        <v>543</v>
      </c>
      <c r="H327" s="182">
        <v>69.900000000000006</v>
      </c>
      <c r="I327" s="183"/>
      <c r="J327" s="184">
        <f>ROUND(I327*H327,2)</f>
        <v>0</v>
      </c>
      <c r="K327" s="180" t="s">
        <v>515</v>
      </c>
      <c r="L327" s="39"/>
      <c r="M327" s="185" t="s">
        <v>1</v>
      </c>
      <c r="N327" s="186" t="s">
        <v>44</v>
      </c>
      <c r="O327" s="77"/>
      <c r="P327" s="187">
        <f>O327*H327</f>
        <v>0</v>
      </c>
      <c r="Q327" s="187">
        <v>2.0000000000000002E-05</v>
      </c>
      <c r="R327" s="187">
        <f>Q327*H327</f>
        <v>0.0013980000000000002</v>
      </c>
      <c r="S327" s="187">
        <v>0</v>
      </c>
      <c r="T327" s="188">
        <f>S327*H327</f>
        <v>0</v>
      </c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R327" s="189" t="s">
        <v>235</v>
      </c>
      <c r="AT327" s="189" t="s">
        <v>231</v>
      </c>
      <c r="AU327" s="189" t="s">
        <v>89</v>
      </c>
      <c r="AY327" s="19" t="s">
        <v>230</v>
      </c>
      <c r="BE327" s="190">
        <f>IF(N327="základní",J327,0)</f>
        <v>0</v>
      </c>
      <c r="BF327" s="190">
        <f>IF(N327="snížená",J327,0)</f>
        <v>0</v>
      </c>
      <c r="BG327" s="190">
        <f>IF(N327="zákl. přenesená",J327,0)</f>
        <v>0</v>
      </c>
      <c r="BH327" s="190">
        <f>IF(N327="sníž. přenesená",J327,0)</f>
        <v>0</v>
      </c>
      <c r="BI327" s="190">
        <f>IF(N327="nulová",J327,0)</f>
        <v>0</v>
      </c>
      <c r="BJ327" s="19" t="s">
        <v>87</v>
      </c>
      <c r="BK327" s="190">
        <f>ROUND(I327*H327,2)</f>
        <v>0</v>
      </c>
      <c r="BL327" s="19" t="s">
        <v>235</v>
      </c>
      <c r="BM327" s="189" t="s">
        <v>3203</v>
      </c>
    </row>
    <row r="328" s="2" customFormat="1">
      <c r="A328" s="38"/>
      <c r="B328" s="39"/>
      <c r="C328" s="38"/>
      <c r="D328" s="191" t="s">
        <v>237</v>
      </c>
      <c r="E328" s="38"/>
      <c r="F328" s="192" t="s">
        <v>2157</v>
      </c>
      <c r="G328" s="38"/>
      <c r="H328" s="38"/>
      <c r="I328" s="193"/>
      <c r="J328" s="38"/>
      <c r="K328" s="38"/>
      <c r="L328" s="39"/>
      <c r="M328" s="194"/>
      <c r="N328" s="195"/>
      <c r="O328" s="77"/>
      <c r="P328" s="77"/>
      <c r="Q328" s="77"/>
      <c r="R328" s="77"/>
      <c r="S328" s="77"/>
      <c r="T328" s="7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T328" s="19" t="s">
        <v>237</v>
      </c>
      <c r="AU328" s="19" t="s">
        <v>89</v>
      </c>
    </row>
    <row r="329" s="2" customFormat="1">
      <c r="A329" s="38"/>
      <c r="B329" s="39"/>
      <c r="C329" s="38"/>
      <c r="D329" s="199" t="s">
        <v>397</v>
      </c>
      <c r="E329" s="38"/>
      <c r="F329" s="200" t="s">
        <v>2158</v>
      </c>
      <c r="G329" s="38"/>
      <c r="H329" s="38"/>
      <c r="I329" s="193"/>
      <c r="J329" s="38"/>
      <c r="K329" s="38"/>
      <c r="L329" s="39"/>
      <c r="M329" s="194"/>
      <c r="N329" s="195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397</v>
      </c>
      <c r="AU329" s="19" t="s">
        <v>89</v>
      </c>
    </row>
    <row r="330" s="13" customFormat="1">
      <c r="A330" s="13"/>
      <c r="B330" s="205"/>
      <c r="C330" s="13"/>
      <c r="D330" s="191" t="s">
        <v>519</v>
      </c>
      <c r="E330" s="206" t="s">
        <v>1</v>
      </c>
      <c r="F330" s="207" t="s">
        <v>3187</v>
      </c>
      <c r="G330" s="13"/>
      <c r="H330" s="208">
        <v>69.900000000000006</v>
      </c>
      <c r="I330" s="209"/>
      <c r="J330" s="13"/>
      <c r="K330" s="13"/>
      <c r="L330" s="205"/>
      <c r="M330" s="210"/>
      <c r="N330" s="211"/>
      <c r="O330" s="211"/>
      <c r="P330" s="211"/>
      <c r="Q330" s="211"/>
      <c r="R330" s="211"/>
      <c r="S330" s="211"/>
      <c r="T330" s="21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06" t="s">
        <v>519</v>
      </c>
      <c r="AU330" s="206" t="s">
        <v>89</v>
      </c>
      <c r="AV330" s="13" t="s">
        <v>89</v>
      </c>
      <c r="AW330" s="13" t="s">
        <v>35</v>
      </c>
      <c r="AX330" s="13" t="s">
        <v>79</v>
      </c>
      <c r="AY330" s="206" t="s">
        <v>230</v>
      </c>
    </row>
    <row r="331" s="14" customFormat="1">
      <c r="A331" s="14"/>
      <c r="B331" s="213"/>
      <c r="C331" s="14"/>
      <c r="D331" s="191" t="s">
        <v>519</v>
      </c>
      <c r="E331" s="214" t="s">
        <v>1</v>
      </c>
      <c r="F331" s="215" t="s">
        <v>534</v>
      </c>
      <c r="G331" s="14"/>
      <c r="H331" s="216">
        <v>69.900000000000006</v>
      </c>
      <c r="I331" s="217"/>
      <c r="J331" s="14"/>
      <c r="K331" s="14"/>
      <c r="L331" s="213"/>
      <c r="M331" s="218"/>
      <c r="N331" s="219"/>
      <c r="O331" s="219"/>
      <c r="P331" s="219"/>
      <c r="Q331" s="219"/>
      <c r="R331" s="219"/>
      <c r="S331" s="219"/>
      <c r="T331" s="220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14" t="s">
        <v>519</v>
      </c>
      <c r="AU331" s="214" t="s">
        <v>89</v>
      </c>
      <c r="AV331" s="14" t="s">
        <v>235</v>
      </c>
      <c r="AW331" s="14" t="s">
        <v>35</v>
      </c>
      <c r="AX331" s="14" t="s">
        <v>87</v>
      </c>
      <c r="AY331" s="214" t="s">
        <v>230</v>
      </c>
    </row>
    <row r="332" s="2" customFormat="1" ht="16.5" customHeight="1">
      <c r="A332" s="38"/>
      <c r="B332" s="177"/>
      <c r="C332" s="236" t="s">
        <v>360</v>
      </c>
      <c r="D332" s="236" t="s">
        <v>745</v>
      </c>
      <c r="E332" s="237" t="s">
        <v>2159</v>
      </c>
      <c r="F332" s="238" t="s">
        <v>2160</v>
      </c>
      <c r="G332" s="239" t="s">
        <v>543</v>
      </c>
      <c r="H332" s="240">
        <v>70.948999999999998</v>
      </c>
      <c r="I332" s="241"/>
      <c r="J332" s="242">
        <f>ROUND(I332*H332,2)</f>
        <v>0</v>
      </c>
      <c r="K332" s="238" t="s">
        <v>515</v>
      </c>
      <c r="L332" s="243"/>
      <c r="M332" s="244" t="s">
        <v>1</v>
      </c>
      <c r="N332" s="245" t="s">
        <v>44</v>
      </c>
      <c r="O332" s="77"/>
      <c r="P332" s="187">
        <f>O332*H332</f>
        <v>0</v>
      </c>
      <c r="Q332" s="187">
        <v>0.011860000000000001</v>
      </c>
      <c r="R332" s="187">
        <f>Q332*H332</f>
        <v>0.84145513999999999</v>
      </c>
      <c r="S332" s="187">
        <v>0</v>
      </c>
      <c r="T332" s="188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89" t="s">
        <v>260</v>
      </c>
      <c r="AT332" s="189" t="s">
        <v>745</v>
      </c>
      <c r="AU332" s="189" t="s">
        <v>89</v>
      </c>
      <c r="AY332" s="19" t="s">
        <v>230</v>
      </c>
      <c r="BE332" s="190">
        <f>IF(N332="základní",J332,0)</f>
        <v>0</v>
      </c>
      <c r="BF332" s="190">
        <f>IF(N332="snížená",J332,0)</f>
        <v>0</v>
      </c>
      <c r="BG332" s="190">
        <f>IF(N332="zákl. přenesená",J332,0)</f>
        <v>0</v>
      </c>
      <c r="BH332" s="190">
        <f>IF(N332="sníž. přenesená",J332,0)</f>
        <v>0</v>
      </c>
      <c r="BI332" s="190">
        <f>IF(N332="nulová",J332,0)</f>
        <v>0</v>
      </c>
      <c r="BJ332" s="19" t="s">
        <v>87</v>
      </c>
      <c r="BK332" s="190">
        <f>ROUND(I332*H332,2)</f>
        <v>0</v>
      </c>
      <c r="BL332" s="19" t="s">
        <v>235</v>
      </c>
      <c r="BM332" s="189" t="s">
        <v>3204</v>
      </c>
    </row>
    <row r="333" s="2" customFormat="1">
      <c r="A333" s="38"/>
      <c r="B333" s="39"/>
      <c r="C333" s="38"/>
      <c r="D333" s="191" t="s">
        <v>237</v>
      </c>
      <c r="E333" s="38"/>
      <c r="F333" s="192" t="s">
        <v>2160</v>
      </c>
      <c r="G333" s="38"/>
      <c r="H333" s="38"/>
      <c r="I333" s="193"/>
      <c r="J333" s="38"/>
      <c r="K333" s="38"/>
      <c r="L333" s="39"/>
      <c r="M333" s="194"/>
      <c r="N333" s="195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237</v>
      </c>
      <c r="AU333" s="19" t="s">
        <v>89</v>
      </c>
    </row>
    <row r="334" s="13" customFormat="1">
      <c r="A334" s="13"/>
      <c r="B334" s="205"/>
      <c r="C334" s="13"/>
      <c r="D334" s="191" t="s">
        <v>519</v>
      </c>
      <c r="E334" s="13"/>
      <c r="F334" s="207" t="s">
        <v>3205</v>
      </c>
      <c r="G334" s="13"/>
      <c r="H334" s="208">
        <v>70.948999999999998</v>
      </c>
      <c r="I334" s="209"/>
      <c r="J334" s="13"/>
      <c r="K334" s="13"/>
      <c r="L334" s="205"/>
      <c r="M334" s="210"/>
      <c r="N334" s="211"/>
      <c r="O334" s="211"/>
      <c r="P334" s="211"/>
      <c r="Q334" s="211"/>
      <c r="R334" s="211"/>
      <c r="S334" s="211"/>
      <c r="T334" s="21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06" t="s">
        <v>519</v>
      </c>
      <c r="AU334" s="206" t="s">
        <v>89</v>
      </c>
      <c r="AV334" s="13" t="s">
        <v>89</v>
      </c>
      <c r="AW334" s="13" t="s">
        <v>3</v>
      </c>
      <c r="AX334" s="13" t="s">
        <v>87</v>
      </c>
      <c r="AY334" s="206" t="s">
        <v>230</v>
      </c>
    </row>
    <row r="335" s="2" customFormat="1" ht="21.75" customHeight="1">
      <c r="A335" s="38"/>
      <c r="B335" s="177"/>
      <c r="C335" s="178" t="s">
        <v>367</v>
      </c>
      <c r="D335" s="178" t="s">
        <v>231</v>
      </c>
      <c r="E335" s="179" t="s">
        <v>2706</v>
      </c>
      <c r="F335" s="180" t="s">
        <v>2707</v>
      </c>
      <c r="G335" s="181" t="s">
        <v>458</v>
      </c>
      <c r="H335" s="182">
        <v>1</v>
      </c>
      <c r="I335" s="183"/>
      <c r="J335" s="184">
        <f>ROUND(I335*H335,2)</f>
        <v>0</v>
      </c>
      <c r="K335" s="180" t="s">
        <v>515</v>
      </c>
      <c r="L335" s="39"/>
      <c r="M335" s="185" t="s">
        <v>1</v>
      </c>
      <c r="N335" s="186" t="s">
        <v>44</v>
      </c>
      <c r="O335" s="77"/>
      <c r="P335" s="187">
        <f>O335*H335</f>
        <v>0</v>
      </c>
      <c r="Q335" s="187">
        <v>0</v>
      </c>
      <c r="R335" s="187">
        <f>Q335*H335</f>
        <v>0</v>
      </c>
      <c r="S335" s="187">
        <v>0</v>
      </c>
      <c r="T335" s="188">
        <f>S335*H335</f>
        <v>0</v>
      </c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R335" s="189" t="s">
        <v>235</v>
      </c>
      <c r="AT335" s="189" t="s">
        <v>231</v>
      </c>
      <c r="AU335" s="189" t="s">
        <v>89</v>
      </c>
      <c r="AY335" s="19" t="s">
        <v>230</v>
      </c>
      <c r="BE335" s="190">
        <f>IF(N335="základní",J335,0)</f>
        <v>0</v>
      </c>
      <c r="BF335" s="190">
        <f>IF(N335="snížená",J335,0)</f>
        <v>0</v>
      </c>
      <c r="BG335" s="190">
        <f>IF(N335="zákl. přenesená",J335,0)</f>
        <v>0</v>
      </c>
      <c r="BH335" s="190">
        <f>IF(N335="sníž. přenesená",J335,0)</f>
        <v>0</v>
      </c>
      <c r="BI335" s="190">
        <f>IF(N335="nulová",J335,0)</f>
        <v>0</v>
      </c>
      <c r="BJ335" s="19" t="s">
        <v>87</v>
      </c>
      <c r="BK335" s="190">
        <f>ROUND(I335*H335,2)</f>
        <v>0</v>
      </c>
      <c r="BL335" s="19" t="s">
        <v>235</v>
      </c>
      <c r="BM335" s="189" t="s">
        <v>3206</v>
      </c>
    </row>
    <row r="336" s="2" customFormat="1">
      <c r="A336" s="38"/>
      <c r="B336" s="39"/>
      <c r="C336" s="38"/>
      <c r="D336" s="191" t="s">
        <v>237</v>
      </c>
      <c r="E336" s="38"/>
      <c r="F336" s="192" t="s">
        <v>2709</v>
      </c>
      <c r="G336" s="38"/>
      <c r="H336" s="38"/>
      <c r="I336" s="193"/>
      <c r="J336" s="38"/>
      <c r="K336" s="38"/>
      <c r="L336" s="39"/>
      <c r="M336" s="194"/>
      <c r="N336" s="195"/>
      <c r="O336" s="77"/>
      <c r="P336" s="77"/>
      <c r="Q336" s="77"/>
      <c r="R336" s="77"/>
      <c r="S336" s="77"/>
      <c r="T336" s="7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T336" s="19" t="s">
        <v>237</v>
      </c>
      <c r="AU336" s="19" t="s">
        <v>89</v>
      </c>
    </row>
    <row r="337" s="2" customFormat="1">
      <c r="A337" s="38"/>
      <c r="B337" s="39"/>
      <c r="C337" s="38"/>
      <c r="D337" s="199" t="s">
        <v>397</v>
      </c>
      <c r="E337" s="38"/>
      <c r="F337" s="200" t="s">
        <v>2710</v>
      </c>
      <c r="G337" s="38"/>
      <c r="H337" s="38"/>
      <c r="I337" s="193"/>
      <c r="J337" s="38"/>
      <c r="K337" s="38"/>
      <c r="L337" s="39"/>
      <c r="M337" s="194"/>
      <c r="N337" s="195"/>
      <c r="O337" s="77"/>
      <c r="P337" s="77"/>
      <c r="Q337" s="77"/>
      <c r="R337" s="77"/>
      <c r="S337" s="77"/>
      <c r="T337" s="7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19" t="s">
        <v>397</v>
      </c>
      <c r="AU337" s="19" t="s">
        <v>89</v>
      </c>
    </row>
    <row r="338" s="2" customFormat="1" ht="16.5" customHeight="1">
      <c r="A338" s="38"/>
      <c r="B338" s="177"/>
      <c r="C338" s="236" t="s">
        <v>373</v>
      </c>
      <c r="D338" s="236" t="s">
        <v>745</v>
      </c>
      <c r="E338" s="237" t="s">
        <v>2703</v>
      </c>
      <c r="F338" s="238" t="s">
        <v>2704</v>
      </c>
      <c r="G338" s="239" t="s">
        <v>458</v>
      </c>
      <c r="H338" s="240">
        <v>1</v>
      </c>
      <c r="I338" s="241"/>
      <c r="J338" s="242">
        <f>ROUND(I338*H338,2)</f>
        <v>0</v>
      </c>
      <c r="K338" s="238" t="s">
        <v>515</v>
      </c>
      <c r="L338" s="243"/>
      <c r="M338" s="244" t="s">
        <v>1</v>
      </c>
      <c r="N338" s="245" t="s">
        <v>44</v>
      </c>
      <c r="O338" s="77"/>
      <c r="P338" s="187">
        <f>O338*H338</f>
        <v>0</v>
      </c>
      <c r="Q338" s="187">
        <v>0.0025999999999999999</v>
      </c>
      <c r="R338" s="187">
        <f>Q338*H338</f>
        <v>0.0025999999999999999</v>
      </c>
      <c r="S338" s="187">
        <v>0</v>
      </c>
      <c r="T338" s="188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189" t="s">
        <v>260</v>
      </c>
      <c r="AT338" s="189" t="s">
        <v>745</v>
      </c>
      <c r="AU338" s="189" t="s">
        <v>89</v>
      </c>
      <c r="AY338" s="19" t="s">
        <v>230</v>
      </c>
      <c r="BE338" s="190">
        <f>IF(N338="základní",J338,0)</f>
        <v>0</v>
      </c>
      <c r="BF338" s="190">
        <f>IF(N338="snížená",J338,0)</f>
        <v>0</v>
      </c>
      <c r="BG338" s="190">
        <f>IF(N338="zákl. přenesená",J338,0)</f>
        <v>0</v>
      </c>
      <c r="BH338" s="190">
        <f>IF(N338="sníž. přenesená",J338,0)</f>
        <v>0</v>
      </c>
      <c r="BI338" s="190">
        <f>IF(N338="nulová",J338,0)</f>
        <v>0</v>
      </c>
      <c r="BJ338" s="19" t="s">
        <v>87</v>
      </c>
      <c r="BK338" s="190">
        <f>ROUND(I338*H338,2)</f>
        <v>0</v>
      </c>
      <c r="BL338" s="19" t="s">
        <v>235</v>
      </c>
      <c r="BM338" s="189" t="s">
        <v>3207</v>
      </c>
    </row>
    <row r="339" s="2" customFormat="1">
      <c r="A339" s="38"/>
      <c r="B339" s="39"/>
      <c r="C339" s="38"/>
      <c r="D339" s="191" t="s">
        <v>237</v>
      </c>
      <c r="E339" s="38"/>
      <c r="F339" s="192" t="s">
        <v>2704</v>
      </c>
      <c r="G339" s="38"/>
      <c r="H339" s="38"/>
      <c r="I339" s="193"/>
      <c r="J339" s="38"/>
      <c r="K339" s="38"/>
      <c r="L339" s="39"/>
      <c r="M339" s="194"/>
      <c r="N339" s="195"/>
      <c r="O339" s="77"/>
      <c r="P339" s="77"/>
      <c r="Q339" s="77"/>
      <c r="R339" s="77"/>
      <c r="S339" s="77"/>
      <c r="T339" s="7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T339" s="19" t="s">
        <v>237</v>
      </c>
      <c r="AU339" s="19" t="s">
        <v>89</v>
      </c>
    </row>
    <row r="340" s="2" customFormat="1" ht="16.5" customHeight="1">
      <c r="A340" s="38"/>
      <c r="B340" s="177"/>
      <c r="C340" s="178" t="s">
        <v>377</v>
      </c>
      <c r="D340" s="178" t="s">
        <v>231</v>
      </c>
      <c r="E340" s="179" t="s">
        <v>2163</v>
      </c>
      <c r="F340" s="180" t="s">
        <v>2164</v>
      </c>
      <c r="G340" s="181" t="s">
        <v>2165</v>
      </c>
      <c r="H340" s="182">
        <v>1</v>
      </c>
      <c r="I340" s="183"/>
      <c r="J340" s="184">
        <f>ROUND(I340*H340,2)</f>
        <v>0</v>
      </c>
      <c r="K340" s="180" t="s">
        <v>515</v>
      </c>
      <c r="L340" s="39"/>
      <c r="M340" s="185" t="s">
        <v>1</v>
      </c>
      <c r="N340" s="186" t="s">
        <v>44</v>
      </c>
      <c r="O340" s="77"/>
      <c r="P340" s="187">
        <f>O340*H340</f>
        <v>0</v>
      </c>
      <c r="Q340" s="187">
        <v>0.00031</v>
      </c>
      <c r="R340" s="187">
        <f>Q340*H340</f>
        <v>0.00031</v>
      </c>
      <c r="S340" s="187">
        <v>0</v>
      </c>
      <c r="T340" s="188">
        <f>S340*H340</f>
        <v>0</v>
      </c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R340" s="189" t="s">
        <v>235</v>
      </c>
      <c r="AT340" s="189" t="s">
        <v>231</v>
      </c>
      <c r="AU340" s="189" t="s">
        <v>89</v>
      </c>
      <c r="AY340" s="19" t="s">
        <v>230</v>
      </c>
      <c r="BE340" s="190">
        <f>IF(N340="základní",J340,0)</f>
        <v>0</v>
      </c>
      <c r="BF340" s="190">
        <f>IF(N340="snížená",J340,0)</f>
        <v>0</v>
      </c>
      <c r="BG340" s="190">
        <f>IF(N340="zákl. přenesená",J340,0)</f>
        <v>0</v>
      </c>
      <c r="BH340" s="190">
        <f>IF(N340="sníž. přenesená",J340,0)</f>
        <v>0</v>
      </c>
      <c r="BI340" s="190">
        <f>IF(N340="nulová",J340,0)</f>
        <v>0</v>
      </c>
      <c r="BJ340" s="19" t="s">
        <v>87</v>
      </c>
      <c r="BK340" s="190">
        <f>ROUND(I340*H340,2)</f>
        <v>0</v>
      </c>
      <c r="BL340" s="19" t="s">
        <v>235</v>
      </c>
      <c r="BM340" s="189" t="s">
        <v>3208</v>
      </c>
    </row>
    <row r="341" s="2" customFormat="1">
      <c r="A341" s="38"/>
      <c r="B341" s="39"/>
      <c r="C341" s="38"/>
      <c r="D341" s="191" t="s">
        <v>237</v>
      </c>
      <c r="E341" s="38"/>
      <c r="F341" s="192" t="s">
        <v>2167</v>
      </c>
      <c r="G341" s="38"/>
      <c r="H341" s="38"/>
      <c r="I341" s="193"/>
      <c r="J341" s="38"/>
      <c r="K341" s="38"/>
      <c r="L341" s="39"/>
      <c r="M341" s="194"/>
      <c r="N341" s="195"/>
      <c r="O341" s="77"/>
      <c r="P341" s="77"/>
      <c r="Q341" s="77"/>
      <c r="R341" s="77"/>
      <c r="S341" s="77"/>
      <c r="T341" s="7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T341" s="19" t="s">
        <v>237</v>
      </c>
      <c r="AU341" s="19" t="s">
        <v>89</v>
      </c>
    </row>
    <row r="342" s="2" customFormat="1">
      <c r="A342" s="38"/>
      <c r="B342" s="39"/>
      <c r="C342" s="38"/>
      <c r="D342" s="199" t="s">
        <v>397</v>
      </c>
      <c r="E342" s="38"/>
      <c r="F342" s="200" t="s">
        <v>2168</v>
      </c>
      <c r="G342" s="38"/>
      <c r="H342" s="38"/>
      <c r="I342" s="193"/>
      <c r="J342" s="38"/>
      <c r="K342" s="38"/>
      <c r="L342" s="39"/>
      <c r="M342" s="194"/>
      <c r="N342" s="195"/>
      <c r="O342" s="77"/>
      <c r="P342" s="77"/>
      <c r="Q342" s="77"/>
      <c r="R342" s="77"/>
      <c r="S342" s="77"/>
      <c r="T342" s="7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T342" s="19" t="s">
        <v>397</v>
      </c>
      <c r="AU342" s="19" t="s">
        <v>89</v>
      </c>
    </row>
    <row r="343" s="2" customFormat="1" ht="16.5" customHeight="1">
      <c r="A343" s="38"/>
      <c r="B343" s="177"/>
      <c r="C343" s="178" t="s">
        <v>381</v>
      </c>
      <c r="D343" s="178" t="s">
        <v>231</v>
      </c>
      <c r="E343" s="179" t="s">
        <v>2169</v>
      </c>
      <c r="F343" s="180" t="s">
        <v>2170</v>
      </c>
      <c r="G343" s="181" t="s">
        <v>2165</v>
      </c>
      <c r="H343" s="182">
        <v>2</v>
      </c>
      <c r="I343" s="183"/>
      <c r="J343" s="184">
        <f>ROUND(I343*H343,2)</f>
        <v>0</v>
      </c>
      <c r="K343" s="180" t="s">
        <v>515</v>
      </c>
      <c r="L343" s="39"/>
      <c r="M343" s="185" t="s">
        <v>1</v>
      </c>
      <c r="N343" s="186" t="s">
        <v>44</v>
      </c>
      <c r="O343" s="77"/>
      <c r="P343" s="187">
        <f>O343*H343</f>
        <v>0</v>
      </c>
      <c r="Q343" s="187">
        <v>0.00031</v>
      </c>
      <c r="R343" s="187">
        <f>Q343*H343</f>
        <v>0.00062</v>
      </c>
      <c r="S343" s="187">
        <v>0</v>
      </c>
      <c r="T343" s="188">
        <f>S343*H343</f>
        <v>0</v>
      </c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R343" s="189" t="s">
        <v>235</v>
      </c>
      <c r="AT343" s="189" t="s">
        <v>231</v>
      </c>
      <c r="AU343" s="189" t="s">
        <v>89</v>
      </c>
      <c r="AY343" s="19" t="s">
        <v>230</v>
      </c>
      <c r="BE343" s="190">
        <f>IF(N343="základní",J343,0)</f>
        <v>0</v>
      </c>
      <c r="BF343" s="190">
        <f>IF(N343="snížená",J343,0)</f>
        <v>0</v>
      </c>
      <c r="BG343" s="190">
        <f>IF(N343="zákl. přenesená",J343,0)</f>
        <v>0</v>
      </c>
      <c r="BH343" s="190">
        <f>IF(N343="sníž. přenesená",J343,0)</f>
        <v>0</v>
      </c>
      <c r="BI343" s="190">
        <f>IF(N343="nulová",J343,0)</f>
        <v>0</v>
      </c>
      <c r="BJ343" s="19" t="s">
        <v>87</v>
      </c>
      <c r="BK343" s="190">
        <f>ROUND(I343*H343,2)</f>
        <v>0</v>
      </c>
      <c r="BL343" s="19" t="s">
        <v>235</v>
      </c>
      <c r="BM343" s="189" t="s">
        <v>3209</v>
      </c>
    </row>
    <row r="344" s="2" customFormat="1">
      <c r="A344" s="38"/>
      <c r="B344" s="39"/>
      <c r="C344" s="38"/>
      <c r="D344" s="191" t="s">
        <v>237</v>
      </c>
      <c r="E344" s="38"/>
      <c r="F344" s="192" t="s">
        <v>2172</v>
      </c>
      <c r="G344" s="38"/>
      <c r="H344" s="38"/>
      <c r="I344" s="193"/>
      <c r="J344" s="38"/>
      <c r="K344" s="38"/>
      <c r="L344" s="39"/>
      <c r="M344" s="194"/>
      <c r="N344" s="195"/>
      <c r="O344" s="77"/>
      <c r="P344" s="77"/>
      <c r="Q344" s="77"/>
      <c r="R344" s="77"/>
      <c r="S344" s="77"/>
      <c r="T344" s="7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T344" s="19" t="s">
        <v>237</v>
      </c>
      <c r="AU344" s="19" t="s">
        <v>89</v>
      </c>
    </row>
    <row r="345" s="2" customFormat="1">
      <c r="A345" s="38"/>
      <c r="B345" s="39"/>
      <c r="C345" s="38"/>
      <c r="D345" s="199" t="s">
        <v>397</v>
      </c>
      <c r="E345" s="38"/>
      <c r="F345" s="200" t="s">
        <v>2173</v>
      </c>
      <c r="G345" s="38"/>
      <c r="H345" s="38"/>
      <c r="I345" s="193"/>
      <c r="J345" s="38"/>
      <c r="K345" s="38"/>
      <c r="L345" s="39"/>
      <c r="M345" s="194"/>
      <c r="N345" s="195"/>
      <c r="O345" s="77"/>
      <c r="P345" s="77"/>
      <c r="Q345" s="77"/>
      <c r="R345" s="77"/>
      <c r="S345" s="77"/>
      <c r="T345" s="7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397</v>
      </c>
      <c r="AU345" s="19" t="s">
        <v>89</v>
      </c>
    </row>
    <row r="346" s="2" customFormat="1" ht="16.5" customHeight="1">
      <c r="A346" s="38"/>
      <c r="B346" s="177"/>
      <c r="C346" s="178" t="s">
        <v>386</v>
      </c>
      <c r="D346" s="178" t="s">
        <v>231</v>
      </c>
      <c r="E346" s="179" t="s">
        <v>2174</v>
      </c>
      <c r="F346" s="180" t="s">
        <v>2175</v>
      </c>
      <c r="G346" s="181" t="s">
        <v>543</v>
      </c>
      <c r="H346" s="182">
        <v>87</v>
      </c>
      <c r="I346" s="183"/>
      <c r="J346" s="184">
        <f>ROUND(I346*H346,2)</f>
        <v>0</v>
      </c>
      <c r="K346" s="180" t="s">
        <v>515</v>
      </c>
      <c r="L346" s="39"/>
      <c r="M346" s="185" t="s">
        <v>1</v>
      </c>
      <c r="N346" s="186" t="s">
        <v>44</v>
      </c>
      <c r="O346" s="77"/>
      <c r="P346" s="187">
        <f>O346*H346</f>
        <v>0</v>
      </c>
      <c r="Q346" s="187">
        <v>0</v>
      </c>
      <c r="R346" s="187">
        <f>Q346*H346</f>
        <v>0</v>
      </c>
      <c r="S346" s="187">
        <v>0</v>
      </c>
      <c r="T346" s="188">
        <f>S346*H346</f>
        <v>0</v>
      </c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R346" s="189" t="s">
        <v>235</v>
      </c>
      <c r="AT346" s="189" t="s">
        <v>231</v>
      </c>
      <c r="AU346" s="189" t="s">
        <v>89</v>
      </c>
      <c r="AY346" s="19" t="s">
        <v>230</v>
      </c>
      <c r="BE346" s="190">
        <f>IF(N346="základní",J346,0)</f>
        <v>0</v>
      </c>
      <c r="BF346" s="190">
        <f>IF(N346="snížená",J346,0)</f>
        <v>0</v>
      </c>
      <c r="BG346" s="190">
        <f>IF(N346="zákl. přenesená",J346,0)</f>
        <v>0</v>
      </c>
      <c r="BH346" s="190">
        <f>IF(N346="sníž. přenesená",J346,0)</f>
        <v>0</v>
      </c>
      <c r="BI346" s="190">
        <f>IF(N346="nulová",J346,0)</f>
        <v>0</v>
      </c>
      <c r="BJ346" s="19" t="s">
        <v>87</v>
      </c>
      <c r="BK346" s="190">
        <f>ROUND(I346*H346,2)</f>
        <v>0</v>
      </c>
      <c r="BL346" s="19" t="s">
        <v>235</v>
      </c>
      <c r="BM346" s="189" t="s">
        <v>3210</v>
      </c>
    </row>
    <row r="347" s="2" customFormat="1">
      <c r="A347" s="38"/>
      <c r="B347" s="39"/>
      <c r="C347" s="38"/>
      <c r="D347" s="191" t="s">
        <v>237</v>
      </c>
      <c r="E347" s="38"/>
      <c r="F347" s="192" t="s">
        <v>2177</v>
      </c>
      <c r="G347" s="38"/>
      <c r="H347" s="38"/>
      <c r="I347" s="193"/>
      <c r="J347" s="38"/>
      <c r="K347" s="38"/>
      <c r="L347" s="39"/>
      <c r="M347" s="194"/>
      <c r="N347" s="195"/>
      <c r="O347" s="77"/>
      <c r="P347" s="77"/>
      <c r="Q347" s="77"/>
      <c r="R347" s="77"/>
      <c r="S347" s="77"/>
      <c r="T347" s="7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T347" s="19" t="s">
        <v>237</v>
      </c>
      <c r="AU347" s="19" t="s">
        <v>89</v>
      </c>
    </row>
    <row r="348" s="2" customFormat="1">
      <c r="A348" s="38"/>
      <c r="B348" s="39"/>
      <c r="C348" s="38"/>
      <c r="D348" s="199" t="s">
        <v>397</v>
      </c>
      <c r="E348" s="38"/>
      <c r="F348" s="200" t="s">
        <v>2178</v>
      </c>
      <c r="G348" s="38"/>
      <c r="H348" s="38"/>
      <c r="I348" s="193"/>
      <c r="J348" s="38"/>
      <c r="K348" s="38"/>
      <c r="L348" s="39"/>
      <c r="M348" s="194"/>
      <c r="N348" s="195"/>
      <c r="O348" s="77"/>
      <c r="P348" s="77"/>
      <c r="Q348" s="77"/>
      <c r="R348" s="77"/>
      <c r="S348" s="77"/>
      <c r="T348" s="7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T348" s="19" t="s">
        <v>397</v>
      </c>
      <c r="AU348" s="19" t="s">
        <v>89</v>
      </c>
    </row>
    <row r="349" s="13" customFormat="1">
      <c r="A349" s="13"/>
      <c r="B349" s="205"/>
      <c r="C349" s="13"/>
      <c r="D349" s="191" t="s">
        <v>519</v>
      </c>
      <c r="E349" s="206" t="s">
        <v>1</v>
      </c>
      <c r="F349" s="207" t="s">
        <v>3186</v>
      </c>
      <c r="G349" s="13"/>
      <c r="H349" s="208">
        <v>17.100000000000001</v>
      </c>
      <c r="I349" s="209"/>
      <c r="J349" s="13"/>
      <c r="K349" s="13"/>
      <c r="L349" s="205"/>
      <c r="M349" s="210"/>
      <c r="N349" s="211"/>
      <c r="O349" s="211"/>
      <c r="P349" s="211"/>
      <c r="Q349" s="211"/>
      <c r="R349" s="211"/>
      <c r="S349" s="211"/>
      <c r="T349" s="21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06" t="s">
        <v>519</v>
      </c>
      <c r="AU349" s="206" t="s">
        <v>89</v>
      </c>
      <c r="AV349" s="13" t="s">
        <v>89</v>
      </c>
      <c r="AW349" s="13" t="s">
        <v>35</v>
      </c>
      <c r="AX349" s="13" t="s">
        <v>79</v>
      </c>
      <c r="AY349" s="206" t="s">
        <v>230</v>
      </c>
    </row>
    <row r="350" s="13" customFormat="1">
      <c r="A350" s="13"/>
      <c r="B350" s="205"/>
      <c r="C350" s="13"/>
      <c r="D350" s="191" t="s">
        <v>519</v>
      </c>
      <c r="E350" s="206" t="s">
        <v>1</v>
      </c>
      <c r="F350" s="207" t="s">
        <v>3187</v>
      </c>
      <c r="G350" s="13"/>
      <c r="H350" s="208">
        <v>69.900000000000006</v>
      </c>
      <c r="I350" s="209"/>
      <c r="J350" s="13"/>
      <c r="K350" s="13"/>
      <c r="L350" s="205"/>
      <c r="M350" s="210"/>
      <c r="N350" s="211"/>
      <c r="O350" s="211"/>
      <c r="P350" s="211"/>
      <c r="Q350" s="211"/>
      <c r="R350" s="211"/>
      <c r="S350" s="211"/>
      <c r="T350" s="21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06" t="s">
        <v>519</v>
      </c>
      <c r="AU350" s="206" t="s">
        <v>89</v>
      </c>
      <c r="AV350" s="13" t="s">
        <v>89</v>
      </c>
      <c r="AW350" s="13" t="s">
        <v>35</v>
      </c>
      <c r="AX350" s="13" t="s">
        <v>79</v>
      </c>
      <c r="AY350" s="206" t="s">
        <v>230</v>
      </c>
    </row>
    <row r="351" s="14" customFormat="1">
      <c r="A351" s="14"/>
      <c r="B351" s="213"/>
      <c r="C351" s="14"/>
      <c r="D351" s="191" t="s">
        <v>519</v>
      </c>
      <c r="E351" s="214" t="s">
        <v>1</v>
      </c>
      <c r="F351" s="215" t="s">
        <v>534</v>
      </c>
      <c r="G351" s="14"/>
      <c r="H351" s="216">
        <v>87</v>
      </c>
      <c r="I351" s="217"/>
      <c r="J351" s="14"/>
      <c r="K351" s="14"/>
      <c r="L351" s="213"/>
      <c r="M351" s="218"/>
      <c r="N351" s="219"/>
      <c r="O351" s="219"/>
      <c r="P351" s="219"/>
      <c r="Q351" s="219"/>
      <c r="R351" s="219"/>
      <c r="S351" s="219"/>
      <c r="T351" s="220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14" t="s">
        <v>519</v>
      </c>
      <c r="AU351" s="214" t="s">
        <v>89</v>
      </c>
      <c r="AV351" s="14" t="s">
        <v>235</v>
      </c>
      <c r="AW351" s="14" t="s">
        <v>35</v>
      </c>
      <c r="AX351" s="14" t="s">
        <v>87</v>
      </c>
      <c r="AY351" s="214" t="s">
        <v>230</v>
      </c>
    </row>
    <row r="352" s="2" customFormat="1" ht="16.5" customHeight="1">
      <c r="A352" s="38"/>
      <c r="B352" s="177"/>
      <c r="C352" s="178" t="s">
        <v>391</v>
      </c>
      <c r="D352" s="178" t="s">
        <v>231</v>
      </c>
      <c r="E352" s="179" t="s">
        <v>2730</v>
      </c>
      <c r="F352" s="180" t="s">
        <v>2731</v>
      </c>
      <c r="G352" s="181" t="s">
        <v>458</v>
      </c>
      <c r="H352" s="182">
        <v>1</v>
      </c>
      <c r="I352" s="183"/>
      <c r="J352" s="184">
        <f>ROUND(I352*H352,2)</f>
        <v>0</v>
      </c>
      <c r="K352" s="180" t="s">
        <v>515</v>
      </c>
      <c r="L352" s="39"/>
      <c r="M352" s="185" t="s">
        <v>1</v>
      </c>
      <c r="N352" s="186" t="s">
        <v>44</v>
      </c>
      <c r="O352" s="77"/>
      <c r="P352" s="187">
        <f>O352*H352</f>
        <v>0</v>
      </c>
      <c r="Q352" s="187">
        <v>0.41948000000000002</v>
      </c>
      <c r="R352" s="187">
        <f>Q352*H352</f>
        <v>0.41948000000000002</v>
      </c>
      <c r="S352" s="187">
        <v>0</v>
      </c>
      <c r="T352" s="188">
        <f>S352*H352</f>
        <v>0</v>
      </c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R352" s="189" t="s">
        <v>235</v>
      </c>
      <c r="AT352" s="189" t="s">
        <v>231</v>
      </c>
      <c r="AU352" s="189" t="s">
        <v>89</v>
      </c>
      <c r="AY352" s="19" t="s">
        <v>230</v>
      </c>
      <c r="BE352" s="190">
        <f>IF(N352="základní",J352,0)</f>
        <v>0</v>
      </c>
      <c r="BF352" s="190">
        <f>IF(N352="snížená",J352,0)</f>
        <v>0</v>
      </c>
      <c r="BG352" s="190">
        <f>IF(N352="zákl. přenesená",J352,0)</f>
        <v>0</v>
      </c>
      <c r="BH352" s="190">
        <f>IF(N352="sníž. přenesená",J352,0)</f>
        <v>0</v>
      </c>
      <c r="BI352" s="190">
        <f>IF(N352="nulová",J352,0)</f>
        <v>0</v>
      </c>
      <c r="BJ352" s="19" t="s">
        <v>87</v>
      </c>
      <c r="BK352" s="190">
        <f>ROUND(I352*H352,2)</f>
        <v>0</v>
      </c>
      <c r="BL352" s="19" t="s">
        <v>235</v>
      </c>
      <c r="BM352" s="189" t="s">
        <v>3211</v>
      </c>
    </row>
    <row r="353" s="2" customFormat="1">
      <c r="A353" s="38"/>
      <c r="B353" s="39"/>
      <c r="C353" s="38"/>
      <c r="D353" s="191" t="s">
        <v>237</v>
      </c>
      <c r="E353" s="38"/>
      <c r="F353" s="192" t="s">
        <v>2733</v>
      </c>
      <c r="G353" s="38"/>
      <c r="H353" s="38"/>
      <c r="I353" s="193"/>
      <c r="J353" s="38"/>
      <c r="K353" s="38"/>
      <c r="L353" s="39"/>
      <c r="M353" s="194"/>
      <c r="N353" s="195"/>
      <c r="O353" s="77"/>
      <c r="P353" s="77"/>
      <c r="Q353" s="77"/>
      <c r="R353" s="77"/>
      <c r="S353" s="77"/>
      <c r="T353" s="7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19" t="s">
        <v>237</v>
      </c>
      <c r="AU353" s="19" t="s">
        <v>89</v>
      </c>
    </row>
    <row r="354" s="2" customFormat="1">
      <c r="A354" s="38"/>
      <c r="B354" s="39"/>
      <c r="C354" s="38"/>
      <c r="D354" s="199" t="s">
        <v>397</v>
      </c>
      <c r="E354" s="38"/>
      <c r="F354" s="200" t="s">
        <v>2734</v>
      </c>
      <c r="G354" s="38"/>
      <c r="H354" s="38"/>
      <c r="I354" s="193"/>
      <c r="J354" s="38"/>
      <c r="K354" s="38"/>
      <c r="L354" s="39"/>
      <c r="M354" s="194"/>
      <c r="N354" s="195"/>
      <c r="O354" s="77"/>
      <c r="P354" s="77"/>
      <c r="Q354" s="77"/>
      <c r="R354" s="77"/>
      <c r="S354" s="77"/>
      <c r="T354" s="7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T354" s="19" t="s">
        <v>397</v>
      </c>
      <c r="AU354" s="19" t="s">
        <v>89</v>
      </c>
    </row>
    <row r="355" s="13" customFormat="1">
      <c r="A355" s="13"/>
      <c r="B355" s="205"/>
      <c r="C355" s="13"/>
      <c r="D355" s="191" t="s">
        <v>519</v>
      </c>
      <c r="E355" s="206" t="s">
        <v>1</v>
      </c>
      <c r="F355" s="207" t="s">
        <v>3022</v>
      </c>
      <c r="G355" s="13"/>
      <c r="H355" s="208">
        <v>1</v>
      </c>
      <c r="I355" s="209"/>
      <c r="J355" s="13"/>
      <c r="K355" s="13"/>
      <c r="L355" s="205"/>
      <c r="M355" s="210"/>
      <c r="N355" s="211"/>
      <c r="O355" s="211"/>
      <c r="P355" s="211"/>
      <c r="Q355" s="211"/>
      <c r="R355" s="211"/>
      <c r="S355" s="211"/>
      <c r="T355" s="21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06" t="s">
        <v>519</v>
      </c>
      <c r="AU355" s="206" t="s">
        <v>89</v>
      </c>
      <c r="AV355" s="13" t="s">
        <v>89</v>
      </c>
      <c r="AW355" s="13" t="s">
        <v>35</v>
      </c>
      <c r="AX355" s="13" t="s">
        <v>79</v>
      </c>
      <c r="AY355" s="206" t="s">
        <v>230</v>
      </c>
    </row>
    <row r="356" s="14" customFormat="1">
      <c r="A356" s="14"/>
      <c r="B356" s="213"/>
      <c r="C356" s="14"/>
      <c r="D356" s="191" t="s">
        <v>519</v>
      </c>
      <c r="E356" s="214" t="s">
        <v>1</v>
      </c>
      <c r="F356" s="215" t="s">
        <v>534</v>
      </c>
      <c r="G356" s="14"/>
      <c r="H356" s="216">
        <v>1</v>
      </c>
      <c r="I356" s="217"/>
      <c r="J356" s="14"/>
      <c r="K356" s="14"/>
      <c r="L356" s="213"/>
      <c r="M356" s="218"/>
      <c r="N356" s="219"/>
      <c r="O356" s="219"/>
      <c r="P356" s="219"/>
      <c r="Q356" s="219"/>
      <c r="R356" s="219"/>
      <c r="S356" s="219"/>
      <c r="T356" s="22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14" t="s">
        <v>519</v>
      </c>
      <c r="AU356" s="214" t="s">
        <v>89</v>
      </c>
      <c r="AV356" s="14" t="s">
        <v>235</v>
      </c>
      <c r="AW356" s="14" t="s">
        <v>35</v>
      </c>
      <c r="AX356" s="14" t="s">
        <v>87</v>
      </c>
      <c r="AY356" s="214" t="s">
        <v>230</v>
      </c>
    </row>
    <row r="357" s="2" customFormat="1" ht="16.5" customHeight="1">
      <c r="A357" s="38"/>
      <c r="B357" s="177"/>
      <c r="C357" s="236" t="s">
        <v>402</v>
      </c>
      <c r="D357" s="236" t="s">
        <v>745</v>
      </c>
      <c r="E357" s="237" t="s">
        <v>2186</v>
      </c>
      <c r="F357" s="238" t="s">
        <v>2187</v>
      </c>
      <c r="G357" s="239" t="s">
        <v>458</v>
      </c>
      <c r="H357" s="240">
        <v>1</v>
      </c>
      <c r="I357" s="241"/>
      <c r="J357" s="242">
        <f>ROUND(I357*H357,2)</f>
        <v>0</v>
      </c>
      <c r="K357" s="238" t="s">
        <v>515</v>
      </c>
      <c r="L357" s="243"/>
      <c r="M357" s="244" t="s">
        <v>1</v>
      </c>
      <c r="N357" s="245" t="s">
        <v>44</v>
      </c>
      <c r="O357" s="77"/>
      <c r="P357" s="187">
        <f>O357*H357</f>
        <v>0</v>
      </c>
      <c r="Q357" s="187">
        <v>1.3700000000000001</v>
      </c>
      <c r="R357" s="187">
        <f>Q357*H357</f>
        <v>1.3700000000000001</v>
      </c>
      <c r="S357" s="187">
        <v>0</v>
      </c>
      <c r="T357" s="188">
        <f>S357*H357</f>
        <v>0</v>
      </c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R357" s="189" t="s">
        <v>260</v>
      </c>
      <c r="AT357" s="189" t="s">
        <v>745</v>
      </c>
      <c r="AU357" s="189" t="s">
        <v>89</v>
      </c>
      <c r="AY357" s="19" t="s">
        <v>230</v>
      </c>
      <c r="BE357" s="190">
        <f>IF(N357="základní",J357,0)</f>
        <v>0</v>
      </c>
      <c r="BF357" s="190">
        <f>IF(N357="snížená",J357,0)</f>
        <v>0</v>
      </c>
      <c r="BG357" s="190">
        <f>IF(N357="zákl. přenesená",J357,0)</f>
        <v>0</v>
      </c>
      <c r="BH357" s="190">
        <f>IF(N357="sníž. přenesená",J357,0)</f>
        <v>0</v>
      </c>
      <c r="BI357" s="190">
        <f>IF(N357="nulová",J357,0)</f>
        <v>0</v>
      </c>
      <c r="BJ357" s="19" t="s">
        <v>87</v>
      </c>
      <c r="BK357" s="190">
        <f>ROUND(I357*H357,2)</f>
        <v>0</v>
      </c>
      <c r="BL357" s="19" t="s">
        <v>235</v>
      </c>
      <c r="BM357" s="189" t="s">
        <v>3212</v>
      </c>
    </row>
    <row r="358" s="2" customFormat="1">
      <c r="A358" s="38"/>
      <c r="B358" s="39"/>
      <c r="C358" s="38"/>
      <c r="D358" s="191" t="s">
        <v>237</v>
      </c>
      <c r="E358" s="38"/>
      <c r="F358" s="192" t="s">
        <v>2187</v>
      </c>
      <c r="G358" s="38"/>
      <c r="H358" s="38"/>
      <c r="I358" s="193"/>
      <c r="J358" s="38"/>
      <c r="K358" s="38"/>
      <c r="L358" s="39"/>
      <c r="M358" s="194"/>
      <c r="N358" s="195"/>
      <c r="O358" s="77"/>
      <c r="P358" s="77"/>
      <c r="Q358" s="77"/>
      <c r="R358" s="77"/>
      <c r="S358" s="77"/>
      <c r="T358" s="7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T358" s="19" t="s">
        <v>237</v>
      </c>
      <c r="AU358" s="19" t="s">
        <v>89</v>
      </c>
    </row>
    <row r="359" s="13" customFormat="1">
      <c r="A359" s="13"/>
      <c r="B359" s="205"/>
      <c r="C359" s="13"/>
      <c r="D359" s="191" t="s">
        <v>519</v>
      </c>
      <c r="E359" s="206" t="s">
        <v>1</v>
      </c>
      <c r="F359" s="207" t="s">
        <v>3022</v>
      </c>
      <c r="G359" s="13"/>
      <c r="H359" s="208">
        <v>1</v>
      </c>
      <c r="I359" s="209"/>
      <c r="J359" s="13"/>
      <c r="K359" s="13"/>
      <c r="L359" s="205"/>
      <c r="M359" s="210"/>
      <c r="N359" s="211"/>
      <c r="O359" s="211"/>
      <c r="P359" s="211"/>
      <c r="Q359" s="211"/>
      <c r="R359" s="211"/>
      <c r="S359" s="211"/>
      <c r="T359" s="21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06" t="s">
        <v>519</v>
      </c>
      <c r="AU359" s="206" t="s">
        <v>89</v>
      </c>
      <c r="AV359" s="13" t="s">
        <v>89</v>
      </c>
      <c r="AW359" s="13" t="s">
        <v>35</v>
      </c>
      <c r="AX359" s="13" t="s">
        <v>79</v>
      </c>
      <c r="AY359" s="206" t="s">
        <v>230</v>
      </c>
    </row>
    <row r="360" s="14" customFormat="1">
      <c r="A360" s="14"/>
      <c r="B360" s="213"/>
      <c r="C360" s="14"/>
      <c r="D360" s="191" t="s">
        <v>519</v>
      </c>
      <c r="E360" s="214" t="s">
        <v>1</v>
      </c>
      <c r="F360" s="215" t="s">
        <v>534</v>
      </c>
      <c r="G360" s="14"/>
      <c r="H360" s="216">
        <v>1</v>
      </c>
      <c r="I360" s="217"/>
      <c r="J360" s="14"/>
      <c r="K360" s="14"/>
      <c r="L360" s="213"/>
      <c r="M360" s="218"/>
      <c r="N360" s="219"/>
      <c r="O360" s="219"/>
      <c r="P360" s="219"/>
      <c r="Q360" s="219"/>
      <c r="R360" s="219"/>
      <c r="S360" s="219"/>
      <c r="T360" s="22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14" t="s">
        <v>519</v>
      </c>
      <c r="AU360" s="214" t="s">
        <v>89</v>
      </c>
      <c r="AV360" s="14" t="s">
        <v>235</v>
      </c>
      <c r="AW360" s="14" t="s">
        <v>35</v>
      </c>
      <c r="AX360" s="14" t="s">
        <v>87</v>
      </c>
      <c r="AY360" s="214" t="s">
        <v>230</v>
      </c>
    </row>
    <row r="361" s="2" customFormat="1" ht="16.5" customHeight="1">
      <c r="A361" s="38"/>
      <c r="B361" s="177"/>
      <c r="C361" s="236" t="s">
        <v>406</v>
      </c>
      <c r="D361" s="236" t="s">
        <v>745</v>
      </c>
      <c r="E361" s="237" t="s">
        <v>2189</v>
      </c>
      <c r="F361" s="238" t="s">
        <v>2190</v>
      </c>
      <c r="G361" s="239" t="s">
        <v>458</v>
      </c>
      <c r="H361" s="240">
        <v>1</v>
      </c>
      <c r="I361" s="241"/>
      <c r="J361" s="242">
        <f>ROUND(I361*H361,2)</f>
        <v>0</v>
      </c>
      <c r="K361" s="238" t="s">
        <v>515</v>
      </c>
      <c r="L361" s="243"/>
      <c r="M361" s="244" t="s">
        <v>1</v>
      </c>
      <c r="N361" s="245" t="s">
        <v>44</v>
      </c>
      <c r="O361" s="77"/>
      <c r="P361" s="187">
        <f>O361*H361</f>
        <v>0</v>
      </c>
      <c r="Q361" s="187">
        <v>0.002</v>
      </c>
      <c r="R361" s="187">
        <f>Q361*H361</f>
        <v>0.002</v>
      </c>
      <c r="S361" s="187">
        <v>0</v>
      </c>
      <c r="T361" s="188">
        <f>S361*H361</f>
        <v>0</v>
      </c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R361" s="189" t="s">
        <v>260</v>
      </c>
      <c r="AT361" s="189" t="s">
        <v>745</v>
      </c>
      <c r="AU361" s="189" t="s">
        <v>89</v>
      </c>
      <c r="AY361" s="19" t="s">
        <v>230</v>
      </c>
      <c r="BE361" s="190">
        <f>IF(N361="základní",J361,0)</f>
        <v>0</v>
      </c>
      <c r="BF361" s="190">
        <f>IF(N361="snížená",J361,0)</f>
        <v>0</v>
      </c>
      <c r="BG361" s="190">
        <f>IF(N361="zákl. přenesená",J361,0)</f>
        <v>0</v>
      </c>
      <c r="BH361" s="190">
        <f>IF(N361="sníž. přenesená",J361,0)</f>
        <v>0</v>
      </c>
      <c r="BI361" s="190">
        <f>IF(N361="nulová",J361,0)</f>
        <v>0</v>
      </c>
      <c r="BJ361" s="19" t="s">
        <v>87</v>
      </c>
      <c r="BK361" s="190">
        <f>ROUND(I361*H361,2)</f>
        <v>0</v>
      </c>
      <c r="BL361" s="19" t="s">
        <v>235</v>
      </c>
      <c r="BM361" s="189" t="s">
        <v>3213</v>
      </c>
    </row>
    <row r="362" s="2" customFormat="1">
      <c r="A362" s="38"/>
      <c r="B362" s="39"/>
      <c r="C362" s="38"/>
      <c r="D362" s="191" t="s">
        <v>237</v>
      </c>
      <c r="E362" s="38"/>
      <c r="F362" s="192" t="s">
        <v>2190</v>
      </c>
      <c r="G362" s="38"/>
      <c r="H362" s="38"/>
      <c r="I362" s="193"/>
      <c r="J362" s="38"/>
      <c r="K362" s="38"/>
      <c r="L362" s="39"/>
      <c r="M362" s="194"/>
      <c r="N362" s="195"/>
      <c r="O362" s="77"/>
      <c r="P362" s="77"/>
      <c r="Q362" s="77"/>
      <c r="R362" s="77"/>
      <c r="S362" s="77"/>
      <c r="T362" s="7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T362" s="19" t="s">
        <v>237</v>
      </c>
      <c r="AU362" s="19" t="s">
        <v>89</v>
      </c>
    </row>
    <row r="363" s="13" customFormat="1">
      <c r="A363" s="13"/>
      <c r="B363" s="205"/>
      <c r="C363" s="13"/>
      <c r="D363" s="191" t="s">
        <v>519</v>
      </c>
      <c r="E363" s="206" t="s">
        <v>1</v>
      </c>
      <c r="F363" s="207" t="s">
        <v>3214</v>
      </c>
      <c r="G363" s="13"/>
      <c r="H363" s="208">
        <v>1</v>
      </c>
      <c r="I363" s="209"/>
      <c r="J363" s="13"/>
      <c r="K363" s="13"/>
      <c r="L363" s="205"/>
      <c r="M363" s="210"/>
      <c r="N363" s="211"/>
      <c r="O363" s="211"/>
      <c r="P363" s="211"/>
      <c r="Q363" s="211"/>
      <c r="R363" s="211"/>
      <c r="S363" s="211"/>
      <c r="T363" s="21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06" t="s">
        <v>519</v>
      </c>
      <c r="AU363" s="206" t="s">
        <v>89</v>
      </c>
      <c r="AV363" s="13" t="s">
        <v>89</v>
      </c>
      <c r="AW363" s="13" t="s">
        <v>35</v>
      </c>
      <c r="AX363" s="13" t="s">
        <v>79</v>
      </c>
      <c r="AY363" s="206" t="s">
        <v>230</v>
      </c>
    </row>
    <row r="364" s="14" customFormat="1">
      <c r="A364" s="14"/>
      <c r="B364" s="213"/>
      <c r="C364" s="14"/>
      <c r="D364" s="191" t="s">
        <v>519</v>
      </c>
      <c r="E364" s="214" t="s">
        <v>1</v>
      </c>
      <c r="F364" s="215" t="s">
        <v>534</v>
      </c>
      <c r="G364" s="14"/>
      <c r="H364" s="216">
        <v>1</v>
      </c>
      <c r="I364" s="217"/>
      <c r="J364" s="14"/>
      <c r="K364" s="14"/>
      <c r="L364" s="213"/>
      <c r="M364" s="218"/>
      <c r="N364" s="219"/>
      <c r="O364" s="219"/>
      <c r="P364" s="219"/>
      <c r="Q364" s="219"/>
      <c r="R364" s="219"/>
      <c r="S364" s="219"/>
      <c r="T364" s="220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14" t="s">
        <v>519</v>
      </c>
      <c r="AU364" s="214" t="s">
        <v>89</v>
      </c>
      <c r="AV364" s="14" t="s">
        <v>235</v>
      </c>
      <c r="AW364" s="14" t="s">
        <v>35</v>
      </c>
      <c r="AX364" s="14" t="s">
        <v>87</v>
      </c>
      <c r="AY364" s="214" t="s">
        <v>230</v>
      </c>
    </row>
    <row r="365" s="2" customFormat="1" ht="16.5" customHeight="1">
      <c r="A365" s="38"/>
      <c r="B365" s="177"/>
      <c r="C365" s="178" t="s">
        <v>410</v>
      </c>
      <c r="D365" s="178" t="s">
        <v>231</v>
      </c>
      <c r="E365" s="179" t="s">
        <v>2220</v>
      </c>
      <c r="F365" s="180" t="s">
        <v>2221</v>
      </c>
      <c r="G365" s="181" t="s">
        <v>458</v>
      </c>
      <c r="H365" s="182">
        <v>1</v>
      </c>
      <c r="I365" s="183"/>
      <c r="J365" s="184">
        <f>ROUND(I365*H365,2)</f>
        <v>0</v>
      </c>
      <c r="K365" s="180" t="s">
        <v>515</v>
      </c>
      <c r="L365" s="39"/>
      <c r="M365" s="185" t="s">
        <v>1</v>
      </c>
      <c r="N365" s="186" t="s">
        <v>44</v>
      </c>
      <c r="O365" s="77"/>
      <c r="P365" s="187">
        <f>O365*H365</f>
        <v>0</v>
      </c>
      <c r="Q365" s="187">
        <v>0.012184</v>
      </c>
      <c r="R365" s="187">
        <f>Q365*H365</f>
        <v>0.012184</v>
      </c>
      <c r="S365" s="187">
        <v>0</v>
      </c>
      <c r="T365" s="188">
        <f>S365*H365</f>
        <v>0</v>
      </c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R365" s="189" t="s">
        <v>235</v>
      </c>
      <c r="AT365" s="189" t="s">
        <v>231</v>
      </c>
      <c r="AU365" s="189" t="s">
        <v>89</v>
      </c>
      <c r="AY365" s="19" t="s">
        <v>230</v>
      </c>
      <c r="BE365" s="190">
        <f>IF(N365="základní",J365,0)</f>
        <v>0</v>
      </c>
      <c r="BF365" s="190">
        <f>IF(N365="snížená",J365,0)</f>
        <v>0</v>
      </c>
      <c r="BG365" s="190">
        <f>IF(N365="zákl. přenesená",J365,0)</f>
        <v>0</v>
      </c>
      <c r="BH365" s="190">
        <f>IF(N365="sníž. přenesená",J365,0)</f>
        <v>0</v>
      </c>
      <c r="BI365" s="190">
        <f>IF(N365="nulová",J365,0)</f>
        <v>0</v>
      </c>
      <c r="BJ365" s="19" t="s">
        <v>87</v>
      </c>
      <c r="BK365" s="190">
        <f>ROUND(I365*H365,2)</f>
        <v>0</v>
      </c>
      <c r="BL365" s="19" t="s">
        <v>235</v>
      </c>
      <c r="BM365" s="189" t="s">
        <v>3215</v>
      </c>
    </row>
    <row r="366" s="2" customFormat="1">
      <c r="A366" s="38"/>
      <c r="B366" s="39"/>
      <c r="C366" s="38"/>
      <c r="D366" s="191" t="s">
        <v>237</v>
      </c>
      <c r="E366" s="38"/>
      <c r="F366" s="192" t="s">
        <v>2223</v>
      </c>
      <c r="G366" s="38"/>
      <c r="H366" s="38"/>
      <c r="I366" s="193"/>
      <c r="J366" s="38"/>
      <c r="K366" s="38"/>
      <c r="L366" s="39"/>
      <c r="M366" s="194"/>
      <c r="N366" s="195"/>
      <c r="O366" s="77"/>
      <c r="P366" s="77"/>
      <c r="Q366" s="77"/>
      <c r="R366" s="77"/>
      <c r="S366" s="77"/>
      <c r="T366" s="7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T366" s="19" t="s">
        <v>237</v>
      </c>
      <c r="AU366" s="19" t="s">
        <v>89</v>
      </c>
    </row>
    <row r="367" s="2" customFormat="1">
      <c r="A367" s="38"/>
      <c r="B367" s="39"/>
      <c r="C367" s="38"/>
      <c r="D367" s="199" t="s">
        <v>397</v>
      </c>
      <c r="E367" s="38"/>
      <c r="F367" s="200" t="s">
        <v>2224</v>
      </c>
      <c r="G367" s="38"/>
      <c r="H367" s="38"/>
      <c r="I367" s="193"/>
      <c r="J367" s="38"/>
      <c r="K367" s="38"/>
      <c r="L367" s="39"/>
      <c r="M367" s="194"/>
      <c r="N367" s="195"/>
      <c r="O367" s="77"/>
      <c r="P367" s="77"/>
      <c r="Q367" s="77"/>
      <c r="R367" s="77"/>
      <c r="S367" s="77"/>
      <c r="T367" s="7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T367" s="19" t="s">
        <v>397</v>
      </c>
      <c r="AU367" s="19" t="s">
        <v>89</v>
      </c>
    </row>
    <row r="368" s="13" customFormat="1">
      <c r="A368" s="13"/>
      <c r="B368" s="205"/>
      <c r="C368" s="13"/>
      <c r="D368" s="191" t="s">
        <v>519</v>
      </c>
      <c r="E368" s="206" t="s">
        <v>1</v>
      </c>
      <c r="F368" s="207" t="s">
        <v>2894</v>
      </c>
      <c r="G368" s="13"/>
      <c r="H368" s="208">
        <v>1</v>
      </c>
      <c r="I368" s="209"/>
      <c r="J368" s="13"/>
      <c r="K368" s="13"/>
      <c r="L368" s="205"/>
      <c r="M368" s="210"/>
      <c r="N368" s="211"/>
      <c r="O368" s="211"/>
      <c r="P368" s="211"/>
      <c r="Q368" s="211"/>
      <c r="R368" s="211"/>
      <c r="S368" s="211"/>
      <c r="T368" s="21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06" t="s">
        <v>519</v>
      </c>
      <c r="AU368" s="206" t="s">
        <v>89</v>
      </c>
      <c r="AV368" s="13" t="s">
        <v>89</v>
      </c>
      <c r="AW368" s="13" t="s">
        <v>35</v>
      </c>
      <c r="AX368" s="13" t="s">
        <v>79</v>
      </c>
      <c r="AY368" s="206" t="s">
        <v>230</v>
      </c>
    </row>
    <row r="369" s="14" customFormat="1">
      <c r="A369" s="14"/>
      <c r="B369" s="213"/>
      <c r="C369" s="14"/>
      <c r="D369" s="191" t="s">
        <v>519</v>
      </c>
      <c r="E369" s="214" t="s">
        <v>1</v>
      </c>
      <c r="F369" s="215" t="s">
        <v>534</v>
      </c>
      <c r="G369" s="14"/>
      <c r="H369" s="216">
        <v>1</v>
      </c>
      <c r="I369" s="217"/>
      <c r="J369" s="14"/>
      <c r="K369" s="14"/>
      <c r="L369" s="213"/>
      <c r="M369" s="218"/>
      <c r="N369" s="219"/>
      <c r="O369" s="219"/>
      <c r="P369" s="219"/>
      <c r="Q369" s="219"/>
      <c r="R369" s="219"/>
      <c r="S369" s="219"/>
      <c r="T369" s="220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14" t="s">
        <v>519</v>
      </c>
      <c r="AU369" s="214" t="s">
        <v>89</v>
      </c>
      <c r="AV369" s="14" t="s">
        <v>235</v>
      </c>
      <c r="AW369" s="14" t="s">
        <v>35</v>
      </c>
      <c r="AX369" s="14" t="s">
        <v>87</v>
      </c>
      <c r="AY369" s="214" t="s">
        <v>230</v>
      </c>
    </row>
    <row r="370" s="2" customFormat="1" ht="16.5" customHeight="1">
      <c r="A370" s="38"/>
      <c r="B370" s="177"/>
      <c r="C370" s="236" t="s">
        <v>416</v>
      </c>
      <c r="D370" s="236" t="s">
        <v>745</v>
      </c>
      <c r="E370" s="237" t="s">
        <v>2226</v>
      </c>
      <c r="F370" s="238" t="s">
        <v>2227</v>
      </c>
      <c r="G370" s="239" t="s">
        <v>458</v>
      </c>
      <c r="H370" s="240">
        <v>1</v>
      </c>
      <c r="I370" s="241"/>
      <c r="J370" s="242">
        <f>ROUND(I370*H370,2)</f>
        <v>0</v>
      </c>
      <c r="K370" s="238" t="s">
        <v>515</v>
      </c>
      <c r="L370" s="243"/>
      <c r="M370" s="244" t="s">
        <v>1</v>
      </c>
      <c r="N370" s="245" t="s">
        <v>44</v>
      </c>
      <c r="O370" s="77"/>
      <c r="P370" s="187">
        <f>O370*H370</f>
        <v>0</v>
      </c>
      <c r="Q370" s="187">
        <v>0.58499999999999996</v>
      </c>
      <c r="R370" s="187">
        <f>Q370*H370</f>
        <v>0.58499999999999996</v>
      </c>
      <c r="S370" s="187">
        <v>0</v>
      </c>
      <c r="T370" s="188">
        <f>S370*H370</f>
        <v>0</v>
      </c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R370" s="189" t="s">
        <v>260</v>
      </c>
      <c r="AT370" s="189" t="s">
        <v>745</v>
      </c>
      <c r="AU370" s="189" t="s">
        <v>89</v>
      </c>
      <c r="AY370" s="19" t="s">
        <v>230</v>
      </c>
      <c r="BE370" s="190">
        <f>IF(N370="základní",J370,0)</f>
        <v>0</v>
      </c>
      <c r="BF370" s="190">
        <f>IF(N370="snížená",J370,0)</f>
        <v>0</v>
      </c>
      <c r="BG370" s="190">
        <f>IF(N370="zákl. přenesená",J370,0)</f>
        <v>0</v>
      </c>
      <c r="BH370" s="190">
        <f>IF(N370="sníž. přenesená",J370,0)</f>
        <v>0</v>
      </c>
      <c r="BI370" s="190">
        <f>IF(N370="nulová",J370,0)</f>
        <v>0</v>
      </c>
      <c r="BJ370" s="19" t="s">
        <v>87</v>
      </c>
      <c r="BK370" s="190">
        <f>ROUND(I370*H370,2)</f>
        <v>0</v>
      </c>
      <c r="BL370" s="19" t="s">
        <v>235</v>
      </c>
      <c r="BM370" s="189" t="s">
        <v>3216</v>
      </c>
    </row>
    <row r="371" s="2" customFormat="1">
      <c r="A371" s="38"/>
      <c r="B371" s="39"/>
      <c r="C371" s="38"/>
      <c r="D371" s="191" t="s">
        <v>237</v>
      </c>
      <c r="E371" s="38"/>
      <c r="F371" s="192" t="s">
        <v>2227</v>
      </c>
      <c r="G371" s="38"/>
      <c r="H371" s="38"/>
      <c r="I371" s="193"/>
      <c r="J371" s="38"/>
      <c r="K371" s="38"/>
      <c r="L371" s="39"/>
      <c r="M371" s="194"/>
      <c r="N371" s="195"/>
      <c r="O371" s="77"/>
      <c r="P371" s="77"/>
      <c r="Q371" s="77"/>
      <c r="R371" s="77"/>
      <c r="S371" s="77"/>
      <c r="T371" s="7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T371" s="19" t="s">
        <v>237</v>
      </c>
      <c r="AU371" s="19" t="s">
        <v>89</v>
      </c>
    </row>
    <row r="372" s="13" customFormat="1">
      <c r="A372" s="13"/>
      <c r="B372" s="205"/>
      <c r="C372" s="13"/>
      <c r="D372" s="191" t="s">
        <v>519</v>
      </c>
      <c r="E372" s="206" t="s">
        <v>1</v>
      </c>
      <c r="F372" s="207" t="s">
        <v>2894</v>
      </c>
      <c r="G372" s="13"/>
      <c r="H372" s="208">
        <v>1</v>
      </c>
      <c r="I372" s="209"/>
      <c r="J372" s="13"/>
      <c r="K372" s="13"/>
      <c r="L372" s="205"/>
      <c r="M372" s="210"/>
      <c r="N372" s="211"/>
      <c r="O372" s="211"/>
      <c r="P372" s="211"/>
      <c r="Q372" s="211"/>
      <c r="R372" s="211"/>
      <c r="S372" s="211"/>
      <c r="T372" s="21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06" t="s">
        <v>519</v>
      </c>
      <c r="AU372" s="206" t="s">
        <v>89</v>
      </c>
      <c r="AV372" s="13" t="s">
        <v>89</v>
      </c>
      <c r="AW372" s="13" t="s">
        <v>35</v>
      </c>
      <c r="AX372" s="13" t="s">
        <v>79</v>
      </c>
      <c r="AY372" s="206" t="s">
        <v>230</v>
      </c>
    </row>
    <row r="373" s="14" customFormat="1">
      <c r="A373" s="14"/>
      <c r="B373" s="213"/>
      <c r="C373" s="14"/>
      <c r="D373" s="191" t="s">
        <v>519</v>
      </c>
      <c r="E373" s="214" t="s">
        <v>1</v>
      </c>
      <c r="F373" s="215" t="s">
        <v>534</v>
      </c>
      <c r="G373" s="14"/>
      <c r="H373" s="216">
        <v>1</v>
      </c>
      <c r="I373" s="217"/>
      <c r="J373" s="14"/>
      <c r="K373" s="14"/>
      <c r="L373" s="213"/>
      <c r="M373" s="218"/>
      <c r="N373" s="219"/>
      <c r="O373" s="219"/>
      <c r="P373" s="219"/>
      <c r="Q373" s="219"/>
      <c r="R373" s="219"/>
      <c r="S373" s="219"/>
      <c r="T373" s="220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14" t="s">
        <v>519</v>
      </c>
      <c r="AU373" s="214" t="s">
        <v>89</v>
      </c>
      <c r="AV373" s="14" t="s">
        <v>235</v>
      </c>
      <c r="AW373" s="14" t="s">
        <v>35</v>
      </c>
      <c r="AX373" s="14" t="s">
        <v>87</v>
      </c>
      <c r="AY373" s="214" t="s">
        <v>230</v>
      </c>
    </row>
    <row r="374" s="2" customFormat="1" ht="16.5" customHeight="1">
      <c r="A374" s="38"/>
      <c r="B374" s="177"/>
      <c r="C374" s="178" t="s">
        <v>422</v>
      </c>
      <c r="D374" s="178" t="s">
        <v>231</v>
      </c>
      <c r="E374" s="179" t="s">
        <v>3033</v>
      </c>
      <c r="F374" s="180" t="s">
        <v>3034</v>
      </c>
      <c r="G374" s="181" t="s">
        <v>458</v>
      </c>
      <c r="H374" s="182">
        <v>1</v>
      </c>
      <c r="I374" s="183"/>
      <c r="J374" s="184">
        <f>ROUND(I374*H374,2)</f>
        <v>0</v>
      </c>
      <c r="K374" s="180" t="s">
        <v>515</v>
      </c>
      <c r="L374" s="39"/>
      <c r="M374" s="185" t="s">
        <v>1</v>
      </c>
      <c r="N374" s="186" t="s">
        <v>44</v>
      </c>
      <c r="O374" s="77"/>
      <c r="P374" s="187">
        <f>O374*H374</f>
        <v>0</v>
      </c>
      <c r="Q374" s="187">
        <v>0.11121</v>
      </c>
      <c r="R374" s="187">
        <f>Q374*H374</f>
        <v>0.11121</v>
      </c>
      <c r="S374" s="187">
        <v>0</v>
      </c>
      <c r="T374" s="188">
        <f>S374*H374</f>
        <v>0</v>
      </c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R374" s="189" t="s">
        <v>235</v>
      </c>
      <c r="AT374" s="189" t="s">
        <v>231</v>
      </c>
      <c r="AU374" s="189" t="s">
        <v>89</v>
      </c>
      <c r="AY374" s="19" t="s">
        <v>230</v>
      </c>
      <c r="BE374" s="190">
        <f>IF(N374="základní",J374,0)</f>
        <v>0</v>
      </c>
      <c r="BF374" s="190">
        <f>IF(N374="snížená",J374,0)</f>
        <v>0</v>
      </c>
      <c r="BG374" s="190">
        <f>IF(N374="zákl. přenesená",J374,0)</f>
        <v>0</v>
      </c>
      <c r="BH374" s="190">
        <f>IF(N374="sníž. přenesená",J374,0)</f>
        <v>0</v>
      </c>
      <c r="BI374" s="190">
        <f>IF(N374="nulová",J374,0)</f>
        <v>0</v>
      </c>
      <c r="BJ374" s="19" t="s">
        <v>87</v>
      </c>
      <c r="BK374" s="190">
        <f>ROUND(I374*H374,2)</f>
        <v>0</v>
      </c>
      <c r="BL374" s="19" t="s">
        <v>235</v>
      </c>
      <c r="BM374" s="189" t="s">
        <v>3217</v>
      </c>
    </row>
    <row r="375" s="2" customFormat="1">
      <c r="A375" s="38"/>
      <c r="B375" s="39"/>
      <c r="C375" s="38"/>
      <c r="D375" s="191" t="s">
        <v>237</v>
      </c>
      <c r="E375" s="38"/>
      <c r="F375" s="192" t="s">
        <v>3036</v>
      </c>
      <c r="G375" s="38"/>
      <c r="H375" s="38"/>
      <c r="I375" s="193"/>
      <c r="J375" s="38"/>
      <c r="K375" s="38"/>
      <c r="L375" s="39"/>
      <c r="M375" s="194"/>
      <c r="N375" s="195"/>
      <c r="O375" s="77"/>
      <c r="P375" s="77"/>
      <c r="Q375" s="77"/>
      <c r="R375" s="77"/>
      <c r="S375" s="77"/>
      <c r="T375" s="7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T375" s="19" t="s">
        <v>237</v>
      </c>
      <c r="AU375" s="19" t="s">
        <v>89</v>
      </c>
    </row>
    <row r="376" s="2" customFormat="1">
      <c r="A376" s="38"/>
      <c r="B376" s="39"/>
      <c r="C376" s="38"/>
      <c r="D376" s="199" t="s">
        <v>397</v>
      </c>
      <c r="E376" s="38"/>
      <c r="F376" s="200" t="s">
        <v>3037</v>
      </c>
      <c r="G376" s="38"/>
      <c r="H376" s="38"/>
      <c r="I376" s="193"/>
      <c r="J376" s="38"/>
      <c r="K376" s="38"/>
      <c r="L376" s="39"/>
      <c r="M376" s="194"/>
      <c r="N376" s="195"/>
      <c r="O376" s="77"/>
      <c r="P376" s="77"/>
      <c r="Q376" s="77"/>
      <c r="R376" s="77"/>
      <c r="S376" s="77"/>
      <c r="T376" s="7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T376" s="19" t="s">
        <v>397</v>
      </c>
      <c r="AU376" s="19" t="s">
        <v>89</v>
      </c>
    </row>
    <row r="377" s="13" customFormat="1">
      <c r="A377" s="13"/>
      <c r="B377" s="205"/>
      <c r="C377" s="13"/>
      <c r="D377" s="191" t="s">
        <v>519</v>
      </c>
      <c r="E377" s="206" t="s">
        <v>1</v>
      </c>
      <c r="F377" s="207" t="s">
        <v>3218</v>
      </c>
      <c r="G377" s="13"/>
      <c r="H377" s="208">
        <v>1</v>
      </c>
      <c r="I377" s="209"/>
      <c r="J377" s="13"/>
      <c r="K377" s="13"/>
      <c r="L377" s="205"/>
      <c r="M377" s="210"/>
      <c r="N377" s="211"/>
      <c r="O377" s="211"/>
      <c r="P377" s="211"/>
      <c r="Q377" s="211"/>
      <c r="R377" s="211"/>
      <c r="S377" s="211"/>
      <c r="T377" s="21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06" t="s">
        <v>519</v>
      </c>
      <c r="AU377" s="206" t="s">
        <v>89</v>
      </c>
      <c r="AV377" s="13" t="s">
        <v>89</v>
      </c>
      <c r="AW377" s="13" t="s">
        <v>35</v>
      </c>
      <c r="AX377" s="13" t="s">
        <v>79</v>
      </c>
      <c r="AY377" s="206" t="s">
        <v>230</v>
      </c>
    </row>
    <row r="378" s="14" customFormat="1">
      <c r="A378" s="14"/>
      <c r="B378" s="213"/>
      <c r="C378" s="14"/>
      <c r="D378" s="191" t="s">
        <v>519</v>
      </c>
      <c r="E378" s="214" t="s">
        <v>1</v>
      </c>
      <c r="F378" s="215" t="s">
        <v>534</v>
      </c>
      <c r="G378" s="14"/>
      <c r="H378" s="216">
        <v>1</v>
      </c>
      <c r="I378" s="217"/>
      <c r="J378" s="14"/>
      <c r="K378" s="14"/>
      <c r="L378" s="213"/>
      <c r="M378" s="218"/>
      <c r="N378" s="219"/>
      <c r="O378" s="219"/>
      <c r="P378" s="219"/>
      <c r="Q378" s="219"/>
      <c r="R378" s="219"/>
      <c r="S378" s="219"/>
      <c r="T378" s="22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14" t="s">
        <v>519</v>
      </c>
      <c r="AU378" s="214" t="s">
        <v>89</v>
      </c>
      <c r="AV378" s="14" t="s">
        <v>235</v>
      </c>
      <c r="AW378" s="14" t="s">
        <v>35</v>
      </c>
      <c r="AX378" s="14" t="s">
        <v>87</v>
      </c>
      <c r="AY378" s="214" t="s">
        <v>230</v>
      </c>
    </row>
    <row r="379" s="2" customFormat="1" ht="16.5" customHeight="1">
      <c r="A379" s="38"/>
      <c r="B379" s="177"/>
      <c r="C379" s="178" t="s">
        <v>426</v>
      </c>
      <c r="D379" s="178" t="s">
        <v>231</v>
      </c>
      <c r="E379" s="179" t="s">
        <v>2766</v>
      </c>
      <c r="F379" s="180" t="s">
        <v>2767</v>
      </c>
      <c r="G379" s="181" t="s">
        <v>458</v>
      </c>
      <c r="H379" s="182">
        <v>1</v>
      </c>
      <c r="I379" s="183"/>
      <c r="J379" s="184">
        <f>ROUND(I379*H379,2)</f>
        <v>0</v>
      </c>
      <c r="K379" s="180" t="s">
        <v>515</v>
      </c>
      <c r="L379" s="39"/>
      <c r="M379" s="185" t="s">
        <v>1</v>
      </c>
      <c r="N379" s="186" t="s">
        <v>44</v>
      </c>
      <c r="O379" s="77"/>
      <c r="P379" s="187">
        <f>O379*H379</f>
        <v>0</v>
      </c>
      <c r="Q379" s="187">
        <v>0.11045000000000001</v>
      </c>
      <c r="R379" s="187">
        <f>Q379*H379</f>
        <v>0.11045000000000001</v>
      </c>
      <c r="S379" s="187">
        <v>0</v>
      </c>
      <c r="T379" s="188">
        <f>S379*H379</f>
        <v>0</v>
      </c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R379" s="189" t="s">
        <v>235</v>
      </c>
      <c r="AT379" s="189" t="s">
        <v>231</v>
      </c>
      <c r="AU379" s="189" t="s">
        <v>89</v>
      </c>
      <c r="AY379" s="19" t="s">
        <v>230</v>
      </c>
      <c r="BE379" s="190">
        <f>IF(N379="základní",J379,0)</f>
        <v>0</v>
      </c>
      <c r="BF379" s="190">
        <f>IF(N379="snížená",J379,0)</f>
        <v>0</v>
      </c>
      <c r="BG379" s="190">
        <f>IF(N379="zákl. přenesená",J379,0)</f>
        <v>0</v>
      </c>
      <c r="BH379" s="190">
        <f>IF(N379="sníž. přenesená",J379,0)</f>
        <v>0</v>
      </c>
      <c r="BI379" s="190">
        <f>IF(N379="nulová",J379,0)</f>
        <v>0</v>
      </c>
      <c r="BJ379" s="19" t="s">
        <v>87</v>
      </c>
      <c r="BK379" s="190">
        <f>ROUND(I379*H379,2)</f>
        <v>0</v>
      </c>
      <c r="BL379" s="19" t="s">
        <v>235</v>
      </c>
      <c r="BM379" s="189" t="s">
        <v>3219</v>
      </c>
    </row>
    <row r="380" s="2" customFormat="1">
      <c r="A380" s="38"/>
      <c r="B380" s="39"/>
      <c r="C380" s="38"/>
      <c r="D380" s="191" t="s">
        <v>237</v>
      </c>
      <c r="E380" s="38"/>
      <c r="F380" s="192" t="s">
        <v>2769</v>
      </c>
      <c r="G380" s="38"/>
      <c r="H380" s="38"/>
      <c r="I380" s="193"/>
      <c r="J380" s="38"/>
      <c r="K380" s="38"/>
      <c r="L380" s="39"/>
      <c r="M380" s="194"/>
      <c r="N380" s="195"/>
      <c r="O380" s="77"/>
      <c r="P380" s="77"/>
      <c r="Q380" s="77"/>
      <c r="R380" s="77"/>
      <c r="S380" s="77"/>
      <c r="T380" s="7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T380" s="19" t="s">
        <v>237</v>
      </c>
      <c r="AU380" s="19" t="s">
        <v>89</v>
      </c>
    </row>
    <row r="381" s="2" customFormat="1">
      <c r="A381" s="38"/>
      <c r="B381" s="39"/>
      <c r="C381" s="38"/>
      <c r="D381" s="199" t="s">
        <v>397</v>
      </c>
      <c r="E381" s="38"/>
      <c r="F381" s="200" t="s">
        <v>2770</v>
      </c>
      <c r="G381" s="38"/>
      <c r="H381" s="38"/>
      <c r="I381" s="193"/>
      <c r="J381" s="38"/>
      <c r="K381" s="38"/>
      <c r="L381" s="39"/>
      <c r="M381" s="194"/>
      <c r="N381" s="195"/>
      <c r="O381" s="77"/>
      <c r="P381" s="77"/>
      <c r="Q381" s="77"/>
      <c r="R381" s="77"/>
      <c r="S381" s="77"/>
      <c r="T381" s="7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19" t="s">
        <v>397</v>
      </c>
      <c r="AU381" s="19" t="s">
        <v>89</v>
      </c>
    </row>
    <row r="382" s="13" customFormat="1">
      <c r="A382" s="13"/>
      <c r="B382" s="205"/>
      <c r="C382" s="13"/>
      <c r="D382" s="191" t="s">
        <v>519</v>
      </c>
      <c r="E382" s="206" t="s">
        <v>1</v>
      </c>
      <c r="F382" s="207" t="s">
        <v>3218</v>
      </c>
      <c r="G382" s="13"/>
      <c r="H382" s="208">
        <v>1</v>
      </c>
      <c r="I382" s="209"/>
      <c r="J382" s="13"/>
      <c r="K382" s="13"/>
      <c r="L382" s="205"/>
      <c r="M382" s="210"/>
      <c r="N382" s="211"/>
      <c r="O382" s="211"/>
      <c r="P382" s="211"/>
      <c r="Q382" s="211"/>
      <c r="R382" s="211"/>
      <c r="S382" s="211"/>
      <c r="T382" s="21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06" t="s">
        <v>519</v>
      </c>
      <c r="AU382" s="206" t="s">
        <v>89</v>
      </c>
      <c r="AV382" s="13" t="s">
        <v>89</v>
      </c>
      <c r="AW382" s="13" t="s">
        <v>35</v>
      </c>
      <c r="AX382" s="13" t="s">
        <v>79</v>
      </c>
      <c r="AY382" s="206" t="s">
        <v>230</v>
      </c>
    </row>
    <row r="383" s="14" customFormat="1">
      <c r="A383" s="14"/>
      <c r="B383" s="213"/>
      <c r="C383" s="14"/>
      <c r="D383" s="191" t="s">
        <v>519</v>
      </c>
      <c r="E383" s="214" t="s">
        <v>1</v>
      </c>
      <c r="F383" s="215" t="s">
        <v>534</v>
      </c>
      <c r="G383" s="14"/>
      <c r="H383" s="216">
        <v>1</v>
      </c>
      <c r="I383" s="217"/>
      <c r="J383" s="14"/>
      <c r="K383" s="14"/>
      <c r="L383" s="213"/>
      <c r="M383" s="218"/>
      <c r="N383" s="219"/>
      <c r="O383" s="219"/>
      <c r="P383" s="219"/>
      <c r="Q383" s="219"/>
      <c r="R383" s="219"/>
      <c r="S383" s="219"/>
      <c r="T383" s="220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14" t="s">
        <v>519</v>
      </c>
      <c r="AU383" s="214" t="s">
        <v>89</v>
      </c>
      <c r="AV383" s="14" t="s">
        <v>235</v>
      </c>
      <c r="AW383" s="14" t="s">
        <v>35</v>
      </c>
      <c r="AX383" s="14" t="s">
        <v>87</v>
      </c>
      <c r="AY383" s="214" t="s">
        <v>230</v>
      </c>
    </row>
    <row r="384" s="2" customFormat="1" ht="16.5" customHeight="1">
      <c r="A384" s="38"/>
      <c r="B384" s="177"/>
      <c r="C384" s="178" t="s">
        <v>430</v>
      </c>
      <c r="D384" s="178" t="s">
        <v>231</v>
      </c>
      <c r="E384" s="179" t="s">
        <v>2789</v>
      </c>
      <c r="F384" s="180" t="s">
        <v>2790</v>
      </c>
      <c r="G384" s="181" t="s">
        <v>458</v>
      </c>
      <c r="H384" s="182">
        <v>2</v>
      </c>
      <c r="I384" s="183"/>
      <c r="J384" s="184">
        <f>ROUND(I384*H384,2)</f>
        <v>0</v>
      </c>
      <c r="K384" s="180" t="s">
        <v>515</v>
      </c>
      <c r="L384" s="39"/>
      <c r="M384" s="185" t="s">
        <v>1</v>
      </c>
      <c r="N384" s="186" t="s">
        <v>44</v>
      </c>
      <c r="O384" s="77"/>
      <c r="P384" s="187">
        <f>O384*H384</f>
        <v>0</v>
      </c>
      <c r="Q384" s="187">
        <v>0.024240000000000001</v>
      </c>
      <c r="R384" s="187">
        <f>Q384*H384</f>
        <v>0.048480000000000002</v>
      </c>
      <c r="S384" s="187">
        <v>0</v>
      </c>
      <c r="T384" s="188">
        <f>S384*H384</f>
        <v>0</v>
      </c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R384" s="189" t="s">
        <v>235</v>
      </c>
      <c r="AT384" s="189" t="s">
        <v>231</v>
      </c>
      <c r="AU384" s="189" t="s">
        <v>89</v>
      </c>
      <c r="AY384" s="19" t="s">
        <v>230</v>
      </c>
      <c r="BE384" s="190">
        <f>IF(N384="základní",J384,0)</f>
        <v>0</v>
      </c>
      <c r="BF384" s="190">
        <f>IF(N384="snížená",J384,0)</f>
        <v>0</v>
      </c>
      <c r="BG384" s="190">
        <f>IF(N384="zákl. přenesená",J384,0)</f>
        <v>0</v>
      </c>
      <c r="BH384" s="190">
        <f>IF(N384="sníž. přenesená",J384,0)</f>
        <v>0</v>
      </c>
      <c r="BI384" s="190">
        <f>IF(N384="nulová",J384,0)</f>
        <v>0</v>
      </c>
      <c r="BJ384" s="19" t="s">
        <v>87</v>
      </c>
      <c r="BK384" s="190">
        <f>ROUND(I384*H384,2)</f>
        <v>0</v>
      </c>
      <c r="BL384" s="19" t="s">
        <v>235</v>
      </c>
      <c r="BM384" s="189" t="s">
        <v>3220</v>
      </c>
    </row>
    <row r="385" s="2" customFormat="1">
      <c r="A385" s="38"/>
      <c r="B385" s="39"/>
      <c r="C385" s="38"/>
      <c r="D385" s="191" t="s">
        <v>237</v>
      </c>
      <c r="E385" s="38"/>
      <c r="F385" s="192" t="s">
        <v>2792</v>
      </c>
      <c r="G385" s="38"/>
      <c r="H385" s="38"/>
      <c r="I385" s="193"/>
      <c r="J385" s="38"/>
      <c r="K385" s="38"/>
      <c r="L385" s="39"/>
      <c r="M385" s="194"/>
      <c r="N385" s="195"/>
      <c r="O385" s="77"/>
      <c r="P385" s="77"/>
      <c r="Q385" s="77"/>
      <c r="R385" s="77"/>
      <c r="S385" s="77"/>
      <c r="T385" s="7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T385" s="19" t="s">
        <v>237</v>
      </c>
      <c r="AU385" s="19" t="s">
        <v>89</v>
      </c>
    </row>
    <row r="386" s="2" customFormat="1">
      <c r="A386" s="38"/>
      <c r="B386" s="39"/>
      <c r="C386" s="38"/>
      <c r="D386" s="199" t="s">
        <v>397</v>
      </c>
      <c r="E386" s="38"/>
      <c r="F386" s="200" t="s">
        <v>2793</v>
      </c>
      <c r="G386" s="38"/>
      <c r="H386" s="38"/>
      <c r="I386" s="193"/>
      <c r="J386" s="38"/>
      <c r="K386" s="38"/>
      <c r="L386" s="39"/>
      <c r="M386" s="194"/>
      <c r="N386" s="195"/>
      <c r="O386" s="77"/>
      <c r="P386" s="77"/>
      <c r="Q386" s="77"/>
      <c r="R386" s="77"/>
      <c r="S386" s="77"/>
      <c r="T386" s="7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T386" s="19" t="s">
        <v>397</v>
      </c>
      <c r="AU386" s="19" t="s">
        <v>89</v>
      </c>
    </row>
    <row r="387" s="2" customFormat="1" ht="16.5" customHeight="1">
      <c r="A387" s="38"/>
      <c r="B387" s="177"/>
      <c r="C387" s="178" t="s">
        <v>434</v>
      </c>
      <c r="D387" s="178" t="s">
        <v>231</v>
      </c>
      <c r="E387" s="179" t="s">
        <v>2794</v>
      </c>
      <c r="F387" s="180" t="s">
        <v>2795</v>
      </c>
      <c r="G387" s="181" t="s">
        <v>458</v>
      </c>
      <c r="H387" s="182">
        <v>2</v>
      </c>
      <c r="I387" s="183"/>
      <c r="J387" s="184">
        <f>ROUND(I387*H387,2)</f>
        <v>0</v>
      </c>
      <c r="K387" s="180" t="s">
        <v>515</v>
      </c>
      <c r="L387" s="39"/>
      <c r="M387" s="185" t="s">
        <v>1</v>
      </c>
      <c r="N387" s="186" t="s">
        <v>44</v>
      </c>
      <c r="O387" s="77"/>
      <c r="P387" s="187">
        <f>O387*H387</f>
        <v>0</v>
      </c>
      <c r="Q387" s="187">
        <v>0</v>
      </c>
      <c r="R387" s="187">
        <f>Q387*H387</f>
        <v>0</v>
      </c>
      <c r="S387" s="187">
        <v>0</v>
      </c>
      <c r="T387" s="188">
        <f>S387*H387</f>
        <v>0</v>
      </c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R387" s="189" t="s">
        <v>235</v>
      </c>
      <c r="AT387" s="189" t="s">
        <v>231</v>
      </c>
      <c r="AU387" s="189" t="s">
        <v>89</v>
      </c>
      <c r="AY387" s="19" t="s">
        <v>230</v>
      </c>
      <c r="BE387" s="190">
        <f>IF(N387="základní",J387,0)</f>
        <v>0</v>
      </c>
      <c r="BF387" s="190">
        <f>IF(N387="snížená",J387,0)</f>
        <v>0</v>
      </c>
      <c r="BG387" s="190">
        <f>IF(N387="zákl. přenesená",J387,0)</f>
        <v>0</v>
      </c>
      <c r="BH387" s="190">
        <f>IF(N387="sníž. přenesená",J387,0)</f>
        <v>0</v>
      </c>
      <c r="BI387" s="190">
        <f>IF(N387="nulová",J387,0)</f>
        <v>0</v>
      </c>
      <c r="BJ387" s="19" t="s">
        <v>87</v>
      </c>
      <c r="BK387" s="190">
        <f>ROUND(I387*H387,2)</f>
        <v>0</v>
      </c>
      <c r="BL387" s="19" t="s">
        <v>235</v>
      </c>
      <c r="BM387" s="189" t="s">
        <v>3221</v>
      </c>
    </row>
    <row r="388" s="2" customFormat="1">
      <c r="A388" s="38"/>
      <c r="B388" s="39"/>
      <c r="C388" s="38"/>
      <c r="D388" s="191" t="s">
        <v>237</v>
      </c>
      <c r="E388" s="38"/>
      <c r="F388" s="192" t="s">
        <v>2797</v>
      </c>
      <c r="G388" s="38"/>
      <c r="H388" s="38"/>
      <c r="I388" s="193"/>
      <c r="J388" s="38"/>
      <c r="K388" s="38"/>
      <c r="L388" s="39"/>
      <c r="M388" s="194"/>
      <c r="N388" s="195"/>
      <c r="O388" s="77"/>
      <c r="P388" s="77"/>
      <c r="Q388" s="77"/>
      <c r="R388" s="77"/>
      <c r="S388" s="77"/>
      <c r="T388" s="7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T388" s="19" t="s">
        <v>237</v>
      </c>
      <c r="AU388" s="19" t="s">
        <v>89</v>
      </c>
    </row>
    <row r="389" s="2" customFormat="1">
      <c r="A389" s="38"/>
      <c r="B389" s="39"/>
      <c r="C389" s="38"/>
      <c r="D389" s="199" t="s">
        <v>397</v>
      </c>
      <c r="E389" s="38"/>
      <c r="F389" s="200" t="s">
        <v>2798</v>
      </c>
      <c r="G389" s="38"/>
      <c r="H389" s="38"/>
      <c r="I389" s="193"/>
      <c r="J389" s="38"/>
      <c r="K389" s="38"/>
      <c r="L389" s="39"/>
      <c r="M389" s="194"/>
      <c r="N389" s="195"/>
      <c r="O389" s="77"/>
      <c r="P389" s="77"/>
      <c r="Q389" s="77"/>
      <c r="R389" s="77"/>
      <c r="S389" s="77"/>
      <c r="T389" s="7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19" t="s">
        <v>397</v>
      </c>
      <c r="AU389" s="19" t="s">
        <v>89</v>
      </c>
    </row>
    <row r="390" s="2" customFormat="1" ht="21.75" customHeight="1">
      <c r="A390" s="38"/>
      <c r="B390" s="177"/>
      <c r="C390" s="178" t="s">
        <v>438</v>
      </c>
      <c r="D390" s="178" t="s">
        <v>231</v>
      </c>
      <c r="E390" s="179" t="s">
        <v>2804</v>
      </c>
      <c r="F390" s="180" t="s">
        <v>2805</v>
      </c>
      <c r="G390" s="181" t="s">
        <v>458</v>
      </c>
      <c r="H390" s="182">
        <v>2</v>
      </c>
      <c r="I390" s="183"/>
      <c r="J390" s="184">
        <f>ROUND(I390*H390,2)</f>
        <v>0</v>
      </c>
      <c r="K390" s="180" t="s">
        <v>515</v>
      </c>
      <c r="L390" s="39"/>
      <c r="M390" s="185" t="s">
        <v>1</v>
      </c>
      <c r="N390" s="186" t="s">
        <v>44</v>
      </c>
      <c r="O390" s="77"/>
      <c r="P390" s="187">
        <f>O390*H390</f>
        <v>0</v>
      </c>
      <c r="Q390" s="187">
        <v>0.21007999999999999</v>
      </c>
      <c r="R390" s="187">
        <f>Q390*H390</f>
        <v>0.42015999999999998</v>
      </c>
      <c r="S390" s="187">
        <v>0</v>
      </c>
      <c r="T390" s="188">
        <f>S390*H390</f>
        <v>0</v>
      </c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R390" s="189" t="s">
        <v>235</v>
      </c>
      <c r="AT390" s="189" t="s">
        <v>231</v>
      </c>
      <c r="AU390" s="189" t="s">
        <v>89</v>
      </c>
      <c r="AY390" s="19" t="s">
        <v>230</v>
      </c>
      <c r="BE390" s="190">
        <f>IF(N390="základní",J390,0)</f>
        <v>0</v>
      </c>
      <c r="BF390" s="190">
        <f>IF(N390="snížená",J390,0)</f>
        <v>0</v>
      </c>
      <c r="BG390" s="190">
        <f>IF(N390="zákl. přenesená",J390,0)</f>
        <v>0</v>
      </c>
      <c r="BH390" s="190">
        <f>IF(N390="sníž. přenesená",J390,0)</f>
        <v>0</v>
      </c>
      <c r="BI390" s="190">
        <f>IF(N390="nulová",J390,0)</f>
        <v>0</v>
      </c>
      <c r="BJ390" s="19" t="s">
        <v>87</v>
      </c>
      <c r="BK390" s="190">
        <f>ROUND(I390*H390,2)</f>
        <v>0</v>
      </c>
      <c r="BL390" s="19" t="s">
        <v>235</v>
      </c>
      <c r="BM390" s="189" t="s">
        <v>3222</v>
      </c>
    </row>
    <row r="391" s="2" customFormat="1">
      <c r="A391" s="38"/>
      <c r="B391" s="39"/>
      <c r="C391" s="38"/>
      <c r="D391" s="191" t="s">
        <v>237</v>
      </c>
      <c r="E391" s="38"/>
      <c r="F391" s="192" t="s">
        <v>2807</v>
      </c>
      <c r="G391" s="38"/>
      <c r="H391" s="38"/>
      <c r="I391" s="193"/>
      <c r="J391" s="38"/>
      <c r="K391" s="38"/>
      <c r="L391" s="39"/>
      <c r="M391" s="194"/>
      <c r="N391" s="195"/>
      <c r="O391" s="77"/>
      <c r="P391" s="77"/>
      <c r="Q391" s="77"/>
      <c r="R391" s="77"/>
      <c r="S391" s="77"/>
      <c r="T391" s="7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T391" s="19" t="s">
        <v>237</v>
      </c>
      <c r="AU391" s="19" t="s">
        <v>89</v>
      </c>
    </row>
    <row r="392" s="2" customFormat="1">
      <c r="A392" s="38"/>
      <c r="B392" s="39"/>
      <c r="C392" s="38"/>
      <c r="D392" s="199" t="s">
        <v>397</v>
      </c>
      <c r="E392" s="38"/>
      <c r="F392" s="200" t="s">
        <v>2808</v>
      </c>
      <c r="G392" s="38"/>
      <c r="H392" s="38"/>
      <c r="I392" s="193"/>
      <c r="J392" s="38"/>
      <c r="K392" s="38"/>
      <c r="L392" s="39"/>
      <c r="M392" s="194"/>
      <c r="N392" s="195"/>
      <c r="O392" s="77"/>
      <c r="P392" s="77"/>
      <c r="Q392" s="77"/>
      <c r="R392" s="77"/>
      <c r="S392" s="77"/>
      <c r="T392" s="7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T392" s="19" t="s">
        <v>397</v>
      </c>
      <c r="AU392" s="19" t="s">
        <v>89</v>
      </c>
    </row>
    <row r="393" s="2" customFormat="1" ht="21.75" customHeight="1">
      <c r="A393" s="38"/>
      <c r="B393" s="177"/>
      <c r="C393" s="178" t="s">
        <v>445</v>
      </c>
      <c r="D393" s="178" t="s">
        <v>231</v>
      </c>
      <c r="E393" s="179" t="s">
        <v>2229</v>
      </c>
      <c r="F393" s="180" t="s">
        <v>2230</v>
      </c>
      <c r="G393" s="181" t="s">
        <v>458</v>
      </c>
      <c r="H393" s="182">
        <v>1</v>
      </c>
      <c r="I393" s="183"/>
      <c r="J393" s="184">
        <f>ROUND(I393*H393,2)</f>
        <v>0</v>
      </c>
      <c r="K393" s="180" t="s">
        <v>515</v>
      </c>
      <c r="L393" s="39"/>
      <c r="M393" s="185" t="s">
        <v>1</v>
      </c>
      <c r="N393" s="186" t="s">
        <v>44</v>
      </c>
      <c r="O393" s="77"/>
      <c r="P393" s="187">
        <f>O393*H393</f>
        <v>0</v>
      </c>
      <c r="Q393" s="187">
        <v>0.089999999999999997</v>
      </c>
      <c r="R393" s="187">
        <f>Q393*H393</f>
        <v>0.089999999999999997</v>
      </c>
      <c r="S393" s="187">
        <v>0</v>
      </c>
      <c r="T393" s="188">
        <f>S393*H393</f>
        <v>0</v>
      </c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R393" s="189" t="s">
        <v>235</v>
      </c>
      <c r="AT393" s="189" t="s">
        <v>231</v>
      </c>
      <c r="AU393" s="189" t="s">
        <v>89</v>
      </c>
      <c r="AY393" s="19" t="s">
        <v>230</v>
      </c>
      <c r="BE393" s="190">
        <f>IF(N393="základní",J393,0)</f>
        <v>0</v>
      </c>
      <c r="BF393" s="190">
        <f>IF(N393="snížená",J393,0)</f>
        <v>0</v>
      </c>
      <c r="BG393" s="190">
        <f>IF(N393="zákl. přenesená",J393,0)</f>
        <v>0</v>
      </c>
      <c r="BH393" s="190">
        <f>IF(N393="sníž. přenesená",J393,0)</f>
        <v>0</v>
      </c>
      <c r="BI393" s="190">
        <f>IF(N393="nulová",J393,0)</f>
        <v>0</v>
      </c>
      <c r="BJ393" s="19" t="s">
        <v>87</v>
      </c>
      <c r="BK393" s="190">
        <f>ROUND(I393*H393,2)</f>
        <v>0</v>
      </c>
      <c r="BL393" s="19" t="s">
        <v>235</v>
      </c>
      <c r="BM393" s="189" t="s">
        <v>3223</v>
      </c>
    </row>
    <row r="394" s="2" customFormat="1">
      <c r="A394" s="38"/>
      <c r="B394" s="39"/>
      <c r="C394" s="38"/>
      <c r="D394" s="191" t="s">
        <v>237</v>
      </c>
      <c r="E394" s="38"/>
      <c r="F394" s="192" t="s">
        <v>2232</v>
      </c>
      <c r="G394" s="38"/>
      <c r="H394" s="38"/>
      <c r="I394" s="193"/>
      <c r="J394" s="38"/>
      <c r="K394" s="38"/>
      <c r="L394" s="39"/>
      <c r="M394" s="194"/>
      <c r="N394" s="195"/>
      <c r="O394" s="77"/>
      <c r="P394" s="77"/>
      <c r="Q394" s="77"/>
      <c r="R394" s="77"/>
      <c r="S394" s="77"/>
      <c r="T394" s="7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T394" s="19" t="s">
        <v>237</v>
      </c>
      <c r="AU394" s="19" t="s">
        <v>89</v>
      </c>
    </row>
    <row r="395" s="2" customFormat="1">
      <c r="A395" s="38"/>
      <c r="B395" s="39"/>
      <c r="C395" s="38"/>
      <c r="D395" s="199" t="s">
        <v>397</v>
      </c>
      <c r="E395" s="38"/>
      <c r="F395" s="200" t="s">
        <v>2233</v>
      </c>
      <c r="G395" s="38"/>
      <c r="H395" s="38"/>
      <c r="I395" s="193"/>
      <c r="J395" s="38"/>
      <c r="K395" s="38"/>
      <c r="L395" s="39"/>
      <c r="M395" s="194"/>
      <c r="N395" s="195"/>
      <c r="O395" s="77"/>
      <c r="P395" s="77"/>
      <c r="Q395" s="77"/>
      <c r="R395" s="77"/>
      <c r="S395" s="77"/>
      <c r="T395" s="7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19" t="s">
        <v>397</v>
      </c>
      <c r="AU395" s="19" t="s">
        <v>89</v>
      </c>
    </row>
    <row r="396" s="13" customFormat="1">
      <c r="A396" s="13"/>
      <c r="B396" s="205"/>
      <c r="C396" s="13"/>
      <c r="D396" s="191" t="s">
        <v>519</v>
      </c>
      <c r="E396" s="206" t="s">
        <v>1</v>
      </c>
      <c r="F396" s="207" t="s">
        <v>2897</v>
      </c>
      <c r="G396" s="13"/>
      <c r="H396" s="208">
        <v>1</v>
      </c>
      <c r="I396" s="209"/>
      <c r="J396" s="13"/>
      <c r="K396" s="13"/>
      <c r="L396" s="205"/>
      <c r="M396" s="210"/>
      <c r="N396" s="211"/>
      <c r="O396" s="211"/>
      <c r="P396" s="211"/>
      <c r="Q396" s="211"/>
      <c r="R396" s="211"/>
      <c r="S396" s="211"/>
      <c r="T396" s="21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06" t="s">
        <v>519</v>
      </c>
      <c r="AU396" s="206" t="s">
        <v>89</v>
      </c>
      <c r="AV396" s="13" t="s">
        <v>89</v>
      </c>
      <c r="AW396" s="13" t="s">
        <v>35</v>
      </c>
      <c r="AX396" s="13" t="s">
        <v>79</v>
      </c>
      <c r="AY396" s="206" t="s">
        <v>230</v>
      </c>
    </row>
    <row r="397" s="14" customFormat="1">
      <c r="A397" s="14"/>
      <c r="B397" s="213"/>
      <c r="C397" s="14"/>
      <c r="D397" s="191" t="s">
        <v>519</v>
      </c>
      <c r="E397" s="214" t="s">
        <v>1</v>
      </c>
      <c r="F397" s="215" t="s">
        <v>534</v>
      </c>
      <c r="G397" s="14"/>
      <c r="H397" s="216">
        <v>1</v>
      </c>
      <c r="I397" s="217"/>
      <c r="J397" s="14"/>
      <c r="K397" s="14"/>
      <c r="L397" s="213"/>
      <c r="M397" s="218"/>
      <c r="N397" s="219"/>
      <c r="O397" s="219"/>
      <c r="P397" s="219"/>
      <c r="Q397" s="219"/>
      <c r="R397" s="219"/>
      <c r="S397" s="219"/>
      <c r="T397" s="220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14" t="s">
        <v>519</v>
      </c>
      <c r="AU397" s="214" t="s">
        <v>89</v>
      </c>
      <c r="AV397" s="14" t="s">
        <v>235</v>
      </c>
      <c r="AW397" s="14" t="s">
        <v>35</v>
      </c>
      <c r="AX397" s="14" t="s">
        <v>87</v>
      </c>
      <c r="AY397" s="214" t="s">
        <v>230</v>
      </c>
    </row>
    <row r="398" s="2" customFormat="1" ht="16.5" customHeight="1">
      <c r="A398" s="38"/>
      <c r="B398" s="177"/>
      <c r="C398" s="236" t="s">
        <v>450</v>
      </c>
      <c r="D398" s="236" t="s">
        <v>745</v>
      </c>
      <c r="E398" s="237" t="s">
        <v>2235</v>
      </c>
      <c r="F398" s="238" t="s">
        <v>2236</v>
      </c>
      <c r="G398" s="239" t="s">
        <v>458</v>
      </c>
      <c r="H398" s="240">
        <v>1</v>
      </c>
      <c r="I398" s="241"/>
      <c r="J398" s="242">
        <f>ROUND(I398*H398,2)</f>
        <v>0</v>
      </c>
      <c r="K398" s="238" t="s">
        <v>515</v>
      </c>
      <c r="L398" s="243"/>
      <c r="M398" s="244" t="s">
        <v>1</v>
      </c>
      <c r="N398" s="245" t="s">
        <v>44</v>
      </c>
      <c r="O398" s="77"/>
      <c r="P398" s="187">
        <f>O398*H398</f>
        <v>0</v>
      </c>
      <c r="Q398" s="187">
        <v>0.12</v>
      </c>
      <c r="R398" s="187">
        <f>Q398*H398</f>
        <v>0.12</v>
      </c>
      <c r="S398" s="187">
        <v>0</v>
      </c>
      <c r="T398" s="188">
        <f>S398*H398</f>
        <v>0</v>
      </c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R398" s="189" t="s">
        <v>260</v>
      </c>
      <c r="AT398" s="189" t="s">
        <v>745</v>
      </c>
      <c r="AU398" s="189" t="s">
        <v>89</v>
      </c>
      <c r="AY398" s="19" t="s">
        <v>230</v>
      </c>
      <c r="BE398" s="190">
        <f>IF(N398="základní",J398,0)</f>
        <v>0</v>
      </c>
      <c r="BF398" s="190">
        <f>IF(N398="snížená",J398,0)</f>
        <v>0</v>
      </c>
      <c r="BG398" s="190">
        <f>IF(N398="zákl. přenesená",J398,0)</f>
        <v>0</v>
      </c>
      <c r="BH398" s="190">
        <f>IF(N398="sníž. přenesená",J398,0)</f>
        <v>0</v>
      </c>
      <c r="BI398" s="190">
        <f>IF(N398="nulová",J398,0)</f>
        <v>0</v>
      </c>
      <c r="BJ398" s="19" t="s">
        <v>87</v>
      </c>
      <c r="BK398" s="190">
        <f>ROUND(I398*H398,2)</f>
        <v>0</v>
      </c>
      <c r="BL398" s="19" t="s">
        <v>235</v>
      </c>
      <c r="BM398" s="189" t="s">
        <v>3224</v>
      </c>
    </row>
    <row r="399" s="2" customFormat="1">
      <c r="A399" s="38"/>
      <c r="B399" s="39"/>
      <c r="C399" s="38"/>
      <c r="D399" s="191" t="s">
        <v>237</v>
      </c>
      <c r="E399" s="38"/>
      <c r="F399" s="192" t="s">
        <v>2236</v>
      </c>
      <c r="G399" s="38"/>
      <c r="H399" s="38"/>
      <c r="I399" s="193"/>
      <c r="J399" s="38"/>
      <c r="K399" s="38"/>
      <c r="L399" s="39"/>
      <c r="M399" s="194"/>
      <c r="N399" s="195"/>
      <c r="O399" s="77"/>
      <c r="P399" s="77"/>
      <c r="Q399" s="77"/>
      <c r="R399" s="77"/>
      <c r="S399" s="77"/>
      <c r="T399" s="7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T399" s="19" t="s">
        <v>237</v>
      </c>
      <c r="AU399" s="19" t="s">
        <v>89</v>
      </c>
    </row>
    <row r="400" s="13" customFormat="1">
      <c r="A400" s="13"/>
      <c r="B400" s="205"/>
      <c r="C400" s="13"/>
      <c r="D400" s="191" t="s">
        <v>519</v>
      </c>
      <c r="E400" s="206" t="s">
        <v>1</v>
      </c>
      <c r="F400" s="207" t="s">
        <v>2897</v>
      </c>
      <c r="G400" s="13"/>
      <c r="H400" s="208">
        <v>1</v>
      </c>
      <c r="I400" s="209"/>
      <c r="J400" s="13"/>
      <c r="K400" s="13"/>
      <c r="L400" s="205"/>
      <c r="M400" s="210"/>
      <c r="N400" s="211"/>
      <c r="O400" s="211"/>
      <c r="P400" s="211"/>
      <c r="Q400" s="211"/>
      <c r="R400" s="211"/>
      <c r="S400" s="211"/>
      <c r="T400" s="212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06" t="s">
        <v>519</v>
      </c>
      <c r="AU400" s="206" t="s">
        <v>89</v>
      </c>
      <c r="AV400" s="13" t="s">
        <v>89</v>
      </c>
      <c r="AW400" s="13" t="s">
        <v>35</v>
      </c>
      <c r="AX400" s="13" t="s">
        <v>79</v>
      </c>
      <c r="AY400" s="206" t="s">
        <v>230</v>
      </c>
    </row>
    <row r="401" s="14" customFormat="1">
      <c r="A401" s="14"/>
      <c r="B401" s="213"/>
      <c r="C401" s="14"/>
      <c r="D401" s="191" t="s">
        <v>519</v>
      </c>
      <c r="E401" s="214" t="s">
        <v>1</v>
      </c>
      <c r="F401" s="215" t="s">
        <v>534</v>
      </c>
      <c r="G401" s="14"/>
      <c r="H401" s="216">
        <v>1</v>
      </c>
      <c r="I401" s="217"/>
      <c r="J401" s="14"/>
      <c r="K401" s="14"/>
      <c r="L401" s="213"/>
      <c r="M401" s="218"/>
      <c r="N401" s="219"/>
      <c r="O401" s="219"/>
      <c r="P401" s="219"/>
      <c r="Q401" s="219"/>
      <c r="R401" s="219"/>
      <c r="S401" s="219"/>
      <c r="T401" s="220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14" t="s">
        <v>519</v>
      </c>
      <c r="AU401" s="214" t="s">
        <v>89</v>
      </c>
      <c r="AV401" s="14" t="s">
        <v>235</v>
      </c>
      <c r="AW401" s="14" t="s">
        <v>35</v>
      </c>
      <c r="AX401" s="14" t="s">
        <v>87</v>
      </c>
      <c r="AY401" s="214" t="s">
        <v>230</v>
      </c>
    </row>
    <row r="402" s="12" customFormat="1" ht="22.8" customHeight="1">
      <c r="A402" s="12"/>
      <c r="B402" s="166"/>
      <c r="C402" s="12"/>
      <c r="D402" s="167" t="s">
        <v>78</v>
      </c>
      <c r="E402" s="197" t="s">
        <v>1366</v>
      </c>
      <c r="F402" s="197" t="s">
        <v>1367</v>
      </c>
      <c r="G402" s="12"/>
      <c r="H402" s="12"/>
      <c r="I402" s="169"/>
      <c r="J402" s="198">
        <f>BK402</f>
        <v>0</v>
      </c>
      <c r="K402" s="12"/>
      <c r="L402" s="166"/>
      <c r="M402" s="171"/>
      <c r="N402" s="172"/>
      <c r="O402" s="172"/>
      <c r="P402" s="173">
        <f>SUM(P403:P408)</f>
        <v>0</v>
      </c>
      <c r="Q402" s="172"/>
      <c r="R402" s="173">
        <f>SUM(R403:R408)</f>
        <v>0</v>
      </c>
      <c r="S402" s="172"/>
      <c r="T402" s="174">
        <f>SUM(T403:T408)</f>
        <v>0</v>
      </c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R402" s="167" t="s">
        <v>87</v>
      </c>
      <c r="AT402" s="175" t="s">
        <v>78</v>
      </c>
      <c r="AU402" s="175" t="s">
        <v>87</v>
      </c>
      <c r="AY402" s="167" t="s">
        <v>230</v>
      </c>
      <c r="BK402" s="176">
        <f>SUM(BK403:BK408)</f>
        <v>0</v>
      </c>
    </row>
    <row r="403" s="2" customFormat="1" ht="16.5" customHeight="1">
      <c r="A403" s="38"/>
      <c r="B403" s="177"/>
      <c r="C403" s="178" t="s">
        <v>455</v>
      </c>
      <c r="D403" s="178" t="s">
        <v>231</v>
      </c>
      <c r="E403" s="179" t="s">
        <v>2241</v>
      </c>
      <c r="F403" s="180" t="s">
        <v>2242</v>
      </c>
      <c r="G403" s="181" t="s">
        <v>748</v>
      </c>
      <c r="H403" s="182">
        <v>4.7080000000000002</v>
      </c>
      <c r="I403" s="183"/>
      <c r="J403" s="184">
        <f>ROUND(I403*H403,2)</f>
        <v>0</v>
      </c>
      <c r="K403" s="180" t="s">
        <v>515</v>
      </c>
      <c r="L403" s="39"/>
      <c r="M403" s="185" t="s">
        <v>1</v>
      </c>
      <c r="N403" s="186" t="s">
        <v>44</v>
      </c>
      <c r="O403" s="77"/>
      <c r="P403" s="187">
        <f>O403*H403</f>
        <v>0</v>
      </c>
      <c r="Q403" s="187">
        <v>0</v>
      </c>
      <c r="R403" s="187">
        <f>Q403*H403</f>
        <v>0</v>
      </c>
      <c r="S403" s="187">
        <v>0</v>
      </c>
      <c r="T403" s="188">
        <f>S403*H403</f>
        <v>0</v>
      </c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R403" s="189" t="s">
        <v>235</v>
      </c>
      <c r="AT403" s="189" t="s">
        <v>231</v>
      </c>
      <c r="AU403" s="189" t="s">
        <v>89</v>
      </c>
      <c r="AY403" s="19" t="s">
        <v>230</v>
      </c>
      <c r="BE403" s="190">
        <f>IF(N403="základní",J403,0)</f>
        <v>0</v>
      </c>
      <c r="BF403" s="190">
        <f>IF(N403="snížená",J403,0)</f>
        <v>0</v>
      </c>
      <c r="BG403" s="190">
        <f>IF(N403="zákl. přenesená",J403,0)</f>
        <v>0</v>
      </c>
      <c r="BH403" s="190">
        <f>IF(N403="sníž. přenesená",J403,0)</f>
        <v>0</v>
      </c>
      <c r="BI403" s="190">
        <f>IF(N403="nulová",J403,0)</f>
        <v>0</v>
      </c>
      <c r="BJ403" s="19" t="s">
        <v>87</v>
      </c>
      <c r="BK403" s="190">
        <f>ROUND(I403*H403,2)</f>
        <v>0</v>
      </c>
      <c r="BL403" s="19" t="s">
        <v>235</v>
      </c>
      <c r="BM403" s="189" t="s">
        <v>3225</v>
      </c>
    </row>
    <row r="404" s="2" customFormat="1">
      <c r="A404" s="38"/>
      <c r="B404" s="39"/>
      <c r="C404" s="38"/>
      <c r="D404" s="191" t="s">
        <v>237</v>
      </c>
      <c r="E404" s="38"/>
      <c r="F404" s="192" t="s">
        <v>2244</v>
      </c>
      <c r="G404" s="38"/>
      <c r="H404" s="38"/>
      <c r="I404" s="193"/>
      <c r="J404" s="38"/>
      <c r="K404" s="38"/>
      <c r="L404" s="39"/>
      <c r="M404" s="194"/>
      <c r="N404" s="195"/>
      <c r="O404" s="77"/>
      <c r="P404" s="77"/>
      <c r="Q404" s="77"/>
      <c r="R404" s="77"/>
      <c r="S404" s="77"/>
      <c r="T404" s="7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T404" s="19" t="s">
        <v>237</v>
      </c>
      <c r="AU404" s="19" t="s">
        <v>89</v>
      </c>
    </row>
    <row r="405" s="2" customFormat="1">
      <c r="A405" s="38"/>
      <c r="B405" s="39"/>
      <c r="C405" s="38"/>
      <c r="D405" s="199" t="s">
        <v>397</v>
      </c>
      <c r="E405" s="38"/>
      <c r="F405" s="200" t="s">
        <v>2245</v>
      </c>
      <c r="G405" s="38"/>
      <c r="H405" s="38"/>
      <c r="I405" s="193"/>
      <c r="J405" s="38"/>
      <c r="K405" s="38"/>
      <c r="L405" s="39"/>
      <c r="M405" s="194"/>
      <c r="N405" s="195"/>
      <c r="O405" s="77"/>
      <c r="P405" s="77"/>
      <c r="Q405" s="77"/>
      <c r="R405" s="77"/>
      <c r="S405" s="77"/>
      <c r="T405" s="7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T405" s="19" t="s">
        <v>397</v>
      </c>
      <c r="AU405" s="19" t="s">
        <v>89</v>
      </c>
    </row>
    <row r="406" s="2" customFormat="1" ht="21.75" customHeight="1">
      <c r="A406" s="38"/>
      <c r="B406" s="177"/>
      <c r="C406" s="178" t="s">
        <v>460</v>
      </c>
      <c r="D406" s="178" t="s">
        <v>231</v>
      </c>
      <c r="E406" s="179" t="s">
        <v>2246</v>
      </c>
      <c r="F406" s="180" t="s">
        <v>2247</v>
      </c>
      <c r="G406" s="181" t="s">
        <v>748</v>
      </c>
      <c r="H406" s="182">
        <v>4.7080000000000002</v>
      </c>
      <c r="I406" s="183"/>
      <c r="J406" s="184">
        <f>ROUND(I406*H406,2)</f>
        <v>0</v>
      </c>
      <c r="K406" s="180" t="s">
        <v>515</v>
      </c>
      <c r="L406" s="39"/>
      <c r="M406" s="185" t="s">
        <v>1</v>
      </c>
      <c r="N406" s="186" t="s">
        <v>44</v>
      </c>
      <c r="O406" s="77"/>
      <c r="P406" s="187">
        <f>O406*H406</f>
        <v>0</v>
      </c>
      <c r="Q406" s="187">
        <v>0</v>
      </c>
      <c r="R406" s="187">
        <f>Q406*H406</f>
        <v>0</v>
      </c>
      <c r="S406" s="187">
        <v>0</v>
      </c>
      <c r="T406" s="188">
        <f>S406*H406</f>
        <v>0</v>
      </c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R406" s="189" t="s">
        <v>235</v>
      </c>
      <c r="AT406" s="189" t="s">
        <v>231</v>
      </c>
      <c r="AU406" s="189" t="s">
        <v>89</v>
      </c>
      <c r="AY406" s="19" t="s">
        <v>230</v>
      </c>
      <c r="BE406" s="190">
        <f>IF(N406="základní",J406,0)</f>
        <v>0</v>
      </c>
      <c r="BF406" s="190">
        <f>IF(N406="snížená",J406,0)</f>
        <v>0</v>
      </c>
      <c r="BG406" s="190">
        <f>IF(N406="zákl. přenesená",J406,0)</f>
        <v>0</v>
      </c>
      <c r="BH406" s="190">
        <f>IF(N406="sníž. přenesená",J406,0)</f>
        <v>0</v>
      </c>
      <c r="BI406" s="190">
        <f>IF(N406="nulová",J406,0)</f>
        <v>0</v>
      </c>
      <c r="BJ406" s="19" t="s">
        <v>87</v>
      </c>
      <c r="BK406" s="190">
        <f>ROUND(I406*H406,2)</f>
        <v>0</v>
      </c>
      <c r="BL406" s="19" t="s">
        <v>235</v>
      </c>
      <c r="BM406" s="189" t="s">
        <v>3226</v>
      </c>
    </row>
    <row r="407" s="2" customFormat="1">
      <c r="A407" s="38"/>
      <c r="B407" s="39"/>
      <c r="C407" s="38"/>
      <c r="D407" s="191" t="s">
        <v>237</v>
      </c>
      <c r="E407" s="38"/>
      <c r="F407" s="192" t="s">
        <v>2249</v>
      </c>
      <c r="G407" s="38"/>
      <c r="H407" s="38"/>
      <c r="I407" s="193"/>
      <c r="J407" s="38"/>
      <c r="K407" s="38"/>
      <c r="L407" s="39"/>
      <c r="M407" s="194"/>
      <c r="N407" s="195"/>
      <c r="O407" s="77"/>
      <c r="P407" s="77"/>
      <c r="Q407" s="77"/>
      <c r="R407" s="77"/>
      <c r="S407" s="77"/>
      <c r="T407" s="7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T407" s="19" t="s">
        <v>237</v>
      </c>
      <c r="AU407" s="19" t="s">
        <v>89</v>
      </c>
    </row>
    <row r="408" s="2" customFormat="1">
      <c r="A408" s="38"/>
      <c r="B408" s="39"/>
      <c r="C408" s="38"/>
      <c r="D408" s="199" t="s">
        <v>397</v>
      </c>
      <c r="E408" s="38"/>
      <c r="F408" s="200" t="s">
        <v>2250</v>
      </c>
      <c r="G408" s="38"/>
      <c r="H408" s="38"/>
      <c r="I408" s="193"/>
      <c r="J408" s="38"/>
      <c r="K408" s="38"/>
      <c r="L408" s="39"/>
      <c r="M408" s="201"/>
      <c r="N408" s="202"/>
      <c r="O408" s="203"/>
      <c r="P408" s="203"/>
      <c r="Q408" s="203"/>
      <c r="R408" s="203"/>
      <c r="S408" s="203"/>
      <c r="T408" s="204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T408" s="19" t="s">
        <v>397</v>
      </c>
      <c r="AU408" s="19" t="s">
        <v>89</v>
      </c>
    </row>
    <row r="409" s="2" customFormat="1" ht="6.96" customHeight="1">
      <c r="A409" s="38"/>
      <c r="B409" s="60"/>
      <c r="C409" s="61"/>
      <c r="D409" s="61"/>
      <c r="E409" s="61"/>
      <c r="F409" s="61"/>
      <c r="G409" s="61"/>
      <c r="H409" s="61"/>
      <c r="I409" s="61"/>
      <c r="J409" s="61"/>
      <c r="K409" s="61"/>
      <c r="L409" s="39"/>
      <c r="M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</row>
  </sheetData>
  <autoFilter ref="C125:K40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hyperlinks>
    <hyperlink ref="F131" r:id="rId1" display="https://podminky.urs.cz/item/CS_URS_2025_02/132254206"/>
    <hyperlink ref="F141" r:id="rId2" display="https://podminky.urs.cz/item/CS_URS_2025_02/132354206"/>
    <hyperlink ref="F146" r:id="rId3" display="https://podminky.urs.cz/item/CS_URS_2025_02/132454206"/>
    <hyperlink ref="F151" r:id="rId4" display="https://podminky.urs.cz/item/CS_URS_2025_02/132554206"/>
    <hyperlink ref="F156" r:id="rId5" display="https://podminky.urs.cz/item/CS_URS_2025_02/151811131"/>
    <hyperlink ref="F162" r:id="rId6" display="https://podminky.urs.cz/item/CS_URS_2025_02/151811132"/>
    <hyperlink ref="F169" r:id="rId7" display="https://podminky.urs.cz/item/CS_URS_2025_02/151811231"/>
    <hyperlink ref="F172" r:id="rId8" display="https://podminky.urs.cz/item/CS_URS_2025_02/151811232"/>
    <hyperlink ref="F175" r:id="rId9" display="https://podminky.urs.cz/item/CS_URS_2025_02/162751117"/>
    <hyperlink ref="F186" r:id="rId10" display="https://podminky.urs.cz/item/CS_URS_2025_02/162751119"/>
    <hyperlink ref="F198" r:id="rId11" display="https://podminky.urs.cz/item/CS_URS_2025_02/162751137"/>
    <hyperlink ref="F205" r:id="rId12" display="https://podminky.urs.cz/item/CS_URS_2025_02/162751139"/>
    <hyperlink ref="F213" r:id="rId13" display="https://podminky.urs.cz/item/CS_URS_2025_02/162751157"/>
    <hyperlink ref="F219" r:id="rId14" display="https://podminky.urs.cz/item/CS_URS_2025_02/162751159"/>
    <hyperlink ref="F226" r:id="rId15" display="https://podminky.urs.cz/item/CS_URS_2025_02/171201231"/>
    <hyperlink ref="F235" r:id="rId16" display="https://podminky.urs.cz/item/CS_URS_2025_02/174151101"/>
    <hyperlink ref="F258" r:id="rId17" display="https://podminky.urs.cz/item/CS_URS_2025_02/175151101"/>
    <hyperlink ref="F270" r:id="rId18" display="https://podminky.urs.cz/item/CS_URS_2025_02/359901211"/>
    <hyperlink ref="F277" r:id="rId19" display="https://podminky.urs.cz/item/CS_URS_2025_02/451573111"/>
    <hyperlink ref="F284" r:id="rId20" display="https://podminky.urs.cz/item/CS_URS_2025_02/452112111"/>
    <hyperlink ref="F298" r:id="rId21" display="https://podminky.urs.cz/item/CS_URS_2025_02/452112122"/>
    <hyperlink ref="F307" r:id="rId22" display="https://podminky.urs.cz/item/CS_URS_2025_02/452311151"/>
    <hyperlink ref="F312" r:id="rId23" display="https://podminky.urs.cz/item/CS_URS_2025_02/452351111"/>
    <hyperlink ref="F317" r:id="rId24" display="https://podminky.urs.cz/item/CS_URS_2025_02/452351112"/>
    <hyperlink ref="F321" r:id="rId25" display="https://podminky.urs.cz/item/CS_URS_2025_02/871360310"/>
    <hyperlink ref="F329" r:id="rId26" display="https://podminky.urs.cz/item/CS_URS_2025_02/871370310"/>
    <hyperlink ref="F337" r:id="rId27" display="https://podminky.urs.cz/item/CS_URS_2025_02/877370330"/>
    <hyperlink ref="F342" r:id="rId28" display="https://podminky.urs.cz/item/CS_URS_2025_02/892362121"/>
    <hyperlink ref="F345" r:id="rId29" display="https://podminky.urs.cz/item/CS_URS_2025_02/892372121"/>
    <hyperlink ref="F348" r:id="rId30" display="https://podminky.urs.cz/item/CS_URS_2025_02/892383122"/>
    <hyperlink ref="F354" r:id="rId31" display="https://podminky.urs.cz/item/CS_URS_2025_02/894410102"/>
    <hyperlink ref="F367" r:id="rId32" display="https://podminky.urs.cz/item/CS_URS_2025_02/894410232"/>
    <hyperlink ref="F376" r:id="rId33" display="https://podminky.urs.cz/item/CS_URS_2025_02/894812325"/>
    <hyperlink ref="F381" r:id="rId34" display="https://podminky.urs.cz/item/CS_URS_2025_02/894812326"/>
    <hyperlink ref="F386" r:id="rId35" display="https://podminky.urs.cz/item/CS_URS_2025_02/894812332"/>
    <hyperlink ref="F389" r:id="rId36" display="https://podminky.urs.cz/item/CS_URS_2025_02/894812339"/>
    <hyperlink ref="F392" r:id="rId37" display="https://podminky.urs.cz/item/CS_URS_2025_02/894812377"/>
    <hyperlink ref="F395" r:id="rId38" display="https://podminky.urs.cz/item/CS_URS_2025_02/899104112"/>
    <hyperlink ref="F405" r:id="rId39" display="https://podminky.urs.cz/item/CS_URS_2025_02/998276101"/>
    <hyperlink ref="F408" r:id="rId40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2562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3227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ROUND(J126,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ROUND((SUM(BE126:BE319)),  2)</f>
        <v>0</v>
      </c>
      <c r="G35" s="38"/>
      <c r="H35" s="38"/>
      <c r="I35" s="136">
        <v>0.20999999999999999</v>
      </c>
      <c r="J35" s="135">
        <f>ROUND(((SUM(BE126:BE319))*I35),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ROUND((SUM(BF126:BF319)),  2)</f>
        <v>0</v>
      </c>
      <c r="G36" s="38"/>
      <c r="H36" s="38"/>
      <c r="I36" s="136">
        <v>0.12</v>
      </c>
      <c r="J36" s="135">
        <f>ROUND(((SUM(BF126:BF319))*I36),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ROUND((SUM(BG126:BG319)),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ROUND((SUM(BH126:BH319)),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ROUND((SUM(BI126:BI319)),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2562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SO302.7 - Odbočení pro kanalizační přípojky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J126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1927</v>
      </c>
      <c r="E99" s="150"/>
      <c r="F99" s="150"/>
      <c r="G99" s="150"/>
      <c r="H99" s="150"/>
      <c r="I99" s="150"/>
      <c r="J99" s="151">
        <f>J127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J128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1928</v>
      </c>
      <c r="E101" s="154"/>
      <c r="F101" s="154"/>
      <c r="G101" s="154"/>
      <c r="H101" s="154"/>
      <c r="I101" s="154"/>
      <c r="J101" s="155">
        <f>J250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502</v>
      </c>
      <c r="E102" s="154"/>
      <c r="F102" s="154"/>
      <c r="G102" s="154"/>
      <c r="H102" s="154"/>
      <c r="I102" s="154"/>
      <c r="J102" s="155">
        <f>J256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505</v>
      </c>
      <c r="E103" s="154"/>
      <c r="F103" s="154"/>
      <c r="G103" s="154"/>
      <c r="H103" s="154"/>
      <c r="I103" s="154"/>
      <c r="J103" s="155">
        <f>J262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2"/>
      <c r="C104" s="10"/>
      <c r="D104" s="153" t="s">
        <v>508</v>
      </c>
      <c r="E104" s="154"/>
      <c r="F104" s="154"/>
      <c r="G104" s="154"/>
      <c r="H104" s="154"/>
      <c r="I104" s="154"/>
      <c r="J104" s="155">
        <f>J313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215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29" t="str">
        <f>E7</f>
        <v>Veřejná prostranství v lokalitě Z15 v Plané - etapa 1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29" t="s">
        <v>2562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1924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E11</f>
        <v>SO302.7 - Odbočení pro kanalizační přípojky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F14</f>
        <v xml:space="preserve">Planá u Mariánských Lázní [721280] </v>
      </c>
      <c r="G120" s="38"/>
      <c r="H120" s="38"/>
      <c r="I120" s="32" t="s">
        <v>22</v>
      </c>
      <c r="J120" s="69" t="str">
        <f>IF(J14="","",J14)</f>
        <v>10. 12. 2024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E17</f>
        <v>Planá</v>
      </c>
      <c r="G122" s="38"/>
      <c r="H122" s="38"/>
      <c r="I122" s="32" t="s">
        <v>31</v>
      </c>
      <c r="J122" s="36" t="str">
        <f>E23</f>
        <v>Laboro ateliér s.r.o.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29</v>
      </c>
      <c r="D123" s="38"/>
      <c r="E123" s="38"/>
      <c r="F123" s="27" t="str">
        <f>IF(E20="","",E20)</f>
        <v>Vyplň údaj</v>
      </c>
      <c r="G123" s="38"/>
      <c r="H123" s="38"/>
      <c r="I123" s="32" t="s">
        <v>36</v>
      </c>
      <c r="J123" s="36" t="str">
        <f>E26</f>
        <v>Laboro ateliér s.r.o.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6"/>
      <c r="B125" s="157"/>
      <c r="C125" s="158" t="s">
        <v>216</v>
      </c>
      <c r="D125" s="159" t="s">
        <v>64</v>
      </c>
      <c r="E125" s="159" t="s">
        <v>60</v>
      </c>
      <c r="F125" s="159" t="s">
        <v>61</v>
      </c>
      <c r="G125" s="159" t="s">
        <v>217</v>
      </c>
      <c r="H125" s="159" t="s">
        <v>218</v>
      </c>
      <c r="I125" s="159" t="s">
        <v>219</v>
      </c>
      <c r="J125" s="159" t="s">
        <v>205</v>
      </c>
      <c r="K125" s="160" t="s">
        <v>220</v>
      </c>
      <c r="L125" s="161"/>
      <c r="M125" s="86" t="s">
        <v>1</v>
      </c>
      <c r="N125" s="87" t="s">
        <v>43</v>
      </c>
      <c r="O125" s="87" t="s">
        <v>221</v>
      </c>
      <c r="P125" s="87" t="s">
        <v>222</v>
      </c>
      <c r="Q125" s="87" t="s">
        <v>223</v>
      </c>
      <c r="R125" s="87" t="s">
        <v>224</v>
      </c>
      <c r="S125" s="87" t="s">
        <v>225</v>
      </c>
      <c r="T125" s="88" t="s">
        <v>226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="2" customFormat="1" ht="22.8" customHeight="1">
      <c r="A126" s="38"/>
      <c r="B126" s="39"/>
      <c r="C126" s="93" t="s">
        <v>227</v>
      </c>
      <c r="D126" s="38"/>
      <c r="E126" s="38"/>
      <c r="F126" s="38"/>
      <c r="G126" s="38"/>
      <c r="H126" s="38"/>
      <c r="I126" s="38"/>
      <c r="J126" s="162">
        <f>BK126</f>
        <v>0</v>
      </c>
      <c r="K126" s="38"/>
      <c r="L126" s="39"/>
      <c r="M126" s="89"/>
      <c r="N126" s="73"/>
      <c r="O126" s="90"/>
      <c r="P126" s="163">
        <f>P127</f>
        <v>0</v>
      </c>
      <c r="Q126" s="90"/>
      <c r="R126" s="163">
        <f>R127</f>
        <v>0.76411200000000001</v>
      </c>
      <c r="S126" s="90"/>
      <c r="T126" s="164">
        <f>T127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78</v>
      </c>
      <c r="AU126" s="19" t="s">
        <v>207</v>
      </c>
      <c r="BK126" s="165">
        <f>BK127</f>
        <v>0</v>
      </c>
    </row>
    <row r="127" s="12" customFormat="1" ht="25.92" customHeight="1">
      <c r="A127" s="12"/>
      <c r="B127" s="166"/>
      <c r="C127" s="12"/>
      <c r="D127" s="167" t="s">
        <v>78</v>
      </c>
      <c r="E127" s="168" t="s">
        <v>509</v>
      </c>
      <c r="F127" s="168" t="s">
        <v>1929</v>
      </c>
      <c r="G127" s="12"/>
      <c r="H127" s="12"/>
      <c r="I127" s="169"/>
      <c r="J127" s="170">
        <f>BK127</f>
        <v>0</v>
      </c>
      <c r="K127" s="12"/>
      <c r="L127" s="166"/>
      <c r="M127" s="171"/>
      <c r="N127" s="172"/>
      <c r="O127" s="172"/>
      <c r="P127" s="173">
        <f>P128+P250+P256+P262+P313</f>
        <v>0</v>
      </c>
      <c r="Q127" s="172"/>
      <c r="R127" s="173">
        <f>R128+R250+R256+R262+R313</f>
        <v>0.76411200000000001</v>
      </c>
      <c r="S127" s="172"/>
      <c r="T127" s="174">
        <f>T128+T250+T256+T262+T313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7" t="s">
        <v>87</v>
      </c>
      <c r="AT127" s="175" t="s">
        <v>78</v>
      </c>
      <c r="AU127" s="175" t="s">
        <v>79</v>
      </c>
      <c r="AY127" s="167" t="s">
        <v>230</v>
      </c>
      <c r="BK127" s="176">
        <f>BK128+BK250+BK256+BK262+BK313</f>
        <v>0</v>
      </c>
    </row>
    <row r="128" s="12" customFormat="1" ht="22.8" customHeight="1">
      <c r="A128" s="12"/>
      <c r="B128" s="166"/>
      <c r="C128" s="12"/>
      <c r="D128" s="167" t="s">
        <v>78</v>
      </c>
      <c r="E128" s="197" t="s">
        <v>87</v>
      </c>
      <c r="F128" s="197" t="s">
        <v>511</v>
      </c>
      <c r="G128" s="12"/>
      <c r="H128" s="12"/>
      <c r="I128" s="169"/>
      <c r="J128" s="198">
        <f>BK128</f>
        <v>0</v>
      </c>
      <c r="K128" s="12"/>
      <c r="L128" s="166"/>
      <c r="M128" s="171"/>
      <c r="N128" s="172"/>
      <c r="O128" s="172"/>
      <c r="P128" s="173">
        <f>SUM(P129:P249)</f>
        <v>0</v>
      </c>
      <c r="Q128" s="172"/>
      <c r="R128" s="173">
        <f>SUM(R129:R249)</f>
        <v>0.207263</v>
      </c>
      <c r="S128" s="172"/>
      <c r="T128" s="174">
        <f>SUM(T129:T249)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87</v>
      </c>
      <c r="AT128" s="175" t="s">
        <v>78</v>
      </c>
      <c r="AU128" s="175" t="s">
        <v>87</v>
      </c>
      <c r="AY128" s="167" t="s">
        <v>230</v>
      </c>
      <c r="BK128" s="176">
        <f>SUM(BK129:BK249)</f>
        <v>0</v>
      </c>
    </row>
    <row r="129" s="2" customFormat="1" ht="21.75" customHeight="1">
      <c r="A129" s="38"/>
      <c r="B129" s="177"/>
      <c r="C129" s="178" t="s">
        <v>87</v>
      </c>
      <c r="D129" s="178" t="s">
        <v>231</v>
      </c>
      <c r="E129" s="179" t="s">
        <v>1958</v>
      </c>
      <c r="F129" s="180" t="s">
        <v>1959</v>
      </c>
      <c r="G129" s="181" t="s">
        <v>578</v>
      </c>
      <c r="H129" s="182">
        <v>98.272000000000006</v>
      </c>
      <c r="I129" s="183"/>
      <c r="J129" s="184">
        <f>ROUND(I129*H129,2)</f>
        <v>0</v>
      </c>
      <c r="K129" s="180" t="s">
        <v>515</v>
      </c>
      <c r="L129" s="39"/>
      <c r="M129" s="185" t="s">
        <v>1</v>
      </c>
      <c r="N129" s="186" t="s">
        <v>44</v>
      </c>
      <c r="O129" s="77"/>
      <c r="P129" s="187">
        <f>O129*H129</f>
        <v>0</v>
      </c>
      <c r="Q129" s="187">
        <v>0</v>
      </c>
      <c r="R129" s="187">
        <f>Q129*H129</f>
        <v>0</v>
      </c>
      <c r="S129" s="187">
        <v>0</v>
      </c>
      <c r="T129" s="18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9" t="s">
        <v>235</v>
      </c>
      <c r="AT129" s="189" t="s">
        <v>231</v>
      </c>
      <c r="AU129" s="189" t="s">
        <v>89</v>
      </c>
      <c r="AY129" s="19" t="s">
        <v>230</v>
      </c>
      <c r="BE129" s="190">
        <f>IF(N129="základní",J129,0)</f>
        <v>0</v>
      </c>
      <c r="BF129" s="190">
        <f>IF(N129="snížená",J129,0)</f>
        <v>0</v>
      </c>
      <c r="BG129" s="190">
        <f>IF(N129="zákl. přenesená",J129,0)</f>
        <v>0</v>
      </c>
      <c r="BH129" s="190">
        <f>IF(N129="sníž. přenesená",J129,0)</f>
        <v>0</v>
      </c>
      <c r="BI129" s="190">
        <f>IF(N129="nulová",J129,0)</f>
        <v>0</v>
      </c>
      <c r="BJ129" s="19" t="s">
        <v>87</v>
      </c>
      <c r="BK129" s="190">
        <f>ROUND(I129*H129,2)</f>
        <v>0</v>
      </c>
      <c r="BL129" s="19" t="s">
        <v>235</v>
      </c>
      <c r="BM129" s="189" t="s">
        <v>3228</v>
      </c>
    </row>
    <row r="130" s="2" customFormat="1">
      <c r="A130" s="38"/>
      <c r="B130" s="39"/>
      <c r="C130" s="38"/>
      <c r="D130" s="191" t="s">
        <v>237</v>
      </c>
      <c r="E130" s="38"/>
      <c r="F130" s="192" t="s">
        <v>1961</v>
      </c>
      <c r="G130" s="38"/>
      <c r="H130" s="38"/>
      <c r="I130" s="193"/>
      <c r="J130" s="38"/>
      <c r="K130" s="38"/>
      <c r="L130" s="39"/>
      <c r="M130" s="194"/>
      <c r="N130" s="195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237</v>
      </c>
      <c r="AU130" s="19" t="s">
        <v>89</v>
      </c>
    </row>
    <row r="131" s="2" customFormat="1">
      <c r="A131" s="38"/>
      <c r="B131" s="39"/>
      <c r="C131" s="38"/>
      <c r="D131" s="199" t="s">
        <v>397</v>
      </c>
      <c r="E131" s="38"/>
      <c r="F131" s="200" t="s">
        <v>1962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397</v>
      </c>
      <c r="AU131" s="19" t="s">
        <v>89</v>
      </c>
    </row>
    <row r="132" s="15" customFormat="1">
      <c r="A132" s="15"/>
      <c r="B132" s="221"/>
      <c r="C132" s="15"/>
      <c r="D132" s="191" t="s">
        <v>519</v>
      </c>
      <c r="E132" s="222" t="s">
        <v>1</v>
      </c>
      <c r="F132" s="223" t="s">
        <v>1975</v>
      </c>
      <c r="G132" s="15"/>
      <c r="H132" s="222" t="s">
        <v>1</v>
      </c>
      <c r="I132" s="224"/>
      <c r="J132" s="15"/>
      <c r="K132" s="15"/>
      <c r="L132" s="221"/>
      <c r="M132" s="225"/>
      <c r="N132" s="226"/>
      <c r="O132" s="226"/>
      <c r="P132" s="226"/>
      <c r="Q132" s="226"/>
      <c r="R132" s="226"/>
      <c r="S132" s="226"/>
      <c r="T132" s="22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22" t="s">
        <v>519</v>
      </c>
      <c r="AU132" s="222" t="s">
        <v>89</v>
      </c>
      <c r="AV132" s="15" t="s">
        <v>87</v>
      </c>
      <c r="AW132" s="15" t="s">
        <v>35</v>
      </c>
      <c r="AX132" s="15" t="s">
        <v>79</v>
      </c>
      <c r="AY132" s="222" t="s">
        <v>230</v>
      </c>
    </row>
    <row r="133" s="13" customFormat="1">
      <c r="A133" s="13"/>
      <c r="B133" s="205"/>
      <c r="C133" s="13"/>
      <c r="D133" s="191" t="s">
        <v>519</v>
      </c>
      <c r="E133" s="206" t="s">
        <v>1</v>
      </c>
      <c r="F133" s="207" t="s">
        <v>3229</v>
      </c>
      <c r="G133" s="13"/>
      <c r="H133" s="208">
        <v>196.54300000000001</v>
      </c>
      <c r="I133" s="209"/>
      <c r="J133" s="13"/>
      <c r="K133" s="13"/>
      <c r="L133" s="205"/>
      <c r="M133" s="210"/>
      <c r="N133" s="211"/>
      <c r="O133" s="211"/>
      <c r="P133" s="211"/>
      <c r="Q133" s="211"/>
      <c r="R133" s="211"/>
      <c r="S133" s="211"/>
      <c r="T133" s="21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6" t="s">
        <v>519</v>
      </c>
      <c r="AU133" s="206" t="s">
        <v>89</v>
      </c>
      <c r="AV133" s="13" t="s">
        <v>89</v>
      </c>
      <c r="AW133" s="13" t="s">
        <v>35</v>
      </c>
      <c r="AX133" s="13" t="s">
        <v>79</v>
      </c>
      <c r="AY133" s="206" t="s">
        <v>230</v>
      </c>
    </row>
    <row r="134" s="14" customFormat="1">
      <c r="A134" s="14"/>
      <c r="B134" s="213"/>
      <c r="C134" s="14"/>
      <c r="D134" s="191" t="s">
        <v>519</v>
      </c>
      <c r="E134" s="214" t="s">
        <v>1</v>
      </c>
      <c r="F134" s="215" t="s">
        <v>534</v>
      </c>
      <c r="G134" s="14"/>
      <c r="H134" s="216">
        <v>196.54300000000001</v>
      </c>
      <c r="I134" s="217"/>
      <c r="J134" s="14"/>
      <c r="K134" s="14"/>
      <c r="L134" s="213"/>
      <c r="M134" s="218"/>
      <c r="N134" s="219"/>
      <c r="O134" s="219"/>
      <c r="P134" s="219"/>
      <c r="Q134" s="219"/>
      <c r="R134" s="219"/>
      <c r="S134" s="219"/>
      <c r="T134" s="220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14" t="s">
        <v>519</v>
      </c>
      <c r="AU134" s="214" t="s">
        <v>89</v>
      </c>
      <c r="AV134" s="14" t="s">
        <v>235</v>
      </c>
      <c r="AW134" s="14" t="s">
        <v>35</v>
      </c>
      <c r="AX134" s="14" t="s">
        <v>79</v>
      </c>
      <c r="AY134" s="214" t="s">
        <v>230</v>
      </c>
    </row>
    <row r="135" s="13" customFormat="1">
      <c r="A135" s="13"/>
      <c r="B135" s="205"/>
      <c r="C135" s="13"/>
      <c r="D135" s="191" t="s">
        <v>519</v>
      </c>
      <c r="E135" s="206" t="s">
        <v>1</v>
      </c>
      <c r="F135" s="207" t="s">
        <v>3230</v>
      </c>
      <c r="G135" s="13"/>
      <c r="H135" s="208">
        <v>98.272000000000006</v>
      </c>
      <c r="I135" s="209"/>
      <c r="J135" s="13"/>
      <c r="K135" s="13"/>
      <c r="L135" s="205"/>
      <c r="M135" s="210"/>
      <c r="N135" s="211"/>
      <c r="O135" s="211"/>
      <c r="P135" s="211"/>
      <c r="Q135" s="211"/>
      <c r="R135" s="211"/>
      <c r="S135" s="211"/>
      <c r="T135" s="21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06" t="s">
        <v>519</v>
      </c>
      <c r="AU135" s="206" t="s">
        <v>89</v>
      </c>
      <c r="AV135" s="13" t="s">
        <v>89</v>
      </c>
      <c r="AW135" s="13" t="s">
        <v>35</v>
      </c>
      <c r="AX135" s="13" t="s">
        <v>79</v>
      </c>
      <c r="AY135" s="206" t="s">
        <v>230</v>
      </c>
    </row>
    <row r="136" s="14" customFormat="1">
      <c r="A136" s="14"/>
      <c r="B136" s="213"/>
      <c r="C136" s="14"/>
      <c r="D136" s="191" t="s">
        <v>519</v>
      </c>
      <c r="E136" s="214" t="s">
        <v>1</v>
      </c>
      <c r="F136" s="215" t="s">
        <v>534</v>
      </c>
      <c r="G136" s="14"/>
      <c r="H136" s="216">
        <v>98.272000000000006</v>
      </c>
      <c r="I136" s="217"/>
      <c r="J136" s="14"/>
      <c r="K136" s="14"/>
      <c r="L136" s="213"/>
      <c r="M136" s="218"/>
      <c r="N136" s="219"/>
      <c r="O136" s="219"/>
      <c r="P136" s="219"/>
      <c r="Q136" s="219"/>
      <c r="R136" s="219"/>
      <c r="S136" s="219"/>
      <c r="T136" s="220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14" t="s">
        <v>519</v>
      </c>
      <c r="AU136" s="214" t="s">
        <v>89</v>
      </c>
      <c r="AV136" s="14" t="s">
        <v>235</v>
      </c>
      <c r="AW136" s="14" t="s">
        <v>35</v>
      </c>
      <c r="AX136" s="14" t="s">
        <v>87</v>
      </c>
      <c r="AY136" s="214" t="s">
        <v>230</v>
      </c>
    </row>
    <row r="137" s="2" customFormat="1" ht="21.75" customHeight="1">
      <c r="A137" s="38"/>
      <c r="B137" s="177"/>
      <c r="C137" s="178" t="s">
        <v>89</v>
      </c>
      <c r="D137" s="178" t="s">
        <v>231</v>
      </c>
      <c r="E137" s="179" t="s">
        <v>1980</v>
      </c>
      <c r="F137" s="180" t="s">
        <v>1981</v>
      </c>
      <c r="G137" s="181" t="s">
        <v>578</v>
      </c>
      <c r="H137" s="182">
        <v>19.654</v>
      </c>
      <c r="I137" s="183"/>
      <c r="J137" s="184">
        <f>ROUND(I137*H137,2)</f>
        <v>0</v>
      </c>
      <c r="K137" s="180" t="s">
        <v>515</v>
      </c>
      <c r="L137" s="39"/>
      <c r="M137" s="185" t="s">
        <v>1</v>
      </c>
      <c r="N137" s="186" t="s">
        <v>44</v>
      </c>
      <c r="O137" s="77"/>
      <c r="P137" s="187">
        <f>O137*H137</f>
        <v>0</v>
      </c>
      <c r="Q137" s="187">
        <v>0</v>
      </c>
      <c r="R137" s="187">
        <f>Q137*H137</f>
        <v>0</v>
      </c>
      <c r="S137" s="187">
        <v>0</v>
      </c>
      <c r="T137" s="18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9" t="s">
        <v>235</v>
      </c>
      <c r="AT137" s="189" t="s">
        <v>231</v>
      </c>
      <c r="AU137" s="189" t="s">
        <v>89</v>
      </c>
      <c r="AY137" s="19" t="s">
        <v>230</v>
      </c>
      <c r="BE137" s="190">
        <f>IF(N137="základní",J137,0)</f>
        <v>0</v>
      </c>
      <c r="BF137" s="190">
        <f>IF(N137="snížená",J137,0)</f>
        <v>0</v>
      </c>
      <c r="BG137" s="190">
        <f>IF(N137="zákl. přenesená",J137,0)</f>
        <v>0</v>
      </c>
      <c r="BH137" s="190">
        <f>IF(N137="sníž. přenesená",J137,0)</f>
        <v>0</v>
      </c>
      <c r="BI137" s="190">
        <f>IF(N137="nulová",J137,0)</f>
        <v>0</v>
      </c>
      <c r="BJ137" s="19" t="s">
        <v>87</v>
      </c>
      <c r="BK137" s="190">
        <f>ROUND(I137*H137,2)</f>
        <v>0</v>
      </c>
      <c r="BL137" s="19" t="s">
        <v>235</v>
      </c>
      <c r="BM137" s="189" t="s">
        <v>3231</v>
      </c>
    </row>
    <row r="138" s="2" customFormat="1">
      <c r="A138" s="38"/>
      <c r="B138" s="39"/>
      <c r="C138" s="38"/>
      <c r="D138" s="191" t="s">
        <v>237</v>
      </c>
      <c r="E138" s="38"/>
      <c r="F138" s="192" t="s">
        <v>1983</v>
      </c>
      <c r="G138" s="38"/>
      <c r="H138" s="38"/>
      <c r="I138" s="193"/>
      <c r="J138" s="38"/>
      <c r="K138" s="38"/>
      <c r="L138" s="39"/>
      <c r="M138" s="194"/>
      <c r="N138" s="195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237</v>
      </c>
      <c r="AU138" s="19" t="s">
        <v>89</v>
      </c>
    </row>
    <row r="139" s="2" customFormat="1">
      <c r="A139" s="38"/>
      <c r="B139" s="39"/>
      <c r="C139" s="38"/>
      <c r="D139" s="199" t="s">
        <v>397</v>
      </c>
      <c r="E139" s="38"/>
      <c r="F139" s="200" t="s">
        <v>1984</v>
      </c>
      <c r="G139" s="38"/>
      <c r="H139" s="38"/>
      <c r="I139" s="193"/>
      <c r="J139" s="38"/>
      <c r="K139" s="38"/>
      <c r="L139" s="39"/>
      <c r="M139" s="194"/>
      <c r="N139" s="195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397</v>
      </c>
      <c r="AU139" s="19" t="s">
        <v>89</v>
      </c>
    </row>
    <row r="140" s="15" customFormat="1">
      <c r="A140" s="15"/>
      <c r="B140" s="221"/>
      <c r="C140" s="15"/>
      <c r="D140" s="191" t="s">
        <v>519</v>
      </c>
      <c r="E140" s="222" t="s">
        <v>1</v>
      </c>
      <c r="F140" s="223" t="s">
        <v>1975</v>
      </c>
      <c r="G140" s="15"/>
      <c r="H140" s="222" t="s">
        <v>1</v>
      </c>
      <c r="I140" s="224"/>
      <c r="J140" s="15"/>
      <c r="K140" s="15"/>
      <c r="L140" s="221"/>
      <c r="M140" s="225"/>
      <c r="N140" s="226"/>
      <c r="O140" s="226"/>
      <c r="P140" s="226"/>
      <c r="Q140" s="226"/>
      <c r="R140" s="226"/>
      <c r="S140" s="226"/>
      <c r="T140" s="227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22" t="s">
        <v>519</v>
      </c>
      <c r="AU140" s="222" t="s">
        <v>89</v>
      </c>
      <c r="AV140" s="15" t="s">
        <v>87</v>
      </c>
      <c r="AW140" s="15" t="s">
        <v>35</v>
      </c>
      <c r="AX140" s="15" t="s">
        <v>79</v>
      </c>
      <c r="AY140" s="222" t="s">
        <v>230</v>
      </c>
    </row>
    <row r="141" s="13" customFormat="1">
      <c r="A141" s="13"/>
      <c r="B141" s="205"/>
      <c r="C141" s="13"/>
      <c r="D141" s="191" t="s">
        <v>519</v>
      </c>
      <c r="E141" s="206" t="s">
        <v>1</v>
      </c>
      <c r="F141" s="207" t="s">
        <v>3229</v>
      </c>
      <c r="G141" s="13"/>
      <c r="H141" s="208">
        <v>196.54300000000001</v>
      </c>
      <c r="I141" s="209"/>
      <c r="J141" s="13"/>
      <c r="K141" s="13"/>
      <c r="L141" s="205"/>
      <c r="M141" s="210"/>
      <c r="N141" s="211"/>
      <c r="O141" s="211"/>
      <c r="P141" s="211"/>
      <c r="Q141" s="211"/>
      <c r="R141" s="211"/>
      <c r="S141" s="211"/>
      <c r="T141" s="21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6" t="s">
        <v>519</v>
      </c>
      <c r="AU141" s="206" t="s">
        <v>89</v>
      </c>
      <c r="AV141" s="13" t="s">
        <v>89</v>
      </c>
      <c r="AW141" s="13" t="s">
        <v>35</v>
      </c>
      <c r="AX141" s="13" t="s">
        <v>79</v>
      </c>
      <c r="AY141" s="206" t="s">
        <v>230</v>
      </c>
    </row>
    <row r="142" s="14" customFormat="1">
      <c r="A142" s="14"/>
      <c r="B142" s="213"/>
      <c r="C142" s="14"/>
      <c r="D142" s="191" t="s">
        <v>519</v>
      </c>
      <c r="E142" s="214" t="s">
        <v>1</v>
      </c>
      <c r="F142" s="215" t="s">
        <v>534</v>
      </c>
      <c r="G142" s="14"/>
      <c r="H142" s="216">
        <v>196.54300000000001</v>
      </c>
      <c r="I142" s="217"/>
      <c r="J142" s="14"/>
      <c r="K142" s="14"/>
      <c r="L142" s="213"/>
      <c r="M142" s="218"/>
      <c r="N142" s="219"/>
      <c r="O142" s="219"/>
      <c r="P142" s="219"/>
      <c r="Q142" s="219"/>
      <c r="R142" s="219"/>
      <c r="S142" s="219"/>
      <c r="T142" s="220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14" t="s">
        <v>519</v>
      </c>
      <c r="AU142" s="214" t="s">
        <v>89</v>
      </c>
      <c r="AV142" s="14" t="s">
        <v>235</v>
      </c>
      <c r="AW142" s="14" t="s">
        <v>35</v>
      </c>
      <c r="AX142" s="14" t="s">
        <v>79</v>
      </c>
      <c r="AY142" s="214" t="s">
        <v>230</v>
      </c>
    </row>
    <row r="143" s="13" customFormat="1">
      <c r="A143" s="13"/>
      <c r="B143" s="205"/>
      <c r="C143" s="13"/>
      <c r="D143" s="191" t="s">
        <v>519</v>
      </c>
      <c r="E143" s="206" t="s">
        <v>1</v>
      </c>
      <c r="F143" s="207" t="s">
        <v>3232</v>
      </c>
      <c r="G143" s="13"/>
      <c r="H143" s="208">
        <v>19.654</v>
      </c>
      <c r="I143" s="209"/>
      <c r="J143" s="13"/>
      <c r="K143" s="13"/>
      <c r="L143" s="205"/>
      <c r="M143" s="210"/>
      <c r="N143" s="211"/>
      <c r="O143" s="211"/>
      <c r="P143" s="211"/>
      <c r="Q143" s="211"/>
      <c r="R143" s="211"/>
      <c r="S143" s="211"/>
      <c r="T143" s="21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6" t="s">
        <v>519</v>
      </c>
      <c r="AU143" s="206" t="s">
        <v>89</v>
      </c>
      <c r="AV143" s="13" t="s">
        <v>89</v>
      </c>
      <c r="AW143" s="13" t="s">
        <v>35</v>
      </c>
      <c r="AX143" s="13" t="s">
        <v>79</v>
      </c>
      <c r="AY143" s="206" t="s">
        <v>230</v>
      </c>
    </row>
    <row r="144" s="14" customFormat="1">
      <c r="A144" s="14"/>
      <c r="B144" s="213"/>
      <c r="C144" s="14"/>
      <c r="D144" s="191" t="s">
        <v>519</v>
      </c>
      <c r="E144" s="214" t="s">
        <v>1</v>
      </c>
      <c r="F144" s="215" t="s">
        <v>534</v>
      </c>
      <c r="G144" s="14"/>
      <c r="H144" s="216">
        <v>19.654</v>
      </c>
      <c r="I144" s="217"/>
      <c r="J144" s="14"/>
      <c r="K144" s="14"/>
      <c r="L144" s="213"/>
      <c r="M144" s="218"/>
      <c r="N144" s="219"/>
      <c r="O144" s="219"/>
      <c r="P144" s="219"/>
      <c r="Q144" s="219"/>
      <c r="R144" s="219"/>
      <c r="S144" s="219"/>
      <c r="T144" s="220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14" t="s">
        <v>519</v>
      </c>
      <c r="AU144" s="214" t="s">
        <v>89</v>
      </c>
      <c r="AV144" s="14" t="s">
        <v>235</v>
      </c>
      <c r="AW144" s="14" t="s">
        <v>35</v>
      </c>
      <c r="AX144" s="14" t="s">
        <v>87</v>
      </c>
      <c r="AY144" s="214" t="s">
        <v>230</v>
      </c>
    </row>
    <row r="145" s="2" customFormat="1" ht="21.75" customHeight="1">
      <c r="A145" s="38"/>
      <c r="B145" s="177"/>
      <c r="C145" s="178" t="s">
        <v>241</v>
      </c>
      <c r="D145" s="178" t="s">
        <v>231</v>
      </c>
      <c r="E145" s="179" t="s">
        <v>1986</v>
      </c>
      <c r="F145" s="180" t="s">
        <v>1987</v>
      </c>
      <c r="G145" s="181" t="s">
        <v>578</v>
      </c>
      <c r="H145" s="182">
        <v>19.654</v>
      </c>
      <c r="I145" s="183"/>
      <c r="J145" s="184">
        <f>ROUND(I145*H145,2)</f>
        <v>0</v>
      </c>
      <c r="K145" s="180" t="s">
        <v>515</v>
      </c>
      <c r="L145" s="39"/>
      <c r="M145" s="185" t="s">
        <v>1</v>
      </c>
      <c r="N145" s="186" t="s">
        <v>44</v>
      </c>
      <c r="O145" s="77"/>
      <c r="P145" s="187">
        <f>O145*H145</f>
        <v>0</v>
      </c>
      <c r="Q145" s="187">
        <v>0</v>
      </c>
      <c r="R145" s="187">
        <f>Q145*H145</f>
        <v>0</v>
      </c>
      <c r="S145" s="187">
        <v>0</v>
      </c>
      <c r="T145" s="18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89" t="s">
        <v>235</v>
      </c>
      <c r="AT145" s="189" t="s">
        <v>231</v>
      </c>
      <c r="AU145" s="189" t="s">
        <v>89</v>
      </c>
      <c r="AY145" s="19" t="s">
        <v>230</v>
      </c>
      <c r="BE145" s="190">
        <f>IF(N145="základní",J145,0)</f>
        <v>0</v>
      </c>
      <c r="BF145" s="190">
        <f>IF(N145="snížená",J145,0)</f>
        <v>0</v>
      </c>
      <c r="BG145" s="190">
        <f>IF(N145="zákl. přenesená",J145,0)</f>
        <v>0</v>
      </c>
      <c r="BH145" s="190">
        <f>IF(N145="sníž. přenesená",J145,0)</f>
        <v>0</v>
      </c>
      <c r="BI145" s="190">
        <f>IF(N145="nulová",J145,0)</f>
        <v>0</v>
      </c>
      <c r="BJ145" s="19" t="s">
        <v>87</v>
      </c>
      <c r="BK145" s="190">
        <f>ROUND(I145*H145,2)</f>
        <v>0</v>
      </c>
      <c r="BL145" s="19" t="s">
        <v>235</v>
      </c>
      <c r="BM145" s="189" t="s">
        <v>3233</v>
      </c>
    </row>
    <row r="146" s="2" customFormat="1">
      <c r="A146" s="38"/>
      <c r="B146" s="39"/>
      <c r="C146" s="38"/>
      <c r="D146" s="191" t="s">
        <v>237</v>
      </c>
      <c r="E146" s="38"/>
      <c r="F146" s="192" t="s">
        <v>1989</v>
      </c>
      <c r="G146" s="38"/>
      <c r="H146" s="38"/>
      <c r="I146" s="193"/>
      <c r="J146" s="38"/>
      <c r="K146" s="38"/>
      <c r="L146" s="39"/>
      <c r="M146" s="194"/>
      <c r="N146" s="195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237</v>
      </c>
      <c r="AU146" s="19" t="s">
        <v>89</v>
      </c>
    </row>
    <row r="147" s="2" customFormat="1">
      <c r="A147" s="38"/>
      <c r="B147" s="39"/>
      <c r="C147" s="38"/>
      <c r="D147" s="199" t="s">
        <v>397</v>
      </c>
      <c r="E147" s="38"/>
      <c r="F147" s="200" t="s">
        <v>1990</v>
      </c>
      <c r="G147" s="38"/>
      <c r="H147" s="38"/>
      <c r="I147" s="193"/>
      <c r="J147" s="38"/>
      <c r="K147" s="38"/>
      <c r="L147" s="39"/>
      <c r="M147" s="194"/>
      <c r="N147" s="195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397</v>
      </c>
      <c r="AU147" s="19" t="s">
        <v>89</v>
      </c>
    </row>
    <row r="148" s="15" customFormat="1">
      <c r="A148" s="15"/>
      <c r="B148" s="221"/>
      <c r="C148" s="15"/>
      <c r="D148" s="191" t="s">
        <v>519</v>
      </c>
      <c r="E148" s="222" t="s">
        <v>1</v>
      </c>
      <c r="F148" s="223" t="s">
        <v>1975</v>
      </c>
      <c r="G148" s="15"/>
      <c r="H148" s="222" t="s">
        <v>1</v>
      </c>
      <c r="I148" s="224"/>
      <c r="J148" s="15"/>
      <c r="K148" s="15"/>
      <c r="L148" s="221"/>
      <c r="M148" s="225"/>
      <c r="N148" s="226"/>
      <c r="O148" s="226"/>
      <c r="P148" s="226"/>
      <c r="Q148" s="226"/>
      <c r="R148" s="226"/>
      <c r="S148" s="226"/>
      <c r="T148" s="227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22" t="s">
        <v>519</v>
      </c>
      <c r="AU148" s="222" t="s">
        <v>89</v>
      </c>
      <c r="AV148" s="15" t="s">
        <v>87</v>
      </c>
      <c r="AW148" s="15" t="s">
        <v>35</v>
      </c>
      <c r="AX148" s="15" t="s">
        <v>79</v>
      </c>
      <c r="AY148" s="222" t="s">
        <v>230</v>
      </c>
    </row>
    <row r="149" s="13" customFormat="1">
      <c r="A149" s="13"/>
      <c r="B149" s="205"/>
      <c r="C149" s="13"/>
      <c r="D149" s="191" t="s">
        <v>519</v>
      </c>
      <c r="E149" s="206" t="s">
        <v>1</v>
      </c>
      <c r="F149" s="207" t="s">
        <v>3229</v>
      </c>
      <c r="G149" s="13"/>
      <c r="H149" s="208">
        <v>196.54300000000001</v>
      </c>
      <c r="I149" s="209"/>
      <c r="J149" s="13"/>
      <c r="K149" s="13"/>
      <c r="L149" s="205"/>
      <c r="M149" s="210"/>
      <c r="N149" s="211"/>
      <c r="O149" s="211"/>
      <c r="P149" s="211"/>
      <c r="Q149" s="211"/>
      <c r="R149" s="211"/>
      <c r="S149" s="211"/>
      <c r="T149" s="21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6" t="s">
        <v>519</v>
      </c>
      <c r="AU149" s="206" t="s">
        <v>89</v>
      </c>
      <c r="AV149" s="13" t="s">
        <v>89</v>
      </c>
      <c r="AW149" s="13" t="s">
        <v>35</v>
      </c>
      <c r="AX149" s="13" t="s">
        <v>79</v>
      </c>
      <c r="AY149" s="206" t="s">
        <v>230</v>
      </c>
    </row>
    <row r="150" s="14" customFormat="1">
      <c r="A150" s="14"/>
      <c r="B150" s="213"/>
      <c r="C150" s="14"/>
      <c r="D150" s="191" t="s">
        <v>519</v>
      </c>
      <c r="E150" s="214" t="s">
        <v>1</v>
      </c>
      <c r="F150" s="215" t="s">
        <v>534</v>
      </c>
      <c r="G150" s="14"/>
      <c r="H150" s="216">
        <v>196.54300000000001</v>
      </c>
      <c r="I150" s="217"/>
      <c r="J150" s="14"/>
      <c r="K150" s="14"/>
      <c r="L150" s="213"/>
      <c r="M150" s="218"/>
      <c r="N150" s="219"/>
      <c r="O150" s="219"/>
      <c r="P150" s="219"/>
      <c r="Q150" s="219"/>
      <c r="R150" s="219"/>
      <c r="S150" s="219"/>
      <c r="T150" s="220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14" t="s">
        <v>519</v>
      </c>
      <c r="AU150" s="214" t="s">
        <v>89</v>
      </c>
      <c r="AV150" s="14" t="s">
        <v>235</v>
      </c>
      <c r="AW150" s="14" t="s">
        <v>35</v>
      </c>
      <c r="AX150" s="14" t="s">
        <v>79</v>
      </c>
      <c r="AY150" s="214" t="s">
        <v>230</v>
      </c>
    </row>
    <row r="151" s="13" customFormat="1">
      <c r="A151" s="13"/>
      <c r="B151" s="205"/>
      <c r="C151" s="13"/>
      <c r="D151" s="191" t="s">
        <v>519</v>
      </c>
      <c r="E151" s="206" t="s">
        <v>1</v>
      </c>
      <c r="F151" s="207" t="s">
        <v>3232</v>
      </c>
      <c r="G151" s="13"/>
      <c r="H151" s="208">
        <v>19.654</v>
      </c>
      <c r="I151" s="209"/>
      <c r="J151" s="13"/>
      <c r="K151" s="13"/>
      <c r="L151" s="205"/>
      <c r="M151" s="210"/>
      <c r="N151" s="211"/>
      <c r="O151" s="211"/>
      <c r="P151" s="211"/>
      <c r="Q151" s="211"/>
      <c r="R151" s="211"/>
      <c r="S151" s="211"/>
      <c r="T151" s="21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06" t="s">
        <v>519</v>
      </c>
      <c r="AU151" s="206" t="s">
        <v>89</v>
      </c>
      <c r="AV151" s="13" t="s">
        <v>89</v>
      </c>
      <c r="AW151" s="13" t="s">
        <v>35</v>
      </c>
      <c r="AX151" s="13" t="s">
        <v>79</v>
      </c>
      <c r="AY151" s="206" t="s">
        <v>230</v>
      </c>
    </row>
    <row r="152" s="14" customFormat="1">
      <c r="A152" s="14"/>
      <c r="B152" s="213"/>
      <c r="C152" s="14"/>
      <c r="D152" s="191" t="s">
        <v>519</v>
      </c>
      <c r="E152" s="214" t="s">
        <v>1</v>
      </c>
      <c r="F152" s="215" t="s">
        <v>534</v>
      </c>
      <c r="G152" s="14"/>
      <c r="H152" s="216">
        <v>19.654</v>
      </c>
      <c r="I152" s="217"/>
      <c r="J152" s="14"/>
      <c r="K152" s="14"/>
      <c r="L152" s="213"/>
      <c r="M152" s="218"/>
      <c r="N152" s="219"/>
      <c r="O152" s="219"/>
      <c r="P152" s="219"/>
      <c r="Q152" s="219"/>
      <c r="R152" s="219"/>
      <c r="S152" s="219"/>
      <c r="T152" s="220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14" t="s">
        <v>519</v>
      </c>
      <c r="AU152" s="214" t="s">
        <v>89</v>
      </c>
      <c r="AV152" s="14" t="s">
        <v>235</v>
      </c>
      <c r="AW152" s="14" t="s">
        <v>35</v>
      </c>
      <c r="AX152" s="14" t="s">
        <v>87</v>
      </c>
      <c r="AY152" s="214" t="s">
        <v>230</v>
      </c>
    </row>
    <row r="153" s="2" customFormat="1" ht="21.75" customHeight="1">
      <c r="A153" s="38"/>
      <c r="B153" s="177"/>
      <c r="C153" s="178" t="s">
        <v>235</v>
      </c>
      <c r="D153" s="178" t="s">
        <v>231</v>
      </c>
      <c r="E153" s="179" t="s">
        <v>1991</v>
      </c>
      <c r="F153" s="180" t="s">
        <v>1992</v>
      </c>
      <c r="G153" s="181" t="s">
        <v>578</v>
      </c>
      <c r="H153" s="182">
        <v>58.963000000000001</v>
      </c>
      <c r="I153" s="183"/>
      <c r="J153" s="184">
        <f>ROUND(I153*H153,2)</f>
        <v>0</v>
      </c>
      <c r="K153" s="180" t="s">
        <v>515</v>
      </c>
      <c r="L153" s="39"/>
      <c r="M153" s="185" t="s">
        <v>1</v>
      </c>
      <c r="N153" s="186" t="s">
        <v>44</v>
      </c>
      <c r="O153" s="77"/>
      <c r="P153" s="187">
        <f>O153*H153</f>
        <v>0</v>
      </c>
      <c r="Q153" s="187">
        <v>0</v>
      </c>
      <c r="R153" s="187">
        <f>Q153*H153</f>
        <v>0</v>
      </c>
      <c r="S153" s="187">
        <v>0</v>
      </c>
      <c r="T153" s="18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89" t="s">
        <v>235</v>
      </c>
      <c r="AT153" s="189" t="s">
        <v>231</v>
      </c>
      <c r="AU153" s="189" t="s">
        <v>89</v>
      </c>
      <c r="AY153" s="19" t="s">
        <v>230</v>
      </c>
      <c r="BE153" s="190">
        <f>IF(N153="základní",J153,0)</f>
        <v>0</v>
      </c>
      <c r="BF153" s="190">
        <f>IF(N153="snížená",J153,0)</f>
        <v>0</v>
      </c>
      <c r="BG153" s="190">
        <f>IF(N153="zákl. přenesená",J153,0)</f>
        <v>0</v>
      </c>
      <c r="BH153" s="190">
        <f>IF(N153="sníž. přenesená",J153,0)</f>
        <v>0</v>
      </c>
      <c r="BI153" s="190">
        <f>IF(N153="nulová",J153,0)</f>
        <v>0</v>
      </c>
      <c r="BJ153" s="19" t="s">
        <v>87</v>
      </c>
      <c r="BK153" s="190">
        <f>ROUND(I153*H153,2)</f>
        <v>0</v>
      </c>
      <c r="BL153" s="19" t="s">
        <v>235</v>
      </c>
      <c r="BM153" s="189" t="s">
        <v>3234</v>
      </c>
    </row>
    <row r="154" s="2" customFormat="1">
      <c r="A154" s="38"/>
      <c r="B154" s="39"/>
      <c r="C154" s="38"/>
      <c r="D154" s="191" t="s">
        <v>237</v>
      </c>
      <c r="E154" s="38"/>
      <c r="F154" s="192" t="s">
        <v>1994</v>
      </c>
      <c r="G154" s="38"/>
      <c r="H154" s="38"/>
      <c r="I154" s="193"/>
      <c r="J154" s="38"/>
      <c r="K154" s="38"/>
      <c r="L154" s="39"/>
      <c r="M154" s="194"/>
      <c r="N154" s="195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237</v>
      </c>
      <c r="AU154" s="19" t="s">
        <v>89</v>
      </c>
    </row>
    <row r="155" s="2" customFormat="1">
      <c r="A155" s="38"/>
      <c r="B155" s="39"/>
      <c r="C155" s="38"/>
      <c r="D155" s="199" t="s">
        <v>397</v>
      </c>
      <c r="E155" s="38"/>
      <c r="F155" s="200" t="s">
        <v>1995</v>
      </c>
      <c r="G155" s="38"/>
      <c r="H155" s="38"/>
      <c r="I155" s="193"/>
      <c r="J155" s="38"/>
      <c r="K155" s="38"/>
      <c r="L155" s="39"/>
      <c r="M155" s="194"/>
      <c r="N155" s="195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397</v>
      </c>
      <c r="AU155" s="19" t="s">
        <v>89</v>
      </c>
    </row>
    <row r="156" s="15" customFormat="1">
      <c r="A156" s="15"/>
      <c r="B156" s="221"/>
      <c r="C156" s="15"/>
      <c r="D156" s="191" t="s">
        <v>519</v>
      </c>
      <c r="E156" s="222" t="s">
        <v>1</v>
      </c>
      <c r="F156" s="223" t="s">
        <v>1975</v>
      </c>
      <c r="G156" s="15"/>
      <c r="H156" s="222" t="s">
        <v>1</v>
      </c>
      <c r="I156" s="224"/>
      <c r="J156" s="15"/>
      <c r="K156" s="15"/>
      <c r="L156" s="221"/>
      <c r="M156" s="225"/>
      <c r="N156" s="226"/>
      <c r="O156" s="226"/>
      <c r="P156" s="226"/>
      <c r="Q156" s="226"/>
      <c r="R156" s="226"/>
      <c r="S156" s="226"/>
      <c r="T156" s="227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22" t="s">
        <v>519</v>
      </c>
      <c r="AU156" s="222" t="s">
        <v>89</v>
      </c>
      <c r="AV156" s="15" t="s">
        <v>87</v>
      </c>
      <c r="AW156" s="15" t="s">
        <v>35</v>
      </c>
      <c r="AX156" s="15" t="s">
        <v>79</v>
      </c>
      <c r="AY156" s="222" t="s">
        <v>230</v>
      </c>
    </row>
    <row r="157" s="13" customFormat="1">
      <c r="A157" s="13"/>
      <c r="B157" s="205"/>
      <c r="C157" s="13"/>
      <c r="D157" s="191" t="s">
        <v>519</v>
      </c>
      <c r="E157" s="206" t="s">
        <v>1</v>
      </c>
      <c r="F157" s="207" t="s">
        <v>3229</v>
      </c>
      <c r="G157" s="13"/>
      <c r="H157" s="208">
        <v>196.54300000000001</v>
      </c>
      <c r="I157" s="209"/>
      <c r="J157" s="13"/>
      <c r="K157" s="13"/>
      <c r="L157" s="205"/>
      <c r="M157" s="210"/>
      <c r="N157" s="211"/>
      <c r="O157" s="211"/>
      <c r="P157" s="211"/>
      <c r="Q157" s="211"/>
      <c r="R157" s="211"/>
      <c r="S157" s="211"/>
      <c r="T157" s="21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6" t="s">
        <v>519</v>
      </c>
      <c r="AU157" s="206" t="s">
        <v>89</v>
      </c>
      <c r="AV157" s="13" t="s">
        <v>89</v>
      </c>
      <c r="AW157" s="13" t="s">
        <v>35</v>
      </c>
      <c r="AX157" s="13" t="s">
        <v>79</v>
      </c>
      <c r="AY157" s="206" t="s">
        <v>230</v>
      </c>
    </row>
    <row r="158" s="14" customFormat="1">
      <c r="A158" s="14"/>
      <c r="B158" s="213"/>
      <c r="C158" s="14"/>
      <c r="D158" s="191" t="s">
        <v>519</v>
      </c>
      <c r="E158" s="214" t="s">
        <v>1</v>
      </c>
      <c r="F158" s="215" t="s">
        <v>534</v>
      </c>
      <c r="G158" s="14"/>
      <c r="H158" s="216">
        <v>196.54300000000001</v>
      </c>
      <c r="I158" s="217"/>
      <c r="J158" s="14"/>
      <c r="K158" s="14"/>
      <c r="L158" s="213"/>
      <c r="M158" s="218"/>
      <c r="N158" s="219"/>
      <c r="O158" s="219"/>
      <c r="P158" s="219"/>
      <c r="Q158" s="219"/>
      <c r="R158" s="219"/>
      <c r="S158" s="219"/>
      <c r="T158" s="22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14" t="s">
        <v>519</v>
      </c>
      <c r="AU158" s="214" t="s">
        <v>89</v>
      </c>
      <c r="AV158" s="14" t="s">
        <v>235</v>
      </c>
      <c r="AW158" s="14" t="s">
        <v>35</v>
      </c>
      <c r="AX158" s="14" t="s">
        <v>79</v>
      </c>
      <c r="AY158" s="214" t="s">
        <v>230</v>
      </c>
    </row>
    <row r="159" s="13" customFormat="1">
      <c r="A159" s="13"/>
      <c r="B159" s="205"/>
      <c r="C159" s="13"/>
      <c r="D159" s="191" t="s">
        <v>519</v>
      </c>
      <c r="E159" s="206" t="s">
        <v>1</v>
      </c>
      <c r="F159" s="207" t="s">
        <v>3235</v>
      </c>
      <c r="G159" s="13"/>
      <c r="H159" s="208">
        <v>58.963000000000001</v>
      </c>
      <c r="I159" s="209"/>
      <c r="J159" s="13"/>
      <c r="K159" s="13"/>
      <c r="L159" s="205"/>
      <c r="M159" s="210"/>
      <c r="N159" s="211"/>
      <c r="O159" s="211"/>
      <c r="P159" s="211"/>
      <c r="Q159" s="211"/>
      <c r="R159" s="211"/>
      <c r="S159" s="211"/>
      <c r="T159" s="21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06" t="s">
        <v>519</v>
      </c>
      <c r="AU159" s="206" t="s">
        <v>89</v>
      </c>
      <c r="AV159" s="13" t="s">
        <v>89</v>
      </c>
      <c r="AW159" s="13" t="s">
        <v>35</v>
      </c>
      <c r="AX159" s="13" t="s">
        <v>79</v>
      </c>
      <c r="AY159" s="206" t="s">
        <v>230</v>
      </c>
    </row>
    <row r="160" s="14" customFormat="1">
      <c r="A160" s="14"/>
      <c r="B160" s="213"/>
      <c r="C160" s="14"/>
      <c r="D160" s="191" t="s">
        <v>519</v>
      </c>
      <c r="E160" s="214" t="s">
        <v>1</v>
      </c>
      <c r="F160" s="215" t="s">
        <v>534</v>
      </c>
      <c r="G160" s="14"/>
      <c r="H160" s="216">
        <v>58.963000000000001</v>
      </c>
      <c r="I160" s="217"/>
      <c r="J160" s="14"/>
      <c r="K160" s="14"/>
      <c r="L160" s="213"/>
      <c r="M160" s="218"/>
      <c r="N160" s="219"/>
      <c r="O160" s="219"/>
      <c r="P160" s="219"/>
      <c r="Q160" s="219"/>
      <c r="R160" s="219"/>
      <c r="S160" s="219"/>
      <c r="T160" s="220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14" t="s">
        <v>519</v>
      </c>
      <c r="AU160" s="214" t="s">
        <v>89</v>
      </c>
      <c r="AV160" s="14" t="s">
        <v>235</v>
      </c>
      <c r="AW160" s="14" t="s">
        <v>35</v>
      </c>
      <c r="AX160" s="14" t="s">
        <v>87</v>
      </c>
      <c r="AY160" s="214" t="s">
        <v>230</v>
      </c>
    </row>
    <row r="161" s="2" customFormat="1" ht="16.5" customHeight="1">
      <c r="A161" s="38"/>
      <c r="B161" s="177"/>
      <c r="C161" s="178" t="s">
        <v>248</v>
      </c>
      <c r="D161" s="178" t="s">
        <v>231</v>
      </c>
      <c r="E161" s="179" t="s">
        <v>667</v>
      </c>
      <c r="F161" s="180" t="s">
        <v>668</v>
      </c>
      <c r="G161" s="181" t="s">
        <v>514</v>
      </c>
      <c r="H161" s="182">
        <v>357.35000000000002</v>
      </c>
      <c r="I161" s="183"/>
      <c r="J161" s="184">
        <f>ROUND(I161*H161,2)</f>
        <v>0</v>
      </c>
      <c r="K161" s="180" t="s">
        <v>515</v>
      </c>
      <c r="L161" s="39"/>
      <c r="M161" s="185" t="s">
        <v>1</v>
      </c>
      <c r="N161" s="186" t="s">
        <v>44</v>
      </c>
      <c r="O161" s="77"/>
      <c r="P161" s="187">
        <f>O161*H161</f>
        <v>0</v>
      </c>
      <c r="Q161" s="187">
        <v>0.00058</v>
      </c>
      <c r="R161" s="187">
        <f>Q161*H161</f>
        <v>0.207263</v>
      </c>
      <c r="S161" s="187">
        <v>0</v>
      </c>
      <c r="T161" s="18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89" t="s">
        <v>235</v>
      </c>
      <c r="AT161" s="189" t="s">
        <v>231</v>
      </c>
      <c r="AU161" s="189" t="s">
        <v>89</v>
      </c>
      <c r="AY161" s="19" t="s">
        <v>230</v>
      </c>
      <c r="BE161" s="190">
        <f>IF(N161="základní",J161,0)</f>
        <v>0</v>
      </c>
      <c r="BF161" s="190">
        <f>IF(N161="snížená",J161,0)</f>
        <v>0</v>
      </c>
      <c r="BG161" s="190">
        <f>IF(N161="zákl. přenesená",J161,0)</f>
        <v>0</v>
      </c>
      <c r="BH161" s="190">
        <f>IF(N161="sníž. přenesená",J161,0)</f>
        <v>0</v>
      </c>
      <c r="BI161" s="190">
        <f>IF(N161="nulová",J161,0)</f>
        <v>0</v>
      </c>
      <c r="BJ161" s="19" t="s">
        <v>87</v>
      </c>
      <c r="BK161" s="190">
        <f>ROUND(I161*H161,2)</f>
        <v>0</v>
      </c>
      <c r="BL161" s="19" t="s">
        <v>235</v>
      </c>
      <c r="BM161" s="189" t="s">
        <v>3236</v>
      </c>
    </row>
    <row r="162" s="2" customFormat="1">
      <c r="A162" s="38"/>
      <c r="B162" s="39"/>
      <c r="C162" s="38"/>
      <c r="D162" s="191" t="s">
        <v>237</v>
      </c>
      <c r="E162" s="38"/>
      <c r="F162" s="192" t="s">
        <v>670</v>
      </c>
      <c r="G162" s="38"/>
      <c r="H162" s="38"/>
      <c r="I162" s="193"/>
      <c r="J162" s="38"/>
      <c r="K162" s="38"/>
      <c r="L162" s="39"/>
      <c r="M162" s="194"/>
      <c r="N162" s="195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237</v>
      </c>
      <c r="AU162" s="19" t="s">
        <v>89</v>
      </c>
    </row>
    <row r="163" s="2" customFormat="1">
      <c r="A163" s="38"/>
      <c r="B163" s="39"/>
      <c r="C163" s="38"/>
      <c r="D163" s="199" t="s">
        <v>397</v>
      </c>
      <c r="E163" s="38"/>
      <c r="F163" s="200" t="s">
        <v>671</v>
      </c>
      <c r="G163" s="38"/>
      <c r="H163" s="38"/>
      <c r="I163" s="193"/>
      <c r="J163" s="38"/>
      <c r="K163" s="38"/>
      <c r="L163" s="39"/>
      <c r="M163" s="194"/>
      <c r="N163" s="195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397</v>
      </c>
      <c r="AU163" s="19" t="s">
        <v>89</v>
      </c>
    </row>
    <row r="164" s="15" customFormat="1">
      <c r="A164" s="15"/>
      <c r="B164" s="221"/>
      <c r="C164" s="15"/>
      <c r="D164" s="191" t="s">
        <v>519</v>
      </c>
      <c r="E164" s="222" t="s">
        <v>1</v>
      </c>
      <c r="F164" s="223" t="s">
        <v>1975</v>
      </c>
      <c r="G164" s="15"/>
      <c r="H164" s="222" t="s">
        <v>1</v>
      </c>
      <c r="I164" s="224"/>
      <c r="J164" s="15"/>
      <c r="K164" s="15"/>
      <c r="L164" s="221"/>
      <c r="M164" s="225"/>
      <c r="N164" s="226"/>
      <c r="O164" s="226"/>
      <c r="P164" s="226"/>
      <c r="Q164" s="226"/>
      <c r="R164" s="226"/>
      <c r="S164" s="226"/>
      <c r="T164" s="227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22" t="s">
        <v>519</v>
      </c>
      <c r="AU164" s="222" t="s">
        <v>89</v>
      </c>
      <c r="AV164" s="15" t="s">
        <v>87</v>
      </c>
      <c r="AW164" s="15" t="s">
        <v>35</v>
      </c>
      <c r="AX164" s="15" t="s">
        <v>79</v>
      </c>
      <c r="AY164" s="222" t="s">
        <v>230</v>
      </c>
    </row>
    <row r="165" s="13" customFormat="1">
      <c r="A165" s="13"/>
      <c r="B165" s="205"/>
      <c r="C165" s="13"/>
      <c r="D165" s="191" t="s">
        <v>519</v>
      </c>
      <c r="E165" s="206" t="s">
        <v>1</v>
      </c>
      <c r="F165" s="207" t="s">
        <v>3237</v>
      </c>
      <c r="G165" s="13"/>
      <c r="H165" s="208">
        <v>357.35000000000002</v>
      </c>
      <c r="I165" s="209"/>
      <c r="J165" s="13"/>
      <c r="K165" s="13"/>
      <c r="L165" s="205"/>
      <c r="M165" s="210"/>
      <c r="N165" s="211"/>
      <c r="O165" s="211"/>
      <c r="P165" s="211"/>
      <c r="Q165" s="211"/>
      <c r="R165" s="211"/>
      <c r="S165" s="211"/>
      <c r="T165" s="21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06" t="s">
        <v>519</v>
      </c>
      <c r="AU165" s="206" t="s">
        <v>89</v>
      </c>
      <c r="AV165" s="13" t="s">
        <v>89</v>
      </c>
      <c r="AW165" s="13" t="s">
        <v>35</v>
      </c>
      <c r="AX165" s="13" t="s">
        <v>79</v>
      </c>
      <c r="AY165" s="206" t="s">
        <v>230</v>
      </c>
    </row>
    <row r="166" s="14" customFormat="1">
      <c r="A166" s="14"/>
      <c r="B166" s="213"/>
      <c r="C166" s="14"/>
      <c r="D166" s="191" t="s">
        <v>519</v>
      </c>
      <c r="E166" s="214" t="s">
        <v>1</v>
      </c>
      <c r="F166" s="215" t="s">
        <v>534</v>
      </c>
      <c r="G166" s="14"/>
      <c r="H166" s="216">
        <v>357.35000000000002</v>
      </c>
      <c r="I166" s="217"/>
      <c r="J166" s="14"/>
      <c r="K166" s="14"/>
      <c r="L166" s="213"/>
      <c r="M166" s="218"/>
      <c r="N166" s="219"/>
      <c r="O166" s="219"/>
      <c r="P166" s="219"/>
      <c r="Q166" s="219"/>
      <c r="R166" s="219"/>
      <c r="S166" s="219"/>
      <c r="T166" s="220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14" t="s">
        <v>519</v>
      </c>
      <c r="AU166" s="214" t="s">
        <v>89</v>
      </c>
      <c r="AV166" s="14" t="s">
        <v>235</v>
      </c>
      <c r="AW166" s="14" t="s">
        <v>35</v>
      </c>
      <c r="AX166" s="14" t="s">
        <v>87</v>
      </c>
      <c r="AY166" s="214" t="s">
        <v>230</v>
      </c>
    </row>
    <row r="167" s="2" customFormat="1" ht="16.5" customHeight="1">
      <c r="A167" s="38"/>
      <c r="B167" s="177"/>
      <c r="C167" s="178" t="s">
        <v>252</v>
      </c>
      <c r="D167" s="178" t="s">
        <v>231</v>
      </c>
      <c r="E167" s="179" t="s">
        <v>673</v>
      </c>
      <c r="F167" s="180" t="s">
        <v>674</v>
      </c>
      <c r="G167" s="181" t="s">
        <v>514</v>
      </c>
      <c r="H167" s="182">
        <v>357.35000000000002</v>
      </c>
      <c r="I167" s="183"/>
      <c r="J167" s="184">
        <f>ROUND(I167*H167,2)</f>
        <v>0</v>
      </c>
      <c r="K167" s="180" t="s">
        <v>515</v>
      </c>
      <c r="L167" s="39"/>
      <c r="M167" s="185" t="s">
        <v>1</v>
      </c>
      <c r="N167" s="186" t="s">
        <v>44</v>
      </c>
      <c r="O167" s="77"/>
      <c r="P167" s="187">
        <f>O167*H167</f>
        <v>0</v>
      </c>
      <c r="Q167" s="187">
        <v>0</v>
      </c>
      <c r="R167" s="187">
        <f>Q167*H167</f>
        <v>0</v>
      </c>
      <c r="S167" s="187">
        <v>0</v>
      </c>
      <c r="T167" s="18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89" t="s">
        <v>235</v>
      </c>
      <c r="AT167" s="189" t="s">
        <v>231</v>
      </c>
      <c r="AU167" s="189" t="s">
        <v>89</v>
      </c>
      <c r="AY167" s="19" t="s">
        <v>230</v>
      </c>
      <c r="BE167" s="190">
        <f>IF(N167="základní",J167,0)</f>
        <v>0</v>
      </c>
      <c r="BF167" s="190">
        <f>IF(N167="snížená",J167,0)</f>
        <v>0</v>
      </c>
      <c r="BG167" s="190">
        <f>IF(N167="zákl. přenesená",J167,0)</f>
        <v>0</v>
      </c>
      <c r="BH167" s="190">
        <f>IF(N167="sníž. přenesená",J167,0)</f>
        <v>0</v>
      </c>
      <c r="BI167" s="190">
        <f>IF(N167="nulová",J167,0)</f>
        <v>0</v>
      </c>
      <c r="BJ167" s="19" t="s">
        <v>87</v>
      </c>
      <c r="BK167" s="190">
        <f>ROUND(I167*H167,2)</f>
        <v>0</v>
      </c>
      <c r="BL167" s="19" t="s">
        <v>235</v>
      </c>
      <c r="BM167" s="189" t="s">
        <v>3238</v>
      </c>
    </row>
    <row r="168" s="2" customFormat="1">
      <c r="A168" s="38"/>
      <c r="B168" s="39"/>
      <c r="C168" s="38"/>
      <c r="D168" s="191" t="s">
        <v>237</v>
      </c>
      <c r="E168" s="38"/>
      <c r="F168" s="192" t="s">
        <v>676</v>
      </c>
      <c r="G168" s="38"/>
      <c r="H168" s="38"/>
      <c r="I168" s="193"/>
      <c r="J168" s="38"/>
      <c r="K168" s="38"/>
      <c r="L168" s="39"/>
      <c r="M168" s="194"/>
      <c r="N168" s="195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237</v>
      </c>
      <c r="AU168" s="19" t="s">
        <v>89</v>
      </c>
    </row>
    <row r="169" s="2" customFormat="1">
      <c r="A169" s="38"/>
      <c r="B169" s="39"/>
      <c r="C169" s="38"/>
      <c r="D169" s="199" t="s">
        <v>397</v>
      </c>
      <c r="E169" s="38"/>
      <c r="F169" s="200" t="s">
        <v>677</v>
      </c>
      <c r="G169" s="38"/>
      <c r="H169" s="38"/>
      <c r="I169" s="193"/>
      <c r="J169" s="38"/>
      <c r="K169" s="38"/>
      <c r="L169" s="39"/>
      <c r="M169" s="194"/>
      <c r="N169" s="195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397</v>
      </c>
      <c r="AU169" s="19" t="s">
        <v>89</v>
      </c>
    </row>
    <row r="170" s="2" customFormat="1" ht="21.75" customHeight="1">
      <c r="A170" s="38"/>
      <c r="B170" s="177"/>
      <c r="C170" s="178" t="s">
        <v>256</v>
      </c>
      <c r="D170" s="178" t="s">
        <v>231</v>
      </c>
      <c r="E170" s="179" t="s">
        <v>689</v>
      </c>
      <c r="F170" s="180" t="s">
        <v>690</v>
      </c>
      <c r="G170" s="181" t="s">
        <v>578</v>
      </c>
      <c r="H170" s="182">
        <v>98.272000000000006</v>
      </c>
      <c r="I170" s="183"/>
      <c r="J170" s="184">
        <f>ROUND(I170*H170,2)</f>
        <v>0</v>
      </c>
      <c r="K170" s="180" t="s">
        <v>515</v>
      </c>
      <c r="L170" s="39"/>
      <c r="M170" s="185" t="s">
        <v>1</v>
      </c>
      <c r="N170" s="186" t="s">
        <v>44</v>
      </c>
      <c r="O170" s="77"/>
      <c r="P170" s="187">
        <f>O170*H170</f>
        <v>0</v>
      </c>
      <c r="Q170" s="187">
        <v>0</v>
      </c>
      <c r="R170" s="187">
        <f>Q170*H170</f>
        <v>0</v>
      </c>
      <c r="S170" s="187">
        <v>0</v>
      </c>
      <c r="T170" s="18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89" t="s">
        <v>235</v>
      </c>
      <c r="AT170" s="189" t="s">
        <v>231</v>
      </c>
      <c r="AU170" s="189" t="s">
        <v>89</v>
      </c>
      <c r="AY170" s="19" t="s">
        <v>230</v>
      </c>
      <c r="BE170" s="190">
        <f>IF(N170="základní",J170,0)</f>
        <v>0</v>
      </c>
      <c r="BF170" s="190">
        <f>IF(N170="snížená",J170,0)</f>
        <v>0</v>
      </c>
      <c r="BG170" s="190">
        <f>IF(N170="zákl. přenesená",J170,0)</f>
        <v>0</v>
      </c>
      <c r="BH170" s="190">
        <f>IF(N170="sníž. přenesená",J170,0)</f>
        <v>0</v>
      </c>
      <c r="BI170" s="190">
        <f>IF(N170="nulová",J170,0)</f>
        <v>0</v>
      </c>
      <c r="BJ170" s="19" t="s">
        <v>87</v>
      </c>
      <c r="BK170" s="190">
        <f>ROUND(I170*H170,2)</f>
        <v>0</v>
      </c>
      <c r="BL170" s="19" t="s">
        <v>235</v>
      </c>
      <c r="BM170" s="189" t="s">
        <v>3239</v>
      </c>
    </row>
    <row r="171" s="2" customFormat="1">
      <c r="A171" s="38"/>
      <c r="B171" s="39"/>
      <c r="C171" s="38"/>
      <c r="D171" s="191" t="s">
        <v>237</v>
      </c>
      <c r="E171" s="38"/>
      <c r="F171" s="192" t="s">
        <v>692</v>
      </c>
      <c r="G171" s="38"/>
      <c r="H171" s="38"/>
      <c r="I171" s="193"/>
      <c r="J171" s="38"/>
      <c r="K171" s="38"/>
      <c r="L171" s="39"/>
      <c r="M171" s="194"/>
      <c r="N171" s="195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237</v>
      </c>
      <c r="AU171" s="19" t="s">
        <v>89</v>
      </c>
    </row>
    <row r="172" s="2" customFormat="1">
      <c r="A172" s="38"/>
      <c r="B172" s="39"/>
      <c r="C172" s="38"/>
      <c r="D172" s="199" t="s">
        <v>397</v>
      </c>
      <c r="E172" s="38"/>
      <c r="F172" s="200" t="s">
        <v>693</v>
      </c>
      <c r="G172" s="38"/>
      <c r="H172" s="38"/>
      <c r="I172" s="193"/>
      <c r="J172" s="38"/>
      <c r="K172" s="38"/>
      <c r="L172" s="39"/>
      <c r="M172" s="194"/>
      <c r="N172" s="195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397</v>
      </c>
      <c r="AU172" s="19" t="s">
        <v>89</v>
      </c>
    </row>
    <row r="173" s="15" customFormat="1">
      <c r="A173" s="15"/>
      <c r="B173" s="221"/>
      <c r="C173" s="15"/>
      <c r="D173" s="191" t="s">
        <v>519</v>
      </c>
      <c r="E173" s="222" t="s">
        <v>1</v>
      </c>
      <c r="F173" s="223" t="s">
        <v>2039</v>
      </c>
      <c r="G173" s="15"/>
      <c r="H173" s="222" t="s">
        <v>1</v>
      </c>
      <c r="I173" s="224"/>
      <c r="J173" s="15"/>
      <c r="K173" s="15"/>
      <c r="L173" s="221"/>
      <c r="M173" s="225"/>
      <c r="N173" s="226"/>
      <c r="O173" s="226"/>
      <c r="P173" s="226"/>
      <c r="Q173" s="226"/>
      <c r="R173" s="226"/>
      <c r="S173" s="226"/>
      <c r="T173" s="22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22" t="s">
        <v>519</v>
      </c>
      <c r="AU173" s="222" t="s">
        <v>89</v>
      </c>
      <c r="AV173" s="15" t="s">
        <v>87</v>
      </c>
      <c r="AW173" s="15" t="s">
        <v>35</v>
      </c>
      <c r="AX173" s="15" t="s">
        <v>79</v>
      </c>
      <c r="AY173" s="222" t="s">
        <v>230</v>
      </c>
    </row>
    <row r="174" s="15" customFormat="1">
      <c r="A174" s="15"/>
      <c r="B174" s="221"/>
      <c r="C174" s="15"/>
      <c r="D174" s="191" t="s">
        <v>519</v>
      </c>
      <c r="E174" s="222" t="s">
        <v>1</v>
      </c>
      <c r="F174" s="223" t="s">
        <v>1975</v>
      </c>
      <c r="G174" s="15"/>
      <c r="H174" s="222" t="s">
        <v>1</v>
      </c>
      <c r="I174" s="224"/>
      <c r="J174" s="15"/>
      <c r="K174" s="15"/>
      <c r="L174" s="221"/>
      <c r="M174" s="225"/>
      <c r="N174" s="226"/>
      <c r="O174" s="226"/>
      <c r="P174" s="226"/>
      <c r="Q174" s="226"/>
      <c r="R174" s="226"/>
      <c r="S174" s="226"/>
      <c r="T174" s="227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22" t="s">
        <v>519</v>
      </c>
      <c r="AU174" s="222" t="s">
        <v>89</v>
      </c>
      <c r="AV174" s="15" t="s">
        <v>87</v>
      </c>
      <c r="AW174" s="15" t="s">
        <v>35</v>
      </c>
      <c r="AX174" s="15" t="s">
        <v>79</v>
      </c>
      <c r="AY174" s="222" t="s">
        <v>230</v>
      </c>
    </row>
    <row r="175" s="13" customFormat="1">
      <c r="A175" s="13"/>
      <c r="B175" s="205"/>
      <c r="C175" s="13"/>
      <c r="D175" s="191" t="s">
        <v>519</v>
      </c>
      <c r="E175" s="206" t="s">
        <v>1</v>
      </c>
      <c r="F175" s="207" t="s">
        <v>3229</v>
      </c>
      <c r="G175" s="13"/>
      <c r="H175" s="208">
        <v>196.54300000000001</v>
      </c>
      <c r="I175" s="209"/>
      <c r="J175" s="13"/>
      <c r="K175" s="13"/>
      <c r="L175" s="205"/>
      <c r="M175" s="210"/>
      <c r="N175" s="211"/>
      <c r="O175" s="211"/>
      <c r="P175" s="211"/>
      <c r="Q175" s="211"/>
      <c r="R175" s="211"/>
      <c r="S175" s="211"/>
      <c r="T175" s="21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6" t="s">
        <v>519</v>
      </c>
      <c r="AU175" s="206" t="s">
        <v>89</v>
      </c>
      <c r="AV175" s="13" t="s">
        <v>89</v>
      </c>
      <c r="AW175" s="13" t="s">
        <v>35</v>
      </c>
      <c r="AX175" s="13" t="s">
        <v>79</v>
      </c>
      <c r="AY175" s="206" t="s">
        <v>230</v>
      </c>
    </row>
    <row r="176" s="14" customFormat="1">
      <c r="A176" s="14"/>
      <c r="B176" s="213"/>
      <c r="C176" s="14"/>
      <c r="D176" s="191" t="s">
        <v>519</v>
      </c>
      <c r="E176" s="214" t="s">
        <v>1</v>
      </c>
      <c r="F176" s="215" t="s">
        <v>534</v>
      </c>
      <c r="G176" s="14"/>
      <c r="H176" s="216">
        <v>196.54300000000001</v>
      </c>
      <c r="I176" s="217"/>
      <c r="J176" s="14"/>
      <c r="K176" s="14"/>
      <c r="L176" s="213"/>
      <c r="M176" s="218"/>
      <c r="N176" s="219"/>
      <c r="O176" s="219"/>
      <c r="P176" s="219"/>
      <c r="Q176" s="219"/>
      <c r="R176" s="219"/>
      <c r="S176" s="219"/>
      <c r="T176" s="220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14" t="s">
        <v>519</v>
      </c>
      <c r="AU176" s="214" t="s">
        <v>89</v>
      </c>
      <c r="AV176" s="14" t="s">
        <v>235</v>
      </c>
      <c r="AW176" s="14" t="s">
        <v>35</v>
      </c>
      <c r="AX176" s="14" t="s">
        <v>79</v>
      </c>
      <c r="AY176" s="214" t="s">
        <v>230</v>
      </c>
    </row>
    <row r="177" s="13" customFormat="1">
      <c r="A177" s="13"/>
      <c r="B177" s="205"/>
      <c r="C177" s="13"/>
      <c r="D177" s="191" t="s">
        <v>519</v>
      </c>
      <c r="E177" s="206" t="s">
        <v>1</v>
      </c>
      <c r="F177" s="207" t="s">
        <v>3230</v>
      </c>
      <c r="G177" s="13"/>
      <c r="H177" s="208">
        <v>98.272000000000006</v>
      </c>
      <c r="I177" s="209"/>
      <c r="J177" s="13"/>
      <c r="K177" s="13"/>
      <c r="L177" s="205"/>
      <c r="M177" s="210"/>
      <c r="N177" s="211"/>
      <c r="O177" s="211"/>
      <c r="P177" s="211"/>
      <c r="Q177" s="211"/>
      <c r="R177" s="211"/>
      <c r="S177" s="211"/>
      <c r="T177" s="21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06" t="s">
        <v>519</v>
      </c>
      <c r="AU177" s="206" t="s">
        <v>89</v>
      </c>
      <c r="AV177" s="13" t="s">
        <v>89</v>
      </c>
      <c r="AW177" s="13" t="s">
        <v>35</v>
      </c>
      <c r="AX177" s="13" t="s">
        <v>79</v>
      </c>
      <c r="AY177" s="206" t="s">
        <v>230</v>
      </c>
    </row>
    <row r="178" s="14" customFormat="1">
      <c r="A178" s="14"/>
      <c r="B178" s="213"/>
      <c r="C178" s="14"/>
      <c r="D178" s="191" t="s">
        <v>519</v>
      </c>
      <c r="E178" s="214" t="s">
        <v>1</v>
      </c>
      <c r="F178" s="215" t="s">
        <v>534</v>
      </c>
      <c r="G178" s="14"/>
      <c r="H178" s="216">
        <v>98.272000000000006</v>
      </c>
      <c r="I178" s="217"/>
      <c r="J178" s="14"/>
      <c r="K178" s="14"/>
      <c r="L178" s="213"/>
      <c r="M178" s="218"/>
      <c r="N178" s="219"/>
      <c r="O178" s="219"/>
      <c r="P178" s="219"/>
      <c r="Q178" s="219"/>
      <c r="R178" s="219"/>
      <c r="S178" s="219"/>
      <c r="T178" s="220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14" t="s">
        <v>519</v>
      </c>
      <c r="AU178" s="214" t="s">
        <v>89</v>
      </c>
      <c r="AV178" s="14" t="s">
        <v>235</v>
      </c>
      <c r="AW178" s="14" t="s">
        <v>35</v>
      </c>
      <c r="AX178" s="14" t="s">
        <v>87</v>
      </c>
      <c r="AY178" s="214" t="s">
        <v>230</v>
      </c>
    </row>
    <row r="179" s="2" customFormat="1" ht="24.15" customHeight="1">
      <c r="A179" s="38"/>
      <c r="B179" s="177"/>
      <c r="C179" s="178" t="s">
        <v>260</v>
      </c>
      <c r="D179" s="178" t="s">
        <v>231</v>
      </c>
      <c r="E179" s="179" t="s">
        <v>698</v>
      </c>
      <c r="F179" s="180" t="s">
        <v>699</v>
      </c>
      <c r="G179" s="181" t="s">
        <v>578</v>
      </c>
      <c r="H179" s="182">
        <v>491.36000000000001</v>
      </c>
      <c r="I179" s="183"/>
      <c r="J179" s="184">
        <f>ROUND(I179*H179,2)</f>
        <v>0</v>
      </c>
      <c r="K179" s="180" t="s">
        <v>515</v>
      </c>
      <c r="L179" s="39"/>
      <c r="M179" s="185" t="s">
        <v>1</v>
      </c>
      <c r="N179" s="186" t="s">
        <v>44</v>
      </c>
      <c r="O179" s="77"/>
      <c r="P179" s="187">
        <f>O179*H179</f>
        <v>0</v>
      </c>
      <c r="Q179" s="187">
        <v>0</v>
      </c>
      <c r="R179" s="187">
        <f>Q179*H179</f>
        <v>0</v>
      </c>
      <c r="S179" s="187">
        <v>0</v>
      </c>
      <c r="T179" s="18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89" t="s">
        <v>235</v>
      </c>
      <c r="AT179" s="189" t="s">
        <v>231</v>
      </c>
      <c r="AU179" s="189" t="s">
        <v>89</v>
      </c>
      <c r="AY179" s="19" t="s">
        <v>230</v>
      </c>
      <c r="BE179" s="190">
        <f>IF(N179="základní",J179,0)</f>
        <v>0</v>
      </c>
      <c r="BF179" s="190">
        <f>IF(N179="snížená",J179,0)</f>
        <v>0</v>
      </c>
      <c r="BG179" s="190">
        <f>IF(N179="zákl. přenesená",J179,0)</f>
        <v>0</v>
      </c>
      <c r="BH179" s="190">
        <f>IF(N179="sníž. přenesená",J179,0)</f>
        <v>0</v>
      </c>
      <c r="BI179" s="190">
        <f>IF(N179="nulová",J179,0)</f>
        <v>0</v>
      </c>
      <c r="BJ179" s="19" t="s">
        <v>87</v>
      </c>
      <c r="BK179" s="190">
        <f>ROUND(I179*H179,2)</f>
        <v>0</v>
      </c>
      <c r="BL179" s="19" t="s">
        <v>235</v>
      </c>
      <c r="BM179" s="189" t="s">
        <v>3240</v>
      </c>
    </row>
    <row r="180" s="2" customFormat="1">
      <c r="A180" s="38"/>
      <c r="B180" s="39"/>
      <c r="C180" s="38"/>
      <c r="D180" s="191" t="s">
        <v>237</v>
      </c>
      <c r="E180" s="38"/>
      <c r="F180" s="192" t="s">
        <v>701</v>
      </c>
      <c r="G180" s="38"/>
      <c r="H180" s="38"/>
      <c r="I180" s="193"/>
      <c r="J180" s="38"/>
      <c r="K180" s="38"/>
      <c r="L180" s="39"/>
      <c r="M180" s="194"/>
      <c r="N180" s="195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237</v>
      </c>
      <c r="AU180" s="19" t="s">
        <v>89</v>
      </c>
    </row>
    <row r="181" s="2" customFormat="1">
      <c r="A181" s="38"/>
      <c r="B181" s="39"/>
      <c r="C181" s="38"/>
      <c r="D181" s="199" t="s">
        <v>397</v>
      </c>
      <c r="E181" s="38"/>
      <c r="F181" s="200" t="s">
        <v>702</v>
      </c>
      <c r="G181" s="38"/>
      <c r="H181" s="38"/>
      <c r="I181" s="193"/>
      <c r="J181" s="38"/>
      <c r="K181" s="38"/>
      <c r="L181" s="39"/>
      <c r="M181" s="194"/>
      <c r="N181" s="195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397</v>
      </c>
      <c r="AU181" s="19" t="s">
        <v>89</v>
      </c>
    </row>
    <row r="182" s="15" customFormat="1">
      <c r="A182" s="15"/>
      <c r="B182" s="221"/>
      <c r="C182" s="15"/>
      <c r="D182" s="191" t="s">
        <v>519</v>
      </c>
      <c r="E182" s="222" t="s">
        <v>1</v>
      </c>
      <c r="F182" s="223" t="s">
        <v>2039</v>
      </c>
      <c r="G182" s="15"/>
      <c r="H182" s="222" t="s">
        <v>1</v>
      </c>
      <c r="I182" s="224"/>
      <c r="J182" s="15"/>
      <c r="K182" s="15"/>
      <c r="L182" s="221"/>
      <c r="M182" s="225"/>
      <c r="N182" s="226"/>
      <c r="O182" s="226"/>
      <c r="P182" s="226"/>
      <c r="Q182" s="226"/>
      <c r="R182" s="226"/>
      <c r="S182" s="226"/>
      <c r="T182" s="227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22" t="s">
        <v>519</v>
      </c>
      <c r="AU182" s="222" t="s">
        <v>89</v>
      </c>
      <c r="AV182" s="15" t="s">
        <v>87</v>
      </c>
      <c r="AW182" s="15" t="s">
        <v>35</v>
      </c>
      <c r="AX182" s="15" t="s">
        <v>79</v>
      </c>
      <c r="AY182" s="222" t="s">
        <v>230</v>
      </c>
    </row>
    <row r="183" s="15" customFormat="1">
      <c r="A183" s="15"/>
      <c r="B183" s="221"/>
      <c r="C183" s="15"/>
      <c r="D183" s="191" t="s">
        <v>519</v>
      </c>
      <c r="E183" s="222" t="s">
        <v>1</v>
      </c>
      <c r="F183" s="223" t="s">
        <v>1975</v>
      </c>
      <c r="G183" s="15"/>
      <c r="H183" s="222" t="s">
        <v>1</v>
      </c>
      <c r="I183" s="224"/>
      <c r="J183" s="15"/>
      <c r="K183" s="15"/>
      <c r="L183" s="221"/>
      <c r="M183" s="225"/>
      <c r="N183" s="226"/>
      <c r="O183" s="226"/>
      <c r="P183" s="226"/>
      <c r="Q183" s="226"/>
      <c r="R183" s="226"/>
      <c r="S183" s="226"/>
      <c r="T183" s="227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22" t="s">
        <v>519</v>
      </c>
      <c r="AU183" s="222" t="s">
        <v>89</v>
      </c>
      <c r="AV183" s="15" t="s">
        <v>87</v>
      </c>
      <c r="AW183" s="15" t="s">
        <v>35</v>
      </c>
      <c r="AX183" s="15" t="s">
        <v>79</v>
      </c>
      <c r="AY183" s="222" t="s">
        <v>230</v>
      </c>
    </row>
    <row r="184" s="13" customFormat="1">
      <c r="A184" s="13"/>
      <c r="B184" s="205"/>
      <c r="C184" s="13"/>
      <c r="D184" s="191" t="s">
        <v>519</v>
      </c>
      <c r="E184" s="206" t="s">
        <v>1</v>
      </c>
      <c r="F184" s="207" t="s">
        <v>3229</v>
      </c>
      <c r="G184" s="13"/>
      <c r="H184" s="208">
        <v>196.54300000000001</v>
      </c>
      <c r="I184" s="209"/>
      <c r="J184" s="13"/>
      <c r="K184" s="13"/>
      <c r="L184" s="205"/>
      <c r="M184" s="210"/>
      <c r="N184" s="211"/>
      <c r="O184" s="211"/>
      <c r="P184" s="211"/>
      <c r="Q184" s="211"/>
      <c r="R184" s="211"/>
      <c r="S184" s="211"/>
      <c r="T184" s="21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06" t="s">
        <v>519</v>
      </c>
      <c r="AU184" s="206" t="s">
        <v>89</v>
      </c>
      <c r="AV184" s="13" t="s">
        <v>89</v>
      </c>
      <c r="AW184" s="13" t="s">
        <v>35</v>
      </c>
      <c r="AX184" s="13" t="s">
        <v>79</v>
      </c>
      <c r="AY184" s="206" t="s">
        <v>230</v>
      </c>
    </row>
    <row r="185" s="14" customFormat="1">
      <c r="A185" s="14"/>
      <c r="B185" s="213"/>
      <c r="C185" s="14"/>
      <c r="D185" s="191" t="s">
        <v>519</v>
      </c>
      <c r="E185" s="214" t="s">
        <v>1</v>
      </c>
      <c r="F185" s="215" t="s">
        <v>534</v>
      </c>
      <c r="G185" s="14"/>
      <c r="H185" s="216">
        <v>196.54300000000001</v>
      </c>
      <c r="I185" s="217"/>
      <c r="J185" s="14"/>
      <c r="K185" s="14"/>
      <c r="L185" s="213"/>
      <c r="M185" s="218"/>
      <c r="N185" s="219"/>
      <c r="O185" s="219"/>
      <c r="P185" s="219"/>
      <c r="Q185" s="219"/>
      <c r="R185" s="219"/>
      <c r="S185" s="219"/>
      <c r="T185" s="22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14" t="s">
        <v>519</v>
      </c>
      <c r="AU185" s="214" t="s">
        <v>89</v>
      </c>
      <c r="AV185" s="14" t="s">
        <v>235</v>
      </c>
      <c r="AW185" s="14" t="s">
        <v>35</v>
      </c>
      <c r="AX185" s="14" t="s">
        <v>79</v>
      </c>
      <c r="AY185" s="214" t="s">
        <v>230</v>
      </c>
    </row>
    <row r="186" s="13" customFormat="1">
      <c r="A186" s="13"/>
      <c r="B186" s="205"/>
      <c r="C186" s="13"/>
      <c r="D186" s="191" t="s">
        <v>519</v>
      </c>
      <c r="E186" s="206" t="s">
        <v>1</v>
      </c>
      <c r="F186" s="207" t="s">
        <v>3230</v>
      </c>
      <c r="G186" s="13"/>
      <c r="H186" s="208">
        <v>98.272000000000006</v>
      </c>
      <c r="I186" s="209"/>
      <c r="J186" s="13"/>
      <c r="K186" s="13"/>
      <c r="L186" s="205"/>
      <c r="M186" s="210"/>
      <c r="N186" s="211"/>
      <c r="O186" s="211"/>
      <c r="P186" s="211"/>
      <c r="Q186" s="211"/>
      <c r="R186" s="211"/>
      <c r="S186" s="211"/>
      <c r="T186" s="21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06" t="s">
        <v>519</v>
      </c>
      <c r="AU186" s="206" t="s">
        <v>89</v>
      </c>
      <c r="AV186" s="13" t="s">
        <v>89</v>
      </c>
      <c r="AW186" s="13" t="s">
        <v>35</v>
      </c>
      <c r="AX186" s="13" t="s">
        <v>79</v>
      </c>
      <c r="AY186" s="206" t="s">
        <v>230</v>
      </c>
    </row>
    <row r="187" s="14" customFormat="1">
      <c r="A187" s="14"/>
      <c r="B187" s="213"/>
      <c r="C187" s="14"/>
      <c r="D187" s="191" t="s">
        <v>519</v>
      </c>
      <c r="E187" s="214" t="s">
        <v>1</v>
      </c>
      <c r="F187" s="215" t="s">
        <v>534</v>
      </c>
      <c r="G187" s="14"/>
      <c r="H187" s="216">
        <v>98.272000000000006</v>
      </c>
      <c r="I187" s="217"/>
      <c r="J187" s="14"/>
      <c r="K187" s="14"/>
      <c r="L187" s="213"/>
      <c r="M187" s="218"/>
      <c r="N187" s="219"/>
      <c r="O187" s="219"/>
      <c r="P187" s="219"/>
      <c r="Q187" s="219"/>
      <c r="R187" s="219"/>
      <c r="S187" s="219"/>
      <c r="T187" s="220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14" t="s">
        <v>519</v>
      </c>
      <c r="AU187" s="214" t="s">
        <v>89</v>
      </c>
      <c r="AV187" s="14" t="s">
        <v>235</v>
      </c>
      <c r="AW187" s="14" t="s">
        <v>35</v>
      </c>
      <c r="AX187" s="14" t="s">
        <v>87</v>
      </c>
      <c r="AY187" s="214" t="s">
        <v>230</v>
      </c>
    </row>
    <row r="188" s="13" customFormat="1">
      <c r="A188" s="13"/>
      <c r="B188" s="205"/>
      <c r="C188" s="13"/>
      <c r="D188" s="191" t="s">
        <v>519</v>
      </c>
      <c r="E188" s="13"/>
      <c r="F188" s="207" t="s">
        <v>3241</v>
      </c>
      <c r="G188" s="13"/>
      <c r="H188" s="208">
        <v>491.36000000000001</v>
      </c>
      <c r="I188" s="209"/>
      <c r="J188" s="13"/>
      <c r="K188" s="13"/>
      <c r="L188" s="205"/>
      <c r="M188" s="210"/>
      <c r="N188" s="211"/>
      <c r="O188" s="211"/>
      <c r="P188" s="211"/>
      <c r="Q188" s="211"/>
      <c r="R188" s="211"/>
      <c r="S188" s="211"/>
      <c r="T188" s="21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06" t="s">
        <v>519</v>
      </c>
      <c r="AU188" s="206" t="s">
        <v>89</v>
      </c>
      <c r="AV188" s="13" t="s">
        <v>89</v>
      </c>
      <c r="AW188" s="13" t="s">
        <v>3</v>
      </c>
      <c r="AX188" s="13" t="s">
        <v>87</v>
      </c>
      <c r="AY188" s="206" t="s">
        <v>230</v>
      </c>
    </row>
    <row r="189" s="2" customFormat="1" ht="21.75" customHeight="1">
      <c r="A189" s="38"/>
      <c r="B189" s="177"/>
      <c r="C189" s="178" t="s">
        <v>264</v>
      </c>
      <c r="D189" s="178" t="s">
        <v>231</v>
      </c>
      <c r="E189" s="179" t="s">
        <v>704</v>
      </c>
      <c r="F189" s="180" t="s">
        <v>705</v>
      </c>
      <c r="G189" s="181" t="s">
        <v>578</v>
      </c>
      <c r="H189" s="182">
        <v>39.308</v>
      </c>
      <c r="I189" s="183"/>
      <c r="J189" s="184">
        <f>ROUND(I189*H189,2)</f>
        <v>0</v>
      </c>
      <c r="K189" s="180" t="s">
        <v>515</v>
      </c>
      <c r="L189" s="39"/>
      <c r="M189" s="185" t="s">
        <v>1</v>
      </c>
      <c r="N189" s="186" t="s">
        <v>44</v>
      </c>
      <c r="O189" s="77"/>
      <c r="P189" s="187">
        <f>O189*H189</f>
        <v>0</v>
      </c>
      <c r="Q189" s="187">
        <v>0</v>
      </c>
      <c r="R189" s="187">
        <f>Q189*H189</f>
        <v>0</v>
      </c>
      <c r="S189" s="187">
        <v>0</v>
      </c>
      <c r="T189" s="18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89" t="s">
        <v>235</v>
      </c>
      <c r="AT189" s="189" t="s">
        <v>231</v>
      </c>
      <c r="AU189" s="189" t="s">
        <v>89</v>
      </c>
      <c r="AY189" s="19" t="s">
        <v>230</v>
      </c>
      <c r="BE189" s="190">
        <f>IF(N189="základní",J189,0)</f>
        <v>0</v>
      </c>
      <c r="BF189" s="190">
        <f>IF(N189="snížená",J189,0)</f>
        <v>0</v>
      </c>
      <c r="BG189" s="190">
        <f>IF(N189="zákl. přenesená",J189,0)</f>
        <v>0</v>
      </c>
      <c r="BH189" s="190">
        <f>IF(N189="sníž. přenesená",J189,0)</f>
        <v>0</v>
      </c>
      <c r="BI189" s="190">
        <f>IF(N189="nulová",J189,0)</f>
        <v>0</v>
      </c>
      <c r="BJ189" s="19" t="s">
        <v>87</v>
      </c>
      <c r="BK189" s="190">
        <f>ROUND(I189*H189,2)</f>
        <v>0</v>
      </c>
      <c r="BL189" s="19" t="s">
        <v>235</v>
      </c>
      <c r="BM189" s="189" t="s">
        <v>3242</v>
      </c>
    </row>
    <row r="190" s="2" customFormat="1">
      <c r="A190" s="38"/>
      <c r="B190" s="39"/>
      <c r="C190" s="38"/>
      <c r="D190" s="191" t="s">
        <v>237</v>
      </c>
      <c r="E190" s="38"/>
      <c r="F190" s="192" t="s">
        <v>707</v>
      </c>
      <c r="G190" s="38"/>
      <c r="H190" s="38"/>
      <c r="I190" s="193"/>
      <c r="J190" s="38"/>
      <c r="K190" s="38"/>
      <c r="L190" s="39"/>
      <c r="M190" s="194"/>
      <c r="N190" s="195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237</v>
      </c>
      <c r="AU190" s="19" t="s">
        <v>89</v>
      </c>
    </row>
    <row r="191" s="2" customFormat="1">
      <c r="A191" s="38"/>
      <c r="B191" s="39"/>
      <c r="C191" s="38"/>
      <c r="D191" s="199" t="s">
        <v>397</v>
      </c>
      <c r="E191" s="38"/>
      <c r="F191" s="200" t="s">
        <v>708</v>
      </c>
      <c r="G191" s="38"/>
      <c r="H191" s="38"/>
      <c r="I191" s="193"/>
      <c r="J191" s="38"/>
      <c r="K191" s="38"/>
      <c r="L191" s="39"/>
      <c r="M191" s="194"/>
      <c r="N191" s="195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397</v>
      </c>
      <c r="AU191" s="19" t="s">
        <v>89</v>
      </c>
    </row>
    <row r="192" s="15" customFormat="1">
      <c r="A192" s="15"/>
      <c r="B192" s="221"/>
      <c r="C192" s="15"/>
      <c r="D192" s="191" t="s">
        <v>519</v>
      </c>
      <c r="E192" s="222" t="s">
        <v>1</v>
      </c>
      <c r="F192" s="223" t="s">
        <v>2039</v>
      </c>
      <c r="G192" s="15"/>
      <c r="H192" s="222" t="s">
        <v>1</v>
      </c>
      <c r="I192" s="224"/>
      <c r="J192" s="15"/>
      <c r="K192" s="15"/>
      <c r="L192" s="221"/>
      <c r="M192" s="225"/>
      <c r="N192" s="226"/>
      <c r="O192" s="226"/>
      <c r="P192" s="226"/>
      <c r="Q192" s="226"/>
      <c r="R192" s="226"/>
      <c r="S192" s="226"/>
      <c r="T192" s="227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22" t="s">
        <v>519</v>
      </c>
      <c r="AU192" s="222" t="s">
        <v>89</v>
      </c>
      <c r="AV192" s="15" t="s">
        <v>87</v>
      </c>
      <c r="AW192" s="15" t="s">
        <v>35</v>
      </c>
      <c r="AX192" s="15" t="s">
        <v>79</v>
      </c>
      <c r="AY192" s="222" t="s">
        <v>230</v>
      </c>
    </row>
    <row r="193" s="13" customFormat="1">
      <c r="A193" s="13"/>
      <c r="B193" s="205"/>
      <c r="C193" s="13"/>
      <c r="D193" s="191" t="s">
        <v>519</v>
      </c>
      <c r="E193" s="206" t="s">
        <v>1</v>
      </c>
      <c r="F193" s="207" t="s">
        <v>3232</v>
      </c>
      <c r="G193" s="13"/>
      <c r="H193" s="208">
        <v>19.654</v>
      </c>
      <c r="I193" s="209"/>
      <c r="J193" s="13"/>
      <c r="K193" s="13"/>
      <c r="L193" s="205"/>
      <c r="M193" s="210"/>
      <c r="N193" s="211"/>
      <c r="O193" s="211"/>
      <c r="P193" s="211"/>
      <c r="Q193" s="211"/>
      <c r="R193" s="211"/>
      <c r="S193" s="211"/>
      <c r="T193" s="21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06" t="s">
        <v>519</v>
      </c>
      <c r="AU193" s="206" t="s">
        <v>89</v>
      </c>
      <c r="AV193" s="13" t="s">
        <v>89</v>
      </c>
      <c r="AW193" s="13" t="s">
        <v>35</v>
      </c>
      <c r="AX193" s="13" t="s">
        <v>79</v>
      </c>
      <c r="AY193" s="206" t="s">
        <v>230</v>
      </c>
    </row>
    <row r="194" s="13" customFormat="1">
      <c r="A194" s="13"/>
      <c r="B194" s="205"/>
      <c r="C194" s="13"/>
      <c r="D194" s="191" t="s">
        <v>519</v>
      </c>
      <c r="E194" s="206" t="s">
        <v>1</v>
      </c>
      <c r="F194" s="207" t="s">
        <v>3232</v>
      </c>
      <c r="G194" s="13"/>
      <c r="H194" s="208">
        <v>19.654</v>
      </c>
      <c r="I194" s="209"/>
      <c r="J194" s="13"/>
      <c r="K194" s="13"/>
      <c r="L194" s="205"/>
      <c r="M194" s="210"/>
      <c r="N194" s="211"/>
      <c r="O194" s="211"/>
      <c r="P194" s="211"/>
      <c r="Q194" s="211"/>
      <c r="R194" s="211"/>
      <c r="S194" s="211"/>
      <c r="T194" s="21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06" t="s">
        <v>519</v>
      </c>
      <c r="AU194" s="206" t="s">
        <v>89</v>
      </c>
      <c r="AV194" s="13" t="s">
        <v>89</v>
      </c>
      <c r="AW194" s="13" t="s">
        <v>35</v>
      </c>
      <c r="AX194" s="13" t="s">
        <v>79</v>
      </c>
      <c r="AY194" s="206" t="s">
        <v>230</v>
      </c>
    </row>
    <row r="195" s="14" customFormat="1">
      <c r="A195" s="14"/>
      <c r="B195" s="213"/>
      <c r="C195" s="14"/>
      <c r="D195" s="191" t="s">
        <v>519</v>
      </c>
      <c r="E195" s="214" t="s">
        <v>1</v>
      </c>
      <c r="F195" s="215" t="s">
        <v>534</v>
      </c>
      <c r="G195" s="14"/>
      <c r="H195" s="216">
        <v>39.308</v>
      </c>
      <c r="I195" s="217"/>
      <c r="J195" s="14"/>
      <c r="K195" s="14"/>
      <c r="L195" s="213"/>
      <c r="M195" s="218"/>
      <c r="N195" s="219"/>
      <c r="O195" s="219"/>
      <c r="P195" s="219"/>
      <c r="Q195" s="219"/>
      <c r="R195" s="219"/>
      <c r="S195" s="219"/>
      <c r="T195" s="220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14" t="s">
        <v>519</v>
      </c>
      <c r="AU195" s="214" t="s">
        <v>89</v>
      </c>
      <c r="AV195" s="14" t="s">
        <v>235</v>
      </c>
      <c r="AW195" s="14" t="s">
        <v>35</v>
      </c>
      <c r="AX195" s="14" t="s">
        <v>87</v>
      </c>
      <c r="AY195" s="214" t="s">
        <v>230</v>
      </c>
    </row>
    <row r="196" s="2" customFormat="1" ht="24.15" customHeight="1">
      <c r="A196" s="38"/>
      <c r="B196" s="177"/>
      <c r="C196" s="178" t="s">
        <v>268</v>
      </c>
      <c r="D196" s="178" t="s">
        <v>231</v>
      </c>
      <c r="E196" s="179" t="s">
        <v>713</v>
      </c>
      <c r="F196" s="180" t="s">
        <v>714</v>
      </c>
      <c r="G196" s="181" t="s">
        <v>578</v>
      </c>
      <c r="H196" s="182">
        <v>196.53999999999999</v>
      </c>
      <c r="I196" s="183"/>
      <c r="J196" s="184">
        <f>ROUND(I196*H196,2)</f>
        <v>0</v>
      </c>
      <c r="K196" s="180" t="s">
        <v>515</v>
      </c>
      <c r="L196" s="39"/>
      <c r="M196" s="185" t="s">
        <v>1</v>
      </c>
      <c r="N196" s="186" t="s">
        <v>44</v>
      </c>
      <c r="O196" s="77"/>
      <c r="P196" s="187">
        <f>O196*H196</f>
        <v>0</v>
      </c>
      <c r="Q196" s="187">
        <v>0</v>
      </c>
      <c r="R196" s="187">
        <f>Q196*H196</f>
        <v>0</v>
      </c>
      <c r="S196" s="187">
        <v>0</v>
      </c>
      <c r="T196" s="188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89" t="s">
        <v>235</v>
      </c>
      <c r="AT196" s="189" t="s">
        <v>231</v>
      </c>
      <c r="AU196" s="189" t="s">
        <v>89</v>
      </c>
      <c r="AY196" s="19" t="s">
        <v>230</v>
      </c>
      <c r="BE196" s="190">
        <f>IF(N196="základní",J196,0)</f>
        <v>0</v>
      </c>
      <c r="BF196" s="190">
        <f>IF(N196="snížená",J196,0)</f>
        <v>0</v>
      </c>
      <c r="BG196" s="190">
        <f>IF(N196="zákl. přenesená",J196,0)</f>
        <v>0</v>
      </c>
      <c r="BH196" s="190">
        <f>IF(N196="sníž. přenesená",J196,0)</f>
        <v>0</v>
      </c>
      <c r="BI196" s="190">
        <f>IF(N196="nulová",J196,0)</f>
        <v>0</v>
      </c>
      <c r="BJ196" s="19" t="s">
        <v>87</v>
      </c>
      <c r="BK196" s="190">
        <f>ROUND(I196*H196,2)</f>
        <v>0</v>
      </c>
      <c r="BL196" s="19" t="s">
        <v>235</v>
      </c>
      <c r="BM196" s="189" t="s">
        <v>3243</v>
      </c>
    </row>
    <row r="197" s="2" customFormat="1">
      <c r="A197" s="38"/>
      <c r="B197" s="39"/>
      <c r="C197" s="38"/>
      <c r="D197" s="191" t="s">
        <v>237</v>
      </c>
      <c r="E197" s="38"/>
      <c r="F197" s="192" t="s">
        <v>716</v>
      </c>
      <c r="G197" s="38"/>
      <c r="H197" s="38"/>
      <c r="I197" s="193"/>
      <c r="J197" s="38"/>
      <c r="K197" s="38"/>
      <c r="L197" s="39"/>
      <c r="M197" s="194"/>
      <c r="N197" s="195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237</v>
      </c>
      <c r="AU197" s="19" t="s">
        <v>89</v>
      </c>
    </row>
    <row r="198" s="2" customFormat="1">
      <c r="A198" s="38"/>
      <c r="B198" s="39"/>
      <c r="C198" s="38"/>
      <c r="D198" s="199" t="s">
        <v>397</v>
      </c>
      <c r="E198" s="38"/>
      <c r="F198" s="200" t="s">
        <v>717</v>
      </c>
      <c r="G198" s="38"/>
      <c r="H198" s="38"/>
      <c r="I198" s="193"/>
      <c r="J198" s="38"/>
      <c r="K198" s="38"/>
      <c r="L198" s="39"/>
      <c r="M198" s="194"/>
      <c r="N198" s="195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397</v>
      </c>
      <c r="AU198" s="19" t="s">
        <v>89</v>
      </c>
    </row>
    <row r="199" s="15" customFormat="1">
      <c r="A199" s="15"/>
      <c r="B199" s="221"/>
      <c r="C199" s="15"/>
      <c r="D199" s="191" t="s">
        <v>519</v>
      </c>
      <c r="E199" s="222" t="s">
        <v>1</v>
      </c>
      <c r="F199" s="223" t="s">
        <v>2039</v>
      </c>
      <c r="G199" s="15"/>
      <c r="H199" s="222" t="s">
        <v>1</v>
      </c>
      <c r="I199" s="224"/>
      <c r="J199" s="15"/>
      <c r="K199" s="15"/>
      <c r="L199" s="221"/>
      <c r="M199" s="225"/>
      <c r="N199" s="226"/>
      <c r="O199" s="226"/>
      <c r="P199" s="226"/>
      <c r="Q199" s="226"/>
      <c r="R199" s="226"/>
      <c r="S199" s="226"/>
      <c r="T199" s="227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22" t="s">
        <v>519</v>
      </c>
      <c r="AU199" s="222" t="s">
        <v>89</v>
      </c>
      <c r="AV199" s="15" t="s">
        <v>87</v>
      </c>
      <c r="AW199" s="15" t="s">
        <v>35</v>
      </c>
      <c r="AX199" s="15" t="s">
        <v>79</v>
      </c>
      <c r="AY199" s="222" t="s">
        <v>230</v>
      </c>
    </row>
    <row r="200" s="13" customFormat="1">
      <c r="A200" s="13"/>
      <c r="B200" s="205"/>
      <c r="C200" s="13"/>
      <c r="D200" s="191" t="s">
        <v>519</v>
      </c>
      <c r="E200" s="206" t="s">
        <v>1</v>
      </c>
      <c r="F200" s="207" t="s">
        <v>3232</v>
      </c>
      <c r="G200" s="13"/>
      <c r="H200" s="208">
        <v>19.654</v>
      </c>
      <c r="I200" s="209"/>
      <c r="J200" s="13"/>
      <c r="K200" s="13"/>
      <c r="L200" s="205"/>
      <c r="M200" s="210"/>
      <c r="N200" s="211"/>
      <c r="O200" s="211"/>
      <c r="P200" s="211"/>
      <c r="Q200" s="211"/>
      <c r="R200" s="211"/>
      <c r="S200" s="211"/>
      <c r="T200" s="21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06" t="s">
        <v>519</v>
      </c>
      <c r="AU200" s="206" t="s">
        <v>89</v>
      </c>
      <c r="AV200" s="13" t="s">
        <v>89</v>
      </c>
      <c r="AW200" s="13" t="s">
        <v>35</v>
      </c>
      <c r="AX200" s="13" t="s">
        <v>79</v>
      </c>
      <c r="AY200" s="206" t="s">
        <v>230</v>
      </c>
    </row>
    <row r="201" s="13" customFormat="1">
      <c r="A201" s="13"/>
      <c r="B201" s="205"/>
      <c r="C201" s="13"/>
      <c r="D201" s="191" t="s">
        <v>519</v>
      </c>
      <c r="E201" s="206" t="s">
        <v>1</v>
      </c>
      <c r="F201" s="207" t="s">
        <v>3232</v>
      </c>
      <c r="G201" s="13"/>
      <c r="H201" s="208">
        <v>19.654</v>
      </c>
      <c r="I201" s="209"/>
      <c r="J201" s="13"/>
      <c r="K201" s="13"/>
      <c r="L201" s="205"/>
      <c r="M201" s="210"/>
      <c r="N201" s="211"/>
      <c r="O201" s="211"/>
      <c r="P201" s="211"/>
      <c r="Q201" s="211"/>
      <c r="R201" s="211"/>
      <c r="S201" s="211"/>
      <c r="T201" s="21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06" t="s">
        <v>519</v>
      </c>
      <c r="AU201" s="206" t="s">
        <v>89</v>
      </c>
      <c r="AV201" s="13" t="s">
        <v>89</v>
      </c>
      <c r="AW201" s="13" t="s">
        <v>35</v>
      </c>
      <c r="AX201" s="13" t="s">
        <v>79</v>
      </c>
      <c r="AY201" s="206" t="s">
        <v>230</v>
      </c>
    </row>
    <row r="202" s="14" customFormat="1">
      <c r="A202" s="14"/>
      <c r="B202" s="213"/>
      <c r="C202" s="14"/>
      <c r="D202" s="191" t="s">
        <v>519</v>
      </c>
      <c r="E202" s="214" t="s">
        <v>1</v>
      </c>
      <c r="F202" s="215" t="s">
        <v>534</v>
      </c>
      <c r="G202" s="14"/>
      <c r="H202" s="216">
        <v>39.308</v>
      </c>
      <c r="I202" s="217"/>
      <c r="J202" s="14"/>
      <c r="K202" s="14"/>
      <c r="L202" s="213"/>
      <c r="M202" s="218"/>
      <c r="N202" s="219"/>
      <c r="O202" s="219"/>
      <c r="P202" s="219"/>
      <c r="Q202" s="219"/>
      <c r="R202" s="219"/>
      <c r="S202" s="219"/>
      <c r="T202" s="22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14" t="s">
        <v>519</v>
      </c>
      <c r="AU202" s="214" t="s">
        <v>89</v>
      </c>
      <c r="AV202" s="14" t="s">
        <v>235</v>
      </c>
      <c r="AW202" s="14" t="s">
        <v>35</v>
      </c>
      <c r="AX202" s="14" t="s">
        <v>87</v>
      </c>
      <c r="AY202" s="214" t="s">
        <v>230</v>
      </c>
    </row>
    <row r="203" s="13" customFormat="1">
      <c r="A203" s="13"/>
      <c r="B203" s="205"/>
      <c r="C203" s="13"/>
      <c r="D203" s="191" t="s">
        <v>519</v>
      </c>
      <c r="E203" s="13"/>
      <c r="F203" s="207" t="s">
        <v>3244</v>
      </c>
      <c r="G203" s="13"/>
      <c r="H203" s="208">
        <v>196.53999999999999</v>
      </c>
      <c r="I203" s="209"/>
      <c r="J203" s="13"/>
      <c r="K203" s="13"/>
      <c r="L203" s="205"/>
      <c r="M203" s="210"/>
      <c r="N203" s="211"/>
      <c r="O203" s="211"/>
      <c r="P203" s="211"/>
      <c r="Q203" s="211"/>
      <c r="R203" s="211"/>
      <c r="S203" s="211"/>
      <c r="T203" s="21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06" t="s">
        <v>519</v>
      </c>
      <c r="AU203" s="206" t="s">
        <v>89</v>
      </c>
      <c r="AV203" s="13" t="s">
        <v>89</v>
      </c>
      <c r="AW203" s="13" t="s">
        <v>3</v>
      </c>
      <c r="AX203" s="13" t="s">
        <v>87</v>
      </c>
      <c r="AY203" s="206" t="s">
        <v>230</v>
      </c>
    </row>
    <row r="204" s="2" customFormat="1" ht="21.75" customHeight="1">
      <c r="A204" s="38"/>
      <c r="B204" s="177"/>
      <c r="C204" s="178" t="s">
        <v>272</v>
      </c>
      <c r="D204" s="178" t="s">
        <v>231</v>
      </c>
      <c r="E204" s="179" t="s">
        <v>719</v>
      </c>
      <c r="F204" s="180" t="s">
        <v>720</v>
      </c>
      <c r="G204" s="181" t="s">
        <v>578</v>
      </c>
      <c r="H204" s="182">
        <v>58.963000000000001</v>
      </c>
      <c r="I204" s="183"/>
      <c r="J204" s="184">
        <f>ROUND(I204*H204,2)</f>
        <v>0</v>
      </c>
      <c r="K204" s="180" t="s">
        <v>515</v>
      </c>
      <c r="L204" s="39"/>
      <c r="M204" s="185" t="s">
        <v>1</v>
      </c>
      <c r="N204" s="186" t="s">
        <v>44</v>
      </c>
      <c r="O204" s="77"/>
      <c r="P204" s="187">
        <f>O204*H204</f>
        <v>0</v>
      </c>
      <c r="Q204" s="187">
        <v>0</v>
      </c>
      <c r="R204" s="187">
        <f>Q204*H204</f>
        <v>0</v>
      </c>
      <c r="S204" s="187">
        <v>0</v>
      </c>
      <c r="T204" s="188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89" t="s">
        <v>235</v>
      </c>
      <c r="AT204" s="189" t="s">
        <v>231</v>
      </c>
      <c r="AU204" s="189" t="s">
        <v>89</v>
      </c>
      <c r="AY204" s="19" t="s">
        <v>230</v>
      </c>
      <c r="BE204" s="190">
        <f>IF(N204="základní",J204,0)</f>
        <v>0</v>
      </c>
      <c r="BF204" s="190">
        <f>IF(N204="snížená",J204,0)</f>
        <v>0</v>
      </c>
      <c r="BG204" s="190">
        <f>IF(N204="zákl. přenesená",J204,0)</f>
        <v>0</v>
      </c>
      <c r="BH204" s="190">
        <f>IF(N204="sníž. přenesená",J204,0)</f>
        <v>0</v>
      </c>
      <c r="BI204" s="190">
        <f>IF(N204="nulová",J204,0)</f>
        <v>0</v>
      </c>
      <c r="BJ204" s="19" t="s">
        <v>87</v>
      </c>
      <c r="BK204" s="190">
        <f>ROUND(I204*H204,2)</f>
        <v>0</v>
      </c>
      <c r="BL204" s="19" t="s">
        <v>235</v>
      </c>
      <c r="BM204" s="189" t="s">
        <v>3245</v>
      </c>
    </row>
    <row r="205" s="2" customFormat="1">
      <c r="A205" s="38"/>
      <c r="B205" s="39"/>
      <c r="C205" s="38"/>
      <c r="D205" s="191" t="s">
        <v>237</v>
      </c>
      <c r="E205" s="38"/>
      <c r="F205" s="192" t="s">
        <v>722</v>
      </c>
      <c r="G205" s="38"/>
      <c r="H205" s="38"/>
      <c r="I205" s="193"/>
      <c r="J205" s="38"/>
      <c r="K205" s="38"/>
      <c r="L205" s="39"/>
      <c r="M205" s="194"/>
      <c r="N205" s="195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237</v>
      </c>
      <c r="AU205" s="19" t="s">
        <v>89</v>
      </c>
    </row>
    <row r="206" s="2" customFormat="1">
      <c r="A206" s="38"/>
      <c r="B206" s="39"/>
      <c r="C206" s="38"/>
      <c r="D206" s="199" t="s">
        <v>397</v>
      </c>
      <c r="E206" s="38"/>
      <c r="F206" s="200" t="s">
        <v>723</v>
      </c>
      <c r="G206" s="38"/>
      <c r="H206" s="38"/>
      <c r="I206" s="193"/>
      <c r="J206" s="38"/>
      <c r="K206" s="38"/>
      <c r="L206" s="39"/>
      <c r="M206" s="194"/>
      <c r="N206" s="195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397</v>
      </c>
      <c r="AU206" s="19" t="s">
        <v>89</v>
      </c>
    </row>
    <row r="207" s="15" customFormat="1">
      <c r="A207" s="15"/>
      <c r="B207" s="221"/>
      <c r="C207" s="15"/>
      <c r="D207" s="191" t="s">
        <v>519</v>
      </c>
      <c r="E207" s="222" t="s">
        <v>1</v>
      </c>
      <c r="F207" s="223" t="s">
        <v>2039</v>
      </c>
      <c r="G207" s="15"/>
      <c r="H207" s="222" t="s">
        <v>1</v>
      </c>
      <c r="I207" s="224"/>
      <c r="J207" s="15"/>
      <c r="K207" s="15"/>
      <c r="L207" s="221"/>
      <c r="M207" s="225"/>
      <c r="N207" s="226"/>
      <c r="O207" s="226"/>
      <c r="P207" s="226"/>
      <c r="Q207" s="226"/>
      <c r="R207" s="226"/>
      <c r="S207" s="226"/>
      <c r="T207" s="227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22" t="s">
        <v>519</v>
      </c>
      <c r="AU207" s="222" t="s">
        <v>89</v>
      </c>
      <c r="AV207" s="15" t="s">
        <v>87</v>
      </c>
      <c r="AW207" s="15" t="s">
        <v>35</v>
      </c>
      <c r="AX207" s="15" t="s">
        <v>79</v>
      </c>
      <c r="AY207" s="222" t="s">
        <v>230</v>
      </c>
    </row>
    <row r="208" s="13" customFormat="1">
      <c r="A208" s="13"/>
      <c r="B208" s="205"/>
      <c r="C208" s="13"/>
      <c r="D208" s="191" t="s">
        <v>519</v>
      </c>
      <c r="E208" s="206" t="s">
        <v>1</v>
      </c>
      <c r="F208" s="207" t="s">
        <v>3235</v>
      </c>
      <c r="G208" s="13"/>
      <c r="H208" s="208">
        <v>58.963000000000001</v>
      </c>
      <c r="I208" s="209"/>
      <c r="J208" s="13"/>
      <c r="K208" s="13"/>
      <c r="L208" s="205"/>
      <c r="M208" s="210"/>
      <c r="N208" s="211"/>
      <c r="O208" s="211"/>
      <c r="P208" s="211"/>
      <c r="Q208" s="211"/>
      <c r="R208" s="211"/>
      <c r="S208" s="211"/>
      <c r="T208" s="21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06" t="s">
        <v>519</v>
      </c>
      <c r="AU208" s="206" t="s">
        <v>89</v>
      </c>
      <c r="AV208" s="13" t="s">
        <v>89</v>
      </c>
      <c r="AW208" s="13" t="s">
        <v>35</v>
      </c>
      <c r="AX208" s="13" t="s">
        <v>79</v>
      </c>
      <c r="AY208" s="206" t="s">
        <v>230</v>
      </c>
    </row>
    <row r="209" s="14" customFormat="1">
      <c r="A209" s="14"/>
      <c r="B209" s="213"/>
      <c r="C209" s="14"/>
      <c r="D209" s="191" t="s">
        <v>519</v>
      </c>
      <c r="E209" s="214" t="s">
        <v>1</v>
      </c>
      <c r="F209" s="215" t="s">
        <v>534</v>
      </c>
      <c r="G209" s="14"/>
      <c r="H209" s="216">
        <v>58.963000000000001</v>
      </c>
      <c r="I209" s="217"/>
      <c r="J209" s="14"/>
      <c r="K209" s="14"/>
      <c r="L209" s="213"/>
      <c r="M209" s="218"/>
      <c r="N209" s="219"/>
      <c r="O209" s="219"/>
      <c r="P209" s="219"/>
      <c r="Q209" s="219"/>
      <c r="R209" s="219"/>
      <c r="S209" s="219"/>
      <c r="T209" s="220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14" t="s">
        <v>519</v>
      </c>
      <c r="AU209" s="214" t="s">
        <v>89</v>
      </c>
      <c r="AV209" s="14" t="s">
        <v>235</v>
      </c>
      <c r="AW209" s="14" t="s">
        <v>35</v>
      </c>
      <c r="AX209" s="14" t="s">
        <v>87</v>
      </c>
      <c r="AY209" s="214" t="s">
        <v>230</v>
      </c>
    </row>
    <row r="210" s="2" customFormat="1" ht="24.15" customHeight="1">
      <c r="A210" s="38"/>
      <c r="B210" s="177"/>
      <c r="C210" s="178" t="s">
        <v>8</v>
      </c>
      <c r="D210" s="178" t="s">
        <v>231</v>
      </c>
      <c r="E210" s="179" t="s">
        <v>728</v>
      </c>
      <c r="F210" s="180" t="s">
        <v>729</v>
      </c>
      <c r="G210" s="181" t="s">
        <v>578</v>
      </c>
      <c r="H210" s="182">
        <v>294.815</v>
      </c>
      <c r="I210" s="183"/>
      <c r="J210" s="184">
        <f>ROUND(I210*H210,2)</f>
        <v>0</v>
      </c>
      <c r="K210" s="180" t="s">
        <v>515</v>
      </c>
      <c r="L210" s="39"/>
      <c r="M210" s="185" t="s">
        <v>1</v>
      </c>
      <c r="N210" s="186" t="s">
        <v>44</v>
      </c>
      <c r="O210" s="77"/>
      <c r="P210" s="187">
        <f>O210*H210</f>
        <v>0</v>
      </c>
      <c r="Q210" s="187">
        <v>0</v>
      </c>
      <c r="R210" s="187">
        <f>Q210*H210</f>
        <v>0</v>
      </c>
      <c r="S210" s="187">
        <v>0</v>
      </c>
      <c r="T210" s="188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89" t="s">
        <v>235</v>
      </c>
      <c r="AT210" s="189" t="s">
        <v>231</v>
      </c>
      <c r="AU210" s="189" t="s">
        <v>89</v>
      </c>
      <c r="AY210" s="19" t="s">
        <v>230</v>
      </c>
      <c r="BE210" s="190">
        <f>IF(N210="základní",J210,0)</f>
        <v>0</v>
      </c>
      <c r="BF210" s="190">
        <f>IF(N210="snížená",J210,0)</f>
        <v>0</v>
      </c>
      <c r="BG210" s="190">
        <f>IF(N210="zákl. přenesená",J210,0)</f>
        <v>0</v>
      </c>
      <c r="BH210" s="190">
        <f>IF(N210="sníž. přenesená",J210,0)</f>
        <v>0</v>
      </c>
      <c r="BI210" s="190">
        <f>IF(N210="nulová",J210,0)</f>
        <v>0</v>
      </c>
      <c r="BJ210" s="19" t="s">
        <v>87</v>
      </c>
      <c r="BK210" s="190">
        <f>ROUND(I210*H210,2)</f>
        <v>0</v>
      </c>
      <c r="BL210" s="19" t="s">
        <v>235</v>
      </c>
      <c r="BM210" s="189" t="s">
        <v>3246</v>
      </c>
    </row>
    <row r="211" s="2" customFormat="1">
      <c r="A211" s="38"/>
      <c r="B211" s="39"/>
      <c r="C211" s="38"/>
      <c r="D211" s="191" t="s">
        <v>237</v>
      </c>
      <c r="E211" s="38"/>
      <c r="F211" s="192" t="s">
        <v>731</v>
      </c>
      <c r="G211" s="38"/>
      <c r="H211" s="38"/>
      <c r="I211" s="193"/>
      <c r="J211" s="38"/>
      <c r="K211" s="38"/>
      <c r="L211" s="39"/>
      <c r="M211" s="194"/>
      <c r="N211" s="195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237</v>
      </c>
      <c r="AU211" s="19" t="s">
        <v>89</v>
      </c>
    </row>
    <row r="212" s="2" customFormat="1">
      <c r="A212" s="38"/>
      <c r="B212" s="39"/>
      <c r="C212" s="38"/>
      <c r="D212" s="199" t="s">
        <v>397</v>
      </c>
      <c r="E212" s="38"/>
      <c r="F212" s="200" t="s">
        <v>732</v>
      </c>
      <c r="G212" s="38"/>
      <c r="H212" s="38"/>
      <c r="I212" s="193"/>
      <c r="J212" s="38"/>
      <c r="K212" s="38"/>
      <c r="L212" s="39"/>
      <c r="M212" s="194"/>
      <c r="N212" s="195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397</v>
      </c>
      <c r="AU212" s="19" t="s">
        <v>89</v>
      </c>
    </row>
    <row r="213" s="15" customFormat="1">
      <c r="A213" s="15"/>
      <c r="B213" s="221"/>
      <c r="C213" s="15"/>
      <c r="D213" s="191" t="s">
        <v>519</v>
      </c>
      <c r="E213" s="222" t="s">
        <v>1</v>
      </c>
      <c r="F213" s="223" t="s">
        <v>2039</v>
      </c>
      <c r="G213" s="15"/>
      <c r="H213" s="222" t="s">
        <v>1</v>
      </c>
      <c r="I213" s="224"/>
      <c r="J213" s="15"/>
      <c r="K213" s="15"/>
      <c r="L213" s="221"/>
      <c r="M213" s="225"/>
      <c r="N213" s="226"/>
      <c r="O213" s="226"/>
      <c r="P213" s="226"/>
      <c r="Q213" s="226"/>
      <c r="R213" s="226"/>
      <c r="S213" s="226"/>
      <c r="T213" s="227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22" t="s">
        <v>519</v>
      </c>
      <c r="AU213" s="222" t="s">
        <v>89</v>
      </c>
      <c r="AV213" s="15" t="s">
        <v>87</v>
      </c>
      <c r="AW213" s="15" t="s">
        <v>35</v>
      </c>
      <c r="AX213" s="15" t="s">
        <v>79</v>
      </c>
      <c r="AY213" s="222" t="s">
        <v>230</v>
      </c>
    </row>
    <row r="214" s="13" customFormat="1">
      <c r="A214" s="13"/>
      <c r="B214" s="205"/>
      <c r="C214" s="13"/>
      <c r="D214" s="191" t="s">
        <v>519</v>
      </c>
      <c r="E214" s="206" t="s">
        <v>1</v>
      </c>
      <c r="F214" s="207" t="s">
        <v>3235</v>
      </c>
      <c r="G214" s="13"/>
      <c r="H214" s="208">
        <v>58.963000000000001</v>
      </c>
      <c r="I214" s="209"/>
      <c r="J214" s="13"/>
      <c r="K214" s="13"/>
      <c r="L214" s="205"/>
      <c r="M214" s="210"/>
      <c r="N214" s="211"/>
      <c r="O214" s="211"/>
      <c r="P214" s="211"/>
      <c r="Q214" s="211"/>
      <c r="R214" s="211"/>
      <c r="S214" s="211"/>
      <c r="T214" s="21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06" t="s">
        <v>519</v>
      </c>
      <c r="AU214" s="206" t="s">
        <v>89</v>
      </c>
      <c r="AV214" s="13" t="s">
        <v>89</v>
      </c>
      <c r="AW214" s="13" t="s">
        <v>35</v>
      </c>
      <c r="AX214" s="13" t="s">
        <v>79</v>
      </c>
      <c r="AY214" s="206" t="s">
        <v>230</v>
      </c>
    </row>
    <row r="215" s="14" customFormat="1">
      <c r="A215" s="14"/>
      <c r="B215" s="213"/>
      <c r="C215" s="14"/>
      <c r="D215" s="191" t="s">
        <v>519</v>
      </c>
      <c r="E215" s="214" t="s">
        <v>1</v>
      </c>
      <c r="F215" s="215" t="s">
        <v>534</v>
      </c>
      <c r="G215" s="14"/>
      <c r="H215" s="216">
        <v>58.963000000000001</v>
      </c>
      <c r="I215" s="217"/>
      <c r="J215" s="14"/>
      <c r="K215" s="14"/>
      <c r="L215" s="213"/>
      <c r="M215" s="218"/>
      <c r="N215" s="219"/>
      <c r="O215" s="219"/>
      <c r="P215" s="219"/>
      <c r="Q215" s="219"/>
      <c r="R215" s="219"/>
      <c r="S215" s="219"/>
      <c r="T215" s="220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14" t="s">
        <v>519</v>
      </c>
      <c r="AU215" s="214" t="s">
        <v>89</v>
      </c>
      <c r="AV215" s="14" t="s">
        <v>235</v>
      </c>
      <c r="AW215" s="14" t="s">
        <v>35</v>
      </c>
      <c r="AX215" s="14" t="s">
        <v>87</v>
      </c>
      <c r="AY215" s="214" t="s">
        <v>230</v>
      </c>
    </row>
    <row r="216" s="13" customFormat="1">
      <c r="A216" s="13"/>
      <c r="B216" s="205"/>
      <c r="C216" s="13"/>
      <c r="D216" s="191" t="s">
        <v>519</v>
      </c>
      <c r="E216" s="13"/>
      <c r="F216" s="207" t="s">
        <v>3247</v>
      </c>
      <c r="G216" s="13"/>
      <c r="H216" s="208">
        <v>294.815</v>
      </c>
      <c r="I216" s="209"/>
      <c r="J216" s="13"/>
      <c r="K216" s="13"/>
      <c r="L216" s="205"/>
      <c r="M216" s="210"/>
      <c r="N216" s="211"/>
      <c r="O216" s="211"/>
      <c r="P216" s="211"/>
      <c r="Q216" s="211"/>
      <c r="R216" s="211"/>
      <c r="S216" s="211"/>
      <c r="T216" s="21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06" t="s">
        <v>519</v>
      </c>
      <c r="AU216" s="206" t="s">
        <v>89</v>
      </c>
      <c r="AV216" s="13" t="s">
        <v>89</v>
      </c>
      <c r="AW216" s="13" t="s">
        <v>3</v>
      </c>
      <c r="AX216" s="13" t="s">
        <v>87</v>
      </c>
      <c r="AY216" s="206" t="s">
        <v>230</v>
      </c>
    </row>
    <row r="217" s="2" customFormat="1" ht="16.5" customHeight="1">
      <c r="A217" s="38"/>
      <c r="B217" s="177"/>
      <c r="C217" s="178" t="s">
        <v>281</v>
      </c>
      <c r="D217" s="178" t="s">
        <v>231</v>
      </c>
      <c r="E217" s="179" t="s">
        <v>2053</v>
      </c>
      <c r="F217" s="180" t="s">
        <v>2054</v>
      </c>
      <c r="G217" s="181" t="s">
        <v>748</v>
      </c>
      <c r="H217" s="182">
        <v>393.08600000000001</v>
      </c>
      <c r="I217" s="183"/>
      <c r="J217" s="184">
        <f>ROUND(I217*H217,2)</f>
        <v>0</v>
      </c>
      <c r="K217" s="180" t="s">
        <v>515</v>
      </c>
      <c r="L217" s="39"/>
      <c r="M217" s="185" t="s">
        <v>1</v>
      </c>
      <c r="N217" s="186" t="s">
        <v>44</v>
      </c>
      <c r="O217" s="77"/>
      <c r="P217" s="187">
        <f>O217*H217</f>
        <v>0</v>
      </c>
      <c r="Q217" s="187">
        <v>0</v>
      </c>
      <c r="R217" s="187">
        <f>Q217*H217</f>
        <v>0</v>
      </c>
      <c r="S217" s="187">
        <v>0</v>
      </c>
      <c r="T217" s="188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89" t="s">
        <v>235</v>
      </c>
      <c r="AT217" s="189" t="s">
        <v>231</v>
      </c>
      <c r="AU217" s="189" t="s">
        <v>89</v>
      </c>
      <c r="AY217" s="19" t="s">
        <v>230</v>
      </c>
      <c r="BE217" s="190">
        <f>IF(N217="základní",J217,0)</f>
        <v>0</v>
      </c>
      <c r="BF217" s="190">
        <f>IF(N217="snížená",J217,0)</f>
        <v>0</v>
      </c>
      <c r="BG217" s="190">
        <f>IF(N217="zákl. přenesená",J217,0)</f>
        <v>0</v>
      </c>
      <c r="BH217" s="190">
        <f>IF(N217="sníž. přenesená",J217,0)</f>
        <v>0</v>
      </c>
      <c r="BI217" s="190">
        <f>IF(N217="nulová",J217,0)</f>
        <v>0</v>
      </c>
      <c r="BJ217" s="19" t="s">
        <v>87</v>
      </c>
      <c r="BK217" s="190">
        <f>ROUND(I217*H217,2)</f>
        <v>0</v>
      </c>
      <c r="BL217" s="19" t="s">
        <v>235</v>
      </c>
      <c r="BM217" s="189" t="s">
        <v>3248</v>
      </c>
    </row>
    <row r="218" s="2" customFormat="1">
      <c r="A218" s="38"/>
      <c r="B218" s="39"/>
      <c r="C218" s="38"/>
      <c r="D218" s="191" t="s">
        <v>237</v>
      </c>
      <c r="E218" s="38"/>
      <c r="F218" s="192" t="s">
        <v>1356</v>
      </c>
      <c r="G218" s="38"/>
      <c r="H218" s="38"/>
      <c r="I218" s="193"/>
      <c r="J218" s="38"/>
      <c r="K218" s="38"/>
      <c r="L218" s="39"/>
      <c r="M218" s="194"/>
      <c r="N218" s="195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237</v>
      </c>
      <c r="AU218" s="19" t="s">
        <v>89</v>
      </c>
    </row>
    <row r="219" s="2" customFormat="1">
      <c r="A219" s="38"/>
      <c r="B219" s="39"/>
      <c r="C219" s="38"/>
      <c r="D219" s="199" t="s">
        <v>397</v>
      </c>
      <c r="E219" s="38"/>
      <c r="F219" s="200" t="s">
        <v>2056</v>
      </c>
      <c r="G219" s="38"/>
      <c r="H219" s="38"/>
      <c r="I219" s="193"/>
      <c r="J219" s="38"/>
      <c r="K219" s="38"/>
      <c r="L219" s="39"/>
      <c r="M219" s="194"/>
      <c r="N219" s="195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397</v>
      </c>
      <c r="AU219" s="19" t="s">
        <v>89</v>
      </c>
    </row>
    <row r="220" s="15" customFormat="1">
      <c r="A220" s="15"/>
      <c r="B220" s="221"/>
      <c r="C220" s="15"/>
      <c r="D220" s="191" t="s">
        <v>519</v>
      </c>
      <c r="E220" s="222" t="s">
        <v>1</v>
      </c>
      <c r="F220" s="223" t="s">
        <v>2039</v>
      </c>
      <c r="G220" s="15"/>
      <c r="H220" s="222" t="s">
        <v>1</v>
      </c>
      <c r="I220" s="224"/>
      <c r="J220" s="15"/>
      <c r="K220" s="15"/>
      <c r="L220" s="221"/>
      <c r="M220" s="225"/>
      <c r="N220" s="226"/>
      <c r="O220" s="226"/>
      <c r="P220" s="226"/>
      <c r="Q220" s="226"/>
      <c r="R220" s="226"/>
      <c r="S220" s="226"/>
      <c r="T220" s="227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22" t="s">
        <v>519</v>
      </c>
      <c r="AU220" s="222" t="s">
        <v>89</v>
      </c>
      <c r="AV220" s="15" t="s">
        <v>87</v>
      </c>
      <c r="AW220" s="15" t="s">
        <v>35</v>
      </c>
      <c r="AX220" s="15" t="s">
        <v>79</v>
      </c>
      <c r="AY220" s="222" t="s">
        <v>230</v>
      </c>
    </row>
    <row r="221" s="15" customFormat="1">
      <c r="A221" s="15"/>
      <c r="B221" s="221"/>
      <c r="C221" s="15"/>
      <c r="D221" s="191" t="s">
        <v>519</v>
      </c>
      <c r="E221" s="222" t="s">
        <v>1</v>
      </c>
      <c r="F221" s="223" t="s">
        <v>1975</v>
      </c>
      <c r="G221" s="15"/>
      <c r="H221" s="222" t="s">
        <v>1</v>
      </c>
      <c r="I221" s="224"/>
      <c r="J221" s="15"/>
      <c r="K221" s="15"/>
      <c r="L221" s="221"/>
      <c r="M221" s="225"/>
      <c r="N221" s="226"/>
      <c r="O221" s="226"/>
      <c r="P221" s="226"/>
      <c r="Q221" s="226"/>
      <c r="R221" s="226"/>
      <c r="S221" s="226"/>
      <c r="T221" s="227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22" t="s">
        <v>519</v>
      </c>
      <c r="AU221" s="222" t="s">
        <v>89</v>
      </c>
      <c r="AV221" s="15" t="s">
        <v>87</v>
      </c>
      <c r="AW221" s="15" t="s">
        <v>35</v>
      </c>
      <c r="AX221" s="15" t="s">
        <v>79</v>
      </c>
      <c r="AY221" s="222" t="s">
        <v>230</v>
      </c>
    </row>
    <row r="222" s="13" customFormat="1">
      <c r="A222" s="13"/>
      <c r="B222" s="205"/>
      <c r="C222" s="13"/>
      <c r="D222" s="191" t="s">
        <v>519</v>
      </c>
      <c r="E222" s="206" t="s">
        <v>1</v>
      </c>
      <c r="F222" s="207" t="s">
        <v>3229</v>
      </c>
      <c r="G222" s="13"/>
      <c r="H222" s="208">
        <v>196.54300000000001</v>
      </c>
      <c r="I222" s="209"/>
      <c r="J222" s="13"/>
      <c r="K222" s="13"/>
      <c r="L222" s="205"/>
      <c r="M222" s="210"/>
      <c r="N222" s="211"/>
      <c r="O222" s="211"/>
      <c r="P222" s="211"/>
      <c r="Q222" s="211"/>
      <c r="R222" s="211"/>
      <c r="S222" s="211"/>
      <c r="T222" s="21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06" t="s">
        <v>519</v>
      </c>
      <c r="AU222" s="206" t="s">
        <v>89</v>
      </c>
      <c r="AV222" s="13" t="s">
        <v>89</v>
      </c>
      <c r="AW222" s="13" t="s">
        <v>35</v>
      </c>
      <c r="AX222" s="13" t="s">
        <v>79</v>
      </c>
      <c r="AY222" s="206" t="s">
        <v>230</v>
      </c>
    </row>
    <row r="223" s="14" customFormat="1">
      <c r="A223" s="14"/>
      <c r="B223" s="213"/>
      <c r="C223" s="14"/>
      <c r="D223" s="191" t="s">
        <v>519</v>
      </c>
      <c r="E223" s="214" t="s">
        <v>1</v>
      </c>
      <c r="F223" s="215" t="s">
        <v>534</v>
      </c>
      <c r="G223" s="14"/>
      <c r="H223" s="216">
        <v>196.54300000000001</v>
      </c>
      <c r="I223" s="217"/>
      <c r="J223" s="14"/>
      <c r="K223" s="14"/>
      <c r="L223" s="213"/>
      <c r="M223" s="218"/>
      <c r="N223" s="219"/>
      <c r="O223" s="219"/>
      <c r="P223" s="219"/>
      <c r="Q223" s="219"/>
      <c r="R223" s="219"/>
      <c r="S223" s="219"/>
      <c r="T223" s="220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14" t="s">
        <v>519</v>
      </c>
      <c r="AU223" s="214" t="s">
        <v>89</v>
      </c>
      <c r="AV223" s="14" t="s">
        <v>235</v>
      </c>
      <c r="AW223" s="14" t="s">
        <v>35</v>
      </c>
      <c r="AX223" s="14" t="s">
        <v>87</v>
      </c>
      <c r="AY223" s="214" t="s">
        <v>230</v>
      </c>
    </row>
    <row r="224" s="13" customFormat="1">
      <c r="A224" s="13"/>
      <c r="B224" s="205"/>
      <c r="C224" s="13"/>
      <c r="D224" s="191" t="s">
        <v>519</v>
      </c>
      <c r="E224" s="13"/>
      <c r="F224" s="207" t="s">
        <v>3249</v>
      </c>
      <c r="G224" s="13"/>
      <c r="H224" s="208">
        <v>393.08600000000001</v>
      </c>
      <c r="I224" s="209"/>
      <c r="J224" s="13"/>
      <c r="K224" s="13"/>
      <c r="L224" s="205"/>
      <c r="M224" s="210"/>
      <c r="N224" s="211"/>
      <c r="O224" s="211"/>
      <c r="P224" s="211"/>
      <c r="Q224" s="211"/>
      <c r="R224" s="211"/>
      <c r="S224" s="211"/>
      <c r="T224" s="21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06" t="s">
        <v>519</v>
      </c>
      <c r="AU224" s="206" t="s">
        <v>89</v>
      </c>
      <c r="AV224" s="13" t="s">
        <v>89</v>
      </c>
      <c r="AW224" s="13" t="s">
        <v>3</v>
      </c>
      <c r="AX224" s="13" t="s">
        <v>87</v>
      </c>
      <c r="AY224" s="206" t="s">
        <v>230</v>
      </c>
    </row>
    <row r="225" s="2" customFormat="1" ht="16.5" customHeight="1">
      <c r="A225" s="38"/>
      <c r="B225" s="177"/>
      <c r="C225" s="178" t="s">
        <v>285</v>
      </c>
      <c r="D225" s="178" t="s">
        <v>231</v>
      </c>
      <c r="E225" s="179" t="s">
        <v>771</v>
      </c>
      <c r="F225" s="180" t="s">
        <v>772</v>
      </c>
      <c r="G225" s="181" t="s">
        <v>578</v>
      </c>
      <c r="H225" s="182">
        <v>134.77199999999999</v>
      </c>
      <c r="I225" s="183"/>
      <c r="J225" s="184">
        <f>ROUND(I225*H225,2)</f>
        <v>0</v>
      </c>
      <c r="K225" s="180" t="s">
        <v>515</v>
      </c>
      <c r="L225" s="39"/>
      <c r="M225" s="185" t="s">
        <v>1</v>
      </c>
      <c r="N225" s="186" t="s">
        <v>44</v>
      </c>
      <c r="O225" s="77"/>
      <c r="P225" s="187">
        <f>O225*H225</f>
        <v>0</v>
      </c>
      <c r="Q225" s="187">
        <v>0</v>
      </c>
      <c r="R225" s="187">
        <f>Q225*H225</f>
        <v>0</v>
      </c>
      <c r="S225" s="187">
        <v>0</v>
      </c>
      <c r="T225" s="188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89" t="s">
        <v>235</v>
      </c>
      <c r="AT225" s="189" t="s">
        <v>231</v>
      </c>
      <c r="AU225" s="189" t="s">
        <v>89</v>
      </c>
      <c r="AY225" s="19" t="s">
        <v>230</v>
      </c>
      <c r="BE225" s="190">
        <f>IF(N225="základní",J225,0)</f>
        <v>0</v>
      </c>
      <c r="BF225" s="190">
        <f>IF(N225="snížená",J225,0)</f>
        <v>0</v>
      </c>
      <c r="BG225" s="190">
        <f>IF(N225="zákl. přenesená",J225,0)</f>
        <v>0</v>
      </c>
      <c r="BH225" s="190">
        <f>IF(N225="sníž. přenesená",J225,0)</f>
        <v>0</v>
      </c>
      <c r="BI225" s="190">
        <f>IF(N225="nulová",J225,0)</f>
        <v>0</v>
      </c>
      <c r="BJ225" s="19" t="s">
        <v>87</v>
      </c>
      <c r="BK225" s="190">
        <f>ROUND(I225*H225,2)</f>
        <v>0</v>
      </c>
      <c r="BL225" s="19" t="s">
        <v>235</v>
      </c>
      <c r="BM225" s="189" t="s">
        <v>3250</v>
      </c>
    </row>
    <row r="226" s="2" customFormat="1">
      <c r="A226" s="38"/>
      <c r="B226" s="39"/>
      <c r="C226" s="38"/>
      <c r="D226" s="191" t="s">
        <v>237</v>
      </c>
      <c r="E226" s="38"/>
      <c r="F226" s="192" t="s">
        <v>774</v>
      </c>
      <c r="G226" s="38"/>
      <c r="H226" s="38"/>
      <c r="I226" s="193"/>
      <c r="J226" s="38"/>
      <c r="K226" s="38"/>
      <c r="L226" s="39"/>
      <c r="M226" s="194"/>
      <c r="N226" s="195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237</v>
      </c>
      <c r="AU226" s="19" t="s">
        <v>89</v>
      </c>
    </row>
    <row r="227" s="2" customFormat="1">
      <c r="A227" s="38"/>
      <c r="B227" s="39"/>
      <c r="C227" s="38"/>
      <c r="D227" s="199" t="s">
        <v>397</v>
      </c>
      <c r="E227" s="38"/>
      <c r="F227" s="200" t="s">
        <v>775</v>
      </c>
      <c r="G227" s="38"/>
      <c r="H227" s="38"/>
      <c r="I227" s="193"/>
      <c r="J227" s="38"/>
      <c r="K227" s="38"/>
      <c r="L227" s="39"/>
      <c r="M227" s="194"/>
      <c r="N227" s="195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397</v>
      </c>
      <c r="AU227" s="19" t="s">
        <v>89</v>
      </c>
    </row>
    <row r="228" s="15" customFormat="1">
      <c r="A228" s="15"/>
      <c r="B228" s="221"/>
      <c r="C228" s="15"/>
      <c r="D228" s="191" t="s">
        <v>519</v>
      </c>
      <c r="E228" s="222" t="s">
        <v>1</v>
      </c>
      <c r="F228" s="223" t="s">
        <v>2279</v>
      </c>
      <c r="G228" s="15"/>
      <c r="H228" s="222" t="s">
        <v>1</v>
      </c>
      <c r="I228" s="224"/>
      <c r="J228" s="15"/>
      <c r="K228" s="15"/>
      <c r="L228" s="221"/>
      <c r="M228" s="225"/>
      <c r="N228" s="226"/>
      <c r="O228" s="226"/>
      <c r="P228" s="226"/>
      <c r="Q228" s="226"/>
      <c r="R228" s="226"/>
      <c r="S228" s="226"/>
      <c r="T228" s="227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22" t="s">
        <v>519</v>
      </c>
      <c r="AU228" s="222" t="s">
        <v>89</v>
      </c>
      <c r="AV228" s="15" t="s">
        <v>87</v>
      </c>
      <c r="AW228" s="15" t="s">
        <v>35</v>
      </c>
      <c r="AX228" s="15" t="s">
        <v>79</v>
      </c>
      <c r="AY228" s="222" t="s">
        <v>230</v>
      </c>
    </row>
    <row r="229" s="15" customFormat="1">
      <c r="A229" s="15"/>
      <c r="B229" s="221"/>
      <c r="C229" s="15"/>
      <c r="D229" s="191" t="s">
        <v>519</v>
      </c>
      <c r="E229" s="222" t="s">
        <v>1</v>
      </c>
      <c r="F229" s="223" t="s">
        <v>1975</v>
      </c>
      <c r="G229" s="15"/>
      <c r="H229" s="222" t="s">
        <v>1</v>
      </c>
      <c r="I229" s="224"/>
      <c r="J229" s="15"/>
      <c r="K229" s="15"/>
      <c r="L229" s="221"/>
      <c r="M229" s="225"/>
      <c r="N229" s="226"/>
      <c r="O229" s="226"/>
      <c r="P229" s="226"/>
      <c r="Q229" s="226"/>
      <c r="R229" s="226"/>
      <c r="S229" s="226"/>
      <c r="T229" s="227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22" t="s">
        <v>519</v>
      </c>
      <c r="AU229" s="222" t="s">
        <v>89</v>
      </c>
      <c r="AV229" s="15" t="s">
        <v>87</v>
      </c>
      <c r="AW229" s="15" t="s">
        <v>35</v>
      </c>
      <c r="AX229" s="15" t="s">
        <v>79</v>
      </c>
      <c r="AY229" s="222" t="s">
        <v>230</v>
      </c>
    </row>
    <row r="230" s="13" customFormat="1">
      <c r="A230" s="13"/>
      <c r="B230" s="205"/>
      <c r="C230" s="13"/>
      <c r="D230" s="191" t="s">
        <v>519</v>
      </c>
      <c r="E230" s="206" t="s">
        <v>1</v>
      </c>
      <c r="F230" s="207" t="s">
        <v>3229</v>
      </c>
      <c r="G230" s="13"/>
      <c r="H230" s="208">
        <v>196.54300000000001</v>
      </c>
      <c r="I230" s="209"/>
      <c r="J230" s="13"/>
      <c r="K230" s="13"/>
      <c r="L230" s="205"/>
      <c r="M230" s="210"/>
      <c r="N230" s="211"/>
      <c r="O230" s="211"/>
      <c r="P230" s="211"/>
      <c r="Q230" s="211"/>
      <c r="R230" s="211"/>
      <c r="S230" s="211"/>
      <c r="T230" s="21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06" t="s">
        <v>519</v>
      </c>
      <c r="AU230" s="206" t="s">
        <v>89</v>
      </c>
      <c r="AV230" s="13" t="s">
        <v>89</v>
      </c>
      <c r="AW230" s="13" t="s">
        <v>35</v>
      </c>
      <c r="AX230" s="13" t="s">
        <v>79</v>
      </c>
      <c r="AY230" s="206" t="s">
        <v>230</v>
      </c>
    </row>
    <row r="231" s="16" customFormat="1">
      <c r="A231" s="16"/>
      <c r="B231" s="228"/>
      <c r="C231" s="16"/>
      <c r="D231" s="191" t="s">
        <v>519</v>
      </c>
      <c r="E231" s="229" t="s">
        <v>1</v>
      </c>
      <c r="F231" s="230" t="s">
        <v>685</v>
      </c>
      <c r="G231" s="16"/>
      <c r="H231" s="231">
        <v>196.54300000000001</v>
      </c>
      <c r="I231" s="232"/>
      <c r="J231" s="16"/>
      <c r="K231" s="16"/>
      <c r="L231" s="228"/>
      <c r="M231" s="233"/>
      <c r="N231" s="234"/>
      <c r="O231" s="234"/>
      <c r="P231" s="234"/>
      <c r="Q231" s="234"/>
      <c r="R231" s="234"/>
      <c r="S231" s="234"/>
      <c r="T231" s="235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T231" s="229" t="s">
        <v>519</v>
      </c>
      <c r="AU231" s="229" t="s">
        <v>89</v>
      </c>
      <c r="AV231" s="16" t="s">
        <v>241</v>
      </c>
      <c r="AW231" s="16" t="s">
        <v>35</v>
      </c>
      <c r="AX231" s="16" t="s">
        <v>79</v>
      </c>
      <c r="AY231" s="229" t="s">
        <v>230</v>
      </c>
    </row>
    <row r="232" s="15" customFormat="1">
      <c r="A232" s="15"/>
      <c r="B232" s="221"/>
      <c r="C232" s="15"/>
      <c r="D232" s="191" t="s">
        <v>519</v>
      </c>
      <c r="E232" s="222" t="s">
        <v>1</v>
      </c>
      <c r="F232" s="223" t="s">
        <v>2280</v>
      </c>
      <c r="G232" s="15"/>
      <c r="H232" s="222" t="s">
        <v>1</v>
      </c>
      <c r="I232" s="224"/>
      <c r="J232" s="15"/>
      <c r="K232" s="15"/>
      <c r="L232" s="221"/>
      <c r="M232" s="225"/>
      <c r="N232" s="226"/>
      <c r="O232" s="226"/>
      <c r="P232" s="226"/>
      <c r="Q232" s="226"/>
      <c r="R232" s="226"/>
      <c r="S232" s="226"/>
      <c r="T232" s="227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22" t="s">
        <v>519</v>
      </c>
      <c r="AU232" s="222" t="s">
        <v>89</v>
      </c>
      <c r="AV232" s="15" t="s">
        <v>87</v>
      </c>
      <c r="AW232" s="15" t="s">
        <v>35</v>
      </c>
      <c r="AX232" s="15" t="s">
        <v>79</v>
      </c>
      <c r="AY232" s="222" t="s">
        <v>230</v>
      </c>
    </row>
    <row r="233" s="15" customFormat="1">
      <c r="A233" s="15"/>
      <c r="B233" s="221"/>
      <c r="C233" s="15"/>
      <c r="D233" s="191" t="s">
        <v>519</v>
      </c>
      <c r="E233" s="222" t="s">
        <v>1</v>
      </c>
      <c r="F233" s="223" t="s">
        <v>2281</v>
      </c>
      <c r="G233" s="15"/>
      <c r="H233" s="222" t="s">
        <v>1</v>
      </c>
      <c r="I233" s="224"/>
      <c r="J233" s="15"/>
      <c r="K233" s="15"/>
      <c r="L233" s="221"/>
      <c r="M233" s="225"/>
      <c r="N233" s="226"/>
      <c r="O233" s="226"/>
      <c r="P233" s="226"/>
      <c r="Q233" s="226"/>
      <c r="R233" s="226"/>
      <c r="S233" s="226"/>
      <c r="T233" s="227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22" t="s">
        <v>519</v>
      </c>
      <c r="AU233" s="222" t="s">
        <v>89</v>
      </c>
      <c r="AV233" s="15" t="s">
        <v>87</v>
      </c>
      <c r="AW233" s="15" t="s">
        <v>35</v>
      </c>
      <c r="AX233" s="15" t="s">
        <v>79</v>
      </c>
      <c r="AY233" s="222" t="s">
        <v>230</v>
      </c>
    </row>
    <row r="234" s="13" customFormat="1">
      <c r="A234" s="13"/>
      <c r="B234" s="205"/>
      <c r="C234" s="13"/>
      <c r="D234" s="191" t="s">
        <v>519</v>
      </c>
      <c r="E234" s="206" t="s">
        <v>1</v>
      </c>
      <c r="F234" s="207" t="s">
        <v>3251</v>
      </c>
      <c r="G234" s="13"/>
      <c r="H234" s="208">
        <v>-11.231</v>
      </c>
      <c r="I234" s="209"/>
      <c r="J234" s="13"/>
      <c r="K234" s="13"/>
      <c r="L234" s="205"/>
      <c r="M234" s="210"/>
      <c r="N234" s="211"/>
      <c r="O234" s="211"/>
      <c r="P234" s="211"/>
      <c r="Q234" s="211"/>
      <c r="R234" s="211"/>
      <c r="S234" s="211"/>
      <c r="T234" s="21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06" t="s">
        <v>519</v>
      </c>
      <c r="AU234" s="206" t="s">
        <v>89</v>
      </c>
      <c r="AV234" s="13" t="s">
        <v>89</v>
      </c>
      <c r="AW234" s="13" t="s">
        <v>35</v>
      </c>
      <c r="AX234" s="13" t="s">
        <v>79</v>
      </c>
      <c r="AY234" s="206" t="s">
        <v>230</v>
      </c>
    </row>
    <row r="235" s="13" customFormat="1">
      <c r="A235" s="13"/>
      <c r="B235" s="205"/>
      <c r="C235" s="13"/>
      <c r="D235" s="191" t="s">
        <v>519</v>
      </c>
      <c r="E235" s="206" t="s">
        <v>1</v>
      </c>
      <c r="F235" s="207" t="s">
        <v>3252</v>
      </c>
      <c r="G235" s="13"/>
      <c r="H235" s="208">
        <v>-50.539999999999999</v>
      </c>
      <c r="I235" s="209"/>
      <c r="J235" s="13"/>
      <c r="K235" s="13"/>
      <c r="L235" s="205"/>
      <c r="M235" s="210"/>
      <c r="N235" s="211"/>
      <c r="O235" s="211"/>
      <c r="P235" s="211"/>
      <c r="Q235" s="211"/>
      <c r="R235" s="211"/>
      <c r="S235" s="211"/>
      <c r="T235" s="21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06" t="s">
        <v>519</v>
      </c>
      <c r="AU235" s="206" t="s">
        <v>89</v>
      </c>
      <c r="AV235" s="13" t="s">
        <v>89</v>
      </c>
      <c r="AW235" s="13" t="s">
        <v>35</v>
      </c>
      <c r="AX235" s="13" t="s">
        <v>79</v>
      </c>
      <c r="AY235" s="206" t="s">
        <v>230</v>
      </c>
    </row>
    <row r="236" s="16" customFormat="1">
      <c r="A236" s="16"/>
      <c r="B236" s="228"/>
      <c r="C236" s="16"/>
      <c r="D236" s="191" t="s">
        <v>519</v>
      </c>
      <c r="E236" s="229" t="s">
        <v>1</v>
      </c>
      <c r="F236" s="230" t="s">
        <v>685</v>
      </c>
      <c r="G236" s="16"/>
      <c r="H236" s="231">
        <v>-61.771000000000001</v>
      </c>
      <c r="I236" s="232"/>
      <c r="J236" s="16"/>
      <c r="K236" s="16"/>
      <c r="L236" s="228"/>
      <c r="M236" s="233"/>
      <c r="N236" s="234"/>
      <c r="O236" s="234"/>
      <c r="P236" s="234"/>
      <c r="Q236" s="234"/>
      <c r="R236" s="234"/>
      <c r="S236" s="234"/>
      <c r="T236" s="235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T236" s="229" t="s">
        <v>519</v>
      </c>
      <c r="AU236" s="229" t="s">
        <v>89</v>
      </c>
      <c r="AV236" s="16" t="s">
        <v>241</v>
      </c>
      <c r="AW236" s="16" t="s">
        <v>35</v>
      </c>
      <c r="AX236" s="16" t="s">
        <v>79</v>
      </c>
      <c r="AY236" s="229" t="s">
        <v>230</v>
      </c>
    </row>
    <row r="237" s="14" customFormat="1">
      <c r="A237" s="14"/>
      <c r="B237" s="213"/>
      <c r="C237" s="14"/>
      <c r="D237" s="191" t="s">
        <v>519</v>
      </c>
      <c r="E237" s="214" t="s">
        <v>1</v>
      </c>
      <c r="F237" s="215" t="s">
        <v>534</v>
      </c>
      <c r="G237" s="14"/>
      <c r="H237" s="216">
        <v>134.77200000000002</v>
      </c>
      <c r="I237" s="217"/>
      <c r="J237" s="14"/>
      <c r="K237" s="14"/>
      <c r="L237" s="213"/>
      <c r="M237" s="218"/>
      <c r="N237" s="219"/>
      <c r="O237" s="219"/>
      <c r="P237" s="219"/>
      <c r="Q237" s="219"/>
      <c r="R237" s="219"/>
      <c r="S237" s="219"/>
      <c r="T237" s="220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14" t="s">
        <v>519</v>
      </c>
      <c r="AU237" s="214" t="s">
        <v>89</v>
      </c>
      <c r="AV237" s="14" t="s">
        <v>235</v>
      </c>
      <c r="AW237" s="14" t="s">
        <v>35</v>
      </c>
      <c r="AX237" s="14" t="s">
        <v>87</v>
      </c>
      <c r="AY237" s="214" t="s">
        <v>230</v>
      </c>
    </row>
    <row r="238" s="2" customFormat="1" ht="16.5" customHeight="1">
      <c r="A238" s="38"/>
      <c r="B238" s="177"/>
      <c r="C238" s="236" t="s">
        <v>289</v>
      </c>
      <c r="D238" s="236" t="s">
        <v>745</v>
      </c>
      <c r="E238" s="237" t="s">
        <v>784</v>
      </c>
      <c r="F238" s="238" t="s">
        <v>785</v>
      </c>
      <c r="G238" s="239" t="s">
        <v>748</v>
      </c>
      <c r="H238" s="240">
        <v>269.54399999999998</v>
      </c>
      <c r="I238" s="241"/>
      <c r="J238" s="242">
        <f>ROUND(I238*H238,2)</f>
        <v>0</v>
      </c>
      <c r="K238" s="238" t="s">
        <v>515</v>
      </c>
      <c r="L238" s="243"/>
      <c r="M238" s="244" t="s">
        <v>1</v>
      </c>
      <c r="N238" s="245" t="s">
        <v>44</v>
      </c>
      <c r="O238" s="77"/>
      <c r="P238" s="187">
        <f>O238*H238</f>
        <v>0</v>
      </c>
      <c r="Q238" s="187">
        <v>0</v>
      </c>
      <c r="R238" s="187">
        <f>Q238*H238</f>
        <v>0</v>
      </c>
      <c r="S238" s="187">
        <v>0</v>
      </c>
      <c r="T238" s="188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89" t="s">
        <v>260</v>
      </c>
      <c r="AT238" s="189" t="s">
        <v>745</v>
      </c>
      <c r="AU238" s="189" t="s">
        <v>89</v>
      </c>
      <c r="AY238" s="19" t="s">
        <v>230</v>
      </c>
      <c r="BE238" s="190">
        <f>IF(N238="základní",J238,0)</f>
        <v>0</v>
      </c>
      <c r="BF238" s="190">
        <f>IF(N238="snížená",J238,0)</f>
        <v>0</v>
      </c>
      <c r="BG238" s="190">
        <f>IF(N238="zákl. přenesená",J238,0)</f>
        <v>0</v>
      </c>
      <c r="BH238" s="190">
        <f>IF(N238="sníž. přenesená",J238,0)</f>
        <v>0</v>
      </c>
      <c r="BI238" s="190">
        <f>IF(N238="nulová",J238,0)</f>
        <v>0</v>
      </c>
      <c r="BJ238" s="19" t="s">
        <v>87</v>
      </c>
      <c r="BK238" s="190">
        <f>ROUND(I238*H238,2)</f>
        <v>0</v>
      </c>
      <c r="BL238" s="19" t="s">
        <v>235</v>
      </c>
      <c r="BM238" s="189" t="s">
        <v>3253</v>
      </c>
    </row>
    <row r="239" s="2" customFormat="1">
      <c r="A239" s="38"/>
      <c r="B239" s="39"/>
      <c r="C239" s="38"/>
      <c r="D239" s="191" t="s">
        <v>237</v>
      </c>
      <c r="E239" s="38"/>
      <c r="F239" s="192" t="s">
        <v>785</v>
      </c>
      <c r="G239" s="38"/>
      <c r="H239" s="38"/>
      <c r="I239" s="193"/>
      <c r="J239" s="38"/>
      <c r="K239" s="38"/>
      <c r="L239" s="39"/>
      <c r="M239" s="194"/>
      <c r="N239" s="195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237</v>
      </c>
      <c r="AU239" s="19" t="s">
        <v>89</v>
      </c>
    </row>
    <row r="240" s="13" customFormat="1">
      <c r="A240" s="13"/>
      <c r="B240" s="205"/>
      <c r="C240" s="13"/>
      <c r="D240" s="191" t="s">
        <v>519</v>
      </c>
      <c r="E240" s="13"/>
      <c r="F240" s="207" t="s">
        <v>3254</v>
      </c>
      <c r="G240" s="13"/>
      <c r="H240" s="208">
        <v>269.54399999999998</v>
      </c>
      <c r="I240" s="209"/>
      <c r="J240" s="13"/>
      <c r="K240" s="13"/>
      <c r="L240" s="205"/>
      <c r="M240" s="210"/>
      <c r="N240" s="211"/>
      <c r="O240" s="211"/>
      <c r="P240" s="211"/>
      <c r="Q240" s="211"/>
      <c r="R240" s="211"/>
      <c r="S240" s="211"/>
      <c r="T240" s="21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06" t="s">
        <v>519</v>
      </c>
      <c r="AU240" s="206" t="s">
        <v>89</v>
      </c>
      <c r="AV240" s="13" t="s">
        <v>89</v>
      </c>
      <c r="AW240" s="13" t="s">
        <v>3</v>
      </c>
      <c r="AX240" s="13" t="s">
        <v>87</v>
      </c>
      <c r="AY240" s="206" t="s">
        <v>230</v>
      </c>
    </row>
    <row r="241" s="2" customFormat="1" ht="16.5" customHeight="1">
      <c r="A241" s="38"/>
      <c r="B241" s="177"/>
      <c r="C241" s="178" t="s">
        <v>293</v>
      </c>
      <c r="D241" s="178" t="s">
        <v>231</v>
      </c>
      <c r="E241" s="179" t="s">
        <v>789</v>
      </c>
      <c r="F241" s="180" t="s">
        <v>790</v>
      </c>
      <c r="G241" s="181" t="s">
        <v>578</v>
      </c>
      <c r="H241" s="182">
        <v>48.735999999999997</v>
      </c>
      <c r="I241" s="183"/>
      <c r="J241" s="184">
        <f>ROUND(I241*H241,2)</f>
        <v>0</v>
      </c>
      <c r="K241" s="180" t="s">
        <v>515</v>
      </c>
      <c r="L241" s="39"/>
      <c r="M241" s="185" t="s">
        <v>1</v>
      </c>
      <c r="N241" s="186" t="s">
        <v>44</v>
      </c>
      <c r="O241" s="77"/>
      <c r="P241" s="187">
        <f>O241*H241</f>
        <v>0</v>
      </c>
      <c r="Q241" s="187">
        <v>0</v>
      </c>
      <c r="R241" s="187">
        <f>Q241*H241</f>
        <v>0</v>
      </c>
      <c r="S241" s="187">
        <v>0</v>
      </c>
      <c r="T241" s="188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89" t="s">
        <v>235</v>
      </c>
      <c r="AT241" s="189" t="s">
        <v>231</v>
      </c>
      <c r="AU241" s="189" t="s">
        <v>89</v>
      </c>
      <c r="AY241" s="19" t="s">
        <v>230</v>
      </c>
      <c r="BE241" s="190">
        <f>IF(N241="základní",J241,0)</f>
        <v>0</v>
      </c>
      <c r="BF241" s="190">
        <f>IF(N241="snížená",J241,0)</f>
        <v>0</v>
      </c>
      <c r="BG241" s="190">
        <f>IF(N241="zákl. přenesená",J241,0)</f>
        <v>0</v>
      </c>
      <c r="BH241" s="190">
        <f>IF(N241="sníž. přenesená",J241,0)</f>
        <v>0</v>
      </c>
      <c r="BI241" s="190">
        <f>IF(N241="nulová",J241,0)</f>
        <v>0</v>
      </c>
      <c r="BJ241" s="19" t="s">
        <v>87</v>
      </c>
      <c r="BK241" s="190">
        <f>ROUND(I241*H241,2)</f>
        <v>0</v>
      </c>
      <c r="BL241" s="19" t="s">
        <v>235</v>
      </c>
      <c r="BM241" s="189" t="s">
        <v>3255</v>
      </c>
    </row>
    <row r="242" s="2" customFormat="1">
      <c r="A242" s="38"/>
      <c r="B242" s="39"/>
      <c r="C242" s="38"/>
      <c r="D242" s="191" t="s">
        <v>237</v>
      </c>
      <c r="E242" s="38"/>
      <c r="F242" s="192" t="s">
        <v>792</v>
      </c>
      <c r="G242" s="38"/>
      <c r="H242" s="38"/>
      <c r="I242" s="193"/>
      <c r="J242" s="38"/>
      <c r="K242" s="38"/>
      <c r="L242" s="39"/>
      <c r="M242" s="194"/>
      <c r="N242" s="195"/>
      <c r="O242" s="77"/>
      <c r="P242" s="77"/>
      <c r="Q242" s="77"/>
      <c r="R242" s="77"/>
      <c r="S242" s="77"/>
      <c r="T242" s="7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19" t="s">
        <v>237</v>
      </c>
      <c r="AU242" s="19" t="s">
        <v>89</v>
      </c>
    </row>
    <row r="243" s="2" customFormat="1">
      <c r="A243" s="38"/>
      <c r="B243" s="39"/>
      <c r="C243" s="38"/>
      <c r="D243" s="199" t="s">
        <v>397</v>
      </c>
      <c r="E243" s="38"/>
      <c r="F243" s="200" t="s">
        <v>793</v>
      </c>
      <c r="G243" s="38"/>
      <c r="H243" s="38"/>
      <c r="I243" s="193"/>
      <c r="J243" s="38"/>
      <c r="K243" s="38"/>
      <c r="L243" s="39"/>
      <c r="M243" s="194"/>
      <c r="N243" s="195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397</v>
      </c>
      <c r="AU243" s="19" t="s">
        <v>89</v>
      </c>
    </row>
    <row r="244" s="13" customFormat="1">
      <c r="A244" s="13"/>
      <c r="B244" s="205"/>
      <c r="C244" s="13"/>
      <c r="D244" s="191" t="s">
        <v>519</v>
      </c>
      <c r="E244" s="206" t="s">
        <v>1</v>
      </c>
      <c r="F244" s="207" t="s">
        <v>3256</v>
      </c>
      <c r="G244" s="13"/>
      <c r="H244" s="208">
        <v>50.539999999999999</v>
      </c>
      <c r="I244" s="209"/>
      <c r="J244" s="13"/>
      <c r="K244" s="13"/>
      <c r="L244" s="205"/>
      <c r="M244" s="210"/>
      <c r="N244" s="211"/>
      <c r="O244" s="211"/>
      <c r="P244" s="211"/>
      <c r="Q244" s="211"/>
      <c r="R244" s="211"/>
      <c r="S244" s="211"/>
      <c r="T244" s="21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06" t="s">
        <v>519</v>
      </c>
      <c r="AU244" s="206" t="s">
        <v>89</v>
      </c>
      <c r="AV244" s="13" t="s">
        <v>89</v>
      </c>
      <c r="AW244" s="13" t="s">
        <v>35</v>
      </c>
      <c r="AX244" s="13" t="s">
        <v>79</v>
      </c>
      <c r="AY244" s="206" t="s">
        <v>230</v>
      </c>
    </row>
    <row r="245" s="13" customFormat="1">
      <c r="A245" s="13"/>
      <c r="B245" s="205"/>
      <c r="C245" s="13"/>
      <c r="D245" s="191" t="s">
        <v>519</v>
      </c>
      <c r="E245" s="206" t="s">
        <v>1</v>
      </c>
      <c r="F245" s="207" t="s">
        <v>3257</v>
      </c>
      <c r="G245" s="13"/>
      <c r="H245" s="208">
        <v>-1.8040000000000001</v>
      </c>
      <c r="I245" s="209"/>
      <c r="J245" s="13"/>
      <c r="K245" s="13"/>
      <c r="L245" s="205"/>
      <c r="M245" s="210"/>
      <c r="N245" s="211"/>
      <c r="O245" s="211"/>
      <c r="P245" s="211"/>
      <c r="Q245" s="211"/>
      <c r="R245" s="211"/>
      <c r="S245" s="211"/>
      <c r="T245" s="21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06" t="s">
        <v>519</v>
      </c>
      <c r="AU245" s="206" t="s">
        <v>89</v>
      </c>
      <c r="AV245" s="13" t="s">
        <v>89</v>
      </c>
      <c r="AW245" s="13" t="s">
        <v>35</v>
      </c>
      <c r="AX245" s="13" t="s">
        <v>79</v>
      </c>
      <c r="AY245" s="206" t="s">
        <v>230</v>
      </c>
    </row>
    <row r="246" s="14" customFormat="1">
      <c r="A246" s="14"/>
      <c r="B246" s="213"/>
      <c r="C246" s="14"/>
      <c r="D246" s="191" t="s">
        <v>519</v>
      </c>
      <c r="E246" s="214" t="s">
        <v>1</v>
      </c>
      <c r="F246" s="215" t="s">
        <v>534</v>
      </c>
      <c r="G246" s="14"/>
      <c r="H246" s="216">
        <v>48.735999999999997</v>
      </c>
      <c r="I246" s="217"/>
      <c r="J246" s="14"/>
      <c r="K246" s="14"/>
      <c r="L246" s="213"/>
      <c r="M246" s="218"/>
      <c r="N246" s="219"/>
      <c r="O246" s="219"/>
      <c r="P246" s="219"/>
      <c r="Q246" s="219"/>
      <c r="R246" s="219"/>
      <c r="S246" s="219"/>
      <c r="T246" s="220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14" t="s">
        <v>519</v>
      </c>
      <c r="AU246" s="214" t="s">
        <v>89</v>
      </c>
      <c r="AV246" s="14" t="s">
        <v>235</v>
      </c>
      <c r="AW246" s="14" t="s">
        <v>35</v>
      </c>
      <c r="AX246" s="14" t="s">
        <v>87</v>
      </c>
      <c r="AY246" s="214" t="s">
        <v>230</v>
      </c>
    </row>
    <row r="247" s="2" customFormat="1" ht="16.5" customHeight="1">
      <c r="A247" s="38"/>
      <c r="B247" s="177"/>
      <c r="C247" s="236" t="s">
        <v>297</v>
      </c>
      <c r="D247" s="236" t="s">
        <v>745</v>
      </c>
      <c r="E247" s="237" t="s">
        <v>779</v>
      </c>
      <c r="F247" s="238" t="s">
        <v>780</v>
      </c>
      <c r="G247" s="239" t="s">
        <v>748</v>
      </c>
      <c r="H247" s="240">
        <v>97.471999999999994</v>
      </c>
      <c r="I247" s="241"/>
      <c r="J247" s="242">
        <f>ROUND(I247*H247,2)</f>
        <v>0</v>
      </c>
      <c r="K247" s="238" t="s">
        <v>515</v>
      </c>
      <c r="L247" s="243"/>
      <c r="M247" s="244" t="s">
        <v>1</v>
      </c>
      <c r="N247" s="245" t="s">
        <v>44</v>
      </c>
      <c r="O247" s="77"/>
      <c r="P247" s="187">
        <f>O247*H247</f>
        <v>0</v>
      </c>
      <c r="Q247" s="187">
        <v>0</v>
      </c>
      <c r="R247" s="187">
        <f>Q247*H247</f>
        <v>0</v>
      </c>
      <c r="S247" s="187">
        <v>0</v>
      </c>
      <c r="T247" s="188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89" t="s">
        <v>260</v>
      </c>
      <c r="AT247" s="189" t="s">
        <v>745</v>
      </c>
      <c r="AU247" s="189" t="s">
        <v>89</v>
      </c>
      <c r="AY247" s="19" t="s">
        <v>230</v>
      </c>
      <c r="BE247" s="190">
        <f>IF(N247="základní",J247,0)</f>
        <v>0</v>
      </c>
      <c r="BF247" s="190">
        <f>IF(N247="snížená",J247,0)</f>
        <v>0</v>
      </c>
      <c r="BG247" s="190">
        <f>IF(N247="zákl. přenesená",J247,0)</f>
        <v>0</v>
      </c>
      <c r="BH247" s="190">
        <f>IF(N247="sníž. přenesená",J247,0)</f>
        <v>0</v>
      </c>
      <c r="BI247" s="190">
        <f>IF(N247="nulová",J247,0)</f>
        <v>0</v>
      </c>
      <c r="BJ247" s="19" t="s">
        <v>87</v>
      </c>
      <c r="BK247" s="190">
        <f>ROUND(I247*H247,2)</f>
        <v>0</v>
      </c>
      <c r="BL247" s="19" t="s">
        <v>235</v>
      </c>
      <c r="BM247" s="189" t="s">
        <v>3258</v>
      </c>
    </row>
    <row r="248" s="2" customFormat="1">
      <c r="A248" s="38"/>
      <c r="B248" s="39"/>
      <c r="C248" s="38"/>
      <c r="D248" s="191" t="s">
        <v>237</v>
      </c>
      <c r="E248" s="38"/>
      <c r="F248" s="192" t="s">
        <v>780</v>
      </c>
      <c r="G248" s="38"/>
      <c r="H248" s="38"/>
      <c r="I248" s="193"/>
      <c r="J248" s="38"/>
      <c r="K248" s="38"/>
      <c r="L248" s="39"/>
      <c r="M248" s="194"/>
      <c r="N248" s="195"/>
      <c r="O248" s="77"/>
      <c r="P248" s="77"/>
      <c r="Q248" s="77"/>
      <c r="R248" s="77"/>
      <c r="S248" s="77"/>
      <c r="T248" s="7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19" t="s">
        <v>237</v>
      </c>
      <c r="AU248" s="19" t="s">
        <v>89</v>
      </c>
    </row>
    <row r="249" s="13" customFormat="1">
      <c r="A249" s="13"/>
      <c r="B249" s="205"/>
      <c r="C249" s="13"/>
      <c r="D249" s="191" t="s">
        <v>519</v>
      </c>
      <c r="E249" s="13"/>
      <c r="F249" s="207" t="s">
        <v>3259</v>
      </c>
      <c r="G249" s="13"/>
      <c r="H249" s="208">
        <v>97.471999999999994</v>
      </c>
      <c r="I249" s="209"/>
      <c r="J249" s="13"/>
      <c r="K249" s="13"/>
      <c r="L249" s="205"/>
      <c r="M249" s="210"/>
      <c r="N249" s="211"/>
      <c r="O249" s="211"/>
      <c r="P249" s="211"/>
      <c r="Q249" s="211"/>
      <c r="R249" s="211"/>
      <c r="S249" s="211"/>
      <c r="T249" s="21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06" t="s">
        <v>519</v>
      </c>
      <c r="AU249" s="206" t="s">
        <v>89</v>
      </c>
      <c r="AV249" s="13" t="s">
        <v>89</v>
      </c>
      <c r="AW249" s="13" t="s">
        <v>3</v>
      </c>
      <c r="AX249" s="13" t="s">
        <v>87</v>
      </c>
      <c r="AY249" s="206" t="s">
        <v>230</v>
      </c>
    </row>
    <row r="250" s="12" customFormat="1" ht="22.8" customHeight="1">
      <c r="A250" s="12"/>
      <c r="B250" s="166"/>
      <c r="C250" s="12"/>
      <c r="D250" s="167" t="s">
        <v>78</v>
      </c>
      <c r="E250" s="197" t="s">
        <v>241</v>
      </c>
      <c r="F250" s="197" t="s">
        <v>2085</v>
      </c>
      <c r="G250" s="12"/>
      <c r="H250" s="12"/>
      <c r="I250" s="169"/>
      <c r="J250" s="198">
        <f>BK250</f>
        <v>0</v>
      </c>
      <c r="K250" s="12"/>
      <c r="L250" s="166"/>
      <c r="M250" s="171"/>
      <c r="N250" s="172"/>
      <c r="O250" s="172"/>
      <c r="P250" s="173">
        <f>SUM(P251:P255)</f>
        <v>0</v>
      </c>
      <c r="Q250" s="172"/>
      <c r="R250" s="173">
        <f>SUM(R251:R255)</f>
        <v>0</v>
      </c>
      <c r="S250" s="172"/>
      <c r="T250" s="174">
        <f>SUM(T251:T255)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167" t="s">
        <v>87</v>
      </c>
      <c r="AT250" s="175" t="s">
        <v>78</v>
      </c>
      <c r="AU250" s="175" t="s">
        <v>87</v>
      </c>
      <c r="AY250" s="167" t="s">
        <v>230</v>
      </c>
      <c r="BK250" s="176">
        <f>SUM(BK251:BK255)</f>
        <v>0</v>
      </c>
    </row>
    <row r="251" s="2" customFormat="1" ht="16.5" customHeight="1">
      <c r="A251" s="38"/>
      <c r="B251" s="177"/>
      <c r="C251" s="178" t="s">
        <v>301</v>
      </c>
      <c r="D251" s="178" t="s">
        <v>231</v>
      </c>
      <c r="E251" s="179" t="s">
        <v>2086</v>
      </c>
      <c r="F251" s="180" t="s">
        <v>2087</v>
      </c>
      <c r="G251" s="181" t="s">
        <v>543</v>
      </c>
      <c r="H251" s="182">
        <v>102.09999999999999</v>
      </c>
      <c r="I251" s="183"/>
      <c r="J251" s="184">
        <f>ROUND(I251*H251,2)</f>
        <v>0</v>
      </c>
      <c r="K251" s="180" t="s">
        <v>515</v>
      </c>
      <c r="L251" s="39"/>
      <c r="M251" s="185" t="s">
        <v>1</v>
      </c>
      <c r="N251" s="186" t="s">
        <v>44</v>
      </c>
      <c r="O251" s="77"/>
      <c r="P251" s="187">
        <f>O251*H251</f>
        <v>0</v>
      </c>
      <c r="Q251" s="187">
        <v>0</v>
      </c>
      <c r="R251" s="187">
        <f>Q251*H251</f>
        <v>0</v>
      </c>
      <c r="S251" s="187">
        <v>0</v>
      </c>
      <c r="T251" s="188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89" t="s">
        <v>235</v>
      </c>
      <c r="AT251" s="189" t="s">
        <v>231</v>
      </c>
      <c r="AU251" s="189" t="s">
        <v>89</v>
      </c>
      <c r="AY251" s="19" t="s">
        <v>230</v>
      </c>
      <c r="BE251" s="190">
        <f>IF(N251="základní",J251,0)</f>
        <v>0</v>
      </c>
      <c r="BF251" s="190">
        <f>IF(N251="snížená",J251,0)</f>
        <v>0</v>
      </c>
      <c r="BG251" s="190">
        <f>IF(N251="zákl. přenesená",J251,0)</f>
        <v>0</v>
      </c>
      <c r="BH251" s="190">
        <f>IF(N251="sníž. přenesená",J251,0)</f>
        <v>0</v>
      </c>
      <c r="BI251" s="190">
        <f>IF(N251="nulová",J251,0)</f>
        <v>0</v>
      </c>
      <c r="BJ251" s="19" t="s">
        <v>87</v>
      </c>
      <c r="BK251" s="190">
        <f>ROUND(I251*H251,2)</f>
        <v>0</v>
      </c>
      <c r="BL251" s="19" t="s">
        <v>235</v>
      </c>
      <c r="BM251" s="189" t="s">
        <v>3260</v>
      </c>
    </row>
    <row r="252" s="2" customFormat="1">
      <c r="A252" s="38"/>
      <c r="B252" s="39"/>
      <c r="C252" s="38"/>
      <c r="D252" s="191" t="s">
        <v>237</v>
      </c>
      <c r="E252" s="38"/>
      <c r="F252" s="192" t="s">
        <v>2089</v>
      </c>
      <c r="G252" s="38"/>
      <c r="H252" s="38"/>
      <c r="I252" s="193"/>
      <c r="J252" s="38"/>
      <c r="K252" s="38"/>
      <c r="L252" s="39"/>
      <c r="M252" s="194"/>
      <c r="N252" s="195"/>
      <c r="O252" s="77"/>
      <c r="P252" s="77"/>
      <c r="Q252" s="77"/>
      <c r="R252" s="77"/>
      <c r="S252" s="77"/>
      <c r="T252" s="7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19" t="s">
        <v>237</v>
      </c>
      <c r="AU252" s="19" t="s">
        <v>89</v>
      </c>
    </row>
    <row r="253" s="2" customFormat="1">
      <c r="A253" s="38"/>
      <c r="B253" s="39"/>
      <c r="C253" s="38"/>
      <c r="D253" s="199" t="s">
        <v>397</v>
      </c>
      <c r="E253" s="38"/>
      <c r="F253" s="200" t="s">
        <v>2090</v>
      </c>
      <c r="G253" s="38"/>
      <c r="H253" s="38"/>
      <c r="I253" s="193"/>
      <c r="J253" s="38"/>
      <c r="K253" s="38"/>
      <c r="L253" s="39"/>
      <c r="M253" s="194"/>
      <c r="N253" s="195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397</v>
      </c>
      <c r="AU253" s="19" t="s">
        <v>89</v>
      </c>
    </row>
    <row r="254" s="13" customFormat="1">
      <c r="A254" s="13"/>
      <c r="B254" s="205"/>
      <c r="C254" s="13"/>
      <c r="D254" s="191" t="s">
        <v>519</v>
      </c>
      <c r="E254" s="206" t="s">
        <v>1</v>
      </c>
      <c r="F254" s="207" t="s">
        <v>3261</v>
      </c>
      <c r="G254" s="13"/>
      <c r="H254" s="208">
        <v>102.09999999999999</v>
      </c>
      <c r="I254" s="209"/>
      <c r="J254" s="13"/>
      <c r="K254" s="13"/>
      <c r="L254" s="205"/>
      <c r="M254" s="210"/>
      <c r="N254" s="211"/>
      <c r="O254" s="211"/>
      <c r="P254" s="211"/>
      <c r="Q254" s="211"/>
      <c r="R254" s="211"/>
      <c r="S254" s="211"/>
      <c r="T254" s="21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06" t="s">
        <v>519</v>
      </c>
      <c r="AU254" s="206" t="s">
        <v>89</v>
      </c>
      <c r="AV254" s="13" t="s">
        <v>89</v>
      </c>
      <c r="AW254" s="13" t="s">
        <v>35</v>
      </c>
      <c r="AX254" s="13" t="s">
        <v>79</v>
      </c>
      <c r="AY254" s="206" t="s">
        <v>230</v>
      </c>
    </row>
    <row r="255" s="14" customFormat="1">
      <c r="A255" s="14"/>
      <c r="B255" s="213"/>
      <c r="C255" s="14"/>
      <c r="D255" s="191" t="s">
        <v>519</v>
      </c>
      <c r="E255" s="214" t="s">
        <v>1</v>
      </c>
      <c r="F255" s="215" t="s">
        <v>534</v>
      </c>
      <c r="G255" s="14"/>
      <c r="H255" s="216">
        <v>102.09999999999999</v>
      </c>
      <c r="I255" s="217"/>
      <c r="J255" s="14"/>
      <c r="K255" s="14"/>
      <c r="L255" s="213"/>
      <c r="M255" s="218"/>
      <c r="N255" s="219"/>
      <c r="O255" s="219"/>
      <c r="P255" s="219"/>
      <c r="Q255" s="219"/>
      <c r="R255" s="219"/>
      <c r="S255" s="219"/>
      <c r="T255" s="220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14" t="s">
        <v>519</v>
      </c>
      <c r="AU255" s="214" t="s">
        <v>89</v>
      </c>
      <c r="AV255" s="14" t="s">
        <v>235</v>
      </c>
      <c r="AW255" s="14" t="s">
        <v>35</v>
      </c>
      <c r="AX255" s="14" t="s">
        <v>87</v>
      </c>
      <c r="AY255" s="214" t="s">
        <v>230</v>
      </c>
    </row>
    <row r="256" s="12" customFormat="1" ht="22.8" customHeight="1">
      <c r="A256" s="12"/>
      <c r="B256" s="166"/>
      <c r="C256" s="12"/>
      <c r="D256" s="167" t="s">
        <v>78</v>
      </c>
      <c r="E256" s="197" t="s">
        <v>235</v>
      </c>
      <c r="F256" s="197" t="s">
        <v>845</v>
      </c>
      <c r="G256" s="12"/>
      <c r="H256" s="12"/>
      <c r="I256" s="169"/>
      <c r="J256" s="198">
        <f>BK256</f>
        <v>0</v>
      </c>
      <c r="K256" s="12"/>
      <c r="L256" s="166"/>
      <c r="M256" s="171"/>
      <c r="N256" s="172"/>
      <c r="O256" s="172"/>
      <c r="P256" s="173">
        <f>SUM(P257:P261)</f>
        <v>0</v>
      </c>
      <c r="Q256" s="172"/>
      <c r="R256" s="173">
        <f>SUM(R257:R261)</f>
        <v>0</v>
      </c>
      <c r="S256" s="172"/>
      <c r="T256" s="174">
        <f>SUM(T257:T261)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167" t="s">
        <v>87</v>
      </c>
      <c r="AT256" s="175" t="s">
        <v>78</v>
      </c>
      <c r="AU256" s="175" t="s">
        <v>87</v>
      </c>
      <c r="AY256" s="167" t="s">
        <v>230</v>
      </c>
      <c r="BK256" s="176">
        <f>SUM(BK257:BK261)</f>
        <v>0</v>
      </c>
    </row>
    <row r="257" s="2" customFormat="1" ht="16.5" customHeight="1">
      <c r="A257" s="38"/>
      <c r="B257" s="177"/>
      <c r="C257" s="178" t="s">
        <v>305</v>
      </c>
      <c r="D257" s="178" t="s">
        <v>231</v>
      </c>
      <c r="E257" s="179" t="s">
        <v>846</v>
      </c>
      <c r="F257" s="180" t="s">
        <v>847</v>
      </c>
      <c r="G257" s="181" t="s">
        <v>578</v>
      </c>
      <c r="H257" s="182">
        <v>11.231</v>
      </c>
      <c r="I257" s="183"/>
      <c r="J257" s="184">
        <f>ROUND(I257*H257,2)</f>
        <v>0</v>
      </c>
      <c r="K257" s="180" t="s">
        <v>515</v>
      </c>
      <c r="L257" s="39"/>
      <c r="M257" s="185" t="s">
        <v>1</v>
      </c>
      <c r="N257" s="186" t="s">
        <v>44</v>
      </c>
      <c r="O257" s="77"/>
      <c r="P257" s="187">
        <f>O257*H257</f>
        <v>0</v>
      </c>
      <c r="Q257" s="187">
        <v>0</v>
      </c>
      <c r="R257" s="187">
        <f>Q257*H257</f>
        <v>0</v>
      </c>
      <c r="S257" s="187">
        <v>0</v>
      </c>
      <c r="T257" s="188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89" t="s">
        <v>235</v>
      </c>
      <c r="AT257" s="189" t="s">
        <v>231</v>
      </c>
      <c r="AU257" s="189" t="s">
        <v>89</v>
      </c>
      <c r="AY257" s="19" t="s">
        <v>230</v>
      </c>
      <c r="BE257" s="190">
        <f>IF(N257="základní",J257,0)</f>
        <v>0</v>
      </c>
      <c r="BF257" s="190">
        <f>IF(N257="snížená",J257,0)</f>
        <v>0</v>
      </c>
      <c r="BG257" s="190">
        <f>IF(N257="zákl. přenesená",J257,0)</f>
        <v>0</v>
      </c>
      <c r="BH257" s="190">
        <f>IF(N257="sníž. přenesená",J257,0)</f>
        <v>0</v>
      </c>
      <c r="BI257" s="190">
        <f>IF(N257="nulová",J257,0)</f>
        <v>0</v>
      </c>
      <c r="BJ257" s="19" t="s">
        <v>87</v>
      </c>
      <c r="BK257" s="190">
        <f>ROUND(I257*H257,2)</f>
        <v>0</v>
      </c>
      <c r="BL257" s="19" t="s">
        <v>235</v>
      </c>
      <c r="BM257" s="189" t="s">
        <v>3262</v>
      </c>
    </row>
    <row r="258" s="2" customFormat="1">
      <c r="A258" s="38"/>
      <c r="B258" s="39"/>
      <c r="C258" s="38"/>
      <c r="D258" s="191" t="s">
        <v>237</v>
      </c>
      <c r="E258" s="38"/>
      <c r="F258" s="192" t="s">
        <v>849</v>
      </c>
      <c r="G258" s="38"/>
      <c r="H258" s="38"/>
      <c r="I258" s="193"/>
      <c r="J258" s="38"/>
      <c r="K258" s="38"/>
      <c r="L258" s="39"/>
      <c r="M258" s="194"/>
      <c r="N258" s="195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237</v>
      </c>
      <c r="AU258" s="19" t="s">
        <v>89</v>
      </c>
    </row>
    <row r="259" s="2" customFormat="1">
      <c r="A259" s="38"/>
      <c r="B259" s="39"/>
      <c r="C259" s="38"/>
      <c r="D259" s="199" t="s">
        <v>397</v>
      </c>
      <c r="E259" s="38"/>
      <c r="F259" s="200" t="s">
        <v>850</v>
      </c>
      <c r="G259" s="38"/>
      <c r="H259" s="38"/>
      <c r="I259" s="193"/>
      <c r="J259" s="38"/>
      <c r="K259" s="38"/>
      <c r="L259" s="39"/>
      <c r="M259" s="194"/>
      <c r="N259" s="195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397</v>
      </c>
      <c r="AU259" s="19" t="s">
        <v>89</v>
      </c>
    </row>
    <row r="260" s="13" customFormat="1">
      <c r="A260" s="13"/>
      <c r="B260" s="205"/>
      <c r="C260" s="13"/>
      <c r="D260" s="191" t="s">
        <v>519</v>
      </c>
      <c r="E260" s="206" t="s">
        <v>1</v>
      </c>
      <c r="F260" s="207" t="s">
        <v>3263</v>
      </c>
      <c r="G260" s="13"/>
      <c r="H260" s="208">
        <v>11.231</v>
      </c>
      <c r="I260" s="209"/>
      <c r="J260" s="13"/>
      <c r="K260" s="13"/>
      <c r="L260" s="205"/>
      <c r="M260" s="210"/>
      <c r="N260" s="211"/>
      <c r="O260" s="211"/>
      <c r="P260" s="211"/>
      <c r="Q260" s="211"/>
      <c r="R260" s="211"/>
      <c r="S260" s="211"/>
      <c r="T260" s="21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06" t="s">
        <v>519</v>
      </c>
      <c r="AU260" s="206" t="s">
        <v>89</v>
      </c>
      <c r="AV260" s="13" t="s">
        <v>89</v>
      </c>
      <c r="AW260" s="13" t="s">
        <v>35</v>
      </c>
      <c r="AX260" s="13" t="s">
        <v>79</v>
      </c>
      <c r="AY260" s="206" t="s">
        <v>230</v>
      </c>
    </row>
    <row r="261" s="14" customFormat="1">
      <c r="A261" s="14"/>
      <c r="B261" s="213"/>
      <c r="C261" s="14"/>
      <c r="D261" s="191" t="s">
        <v>519</v>
      </c>
      <c r="E261" s="214" t="s">
        <v>1</v>
      </c>
      <c r="F261" s="215" t="s">
        <v>534</v>
      </c>
      <c r="G261" s="14"/>
      <c r="H261" s="216">
        <v>11.231</v>
      </c>
      <c r="I261" s="217"/>
      <c r="J261" s="14"/>
      <c r="K261" s="14"/>
      <c r="L261" s="213"/>
      <c r="M261" s="218"/>
      <c r="N261" s="219"/>
      <c r="O261" s="219"/>
      <c r="P261" s="219"/>
      <c r="Q261" s="219"/>
      <c r="R261" s="219"/>
      <c r="S261" s="219"/>
      <c r="T261" s="220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14" t="s">
        <v>519</v>
      </c>
      <c r="AU261" s="214" t="s">
        <v>89</v>
      </c>
      <c r="AV261" s="14" t="s">
        <v>235</v>
      </c>
      <c r="AW261" s="14" t="s">
        <v>35</v>
      </c>
      <c r="AX261" s="14" t="s">
        <v>87</v>
      </c>
      <c r="AY261" s="214" t="s">
        <v>230</v>
      </c>
    </row>
    <row r="262" s="12" customFormat="1" ht="22.8" customHeight="1">
      <c r="A262" s="12"/>
      <c r="B262" s="166"/>
      <c r="C262" s="12"/>
      <c r="D262" s="167" t="s">
        <v>78</v>
      </c>
      <c r="E262" s="197" t="s">
        <v>260</v>
      </c>
      <c r="F262" s="197" t="s">
        <v>1038</v>
      </c>
      <c r="G262" s="12"/>
      <c r="H262" s="12"/>
      <c r="I262" s="169"/>
      <c r="J262" s="198">
        <f>BK262</f>
        <v>0</v>
      </c>
      <c r="K262" s="12"/>
      <c r="L262" s="166"/>
      <c r="M262" s="171"/>
      <c r="N262" s="172"/>
      <c r="O262" s="172"/>
      <c r="P262" s="173">
        <f>SUM(P263:P312)</f>
        <v>0</v>
      </c>
      <c r="Q262" s="172"/>
      <c r="R262" s="173">
        <f>SUM(R263:R312)</f>
        <v>0.55684900000000004</v>
      </c>
      <c r="S262" s="172"/>
      <c r="T262" s="174">
        <f>SUM(T263:T312)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167" t="s">
        <v>87</v>
      </c>
      <c r="AT262" s="175" t="s">
        <v>78</v>
      </c>
      <c r="AU262" s="175" t="s">
        <v>87</v>
      </c>
      <c r="AY262" s="167" t="s">
        <v>230</v>
      </c>
      <c r="BK262" s="176">
        <f>SUM(BK263:BK312)</f>
        <v>0</v>
      </c>
    </row>
    <row r="263" s="2" customFormat="1" ht="16.5" customHeight="1">
      <c r="A263" s="38"/>
      <c r="B263" s="177"/>
      <c r="C263" s="178" t="s">
        <v>310</v>
      </c>
      <c r="D263" s="178" t="s">
        <v>231</v>
      </c>
      <c r="E263" s="179" t="s">
        <v>2524</v>
      </c>
      <c r="F263" s="180" t="s">
        <v>2525</v>
      </c>
      <c r="G263" s="181" t="s">
        <v>543</v>
      </c>
      <c r="H263" s="182">
        <v>102.09999999999999</v>
      </c>
      <c r="I263" s="183"/>
      <c r="J263" s="184">
        <f>ROUND(I263*H263,2)</f>
        <v>0</v>
      </c>
      <c r="K263" s="180" t="s">
        <v>515</v>
      </c>
      <c r="L263" s="39"/>
      <c r="M263" s="185" t="s">
        <v>1</v>
      </c>
      <c r="N263" s="186" t="s">
        <v>44</v>
      </c>
      <c r="O263" s="77"/>
      <c r="P263" s="187">
        <f>O263*H263</f>
        <v>0</v>
      </c>
      <c r="Q263" s="187">
        <v>1.0000000000000001E-05</v>
      </c>
      <c r="R263" s="187">
        <f>Q263*H263</f>
        <v>0.001021</v>
      </c>
      <c r="S263" s="187">
        <v>0</v>
      </c>
      <c r="T263" s="188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89" t="s">
        <v>235</v>
      </c>
      <c r="AT263" s="189" t="s">
        <v>231</v>
      </c>
      <c r="AU263" s="189" t="s">
        <v>89</v>
      </c>
      <c r="AY263" s="19" t="s">
        <v>230</v>
      </c>
      <c r="BE263" s="190">
        <f>IF(N263="základní",J263,0)</f>
        <v>0</v>
      </c>
      <c r="BF263" s="190">
        <f>IF(N263="snížená",J263,0)</f>
        <v>0</v>
      </c>
      <c r="BG263" s="190">
        <f>IF(N263="zákl. přenesená",J263,0)</f>
        <v>0</v>
      </c>
      <c r="BH263" s="190">
        <f>IF(N263="sníž. přenesená",J263,0)</f>
        <v>0</v>
      </c>
      <c r="BI263" s="190">
        <f>IF(N263="nulová",J263,0)</f>
        <v>0</v>
      </c>
      <c r="BJ263" s="19" t="s">
        <v>87</v>
      </c>
      <c r="BK263" s="190">
        <f>ROUND(I263*H263,2)</f>
        <v>0</v>
      </c>
      <c r="BL263" s="19" t="s">
        <v>235</v>
      </c>
      <c r="BM263" s="189" t="s">
        <v>3264</v>
      </c>
    </row>
    <row r="264" s="2" customFormat="1">
      <c r="A264" s="38"/>
      <c r="B264" s="39"/>
      <c r="C264" s="38"/>
      <c r="D264" s="191" t="s">
        <v>237</v>
      </c>
      <c r="E264" s="38"/>
      <c r="F264" s="192" t="s">
        <v>2527</v>
      </c>
      <c r="G264" s="38"/>
      <c r="H264" s="38"/>
      <c r="I264" s="193"/>
      <c r="J264" s="38"/>
      <c r="K264" s="38"/>
      <c r="L264" s="39"/>
      <c r="M264" s="194"/>
      <c r="N264" s="195"/>
      <c r="O264" s="77"/>
      <c r="P264" s="77"/>
      <c r="Q264" s="77"/>
      <c r="R264" s="77"/>
      <c r="S264" s="77"/>
      <c r="T264" s="7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19" t="s">
        <v>237</v>
      </c>
      <c r="AU264" s="19" t="s">
        <v>89</v>
      </c>
    </row>
    <row r="265" s="2" customFormat="1">
      <c r="A265" s="38"/>
      <c r="B265" s="39"/>
      <c r="C265" s="38"/>
      <c r="D265" s="199" t="s">
        <v>397</v>
      </c>
      <c r="E265" s="38"/>
      <c r="F265" s="200" t="s">
        <v>2528</v>
      </c>
      <c r="G265" s="38"/>
      <c r="H265" s="38"/>
      <c r="I265" s="193"/>
      <c r="J265" s="38"/>
      <c r="K265" s="38"/>
      <c r="L265" s="39"/>
      <c r="M265" s="194"/>
      <c r="N265" s="195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397</v>
      </c>
      <c r="AU265" s="19" t="s">
        <v>89</v>
      </c>
    </row>
    <row r="266" s="13" customFormat="1">
      <c r="A266" s="13"/>
      <c r="B266" s="205"/>
      <c r="C266" s="13"/>
      <c r="D266" s="191" t="s">
        <v>519</v>
      </c>
      <c r="E266" s="206" t="s">
        <v>1</v>
      </c>
      <c r="F266" s="207" t="s">
        <v>3261</v>
      </c>
      <c r="G266" s="13"/>
      <c r="H266" s="208">
        <v>102.09999999999999</v>
      </c>
      <c r="I266" s="209"/>
      <c r="J266" s="13"/>
      <c r="K266" s="13"/>
      <c r="L266" s="205"/>
      <c r="M266" s="210"/>
      <c r="N266" s="211"/>
      <c r="O266" s="211"/>
      <c r="P266" s="211"/>
      <c r="Q266" s="211"/>
      <c r="R266" s="211"/>
      <c r="S266" s="211"/>
      <c r="T266" s="21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06" t="s">
        <v>519</v>
      </c>
      <c r="AU266" s="206" t="s">
        <v>89</v>
      </c>
      <c r="AV266" s="13" t="s">
        <v>89</v>
      </c>
      <c r="AW266" s="13" t="s">
        <v>35</v>
      </c>
      <c r="AX266" s="13" t="s">
        <v>79</v>
      </c>
      <c r="AY266" s="206" t="s">
        <v>230</v>
      </c>
    </row>
    <row r="267" s="14" customFormat="1">
      <c r="A267" s="14"/>
      <c r="B267" s="213"/>
      <c r="C267" s="14"/>
      <c r="D267" s="191" t="s">
        <v>519</v>
      </c>
      <c r="E267" s="214" t="s">
        <v>1</v>
      </c>
      <c r="F267" s="215" t="s">
        <v>534</v>
      </c>
      <c r="G267" s="14"/>
      <c r="H267" s="216">
        <v>102.09999999999999</v>
      </c>
      <c r="I267" s="217"/>
      <c r="J267" s="14"/>
      <c r="K267" s="14"/>
      <c r="L267" s="213"/>
      <c r="M267" s="218"/>
      <c r="N267" s="219"/>
      <c r="O267" s="219"/>
      <c r="P267" s="219"/>
      <c r="Q267" s="219"/>
      <c r="R267" s="219"/>
      <c r="S267" s="219"/>
      <c r="T267" s="220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14" t="s">
        <v>519</v>
      </c>
      <c r="AU267" s="214" t="s">
        <v>89</v>
      </c>
      <c r="AV267" s="14" t="s">
        <v>235</v>
      </c>
      <c r="AW267" s="14" t="s">
        <v>35</v>
      </c>
      <c r="AX267" s="14" t="s">
        <v>87</v>
      </c>
      <c r="AY267" s="214" t="s">
        <v>230</v>
      </c>
    </row>
    <row r="268" s="2" customFormat="1" ht="16.5" customHeight="1">
      <c r="A268" s="38"/>
      <c r="B268" s="177"/>
      <c r="C268" s="236" t="s">
        <v>7</v>
      </c>
      <c r="D268" s="236" t="s">
        <v>745</v>
      </c>
      <c r="E268" s="237" t="s">
        <v>2529</v>
      </c>
      <c r="F268" s="238" t="s">
        <v>2530</v>
      </c>
      <c r="G268" s="239" t="s">
        <v>543</v>
      </c>
      <c r="H268" s="240">
        <v>103.63200000000001</v>
      </c>
      <c r="I268" s="241"/>
      <c r="J268" s="242">
        <f>ROUND(I268*H268,2)</f>
        <v>0</v>
      </c>
      <c r="K268" s="238" t="s">
        <v>515</v>
      </c>
      <c r="L268" s="243"/>
      <c r="M268" s="244" t="s">
        <v>1</v>
      </c>
      <c r="N268" s="245" t="s">
        <v>44</v>
      </c>
      <c r="O268" s="77"/>
      <c r="P268" s="187">
        <f>O268*H268</f>
        <v>0</v>
      </c>
      <c r="Q268" s="187">
        <v>0.0040000000000000001</v>
      </c>
      <c r="R268" s="187">
        <f>Q268*H268</f>
        <v>0.41452800000000001</v>
      </c>
      <c r="S268" s="187">
        <v>0</v>
      </c>
      <c r="T268" s="188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89" t="s">
        <v>260</v>
      </c>
      <c r="AT268" s="189" t="s">
        <v>745</v>
      </c>
      <c r="AU268" s="189" t="s">
        <v>89</v>
      </c>
      <c r="AY268" s="19" t="s">
        <v>230</v>
      </c>
      <c r="BE268" s="190">
        <f>IF(N268="základní",J268,0)</f>
        <v>0</v>
      </c>
      <c r="BF268" s="190">
        <f>IF(N268="snížená",J268,0)</f>
        <v>0</v>
      </c>
      <c r="BG268" s="190">
        <f>IF(N268="zákl. přenesená",J268,0)</f>
        <v>0</v>
      </c>
      <c r="BH268" s="190">
        <f>IF(N268="sníž. přenesená",J268,0)</f>
        <v>0</v>
      </c>
      <c r="BI268" s="190">
        <f>IF(N268="nulová",J268,0)</f>
        <v>0</v>
      </c>
      <c r="BJ268" s="19" t="s">
        <v>87</v>
      </c>
      <c r="BK268" s="190">
        <f>ROUND(I268*H268,2)</f>
        <v>0</v>
      </c>
      <c r="BL268" s="19" t="s">
        <v>235</v>
      </c>
      <c r="BM268" s="189" t="s">
        <v>3265</v>
      </c>
    </row>
    <row r="269" s="2" customFormat="1">
      <c r="A269" s="38"/>
      <c r="B269" s="39"/>
      <c r="C269" s="38"/>
      <c r="D269" s="191" t="s">
        <v>237</v>
      </c>
      <c r="E269" s="38"/>
      <c r="F269" s="192" t="s">
        <v>2530</v>
      </c>
      <c r="G269" s="38"/>
      <c r="H269" s="38"/>
      <c r="I269" s="193"/>
      <c r="J269" s="38"/>
      <c r="K269" s="38"/>
      <c r="L269" s="39"/>
      <c r="M269" s="194"/>
      <c r="N269" s="195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237</v>
      </c>
      <c r="AU269" s="19" t="s">
        <v>89</v>
      </c>
    </row>
    <row r="270" s="13" customFormat="1">
      <c r="A270" s="13"/>
      <c r="B270" s="205"/>
      <c r="C270" s="13"/>
      <c r="D270" s="191" t="s">
        <v>519</v>
      </c>
      <c r="E270" s="13"/>
      <c r="F270" s="207" t="s">
        <v>3266</v>
      </c>
      <c r="G270" s="13"/>
      <c r="H270" s="208">
        <v>103.63200000000001</v>
      </c>
      <c r="I270" s="209"/>
      <c r="J270" s="13"/>
      <c r="K270" s="13"/>
      <c r="L270" s="205"/>
      <c r="M270" s="210"/>
      <c r="N270" s="211"/>
      <c r="O270" s="211"/>
      <c r="P270" s="211"/>
      <c r="Q270" s="211"/>
      <c r="R270" s="211"/>
      <c r="S270" s="211"/>
      <c r="T270" s="21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06" t="s">
        <v>519</v>
      </c>
      <c r="AU270" s="206" t="s">
        <v>89</v>
      </c>
      <c r="AV270" s="13" t="s">
        <v>89</v>
      </c>
      <c r="AW270" s="13" t="s">
        <v>3</v>
      </c>
      <c r="AX270" s="13" t="s">
        <v>87</v>
      </c>
      <c r="AY270" s="206" t="s">
        <v>230</v>
      </c>
    </row>
    <row r="271" s="2" customFormat="1" ht="21.75" customHeight="1">
      <c r="A271" s="38"/>
      <c r="B271" s="177"/>
      <c r="C271" s="178" t="s">
        <v>317</v>
      </c>
      <c r="D271" s="178" t="s">
        <v>231</v>
      </c>
      <c r="E271" s="179" t="s">
        <v>1052</v>
      </c>
      <c r="F271" s="180" t="s">
        <v>1053</v>
      </c>
      <c r="G271" s="181" t="s">
        <v>458</v>
      </c>
      <c r="H271" s="182">
        <v>46</v>
      </c>
      <c r="I271" s="183"/>
      <c r="J271" s="184">
        <f>ROUND(I271*H271,2)</f>
        <v>0</v>
      </c>
      <c r="K271" s="180" t="s">
        <v>515</v>
      </c>
      <c r="L271" s="39"/>
      <c r="M271" s="185" t="s">
        <v>1</v>
      </c>
      <c r="N271" s="186" t="s">
        <v>44</v>
      </c>
      <c r="O271" s="77"/>
      <c r="P271" s="187">
        <f>O271*H271</f>
        <v>0</v>
      </c>
      <c r="Q271" s="187">
        <v>0</v>
      </c>
      <c r="R271" s="187">
        <f>Q271*H271</f>
        <v>0</v>
      </c>
      <c r="S271" s="187">
        <v>0</v>
      </c>
      <c r="T271" s="188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89" t="s">
        <v>235</v>
      </c>
      <c r="AT271" s="189" t="s">
        <v>231</v>
      </c>
      <c r="AU271" s="189" t="s">
        <v>89</v>
      </c>
      <c r="AY271" s="19" t="s">
        <v>230</v>
      </c>
      <c r="BE271" s="190">
        <f>IF(N271="základní",J271,0)</f>
        <v>0</v>
      </c>
      <c r="BF271" s="190">
        <f>IF(N271="snížená",J271,0)</f>
        <v>0</v>
      </c>
      <c r="BG271" s="190">
        <f>IF(N271="zákl. přenesená",J271,0)</f>
        <v>0</v>
      </c>
      <c r="BH271" s="190">
        <f>IF(N271="sníž. přenesená",J271,0)</f>
        <v>0</v>
      </c>
      <c r="BI271" s="190">
        <f>IF(N271="nulová",J271,0)</f>
        <v>0</v>
      </c>
      <c r="BJ271" s="19" t="s">
        <v>87</v>
      </c>
      <c r="BK271" s="190">
        <f>ROUND(I271*H271,2)</f>
        <v>0</v>
      </c>
      <c r="BL271" s="19" t="s">
        <v>235</v>
      </c>
      <c r="BM271" s="189" t="s">
        <v>3267</v>
      </c>
    </row>
    <row r="272" s="2" customFormat="1">
      <c r="A272" s="38"/>
      <c r="B272" s="39"/>
      <c r="C272" s="38"/>
      <c r="D272" s="191" t="s">
        <v>237</v>
      </c>
      <c r="E272" s="38"/>
      <c r="F272" s="192" t="s">
        <v>1055</v>
      </c>
      <c r="G272" s="38"/>
      <c r="H272" s="38"/>
      <c r="I272" s="193"/>
      <c r="J272" s="38"/>
      <c r="K272" s="38"/>
      <c r="L272" s="39"/>
      <c r="M272" s="194"/>
      <c r="N272" s="195"/>
      <c r="O272" s="77"/>
      <c r="P272" s="77"/>
      <c r="Q272" s="77"/>
      <c r="R272" s="77"/>
      <c r="S272" s="77"/>
      <c r="T272" s="7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T272" s="19" t="s">
        <v>237</v>
      </c>
      <c r="AU272" s="19" t="s">
        <v>89</v>
      </c>
    </row>
    <row r="273" s="2" customFormat="1">
      <c r="A273" s="38"/>
      <c r="B273" s="39"/>
      <c r="C273" s="38"/>
      <c r="D273" s="199" t="s">
        <v>397</v>
      </c>
      <c r="E273" s="38"/>
      <c r="F273" s="200" t="s">
        <v>1056</v>
      </c>
      <c r="G273" s="38"/>
      <c r="H273" s="38"/>
      <c r="I273" s="193"/>
      <c r="J273" s="38"/>
      <c r="K273" s="38"/>
      <c r="L273" s="39"/>
      <c r="M273" s="194"/>
      <c r="N273" s="195"/>
      <c r="O273" s="77"/>
      <c r="P273" s="77"/>
      <c r="Q273" s="77"/>
      <c r="R273" s="77"/>
      <c r="S273" s="77"/>
      <c r="T273" s="7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19" t="s">
        <v>397</v>
      </c>
      <c r="AU273" s="19" t="s">
        <v>89</v>
      </c>
    </row>
    <row r="274" s="13" customFormat="1">
      <c r="A274" s="13"/>
      <c r="B274" s="205"/>
      <c r="C274" s="13"/>
      <c r="D274" s="191" t="s">
        <v>519</v>
      </c>
      <c r="E274" s="206" t="s">
        <v>1</v>
      </c>
      <c r="F274" s="207" t="s">
        <v>3268</v>
      </c>
      <c r="G274" s="13"/>
      <c r="H274" s="208">
        <v>20</v>
      </c>
      <c r="I274" s="209"/>
      <c r="J274" s="13"/>
      <c r="K274" s="13"/>
      <c r="L274" s="205"/>
      <c r="M274" s="210"/>
      <c r="N274" s="211"/>
      <c r="O274" s="211"/>
      <c r="P274" s="211"/>
      <c r="Q274" s="211"/>
      <c r="R274" s="211"/>
      <c r="S274" s="211"/>
      <c r="T274" s="21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06" t="s">
        <v>519</v>
      </c>
      <c r="AU274" s="206" t="s">
        <v>89</v>
      </c>
      <c r="AV274" s="13" t="s">
        <v>89</v>
      </c>
      <c r="AW274" s="13" t="s">
        <v>35</v>
      </c>
      <c r="AX274" s="13" t="s">
        <v>79</v>
      </c>
      <c r="AY274" s="206" t="s">
        <v>230</v>
      </c>
    </row>
    <row r="275" s="13" customFormat="1">
      <c r="A275" s="13"/>
      <c r="B275" s="205"/>
      <c r="C275" s="13"/>
      <c r="D275" s="191" t="s">
        <v>519</v>
      </c>
      <c r="E275" s="206" t="s">
        <v>1</v>
      </c>
      <c r="F275" s="207" t="s">
        <v>3269</v>
      </c>
      <c r="G275" s="13"/>
      <c r="H275" s="208">
        <v>26</v>
      </c>
      <c r="I275" s="209"/>
      <c r="J275" s="13"/>
      <c r="K275" s="13"/>
      <c r="L275" s="205"/>
      <c r="M275" s="210"/>
      <c r="N275" s="211"/>
      <c r="O275" s="211"/>
      <c r="P275" s="211"/>
      <c r="Q275" s="211"/>
      <c r="R275" s="211"/>
      <c r="S275" s="211"/>
      <c r="T275" s="21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06" t="s">
        <v>519</v>
      </c>
      <c r="AU275" s="206" t="s">
        <v>89</v>
      </c>
      <c r="AV275" s="13" t="s">
        <v>89</v>
      </c>
      <c r="AW275" s="13" t="s">
        <v>35</v>
      </c>
      <c r="AX275" s="13" t="s">
        <v>79</v>
      </c>
      <c r="AY275" s="206" t="s">
        <v>230</v>
      </c>
    </row>
    <row r="276" s="14" customFormat="1">
      <c r="A276" s="14"/>
      <c r="B276" s="213"/>
      <c r="C276" s="14"/>
      <c r="D276" s="191" t="s">
        <v>519</v>
      </c>
      <c r="E276" s="214" t="s">
        <v>1</v>
      </c>
      <c r="F276" s="215" t="s">
        <v>534</v>
      </c>
      <c r="G276" s="14"/>
      <c r="H276" s="216">
        <v>46</v>
      </c>
      <c r="I276" s="217"/>
      <c r="J276" s="14"/>
      <c r="K276" s="14"/>
      <c r="L276" s="213"/>
      <c r="M276" s="218"/>
      <c r="N276" s="219"/>
      <c r="O276" s="219"/>
      <c r="P276" s="219"/>
      <c r="Q276" s="219"/>
      <c r="R276" s="219"/>
      <c r="S276" s="219"/>
      <c r="T276" s="22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14" t="s">
        <v>519</v>
      </c>
      <c r="AU276" s="214" t="s">
        <v>89</v>
      </c>
      <c r="AV276" s="14" t="s">
        <v>235</v>
      </c>
      <c r="AW276" s="14" t="s">
        <v>35</v>
      </c>
      <c r="AX276" s="14" t="s">
        <v>87</v>
      </c>
      <c r="AY276" s="214" t="s">
        <v>230</v>
      </c>
    </row>
    <row r="277" s="2" customFormat="1" ht="16.5" customHeight="1">
      <c r="A277" s="38"/>
      <c r="B277" s="177"/>
      <c r="C277" s="236" t="s">
        <v>321</v>
      </c>
      <c r="D277" s="236" t="s">
        <v>745</v>
      </c>
      <c r="E277" s="237" t="s">
        <v>2536</v>
      </c>
      <c r="F277" s="238" t="s">
        <v>2537</v>
      </c>
      <c r="G277" s="239" t="s">
        <v>458</v>
      </c>
      <c r="H277" s="240">
        <v>26</v>
      </c>
      <c r="I277" s="241"/>
      <c r="J277" s="242">
        <f>ROUND(I277*H277,2)</f>
        <v>0</v>
      </c>
      <c r="K277" s="238" t="s">
        <v>515</v>
      </c>
      <c r="L277" s="243"/>
      <c r="M277" s="244" t="s">
        <v>1</v>
      </c>
      <c r="N277" s="245" t="s">
        <v>44</v>
      </c>
      <c r="O277" s="77"/>
      <c r="P277" s="187">
        <f>O277*H277</f>
        <v>0</v>
      </c>
      <c r="Q277" s="187">
        <v>0.00029999999999999997</v>
      </c>
      <c r="R277" s="187">
        <f>Q277*H277</f>
        <v>0.0077999999999999996</v>
      </c>
      <c r="S277" s="187">
        <v>0</v>
      </c>
      <c r="T277" s="188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89" t="s">
        <v>260</v>
      </c>
      <c r="AT277" s="189" t="s">
        <v>745</v>
      </c>
      <c r="AU277" s="189" t="s">
        <v>89</v>
      </c>
      <c r="AY277" s="19" t="s">
        <v>230</v>
      </c>
      <c r="BE277" s="190">
        <f>IF(N277="základní",J277,0)</f>
        <v>0</v>
      </c>
      <c r="BF277" s="190">
        <f>IF(N277="snížená",J277,0)</f>
        <v>0</v>
      </c>
      <c r="BG277" s="190">
        <f>IF(N277="zákl. přenesená",J277,0)</f>
        <v>0</v>
      </c>
      <c r="BH277" s="190">
        <f>IF(N277="sníž. přenesená",J277,0)</f>
        <v>0</v>
      </c>
      <c r="BI277" s="190">
        <f>IF(N277="nulová",J277,0)</f>
        <v>0</v>
      </c>
      <c r="BJ277" s="19" t="s">
        <v>87</v>
      </c>
      <c r="BK277" s="190">
        <f>ROUND(I277*H277,2)</f>
        <v>0</v>
      </c>
      <c r="BL277" s="19" t="s">
        <v>235</v>
      </c>
      <c r="BM277" s="189" t="s">
        <v>3270</v>
      </c>
    </row>
    <row r="278" s="2" customFormat="1">
      <c r="A278" s="38"/>
      <c r="B278" s="39"/>
      <c r="C278" s="38"/>
      <c r="D278" s="191" t="s">
        <v>237</v>
      </c>
      <c r="E278" s="38"/>
      <c r="F278" s="192" t="s">
        <v>2537</v>
      </c>
      <c r="G278" s="38"/>
      <c r="H278" s="38"/>
      <c r="I278" s="193"/>
      <c r="J278" s="38"/>
      <c r="K278" s="38"/>
      <c r="L278" s="39"/>
      <c r="M278" s="194"/>
      <c r="N278" s="195"/>
      <c r="O278" s="77"/>
      <c r="P278" s="77"/>
      <c r="Q278" s="77"/>
      <c r="R278" s="77"/>
      <c r="S278" s="77"/>
      <c r="T278" s="7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19" t="s">
        <v>237</v>
      </c>
      <c r="AU278" s="19" t="s">
        <v>89</v>
      </c>
    </row>
    <row r="279" s="2" customFormat="1" ht="16.5" customHeight="1">
      <c r="A279" s="38"/>
      <c r="B279" s="177"/>
      <c r="C279" s="236" t="s">
        <v>325</v>
      </c>
      <c r="D279" s="236" t="s">
        <v>745</v>
      </c>
      <c r="E279" s="237" t="s">
        <v>2539</v>
      </c>
      <c r="F279" s="238" t="s">
        <v>2540</v>
      </c>
      <c r="G279" s="239" t="s">
        <v>458</v>
      </c>
      <c r="H279" s="240">
        <v>20</v>
      </c>
      <c r="I279" s="241"/>
      <c r="J279" s="242">
        <f>ROUND(I279*H279,2)</f>
        <v>0</v>
      </c>
      <c r="K279" s="238" t="s">
        <v>515</v>
      </c>
      <c r="L279" s="243"/>
      <c r="M279" s="244" t="s">
        <v>1</v>
      </c>
      <c r="N279" s="245" t="s">
        <v>44</v>
      </c>
      <c r="O279" s="77"/>
      <c r="P279" s="187">
        <f>O279*H279</f>
        <v>0</v>
      </c>
      <c r="Q279" s="187">
        <v>0.00080000000000000004</v>
      </c>
      <c r="R279" s="187">
        <f>Q279*H279</f>
        <v>0.016</v>
      </c>
      <c r="S279" s="187">
        <v>0</v>
      </c>
      <c r="T279" s="188">
        <f>S279*H279</f>
        <v>0</v>
      </c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R279" s="189" t="s">
        <v>260</v>
      </c>
      <c r="AT279" s="189" t="s">
        <v>745</v>
      </c>
      <c r="AU279" s="189" t="s">
        <v>89</v>
      </c>
      <c r="AY279" s="19" t="s">
        <v>230</v>
      </c>
      <c r="BE279" s="190">
        <f>IF(N279="základní",J279,0)</f>
        <v>0</v>
      </c>
      <c r="BF279" s="190">
        <f>IF(N279="snížená",J279,0)</f>
        <v>0</v>
      </c>
      <c r="BG279" s="190">
        <f>IF(N279="zákl. přenesená",J279,0)</f>
        <v>0</v>
      </c>
      <c r="BH279" s="190">
        <f>IF(N279="sníž. přenesená",J279,0)</f>
        <v>0</v>
      </c>
      <c r="BI279" s="190">
        <f>IF(N279="nulová",J279,0)</f>
        <v>0</v>
      </c>
      <c r="BJ279" s="19" t="s">
        <v>87</v>
      </c>
      <c r="BK279" s="190">
        <f>ROUND(I279*H279,2)</f>
        <v>0</v>
      </c>
      <c r="BL279" s="19" t="s">
        <v>235</v>
      </c>
      <c r="BM279" s="189" t="s">
        <v>3271</v>
      </c>
    </row>
    <row r="280" s="2" customFormat="1">
      <c r="A280" s="38"/>
      <c r="B280" s="39"/>
      <c r="C280" s="38"/>
      <c r="D280" s="191" t="s">
        <v>237</v>
      </c>
      <c r="E280" s="38"/>
      <c r="F280" s="192" t="s">
        <v>2540</v>
      </c>
      <c r="G280" s="38"/>
      <c r="H280" s="38"/>
      <c r="I280" s="193"/>
      <c r="J280" s="38"/>
      <c r="K280" s="38"/>
      <c r="L280" s="39"/>
      <c r="M280" s="194"/>
      <c r="N280" s="195"/>
      <c r="O280" s="77"/>
      <c r="P280" s="77"/>
      <c r="Q280" s="77"/>
      <c r="R280" s="77"/>
      <c r="S280" s="77"/>
      <c r="T280" s="7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T280" s="19" t="s">
        <v>237</v>
      </c>
      <c r="AU280" s="19" t="s">
        <v>89</v>
      </c>
    </row>
    <row r="281" s="2" customFormat="1" ht="21.75" customHeight="1">
      <c r="A281" s="38"/>
      <c r="B281" s="177"/>
      <c r="C281" s="178" t="s">
        <v>329</v>
      </c>
      <c r="D281" s="178" t="s">
        <v>231</v>
      </c>
      <c r="E281" s="179" t="s">
        <v>3272</v>
      </c>
      <c r="F281" s="180" t="s">
        <v>3273</v>
      </c>
      <c r="G281" s="181" t="s">
        <v>458</v>
      </c>
      <c r="H281" s="182">
        <v>1</v>
      </c>
      <c r="I281" s="183"/>
      <c r="J281" s="184">
        <f>ROUND(I281*H281,2)</f>
        <v>0</v>
      </c>
      <c r="K281" s="180" t="s">
        <v>515</v>
      </c>
      <c r="L281" s="39"/>
      <c r="M281" s="185" t="s">
        <v>1</v>
      </c>
      <c r="N281" s="186" t="s">
        <v>44</v>
      </c>
      <c r="O281" s="77"/>
      <c r="P281" s="187">
        <f>O281*H281</f>
        <v>0</v>
      </c>
      <c r="Q281" s="187">
        <v>0</v>
      </c>
      <c r="R281" s="187">
        <f>Q281*H281</f>
        <v>0</v>
      </c>
      <c r="S281" s="187">
        <v>0</v>
      </c>
      <c r="T281" s="188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89" t="s">
        <v>235</v>
      </c>
      <c r="AT281" s="189" t="s">
        <v>231</v>
      </c>
      <c r="AU281" s="189" t="s">
        <v>89</v>
      </c>
      <c r="AY281" s="19" t="s">
        <v>230</v>
      </c>
      <c r="BE281" s="190">
        <f>IF(N281="základní",J281,0)</f>
        <v>0</v>
      </c>
      <c r="BF281" s="190">
        <f>IF(N281="snížená",J281,0)</f>
        <v>0</v>
      </c>
      <c r="BG281" s="190">
        <f>IF(N281="zákl. přenesená",J281,0)</f>
        <v>0</v>
      </c>
      <c r="BH281" s="190">
        <f>IF(N281="sníž. přenesená",J281,0)</f>
        <v>0</v>
      </c>
      <c r="BI281" s="190">
        <f>IF(N281="nulová",J281,0)</f>
        <v>0</v>
      </c>
      <c r="BJ281" s="19" t="s">
        <v>87</v>
      </c>
      <c r="BK281" s="190">
        <f>ROUND(I281*H281,2)</f>
        <v>0</v>
      </c>
      <c r="BL281" s="19" t="s">
        <v>235</v>
      </c>
      <c r="BM281" s="189" t="s">
        <v>3274</v>
      </c>
    </row>
    <row r="282" s="2" customFormat="1">
      <c r="A282" s="38"/>
      <c r="B282" s="39"/>
      <c r="C282" s="38"/>
      <c r="D282" s="191" t="s">
        <v>237</v>
      </c>
      <c r="E282" s="38"/>
      <c r="F282" s="192" t="s">
        <v>3275</v>
      </c>
      <c r="G282" s="38"/>
      <c r="H282" s="38"/>
      <c r="I282" s="193"/>
      <c r="J282" s="38"/>
      <c r="K282" s="38"/>
      <c r="L282" s="39"/>
      <c r="M282" s="194"/>
      <c r="N282" s="195"/>
      <c r="O282" s="77"/>
      <c r="P282" s="77"/>
      <c r="Q282" s="77"/>
      <c r="R282" s="77"/>
      <c r="S282" s="77"/>
      <c r="T282" s="7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19" t="s">
        <v>237</v>
      </c>
      <c r="AU282" s="19" t="s">
        <v>89</v>
      </c>
    </row>
    <row r="283" s="2" customFormat="1">
      <c r="A283" s="38"/>
      <c r="B283" s="39"/>
      <c r="C283" s="38"/>
      <c r="D283" s="199" t="s">
        <v>397</v>
      </c>
      <c r="E283" s="38"/>
      <c r="F283" s="200" t="s">
        <v>3276</v>
      </c>
      <c r="G283" s="38"/>
      <c r="H283" s="38"/>
      <c r="I283" s="193"/>
      <c r="J283" s="38"/>
      <c r="K283" s="38"/>
      <c r="L283" s="39"/>
      <c r="M283" s="194"/>
      <c r="N283" s="195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397</v>
      </c>
      <c r="AU283" s="19" t="s">
        <v>89</v>
      </c>
    </row>
    <row r="284" s="13" customFormat="1">
      <c r="A284" s="13"/>
      <c r="B284" s="205"/>
      <c r="C284" s="13"/>
      <c r="D284" s="191" t="s">
        <v>519</v>
      </c>
      <c r="E284" s="206" t="s">
        <v>1</v>
      </c>
      <c r="F284" s="207" t="s">
        <v>3277</v>
      </c>
      <c r="G284" s="13"/>
      <c r="H284" s="208">
        <v>1</v>
      </c>
      <c r="I284" s="209"/>
      <c r="J284" s="13"/>
      <c r="K284" s="13"/>
      <c r="L284" s="205"/>
      <c r="M284" s="210"/>
      <c r="N284" s="211"/>
      <c r="O284" s="211"/>
      <c r="P284" s="211"/>
      <c r="Q284" s="211"/>
      <c r="R284" s="211"/>
      <c r="S284" s="211"/>
      <c r="T284" s="21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06" t="s">
        <v>519</v>
      </c>
      <c r="AU284" s="206" t="s">
        <v>89</v>
      </c>
      <c r="AV284" s="13" t="s">
        <v>89</v>
      </c>
      <c r="AW284" s="13" t="s">
        <v>35</v>
      </c>
      <c r="AX284" s="13" t="s">
        <v>79</v>
      </c>
      <c r="AY284" s="206" t="s">
        <v>230</v>
      </c>
    </row>
    <row r="285" s="14" customFormat="1">
      <c r="A285" s="14"/>
      <c r="B285" s="213"/>
      <c r="C285" s="14"/>
      <c r="D285" s="191" t="s">
        <v>519</v>
      </c>
      <c r="E285" s="214" t="s">
        <v>1</v>
      </c>
      <c r="F285" s="215" t="s">
        <v>534</v>
      </c>
      <c r="G285" s="14"/>
      <c r="H285" s="216">
        <v>1</v>
      </c>
      <c r="I285" s="217"/>
      <c r="J285" s="14"/>
      <c r="K285" s="14"/>
      <c r="L285" s="213"/>
      <c r="M285" s="218"/>
      <c r="N285" s="219"/>
      <c r="O285" s="219"/>
      <c r="P285" s="219"/>
      <c r="Q285" s="219"/>
      <c r="R285" s="219"/>
      <c r="S285" s="219"/>
      <c r="T285" s="22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14" t="s">
        <v>519</v>
      </c>
      <c r="AU285" s="214" t="s">
        <v>89</v>
      </c>
      <c r="AV285" s="14" t="s">
        <v>235</v>
      </c>
      <c r="AW285" s="14" t="s">
        <v>35</v>
      </c>
      <c r="AX285" s="14" t="s">
        <v>87</v>
      </c>
      <c r="AY285" s="214" t="s">
        <v>230</v>
      </c>
    </row>
    <row r="286" s="2" customFormat="1" ht="16.5" customHeight="1">
      <c r="A286" s="38"/>
      <c r="B286" s="177"/>
      <c r="C286" s="236" t="s">
        <v>332</v>
      </c>
      <c r="D286" s="236" t="s">
        <v>745</v>
      </c>
      <c r="E286" s="237" t="s">
        <v>3278</v>
      </c>
      <c r="F286" s="238" t="s">
        <v>3279</v>
      </c>
      <c r="G286" s="239" t="s">
        <v>458</v>
      </c>
      <c r="H286" s="240">
        <v>1</v>
      </c>
      <c r="I286" s="241"/>
      <c r="J286" s="242">
        <f>ROUND(I286*H286,2)</f>
        <v>0</v>
      </c>
      <c r="K286" s="238" t="s">
        <v>515</v>
      </c>
      <c r="L286" s="243"/>
      <c r="M286" s="244" t="s">
        <v>1</v>
      </c>
      <c r="N286" s="245" t="s">
        <v>44</v>
      </c>
      <c r="O286" s="77"/>
      <c r="P286" s="187">
        <f>O286*H286</f>
        <v>0</v>
      </c>
      <c r="Q286" s="187">
        <v>0.0023999999999999998</v>
      </c>
      <c r="R286" s="187">
        <f>Q286*H286</f>
        <v>0.0023999999999999998</v>
      </c>
      <c r="S286" s="187">
        <v>0</v>
      </c>
      <c r="T286" s="188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89" t="s">
        <v>260</v>
      </c>
      <c r="AT286" s="189" t="s">
        <v>745</v>
      </c>
      <c r="AU286" s="189" t="s">
        <v>89</v>
      </c>
      <c r="AY286" s="19" t="s">
        <v>230</v>
      </c>
      <c r="BE286" s="190">
        <f>IF(N286="základní",J286,0)</f>
        <v>0</v>
      </c>
      <c r="BF286" s="190">
        <f>IF(N286="snížená",J286,0)</f>
        <v>0</v>
      </c>
      <c r="BG286" s="190">
        <f>IF(N286="zákl. přenesená",J286,0)</f>
        <v>0</v>
      </c>
      <c r="BH286" s="190">
        <f>IF(N286="sníž. přenesená",J286,0)</f>
        <v>0</v>
      </c>
      <c r="BI286" s="190">
        <f>IF(N286="nulová",J286,0)</f>
        <v>0</v>
      </c>
      <c r="BJ286" s="19" t="s">
        <v>87</v>
      </c>
      <c r="BK286" s="190">
        <f>ROUND(I286*H286,2)</f>
        <v>0</v>
      </c>
      <c r="BL286" s="19" t="s">
        <v>235</v>
      </c>
      <c r="BM286" s="189" t="s">
        <v>3280</v>
      </c>
    </row>
    <row r="287" s="2" customFormat="1">
      <c r="A287" s="38"/>
      <c r="B287" s="39"/>
      <c r="C287" s="38"/>
      <c r="D287" s="191" t="s">
        <v>237</v>
      </c>
      <c r="E287" s="38"/>
      <c r="F287" s="192" t="s">
        <v>3279</v>
      </c>
      <c r="G287" s="38"/>
      <c r="H287" s="38"/>
      <c r="I287" s="193"/>
      <c r="J287" s="38"/>
      <c r="K287" s="38"/>
      <c r="L287" s="39"/>
      <c r="M287" s="194"/>
      <c r="N287" s="195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237</v>
      </c>
      <c r="AU287" s="19" t="s">
        <v>89</v>
      </c>
    </row>
    <row r="288" s="2" customFormat="1" ht="21.75" customHeight="1">
      <c r="A288" s="38"/>
      <c r="B288" s="177"/>
      <c r="C288" s="178" t="s">
        <v>336</v>
      </c>
      <c r="D288" s="178" t="s">
        <v>231</v>
      </c>
      <c r="E288" s="179" t="s">
        <v>2542</v>
      </c>
      <c r="F288" s="180" t="s">
        <v>2543</v>
      </c>
      <c r="G288" s="181" t="s">
        <v>458</v>
      </c>
      <c r="H288" s="182">
        <v>11</v>
      </c>
      <c r="I288" s="183"/>
      <c r="J288" s="184">
        <f>ROUND(I288*H288,2)</f>
        <v>0</v>
      </c>
      <c r="K288" s="180" t="s">
        <v>515</v>
      </c>
      <c r="L288" s="39"/>
      <c r="M288" s="185" t="s">
        <v>1</v>
      </c>
      <c r="N288" s="186" t="s">
        <v>44</v>
      </c>
      <c r="O288" s="77"/>
      <c r="P288" s="187">
        <f>O288*H288</f>
        <v>0</v>
      </c>
      <c r="Q288" s="187">
        <v>0</v>
      </c>
      <c r="R288" s="187">
        <f>Q288*H288</f>
        <v>0</v>
      </c>
      <c r="S288" s="187">
        <v>0</v>
      </c>
      <c r="T288" s="188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89" t="s">
        <v>235</v>
      </c>
      <c r="AT288" s="189" t="s">
        <v>231</v>
      </c>
      <c r="AU288" s="189" t="s">
        <v>89</v>
      </c>
      <c r="AY288" s="19" t="s">
        <v>230</v>
      </c>
      <c r="BE288" s="190">
        <f>IF(N288="základní",J288,0)</f>
        <v>0</v>
      </c>
      <c r="BF288" s="190">
        <f>IF(N288="snížená",J288,0)</f>
        <v>0</v>
      </c>
      <c r="BG288" s="190">
        <f>IF(N288="zákl. přenesená",J288,0)</f>
        <v>0</v>
      </c>
      <c r="BH288" s="190">
        <f>IF(N288="sníž. přenesená",J288,0)</f>
        <v>0</v>
      </c>
      <c r="BI288" s="190">
        <f>IF(N288="nulová",J288,0)</f>
        <v>0</v>
      </c>
      <c r="BJ288" s="19" t="s">
        <v>87</v>
      </c>
      <c r="BK288" s="190">
        <f>ROUND(I288*H288,2)</f>
        <v>0</v>
      </c>
      <c r="BL288" s="19" t="s">
        <v>235</v>
      </c>
      <c r="BM288" s="189" t="s">
        <v>3281</v>
      </c>
    </row>
    <row r="289" s="2" customFormat="1">
      <c r="A289" s="38"/>
      <c r="B289" s="39"/>
      <c r="C289" s="38"/>
      <c r="D289" s="191" t="s">
        <v>237</v>
      </c>
      <c r="E289" s="38"/>
      <c r="F289" s="192" t="s">
        <v>2545</v>
      </c>
      <c r="G289" s="38"/>
      <c r="H289" s="38"/>
      <c r="I289" s="193"/>
      <c r="J289" s="38"/>
      <c r="K289" s="38"/>
      <c r="L289" s="39"/>
      <c r="M289" s="194"/>
      <c r="N289" s="195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237</v>
      </c>
      <c r="AU289" s="19" t="s">
        <v>89</v>
      </c>
    </row>
    <row r="290" s="2" customFormat="1">
      <c r="A290" s="38"/>
      <c r="B290" s="39"/>
      <c r="C290" s="38"/>
      <c r="D290" s="199" t="s">
        <v>397</v>
      </c>
      <c r="E290" s="38"/>
      <c r="F290" s="200" t="s">
        <v>2546</v>
      </c>
      <c r="G290" s="38"/>
      <c r="H290" s="38"/>
      <c r="I290" s="193"/>
      <c r="J290" s="38"/>
      <c r="K290" s="38"/>
      <c r="L290" s="39"/>
      <c r="M290" s="194"/>
      <c r="N290" s="195"/>
      <c r="O290" s="77"/>
      <c r="P290" s="77"/>
      <c r="Q290" s="77"/>
      <c r="R290" s="77"/>
      <c r="S290" s="77"/>
      <c r="T290" s="7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T290" s="19" t="s">
        <v>397</v>
      </c>
      <c r="AU290" s="19" t="s">
        <v>89</v>
      </c>
    </row>
    <row r="291" s="13" customFormat="1">
      <c r="A291" s="13"/>
      <c r="B291" s="205"/>
      <c r="C291" s="13"/>
      <c r="D291" s="191" t="s">
        <v>519</v>
      </c>
      <c r="E291" s="206" t="s">
        <v>1</v>
      </c>
      <c r="F291" s="207" t="s">
        <v>3282</v>
      </c>
      <c r="G291" s="13"/>
      <c r="H291" s="208">
        <v>11</v>
      </c>
      <c r="I291" s="209"/>
      <c r="J291" s="13"/>
      <c r="K291" s="13"/>
      <c r="L291" s="205"/>
      <c r="M291" s="210"/>
      <c r="N291" s="211"/>
      <c r="O291" s="211"/>
      <c r="P291" s="211"/>
      <c r="Q291" s="211"/>
      <c r="R291" s="211"/>
      <c r="S291" s="211"/>
      <c r="T291" s="21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06" t="s">
        <v>519</v>
      </c>
      <c r="AU291" s="206" t="s">
        <v>89</v>
      </c>
      <c r="AV291" s="13" t="s">
        <v>89</v>
      </c>
      <c r="AW291" s="13" t="s">
        <v>35</v>
      </c>
      <c r="AX291" s="13" t="s">
        <v>79</v>
      </c>
      <c r="AY291" s="206" t="s">
        <v>230</v>
      </c>
    </row>
    <row r="292" s="14" customFormat="1">
      <c r="A292" s="14"/>
      <c r="B292" s="213"/>
      <c r="C292" s="14"/>
      <c r="D292" s="191" t="s">
        <v>519</v>
      </c>
      <c r="E292" s="214" t="s">
        <v>1</v>
      </c>
      <c r="F292" s="215" t="s">
        <v>534</v>
      </c>
      <c r="G292" s="14"/>
      <c r="H292" s="216">
        <v>11</v>
      </c>
      <c r="I292" s="217"/>
      <c r="J292" s="14"/>
      <c r="K292" s="14"/>
      <c r="L292" s="213"/>
      <c r="M292" s="218"/>
      <c r="N292" s="219"/>
      <c r="O292" s="219"/>
      <c r="P292" s="219"/>
      <c r="Q292" s="219"/>
      <c r="R292" s="219"/>
      <c r="S292" s="219"/>
      <c r="T292" s="220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14" t="s">
        <v>519</v>
      </c>
      <c r="AU292" s="214" t="s">
        <v>89</v>
      </c>
      <c r="AV292" s="14" t="s">
        <v>235</v>
      </c>
      <c r="AW292" s="14" t="s">
        <v>35</v>
      </c>
      <c r="AX292" s="14" t="s">
        <v>87</v>
      </c>
      <c r="AY292" s="214" t="s">
        <v>230</v>
      </c>
    </row>
    <row r="293" s="2" customFormat="1" ht="16.5" customHeight="1">
      <c r="A293" s="38"/>
      <c r="B293" s="177"/>
      <c r="C293" s="236" t="s">
        <v>340</v>
      </c>
      <c r="D293" s="236" t="s">
        <v>745</v>
      </c>
      <c r="E293" s="237" t="s">
        <v>2547</v>
      </c>
      <c r="F293" s="238" t="s">
        <v>2548</v>
      </c>
      <c r="G293" s="239" t="s">
        <v>458</v>
      </c>
      <c r="H293" s="240">
        <v>11</v>
      </c>
      <c r="I293" s="241"/>
      <c r="J293" s="242">
        <f>ROUND(I293*H293,2)</f>
        <v>0</v>
      </c>
      <c r="K293" s="238" t="s">
        <v>515</v>
      </c>
      <c r="L293" s="243"/>
      <c r="M293" s="244" t="s">
        <v>1</v>
      </c>
      <c r="N293" s="245" t="s">
        <v>44</v>
      </c>
      <c r="O293" s="77"/>
      <c r="P293" s="187">
        <f>O293*H293</f>
        <v>0</v>
      </c>
      <c r="Q293" s="187">
        <v>0.0038999999999999998</v>
      </c>
      <c r="R293" s="187">
        <f>Q293*H293</f>
        <v>0.042900000000000001</v>
      </c>
      <c r="S293" s="187">
        <v>0</v>
      </c>
      <c r="T293" s="188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89" t="s">
        <v>260</v>
      </c>
      <c r="AT293" s="189" t="s">
        <v>745</v>
      </c>
      <c r="AU293" s="189" t="s">
        <v>89</v>
      </c>
      <c r="AY293" s="19" t="s">
        <v>230</v>
      </c>
      <c r="BE293" s="190">
        <f>IF(N293="základní",J293,0)</f>
        <v>0</v>
      </c>
      <c r="BF293" s="190">
        <f>IF(N293="snížená",J293,0)</f>
        <v>0</v>
      </c>
      <c r="BG293" s="190">
        <f>IF(N293="zákl. přenesená",J293,0)</f>
        <v>0</v>
      </c>
      <c r="BH293" s="190">
        <f>IF(N293="sníž. přenesená",J293,0)</f>
        <v>0</v>
      </c>
      <c r="BI293" s="190">
        <f>IF(N293="nulová",J293,0)</f>
        <v>0</v>
      </c>
      <c r="BJ293" s="19" t="s">
        <v>87</v>
      </c>
      <c r="BK293" s="190">
        <f>ROUND(I293*H293,2)</f>
        <v>0</v>
      </c>
      <c r="BL293" s="19" t="s">
        <v>235</v>
      </c>
      <c r="BM293" s="189" t="s">
        <v>3283</v>
      </c>
    </row>
    <row r="294" s="2" customFormat="1">
      <c r="A294" s="38"/>
      <c r="B294" s="39"/>
      <c r="C294" s="38"/>
      <c r="D294" s="191" t="s">
        <v>237</v>
      </c>
      <c r="E294" s="38"/>
      <c r="F294" s="192" t="s">
        <v>2548</v>
      </c>
      <c r="G294" s="38"/>
      <c r="H294" s="38"/>
      <c r="I294" s="193"/>
      <c r="J294" s="38"/>
      <c r="K294" s="38"/>
      <c r="L294" s="39"/>
      <c r="M294" s="194"/>
      <c r="N294" s="195"/>
      <c r="O294" s="77"/>
      <c r="P294" s="77"/>
      <c r="Q294" s="77"/>
      <c r="R294" s="77"/>
      <c r="S294" s="77"/>
      <c r="T294" s="7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19" t="s">
        <v>237</v>
      </c>
      <c r="AU294" s="19" t="s">
        <v>89</v>
      </c>
    </row>
    <row r="295" s="2" customFormat="1" ht="21.75" customHeight="1">
      <c r="A295" s="38"/>
      <c r="B295" s="177"/>
      <c r="C295" s="178" t="s">
        <v>344</v>
      </c>
      <c r="D295" s="178" t="s">
        <v>231</v>
      </c>
      <c r="E295" s="179" t="s">
        <v>3284</v>
      </c>
      <c r="F295" s="180" t="s">
        <v>3285</v>
      </c>
      <c r="G295" s="181" t="s">
        <v>458</v>
      </c>
      <c r="H295" s="182">
        <v>8</v>
      </c>
      <c r="I295" s="183"/>
      <c r="J295" s="184">
        <f>ROUND(I295*H295,2)</f>
        <v>0</v>
      </c>
      <c r="K295" s="180" t="s">
        <v>515</v>
      </c>
      <c r="L295" s="39"/>
      <c r="M295" s="185" t="s">
        <v>1</v>
      </c>
      <c r="N295" s="186" t="s">
        <v>44</v>
      </c>
      <c r="O295" s="77"/>
      <c r="P295" s="187">
        <f>O295*H295</f>
        <v>0</v>
      </c>
      <c r="Q295" s="187">
        <v>0</v>
      </c>
      <c r="R295" s="187">
        <f>Q295*H295</f>
        <v>0</v>
      </c>
      <c r="S295" s="187">
        <v>0</v>
      </c>
      <c r="T295" s="188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89" t="s">
        <v>235</v>
      </c>
      <c r="AT295" s="189" t="s">
        <v>231</v>
      </c>
      <c r="AU295" s="189" t="s">
        <v>89</v>
      </c>
      <c r="AY295" s="19" t="s">
        <v>230</v>
      </c>
      <c r="BE295" s="190">
        <f>IF(N295="základní",J295,0)</f>
        <v>0</v>
      </c>
      <c r="BF295" s="190">
        <f>IF(N295="snížená",J295,0)</f>
        <v>0</v>
      </c>
      <c r="BG295" s="190">
        <f>IF(N295="zákl. přenesená",J295,0)</f>
        <v>0</v>
      </c>
      <c r="BH295" s="190">
        <f>IF(N295="sníž. přenesená",J295,0)</f>
        <v>0</v>
      </c>
      <c r="BI295" s="190">
        <f>IF(N295="nulová",J295,0)</f>
        <v>0</v>
      </c>
      <c r="BJ295" s="19" t="s">
        <v>87</v>
      </c>
      <c r="BK295" s="190">
        <f>ROUND(I295*H295,2)</f>
        <v>0</v>
      </c>
      <c r="BL295" s="19" t="s">
        <v>235</v>
      </c>
      <c r="BM295" s="189" t="s">
        <v>3286</v>
      </c>
    </row>
    <row r="296" s="2" customFormat="1">
      <c r="A296" s="38"/>
      <c r="B296" s="39"/>
      <c r="C296" s="38"/>
      <c r="D296" s="191" t="s">
        <v>237</v>
      </c>
      <c r="E296" s="38"/>
      <c r="F296" s="192" t="s">
        <v>3287</v>
      </c>
      <c r="G296" s="38"/>
      <c r="H296" s="38"/>
      <c r="I296" s="193"/>
      <c r="J296" s="38"/>
      <c r="K296" s="38"/>
      <c r="L296" s="39"/>
      <c r="M296" s="194"/>
      <c r="N296" s="195"/>
      <c r="O296" s="77"/>
      <c r="P296" s="77"/>
      <c r="Q296" s="77"/>
      <c r="R296" s="77"/>
      <c r="S296" s="77"/>
      <c r="T296" s="7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T296" s="19" t="s">
        <v>237</v>
      </c>
      <c r="AU296" s="19" t="s">
        <v>89</v>
      </c>
    </row>
    <row r="297" s="2" customFormat="1">
      <c r="A297" s="38"/>
      <c r="B297" s="39"/>
      <c r="C297" s="38"/>
      <c r="D297" s="199" t="s">
        <v>397</v>
      </c>
      <c r="E297" s="38"/>
      <c r="F297" s="200" t="s">
        <v>3288</v>
      </c>
      <c r="G297" s="38"/>
      <c r="H297" s="38"/>
      <c r="I297" s="193"/>
      <c r="J297" s="38"/>
      <c r="K297" s="38"/>
      <c r="L297" s="39"/>
      <c r="M297" s="194"/>
      <c r="N297" s="195"/>
      <c r="O297" s="77"/>
      <c r="P297" s="77"/>
      <c r="Q297" s="77"/>
      <c r="R297" s="77"/>
      <c r="S297" s="77"/>
      <c r="T297" s="7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T297" s="19" t="s">
        <v>397</v>
      </c>
      <c r="AU297" s="19" t="s">
        <v>89</v>
      </c>
    </row>
    <row r="298" s="13" customFormat="1">
      <c r="A298" s="13"/>
      <c r="B298" s="205"/>
      <c r="C298" s="13"/>
      <c r="D298" s="191" t="s">
        <v>519</v>
      </c>
      <c r="E298" s="206" t="s">
        <v>1</v>
      </c>
      <c r="F298" s="207" t="s">
        <v>3289</v>
      </c>
      <c r="G298" s="13"/>
      <c r="H298" s="208">
        <v>8</v>
      </c>
      <c r="I298" s="209"/>
      <c r="J298" s="13"/>
      <c r="K298" s="13"/>
      <c r="L298" s="205"/>
      <c r="M298" s="210"/>
      <c r="N298" s="211"/>
      <c r="O298" s="211"/>
      <c r="P298" s="211"/>
      <c r="Q298" s="211"/>
      <c r="R298" s="211"/>
      <c r="S298" s="211"/>
      <c r="T298" s="21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06" t="s">
        <v>519</v>
      </c>
      <c r="AU298" s="206" t="s">
        <v>89</v>
      </c>
      <c r="AV298" s="13" t="s">
        <v>89</v>
      </c>
      <c r="AW298" s="13" t="s">
        <v>35</v>
      </c>
      <c r="AX298" s="13" t="s">
        <v>79</v>
      </c>
      <c r="AY298" s="206" t="s">
        <v>230</v>
      </c>
    </row>
    <row r="299" s="14" customFormat="1">
      <c r="A299" s="14"/>
      <c r="B299" s="213"/>
      <c r="C299" s="14"/>
      <c r="D299" s="191" t="s">
        <v>519</v>
      </c>
      <c r="E299" s="214" t="s">
        <v>1</v>
      </c>
      <c r="F299" s="215" t="s">
        <v>534</v>
      </c>
      <c r="G299" s="14"/>
      <c r="H299" s="216">
        <v>8</v>
      </c>
      <c r="I299" s="217"/>
      <c r="J299" s="14"/>
      <c r="K299" s="14"/>
      <c r="L299" s="213"/>
      <c r="M299" s="218"/>
      <c r="N299" s="219"/>
      <c r="O299" s="219"/>
      <c r="P299" s="219"/>
      <c r="Q299" s="219"/>
      <c r="R299" s="219"/>
      <c r="S299" s="219"/>
      <c r="T299" s="220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14" t="s">
        <v>519</v>
      </c>
      <c r="AU299" s="214" t="s">
        <v>89</v>
      </c>
      <c r="AV299" s="14" t="s">
        <v>235</v>
      </c>
      <c r="AW299" s="14" t="s">
        <v>35</v>
      </c>
      <c r="AX299" s="14" t="s">
        <v>87</v>
      </c>
      <c r="AY299" s="214" t="s">
        <v>230</v>
      </c>
    </row>
    <row r="300" s="2" customFormat="1" ht="16.5" customHeight="1">
      <c r="A300" s="38"/>
      <c r="B300" s="177"/>
      <c r="C300" s="236" t="s">
        <v>348</v>
      </c>
      <c r="D300" s="236" t="s">
        <v>745</v>
      </c>
      <c r="E300" s="237" t="s">
        <v>3290</v>
      </c>
      <c r="F300" s="238" t="s">
        <v>3291</v>
      </c>
      <c r="G300" s="239" t="s">
        <v>458</v>
      </c>
      <c r="H300" s="240">
        <v>8</v>
      </c>
      <c r="I300" s="241"/>
      <c r="J300" s="242">
        <f>ROUND(I300*H300,2)</f>
        <v>0</v>
      </c>
      <c r="K300" s="238" t="s">
        <v>515</v>
      </c>
      <c r="L300" s="243"/>
      <c r="M300" s="244" t="s">
        <v>1</v>
      </c>
      <c r="N300" s="245" t="s">
        <v>44</v>
      </c>
      <c r="O300" s="77"/>
      <c r="P300" s="187">
        <f>O300*H300</f>
        <v>0</v>
      </c>
      <c r="Q300" s="187">
        <v>0.0086999999999999994</v>
      </c>
      <c r="R300" s="187">
        <f>Q300*H300</f>
        <v>0.069599999999999995</v>
      </c>
      <c r="S300" s="187">
        <v>0</v>
      </c>
      <c r="T300" s="188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89" t="s">
        <v>260</v>
      </c>
      <c r="AT300" s="189" t="s">
        <v>745</v>
      </c>
      <c r="AU300" s="189" t="s">
        <v>89</v>
      </c>
      <c r="AY300" s="19" t="s">
        <v>230</v>
      </c>
      <c r="BE300" s="190">
        <f>IF(N300="základní",J300,0)</f>
        <v>0</v>
      </c>
      <c r="BF300" s="190">
        <f>IF(N300="snížená",J300,0)</f>
        <v>0</v>
      </c>
      <c r="BG300" s="190">
        <f>IF(N300="zákl. přenesená",J300,0)</f>
        <v>0</v>
      </c>
      <c r="BH300" s="190">
        <f>IF(N300="sníž. přenesená",J300,0)</f>
        <v>0</v>
      </c>
      <c r="BI300" s="190">
        <f>IF(N300="nulová",J300,0)</f>
        <v>0</v>
      </c>
      <c r="BJ300" s="19" t="s">
        <v>87</v>
      </c>
      <c r="BK300" s="190">
        <f>ROUND(I300*H300,2)</f>
        <v>0</v>
      </c>
      <c r="BL300" s="19" t="s">
        <v>235</v>
      </c>
      <c r="BM300" s="189" t="s">
        <v>3292</v>
      </c>
    </row>
    <row r="301" s="2" customFormat="1">
      <c r="A301" s="38"/>
      <c r="B301" s="39"/>
      <c r="C301" s="38"/>
      <c r="D301" s="191" t="s">
        <v>237</v>
      </c>
      <c r="E301" s="38"/>
      <c r="F301" s="192" t="s">
        <v>3291</v>
      </c>
      <c r="G301" s="38"/>
      <c r="H301" s="38"/>
      <c r="I301" s="193"/>
      <c r="J301" s="38"/>
      <c r="K301" s="38"/>
      <c r="L301" s="39"/>
      <c r="M301" s="194"/>
      <c r="N301" s="195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237</v>
      </c>
      <c r="AU301" s="19" t="s">
        <v>89</v>
      </c>
    </row>
    <row r="302" s="2" customFormat="1" ht="16.5" customHeight="1">
      <c r="A302" s="38"/>
      <c r="B302" s="177"/>
      <c r="C302" s="178" t="s">
        <v>352</v>
      </c>
      <c r="D302" s="178" t="s">
        <v>231</v>
      </c>
      <c r="E302" s="179" t="s">
        <v>2550</v>
      </c>
      <c r="F302" s="180" t="s">
        <v>2551</v>
      </c>
      <c r="G302" s="181" t="s">
        <v>2165</v>
      </c>
      <c r="H302" s="182">
        <v>26</v>
      </c>
      <c r="I302" s="183"/>
      <c r="J302" s="184">
        <f>ROUND(I302*H302,2)</f>
        <v>0</v>
      </c>
      <c r="K302" s="180" t="s">
        <v>515</v>
      </c>
      <c r="L302" s="39"/>
      <c r="M302" s="185" t="s">
        <v>1</v>
      </c>
      <c r="N302" s="186" t="s">
        <v>44</v>
      </c>
      <c r="O302" s="77"/>
      <c r="P302" s="187">
        <f>O302*H302</f>
        <v>0</v>
      </c>
      <c r="Q302" s="187">
        <v>0.00010000000000000001</v>
      </c>
      <c r="R302" s="187">
        <f>Q302*H302</f>
        <v>0.0026000000000000003</v>
      </c>
      <c r="S302" s="187">
        <v>0</v>
      </c>
      <c r="T302" s="188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89" t="s">
        <v>235</v>
      </c>
      <c r="AT302" s="189" t="s">
        <v>231</v>
      </c>
      <c r="AU302" s="189" t="s">
        <v>89</v>
      </c>
      <c r="AY302" s="19" t="s">
        <v>230</v>
      </c>
      <c r="BE302" s="190">
        <f>IF(N302="základní",J302,0)</f>
        <v>0</v>
      </c>
      <c r="BF302" s="190">
        <f>IF(N302="snížená",J302,0)</f>
        <v>0</v>
      </c>
      <c r="BG302" s="190">
        <f>IF(N302="zákl. přenesená",J302,0)</f>
        <v>0</v>
      </c>
      <c r="BH302" s="190">
        <f>IF(N302="sníž. přenesená",J302,0)</f>
        <v>0</v>
      </c>
      <c r="BI302" s="190">
        <f>IF(N302="nulová",J302,0)</f>
        <v>0</v>
      </c>
      <c r="BJ302" s="19" t="s">
        <v>87</v>
      </c>
      <c r="BK302" s="190">
        <f>ROUND(I302*H302,2)</f>
        <v>0</v>
      </c>
      <c r="BL302" s="19" t="s">
        <v>235</v>
      </c>
      <c r="BM302" s="189" t="s">
        <v>3293</v>
      </c>
    </row>
    <row r="303" s="2" customFormat="1">
      <c r="A303" s="38"/>
      <c r="B303" s="39"/>
      <c r="C303" s="38"/>
      <c r="D303" s="191" t="s">
        <v>237</v>
      </c>
      <c r="E303" s="38"/>
      <c r="F303" s="192" t="s">
        <v>2553</v>
      </c>
      <c r="G303" s="38"/>
      <c r="H303" s="38"/>
      <c r="I303" s="193"/>
      <c r="J303" s="38"/>
      <c r="K303" s="38"/>
      <c r="L303" s="39"/>
      <c r="M303" s="194"/>
      <c r="N303" s="195"/>
      <c r="O303" s="77"/>
      <c r="P303" s="77"/>
      <c r="Q303" s="77"/>
      <c r="R303" s="77"/>
      <c r="S303" s="77"/>
      <c r="T303" s="7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19" t="s">
        <v>237</v>
      </c>
      <c r="AU303" s="19" t="s">
        <v>89</v>
      </c>
    </row>
    <row r="304" s="2" customFormat="1">
      <c r="A304" s="38"/>
      <c r="B304" s="39"/>
      <c r="C304" s="38"/>
      <c r="D304" s="199" t="s">
        <v>397</v>
      </c>
      <c r="E304" s="38"/>
      <c r="F304" s="200" t="s">
        <v>2554</v>
      </c>
      <c r="G304" s="38"/>
      <c r="H304" s="38"/>
      <c r="I304" s="193"/>
      <c r="J304" s="38"/>
      <c r="K304" s="38"/>
      <c r="L304" s="39"/>
      <c r="M304" s="194"/>
      <c r="N304" s="195"/>
      <c r="O304" s="77"/>
      <c r="P304" s="77"/>
      <c r="Q304" s="77"/>
      <c r="R304" s="77"/>
      <c r="S304" s="77"/>
      <c r="T304" s="7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19" t="s">
        <v>397</v>
      </c>
      <c r="AU304" s="19" t="s">
        <v>89</v>
      </c>
    </row>
    <row r="305" s="13" customFormat="1">
      <c r="A305" s="13"/>
      <c r="B305" s="205"/>
      <c r="C305" s="13"/>
      <c r="D305" s="191" t="s">
        <v>519</v>
      </c>
      <c r="E305" s="206" t="s">
        <v>1</v>
      </c>
      <c r="F305" s="207" t="s">
        <v>3294</v>
      </c>
      <c r="G305" s="13"/>
      <c r="H305" s="208">
        <v>26</v>
      </c>
      <c r="I305" s="209"/>
      <c r="J305" s="13"/>
      <c r="K305" s="13"/>
      <c r="L305" s="205"/>
      <c r="M305" s="210"/>
      <c r="N305" s="211"/>
      <c r="O305" s="211"/>
      <c r="P305" s="211"/>
      <c r="Q305" s="211"/>
      <c r="R305" s="211"/>
      <c r="S305" s="211"/>
      <c r="T305" s="21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06" t="s">
        <v>519</v>
      </c>
      <c r="AU305" s="206" t="s">
        <v>89</v>
      </c>
      <c r="AV305" s="13" t="s">
        <v>89</v>
      </c>
      <c r="AW305" s="13" t="s">
        <v>35</v>
      </c>
      <c r="AX305" s="13" t="s">
        <v>79</v>
      </c>
      <c r="AY305" s="206" t="s">
        <v>230</v>
      </c>
    </row>
    <row r="306" s="14" customFormat="1">
      <c r="A306" s="14"/>
      <c r="B306" s="213"/>
      <c r="C306" s="14"/>
      <c r="D306" s="191" t="s">
        <v>519</v>
      </c>
      <c r="E306" s="214" t="s">
        <v>1</v>
      </c>
      <c r="F306" s="215" t="s">
        <v>534</v>
      </c>
      <c r="G306" s="14"/>
      <c r="H306" s="216">
        <v>26</v>
      </c>
      <c r="I306" s="217"/>
      <c r="J306" s="14"/>
      <c r="K306" s="14"/>
      <c r="L306" s="213"/>
      <c r="M306" s="218"/>
      <c r="N306" s="219"/>
      <c r="O306" s="219"/>
      <c r="P306" s="219"/>
      <c r="Q306" s="219"/>
      <c r="R306" s="219"/>
      <c r="S306" s="219"/>
      <c r="T306" s="220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14" t="s">
        <v>519</v>
      </c>
      <c r="AU306" s="214" t="s">
        <v>89</v>
      </c>
      <c r="AV306" s="14" t="s">
        <v>235</v>
      </c>
      <c r="AW306" s="14" t="s">
        <v>35</v>
      </c>
      <c r="AX306" s="14" t="s">
        <v>87</v>
      </c>
      <c r="AY306" s="214" t="s">
        <v>230</v>
      </c>
    </row>
    <row r="307" s="2" customFormat="1" ht="16.5" customHeight="1">
      <c r="A307" s="38"/>
      <c r="B307" s="177"/>
      <c r="C307" s="178" t="s">
        <v>356</v>
      </c>
      <c r="D307" s="178" t="s">
        <v>231</v>
      </c>
      <c r="E307" s="179" t="s">
        <v>2556</v>
      </c>
      <c r="F307" s="180" t="s">
        <v>2557</v>
      </c>
      <c r="G307" s="181" t="s">
        <v>543</v>
      </c>
      <c r="H307" s="182">
        <v>102.09999999999999</v>
      </c>
      <c r="I307" s="183"/>
      <c r="J307" s="184">
        <f>ROUND(I307*H307,2)</f>
        <v>0</v>
      </c>
      <c r="K307" s="180" t="s">
        <v>515</v>
      </c>
      <c r="L307" s="39"/>
      <c r="M307" s="185" t="s">
        <v>1</v>
      </c>
      <c r="N307" s="186" t="s">
        <v>44</v>
      </c>
      <c r="O307" s="77"/>
      <c r="P307" s="187">
        <f>O307*H307</f>
        <v>0</v>
      </c>
      <c r="Q307" s="187">
        <v>0</v>
      </c>
      <c r="R307" s="187">
        <f>Q307*H307</f>
        <v>0</v>
      </c>
      <c r="S307" s="187">
        <v>0</v>
      </c>
      <c r="T307" s="188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89" t="s">
        <v>235</v>
      </c>
      <c r="AT307" s="189" t="s">
        <v>231</v>
      </c>
      <c r="AU307" s="189" t="s">
        <v>89</v>
      </c>
      <c r="AY307" s="19" t="s">
        <v>230</v>
      </c>
      <c r="BE307" s="190">
        <f>IF(N307="základní",J307,0)</f>
        <v>0</v>
      </c>
      <c r="BF307" s="190">
        <f>IF(N307="snížená",J307,0)</f>
        <v>0</v>
      </c>
      <c r="BG307" s="190">
        <f>IF(N307="zákl. přenesená",J307,0)</f>
        <v>0</v>
      </c>
      <c r="BH307" s="190">
        <f>IF(N307="sníž. přenesená",J307,0)</f>
        <v>0</v>
      </c>
      <c r="BI307" s="190">
        <f>IF(N307="nulová",J307,0)</f>
        <v>0</v>
      </c>
      <c r="BJ307" s="19" t="s">
        <v>87</v>
      </c>
      <c r="BK307" s="190">
        <f>ROUND(I307*H307,2)</f>
        <v>0</v>
      </c>
      <c r="BL307" s="19" t="s">
        <v>235</v>
      </c>
      <c r="BM307" s="189" t="s">
        <v>3295</v>
      </c>
    </row>
    <row r="308" s="2" customFormat="1">
      <c r="A308" s="38"/>
      <c r="B308" s="39"/>
      <c r="C308" s="38"/>
      <c r="D308" s="191" t="s">
        <v>237</v>
      </c>
      <c r="E308" s="38"/>
      <c r="F308" s="192" t="s">
        <v>2557</v>
      </c>
      <c r="G308" s="38"/>
      <c r="H308" s="38"/>
      <c r="I308" s="193"/>
      <c r="J308" s="38"/>
      <c r="K308" s="38"/>
      <c r="L308" s="39"/>
      <c r="M308" s="194"/>
      <c r="N308" s="195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237</v>
      </c>
      <c r="AU308" s="19" t="s">
        <v>89</v>
      </c>
    </row>
    <row r="309" s="2" customFormat="1">
      <c r="A309" s="38"/>
      <c r="B309" s="39"/>
      <c r="C309" s="38"/>
      <c r="D309" s="199" t="s">
        <v>397</v>
      </c>
      <c r="E309" s="38"/>
      <c r="F309" s="200" t="s">
        <v>2559</v>
      </c>
      <c r="G309" s="38"/>
      <c r="H309" s="38"/>
      <c r="I309" s="193"/>
      <c r="J309" s="38"/>
      <c r="K309" s="38"/>
      <c r="L309" s="39"/>
      <c r="M309" s="194"/>
      <c r="N309" s="195"/>
      <c r="O309" s="77"/>
      <c r="P309" s="77"/>
      <c r="Q309" s="77"/>
      <c r="R309" s="77"/>
      <c r="S309" s="77"/>
      <c r="T309" s="7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T309" s="19" t="s">
        <v>397</v>
      </c>
      <c r="AU309" s="19" t="s">
        <v>89</v>
      </c>
    </row>
    <row r="310" s="15" customFormat="1">
      <c r="A310" s="15"/>
      <c r="B310" s="221"/>
      <c r="C310" s="15"/>
      <c r="D310" s="191" t="s">
        <v>519</v>
      </c>
      <c r="E310" s="222" t="s">
        <v>1</v>
      </c>
      <c r="F310" s="223" t="s">
        <v>2179</v>
      </c>
      <c r="G310" s="15"/>
      <c r="H310" s="222" t="s">
        <v>1</v>
      </c>
      <c r="I310" s="224"/>
      <c r="J310" s="15"/>
      <c r="K310" s="15"/>
      <c r="L310" s="221"/>
      <c r="M310" s="225"/>
      <c r="N310" s="226"/>
      <c r="O310" s="226"/>
      <c r="P310" s="226"/>
      <c r="Q310" s="226"/>
      <c r="R310" s="226"/>
      <c r="S310" s="226"/>
      <c r="T310" s="227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22" t="s">
        <v>519</v>
      </c>
      <c r="AU310" s="222" t="s">
        <v>89</v>
      </c>
      <c r="AV310" s="15" t="s">
        <v>87</v>
      </c>
      <c r="AW310" s="15" t="s">
        <v>35</v>
      </c>
      <c r="AX310" s="15" t="s">
        <v>79</v>
      </c>
      <c r="AY310" s="222" t="s">
        <v>230</v>
      </c>
    </row>
    <row r="311" s="13" customFormat="1">
      <c r="A311" s="13"/>
      <c r="B311" s="205"/>
      <c r="C311" s="13"/>
      <c r="D311" s="191" t="s">
        <v>519</v>
      </c>
      <c r="E311" s="206" t="s">
        <v>1</v>
      </c>
      <c r="F311" s="207" t="s">
        <v>3261</v>
      </c>
      <c r="G311" s="13"/>
      <c r="H311" s="208">
        <v>102.09999999999999</v>
      </c>
      <c r="I311" s="209"/>
      <c r="J311" s="13"/>
      <c r="K311" s="13"/>
      <c r="L311" s="205"/>
      <c r="M311" s="210"/>
      <c r="N311" s="211"/>
      <c r="O311" s="211"/>
      <c r="P311" s="211"/>
      <c r="Q311" s="211"/>
      <c r="R311" s="211"/>
      <c r="S311" s="211"/>
      <c r="T311" s="21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06" t="s">
        <v>519</v>
      </c>
      <c r="AU311" s="206" t="s">
        <v>89</v>
      </c>
      <c r="AV311" s="13" t="s">
        <v>89</v>
      </c>
      <c r="AW311" s="13" t="s">
        <v>35</v>
      </c>
      <c r="AX311" s="13" t="s">
        <v>79</v>
      </c>
      <c r="AY311" s="206" t="s">
        <v>230</v>
      </c>
    </row>
    <row r="312" s="14" customFormat="1">
      <c r="A312" s="14"/>
      <c r="B312" s="213"/>
      <c r="C312" s="14"/>
      <c r="D312" s="191" t="s">
        <v>519</v>
      </c>
      <c r="E312" s="214" t="s">
        <v>1</v>
      </c>
      <c r="F312" s="215" t="s">
        <v>534</v>
      </c>
      <c r="G312" s="14"/>
      <c r="H312" s="216">
        <v>102.09999999999999</v>
      </c>
      <c r="I312" s="217"/>
      <c r="J312" s="14"/>
      <c r="K312" s="14"/>
      <c r="L312" s="213"/>
      <c r="M312" s="218"/>
      <c r="N312" s="219"/>
      <c r="O312" s="219"/>
      <c r="P312" s="219"/>
      <c r="Q312" s="219"/>
      <c r="R312" s="219"/>
      <c r="S312" s="219"/>
      <c r="T312" s="22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14" t="s">
        <v>519</v>
      </c>
      <c r="AU312" s="214" t="s">
        <v>89</v>
      </c>
      <c r="AV312" s="14" t="s">
        <v>235</v>
      </c>
      <c r="AW312" s="14" t="s">
        <v>35</v>
      </c>
      <c r="AX312" s="14" t="s">
        <v>87</v>
      </c>
      <c r="AY312" s="214" t="s">
        <v>230</v>
      </c>
    </row>
    <row r="313" s="12" customFormat="1" ht="22.8" customHeight="1">
      <c r="A313" s="12"/>
      <c r="B313" s="166"/>
      <c r="C313" s="12"/>
      <c r="D313" s="167" t="s">
        <v>78</v>
      </c>
      <c r="E313" s="197" t="s">
        <v>1366</v>
      </c>
      <c r="F313" s="197" t="s">
        <v>1367</v>
      </c>
      <c r="G313" s="12"/>
      <c r="H313" s="12"/>
      <c r="I313" s="169"/>
      <c r="J313" s="198">
        <f>BK313</f>
        <v>0</v>
      </c>
      <c r="K313" s="12"/>
      <c r="L313" s="166"/>
      <c r="M313" s="171"/>
      <c r="N313" s="172"/>
      <c r="O313" s="172"/>
      <c r="P313" s="173">
        <f>SUM(P314:P319)</f>
        <v>0</v>
      </c>
      <c r="Q313" s="172"/>
      <c r="R313" s="173">
        <f>SUM(R314:R319)</f>
        <v>0</v>
      </c>
      <c r="S313" s="172"/>
      <c r="T313" s="174">
        <f>SUM(T314:T319)</f>
        <v>0</v>
      </c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R313" s="167" t="s">
        <v>87</v>
      </c>
      <c r="AT313" s="175" t="s">
        <v>78</v>
      </c>
      <c r="AU313" s="175" t="s">
        <v>87</v>
      </c>
      <c r="AY313" s="167" t="s">
        <v>230</v>
      </c>
      <c r="BK313" s="176">
        <f>SUM(BK314:BK319)</f>
        <v>0</v>
      </c>
    </row>
    <row r="314" s="2" customFormat="1" ht="16.5" customHeight="1">
      <c r="A314" s="38"/>
      <c r="B314" s="177"/>
      <c r="C314" s="178" t="s">
        <v>360</v>
      </c>
      <c r="D314" s="178" t="s">
        <v>231</v>
      </c>
      <c r="E314" s="179" t="s">
        <v>2241</v>
      </c>
      <c r="F314" s="180" t="s">
        <v>2242</v>
      </c>
      <c r="G314" s="181" t="s">
        <v>748</v>
      </c>
      <c r="H314" s="182">
        <v>0.76400000000000001</v>
      </c>
      <c r="I314" s="183"/>
      <c r="J314" s="184">
        <f>ROUND(I314*H314,2)</f>
        <v>0</v>
      </c>
      <c r="K314" s="180" t="s">
        <v>515</v>
      </c>
      <c r="L314" s="39"/>
      <c r="M314" s="185" t="s">
        <v>1</v>
      </c>
      <c r="N314" s="186" t="s">
        <v>44</v>
      </c>
      <c r="O314" s="77"/>
      <c r="P314" s="187">
        <f>O314*H314</f>
        <v>0</v>
      </c>
      <c r="Q314" s="187">
        <v>0</v>
      </c>
      <c r="R314" s="187">
        <f>Q314*H314</f>
        <v>0</v>
      </c>
      <c r="S314" s="187">
        <v>0</v>
      </c>
      <c r="T314" s="188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89" t="s">
        <v>235</v>
      </c>
      <c r="AT314" s="189" t="s">
        <v>231</v>
      </c>
      <c r="AU314" s="189" t="s">
        <v>89</v>
      </c>
      <c r="AY314" s="19" t="s">
        <v>230</v>
      </c>
      <c r="BE314" s="190">
        <f>IF(N314="základní",J314,0)</f>
        <v>0</v>
      </c>
      <c r="BF314" s="190">
        <f>IF(N314="snížená",J314,0)</f>
        <v>0</v>
      </c>
      <c r="BG314" s="190">
        <f>IF(N314="zákl. přenesená",J314,0)</f>
        <v>0</v>
      </c>
      <c r="BH314" s="190">
        <f>IF(N314="sníž. přenesená",J314,0)</f>
        <v>0</v>
      </c>
      <c r="BI314" s="190">
        <f>IF(N314="nulová",J314,0)</f>
        <v>0</v>
      </c>
      <c r="BJ314" s="19" t="s">
        <v>87</v>
      </c>
      <c r="BK314" s="190">
        <f>ROUND(I314*H314,2)</f>
        <v>0</v>
      </c>
      <c r="BL314" s="19" t="s">
        <v>235</v>
      </c>
      <c r="BM314" s="189" t="s">
        <v>3296</v>
      </c>
    </row>
    <row r="315" s="2" customFormat="1">
      <c r="A315" s="38"/>
      <c r="B315" s="39"/>
      <c r="C315" s="38"/>
      <c r="D315" s="191" t="s">
        <v>237</v>
      </c>
      <c r="E315" s="38"/>
      <c r="F315" s="192" t="s">
        <v>2244</v>
      </c>
      <c r="G315" s="38"/>
      <c r="H315" s="38"/>
      <c r="I315" s="193"/>
      <c r="J315" s="38"/>
      <c r="K315" s="38"/>
      <c r="L315" s="39"/>
      <c r="M315" s="194"/>
      <c r="N315" s="195"/>
      <c r="O315" s="77"/>
      <c r="P315" s="77"/>
      <c r="Q315" s="77"/>
      <c r="R315" s="77"/>
      <c r="S315" s="77"/>
      <c r="T315" s="7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19" t="s">
        <v>237</v>
      </c>
      <c r="AU315" s="19" t="s">
        <v>89</v>
      </c>
    </row>
    <row r="316" s="2" customFormat="1">
      <c r="A316" s="38"/>
      <c r="B316" s="39"/>
      <c r="C316" s="38"/>
      <c r="D316" s="199" t="s">
        <v>397</v>
      </c>
      <c r="E316" s="38"/>
      <c r="F316" s="200" t="s">
        <v>2245</v>
      </c>
      <c r="G316" s="38"/>
      <c r="H316" s="38"/>
      <c r="I316" s="193"/>
      <c r="J316" s="38"/>
      <c r="K316" s="38"/>
      <c r="L316" s="39"/>
      <c r="M316" s="194"/>
      <c r="N316" s="195"/>
      <c r="O316" s="77"/>
      <c r="P316" s="77"/>
      <c r="Q316" s="77"/>
      <c r="R316" s="77"/>
      <c r="S316" s="77"/>
      <c r="T316" s="7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19" t="s">
        <v>397</v>
      </c>
      <c r="AU316" s="19" t="s">
        <v>89</v>
      </c>
    </row>
    <row r="317" s="2" customFormat="1" ht="21.75" customHeight="1">
      <c r="A317" s="38"/>
      <c r="B317" s="177"/>
      <c r="C317" s="178" t="s">
        <v>367</v>
      </c>
      <c r="D317" s="178" t="s">
        <v>231</v>
      </c>
      <c r="E317" s="179" t="s">
        <v>2246</v>
      </c>
      <c r="F317" s="180" t="s">
        <v>2247</v>
      </c>
      <c r="G317" s="181" t="s">
        <v>748</v>
      </c>
      <c r="H317" s="182">
        <v>0.76400000000000001</v>
      </c>
      <c r="I317" s="183"/>
      <c r="J317" s="184">
        <f>ROUND(I317*H317,2)</f>
        <v>0</v>
      </c>
      <c r="K317" s="180" t="s">
        <v>515</v>
      </c>
      <c r="L317" s="39"/>
      <c r="M317" s="185" t="s">
        <v>1</v>
      </c>
      <c r="N317" s="186" t="s">
        <v>44</v>
      </c>
      <c r="O317" s="77"/>
      <c r="P317" s="187">
        <f>O317*H317</f>
        <v>0</v>
      </c>
      <c r="Q317" s="187">
        <v>0</v>
      </c>
      <c r="R317" s="187">
        <f>Q317*H317</f>
        <v>0</v>
      </c>
      <c r="S317" s="187">
        <v>0</v>
      </c>
      <c r="T317" s="188">
        <f>S317*H317</f>
        <v>0</v>
      </c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R317" s="189" t="s">
        <v>235</v>
      </c>
      <c r="AT317" s="189" t="s">
        <v>231</v>
      </c>
      <c r="AU317" s="189" t="s">
        <v>89</v>
      </c>
      <c r="AY317" s="19" t="s">
        <v>230</v>
      </c>
      <c r="BE317" s="190">
        <f>IF(N317="základní",J317,0)</f>
        <v>0</v>
      </c>
      <c r="BF317" s="190">
        <f>IF(N317="snížená",J317,0)</f>
        <v>0</v>
      </c>
      <c r="BG317" s="190">
        <f>IF(N317="zákl. přenesená",J317,0)</f>
        <v>0</v>
      </c>
      <c r="BH317" s="190">
        <f>IF(N317="sníž. přenesená",J317,0)</f>
        <v>0</v>
      </c>
      <c r="BI317" s="190">
        <f>IF(N317="nulová",J317,0)</f>
        <v>0</v>
      </c>
      <c r="BJ317" s="19" t="s">
        <v>87</v>
      </c>
      <c r="BK317" s="190">
        <f>ROUND(I317*H317,2)</f>
        <v>0</v>
      </c>
      <c r="BL317" s="19" t="s">
        <v>235</v>
      </c>
      <c r="BM317" s="189" t="s">
        <v>3297</v>
      </c>
    </row>
    <row r="318" s="2" customFormat="1">
      <c r="A318" s="38"/>
      <c r="B318" s="39"/>
      <c r="C318" s="38"/>
      <c r="D318" s="191" t="s">
        <v>237</v>
      </c>
      <c r="E318" s="38"/>
      <c r="F318" s="192" t="s">
        <v>2249</v>
      </c>
      <c r="G318" s="38"/>
      <c r="H318" s="38"/>
      <c r="I318" s="193"/>
      <c r="J318" s="38"/>
      <c r="K318" s="38"/>
      <c r="L318" s="39"/>
      <c r="M318" s="194"/>
      <c r="N318" s="195"/>
      <c r="O318" s="77"/>
      <c r="P318" s="77"/>
      <c r="Q318" s="77"/>
      <c r="R318" s="77"/>
      <c r="S318" s="77"/>
      <c r="T318" s="7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T318" s="19" t="s">
        <v>237</v>
      </c>
      <c r="AU318" s="19" t="s">
        <v>89</v>
      </c>
    </row>
    <row r="319" s="2" customFormat="1">
      <c r="A319" s="38"/>
      <c r="B319" s="39"/>
      <c r="C319" s="38"/>
      <c r="D319" s="199" t="s">
        <v>397</v>
      </c>
      <c r="E319" s="38"/>
      <c r="F319" s="200" t="s">
        <v>2250</v>
      </c>
      <c r="G319" s="38"/>
      <c r="H319" s="38"/>
      <c r="I319" s="193"/>
      <c r="J319" s="38"/>
      <c r="K319" s="38"/>
      <c r="L319" s="39"/>
      <c r="M319" s="201"/>
      <c r="N319" s="202"/>
      <c r="O319" s="203"/>
      <c r="P319" s="203"/>
      <c r="Q319" s="203"/>
      <c r="R319" s="203"/>
      <c r="S319" s="203"/>
      <c r="T319" s="204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19" t="s">
        <v>397</v>
      </c>
      <c r="AU319" s="19" t="s">
        <v>89</v>
      </c>
    </row>
    <row r="320" s="2" customFormat="1" ht="6.96" customHeight="1">
      <c r="A320" s="38"/>
      <c r="B320" s="60"/>
      <c r="C320" s="61"/>
      <c r="D320" s="61"/>
      <c r="E320" s="61"/>
      <c r="F320" s="61"/>
      <c r="G320" s="61"/>
      <c r="H320" s="61"/>
      <c r="I320" s="61"/>
      <c r="J320" s="61"/>
      <c r="K320" s="61"/>
      <c r="L320" s="39"/>
      <c r="M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</row>
  </sheetData>
  <autoFilter ref="C125:K31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hyperlinks>
    <hyperlink ref="F131" r:id="rId1" display="https://podminky.urs.cz/item/CS_URS_2025_02/132254206"/>
    <hyperlink ref="F139" r:id="rId2" display="https://podminky.urs.cz/item/CS_URS_2025_02/132354206"/>
    <hyperlink ref="F147" r:id="rId3" display="https://podminky.urs.cz/item/CS_URS_2025_02/132454206"/>
    <hyperlink ref="F155" r:id="rId4" display="https://podminky.urs.cz/item/CS_URS_2025_02/132554206"/>
    <hyperlink ref="F163" r:id="rId5" display="https://podminky.urs.cz/item/CS_URS_2025_02/151811131"/>
    <hyperlink ref="F169" r:id="rId6" display="https://podminky.urs.cz/item/CS_URS_2025_02/151811231"/>
    <hyperlink ref="F172" r:id="rId7" display="https://podminky.urs.cz/item/CS_URS_2025_02/162751117"/>
    <hyperlink ref="F181" r:id="rId8" display="https://podminky.urs.cz/item/CS_URS_2025_02/162751119"/>
    <hyperlink ref="F191" r:id="rId9" display="https://podminky.urs.cz/item/CS_URS_2025_02/162751137"/>
    <hyperlink ref="F198" r:id="rId10" display="https://podminky.urs.cz/item/CS_URS_2025_02/162751139"/>
    <hyperlink ref="F206" r:id="rId11" display="https://podminky.urs.cz/item/CS_URS_2025_02/162751157"/>
    <hyperlink ref="F212" r:id="rId12" display="https://podminky.urs.cz/item/CS_URS_2025_02/162751159"/>
    <hyperlink ref="F219" r:id="rId13" display="https://podminky.urs.cz/item/CS_URS_2025_02/171201231"/>
    <hyperlink ref="F227" r:id="rId14" display="https://podminky.urs.cz/item/CS_URS_2025_02/174151101"/>
    <hyperlink ref="F243" r:id="rId15" display="https://podminky.urs.cz/item/CS_URS_2025_02/175151101"/>
    <hyperlink ref="F253" r:id="rId16" display="https://podminky.urs.cz/item/CS_URS_2025_02/359901211"/>
    <hyperlink ref="F259" r:id="rId17" display="https://podminky.urs.cz/item/CS_URS_2025_02/451573111"/>
    <hyperlink ref="F265" r:id="rId18" display="https://podminky.urs.cz/item/CS_URS_2025_02/871310310"/>
    <hyperlink ref="F273" r:id="rId19" display="https://podminky.urs.cz/item/CS_URS_2025_02/877310310"/>
    <hyperlink ref="F283" r:id="rId20" display="https://podminky.urs.cz/item/CS_URS_2025_02/877350320"/>
    <hyperlink ref="F290" r:id="rId21" display="https://podminky.urs.cz/item/CS_URS_2025_02/877360320"/>
    <hyperlink ref="F297" r:id="rId22" display="https://podminky.urs.cz/item/CS_URS_2025_02/877370320"/>
    <hyperlink ref="F304" r:id="rId23" display="https://podminky.urs.cz/item/CS_URS_2025_02/892312121"/>
    <hyperlink ref="F309" r:id="rId24" display="https://podminky.urs.cz/item/CS_URS_2025_02/892353122"/>
    <hyperlink ref="F316" r:id="rId25" display="https://podminky.urs.cz/item/CS_URS_2025_02/998276101"/>
    <hyperlink ref="F319" r:id="rId26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7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2562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3298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ROUND(J126,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ROUND((SUM(BE126:BE309)),  2)</f>
        <v>0</v>
      </c>
      <c r="G35" s="38"/>
      <c r="H35" s="38"/>
      <c r="I35" s="136">
        <v>0.20999999999999999</v>
      </c>
      <c r="J35" s="135">
        <f>ROUND(((SUM(BE126:BE309))*I35),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ROUND((SUM(BF126:BF309)),  2)</f>
        <v>0</v>
      </c>
      <c r="G36" s="38"/>
      <c r="H36" s="38"/>
      <c r="I36" s="136">
        <v>0.12</v>
      </c>
      <c r="J36" s="135">
        <f>ROUND(((SUM(BF126:BF309))*I36),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ROUND((SUM(BG126:BG309)),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ROUND((SUM(BH126:BH309)),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ROUND((SUM(BI126:BI309)),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2562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SO302.8 - Odbočení pro přípojky uličních vpustí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J126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1927</v>
      </c>
      <c r="E99" s="150"/>
      <c r="F99" s="150"/>
      <c r="G99" s="150"/>
      <c r="H99" s="150"/>
      <c r="I99" s="150"/>
      <c r="J99" s="151">
        <f>J127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J128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1928</v>
      </c>
      <c r="E101" s="154"/>
      <c r="F101" s="154"/>
      <c r="G101" s="154"/>
      <c r="H101" s="154"/>
      <c r="I101" s="154"/>
      <c r="J101" s="155">
        <f>J250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502</v>
      </c>
      <c r="E102" s="154"/>
      <c r="F102" s="154"/>
      <c r="G102" s="154"/>
      <c r="H102" s="154"/>
      <c r="I102" s="154"/>
      <c r="J102" s="155">
        <f>J256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505</v>
      </c>
      <c r="E103" s="154"/>
      <c r="F103" s="154"/>
      <c r="G103" s="154"/>
      <c r="H103" s="154"/>
      <c r="I103" s="154"/>
      <c r="J103" s="155">
        <f>J262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2"/>
      <c r="C104" s="10"/>
      <c r="D104" s="153" t="s">
        <v>508</v>
      </c>
      <c r="E104" s="154"/>
      <c r="F104" s="154"/>
      <c r="G104" s="154"/>
      <c r="H104" s="154"/>
      <c r="I104" s="154"/>
      <c r="J104" s="155">
        <f>J303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215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29" t="str">
        <f>E7</f>
        <v>Veřejná prostranství v lokalitě Z15 v Plané - etapa 1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29" t="s">
        <v>2562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1924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E11</f>
        <v>SO302.8 - Odbočení pro přípojky uličních vpustí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F14</f>
        <v xml:space="preserve">Planá u Mariánských Lázní [721280] </v>
      </c>
      <c r="G120" s="38"/>
      <c r="H120" s="38"/>
      <c r="I120" s="32" t="s">
        <v>22</v>
      </c>
      <c r="J120" s="69" t="str">
        <f>IF(J14="","",J14)</f>
        <v>10. 12. 2024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E17</f>
        <v>Planá</v>
      </c>
      <c r="G122" s="38"/>
      <c r="H122" s="38"/>
      <c r="I122" s="32" t="s">
        <v>31</v>
      </c>
      <c r="J122" s="36" t="str">
        <f>E23</f>
        <v>Laboro ateliér s.r.o.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29</v>
      </c>
      <c r="D123" s="38"/>
      <c r="E123" s="38"/>
      <c r="F123" s="27" t="str">
        <f>IF(E20="","",E20)</f>
        <v>Vyplň údaj</v>
      </c>
      <c r="G123" s="38"/>
      <c r="H123" s="38"/>
      <c r="I123" s="32" t="s">
        <v>36</v>
      </c>
      <c r="J123" s="36" t="str">
        <f>E26</f>
        <v>Laboro ateliér s.r.o.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6"/>
      <c r="B125" s="157"/>
      <c r="C125" s="158" t="s">
        <v>216</v>
      </c>
      <c r="D125" s="159" t="s">
        <v>64</v>
      </c>
      <c r="E125" s="159" t="s">
        <v>60</v>
      </c>
      <c r="F125" s="159" t="s">
        <v>61</v>
      </c>
      <c r="G125" s="159" t="s">
        <v>217</v>
      </c>
      <c r="H125" s="159" t="s">
        <v>218</v>
      </c>
      <c r="I125" s="159" t="s">
        <v>219</v>
      </c>
      <c r="J125" s="159" t="s">
        <v>205</v>
      </c>
      <c r="K125" s="160" t="s">
        <v>220</v>
      </c>
      <c r="L125" s="161"/>
      <c r="M125" s="86" t="s">
        <v>1</v>
      </c>
      <c r="N125" s="87" t="s">
        <v>43</v>
      </c>
      <c r="O125" s="87" t="s">
        <v>221</v>
      </c>
      <c r="P125" s="87" t="s">
        <v>222</v>
      </c>
      <c r="Q125" s="87" t="s">
        <v>223</v>
      </c>
      <c r="R125" s="87" t="s">
        <v>224</v>
      </c>
      <c r="S125" s="87" t="s">
        <v>225</v>
      </c>
      <c r="T125" s="88" t="s">
        <v>226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="2" customFormat="1" ht="22.8" customHeight="1">
      <c r="A126" s="38"/>
      <c r="B126" s="39"/>
      <c r="C126" s="93" t="s">
        <v>227</v>
      </c>
      <c r="D126" s="38"/>
      <c r="E126" s="38"/>
      <c r="F126" s="38"/>
      <c r="G126" s="38"/>
      <c r="H126" s="38"/>
      <c r="I126" s="38"/>
      <c r="J126" s="162">
        <f>BK126</f>
        <v>0</v>
      </c>
      <c r="K126" s="38"/>
      <c r="L126" s="39"/>
      <c r="M126" s="89"/>
      <c r="N126" s="73"/>
      <c r="O126" s="90"/>
      <c r="P126" s="163">
        <f>P127</f>
        <v>0</v>
      </c>
      <c r="Q126" s="90"/>
      <c r="R126" s="163">
        <f>R127</f>
        <v>0.28665200000000002</v>
      </c>
      <c r="S126" s="90"/>
      <c r="T126" s="164">
        <f>T127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78</v>
      </c>
      <c r="AU126" s="19" t="s">
        <v>207</v>
      </c>
      <c r="BK126" s="165">
        <f>BK127</f>
        <v>0</v>
      </c>
    </row>
    <row r="127" s="12" customFormat="1" ht="25.92" customHeight="1">
      <c r="A127" s="12"/>
      <c r="B127" s="166"/>
      <c r="C127" s="12"/>
      <c r="D127" s="167" t="s">
        <v>78</v>
      </c>
      <c r="E127" s="168" t="s">
        <v>509</v>
      </c>
      <c r="F127" s="168" t="s">
        <v>1929</v>
      </c>
      <c r="G127" s="12"/>
      <c r="H127" s="12"/>
      <c r="I127" s="169"/>
      <c r="J127" s="170">
        <f>BK127</f>
        <v>0</v>
      </c>
      <c r="K127" s="12"/>
      <c r="L127" s="166"/>
      <c r="M127" s="171"/>
      <c r="N127" s="172"/>
      <c r="O127" s="172"/>
      <c r="P127" s="173">
        <f>P128+P250+P256+P262+P303</f>
        <v>0</v>
      </c>
      <c r="Q127" s="172"/>
      <c r="R127" s="173">
        <f>R128+R250+R256+R262+R303</f>
        <v>0.28665200000000002</v>
      </c>
      <c r="S127" s="172"/>
      <c r="T127" s="174">
        <f>T128+T250+T256+T262+T303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7" t="s">
        <v>87</v>
      </c>
      <c r="AT127" s="175" t="s">
        <v>78</v>
      </c>
      <c r="AU127" s="175" t="s">
        <v>79</v>
      </c>
      <c r="AY127" s="167" t="s">
        <v>230</v>
      </c>
      <c r="BK127" s="176">
        <f>BK128+BK250+BK256+BK262+BK303</f>
        <v>0</v>
      </c>
    </row>
    <row r="128" s="12" customFormat="1" ht="22.8" customHeight="1">
      <c r="A128" s="12"/>
      <c r="B128" s="166"/>
      <c r="C128" s="12"/>
      <c r="D128" s="167" t="s">
        <v>78</v>
      </c>
      <c r="E128" s="197" t="s">
        <v>87</v>
      </c>
      <c r="F128" s="197" t="s">
        <v>511</v>
      </c>
      <c r="G128" s="12"/>
      <c r="H128" s="12"/>
      <c r="I128" s="169"/>
      <c r="J128" s="198">
        <f>BK128</f>
        <v>0</v>
      </c>
      <c r="K128" s="12"/>
      <c r="L128" s="166"/>
      <c r="M128" s="171"/>
      <c r="N128" s="172"/>
      <c r="O128" s="172"/>
      <c r="P128" s="173">
        <f>SUM(P129:P249)</f>
        <v>0</v>
      </c>
      <c r="Q128" s="172"/>
      <c r="R128" s="173">
        <f>SUM(R129:R249)</f>
        <v>0.057855000000000004</v>
      </c>
      <c r="S128" s="172"/>
      <c r="T128" s="174">
        <f>SUM(T129:T249)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87</v>
      </c>
      <c r="AT128" s="175" t="s">
        <v>78</v>
      </c>
      <c r="AU128" s="175" t="s">
        <v>87</v>
      </c>
      <c r="AY128" s="167" t="s">
        <v>230</v>
      </c>
      <c r="BK128" s="176">
        <f>SUM(BK129:BK249)</f>
        <v>0</v>
      </c>
    </row>
    <row r="129" s="2" customFormat="1" ht="21.75" customHeight="1">
      <c r="A129" s="38"/>
      <c r="B129" s="177"/>
      <c r="C129" s="178" t="s">
        <v>87</v>
      </c>
      <c r="D129" s="178" t="s">
        <v>231</v>
      </c>
      <c r="E129" s="179" t="s">
        <v>1958</v>
      </c>
      <c r="F129" s="180" t="s">
        <v>1959</v>
      </c>
      <c r="G129" s="181" t="s">
        <v>578</v>
      </c>
      <c r="H129" s="182">
        <v>27.431999999999999</v>
      </c>
      <c r="I129" s="183"/>
      <c r="J129" s="184">
        <f>ROUND(I129*H129,2)</f>
        <v>0</v>
      </c>
      <c r="K129" s="180" t="s">
        <v>515</v>
      </c>
      <c r="L129" s="39"/>
      <c r="M129" s="185" t="s">
        <v>1</v>
      </c>
      <c r="N129" s="186" t="s">
        <v>44</v>
      </c>
      <c r="O129" s="77"/>
      <c r="P129" s="187">
        <f>O129*H129</f>
        <v>0</v>
      </c>
      <c r="Q129" s="187">
        <v>0</v>
      </c>
      <c r="R129" s="187">
        <f>Q129*H129</f>
        <v>0</v>
      </c>
      <c r="S129" s="187">
        <v>0</v>
      </c>
      <c r="T129" s="18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9" t="s">
        <v>235</v>
      </c>
      <c r="AT129" s="189" t="s">
        <v>231</v>
      </c>
      <c r="AU129" s="189" t="s">
        <v>89</v>
      </c>
      <c r="AY129" s="19" t="s">
        <v>230</v>
      </c>
      <c r="BE129" s="190">
        <f>IF(N129="základní",J129,0)</f>
        <v>0</v>
      </c>
      <c r="BF129" s="190">
        <f>IF(N129="snížená",J129,0)</f>
        <v>0</v>
      </c>
      <c r="BG129" s="190">
        <f>IF(N129="zákl. přenesená",J129,0)</f>
        <v>0</v>
      </c>
      <c r="BH129" s="190">
        <f>IF(N129="sníž. přenesená",J129,0)</f>
        <v>0</v>
      </c>
      <c r="BI129" s="190">
        <f>IF(N129="nulová",J129,0)</f>
        <v>0</v>
      </c>
      <c r="BJ129" s="19" t="s">
        <v>87</v>
      </c>
      <c r="BK129" s="190">
        <f>ROUND(I129*H129,2)</f>
        <v>0</v>
      </c>
      <c r="BL129" s="19" t="s">
        <v>235</v>
      </c>
      <c r="BM129" s="189" t="s">
        <v>3299</v>
      </c>
    </row>
    <row r="130" s="2" customFormat="1">
      <c r="A130" s="38"/>
      <c r="B130" s="39"/>
      <c r="C130" s="38"/>
      <c r="D130" s="191" t="s">
        <v>237</v>
      </c>
      <c r="E130" s="38"/>
      <c r="F130" s="192" t="s">
        <v>1961</v>
      </c>
      <c r="G130" s="38"/>
      <c r="H130" s="38"/>
      <c r="I130" s="193"/>
      <c r="J130" s="38"/>
      <c r="K130" s="38"/>
      <c r="L130" s="39"/>
      <c r="M130" s="194"/>
      <c r="N130" s="195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237</v>
      </c>
      <c r="AU130" s="19" t="s">
        <v>89</v>
      </c>
    </row>
    <row r="131" s="2" customFormat="1">
      <c r="A131" s="38"/>
      <c r="B131" s="39"/>
      <c r="C131" s="38"/>
      <c r="D131" s="199" t="s">
        <v>397</v>
      </c>
      <c r="E131" s="38"/>
      <c r="F131" s="200" t="s">
        <v>1962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397</v>
      </c>
      <c r="AU131" s="19" t="s">
        <v>89</v>
      </c>
    </row>
    <row r="132" s="15" customFormat="1">
      <c r="A132" s="15"/>
      <c r="B132" s="221"/>
      <c r="C132" s="15"/>
      <c r="D132" s="191" t="s">
        <v>519</v>
      </c>
      <c r="E132" s="222" t="s">
        <v>1</v>
      </c>
      <c r="F132" s="223" t="s">
        <v>1975</v>
      </c>
      <c r="G132" s="15"/>
      <c r="H132" s="222" t="s">
        <v>1</v>
      </c>
      <c r="I132" s="224"/>
      <c r="J132" s="15"/>
      <c r="K132" s="15"/>
      <c r="L132" s="221"/>
      <c r="M132" s="225"/>
      <c r="N132" s="226"/>
      <c r="O132" s="226"/>
      <c r="P132" s="226"/>
      <c r="Q132" s="226"/>
      <c r="R132" s="226"/>
      <c r="S132" s="226"/>
      <c r="T132" s="22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22" t="s">
        <v>519</v>
      </c>
      <c r="AU132" s="222" t="s">
        <v>89</v>
      </c>
      <c r="AV132" s="15" t="s">
        <v>87</v>
      </c>
      <c r="AW132" s="15" t="s">
        <v>35</v>
      </c>
      <c r="AX132" s="15" t="s">
        <v>79</v>
      </c>
      <c r="AY132" s="222" t="s">
        <v>230</v>
      </c>
    </row>
    <row r="133" s="13" customFormat="1">
      <c r="A133" s="13"/>
      <c r="B133" s="205"/>
      <c r="C133" s="13"/>
      <c r="D133" s="191" t="s">
        <v>519</v>
      </c>
      <c r="E133" s="206" t="s">
        <v>1</v>
      </c>
      <c r="F133" s="207" t="s">
        <v>3300</v>
      </c>
      <c r="G133" s="13"/>
      <c r="H133" s="208">
        <v>54.863</v>
      </c>
      <c r="I133" s="209"/>
      <c r="J133" s="13"/>
      <c r="K133" s="13"/>
      <c r="L133" s="205"/>
      <c r="M133" s="210"/>
      <c r="N133" s="211"/>
      <c r="O133" s="211"/>
      <c r="P133" s="211"/>
      <c r="Q133" s="211"/>
      <c r="R133" s="211"/>
      <c r="S133" s="211"/>
      <c r="T133" s="21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6" t="s">
        <v>519</v>
      </c>
      <c r="AU133" s="206" t="s">
        <v>89</v>
      </c>
      <c r="AV133" s="13" t="s">
        <v>89</v>
      </c>
      <c r="AW133" s="13" t="s">
        <v>35</v>
      </c>
      <c r="AX133" s="13" t="s">
        <v>79</v>
      </c>
      <c r="AY133" s="206" t="s">
        <v>230</v>
      </c>
    </row>
    <row r="134" s="14" customFormat="1">
      <c r="A134" s="14"/>
      <c r="B134" s="213"/>
      <c r="C134" s="14"/>
      <c r="D134" s="191" t="s">
        <v>519</v>
      </c>
      <c r="E134" s="214" t="s">
        <v>1</v>
      </c>
      <c r="F134" s="215" t="s">
        <v>534</v>
      </c>
      <c r="G134" s="14"/>
      <c r="H134" s="216">
        <v>54.863</v>
      </c>
      <c r="I134" s="217"/>
      <c r="J134" s="14"/>
      <c r="K134" s="14"/>
      <c r="L134" s="213"/>
      <c r="M134" s="218"/>
      <c r="N134" s="219"/>
      <c r="O134" s="219"/>
      <c r="P134" s="219"/>
      <c r="Q134" s="219"/>
      <c r="R134" s="219"/>
      <c r="S134" s="219"/>
      <c r="T134" s="220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14" t="s">
        <v>519</v>
      </c>
      <c r="AU134" s="214" t="s">
        <v>89</v>
      </c>
      <c r="AV134" s="14" t="s">
        <v>235</v>
      </c>
      <c r="AW134" s="14" t="s">
        <v>35</v>
      </c>
      <c r="AX134" s="14" t="s">
        <v>79</v>
      </c>
      <c r="AY134" s="214" t="s">
        <v>230</v>
      </c>
    </row>
    <row r="135" s="13" customFormat="1">
      <c r="A135" s="13"/>
      <c r="B135" s="205"/>
      <c r="C135" s="13"/>
      <c r="D135" s="191" t="s">
        <v>519</v>
      </c>
      <c r="E135" s="206" t="s">
        <v>1</v>
      </c>
      <c r="F135" s="207" t="s">
        <v>3301</v>
      </c>
      <c r="G135" s="13"/>
      <c r="H135" s="208">
        <v>27.431999999999999</v>
      </c>
      <c r="I135" s="209"/>
      <c r="J135" s="13"/>
      <c r="K135" s="13"/>
      <c r="L135" s="205"/>
      <c r="M135" s="210"/>
      <c r="N135" s="211"/>
      <c r="O135" s="211"/>
      <c r="P135" s="211"/>
      <c r="Q135" s="211"/>
      <c r="R135" s="211"/>
      <c r="S135" s="211"/>
      <c r="T135" s="21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06" t="s">
        <v>519</v>
      </c>
      <c r="AU135" s="206" t="s">
        <v>89</v>
      </c>
      <c r="AV135" s="13" t="s">
        <v>89</v>
      </c>
      <c r="AW135" s="13" t="s">
        <v>35</v>
      </c>
      <c r="AX135" s="13" t="s">
        <v>79</v>
      </c>
      <c r="AY135" s="206" t="s">
        <v>230</v>
      </c>
    </row>
    <row r="136" s="14" customFormat="1">
      <c r="A136" s="14"/>
      <c r="B136" s="213"/>
      <c r="C136" s="14"/>
      <c r="D136" s="191" t="s">
        <v>519</v>
      </c>
      <c r="E136" s="214" t="s">
        <v>1</v>
      </c>
      <c r="F136" s="215" t="s">
        <v>534</v>
      </c>
      <c r="G136" s="14"/>
      <c r="H136" s="216">
        <v>27.431999999999999</v>
      </c>
      <c r="I136" s="217"/>
      <c r="J136" s="14"/>
      <c r="K136" s="14"/>
      <c r="L136" s="213"/>
      <c r="M136" s="218"/>
      <c r="N136" s="219"/>
      <c r="O136" s="219"/>
      <c r="P136" s="219"/>
      <c r="Q136" s="219"/>
      <c r="R136" s="219"/>
      <c r="S136" s="219"/>
      <c r="T136" s="220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14" t="s">
        <v>519</v>
      </c>
      <c r="AU136" s="214" t="s">
        <v>89</v>
      </c>
      <c r="AV136" s="14" t="s">
        <v>235</v>
      </c>
      <c r="AW136" s="14" t="s">
        <v>35</v>
      </c>
      <c r="AX136" s="14" t="s">
        <v>87</v>
      </c>
      <c r="AY136" s="214" t="s">
        <v>230</v>
      </c>
    </row>
    <row r="137" s="2" customFormat="1" ht="21.75" customHeight="1">
      <c r="A137" s="38"/>
      <c r="B137" s="177"/>
      <c r="C137" s="178" t="s">
        <v>89</v>
      </c>
      <c r="D137" s="178" t="s">
        <v>231</v>
      </c>
      <c r="E137" s="179" t="s">
        <v>1980</v>
      </c>
      <c r="F137" s="180" t="s">
        <v>1981</v>
      </c>
      <c r="G137" s="181" t="s">
        <v>578</v>
      </c>
      <c r="H137" s="182">
        <v>5.4859999999999998</v>
      </c>
      <c r="I137" s="183"/>
      <c r="J137" s="184">
        <f>ROUND(I137*H137,2)</f>
        <v>0</v>
      </c>
      <c r="K137" s="180" t="s">
        <v>515</v>
      </c>
      <c r="L137" s="39"/>
      <c r="M137" s="185" t="s">
        <v>1</v>
      </c>
      <c r="N137" s="186" t="s">
        <v>44</v>
      </c>
      <c r="O137" s="77"/>
      <c r="P137" s="187">
        <f>O137*H137</f>
        <v>0</v>
      </c>
      <c r="Q137" s="187">
        <v>0</v>
      </c>
      <c r="R137" s="187">
        <f>Q137*H137</f>
        <v>0</v>
      </c>
      <c r="S137" s="187">
        <v>0</v>
      </c>
      <c r="T137" s="18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9" t="s">
        <v>235</v>
      </c>
      <c r="AT137" s="189" t="s">
        <v>231</v>
      </c>
      <c r="AU137" s="189" t="s">
        <v>89</v>
      </c>
      <c r="AY137" s="19" t="s">
        <v>230</v>
      </c>
      <c r="BE137" s="190">
        <f>IF(N137="základní",J137,0)</f>
        <v>0</v>
      </c>
      <c r="BF137" s="190">
        <f>IF(N137="snížená",J137,0)</f>
        <v>0</v>
      </c>
      <c r="BG137" s="190">
        <f>IF(N137="zákl. přenesená",J137,0)</f>
        <v>0</v>
      </c>
      <c r="BH137" s="190">
        <f>IF(N137="sníž. přenesená",J137,0)</f>
        <v>0</v>
      </c>
      <c r="BI137" s="190">
        <f>IF(N137="nulová",J137,0)</f>
        <v>0</v>
      </c>
      <c r="BJ137" s="19" t="s">
        <v>87</v>
      </c>
      <c r="BK137" s="190">
        <f>ROUND(I137*H137,2)</f>
        <v>0</v>
      </c>
      <c r="BL137" s="19" t="s">
        <v>235</v>
      </c>
      <c r="BM137" s="189" t="s">
        <v>3302</v>
      </c>
    </row>
    <row r="138" s="2" customFormat="1">
      <c r="A138" s="38"/>
      <c r="B138" s="39"/>
      <c r="C138" s="38"/>
      <c r="D138" s="191" t="s">
        <v>237</v>
      </c>
      <c r="E138" s="38"/>
      <c r="F138" s="192" t="s">
        <v>1983</v>
      </c>
      <c r="G138" s="38"/>
      <c r="H138" s="38"/>
      <c r="I138" s="193"/>
      <c r="J138" s="38"/>
      <c r="K138" s="38"/>
      <c r="L138" s="39"/>
      <c r="M138" s="194"/>
      <c r="N138" s="195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237</v>
      </c>
      <c r="AU138" s="19" t="s">
        <v>89</v>
      </c>
    </row>
    <row r="139" s="2" customFormat="1">
      <c r="A139" s="38"/>
      <c r="B139" s="39"/>
      <c r="C139" s="38"/>
      <c r="D139" s="199" t="s">
        <v>397</v>
      </c>
      <c r="E139" s="38"/>
      <c r="F139" s="200" t="s">
        <v>1984</v>
      </c>
      <c r="G139" s="38"/>
      <c r="H139" s="38"/>
      <c r="I139" s="193"/>
      <c r="J139" s="38"/>
      <c r="K139" s="38"/>
      <c r="L139" s="39"/>
      <c r="M139" s="194"/>
      <c r="N139" s="195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397</v>
      </c>
      <c r="AU139" s="19" t="s">
        <v>89</v>
      </c>
    </row>
    <row r="140" s="15" customFormat="1">
      <c r="A140" s="15"/>
      <c r="B140" s="221"/>
      <c r="C140" s="15"/>
      <c r="D140" s="191" t="s">
        <v>519</v>
      </c>
      <c r="E140" s="222" t="s">
        <v>1</v>
      </c>
      <c r="F140" s="223" t="s">
        <v>1975</v>
      </c>
      <c r="G140" s="15"/>
      <c r="H140" s="222" t="s">
        <v>1</v>
      </c>
      <c r="I140" s="224"/>
      <c r="J140" s="15"/>
      <c r="K140" s="15"/>
      <c r="L140" s="221"/>
      <c r="M140" s="225"/>
      <c r="N140" s="226"/>
      <c r="O140" s="226"/>
      <c r="P140" s="226"/>
      <c r="Q140" s="226"/>
      <c r="R140" s="226"/>
      <c r="S140" s="226"/>
      <c r="T140" s="227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22" t="s">
        <v>519</v>
      </c>
      <c r="AU140" s="222" t="s">
        <v>89</v>
      </c>
      <c r="AV140" s="15" t="s">
        <v>87</v>
      </c>
      <c r="AW140" s="15" t="s">
        <v>35</v>
      </c>
      <c r="AX140" s="15" t="s">
        <v>79</v>
      </c>
      <c r="AY140" s="222" t="s">
        <v>230</v>
      </c>
    </row>
    <row r="141" s="13" customFormat="1">
      <c r="A141" s="13"/>
      <c r="B141" s="205"/>
      <c r="C141" s="13"/>
      <c r="D141" s="191" t="s">
        <v>519</v>
      </c>
      <c r="E141" s="206" t="s">
        <v>1</v>
      </c>
      <c r="F141" s="207" t="s">
        <v>3300</v>
      </c>
      <c r="G141" s="13"/>
      <c r="H141" s="208">
        <v>54.863</v>
      </c>
      <c r="I141" s="209"/>
      <c r="J141" s="13"/>
      <c r="K141" s="13"/>
      <c r="L141" s="205"/>
      <c r="M141" s="210"/>
      <c r="N141" s="211"/>
      <c r="O141" s="211"/>
      <c r="P141" s="211"/>
      <c r="Q141" s="211"/>
      <c r="R141" s="211"/>
      <c r="S141" s="211"/>
      <c r="T141" s="21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6" t="s">
        <v>519</v>
      </c>
      <c r="AU141" s="206" t="s">
        <v>89</v>
      </c>
      <c r="AV141" s="13" t="s">
        <v>89</v>
      </c>
      <c r="AW141" s="13" t="s">
        <v>35</v>
      </c>
      <c r="AX141" s="13" t="s">
        <v>79</v>
      </c>
      <c r="AY141" s="206" t="s">
        <v>230</v>
      </c>
    </row>
    <row r="142" s="14" customFormat="1">
      <c r="A142" s="14"/>
      <c r="B142" s="213"/>
      <c r="C142" s="14"/>
      <c r="D142" s="191" t="s">
        <v>519</v>
      </c>
      <c r="E142" s="214" t="s">
        <v>1</v>
      </c>
      <c r="F142" s="215" t="s">
        <v>534</v>
      </c>
      <c r="G142" s="14"/>
      <c r="H142" s="216">
        <v>54.863</v>
      </c>
      <c r="I142" s="217"/>
      <c r="J142" s="14"/>
      <c r="K142" s="14"/>
      <c r="L142" s="213"/>
      <c r="M142" s="218"/>
      <c r="N142" s="219"/>
      <c r="O142" s="219"/>
      <c r="P142" s="219"/>
      <c r="Q142" s="219"/>
      <c r="R142" s="219"/>
      <c r="S142" s="219"/>
      <c r="T142" s="220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14" t="s">
        <v>519</v>
      </c>
      <c r="AU142" s="214" t="s">
        <v>89</v>
      </c>
      <c r="AV142" s="14" t="s">
        <v>235</v>
      </c>
      <c r="AW142" s="14" t="s">
        <v>35</v>
      </c>
      <c r="AX142" s="14" t="s">
        <v>79</v>
      </c>
      <c r="AY142" s="214" t="s">
        <v>230</v>
      </c>
    </row>
    <row r="143" s="13" customFormat="1">
      <c r="A143" s="13"/>
      <c r="B143" s="205"/>
      <c r="C143" s="13"/>
      <c r="D143" s="191" t="s">
        <v>519</v>
      </c>
      <c r="E143" s="206" t="s">
        <v>1</v>
      </c>
      <c r="F143" s="207" t="s">
        <v>3303</v>
      </c>
      <c r="G143" s="13"/>
      <c r="H143" s="208">
        <v>5.4859999999999998</v>
      </c>
      <c r="I143" s="209"/>
      <c r="J143" s="13"/>
      <c r="K143" s="13"/>
      <c r="L143" s="205"/>
      <c r="M143" s="210"/>
      <c r="N143" s="211"/>
      <c r="O143" s="211"/>
      <c r="P143" s="211"/>
      <c r="Q143" s="211"/>
      <c r="R143" s="211"/>
      <c r="S143" s="211"/>
      <c r="T143" s="21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6" t="s">
        <v>519</v>
      </c>
      <c r="AU143" s="206" t="s">
        <v>89</v>
      </c>
      <c r="AV143" s="13" t="s">
        <v>89</v>
      </c>
      <c r="AW143" s="13" t="s">
        <v>35</v>
      </c>
      <c r="AX143" s="13" t="s">
        <v>79</v>
      </c>
      <c r="AY143" s="206" t="s">
        <v>230</v>
      </c>
    </row>
    <row r="144" s="14" customFormat="1">
      <c r="A144" s="14"/>
      <c r="B144" s="213"/>
      <c r="C144" s="14"/>
      <c r="D144" s="191" t="s">
        <v>519</v>
      </c>
      <c r="E144" s="214" t="s">
        <v>1</v>
      </c>
      <c r="F144" s="215" t="s">
        <v>534</v>
      </c>
      <c r="G144" s="14"/>
      <c r="H144" s="216">
        <v>5.4859999999999998</v>
      </c>
      <c r="I144" s="217"/>
      <c r="J144" s="14"/>
      <c r="K144" s="14"/>
      <c r="L144" s="213"/>
      <c r="M144" s="218"/>
      <c r="N144" s="219"/>
      <c r="O144" s="219"/>
      <c r="P144" s="219"/>
      <c r="Q144" s="219"/>
      <c r="R144" s="219"/>
      <c r="S144" s="219"/>
      <c r="T144" s="220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14" t="s">
        <v>519</v>
      </c>
      <c r="AU144" s="214" t="s">
        <v>89</v>
      </c>
      <c r="AV144" s="14" t="s">
        <v>235</v>
      </c>
      <c r="AW144" s="14" t="s">
        <v>35</v>
      </c>
      <c r="AX144" s="14" t="s">
        <v>87</v>
      </c>
      <c r="AY144" s="214" t="s">
        <v>230</v>
      </c>
    </row>
    <row r="145" s="2" customFormat="1" ht="21.75" customHeight="1">
      <c r="A145" s="38"/>
      <c r="B145" s="177"/>
      <c r="C145" s="178" t="s">
        <v>241</v>
      </c>
      <c r="D145" s="178" t="s">
        <v>231</v>
      </c>
      <c r="E145" s="179" t="s">
        <v>1986</v>
      </c>
      <c r="F145" s="180" t="s">
        <v>1987</v>
      </c>
      <c r="G145" s="181" t="s">
        <v>578</v>
      </c>
      <c r="H145" s="182">
        <v>5.4859999999999998</v>
      </c>
      <c r="I145" s="183"/>
      <c r="J145" s="184">
        <f>ROUND(I145*H145,2)</f>
        <v>0</v>
      </c>
      <c r="K145" s="180" t="s">
        <v>515</v>
      </c>
      <c r="L145" s="39"/>
      <c r="M145" s="185" t="s">
        <v>1</v>
      </c>
      <c r="N145" s="186" t="s">
        <v>44</v>
      </c>
      <c r="O145" s="77"/>
      <c r="P145" s="187">
        <f>O145*H145</f>
        <v>0</v>
      </c>
      <c r="Q145" s="187">
        <v>0</v>
      </c>
      <c r="R145" s="187">
        <f>Q145*H145</f>
        <v>0</v>
      </c>
      <c r="S145" s="187">
        <v>0</v>
      </c>
      <c r="T145" s="18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89" t="s">
        <v>235</v>
      </c>
      <c r="AT145" s="189" t="s">
        <v>231</v>
      </c>
      <c r="AU145" s="189" t="s">
        <v>89</v>
      </c>
      <c r="AY145" s="19" t="s">
        <v>230</v>
      </c>
      <c r="BE145" s="190">
        <f>IF(N145="základní",J145,0)</f>
        <v>0</v>
      </c>
      <c r="BF145" s="190">
        <f>IF(N145="snížená",J145,0)</f>
        <v>0</v>
      </c>
      <c r="BG145" s="190">
        <f>IF(N145="zákl. přenesená",J145,0)</f>
        <v>0</v>
      </c>
      <c r="BH145" s="190">
        <f>IF(N145="sníž. přenesená",J145,0)</f>
        <v>0</v>
      </c>
      <c r="BI145" s="190">
        <f>IF(N145="nulová",J145,0)</f>
        <v>0</v>
      </c>
      <c r="BJ145" s="19" t="s">
        <v>87</v>
      </c>
      <c r="BK145" s="190">
        <f>ROUND(I145*H145,2)</f>
        <v>0</v>
      </c>
      <c r="BL145" s="19" t="s">
        <v>235</v>
      </c>
      <c r="BM145" s="189" t="s">
        <v>3304</v>
      </c>
    </row>
    <row r="146" s="2" customFormat="1">
      <c r="A146" s="38"/>
      <c r="B146" s="39"/>
      <c r="C146" s="38"/>
      <c r="D146" s="191" t="s">
        <v>237</v>
      </c>
      <c r="E146" s="38"/>
      <c r="F146" s="192" t="s">
        <v>1989</v>
      </c>
      <c r="G146" s="38"/>
      <c r="H146" s="38"/>
      <c r="I146" s="193"/>
      <c r="J146" s="38"/>
      <c r="K146" s="38"/>
      <c r="L146" s="39"/>
      <c r="M146" s="194"/>
      <c r="N146" s="195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237</v>
      </c>
      <c r="AU146" s="19" t="s">
        <v>89</v>
      </c>
    </row>
    <row r="147" s="2" customFormat="1">
      <c r="A147" s="38"/>
      <c r="B147" s="39"/>
      <c r="C147" s="38"/>
      <c r="D147" s="199" t="s">
        <v>397</v>
      </c>
      <c r="E147" s="38"/>
      <c r="F147" s="200" t="s">
        <v>1990</v>
      </c>
      <c r="G147" s="38"/>
      <c r="H147" s="38"/>
      <c r="I147" s="193"/>
      <c r="J147" s="38"/>
      <c r="K147" s="38"/>
      <c r="L147" s="39"/>
      <c r="M147" s="194"/>
      <c r="N147" s="195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397</v>
      </c>
      <c r="AU147" s="19" t="s">
        <v>89</v>
      </c>
    </row>
    <row r="148" s="15" customFormat="1">
      <c r="A148" s="15"/>
      <c r="B148" s="221"/>
      <c r="C148" s="15"/>
      <c r="D148" s="191" t="s">
        <v>519</v>
      </c>
      <c r="E148" s="222" t="s">
        <v>1</v>
      </c>
      <c r="F148" s="223" t="s">
        <v>1975</v>
      </c>
      <c r="G148" s="15"/>
      <c r="H148" s="222" t="s">
        <v>1</v>
      </c>
      <c r="I148" s="224"/>
      <c r="J148" s="15"/>
      <c r="K148" s="15"/>
      <c r="L148" s="221"/>
      <c r="M148" s="225"/>
      <c r="N148" s="226"/>
      <c r="O148" s="226"/>
      <c r="P148" s="226"/>
      <c r="Q148" s="226"/>
      <c r="R148" s="226"/>
      <c r="S148" s="226"/>
      <c r="T148" s="227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22" t="s">
        <v>519</v>
      </c>
      <c r="AU148" s="222" t="s">
        <v>89</v>
      </c>
      <c r="AV148" s="15" t="s">
        <v>87</v>
      </c>
      <c r="AW148" s="15" t="s">
        <v>35</v>
      </c>
      <c r="AX148" s="15" t="s">
        <v>79</v>
      </c>
      <c r="AY148" s="222" t="s">
        <v>230</v>
      </c>
    </row>
    <row r="149" s="13" customFormat="1">
      <c r="A149" s="13"/>
      <c r="B149" s="205"/>
      <c r="C149" s="13"/>
      <c r="D149" s="191" t="s">
        <v>519</v>
      </c>
      <c r="E149" s="206" t="s">
        <v>1</v>
      </c>
      <c r="F149" s="207" t="s">
        <v>3300</v>
      </c>
      <c r="G149" s="13"/>
      <c r="H149" s="208">
        <v>54.863</v>
      </c>
      <c r="I149" s="209"/>
      <c r="J149" s="13"/>
      <c r="K149" s="13"/>
      <c r="L149" s="205"/>
      <c r="M149" s="210"/>
      <c r="N149" s="211"/>
      <c r="O149" s="211"/>
      <c r="P149" s="211"/>
      <c r="Q149" s="211"/>
      <c r="R149" s="211"/>
      <c r="S149" s="211"/>
      <c r="T149" s="21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6" t="s">
        <v>519</v>
      </c>
      <c r="AU149" s="206" t="s">
        <v>89</v>
      </c>
      <c r="AV149" s="13" t="s">
        <v>89</v>
      </c>
      <c r="AW149" s="13" t="s">
        <v>35</v>
      </c>
      <c r="AX149" s="13" t="s">
        <v>79</v>
      </c>
      <c r="AY149" s="206" t="s">
        <v>230</v>
      </c>
    </row>
    <row r="150" s="14" customFormat="1">
      <c r="A150" s="14"/>
      <c r="B150" s="213"/>
      <c r="C150" s="14"/>
      <c r="D150" s="191" t="s">
        <v>519</v>
      </c>
      <c r="E150" s="214" t="s">
        <v>1</v>
      </c>
      <c r="F150" s="215" t="s">
        <v>534</v>
      </c>
      <c r="G150" s="14"/>
      <c r="H150" s="216">
        <v>54.863</v>
      </c>
      <c r="I150" s="217"/>
      <c r="J150" s="14"/>
      <c r="K150" s="14"/>
      <c r="L150" s="213"/>
      <c r="M150" s="218"/>
      <c r="N150" s="219"/>
      <c r="O150" s="219"/>
      <c r="P150" s="219"/>
      <c r="Q150" s="219"/>
      <c r="R150" s="219"/>
      <c r="S150" s="219"/>
      <c r="T150" s="220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14" t="s">
        <v>519</v>
      </c>
      <c r="AU150" s="214" t="s">
        <v>89</v>
      </c>
      <c r="AV150" s="14" t="s">
        <v>235</v>
      </c>
      <c r="AW150" s="14" t="s">
        <v>35</v>
      </c>
      <c r="AX150" s="14" t="s">
        <v>79</v>
      </c>
      <c r="AY150" s="214" t="s">
        <v>230</v>
      </c>
    </row>
    <row r="151" s="13" customFormat="1">
      <c r="A151" s="13"/>
      <c r="B151" s="205"/>
      <c r="C151" s="13"/>
      <c r="D151" s="191" t="s">
        <v>519</v>
      </c>
      <c r="E151" s="206" t="s">
        <v>1</v>
      </c>
      <c r="F151" s="207" t="s">
        <v>3303</v>
      </c>
      <c r="G151" s="13"/>
      <c r="H151" s="208">
        <v>5.4859999999999998</v>
      </c>
      <c r="I151" s="209"/>
      <c r="J151" s="13"/>
      <c r="K151" s="13"/>
      <c r="L151" s="205"/>
      <c r="M151" s="210"/>
      <c r="N151" s="211"/>
      <c r="O151" s="211"/>
      <c r="P151" s="211"/>
      <c r="Q151" s="211"/>
      <c r="R151" s="211"/>
      <c r="S151" s="211"/>
      <c r="T151" s="21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06" t="s">
        <v>519</v>
      </c>
      <c r="AU151" s="206" t="s">
        <v>89</v>
      </c>
      <c r="AV151" s="13" t="s">
        <v>89</v>
      </c>
      <c r="AW151" s="13" t="s">
        <v>35</v>
      </c>
      <c r="AX151" s="13" t="s">
        <v>79</v>
      </c>
      <c r="AY151" s="206" t="s">
        <v>230</v>
      </c>
    </row>
    <row r="152" s="14" customFormat="1">
      <c r="A152" s="14"/>
      <c r="B152" s="213"/>
      <c r="C152" s="14"/>
      <c r="D152" s="191" t="s">
        <v>519</v>
      </c>
      <c r="E152" s="214" t="s">
        <v>1</v>
      </c>
      <c r="F152" s="215" t="s">
        <v>534</v>
      </c>
      <c r="G152" s="14"/>
      <c r="H152" s="216">
        <v>5.4859999999999998</v>
      </c>
      <c r="I152" s="217"/>
      <c r="J152" s="14"/>
      <c r="K152" s="14"/>
      <c r="L152" s="213"/>
      <c r="M152" s="218"/>
      <c r="N152" s="219"/>
      <c r="O152" s="219"/>
      <c r="P152" s="219"/>
      <c r="Q152" s="219"/>
      <c r="R152" s="219"/>
      <c r="S152" s="219"/>
      <c r="T152" s="220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14" t="s">
        <v>519</v>
      </c>
      <c r="AU152" s="214" t="s">
        <v>89</v>
      </c>
      <c r="AV152" s="14" t="s">
        <v>235</v>
      </c>
      <c r="AW152" s="14" t="s">
        <v>35</v>
      </c>
      <c r="AX152" s="14" t="s">
        <v>87</v>
      </c>
      <c r="AY152" s="214" t="s">
        <v>230</v>
      </c>
    </row>
    <row r="153" s="2" customFormat="1" ht="21.75" customHeight="1">
      <c r="A153" s="38"/>
      <c r="B153" s="177"/>
      <c r="C153" s="178" t="s">
        <v>235</v>
      </c>
      <c r="D153" s="178" t="s">
        <v>231</v>
      </c>
      <c r="E153" s="179" t="s">
        <v>1991</v>
      </c>
      <c r="F153" s="180" t="s">
        <v>1992</v>
      </c>
      <c r="G153" s="181" t="s">
        <v>578</v>
      </c>
      <c r="H153" s="182">
        <v>16.459</v>
      </c>
      <c r="I153" s="183"/>
      <c r="J153" s="184">
        <f>ROUND(I153*H153,2)</f>
        <v>0</v>
      </c>
      <c r="K153" s="180" t="s">
        <v>515</v>
      </c>
      <c r="L153" s="39"/>
      <c r="M153" s="185" t="s">
        <v>1</v>
      </c>
      <c r="N153" s="186" t="s">
        <v>44</v>
      </c>
      <c r="O153" s="77"/>
      <c r="P153" s="187">
        <f>O153*H153</f>
        <v>0</v>
      </c>
      <c r="Q153" s="187">
        <v>0</v>
      </c>
      <c r="R153" s="187">
        <f>Q153*H153</f>
        <v>0</v>
      </c>
      <c r="S153" s="187">
        <v>0</v>
      </c>
      <c r="T153" s="18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89" t="s">
        <v>235</v>
      </c>
      <c r="AT153" s="189" t="s">
        <v>231</v>
      </c>
      <c r="AU153" s="189" t="s">
        <v>89</v>
      </c>
      <c r="AY153" s="19" t="s">
        <v>230</v>
      </c>
      <c r="BE153" s="190">
        <f>IF(N153="základní",J153,0)</f>
        <v>0</v>
      </c>
      <c r="BF153" s="190">
        <f>IF(N153="snížená",J153,0)</f>
        <v>0</v>
      </c>
      <c r="BG153" s="190">
        <f>IF(N153="zákl. přenesená",J153,0)</f>
        <v>0</v>
      </c>
      <c r="BH153" s="190">
        <f>IF(N153="sníž. přenesená",J153,0)</f>
        <v>0</v>
      </c>
      <c r="BI153" s="190">
        <f>IF(N153="nulová",J153,0)</f>
        <v>0</v>
      </c>
      <c r="BJ153" s="19" t="s">
        <v>87</v>
      </c>
      <c r="BK153" s="190">
        <f>ROUND(I153*H153,2)</f>
        <v>0</v>
      </c>
      <c r="BL153" s="19" t="s">
        <v>235</v>
      </c>
      <c r="BM153" s="189" t="s">
        <v>3305</v>
      </c>
    </row>
    <row r="154" s="2" customFormat="1">
      <c r="A154" s="38"/>
      <c r="B154" s="39"/>
      <c r="C154" s="38"/>
      <c r="D154" s="191" t="s">
        <v>237</v>
      </c>
      <c r="E154" s="38"/>
      <c r="F154" s="192" t="s">
        <v>1994</v>
      </c>
      <c r="G154" s="38"/>
      <c r="H154" s="38"/>
      <c r="I154" s="193"/>
      <c r="J154" s="38"/>
      <c r="K154" s="38"/>
      <c r="L154" s="39"/>
      <c r="M154" s="194"/>
      <c r="N154" s="195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237</v>
      </c>
      <c r="AU154" s="19" t="s">
        <v>89</v>
      </c>
    </row>
    <row r="155" s="2" customFormat="1">
      <c r="A155" s="38"/>
      <c r="B155" s="39"/>
      <c r="C155" s="38"/>
      <c r="D155" s="199" t="s">
        <v>397</v>
      </c>
      <c r="E155" s="38"/>
      <c r="F155" s="200" t="s">
        <v>1995</v>
      </c>
      <c r="G155" s="38"/>
      <c r="H155" s="38"/>
      <c r="I155" s="193"/>
      <c r="J155" s="38"/>
      <c r="K155" s="38"/>
      <c r="L155" s="39"/>
      <c r="M155" s="194"/>
      <c r="N155" s="195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397</v>
      </c>
      <c r="AU155" s="19" t="s">
        <v>89</v>
      </c>
    </row>
    <row r="156" s="15" customFormat="1">
      <c r="A156" s="15"/>
      <c r="B156" s="221"/>
      <c r="C156" s="15"/>
      <c r="D156" s="191" t="s">
        <v>519</v>
      </c>
      <c r="E156" s="222" t="s">
        <v>1</v>
      </c>
      <c r="F156" s="223" t="s">
        <v>1975</v>
      </c>
      <c r="G156" s="15"/>
      <c r="H156" s="222" t="s">
        <v>1</v>
      </c>
      <c r="I156" s="224"/>
      <c r="J156" s="15"/>
      <c r="K156" s="15"/>
      <c r="L156" s="221"/>
      <c r="M156" s="225"/>
      <c r="N156" s="226"/>
      <c r="O156" s="226"/>
      <c r="P156" s="226"/>
      <c r="Q156" s="226"/>
      <c r="R156" s="226"/>
      <c r="S156" s="226"/>
      <c r="T156" s="227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22" t="s">
        <v>519</v>
      </c>
      <c r="AU156" s="222" t="s">
        <v>89</v>
      </c>
      <c r="AV156" s="15" t="s">
        <v>87</v>
      </c>
      <c r="AW156" s="15" t="s">
        <v>35</v>
      </c>
      <c r="AX156" s="15" t="s">
        <v>79</v>
      </c>
      <c r="AY156" s="222" t="s">
        <v>230</v>
      </c>
    </row>
    <row r="157" s="13" customFormat="1">
      <c r="A157" s="13"/>
      <c r="B157" s="205"/>
      <c r="C157" s="13"/>
      <c r="D157" s="191" t="s">
        <v>519</v>
      </c>
      <c r="E157" s="206" t="s">
        <v>1</v>
      </c>
      <c r="F157" s="207" t="s">
        <v>3300</v>
      </c>
      <c r="G157" s="13"/>
      <c r="H157" s="208">
        <v>54.863</v>
      </c>
      <c r="I157" s="209"/>
      <c r="J157" s="13"/>
      <c r="K157" s="13"/>
      <c r="L157" s="205"/>
      <c r="M157" s="210"/>
      <c r="N157" s="211"/>
      <c r="O157" s="211"/>
      <c r="P157" s="211"/>
      <c r="Q157" s="211"/>
      <c r="R157" s="211"/>
      <c r="S157" s="211"/>
      <c r="T157" s="21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6" t="s">
        <v>519</v>
      </c>
      <c r="AU157" s="206" t="s">
        <v>89</v>
      </c>
      <c r="AV157" s="13" t="s">
        <v>89</v>
      </c>
      <c r="AW157" s="13" t="s">
        <v>35</v>
      </c>
      <c r="AX157" s="13" t="s">
        <v>79</v>
      </c>
      <c r="AY157" s="206" t="s">
        <v>230</v>
      </c>
    </row>
    <row r="158" s="14" customFormat="1">
      <c r="A158" s="14"/>
      <c r="B158" s="213"/>
      <c r="C158" s="14"/>
      <c r="D158" s="191" t="s">
        <v>519</v>
      </c>
      <c r="E158" s="214" t="s">
        <v>1</v>
      </c>
      <c r="F158" s="215" t="s">
        <v>534</v>
      </c>
      <c r="G158" s="14"/>
      <c r="H158" s="216">
        <v>54.863</v>
      </c>
      <c r="I158" s="217"/>
      <c r="J158" s="14"/>
      <c r="K158" s="14"/>
      <c r="L158" s="213"/>
      <c r="M158" s="218"/>
      <c r="N158" s="219"/>
      <c r="O158" s="219"/>
      <c r="P158" s="219"/>
      <c r="Q158" s="219"/>
      <c r="R158" s="219"/>
      <c r="S158" s="219"/>
      <c r="T158" s="22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14" t="s">
        <v>519</v>
      </c>
      <c r="AU158" s="214" t="s">
        <v>89</v>
      </c>
      <c r="AV158" s="14" t="s">
        <v>235</v>
      </c>
      <c r="AW158" s="14" t="s">
        <v>35</v>
      </c>
      <c r="AX158" s="14" t="s">
        <v>79</v>
      </c>
      <c r="AY158" s="214" t="s">
        <v>230</v>
      </c>
    </row>
    <row r="159" s="13" customFormat="1">
      <c r="A159" s="13"/>
      <c r="B159" s="205"/>
      <c r="C159" s="13"/>
      <c r="D159" s="191" t="s">
        <v>519</v>
      </c>
      <c r="E159" s="206" t="s">
        <v>1</v>
      </c>
      <c r="F159" s="207" t="s">
        <v>3306</v>
      </c>
      <c r="G159" s="13"/>
      <c r="H159" s="208">
        <v>16.459</v>
      </c>
      <c r="I159" s="209"/>
      <c r="J159" s="13"/>
      <c r="K159" s="13"/>
      <c r="L159" s="205"/>
      <c r="M159" s="210"/>
      <c r="N159" s="211"/>
      <c r="O159" s="211"/>
      <c r="P159" s="211"/>
      <c r="Q159" s="211"/>
      <c r="R159" s="211"/>
      <c r="S159" s="211"/>
      <c r="T159" s="21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06" t="s">
        <v>519</v>
      </c>
      <c r="AU159" s="206" t="s">
        <v>89</v>
      </c>
      <c r="AV159" s="13" t="s">
        <v>89</v>
      </c>
      <c r="AW159" s="13" t="s">
        <v>35</v>
      </c>
      <c r="AX159" s="13" t="s">
        <v>79</v>
      </c>
      <c r="AY159" s="206" t="s">
        <v>230</v>
      </c>
    </row>
    <row r="160" s="14" customFormat="1">
      <c r="A160" s="14"/>
      <c r="B160" s="213"/>
      <c r="C160" s="14"/>
      <c r="D160" s="191" t="s">
        <v>519</v>
      </c>
      <c r="E160" s="214" t="s">
        <v>1</v>
      </c>
      <c r="F160" s="215" t="s">
        <v>534</v>
      </c>
      <c r="G160" s="14"/>
      <c r="H160" s="216">
        <v>16.459</v>
      </c>
      <c r="I160" s="217"/>
      <c r="J160" s="14"/>
      <c r="K160" s="14"/>
      <c r="L160" s="213"/>
      <c r="M160" s="218"/>
      <c r="N160" s="219"/>
      <c r="O160" s="219"/>
      <c r="P160" s="219"/>
      <c r="Q160" s="219"/>
      <c r="R160" s="219"/>
      <c r="S160" s="219"/>
      <c r="T160" s="220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14" t="s">
        <v>519</v>
      </c>
      <c r="AU160" s="214" t="s">
        <v>89</v>
      </c>
      <c r="AV160" s="14" t="s">
        <v>235</v>
      </c>
      <c r="AW160" s="14" t="s">
        <v>35</v>
      </c>
      <c r="AX160" s="14" t="s">
        <v>87</v>
      </c>
      <c r="AY160" s="214" t="s">
        <v>230</v>
      </c>
    </row>
    <row r="161" s="2" customFormat="1" ht="16.5" customHeight="1">
      <c r="A161" s="38"/>
      <c r="B161" s="177"/>
      <c r="C161" s="178" t="s">
        <v>248</v>
      </c>
      <c r="D161" s="178" t="s">
        <v>231</v>
      </c>
      <c r="E161" s="179" t="s">
        <v>667</v>
      </c>
      <c r="F161" s="180" t="s">
        <v>668</v>
      </c>
      <c r="G161" s="181" t="s">
        <v>514</v>
      </c>
      <c r="H161" s="182">
        <v>99.75</v>
      </c>
      <c r="I161" s="183"/>
      <c r="J161" s="184">
        <f>ROUND(I161*H161,2)</f>
        <v>0</v>
      </c>
      <c r="K161" s="180" t="s">
        <v>515</v>
      </c>
      <c r="L161" s="39"/>
      <c r="M161" s="185" t="s">
        <v>1</v>
      </c>
      <c r="N161" s="186" t="s">
        <v>44</v>
      </c>
      <c r="O161" s="77"/>
      <c r="P161" s="187">
        <f>O161*H161</f>
        <v>0</v>
      </c>
      <c r="Q161" s="187">
        <v>0.00058</v>
      </c>
      <c r="R161" s="187">
        <f>Q161*H161</f>
        <v>0.057855000000000004</v>
      </c>
      <c r="S161" s="187">
        <v>0</v>
      </c>
      <c r="T161" s="18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89" t="s">
        <v>235</v>
      </c>
      <c r="AT161" s="189" t="s">
        <v>231</v>
      </c>
      <c r="AU161" s="189" t="s">
        <v>89</v>
      </c>
      <c r="AY161" s="19" t="s">
        <v>230</v>
      </c>
      <c r="BE161" s="190">
        <f>IF(N161="základní",J161,0)</f>
        <v>0</v>
      </c>
      <c r="BF161" s="190">
        <f>IF(N161="snížená",J161,0)</f>
        <v>0</v>
      </c>
      <c r="BG161" s="190">
        <f>IF(N161="zákl. přenesená",J161,0)</f>
        <v>0</v>
      </c>
      <c r="BH161" s="190">
        <f>IF(N161="sníž. přenesená",J161,0)</f>
        <v>0</v>
      </c>
      <c r="BI161" s="190">
        <f>IF(N161="nulová",J161,0)</f>
        <v>0</v>
      </c>
      <c r="BJ161" s="19" t="s">
        <v>87</v>
      </c>
      <c r="BK161" s="190">
        <f>ROUND(I161*H161,2)</f>
        <v>0</v>
      </c>
      <c r="BL161" s="19" t="s">
        <v>235</v>
      </c>
      <c r="BM161" s="189" t="s">
        <v>3307</v>
      </c>
    </row>
    <row r="162" s="2" customFormat="1">
      <c r="A162" s="38"/>
      <c r="B162" s="39"/>
      <c r="C162" s="38"/>
      <c r="D162" s="191" t="s">
        <v>237</v>
      </c>
      <c r="E162" s="38"/>
      <c r="F162" s="192" t="s">
        <v>670</v>
      </c>
      <c r="G162" s="38"/>
      <c r="H162" s="38"/>
      <c r="I162" s="193"/>
      <c r="J162" s="38"/>
      <c r="K162" s="38"/>
      <c r="L162" s="39"/>
      <c r="M162" s="194"/>
      <c r="N162" s="195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237</v>
      </c>
      <c r="AU162" s="19" t="s">
        <v>89</v>
      </c>
    </row>
    <row r="163" s="2" customFormat="1">
      <c r="A163" s="38"/>
      <c r="B163" s="39"/>
      <c r="C163" s="38"/>
      <c r="D163" s="199" t="s">
        <v>397</v>
      </c>
      <c r="E163" s="38"/>
      <c r="F163" s="200" t="s">
        <v>671</v>
      </c>
      <c r="G163" s="38"/>
      <c r="H163" s="38"/>
      <c r="I163" s="193"/>
      <c r="J163" s="38"/>
      <c r="K163" s="38"/>
      <c r="L163" s="39"/>
      <c r="M163" s="194"/>
      <c r="N163" s="195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397</v>
      </c>
      <c r="AU163" s="19" t="s">
        <v>89</v>
      </c>
    </row>
    <row r="164" s="15" customFormat="1">
      <c r="A164" s="15"/>
      <c r="B164" s="221"/>
      <c r="C164" s="15"/>
      <c r="D164" s="191" t="s">
        <v>519</v>
      </c>
      <c r="E164" s="222" t="s">
        <v>1</v>
      </c>
      <c r="F164" s="223" t="s">
        <v>1975</v>
      </c>
      <c r="G164" s="15"/>
      <c r="H164" s="222" t="s">
        <v>1</v>
      </c>
      <c r="I164" s="224"/>
      <c r="J164" s="15"/>
      <c r="K164" s="15"/>
      <c r="L164" s="221"/>
      <c r="M164" s="225"/>
      <c r="N164" s="226"/>
      <c r="O164" s="226"/>
      <c r="P164" s="226"/>
      <c r="Q164" s="226"/>
      <c r="R164" s="226"/>
      <c r="S164" s="226"/>
      <c r="T164" s="227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22" t="s">
        <v>519</v>
      </c>
      <c r="AU164" s="222" t="s">
        <v>89</v>
      </c>
      <c r="AV164" s="15" t="s">
        <v>87</v>
      </c>
      <c r="AW164" s="15" t="s">
        <v>35</v>
      </c>
      <c r="AX164" s="15" t="s">
        <v>79</v>
      </c>
      <c r="AY164" s="222" t="s">
        <v>230</v>
      </c>
    </row>
    <row r="165" s="13" customFormat="1">
      <c r="A165" s="13"/>
      <c r="B165" s="205"/>
      <c r="C165" s="13"/>
      <c r="D165" s="191" t="s">
        <v>519</v>
      </c>
      <c r="E165" s="206" t="s">
        <v>1</v>
      </c>
      <c r="F165" s="207" t="s">
        <v>3308</v>
      </c>
      <c r="G165" s="13"/>
      <c r="H165" s="208">
        <v>99.75</v>
      </c>
      <c r="I165" s="209"/>
      <c r="J165" s="13"/>
      <c r="K165" s="13"/>
      <c r="L165" s="205"/>
      <c r="M165" s="210"/>
      <c r="N165" s="211"/>
      <c r="O165" s="211"/>
      <c r="P165" s="211"/>
      <c r="Q165" s="211"/>
      <c r="R165" s="211"/>
      <c r="S165" s="211"/>
      <c r="T165" s="21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06" t="s">
        <v>519</v>
      </c>
      <c r="AU165" s="206" t="s">
        <v>89</v>
      </c>
      <c r="AV165" s="13" t="s">
        <v>89</v>
      </c>
      <c r="AW165" s="13" t="s">
        <v>35</v>
      </c>
      <c r="AX165" s="13" t="s">
        <v>79</v>
      </c>
      <c r="AY165" s="206" t="s">
        <v>230</v>
      </c>
    </row>
    <row r="166" s="14" customFormat="1">
      <c r="A166" s="14"/>
      <c r="B166" s="213"/>
      <c r="C166" s="14"/>
      <c r="D166" s="191" t="s">
        <v>519</v>
      </c>
      <c r="E166" s="214" t="s">
        <v>1</v>
      </c>
      <c r="F166" s="215" t="s">
        <v>534</v>
      </c>
      <c r="G166" s="14"/>
      <c r="H166" s="216">
        <v>99.75</v>
      </c>
      <c r="I166" s="217"/>
      <c r="J166" s="14"/>
      <c r="K166" s="14"/>
      <c r="L166" s="213"/>
      <c r="M166" s="218"/>
      <c r="N166" s="219"/>
      <c r="O166" s="219"/>
      <c r="P166" s="219"/>
      <c r="Q166" s="219"/>
      <c r="R166" s="219"/>
      <c r="S166" s="219"/>
      <c r="T166" s="220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14" t="s">
        <v>519</v>
      </c>
      <c r="AU166" s="214" t="s">
        <v>89</v>
      </c>
      <c r="AV166" s="14" t="s">
        <v>235</v>
      </c>
      <c r="AW166" s="14" t="s">
        <v>35</v>
      </c>
      <c r="AX166" s="14" t="s">
        <v>87</v>
      </c>
      <c r="AY166" s="214" t="s">
        <v>230</v>
      </c>
    </row>
    <row r="167" s="2" customFormat="1" ht="16.5" customHeight="1">
      <c r="A167" s="38"/>
      <c r="B167" s="177"/>
      <c r="C167" s="178" t="s">
        <v>252</v>
      </c>
      <c r="D167" s="178" t="s">
        <v>231</v>
      </c>
      <c r="E167" s="179" t="s">
        <v>673</v>
      </c>
      <c r="F167" s="180" t="s">
        <v>674</v>
      </c>
      <c r="G167" s="181" t="s">
        <v>514</v>
      </c>
      <c r="H167" s="182">
        <v>99.75</v>
      </c>
      <c r="I167" s="183"/>
      <c r="J167" s="184">
        <f>ROUND(I167*H167,2)</f>
        <v>0</v>
      </c>
      <c r="K167" s="180" t="s">
        <v>515</v>
      </c>
      <c r="L167" s="39"/>
      <c r="M167" s="185" t="s">
        <v>1</v>
      </c>
      <c r="N167" s="186" t="s">
        <v>44</v>
      </c>
      <c r="O167" s="77"/>
      <c r="P167" s="187">
        <f>O167*H167</f>
        <v>0</v>
      </c>
      <c r="Q167" s="187">
        <v>0</v>
      </c>
      <c r="R167" s="187">
        <f>Q167*H167</f>
        <v>0</v>
      </c>
      <c r="S167" s="187">
        <v>0</v>
      </c>
      <c r="T167" s="18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89" t="s">
        <v>235</v>
      </c>
      <c r="AT167" s="189" t="s">
        <v>231</v>
      </c>
      <c r="AU167" s="189" t="s">
        <v>89</v>
      </c>
      <c r="AY167" s="19" t="s">
        <v>230</v>
      </c>
      <c r="BE167" s="190">
        <f>IF(N167="základní",J167,0)</f>
        <v>0</v>
      </c>
      <c r="BF167" s="190">
        <f>IF(N167="snížená",J167,0)</f>
        <v>0</v>
      </c>
      <c r="BG167" s="190">
        <f>IF(N167="zákl. přenesená",J167,0)</f>
        <v>0</v>
      </c>
      <c r="BH167" s="190">
        <f>IF(N167="sníž. přenesená",J167,0)</f>
        <v>0</v>
      </c>
      <c r="BI167" s="190">
        <f>IF(N167="nulová",J167,0)</f>
        <v>0</v>
      </c>
      <c r="BJ167" s="19" t="s">
        <v>87</v>
      </c>
      <c r="BK167" s="190">
        <f>ROUND(I167*H167,2)</f>
        <v>0</v>
      </c>
      <c r="BL167" s="19" t="s">
        <v>235</v>
      </c>
      <c r="BM167" s="189" t="s">
        <v>3309</v>
      </c>
    </row>
    <row r="168" s="2" customFormat="1">
      <c r="A168" s="38"/>
      <c r="B168" s="39"/>
      <c r="C168" s="38"/>
      <c r="D168" s="191" t="s">
        <v>237</v>
      </c>
      <c r="E168" s="38"/>
      <c r="F168" s="192" t="s">
        <v>676</v>
      </c>
      <c r="G168" s="38"/>
      <c r="H168" s="38"/>
      <c r="I168" s="193"/>
      <c r="J168" s="38"/>
      <c r="K168" s="38"/>
      <c r="L168" s="39"/>
      <c r="M168" s="194"/>
      <c r="N168" s="195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237</v>
      </c>
      <c r="AU168" s="19" t="s">
        <v>89</v>
      </c>
    </row>
    <row r="169" s="2" customFormat="1">
      <c r="A169" s="38"/>
      <c r="B169" s="39"/>
      <c r="C169" s="38"/>
      <c r="D169" s="199" t="s">
        <v>397</v>
      </c>
      <c r="E169" s="38"/>
      <c r="F169" s="200" t="s">
        <v>677</v>
      </c>
      <c r="G169" s="38"/>
      <c r="H169" s="38"/>
      <c r="I169" s="193"/>
      <c r="J169" s="38"/>
      <c r="K169" s="38"/>
      <c r="L169" s="39"/>
      <c r="M169" s="194"/>
      <c r="N169" s="195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397</v>
      </c>
      <c r="AU169" s="19" t="s">
        <v>89</v>
      </c>
    </row>
    <row r="170" s="2" customFormat="1" ht="21.75" customHeight="1">
      <c r="A170" s="38"/>
      <c r="B170" s="177"/>
      <c r="C170" s="178" t="s">
        <v>256</v>
      </c>
      <c r="D170" s="178" t="s">
        <v>231</v>
      </c>
      <c r="E170" s="179" t="s">
        <v>689</v>
      </c>
      <c r="F170" s="180" t="s">
        <v>690</v>
      </c>
      <c r="G170" s="181" t="s">
        <v>578</v>
      </c>
      <c r="H170" s="182">
        <v>27.431999999999999</v>
      </c>
      <c r="I170" s="183"/>
      <c r="J170" s="184">
        <f>ROUND(I170*H170,2)</f>
        <v>0</v>
      </c>
      <c r="K170" s="180" t="s">
        <v>515</v>
      </c>
      <c r="L170" s="39"/>
      <c r="M170" s="185" t="s">
        <v>1</v>
      </c>
      <c r="N170" s="186" t="s">
        <v>44</v>
      </c>
      <c r="O170" s="77"/>
      <c r="P170" s="187">
        <f>O170*H170</f>
        <v>0</v>
      </c>
      <c r="Q170" s="187">
        <v>0</v>
      </c>
      <c r="R170" s="187">
        <f>Q170*H170</f>
        <v>0</v>
      </c>
      <c r="S170" s="187">
        <v>0</v>
      </c>
      <c r="T170" s="18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89" t="s">
        <v>235</v>
      </c>
      <c r="AT170" s="189" t="s">
        <v>231</v>
      </c>
      <c r="AU170" s="189" t="s">
        <v>89</v>
      </c>
      <c r="AY170" s="19" t="s">
        <v>230</v>
      </c>
      <c r="BE170" s="190">
        <f>IF(N170="základní",J170,0)</f>
        <v>0</v>
      </c>
      <c r="BF170" s="190">
        <f>IF(N170="snížená",J170,0)</f>
        <v>0</v>
      </c>
      <c r="BG170" s="190">
        <f>IF(N170="zákl. přenesená",J170,0)</f>
        <v>0</v>
      </c>
      <c r="BH170" s="190">
        <f>IF(N170="sníž. přenesená",J170,0)</f>
        <v>0</v>
      </c>
      <c r="BI170" s="190">
        <f>IF(N170="nulová",J170,0)</f>
        <v>0</v>
      </c>
      <c r="BJ170" s="19" t="s">
        <v>87</v>
      </c>
      <c r="BK170" s="190">
        <f>ROUND(I170*H170,2)</f>
        <v>0</v>
      </c>
      <c r="BL170" s="19" t="s">
        <v>235</v>
      </c>
      <c r="BM170" s="189" t="s">
        <v>3310</v>
      </c>
    </row>
    <row r="171" s="2" customFormat="1">
      <c r="A171" s="38"/>
      <c r="B171" s="39"/>
      <c r="C171" s="38"/>
      <c r="D171" s="191" t="s">
        <v>237</v>
      </c>
      <c r="E171" s="38"/>
      <c r="F171" s="192" t="s">
        <v>692</v>
      </c>
      <c r="G171" s="38"/>
      <c r="H171" s="38"/>
      <c r="I171" s="193"/>
      <c r="J171" s="38"/>
      <c r="K171" s="38"/>
      <c r="L171" s="39"/>
      <c r="M171" s="194"/>
      <c r="N171" s="195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237</v>
      </c>
      <c r="AU171" s="19" t="s">
        <v>89</v>
      </c>
    </row>
    <row r="172" s="2" customFormat="1">
      <c r="A172" s="38"/>
      <c r="B172" s="39"/>
      <c r="C172" s="38"/>
      <c r="D172" s="199" t="s">
        <v>397</v>
      </c>
      <c r="E172" s="38"/>
      <c r="F172" s="200" t="s">
        <v>693</v>
      </c>
      <c r="G172" s="38"/>
      <c r="H172" s="38"/>
      <c r="I172" s="193"/>
      <c r="J172" s="38"/>
      <c r="K172" s="38"/>
      <c r="L172" s="39"/>
      <c r="M172" s="194"/>
      <c r="N172" s="195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397</v>
      </c>
      <c r="AU172" s="19" t="s">
        <v>89</v>
      </c>
    </row>
    <row r="173" s="15" customFormat="1">
      <c r="A173" s="15"/>
      <c r="B173" s="221"/>
      <c r="C173" s="15"/>
      <c r="D173" s="191" t="s">
        <v>519</v>
      </c>
      <c r="E173" s="222" t="s">
        <v>1</v>
      </c>
      <c r="F173" s="223" t="s">
        <v>2039</v>
      </c>
      <c r="G173" s="15"/>
      <c r="H173" s="222" t="s">
        <v>1</v>
      </c>
      <c r="I173" s="224"/>
      <c r="J173" s="15"/>
      <c r="K173" s="15"/>
      <c r="L173" s="221"/>
      <c r="M173" s="225"/>
      <c r="N173" s="226"/>
      <c r="O173" s="226"/>
      <c r="P173" s="226"/>
      <c r="Q173" s="226"/>
      <c r="R173" s="226"/>
      <c r="S173" s="226"/>
      <c r="T173" s="22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22" t="s">
        <v>519</v>
      </c>
      <c r="AU173" s="222" t="s">
        <v>89</v>
      </c>
      <c r="AV173" s="15" t="s">
        <v>87</v>
      </c>
      <c r="AW173" s="15" t="s">
        <v>35</v>
      </c>
      <c r="AX173" s="15" t="s">
        <v>79</v>
      </c>
      <c r="AY173" s="222" t="s">
        <v>230</v>
      </c>
    </row>
    <row r="174" s="15" customFormat="1">
      <c r="A174" s="15"/>
      <c r="B174" s="221"/>
      <c r="C174" s="15"/>
      <c r="D174" s="191" t="s">
        <v>519</v>
      </c>
      <c r="E174" s="222" t="s">
        <v>1</v>
      </c>
      <c r="F174" s="223" t="s">
        <v>1975</v>
      </c>
      <c r="G174" s="15"/>
      <c r="H174" s="222" t="s">
        <v>1</v>
      </c>
      <c r="I174" s="224"/>
      <c r="J174" s="15"/>
      <c r="K174" s="15"/>
      <c r="L174" s="221"/>
      <c r="M174" s="225"/>
      <c r="N174" s="226"/>
      <c r="O174" s="226"/>
      <c r="P174" s="226"/>
      <c r="Q174" s="226"/>
      <c r="R174" s="226"/>
      <c r="S174" s="226"/>
      <c r="T174" s="227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22" t="s">
        <v>519</v>
      </c>
      <c r="AU174" s="222" t="s">
        <v>89</v>
      </c>
      <c r="AV174" s="15" t="s">
        <v>87</v>
      </c>
      <c r="AW174" s="15" t="s">
        <v>35</v>
      </c>
      <c r="AX174" s="15" t="s">
        <v>79</v>
      </c>
      <c r="AY174" s="222" t="s">
        <v>230</v>
      </c>
    </row>
    <row r="175" s="13" customFormat="1">
      <c r="A175" s="13"/>
      <c r="B175" s="205"/>
      <c r="C175" s="13"/>
      <c r="D175" s="191" t="s">
        <v>519</v>
      </c>
      <c r="E175" s="206" t="s">
        <v>1</v>
      </c>
      <c r="F175" s="207" t="s">
        <v>3300</v>
      </c>
      <c r="G175" s="13"/>
      <c r="H175" s="208">
        <v>54.863</v>
      </c>
      <c r="I175" s="209"/>
      <c r="J175" s="13"/>
      <c r="K175" s="13"/>
      <c r="L175" s="205"/>
      <c r="M175" s="210"/>
      <c r="N175" s="211"/>
      <c r="O175" s="211"/>
      <c r="P175" s="211"/>
      <c r="Q175" s="211"/>
      <c r="R175" s="211"/>
      <c r="S175" s="211"/>
      <c r="T175" s="21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6" t="s">
        <v>519</v>
      </c>
      <c r="AU175" s="206" t="s">
        <v>89</v>
      </c>
      <c r="AV175" s="13" t="s">
        <v>89</v>
      </c>
      <c r="AW175" s="13" t="s">
        <v>35</v>
      </c>
      <c r="AX175" s="13" t="s">
        <v>79</v>
      </c>
      <c r="AY175" s="206" t="s">
        <v>230</v>
      </c>
    </row>
    <row r="176" s="14" customFormat="1">
      <c r="A176" s="14"/>
      <c r="B176" s="213"/>
      <c r="C176" s="14"/>
      <c r="D176" s="191" t="s">
        <v>519</v>
      </c>
      <c r="E176" s="214" t="s">
        <v>1</v>
      </c>
      <c r="F176" s="215" t="s">
        <v>534</v>
      </c>
      <c r="G176" s="14"/>
      <c r="H176" s="216">
        <v>54.863</v>
      </c>
      <c r="I176" s="217"/>
      <c r="J176" s="14"/>
      <c r="K176" s="14"/>
      <c r="L176" s="213"/>
      <c r="M176" s="218"/>
      <c r="N176" s="219"/>
      <c r="O176" s="219"/>
      <c r="P176" s="219"/>
      <c r="Q176" s="219"/>
      <c r="R176" s="219"/>
      <c r="S176" s="219"/>
      <c r="T176" s="220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14" t="s">
        <v>519</v>
      </c>
      <c r="AU176" s="214" t="s">
        <v>89</v>
      </c>
      <c r="AV176" s="14" t="s">
        <v>235</v>
      </c>
      <c r="AW176" s="14" t="s">
        <v>35</v>
      </c>
      <c r="AX176" s="14" t="s">
        <v>79</v>
      </c>
      <c r="AY176" s="214" t="s">
        <v>230</v>
      </c>
    </row>
    <row r="177" s="13" customFormat="1">
      <c r="A177" s="13"/>
      <c r="B177" s="205"/>
      <c r="C177" s="13"/>
      <c r="D177" s="191" t="s">
        <v>519</v>
      </c>
      <c r="E177" s="206" t="s">
        <v>1</v>
      </c>
      <c r="F177" s="207" t="s">
        <v>3301</v>
      </c>
      <c r="G177" s="13"/>
      <c r="H177" s="208">
        <v>27.431999999999999</v>
      </c>
      <c r="I177" s="209"/>
      <c r="J177" s="13"/>
      <c r="K177" s="13"/>
      <c r="L177" s="205"/>
      <c r="M177" s="210"/>
      <c r="N177" s="211"/>
      <c r="O177" s="211"/>
      <c r="P177" s="211"/>
      <c r="Q177" s="211"/>
      <c r="R177" s="211"/>
      <c r="S177" s="211"/>
      <c r="T177" s="21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06" t="s">
        <v>519</v>
      </c>
      <c r="AU177" s="206" t="s">
        <v>89</v>
      </c>
      <c r="AV177" s="13" t="s">
        <v>89</v>
      </c>
      <c r="AW177" s="13" t="s">
        <v>35</v>
      </c>
      <c r="AX177" s="13" t="s">
        <v>79</v>
      </c>
      <c r="AY177" s="206" t="s">
        <v>230</v>
      </c>
    </row>
    <row r="178" s="14" customFormat="1">
      <c r="A178" s="14"/>
      <c r="B178" s="213"/>
      <c r="C178" s="14"/>
      <c r="D178" s="191" t="s">
        <v>519</v>
      </c>
      <c r="E178" s="214" t="s">
        <v>1</v>
      </c>
      <c r="F178" s="215" t="s">
        <v>534</v>
      </c>
      <c r="G178" s="14"/>
      <c r="H178" s="216">
        <v>27.431999999999999</v>
      </c>
      <c r="I178" s="217"/>
      <c r="J178" s="14"/>
      <c r="K178" s="14"/>
      <c r="L178" s="213"/>
      <c r="M178" s="218"/>
      <c r="N178" s="219"/>
      <c r="O178" s="219"/>
      <c r="P178" s="219"/>
      <c r="Q178" s="219"/>
      <c r="R178" s="219"/>
      <c r="S178" s="219"/>
      <c r="T178" s="220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14" t="s">
        <v>519</v>
      </c>
      <c r="AU178" s="214" t="s">
        <v>89</v>
      </c>
      <c r="AV178" s="14" t="s">
        <v>235</v>
      </c>
      <c r="AW178" s="14" t="s">
        <v>35</v>
      </c>
      <c r="AX178" s="14" t="s">
        <v>87</v>
      </c>
      <c r="AY178" s="214" t="s">
        <v>230</v>
      </c>
    </row>
    <row r="179" s="2" customFormat="1" ht="24.15" customHeight="1">
      <c r="A179" s="38"/>
      <c r="B179" s="177"/>
      <c r="C179" s="178" t="s">
        <v>260</v>
      </c>
      <c r="D179" s="178" t="s">
        <v>231</v>
      </c>
      <c r="E179" s="179" t="s">
        <v>698</v>
      </c>
      <c r="F179" s="180" t="s">
        <v>699</v>
      </c>
      <c r="G179" s="181" t="s">
        <v>578</v>
      </c>
      <c r="H179" s="182">
        <v>137.16</v>
      </c>
      <c r="I179" s="183"/>
      <c r="J179" s="184">
        <f>ROUND(I179*H179,2)</f>
        <v>0</v>
      </c>
      <c r="K179" s="180" t="s">
        <v>515</v>
      </c>
      <c r="L179" s="39"/>
      <c r="M179" s="185" t="s">
        <v>1</v>
      </c>
      <c r="N179" s="186" t="s">
        <v>44</v>
      </c>
      <c r="O179" s="77"/>
      <c r="P179" s="187">
        <f>O179*H179</f>
        <v>0</v>
      </c>
      <c r="Q179" s="187">
        <v>0</v>
      </c>
      <c r="R179" s="187">
        <f>Q179*H179</f>
        <v>0</v>
      </c>
      <c r="S179" s="187">
        <v>0</v>
      </c>
      <c r="T179" s="18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89" t="s">
        <v>235</v>
      </c>
      <c r="AT179" s="189" t="s">
        <v>231</v>
      </c>
      <c r="AU179" s="189" t="s">
        <v>89</v>
      </c>
      <c r="AY179" s="19" t="s">
        <v>230</v>
      </c>
      <c r="BE179" s="190">
        <f>IF(N179="základní",J179,0)</f>
        <v>0</v>
      </c>
      <c r="BF179" s="190">
        <f>IF(N179="snížená",J179,0)</f>
        <v>0</v>
      </c>
      <c r="BG179" s="190">
        <f>IF(N179="zákl. přenesená",J179,0)</f>
        <v>0</v>
      </c>
      <c r="BH179" s="190">
        <f>IF(N179="sníž. přenesená",J179,0)</f>
        <v>0</v>
      </c>
      <c r="BI179" s="190">
        <f>IF(N179="nulová",J179,0)</f>
        <v>0</v>
      </c>
      <c r="BJ179" s="19" t="s">
        <v>87</v>
      </c>
      <c r="BK179" s="190">
        <f>ROUND(I179*H179,2)</f>
        <v>0</v>
      </c>
      <c r="BL179" s="19" t="s">
        <v>235</v>
      </c>
      <c r="BM179" s="189" t="s">
        <v>3311</v>
      </c>
    </row>
    <row r="180" s="2" customFormat="1">
      <c r="A180" s="38"/>
      <c r="B180" s="39"/>
      <c r="C180" s="38"/>
      <c r="D180" s="191" t="s">
        <v>237</v>
      </c>
      <c r="E180" s="38"/>
      <c r="F180" s="192" t="s">
        <v>701</v>
      </c>
      <c r="G180" s="38"/>
      <c r="H180" s="38"/>
      <c r="I180" s="193"/>
      <c r="J180" s="38"/>
      <c r="K180" s="38"/>
      <c r="L180" s="39"/>
      <c r="M180" s="194"/>
      <c r="N180" s="195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237</v>
      </c>
      <c r="AU180" s="19" t="s">
        <v>89</v>
      </c>
    </row>
    <row r="181" s="2" customFormat="1">
      <c r="A181" s="38"/>
      <c r="B181" s="39"/>
      <c r="C181" s="38"/>
      <c r="D181" s="199" t="s">
        <v>397</v>
      </c>
      <c r="E181" s="38"/>
      <c r="F181" s="200" t="s">
        <v>702</v>
      </c>
      <c r="G181" s="38"/>
      <c r="H181" s="38"/>
      <c r="I181" s="193"/>
      <c r="J181" s="38"/>
      <c r="K181" s="38"/>
      <c r="L181" s="39"/>
      <c r="M181" s="194"/>
      <c r="N181" s="195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397</v>
      </c>
      <c r="AU181" s="19" t="s">
        <v>89</v>
      </c>
    </row>
    <row r="182" s="15" customFormat="1">
      <c r="A182" s="15"/>
      <c r="B182" s="221"/>
      <c r="C182" s="15"/>
      <c r="D182" s="191" t="s">
        <v>519</v>
      </c>
      <c r="E182" s="222" t="s">
        <v>1</v>
      </c>
      <c r="F182" s="223" t="s">
        <v>2039</v>
      </c>
      <c r="G182" s="15"/>
      <c r="H182" s="222" t="s">
        <v>1</v>
      </c>
      <c r="I182" s="224"/>
      <c r="J182" s="15"/>
      <c r="K182" s="15"/>
      <c r="L182" s="221"/>
      <c r="M182" s="225"/>
      <c r="N182" s="226"/>
      <c r="O182" s="226"/>
      <c r="P182" s="226"/>
      <c r="Q182" s="226"/>
      <c r="R182" s="226"/>
      <c r="S182" s="226"/>
      <c r="T182" s="227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22" t="s">
        <v>519</v>
      </c>
      <c r="AU182" s="222" t="s">
        <v>89</v>
      </c>
      <c r="AV182" s="15" t="s">
        <v>87</v>
      </c>
      <c r="AW182" s="15" t="s">
        <v>35</v>
      </c>
      <c r="AX182" s="15" t="s">
        <v>79</v>
      </c>
      <c r="AY182" s="222" t="s">
        <v>230</v>
      </c>
    </row>
    <row r="183" s="15" customFormat="1">
      <c r="A183" s="15"/>
      <c r="B183" s="221"/>
      <c r="C183" s="15"/>
      <c r="D183" s="191" t="s">
        <v>519</v>
      </c>
      <c r="E183" s="222" t="s">
        <v>1</v>
      </c>
      <c r="F183" s="223" t="s">
        <v>1975</v>
      </c>
      <c r="G183" s="15"/>
      <c r="H183" s="222" t="s">
        <v>1</v>
      </c>
      <c r="I183" s="224"/>
      <c r="J183" s="15"/>
      <c r="K183" s="15"/>
      <c r="L183" s="221"/>
      <c r="M183" s="225"/>
      <c r="N183" s="226"/>
      <c r="O183" s="226"/>
      <c r="P183" s="226"/>
      <c r="Q183" s="226"/>
      <c r="R183" s="226"/>
      <c r="S183" s="226"/>
      <c r="T183" s="227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22" t="s">
        <v>519</v>
      </c>
      <c r="AU183" s="222" t="s">
        <v>89</v>
      </c>
      <c r="AV183" s="15" t="s">
        <v>87</v>
      </c>
      <c r="AW183" s="15" t="s">
        <v>35</v>
      </c>
      <c r="AX183" s="15" t="s">
        <v>79</v>
      </c>
      <c r="AY183" s="222" t="s">
        <v>230</v>
      </c>
    </row>
    <row r="184" s="13" customFormat="1">
      <c r="A184" s="13"/>
      <c r="B184" s="205"/>
      <c r="C184" s="13"/>
      <c r="D184" s="191" t="s">
        <v>519</v>
      </c>
      <c r="E184" s="206" t="s">
        <v>1</v>
      </c>
      <c r="F184" s="207" t="s">
        <v>3300</v>
      </c>
      <c r="G184" s="13"/>
      <c r="H184" s="208">
        <v>54.863</v>
      </c>
      <c r="I184" s="209"/>
      <c r="J184" s="13"/>
      <c r="K184" s="13"/>
      <c r="L184" s="205"/>
      <c r="M184" s="210"/>
      <c r="N184" s="211"/>
      <c r="O184" s="211"/>
      <c r="P184" s="211"/>
      <c r="Q184" s="211"/>
      <c r="R184" s="211"/>
      <c r="S184" s="211"/>
      <c r="T184" s="21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06" t="s">
        <v>519</v>
      </c>
      <c r="AU184" s="206" t="s">
        <v>89</v>
      </c>
      <c r="AV184" s="13" t="s">
        <v>89</v>
      </c>
      <c r="AW184" s="13" t="s">
        <v>35</v>
      </c>
      <c r="AX184" s="13" t="s">
        <v>79</v>
      </c>
      <c r="AY184" s="206" t="s">
        <v>230</v>
      </c>
    </row>
    <row r="185" s="14" customFormat="1">
      <c r="A185" s="14"/>
      <c r="B185" s="213"/>
      <c r="C185" s="14"/>
      <c r="D185" s="191" t="s">
        <v>519</v>
      </c>
      <c r="E185" s="214" t="s">
        <v>1</v>
      </c>
      <c r="F185" s="215" t="s">
        <v>534</v>
      </c>
      <c r="G185" s="14"/>
      <c r="H185" s="216">
        <v>54.863</v>
      </c>
      <c r="I185" s="217"/>
      <c r="J185" s="14"/>
      <c r="K185" s="14"/>
      <c r="L185" s="213"/>
      <c r="M185" s="218"/>
      <c r="N185" s="219"/>
      <c r="O185" s="219"/>
      <c r="P185" s="219"/>
      <c r="Q185" s="219"/>
      <c r="R185" s="219"/>
      <c r="S185" s="219"/>
      <c r="T185" s="22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14" t="s">
        <v>519</v>
      </c>
      <c r="AU185" s="214" t="s">
        <v>89</v>
      </c>
      <c r="AV185" s="14" t="s">
        <v>235</v>
      </c>
      <c r="AW185" s="14" t="s">
        <v>35</v>
      </c>
      <c r="AX185" s="14" t="s">
        <v>79</v>
      </c>
      <c r="AY185" s="214" t="s">
        <v>230</v>
      </c>
    </row>
    <row r="186" s="13" customFormat="1">
      <c r="A186" s="13"/>
      <c r="B186" s="205"/>
      <c r="C186" s="13"/>
      <c r="D186" s="191" t="s">
        <v>519</v>
      </c>
      <c r="E186" s="206" t="s">
        <v>1</v>
      </c>
      <c r="F186" s="207" t="s">
        <v>3301</v>
      </c>
      <c r="G186" s="13"/>
      <c r="H186" s="208">
        <v>27.431999999999999</v>
      </c>
      <c r="I186" s="209"/>
      <c r="J186" s="13"/>
      <c r="K186" s="13"/>
      <c r="L186" s="205"/>
      <c r="M186" s="210"/>
      <c r="N186" s="211"/>
      <c r="O186" s="211"/>
      <c r="P186" s="211"/>
      <c r="Q186" s="211"/>
      <c r="R186" s="211"/>
      <c r="S186" s="211"/>
      <c r="T186" s="21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06" t="s">
        <v>519</v>
      </c>
      <c r="AU186" s="206" t="s">
        <v>89</v>
      </c>
      <c r="AV186" s="13" t="s">
        <v>89</v>
      </c>
      <c r="AW186" s="13" t="s">
        <v>35</v>
      </c>
      <c r="AX186" s="13" t="s">
        <v>79</v>
      </c>
      <c r="AY186" s="206" t="s">
        <v>230</v>
      </c>
    </row>
    <row r="187" s="14" customFormat="1">
      <c r="A187" s="14"/>
      <c r="B187" s="213"/>
      <c r="C187" s="14"/>
      <c r="D187" s="191" t="s">
        <v>519</v>
      </c>
      <c r="E187" s="214" t="s">
        <v>1</v>
      </c>
      <c r="F187" s="215" t="s">
        <v>534</v>
      </c>
      <c r="G187" s="14"/>
      <c r="H187" s="216">
        <v>27.431999999999999</v>
      </c>
      <c r="I187" s="217"/>
      <c r="J187" s="14"/>
      <c r="K187" s="14"/>
      <c r="L187" s="213"/>
      <c r="M187" s="218"/>
      <c r="N187" s="219"/>
      <c r="O187" s="219"/>
      <c r="P187" s="219"/>
      <c r="Q187" s="219"/>
      <c r="R187" s="219"/>
      <c r="S187" s="219"/>
      <c r="T187" s="220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14" t="s">
        <v>519</v>
      </c>
      <c r="AU187" s="214" t="s">
        <v>89</v>
      </c>
      <c r="AV187" s="14" t="s">
        <v>235</v>
      </c>
      <c r="AW187" s="14" t="s">
        <v>35</v>
      </c>
      <c r="AX187" s="14" t="s">
        <v>87</v>
      </c>
      <c r="AY187" s="214" t="s">
        <v>230</v>
      </c>
    </row>
    <row r="188" s="13" customFormat="1">
      <c r="A188" s="13"/>
      <c r="B188" s="205"/>
      <c r="C188" s="13"/>
      <c r="D188" s="191" t="s">
        <v>519</v>
      </c>
      <c r="E188" s="13"/>
      <c r="F188" s="207" t="s">
        <v>3312</v>
      </c>
      <c r="G188" s="13"/>
      <c r="H188" s="208">
        <v>137.16</v>
      </c>
      <c r="I188" s="209"/>
      <c r="J188" s="13"/>
      <c r="K188" s="13"/>
      <c r="L188" s="205"/>
      <c r="M188" s="210"/>
      <c r="N188" s="211"/>
      <c r="O188" s="211"/>
      <c r="P188" s="211"/>
      <c r="Q188" s="211"/>
      <c r="R188" s="211"/>
      <c r="S188" s="211"/>
      <c r="T188" s="21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06" t="s">
        <v>519</v>
      </c>
      <c r="AU188" s="206" t="s">
        <v>89</v>
      </c>
      <c r="AV188" s="13" t="s">
        <v>89</v>
      </c>
      <c r="AW188" s="13" t="s">
        <v>3</v>
      </c>
      <c r="AX188" s="13" t="s">
        <v>87</v>
      </c>
      <c r="AY188" s="206" t="s">
        <v>230</v>
      </c>
    </row>
    <row r="189" s="2" customFormat="1" ht="21.75" customHeight="1">
      <c r="A189" s="38"/>
      <c r="B189" s="177"/>
      <c r="C189" s="178" t="s">
        <v>264</v>
      </c>
      <c r="D189" s="178" t="s">
        <v>231</v>
      </c>
      <c r="E189" s="179" t="s">
        <v>704</v>
      </c>
      <c r="F189" s="180" t="s">
        <v>705</v>
      </c>
      <c r="G189" s="181" t="s">
        <v>578</v>
      </c>
      <c r="H189" s="182">
        <v>10.972</v>
      </c>
      <c r="I189" s="183"/>
      <c r="J189" s="184">
        <f>ROUND(I189*H189,2)</f>
        <v>0</v>
      </c>
      <c r="K189" s="180" t="s">
        <v>515</v>
      </c>
      <c r="L189" s="39"/>
      <c r="M189" s="185" t="s">
        <v>1</v>
      </c>
      <c r="N189" s="186" t="s">
        <v>44</v>
      </c>
      <c r="O189" s="77"/>
      <c r="P189" s="187">
        <f>O189*H189</f>
        <v>0</v>
      </c>
      <c r="Q189" s="187">
        <v>0</v>
      </c>
      <c r="R189" s="187">
        <f>Q189*H189</f>
        <v>0</v>
      </c>
      <c r="S189" s="187">
        <v>0</v>
      </c>
      <c r="T189" s="18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89" t="s">
        <v>235</v>
      </c>
      <c r="AT189" s="189" t="s">
        <v>231</v>
      </c>
      <c r="AU189" s="189" t="s">
        <v>89</v>
      </c>
      <c r="AY189" s="19" t="s">
        <v>230</v>
      </c>
      <c r="BE189" s="190">
        <f>IF(N189="základní",J189,0)</f>
        <v>0</v>
      </c>
      <c r="BF189" s="190">
        <f>IF(N189="snížená",J189,0)</f>
        <v>0</v>
      </c>
      <c r="BG189" s="190">
        <f>IF(N189="zákl. přenesená",J189,0)</f>
        <v>0</v>
      </c>
      <c r="BH189" s="190">
        <f>IF(N189="sníž. přenesená",J189,0)</f>
        <v>0</v>
      </c>
      <c r="BI189" s="190">
        <f>IF(N189="nulová",J189,0)</f>
        <v>0</v>
      </c>
      <c r="BJ189" s="19" t="s">
        <v>87</v>
      </c>
      <c r="BK189" s="190">
        <f>ROUND(I189*H189,2)</f>
        <v>0</v>
      </c>
      <c r="BL189" s="19" t="s">
        <v>235</v>
      </c>
      <c r="BM189" s="189" t="s">
        <v>3313</v>
      </c>
    </row>
    <row r="190" s="2" customFormat="1">
      <c r="A190" s="38"/>
      <c r="B190" s="39"/>
      <c r="C190" s="38"/>
      <c r="D190" s="191" t="s">
        <v>237</v>
      </c>
      <c r="E190" s="38"/>
      <c r="F190" s="192" t="s">
        <v>707</v>
      </c>
      <c r="G190" s="38"/>
      <c r="H190" s="38"/>
      <c r="I190" s="193"/>
      <c r="J190" s="38"/>
      <c r="K190" s="38"/>
      <c r="L190" s="39"/>
      <c r="M190" s="194"/>
      <c r="N190" s="195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237</v>
      </c>
      <c r="AU190" s="19" t="s">
        <v>89</v>
      </c>
    </row>
    <row r="191" s="2" customFormat="1">
      <c r="A191" s="38"/>
      <c r="B191" s="39"/>
      <c r="C191" s="38"/>
      <c r="D191" s="199" t="s">
        <v>397</v>
      </c>
      <c r="E191" s="38"/>
      <c r="F191" s="200" t="s">
        <v>708</v>
      </c>
      <c r="G191" s="38"/>
      <c r="H191" s="38"/>
      <c r="I191" s="193"/>
      <c r="J191" s="38"/>
      <c r="K191" s="38"/>
      <c r="L191" s="39"/>
      <c r="M191" s="194"/>
      <c r="N191" s="195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397</v>
      </c>
      <c r="AU191" s="19" t="s">
        <v>89</v>
      </c>
    </row>
    <row r="192" s="15" customFormat="1">
      <c r="A192" s="15"/>
      <c r="B192" s="221"/>
      <c r="C192" s="15"/>
      <c r="D192" s="191" t="s">
        <v>519</v>
      </c>
      <c r="E192" s="222" t="s">
        <v>1</v>
      </c>
      <c r="F192" s="223" t="s">
        <v>2039</v>
      </c>
      <c r="G192" s="15"/>
      <c r="H192" s="222" t="s">
        <v>1</v>
      </c>
      <c r="I192" s="224"/>
      <c r="J192" s="15"/>
      <c r="K192" s="15"/>
      <c r="L192" s="221"/>
      <c r="M192" s="225"/>
      <c r="N192" s="226"/>
      <c r="O192" s="226"/>
      <c r="P192" s="226"/>
      <c r="Q192" s="226"/>
      <c r="R192" s="226"/>
      <c r="S192" s="226"/>
      <c r="T192" s="227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22" t="s">
        <v>519</v>
      </c>
      <c r="AU192" s="222" t="s">
        <v>89</v>
      </c>
      <c r="AV192" s="15" t="s">
        <v>87</v>
      </c>
      <c r="AW192" s="15" t="s">
        <v>35</v>
      </c>
      <c r="AX192" s="15" t="s">
        <v>79</v>
      </c>
      <c r="AY192" s="222" t="s">
        <v>230</v>
      </c>
    </row>
    <row r="193" s="13" customFormat="1">
      <c r="A193" s="13"/>
      <c r="B193" s="205"/>
      <c r="C193" s="13"/>
      <c r="D193" s="191" t="s">
        <v>519</v>
      </c>
      <c r="E193" s="206" t="s">
        <v>1</v>
      </c>
      <c r="F193" s="207" t="s">
        <v>3303</v>
      </c>
      <c r="G193" s="13"/>
      <c r="H193" s="208">
        <v>5.4859999999999998</v>
      </c>
      <c r="I193" s="209"/>
      <c r="J193" s="13"/>
      <c r="K193" s="13"/>
      <c r="L193" s="205"/>
      <c r="M193" s="210"/>
      <c r="N193" s="211"/>
      <c r="O193" s="211"/>
      <c r="P193" s="211"/>
      <c r="Q193" s="211"/>
      <c r="R193" s="211"/>
      <c r="S193" s="211"/>
      <c r="T193" s="21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06" t="s">
        <v>519</v>
      </c>
      <c r="AU193" s="206" t="s">
        <v>89</v>
      </c>
      <c r="AV193" s="13" t="s">
        <v>89</v>
      </c>
      <c r="AW193" s="13" t="s">
        <v>35</v>
      </c>
      <c r="AX193" s="13" t="s">
        <v>79</v>
      </c>
      <c r="AY193" s="206" t="s">
        <v>230</v>
      </c>
    </row>
    <row r="194" s="13" customFormat="1">
      <c r="A194" s="13"/>
      <c r="B194" s="205"/>
      <c r="C194" s="13"/>
      <c r="D194" s="191" t="s">
        <v>519</v>
      </c>
      <c r="E194" s="206" t="s">
        <v>1</v>
      </c>
      <c r="F194" s="207" t="s">
        <v>3303</v>
      </c>
      <c r="G194" s="13"/>
      <c r="H194" s="208">
        <v>5.4859999999999998</v>
      </c>
      <c r="I194" s="209"/>
      <c r="J194" s="13"/>
      <c r="K194" s="13"/>
      <c r="L194" s="205"/>
      <c r="M194" s="210"/>
      <c r="N194" s="211"/>
      <c r="O194" s="211"/>
      <c r="P194" s="211"/>
      <c r="Q194" s="211"/>
      <c r="R194" s="211"/>
      <c r="S194" s="211"/>
      <c r="T194" s="21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06" t="s">
        <v>519</v>
      </c>
      <c r="AU194" s="206" t="s">
        <v>89</v>
      </c>
      <c r="AV194" s="13" t="s">
        <v>89</v>
      </c>
      <c r="AW194" s="13" t="s">
        <v>35</v>
      </c>
      <c r="AX194" s="13" t="s">
        <v>79</v>
      </c>
      <c r="AY194" s="206" t="s">
        <v>230</v>
      </c>
    </row>
    <row r="195" s="14" customFormat="1">
      <c r="A195" s="14"/>
      <c r="B195" s="213"/>
      <c r="C195" s="14"/>
      <c r="D195" s="191" t="s">
        <v>519</v>
      </c>
      <c r="E195" s="214" t="s">
        <v>1</v>
      </c>
      <c r="F195" s="215" t="s">
        <v>534</v>
      </c>
      <c r="G195" s="14"/>
      <c r="H195" s="216">
        <v>10.972</v>
      </c>
      <c r="I195" s="217"/>
      <c r="J195" s="14"/>
      <c r="K195" s="14"/>
      <c r="L195" s="213"/>
      <c r="M195" s="218"/>
      <c r="N195" s="219"/>
      <c r="O195" s="219"/>
      <c r="P195" s="219"/>
      <c r="Q195" s="219"/>
      <c r="R195" s="219"/>
      <c r="S195" s="219"/>
      <c r="T195" s="220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14" t="s">
        <v>519</v>
      </c>
      <c r="AU195" s="214" t="s">
        <v>89</v>
      </c>
      <c r="AV195" s="14" t="s">
        <v>235</v>
      </c>
      <c r="AW195" s="14" t="s">
        <v>35</v>
      </c>
      <c r="AX195" s="14" t="s">
        <v>87</v>
      </c>
      <c r="AY195" s="214" t="s">
        <v>230</v>
      </c>
    </row>
    <row r="196" s="2" customFormat="1" ht="24.15" customHeight="1">
      <c r="A196" s="38"/>
      <c r="B196" s="177"/>
      <c r="C196" s="178" t="s">
        <v>268</v>
      </c>
      <c r="D196" s="178" t="s">
        <v>231</v>
      </c>
      <c r="E196" s="179" t="s">
        <v>713</v>
      </c>
      <c r="F196" s="180" t="s">
        <v>714</v>
      </c>
      <c r="G196" s="181" t="s">
        <v>578</v>
      </c>
      <c r="H196" s="182">
        <v>54.859999999999999</v>
      </c>
      <c r="I196" s="183"/>
      <c r="J196" s="184">
        <f>ROUND(I196*H196,2)</f>
        <v>0</v>
      </c>
      <c r="K196" s="180" t="s">
        <v>515</v>
      </c>
      <c r="L196" s="39"/>
      <c r="M196" s="185" t="s">
        <v>1</v>
      </c>
      <c r="N196" s="186" t="s">
        <v>44</v>
      </c>
      <c r="O196" s="77"/>
      <c r="P196" s="187">
        <f>O196*H196</f>
        <v>0</v>
      </c>
      <c r="Q196" s="187">
        <v>0</v>
      </c>
      <c r="R196" s="187">
        <f>Q196*H196</f>
        <v>0</v>
      </c>
      <c r="S196" s="187">
        <v>0</v>
      </c>
      <c r="T196" s="188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89" t="s">
        <v>235</v>
      </c>
      <c r="AT196" s="189" t="s">
        <v>231</v>
      </c>
      <c r="AU196" s="189" t="s">
        <v>89</v>
      </c>
      <c r="AY196" s="19" t="s">
        <v>230</v>
      </c>
      <c r="BE196" s="190">
        <f>IF(N196="základní",J196,0)</f>
        <v>0</v>
      </c>
      <c r="BF196" s="190">
        <f>IF(N196="snížená",J196,0)</f>
        <v>0</v>
      </c>
      <c r="BG196" s="190">
        <f>IF(N196="zákl. přenesená",J196,0)</f>
        <v>0</v>
      </c>
      <c r="BH196" s="190">
        <f>IF(N196="sníž. přenesená",J196,0)</f>
        <v>0</v>
      </c>
      <c r="BI196" s="190">
        <f>IF(N196="nulová",J196,0)</f>
        <v>0</v>
      </c>
      <c r="BJ196" s="19" t="s">
        <v>87</v>
      </c>
      <c r="BK196" s="190">
        <f>ROUND(I196*H196,2)</f>
        <v>0</v>
      </c>
      <c r="BL196" s="19" t="s">
        <v>235</v>
      </c>
      <c r="BM196" s="189" t="s">
        <v>3314</v>
      </c>
    </row>
    <row r="197" s="2" customFormat="1">
      <c r="A197" s="38"/>
      <c r="B197" s="39"/>
      <c r="C197" s="38"/>
      <c r="D197" s="191" t="s">
        <v>237</v>
      </c>
      <c r="E197" s="38"/>
      <c r="F197" s="192" t="s">
        <v>716</v>
      </c>
      <c r="G197" s="38"/>
      <c r="H197" s="38"/>
      <c r="I197" s="193"/>
      <c r="J197" s="38"/>
      <c r="K197" s="38"/>
      <c r="L197" s="39"/>
      <c r="M197" s="194"/>
      <c r="N197" s="195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237</v>
      </c>
      <c r="AU197" s="19" t="s">
        <v>89</v>
      </c>
    </row>
    <row r="198" s="2" customFormat="1">
      <c r="A198" s="38"/>
      <c r="B198" s="39"/>
      <c r="C198" s="38"/>
      <c r="D198" s="199" t="s">
        <v>397</v>
      </c>
      <c r="E198" s="38"/>
      <c r="F198" s="200" t="s">
        <v>717</v>
      </c>
      <c r="G198" s="38"/>
      <c r="H198" s="38"/>
      <c r="I198" s="193"/>
      <c r="J198" s="38"/>
      <c r="K198" s="38"/>
      <c r="L198" s="39"/>
      <c r="M198" s="194"/>
      <c r="N198" s="195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397</v>
      </c>
      <c r="AU198" s="19" t="s">
        <v>89</v>
      </c>
    </row>
    <row r="199" s="15" customFormat="1">
      <c r="A199" s="15"/>
      <c r="B199" s="221"/>
      <c r="C199" s="15"/>
      <c r="D199" s="191" t="s">
        <v>519</v>
      </c>
      <c r="E199" s="222" t="s">
        <v>1</v>
      </c>
      <c r="F199" s="223" t="s">
        <v>2039</v>
      </c>
      <c r="G199" s="15"/>
      <c r="H199" s="222" t="s">
        <v>1</v>
      </c>
      <c r="I199" s="224"/>
      <c r="J199" s="15"/>
      <c r="K199" s="15"/>
      <c r="L199" s="221"/>
      <c r="M199" s="225"/>
      <c r="N199" s="226"/>
      <c r="O199" s="226"/>
      <c r="P199" s="226"/>
      <c r="Q199" s="226"/>
      <c r="R199" s="226"/>
      <c r="S199" s="226"/>
      <c r="T199" s="227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22" t="s">
        <v>519</v>
      </c>
      <c r="AU199" s="222" t="s">
        <v>89</v>
      </c>
      <c r="AV199" s="15" t="s">
        <v>87</v>
      </c>
      <c r="AW199" s="15" t="s">
        <v>35</v>
      </c>
      <c r="AX199" s="15" t="s">
        <v>79</v>
      </c>
      <c r="AY199" s="222" t="s">
        <v>230</v>
      </c>
    </row>
    <row r="200" s="13" customFormat="1">
      <c r="A200" s="13"/>
      <c r="B200" s="205"/>
      <c r="C200" s="13"/>
      <c r="D200" s="191" t="s">
        <v>519</v>
      </c>
      <c r="E200" s="206" t="s">
        <v>1</v>
      </c>
      <c r="F200" s="207" t="s">
        <v>3303</v>
      </c>
      <c r="G200" s="13"/>
      <c r="H200" s="208">
        <v>5.4859999999999998</v>
      </c>
      <c r="I200" s="209"/>
      <c r="J200" s="13"/>
      <c r="K200" s="13"/>
      <c r="L200" s="205"/>
      <c r="M200" s="210"/>
      <c r="N200" s="211"/>
      <c r="O200" s="211"/>
      <c r="P200" s="211"/>
      <c r="Q200" s="211"/>
      <c r="R200" s="211"/>
      <c r="S200" s="211"/>
      <c r="T200" s="21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06" t="s">
        <v>519</v>
      </c>
      <c r="AU200" s="206" t="s">
        <v>89</v>
      </c>
      <c r="AV200" s="13" t="s">
        <v>89</v>
      </c>
      <c r="AW200" s="13" t="s">
        <v>35</v>
      </c>
      <c r="AX200" s="13" t="s">
        <v>79</v>
      </c>
      <c r="AY200" s="206" t="s">
        <v>230</v>
      </c>
    </row>
    <row r="201" s="13" customFormat="1">
      <c r="A201" s="13"/>
      <c r="B201" s="205"/>
      <c r="C201" s="13"/>
      <c r="D201" s="191" t="s">
        <v>519</v>
      </c>
      <c r="E201" s="206" t="s">
        <v>1</v>
      </c>
      <c r="F201" s="207" t="s">
        <v>3303</v>
      </c>
      <c r="G201" s="13"/>
      <c r="H201" s="208">
        <v>5.4859999999999998</v>
      </c>
      <c r="I201" s="209"/>
      <c r="J201" s="13"/>
      <c r="K201" s="13"/>
      <c r="L201" s="205"/>
      <c r="M201" s="210"/>
      <c r="N201" s="211"/>
      <c r="O201" s="211"/>
      <c r="P201" s="211"/>
      <c r="Q201" s="211"/>
      <c r="R201" s="211"/>
      <c r="S201" s="211"/>
      <c r="T201" s="21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06" t="s">
        <v>519</v>
      </c>
      <c r="AU201" s="206" t="s">
        <v>89</v>
      </c>
      <c r="AV201" s="13" t="s">
        <v>89</v>
      </c>
      <c r="AW201" s="13" t="s">
        <v>35</v>
      </c>
      <c r="AX201" s="13" t="s">
        <v>79</v>
      </c>
      <c r="AY201" s="206" t="s">
        <v>230</v>
      </c>
    </row>
    <row r="202" s="14" customFormat="1">
      <c r="A202" s="14"/>
      <c r="B202" s="213"/>
      <c r="C202" s="14"/>
      <c r="D202" s="191" t="s">
        <v>519</v>
      </c>
      <c r="E202" s="214" t="s">
        <v>1</v>
      </c>
      <c r="F202" s="215" t="s">
        <v>534</v>
      </c>
      <c r="G202" s="14"/>
      <c r="H202" s="216">
        <v>10.972</v>
      </c>
      <c r="I202" s="217"/>
      <c r="J202" s="14"/>
      <c r="K202" s="14"/>
      <c r="L202" s="213"/>
      <c r="M202" s="218"/>
      <c r="N202" s="219"/>
      <c r="O202" s="219"/>
      <c r="P202" s="219"/>
      <c r="Q202" s="219"/>
      <c r="R202" s="219"/>
      <c r="S202" s="219"/>
      <c r="T202" s="22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14" t="s">
        <v>519</v>
      </c>
      <c r="AU202" s="214" t="s">
        <v>89</v>
      </c>
      <c r="AV202" s="14" t="s">
        <v>235</v>
      </c>
      <c r="AW202" s="14" t="s">
        <v>35</v>
      </c>
      <c r="AX202" s="14" t="s">
        <v>87</v>
      </c>
      <c r="AY202" s="214" t="s">
        <v>230</v>
      </c>
    </row>
    <row r="203" s="13" customFormat="1">
      <c r="A203" s="13"/>
      <c r="B203" s="205"/>
      <c r="C203" s="13"/>
      <c r="D203" s="191" t="s">
        <v>519</v>
      </c>
      <c r="E203" s="13"/>
      <c r="F203" s="207" t="s">
        <v>3315</v>
      </c>
      <c r="G203" s="13"/>
      <c r="H203" s="208">
        <v>54.859999999999999</v>
      </c>
      <c r="I203" s="209"/>
      <c r="J203" s="13"/>
      <c r="K203" s="13"/>
      <c r="L203" s="205"/>
      <c r="M203" s="210"/>
      <c r="N203" s="211"/>
      <c r="O203" s="211"/>
      <c r="P203" s="211"/>
      <c r="Q203" s="211"/>
      <c r="R203" s="211"/>
      <c r="S203" s="211"/>
      <c r="T203" s="21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06" t="s">
        <v>519</v>
      </c>
      <c r="AU203" s="206" t="s">
        <v>89</v>
      </c>
      <c r="AV203" s="13" t="s">
        <v>89</v>
      </c>
      <c r="AW203" s="13" t="s">
        <v>3</v>
      </c>
      <c r="AX203" s="13" t="s">
        <v>87</v>
      </c>
      <c r="AY203" s="206" t="s">
        <v>230</v>
      </c>
    </row>
    <row r="204" s="2" customFormat="1" ht="21.75" customHeight="1">
      <c r="A204" s="38"/>
      <c r="B204" s="177"/>
      <c r="C204" s="178" t="s">
        <v>272</v>
      </c>
      <c r="D204" s="178" t="s">
        <v>231</v>
      </c>
      <c r="E204" s="179" t="s">
        <v>719</v>
      </c>
      <c r="F204" s="180" t="s">
        <v>720</v>
      </c>
      <c r="G204" s="181" t="s">
        <v>578</v>
      </c>
      <c r="H204" s="182">
        <v>16.459</v>
      </c>
      <c r="I204" s="183"/>
      <c r="J204" s="184">
        <f>ROUND(I204*H204,2)</f>
        <v>0</v>
      </c>
      <c r="K204" s="180" t="s">
        <v>515</v>
      </c>
      <c r="L204" s="39"/>
      <c r="M204" s="185" t="s">
        <v>1</v>
      </c>
      <c r="N204" s="186" t="s">
        <v>44</v>
      </c>
      <c r="O204" s="77"/>
      <c r="P204" s="187">
        <f>O204*H204</f>
        <v>0</v>
      </c>
      <c r="Q204" s="187">
        <v>0</v>
      </c>
      <c r="R204" s="187">
        <f>Q204*H204</f>
        <v>0</v>
      </c>
      <c r="S204" s="187">
        <v>0</v>
      </c>
      <c r="T204" s="188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89" t="s">
        <v>235</v>
      </c>
      <c r="AT204" s="189" t="s">
        <v>231</v>
      </c>
      <c r="AU204" s="189" t="s">
        <v>89</v>
      </c>
      <c r="AY204" s="19" t="s">
        <v>230</v>
      </c>
      <c r="BE204" s="190">
        <f>IF(N204="základní",J204,0)</f>
        <v>0</v>
      </c>
      <c r="BF204" s="190">
        <f>IF(N204="snížená",J204,0)</f>
        <v>0</v>
      </c>
      <c r="BG204" s="190">
        <f>IF(N204="zákl. přenesená",J204,0)</f>
        <v>0</v>
      </c>
      <c r="BH204" s="190">
        <f>IF(N204="sníž. přenesená",J204,0)</f>
        <v>0</v>
      </c>
      <c r="BI204" s="190">
        <f>IF(N204="nulová",J204,0)</f>
        <v>0</v>
      </c>
      <c r="BJ204" s="19" t="s">
        <v>87</v>
      </c>
      <c r="BK204" s="190">
        <f>ROUND(I204*H204,2)</f>
        <v>0</v>
      </c>
      <c r="BL204" s="19" t="s">
        <v>235</v>
      </c>
      <c r="BM204" s="189" t="s">
        <v>3316</v>
      </c>
    </row>
    <row r="205" s="2" customFormat="1">
      <c r="A205" s="38"/>
      <c r="B205" s="39"/>
      <c r="C205" s="38"/>
      <c r="D205" s="191" t="s">
        <v>237</v>
      </c>
      <c r="E205" s="38"/>
      <c r="F205" s="192" t="s">
        <v>722</v>
      </c>
      <c r="G205" s="38"/>
      <c r="H205" s="38"/>
      <c r="I205" s="193"/>
      <c r="J205" s="38"/>
      <c r="K205" s="38"/>
      <c r="L205" s="39"/>
      <c r="M205" s="194"/>
      <c r="N205" s="195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237</v>
      </c>
      <c r="AU205" s="19" t="s">
        <v>89</v>
      </c>
    </row>
    <row r="206" s="2" customFormat="1">
      <c r="A206" s="38"/>
      <c r="B206" s="39"/>
      <c r="C206" s="38"/>
      <c r="D206" s="199" t="s">
        <v>397</v>
      </c>
      <c r="E206" s="38"/>
      <c r="F206" s="200" t="s">
        <v>723</v>
      </c>
      <c r="G206" s="38"/>
      <c r="H206" s="38"/>
      <c r="I206" s="193"/>
      <c r="J206" s="38"/>
      <c r="K206" s="38"/>
      <c r="L206" s="39"/>
      <c r="M206" s="194"/>
      <c r="N206" s="195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397</v>
      </c>
      <c r="AU206" s="19" t="s">
        <v>89</v>
      </c>
    </row>
    <row r="207" s="15" customFormat="1">
      <c r="A207" s="15"/>
      <c r="B207" s="221"/>
      <c r="C207" s="15"/>
      <c r="D207" s="191" t="s">
        <v>519</v>
      </c>
      <c r="E207" s="222" t="s">
        <v>1</v>
      </c>
      <c r="F207" s="223" t="s">
        <v>2039</v>
      </c>
      <c r="G207" s="15"/>
      <c r="H207" s="222" t="s">
        <v>1</v>
      </c>
      <c r="I207" s="224"/>
      <c r="J207" s="15"/>
      <c r="K207" s="15"/>
      <c r="L207" s="221"/>
      <c r="M207" s="225"/>
      <c r="N207" s="226"/>
      <c r="O207" s="226"/>
      <c r="P207" s="226"/>
      <c r="Q207" s="226"/>
      <c r="R207" s="226"/>
      <c r="S207" s="226"/>
      <c r="T207" s="227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22" t="s">
        <v>519</v>
      </c>
      <c r="AU207" s="222" t="s">
        <v>89</v>
      </c>
      <c r="AV207" s="15" t="s">
        <v>87</v>
      </c>
      <c r="AW207" s="15" t="s">
        <v>35</v>
      </c>
      <c r="AX207" s="15" t="s">
        <v>79</v>
      </c>
      <c r="AY207" s="222" t="s">
        <v>230</v>
      </c>
    </row>
    <row r="208" s="13" customFormat="1">
      <c r="A208" s="13"/>
      <c r="B208" s="205"/>
      <c r="C208" s="13"/>
      <c r="D208" s="191" t="s">
        <v>519</v>
      </c>
      <c r="E208" s="206" t="s">
        <v>1</v>
      </c>
      <c r="F208" s="207" t="s">
        <v>3306</v>
      </c>
      <c r="G208" s="13"/>
      <c r="H208" s="208">
        <v>16.459</v>
      </c>
      <c r="I208" s="209"/>
      <c r="J208" s="13"/>
      <c r="K208" s="13"/>
      <c r="L208" s="205"/>
      <c r="M208" s="210"/>
      <c r="N208" s="211"/>
      <c r="O208" s="211"/>
      <c r="P208" s="211"/>
      <c r="Q208" s="211"/>
      <c r="R208" s="211"/>
      <c r="S208" s="211"/>
      <c r="T208" s="21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06" t="s">
        <v>519</v>
      </c>
      <c r="AU208" s="206" t="s">
        <v>89</v>
      </c>
      <c r="AV208" s="13" t="s">
        <v>89</v>
      </c>
      <c r="AW208" s="13" t="s">
        <v>35</v>
      </c>
      <c r="AX208" s="13" t="s">
        <v>79</v>
      </c>
      <c r="AY208" s="206" t="s">
        <v>230</v>
      </c>
    </row>
    <row r="209" s="14" customFormat="1">
      <c r="A209" s="14"/>
      <c r="B209" s="213"/>
      <c r="C209" s="14"/>
      <c r="D209" s="191" t="s">
        <v>519</v>
      </c>
      <c r="E209" s="214" t="s">
        <v>1</v>
      </c>
      <c r="F209" s="215" t="s">
        <v>534</v>
      </c>
      <c r="G209" s="14"/>
      <c r="H209" s="216">
        <v>16.459</v>
      </c>
      <c r="I209" s="217"/>
      <c r="J209" s="14"/>
      <c r="K209" s="14"/>
      <c r="L209" s="213"/>
      <c r="M209" s="218"/>
      <c r="N209" s="219"/>
      <c r="O209" s="219"/>
      <c r="P209" s="219"/>
      <c r="Q209" s="219"/>
      <c r="R209" s="219"/>
      <c r="S209" s="219"/>
      <c r="T209" s="220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14" t="s">
        <v>519</v>
      </c>
      <c r="AU209" s="214" t="s">
        <v>89</v>
      </c>
      <c r="AV209" s="14" t="s">
        <v>235</v>
      </c>
      <c r="AW209" s="14" t="s">
        <v>35</v>
      </c>
      <c r="AX209" s="14" t="s">
        <v>87</v>
      </c>
      <c r="AY209" s="214" t="s">
        <v>230</v>
      </c>
    </row>
    <row r="210" s="2" customFormat="1" ht="24.15" customHeight="1">
      <c r="A210" s="38"/>
      <c r="B210" s="177"/>
      <c r="C210" s="178" t="s">
        <v>8</v>
      </c>
      <c r="D210" s="178" t="s">
        <v>231</v>
      </c>
      <c r="E210" s="179" t="s">
        <v>728</v>
      </c>
      <c r="F210" s="180" t="s">
        <v>729</v>
      </c>
      <c r="G210" s="181" t="s">
        <v>578</v>
      </c>
      <c r="H210" s="182">
        <v>82.295000000000002</v>
      </c>
      <c r="I210" s="183"/>
      <c r="J210" s="184">
        <f>ROUND(I210*H210,2)</f>
        <v>0</v>
      </c>
      <c r="K210" s="180" t="s">
        <v>515</v>
      </c>
      <c r="L210" s="39"/>
      <c r="M210" s="185" t="s">
        <v>1</v>
      </c>
      <c r="N210" s="186" t="s">
        <v>44</v>
      </c>
      <c r="O210" s="77"/>
      <c r="P210" s="187">
        <f>O210*H210</f>
        <v>0</v>
      </c>
      <c r="Q210" s="187">
        <v>0</v>
      </c>
      <c r="R210" s="187">
        <f>Q210*H210</f>
        <v>0</v>
      </c>
      <c r="S210" s="187">
        <v>0</v>
      </c>
      <c r="T210" s="188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89" t="s">
        <v>235</v>
      </c>
      <c r="AT210" s="189" t="s">
        <v>231</v>
      </c>
      <c r="AU210" s="189" t="s">
        <v>89</v>
      </c>
      <c r="AY210" s="19" t="s">
        <v>230</v>
      </c>
      <c r="BE210" s="190">
        <f>IF(N210="základní",J210,0)</f>
        <v>0</v>
      </c>
      <c r="BF210" s="190">
        <f>IF(N210="snížená",J210,0)</f>
        <v>0</v>
      </c>
      <c r="BG210" s="190">
        <f>IF(N210="zákl. přenesená",J210,0)</f>
        <v>0</v>
      </c>
      <c r="BH210" s="190">
        <f>IF(N210="sníž. přenesená",J210,0)</f>
        <v>0</v>
      </c>
      <c r="BI210" s="190">
        <f>IF(N210="nulová",J210,0)</f>
        <v>0</v>
      </c>
      <c r="BJ210" s="19" t="s">
        <v>87</v>
      </c>
      <c r="BK210" s="190">
        <f>ROUND(I210*H210,2)</f>
        <v>0</v>
      </c>
      <c r="BL210" s="19" t="s">
        <v>235</v>
      </c>
      <c r="BM210" s="189" t="s">
        <v>3317</v>
      </c>
    </row>
    <row r="211" s="2" customFormat="1">
      <c r="A211" s="38"/>
      <c r="B211" s="39"/>
      <c r="C211" s="38"/>
      <c r="D211" s="191" t="s">
        <v>237</v>
      </c>
      <c r="E211" s="38"/>
      <c r="F211" s="192" t="s">
        <v>731</v>
      </c>
      <c r="G211" s="38"/>
      <c r="H211" s="38"/>
      <c r="I211" s="193"/>
      <c r="J211" s="38"/>
      <c r="K211" s="38"/>
      <c r="L211" s="39"/>
      <c r="M211" s="194"/>
      <c r="N211" s="195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237</v>
      </c>
      <c r="AU211" s="19" t="s">
        <v>89</v>
      </c>
    </row>
    <row r="212" s="2" customFormat="1">
      <c r="A212" s="38"/>
      <c r="B212" s="39"/>
      <c r="C212" s="38"/>
      <c r="D212" s="199" t="s">
        <v>397</v>
      </c>
      <c r="E212" s="38"/>
      <c r="F212" s="200" t="s">
        <v>732</v>
      </c>
      <c r="G212" s="38"/>
      <c r="H212" s="38"/>
      <c r="I212" s="193"/>
      <c r="J212" s="38"/>
      <c r="K212" s="38"/>
      <c r="L212" s="39"/>
      <c r="M212" s="194"/>
      <c r="N212" s="195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397</v>
      </c>
      <c r="AU212" s="19" t="s">
        <v>89</v>
      </c>
    </row>
    <row r="213" s="15" customFormat="1">
      <c r="A213" s="15"/>
      <c r="B213" s="221"/>
      <c r="C213" s="15"/>
      <c r="D213" s="191" t="s">
        <v>519</v>
      </c>
      <c r="E213" s="222" t="s">
        <v>1</v>
      </c>
      <c r="F213" s="223" t="s">
        <v>2039</v>
      </c>
      <c r="G213" s="15"/>
      <c r="H213" s="222" t="s">
        <v>1</v>
      </c>
      <c r="I213" s="224"/>
      <c r="J213" s="15"/>
      <c r="K213" s="15"/>
      <c r="L213" s="221"/>
      <c r="M213" s="225"/>
      <c r="N213" s="226"/>
      <c r="O213" s="226"/>
      <c r="P213" s="226"/>
      <c r="Q213" s="226"/>
      <c r="R213" s="226"/>
      <c r="S213" s="226"/>
      <c r="T213" s="227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22" t="s">
        <v>519</v>
      </c>
      <c r="AU213" s="222" t="s">
        <v>89</v>
      </c>
      <c r="AV213" s="15" t="s">
        <v>87</v>
      </c>
      <c r="AW213" s="15" t="s">
        <v>35</v>
      </c>
      <c r="AX213" s="15" t="s">
        <v>79</v>
      </c>
      <c r="AY213" s="222" t="s">
        <v>230</v>
      </c>
    </row>
    <row r="214" s="15" customFormat="1">
      <c r="A214" s="15"/>
      <c r="B214" s="221"/>
      <c r="C214" s="15"/>
      <c r="D214" s="191" t="s">
        <v>519</v>
      </c>
      <c r="E214" s="222" t="s">
        <v>1</v>
      </c>
      <c r="F214" s="223" t="s">
        <v>2039</v>
      </c>
      <c r="G214" s="15"/>
      <c r="H214" s="222" t="s">
        <v>1</v>
      </c>
      <c r="I214" s="224"/>
      <c r="J214" s="15"/>
      <c r="K214" s="15"/>
      <c r="L214" s="221"/>
      <c r="M214" s="225"/>
      <c r="N214" s="226"/>
      <c r="O214" s="226"/>
      <c r="P214" s="226"/>
      <c r="Q214" s="226"/>
      <c r="R214" s="226"/>
      <c r="S214" s="226"/>
      <c r="T214" s="227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22" t="s">
        <v>519</v>
      </c>
      <c r="AU214" s="222" t="s">
        <v>89</v>
      </c>
      <c r="AV214" s="15" t="s">
        <v>87</v>
      </c>
      <c r="AW214" s="15" t="s">
        <v>35</v>
      </c>
      <c r="AX214" s="15" t="s">
        <v>79</v>
      </c>
      <c r="AY214" s="222" t="s">
        <v>230</v>
      </c>
    </row>
    <row r="215" s="13" customFormat="1">
      <c r="A215" s="13"/>
      <c r="B215" s="205"/>
      <c r="C215" s="13"/>
      <c r="D215" s="191" t="s">
        <v>519</v>
      </c>
      <c r="E215" s="206" t="s">
        <v>1</v>
      </c>
      <c r="F215" s="207" t="s">
        <v>3306</v>
      </c>
      <c r="G215" s="13"/>
      <c r="H215" s="208">
        <v>16.459</v>
      </c>
      <c r="I215" s="209"/>
      <c r="J215" s="13"/>
      <c r="K215" s="13"/>
      <c r="L215" s="205"/>
      <c r="M215" s="210"/>
      <c r="N215" s="211"/>
      <c r="O215" s="211"/>
      <c r="P215" s="211"/>
      <c r="Q215" s="211"/>
      <c r="R215" s="211"/>
      <c r="S215" s="211"/>
      <c r="T215" s="21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06" t="s">
        <v>519</v>
      </c>
      <c r="AU215" s="206" t="s">
        <v>89</v>
      </c>
      <c r="AV215" s="13" t="s">
        <v>89</v>
      </c>
      <c r="AW215" s="13" t="s">
        <v>35</v>
      </c>
      <c r="AX215" s="13" t="s">
        <v>79</v>
      </c>
      <c r="AY215" s="206" t="s">
        <v>230</v>
      </c>
    </row>
    <row r="216" s="14" customFormat="1">
      <c r="A216" s="14"/>
      <c r="B216" s="213"/>
      <c r="C216" s="14"/>
      <c r="D216" s="191" t="s">
        <v>519</v>
      </c>
      <c r="E216" s="214" t="s">
        <v>1</v>
      </c>
      <c r="F216" s="215" t="s">
        <v>534</v>
      </c>
      <c r="G216" s="14"/>
      <c r="H216" s="216">
        <v>16.459</v>
      </c>
      <c r="I216" s="217"/>
      <c r="J216" s="14"/>
      <c r="K216" s="14"/>
      <c r="L216" s="213"/>
      <c r="M216" s="218"/>
      <c r="N216" s="219"/>
      <c r="O216" s="219"/>
      <c r="P216" s="219"/>
      <c r="Q216" s="219"/>
      <c r="R216" s="219"/>
      <c r="S216" s="219"/>
      <c r="T216" s="220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14" t="s">
        <v>519</v>
      </c>
      <c r="AU216" s="214" t="s">
        <v>89</v>
      </c>
      <c r="AV216" s="14" t="s">
        <v>235</v>
      </c>
      <c r="AW216" s="14" t="s">
        <v>35</v>
      </c>
      <c r="AX216" s="14" t="s">
        <v>87</v>
      </c>
      <c r="AY216" s="214" t="s">
        <v>230</v>
      </c>
    </row>
    <row r="217" s="13" customFormat="1">
      <c r="A217" s="13"/>
      <c r="B217" s="205"/>
      <c r="C217" s="13"/>
      <c r="D217" s="191" t="s">
        <v>519</v>
      </c>
      <c r="E217" s="13"/>
      <c r="F217" s="207" t="s">
        <v>3318</v>
      </c>
      <c r="G217" s="13"/>
      <c r="H217" s="208">
        <v>82.295000000000002</v>
      </c>
      <c r="I217" s="209"/>
      <c r="J217" s="13"/>
      <c r="K217" s="13"/>
      <c r="L217" s="205"/>
      <c r="M217" s="210"/>
      <c r="N217" s="211"/>
      <c r="O217" s="211"/>
      <c r="P217" s="211"/>
      <c r="Q217" s="211"/>
      <c r="R217" s="211"/>
      <c r="S217" s="211"/>
      <c r="T217" s="21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06" t="s">
        <v>519</v>
      </c>
      <c r="AU217" s="206" t="s">
        <v>89</v>
      </c>
      <c r="AV217" s="13" t="s">
        <v>89</v>
      </c>
      <c r="AW217" s="13" t="s">
        <v>3</v>
      </c>
      <c r="AX217" s="13" t="s">
        <v>87</v>
      </c>
      <c r="AY217" s="206" t="s">
        <v>230</v>
      </c>
    </row>
    <row r="218" s="2" customFormat="1" ht="16.5" customHeight="1">
      <c r="A218" s="38"/>
      <c r="B218" s="177"/>
      <c r="C218" s="178" t="s">
        <v>281</v>
      </c>
      <c r="D218" s="178" t="s">
        <v>231</v>
      </c>
      <c r="E218" s="179" t="s">
        <v>2053</v>
      </c>
      <c r="F218" s="180" t="s">
        <v>2054</v>
      </c>
      <c r="G218" s="181" t="s">
        <v>748</v>
      </c>
      <c r="H218" s="182">
        <v>109.726</v>
      </c>
      <c r="I218" s="183"/>
      <c r="J218" s="184">
        <f>ROUND(I218*H218,2)</f>
        <v>0</v>
      </c>
      <c r="K218" s="180" t="s">
        <v>515</v>
      </c>
      <c r="L218" s="39"/>
      <c r="M218" s="185" t="s">
        <v>1</v>
      </c>
      <c r="N218" s="186" t="s">
        <v>44</v>
      </c>
      <c r="O218" s="77"/>
      <c r="P218" s="187">
        <f>O218*H218</f>
        <v>0</v>
      </c>
      <c r="Q218" s="187">
        <v>0</v>
      </c>
      <c r="R218" s="187">
        <f>Q218*H218</f>
        <v>0</v>
      </c>
      <c r="S218" s="187">
        <v>0</v>
      </c>
      <c r="T218" s="188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89" t="s">
        <v>235</v>
      </c>
      <c r="AT218" s="189" t="s">
        <v>231</v>
      </c>
      <c r="AU218" s="189" t="s">
        <v>89</v>
      </c>
      <c r="AY218" s="19" t="s">
        <v>230</v>
      </c>
      <c r="BE218" s="190">
        <f>IF(N218="základní",J218,0)</f>
        <v>0</v>
      </c>
      <c r="BF218" s="190">
        <f>IF(N218="snížená",J218,0)</f>
        <v>0</v>
      </c>
      <c r="BG218" s="190">
        <f>IF(N218="zákl. přenesená",J218,0)</f>
        <v>0</v>
      </c>
      <c r="BH218" s="190">
        <f>IF(N218="sníž. přenesená",J218,0)</f>
        <v>0</v>
      </c>
      <c r="BI218" s="190">
        <f>IF(N218="nulová",J218,0)</f>
        <v>0</v>
      </c>
      <c r="BJ218" s="19" t="s">
        <v>87</v>
      </c>
      <c r="BK218" s="190">
        <f>ROUND(I218*H218,2)</f>
        <v>0</v>
      </c>
      <c r="BL218" s="19" t="s">
        <v>235</v>
      </c>
      <c r="BM218" s="189" t="s">
        <v>3319</v>
      </c>
    </row>
    <row r="219" s="2" customFormat="1">
      <c r="A219" s="38"/>
      <c r="B219" s="39"/>
      <c r="C219" s="38"/>
      <c r="D219" s="191" t="s">
        <v>237</v>
      </c>
      <c r="E219" s="38"/>
      <c r="F219" s="192" t="s">
        <v>1356</v>
      </c>
      <c r="G219" s="38"/>
      <c r="H219" s="38"/>
      <c r="I219" s="193"/>
      <c r="J219" s="38"/>
      <c r="K219" s="38"/>
      <c r="L219" s="39"/>
      <c r="M219" s="194"/>
      <c r="N219" s="195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237</v>
      </c>
      <c r="AU219" s="19" t="s">
        <v>89</v>
      </c>
    </row>
    <row r="220" s="2" customFormat="1">
      <c r="A220" s="38"/>
      <c r="B220" s="39"/>
      <c r="C220" s="38"/>
      <c r="D220" s="199" t="s">
        <v>397</v>
      </c>
      <c r="E220" s="38"/>
      <c r="F220" s="200" t="s">
        <v>2056</v>
      </c>
      <c r="G220" s="38"/>
      <c r="H220" s="38"/>
      <c r="I220" s="193"/>
      <c r="J220" s="38"/>
      <c r="K220" s="38"/>
      <c r="L220" s="39"/>
      <c r="M220" s="194"/>
      <c r="N220" s="195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397</v>
      </c>
      <c r="AU220" s="19" t="s">
        <v>89</v>
      </c>
    </row>
    <row r="221" s="15" customFormat="1">
      <c r="A221" s="15"/>
      <c r="B221" s="221"/>
      <c r="C221" s="15"/>
      <c r="D221" s="191" t="s">
        <v>519</v>
      </c>
      <c r="E221" s="222" t="s">
        <v>1</v>
      </c>
      <c r="F221" s="223" t="s">
        <v>2039</v>
      </c>
      <c r="G221" s="15"/>
      <c r="H221" s="222" t="s">
        <v>1</v>
      </c>
      <c r="I221" s="224"/>
      <c r="J221" s="15"/>
      <c r="K221" s="15"/>
      <c r="L221" s="221"/>
      <c r="M221" s="225"/>
      <c r="N221" s="226"/>
      <c r="O221" s="226"/>
      <c r="P221" s="226"/>
      <c r="Q221" s="226"/>
      <c r="R221" s="226"/>
      <c r="S221" s="226"/>
      <c r="T221" s="227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22" t="s">
        <v>519</v>
      </c>
      <c r="AU221" s="222" t="s">
        <v>89</v>
      </c>
      <c r="AV221" s="15" t="s">
        <v>87</v>
      </c>
      <c r="AW221" s="15" t="s">
        <v>35</v>
      </c>
      <c r="AX221" s="15" t="s">
        <v>79</v>
      </c>
      <c r="AY221" s="222" t="s">
        <v>230</v>
      </c>
    </row>
    <row r="222" s="13" customFormat="1">
      <c r="A222" s="13"/>
      <c r="B222" s="205"/>
      <c r="C222" s="13"/>
      <c r="D222" s="191" t="s">
        <v>519</v>
      </c>
      <c r="E222" s="206" t="s">
        <v>1</v>
      </c>
      <c r="F222" s="207" t="s">
        <v>3300</v>
      </c>
      <c r="G222" s="13"/>
      <c r="H222" s="208">
        <v>54.863</v>
      </c>
      <c r="I222" s="209"/>
      <c r="J222" s="13"/>
      <c r="K222" s="13"/>
      <c r="L222" s="205"/>
      <c r="M222" s="210"/>
      <c r="N222" s="211"/>
      <c r="O222" s="211"/>
      <c r="P222" s="211"/>
      <c r="Q222" s="211"/>
      <c r="R222" s="211"/>
      <c r="S222" s="211"/>
      <c r="T222" s="21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06" t="s">
        <v>519</v>
      </c>
      <c r="AU222" s="206" t="s">
        <v>89</v>
      </c>
      <c r="AV222" s="13" t="s">
        <v>89</v>
      </c>
      <c r="AW222" s="13" t="s">
        <v>35</v>
      </c>
      <c r="AX222" s="13" t="s">
        <v>79</v>
      </c>
      <c r="AY222" s="206" t="s">
        <v>230</v>
      </c>
    </row>
    <row r="223" s="14" customFormat="1">
      <c r="A223" s="14"/>
      <c r="B223" s="213"/>
      <c r="C223" s="14"/>
      <c r="D223" s="191" t="s">
        <v>519</v>
      </c>
      <c r="E223" s="214" t="s">
        <v>1</v>
      </c>
      <c r="F223" s="215" t="s">
        <v>534</v>
      </c>
      <c r="G223" s="14"/>
      <c r="H223" s="216">
        <v>54.863</v>
      </c>
      <c r="I223" s="217"/>
      <c r="J223" s="14"/>
      <c r="K223" s="14"/>
      <c r="L223" s="213"/>
      <c r="M223" s="218"/>
      <c r="N223" s="219"/>
      <c r="O223" s="219"/>
      <c r="P223" s="219"/>
      <c r="Q223" s="219"/>
      <c r="R223" s="219"/>
      <c r="S223" s="219"/>
      <c r="T223" s="220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14" t="s">
        <v>519</v>
      </c>
      <c r="AU223" s="214" t="s">
        <v>89</v>
      </c>
      <c r="AV223" s="14" t="s">
        <v>235</v>
      </c>
      <c r="AW223" s="14" t="s">
        <v>35</v>
      </c>
      <c r="AX223" s="14" t="s">
        <v>87</v>
      </c>
      <c r="AY223" s="214" t="s">
        <v>230</v>
      </c>
    </row>
    <row r="224" s="13" customFormat="1">
      <c r="A224" s="13"/>
      <c r="B224" s="205"/>
      <c r="C224" s="13"/>
      <c r="D224" s="191" t="s">
        <v>519</v>
      </c>
      <c r="E224" s="13"/>
      <c r="F224" s="207" t="s">
        <v>3320</v>
      </c>
      <c r="G224" s="13"/>
      <c r="H224" s="208">
        <v>109.726</v>
      </c>
      <c r="I224" s="209"/>
      <c r="J224" s="13"/>
      <c r="K224" s="13"/>
      <c r="L224" s="205"/>
      <c r="M224" s="210"/>
      <c r="N224" s="211"/>
      <c r="O224" s="211"/>
      <c r="P224" s="211"/>
      <c r="Q224" s="211"/>
      <c r="R224" s="211"/>
      <c r="S224" s="211"/>
      <c r="T224" s="21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06" t="s">
        <v>519</v>
      </c>
      <c r="AU224" s="206" t="s">
        <v>89</v>
      </c>
      <c r="AV224" s="13" t="s">
        <v>89</v>
      </c>
      <c r="AW224" s="13" t="s">
        <v>3</v>
      </c>
      <c r="AX224" s="13" t="s">
        <v>87</v>
      </c>
      <c r="AY224" s="206" t="s">
        <v>230</v>
      </c>
    </row>
    <row r="225" s="2" customFormat="1" ht="16.5" customHeight="1">
      <c r="A225" s="38"/>
      <c r="B225" s="177"/>
      <c r="C225" s="178" t="s">
        <v>285</v>
      </c>
      <c r="D225" s="178" t="s">
        <v>231</v>
      </c>
      <c r="E225" s="179" t="s">
        <v>771</v>
      </c>
      <c r="F225" s="180" t="s">
        <v>772</v>
      </c>
      <c r="G225" s="181" t="s">
        <v>578</v>
      </c>
      <c r="H225" s="182">
        <v>37.619999999999997</v>
      </c>
      <c r="I225" s="183"/>
      <c r="J225" s="184">
        <f>ROUND(I225*H225,2)</f>
        <v>0</v>
      </c>
      <c r="K225" s="180" t="s">
        <v>515</v>
      </c>
      <c r="L225" s="39"/>
      <c r="M225" s="185" t="s">
        <v>1</v>
      </c>
      <c r="N225" s="186" t="s">
        <v>44</v>
      </c>
      <c r="O225" s="77"/>
      <c r="P225" s="187">
        <f>O225*H225</f>
        <v>0</v>
      </c>
      <c r="Q225" s="187">
        <v>0</v>
      </c>
      <c r="R225" s="187">
        <f>Q225*H225</f>
        <v>0</v>
      </c>
      <c r="S225" s="187">
        <v>0</v>
      </c>
      <c r="T225" s="188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89" t="s">
        <v>235</v>
      </c>
      <c r="AT225" s="189" t="s">
        <v>231</v>
      </c>
      <c r="AU225" s="189" t="s">
        <v>89</v>
      </c>
      <c r="AY225" s="19" t="s">
        <v>230</v>
      </c>
      <c r="BE225" s="190">
        <f>IF(N225="základní",J225,0)</f>
        <v>0</v>
      </c>
      <c r="BF225" s="190">
        <f>IF(N225="snížená",J225,0)</f>
        <v>0</v>
      </c>
      <c r="BG225" s="190">
        <f>IF(N225="zákl. přenesená",J225,0)</f>
        <v>0</v>
      </c>
      <c r="BH225" s="190">
        <f>IF(N225="sníž. přenesená",J225,0)</f>
        <v>0</v>
      </c>
      <c r="BI225" s="190">
        <f>IF(N225="nulová",J225,0)</f>
        <v>0</v>
      </c>
      <c r="BJ225" s="19" t="s">
        <v>87</v>
      </c>
      <c r="BK225" s="190">
        <f>ROUND(I225*H225,2)</f>
        <v>0</v>
      </c>
      <c r="BL225" s="19" t="s">
        <v>235</v>
      </c>
      <c r="BM225" s="189" t="s">
        <v>3321</v>
      </c>
    </row>
    <row r="226" s="2" customFormat="1">
      <c r="A226" s="38"/>
      <c r="B226" s="39"/>
      <c r="C226" s="38"/>
      <c r="D226" s="191" t="s">
        <v>237</v>
      </c>
      <c r="E226" s="38"/>
      <c r="F226" s="192" t="s">
        <v>774</v>
      </c>
      <c r="G226" s="38"/>
      <c r="H226" s="38"/>
      <c r="I226" s="193"/>
      <c r="J226" s="38"/>
      <c r="K226" s="38"/>
      <c r="L226" s="39"/>
      <c r="M226" s="194"/>
      <c r="N226" s="195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237</v>
      </c>
      <c r="AU226" s="19" t="s">
        <v>89</v>
      </c>
    </row>
    <row r="227" s="2" customFormat="1">
      <c r="A227" s="38"/>
      <c r="B227" s="39"/>
      <c r="C227" s="38"/>
      <c r="D227" s="199" t="s">
        <v>397</v>
      </c>
      <c r="E227" s="38"/>
      <c r="F227" s="200" t="s">
        <v>775</v>
      </c>
      <c r="G227" s="38"/>
      <c r="H227" s="38"/>
      <c r="I227" s="193"/>
      <c r="J227" s="38"/>
      <c r="K227" s="38"/>
      <c r="L227" s="39"/>
      <c r="M227" s="194"/>
      <c r="N227" s="195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397</v>
      </c>
      <c r="AU227" s="19" t="s">
        <v>89</v>
      </c>
    </row>
    <row r="228" s="15" customFormat="1">
      <c r="A228" s="15"/>
      <c r="B228" s="221"/>
      <c r="C228" s="15"/>
      <c r="D228" s="191" t="s">
        <v>519</v>
      </c>
      <c r="E228" s="222" t="s">
        <v>1</v>
      </c>
      <c r="F228" s="223" t="s">
        <v>2279</v>
      </c>
      <c r="G228" s="15"/>
      <c r="H228" s="222" t="s">
        <v>1</v>
      </c>
      <c r="I228" s="224"/>
      <c r="J228" s="15"/>
      <c r="K228" s="15"/>
      <c r="L228" s="221"/>
      <c r="M228" s="225"/>
      <c r="N228" s="226"/>
      <c r="O228" s="226"/>
      <c r="P228" s="226"/>
      <c r="Q228" s="226"/>
      <c r="R228" s="226"/>
      <c r="S228" s="226"/>
      <c r="T228" s="227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22" t="s">
        <v>519</v>
      </c>
      <c r="AU228" s="222" t="s">
        <v>89</v>
      </c>
      <c r="AV228" s="15" t="s">
        <v>87</v>
      </c>
      <c r="AW228" s="15" t="s">
        <v>35</v>
      </c>
      <c r="AX228" s="15" t="s">
        <v>79</v>
      </c>
      <c r="AY228" s="222" t="s">
        <v>230</v>
      </c>
    </row>
    <row r="229" s="15" customFormat="1">
      <c r="A229" s="15"/>
      <c r="B229" s="221"/>
      <c r="C229" s="15"/>
      <c r="D229" s="191" t="s">
        <v>519</v>
      </c>
      <c r="E229" s="222" t="s">
        <v>1</v>
      </c>
      <c r="F229" s="223" t="s">
        <v>1975</v>
      </c>
      <c r="G229" s="15"/>
      <c r="H229" s="222" t="s">
        <v>1</v>
      </c>
      <c r="I229" s="224"/>
      <c r="J229" s="15"/>
      <c r="K229" s="15"/>
      <c r="L229" s="221"/>
      <c r="M229" s="225"/>
      <c r="N229" s="226"/>
      <c r="O229" s="226"/>
      <c r="P229" s="226"/>
      <c r="Q229" s="226"/>
      <c r="R229" s="226"/>
      <c r="S229" s="226"/>
      <c r="T229" s="227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22" t="s">
        <v>519</v>
      </c>
      <c r="AU229" s="222" t="s">
        <v>89</v>
      </c>
      <c r="AV229" s="15" t="s">
        <v>87</v>
      </c>
      <c r="AW229" s="15" t="s">
        <v>35</v>
      </c>
      <c r="AX229" s="15" t="s">
        <v>79</v>
      </c>
      <c r="AY229" s="222" t="s">
        <v>230</v>
      </c>
    </row>
    <row r="230" s="13" customFormat="1">
      <c r="A230" s="13"/>
      <c r="B230" s="205"/>
      <c r="C230" s="13"/>
      <c r="D230" s="191" t="s">
        <v>519</v>
      </c>
      <c r="E230" s="206" t="s">
        <v>1</v>
      </c>
      <c r="F230" s="207" t="s">
        <v>3300</v>
      </c>
      <c r="G230" s="13"/>
      <c r="H230" s="208">
        <v>54.863</v>
      </c>
      <c r="I230" s="209"/>
      <c r="J230" s="13"/>
      <c r="K230" s="13"/>
      <c r="L230" s="205"/>
      <c r="M230" s="210"/>
      <c r="N230" s="211"/>
      <c r="O230" s="211"/>
      <c r="P230" s="211"/>
      <c r="Q230" s="211"/>
      <c r="R230" s="211"/>
      <c r="S230" s="211"/>
      <c r="T230" s="21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06" t="s">
        <v>519</v>
      </c>
      <c r="AU230" s="206" t="s">
        <v>89</v>
      </c>
      <c r="AV230" s="13" t="s">
        <v>89</v>
      </c>
      <c r="AW230" s="13" t="s">
        <v>35</v>
      </c>
      <c r="AX230" s="13" t="s">
        <v>79</v>
      </c>
      <c r="AY230" s="206" t="s">
        <v>230</v>
      </c>
    </row>
    <row r="231" s="16" customFormat="1">
      <c r="A231" s="16"/>
      <c r="B231" s="228"/>
      <c r="C231" s="16"/>
      <c r="D231" s="191" t="s">
        <v>519</v>
      </c>
      <c r="E231" s="229" t="s">
        <v>1</v>
      </c>
      <c r="F231" s="230" t="s">
        <v>685</v>
      </c>
      <c r="G231" s="16"/>
      <c r="H231" s="231">
        <v>54.863</v>
      </c>
      <c r="I231" s="232"/>
      <c r="J231" s="16"/>
      <c r="K231" s="16"/>
      <c r="L231" s="228"/>
      <c r="M231" s="233"/>
      <c r="N231" s="234"/>
      <c r="O231" s="234"/>
      <c r="P231" s="234"/>
      <c r="Q231" s="234"/>
      <c r="R231" s="234"/>
      <c r="S231" s="234"/>
      <c r="T231" s="235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T231" s="229" t="s">
        <v>519</v>
      </c>
      <c r="AU231" s="229" t="s">
        <v>89</v>
      </c>
      <c r="AV231" s="16" t="s">
        <v>241</v>
      </c>
      <c r="AW231" s="16" t="s">
        <v>35</v>
      </c>
      <c r="AX231" s="16" t="s">
        <v>79</v>
      </c>
      <c r="AY231" s="229" t="s">
        <v>230</v>
      </c>
    </row>
    <row r="232" s="15" customFormat="1">
      <c r="A232" s="15"/>
      <c r="B232" s="221"/>
      <c r="C232" s="15"/>
      <c r="D232" s="191" t="s">
        <v>519</v>
      </c>
      <c r="E232" s="222" t="s">
        <v>1</v>
      </c>
      <c r="F232" s="223" t="s">
        <v>2280</v>
      </c>
      <c r="G232" s="15"/>
      <c r="H232" s="222" t="s">
        <v>1</v>
      </c>
      <c r="I232" s="224"/>
      <c r="J232" s="15"/>
      <c r="K232" s="15"/>
      <c r="L232" s="221"/>
      <c r="M232" s="225"/>
      <c r="N232" s="226"/>
      <c r="O232" s="226"/>
      <c r="P232" s="226"/>
      <c r="Q232" s="226"/>
      <c r="R232" s="226"/>
      <c r="S232" s="226"/>
      <c r="T232" s="227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22" t="s">
        <v>519</v>
      </c>
      <c r="AU232" s="222" t="s">
        <v>89</v>
      </c>
      <c r="AV232" s="15" t="s">
        <v>87</v>
      </c>
      <c r="AW232" s="15" t="s">
        <v>35</v>
      </c>
      <c r="AX232" s="15" t="s">
        <v>79</v>
      </c>
      <c r="AY232" s="222" t="s">
        <v>230</v>
      </c>
    </row>
    <row r="233" s="15" customFormat="1">
      <c r="A233" s="15"/>
      <c r="B233" s="221"/>
      <c r="C233" s="15"/>
      <c r="D233" s="191" t="s">
        <v>519</v>
      </c>
      <c r="E233" s="222" t="s">
        <v>1</v>
      </c>
      <c r="F233" s="223" t="s">
        <v>2281</v>
      </c>
      <c r="G233" s="15"/>
      <c r="H233" s="222" t="s">
        <v>1</v>
      </c>
      <c r="I233" s="224"/>
      <c r="J233" s="15"/>
      <c r="K233" s="15"/>
      <c r="L233" s="221"/>
      <c r="M233" s="225"/>
      <c r="N233" s="226"/>
      <c r="O233" s="226"/>
      <c r="P233" s="226"/>
      <c r="Q233" s="226"/>
      <c r="R233" s="226"/>
      <c r="S233" s="226"/>
      <c r="T233" s="227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22" t="s">
        <v>519</v>
      </c>
      <c r="AU233" s="222" t="s">
        <v>89</v>
      </c>
      <c r="AV233" s="15" t="s">
        <v>87</v>
      </c>
      <c r="AW233" s="15" t="s">
        <v>35</v>
      </c>
      <c r="AX233" s="15" t="s">
        <v>79</v>
      </c>
      <c r="AY233" s="222" t="s">
        <v>230</v>
      </c>
    </row>
    <row r="234" s="13" customFormat="1">
      <c r="A234" s="13"/>
      <c r="B234" s="205"/>
      <c r="C234" s="13"/>
      <c r="D234" s="191" t="s">
        <v>519</v>
      </c>
      <c r="E234" s="206" t="s">
        <v>1</v>
      </c>
      <c r="F234" s="207" t="s">
        <v>3322</v>
      </c>
      <c r="G234" s="13"/>
      <c r="H234" s="208">
        <v>-3.1349999999999998</v>
      </c>
      <c r="I234" s="209"/>
      <c r="J234" s="13"/>
      <c r="K234" s="13"/>
      <c r="L234" s="205"/>
      <c r="M234" s="210"/>
      <c r="N234" s="211"/>
      <c r="O234" s="211"/>
      <c r="P234" s="211"/>
      <c r="Q234" s="211"/>
      <c r="R234" s="211"/>
      <c r="S234" s="211"/>
      <c r="T234" s="21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06" t="s">
        <v>519</v>
      </c>
      <c r="AU234" s="206" t="s">
        <v>89</v>
      </c>
      <c r="AV234" s="13" t="s">
        <v>89</v>
      </c>
      <c r="AW234" s="13" t="s">
        <v>35</v>
      </c>
      <c r="AX234" s="13" t="s">
        <v>79</v>
      </c>
      <c r="AY234" s="206" t="s">
        <v>230</v>
      </c>
    </row>
    <row r="235" s="13" customFormat="1">
      <c r="A235" s="13"/>
      <c r="B235" s="205"/>
      <c r="C235" s="13"/>
      <c r="D235" s="191" t="s">
        <v>519</v>
      </c>
      <c r="E235" s="206" t="s">
        <v>1</v>
      </c>
      <c r="F235" s="207" t="s">
        <v>3323</v>
      </c>
      <c r="G235" s="13"/>
      <c r="H235" s="208">
        <v>-14.108000000000001</v>
      </c>
      <c r="I235" s="209"/>
      <c r="J235" s="13"/>
      <c r="K235" s="13"/>
      <c r="L235" s="205"/>
      <c r="M235" s="210"/>
      <c r="N235" s="211"/>
      <c r="O235" s="211"/>
      <c r="P235" s="211"/>
      <c r="Q235" s="211"/>
      <c r="R235" s="211"/>
      <c r="S235" s="211"/>
      <c r="T235" s="21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06" t="s">
        <v>519</v>
      </c>
      <c r="AU235" s="206" t="s">
        <v>89</v>
      </c>
      <c r="AV235" s="13" t="s">
        <v>89</v>
      </c>
      <c r="AW235" s="13" t="s">
        <v>35</v>
      </c>
      <c r="AX235" s="13" t="s">
        <v>79</v>
      </c>
      <c r="AY235" s="206" t="s">
        <v>230</v>
      </c>
    </row>
    <row r="236" s="16" customFormat="1">
      <c r="A236" s="16"/>
      <c r="B236" s="228"/>
      <c r="C236" s="16"/>
      <c r="D236" s="191" t="s">
        <v>519</v>
      </c>
      <c r="E236" s="229" t="s">
        <v>1</v>
      </c>
      <c r="F236" s="230" t="s">
        <v>685</v>
      </c>
      <c r="G236" s="16"/>
      <c r="H236" s="231">
        <v>-17.243000000000002</v>
      </c>
      <c r="I236" s="232"/>
      <c r="J236" s="16"/>
      <c r="K236" s="16"/>
      <c r="L236" s="228"/>
      <c r="M236" s="233"/>
      <c r="N236" s="234"/>
      <c r="O236" s="234"/>
      <c r="P236" s="234"/>
      <c r="Q236" s="234"/>
      <c r="R236" s="234"/>
      <c r="S236" s="234"/>
      <c r="T236" s="235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T236" s="229" t="s">
        <v>519</v>
      </c>
      <c r="AU236" s="229" t="s">
        <v>89</v>
      </c>
      <c r="AV236" s="16" t="s">
        <v>241</v>
      </c>
      <c r="AW236" s="16" t="s">
        <v>35</v>
      </c>
      <c r="AX236" s="16" t="s">
        <v>79</v>
      </c>
      <c r="AY236" s="229" t="s">
        <v>230</v>
      </c>
    </row>
    <row r="237" s="14" customFormat="1">
      <c r="A237" s="14"/>
      <c r="B237" s="213"/>
      <c r="C237" s="14"/>
      <c r="D237" s="191" t="s">
        <v>519</v>
      </c>
      <c r="E237" s="214" t="s">
        <v>1</v>
      </c>
      <c r="F237" s="215" t="s">
        <v>534</v>
      </c>
      <c r="G237" s="14"/>
      <c r="H237" s="216">
        <v>37.620000000000005</v>
      </c>
      <c r="I237" s="217"/>
      <c r="J237" s="14"/>
      <c r="K237" s="14"/>
      <c r="L237" s="213"/>
      <c r="M237" s="218"/>
      <c r="N237" s="219"/>
      <c r="O237" s="219"/>
      <c r="P237" s="219"/>
      <c r="Q237" s="219"/>
      <c r="R237" s="219"/>
      <c r="S237" s="219"/>
      <c r="T237" s="220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14" t="s">
        <v>519</v>
      </c>
      <c r="AU237" s="214" t="s">
        <v>89</v>
      </c>
      <c r="AV237" s="14" t="s">
        <v>235</v>
      </c>
      <c r="AW237" s="14" t="s">
        <v>35</v>
      </c>
      <c r="AX237" s="14" t="s">
        <v>87</v>
      </c>
      <c r="AY237" s="214" t="s">
        <v>230</v>
      </c>
    </row>
    <row r="238" s="2" customFormat="1" ht="16.5" customHeight="1">
      <c r="A238" s="38"/>
      <c r="B238" s="177"/>
      <c r="C238" s="236" t="s">
        <v>289</v>
      </c>
      <c r="D238" s="236" t="s">
        <v>745</v>
      </c>
      <c r="E238" s="237" t="s">
        <v>784</v>
      </c>
      <c r="F238" s="238" t="s">
        <v>785</v>
      </c>
      <c r="G238" s="239" t="s">
        <v>748</v>
      </c>
      <c r="H238" s="240">
        <v>75.239999999999995</v>
      </c>
      <c r="I238" s="241"/>
      <c r="J238" s="242">
        <f>ROUND(I238*H238,2)</f>
        <v>0</v>
      </c>
      <c r="K238" s="238" t="s">
        <v>515</v>
      </c>
      <c r="L238" s="243"/>
      <c r="M238" s="244" t="s">
        <v>1</v>
      </c>
      <c r="N238" s="245" t="s">
        <v>44</v>
      </c>
      <c r="O238" s="77"/>
      <c r="P238" s="187">
        <f>O238*H238</f>
        <v>0</v>
      </c>
      <c r="Q238" s="187">
        <v>0</v>
      </c>
      <c r="R238" s="187">
        <f>Q238*H238</f>
        <v>0</v>
      </c>
      <c r="S238" s="187">
        <v>0</v>
      </c>
      <c r="T238" s="188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89" t="s">
        <v>260</v>
      </c>
      <c r="AT238" s="189" t="s">
        <v>745</v>
      </c>
      <c r="AU238" s="189" t="s">
        <v>89</v>
      </c>
      <c r="AY238" s="19" t="s">
        <v>230</v>
      </c>
      <c r="BE238" s="190">
        <f>IF(N238="základní",J238,0)</f>
        <v>0</v>
      </c>
      <c r="BF238" s="190">
        <f>IF(N238="snížená",J238,0)</f>
        <v>0</v>
      </c>
      <c r="BG238" s="190">
        <f>IF(N238="zákl. přenesená",J238,0)</f>
        <v>0</v>
      </c>
      <c r="BH238" s="190">
        <f>IF(N238="sníž. přenesená",J238,0)</f>
        <v>0</v>
      </c>
      <c r="BI238" s="190">
        <f>IF(N238="nulová",J238,0)</f>
        <v>0</v>
      </c>
      <c r="BJ238" s="19" t="s">
        <v>87</v>
      </c>
      <c r="BK238" s="190">
        <f>ROUND(I238*H238,2)</f>
        <v>0</v>
      </c>
      <c r="BL238" s="19" t="s">
        <v>235</v>
      </c>
      <c r="BM238" s="189" t="s">
        <v>3324</v>
      </c>
    </row>
    <row r="239" s="2" customFormat="1">
      <c r="A239" s="38"/>
      <c r="B239" s="39"/>
      <c r="C239" s="38"/>
      <c r="D239" s="191" t="s">
        <v>237</v>
      </c>
      <c r="E239" s="38"/>
      <c r="F239" s="192" t="s">
        <v>785</v>
      </c>
      <c r="G239" s="38"/>
      <c r="H239" s="38"/>
      <c r="I239" s="193"/>
      <c r="J239" s="38"/>
      <c r="K239" s="38"/>
      <c r="L239" s="39"/>
      <c r="M239" s="194"/>
      <c r="N239" s="195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237</v>
      </c>
      <c r="AU239" s="19" t="s">
        <v>89</v>
      </c>
    </row>
    <row r="240" s="13" customFormat="1">
      <c r="A240" s="13"/>
      <c r="B240" s="205"/>
      <c r="C240" s="13"/>
      <c r="D240" s="191" t="s">
        <v>519</v>
      </c>
      <c r="E240" s="13"/>
      <c r="F240" s="207" t="s">
        <v>3325</v>
      </c>
      <c r="G240" s="13"/>
      <c r="H240" s="208">
        <v>75.239999999999995</v>
      </c>
      <c r="I240" s="209"/>
      <c r="J240" s="13"/>
      <c r="K240" s="13"/>
      <c r="L240" s="205"/>
      <c r="M240" s="210"/>
      <c r="N240" s="211"/>
      <c r="O240" s="211"/>
      <c r="P240" s="211"/>
      <c r="Q240" s="211"/>
      <c r="R240" s="211"/>
      <c r="S240" s="211"/>
      <c r="T240" s="21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06" t="s">
        <v>519</v>
      </c>
      <c r="AU240" s="206" t="s">
        <v>89</v>
      </c>
      <c r="AV240" s="13" t="s">
        <v>89</v>
      </c>
      <c r="AW240" s="13" t="s">
        <v>3</v>
      </c>
      <c r="AX240" s="13" t="s">
        <v>87</v>
      </c>
      <c r="AY240" s="206" t="s">
        <v>230</v>
      </c>
    </row>
    <row r="241" s="2" customFormat="1" ht="16.5" customHeight="1">
      <c r="A241" s="38"/>
      <c r="B241" s="177"/>
      <c r="C241" s="178" t="s">
        <v>293</v>
      </c>
      <c r="D241" s="178" t="s">
        <v>231</v>
      </c>
      <c r="E241" s="179" t="s">
        <v>789</v>
      </c>
      <c r="F241" s="180" t="s">
        <v>790</v>
      </c>
      <c r="G241" s="181" t="s">
        <v>578</v>
      </c>
      <c r="H241" s="182">
        <v>13.603999999999999</v>
      </c>
      <c r="I241" s="183"/>
      <c r="J241" s="184">
        <f>ROUND(I241*H241,2)</f>
        <v>0</v>
      </c>
      <c r="K241" s="180" t="s">
        <v>515</v>
      </c>
      <c r="L241" s="39"/>
      <c r="M241" s="185" t="s">
        <v>1</v>
      </c>
      <c r="N241" s="186" t="s">
        <v>44</v>
      </c>
      <c r="O241" s="77"/>
      <c r="P241" s="187">
        <f>O241*H241</f>
        <v>0</v>
      </c>
      <c r="Q241" s="187">
        <v>0</v>
      </c>
      <c r="R241" s="187">
        <f>Q241*H241</f>
        <v>0</v>
      </c>
      <c r="S241" s="187">
        <v>0</v>
      </c>
      <c r="T241" s="188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89" t="s">
        <v>235</v>
      </c>
      <c r="AT241" s="189" t="s">
        <v>231</v>
      </c>
      <c r="AU241" s="189" t="s">
        <v>89</v>
      </c>
      <c r="AY241" s="19" t="s">
        <v>230</v>
      </c>
      <c r="BE241" s="190">
        <f>IF(N241="základní",J241,0)</f>
        <v>0</v>
      </c>
      <c r="BF241" s="190">
        <f>IF(N241="snížená",J241,0)</f>
        <v>0</v>
      </c>
      <c r="BG241" s="190">
        <f>IF(N241="zákl. přenesená",J241,0)</f>
        <v>0</v>
      </c>
      <c r="BH241" s="190">
        <f>IF(N241="sníž. přenesená",J241,0)</f>
        <v>0</v>
      </c>
      <c r="BI241" s="190">
        <f>IF(N241="nulová",J241,0)</f>
        <v>0</v>
      </c>
      <c r="BJ241" s="19" t="s">
        <v>87</v>
      </c>
      <c r="BK241" s="190">
        <f>ROUND(I241*H241,2)</f>
        <v>0</v>
      </c>
      <c r="BL241" s="19" t="s">
        <v>235</v>
      </c>
      <c r="BM241" s="189" t="s">
        <v>3326</v>
      </c>
    </row>
    <row r="242" s="2" customFormat="1">
      <c r="A242" s="38"/>
      <c r="B242" s="39"/>
      <c r="C242" s="38"/>
      <c r="D242" s="191" t="s">
        <v>237</v>
      </c>
      <c r="E242" s="38"/>
      <c r="F242" s="192" t="s">
        <v>792</v>
      </c>
      <c r="G242" s="38"/>
      <c r="H242" s="38"/>
      <c r="I242" s="193"/>
      <c r="J242" s="38"/>
      <c r="K242" s="38"/>
      <c r="L242" s="39"/>
      <c r="M242" s="194"/>
      <c r="N242" s="195"/>
      <c r="O242" s="77"/>
      <c r="P242" s="77"/>
      <c r="Q242" s="77"/>
      <c r="R242" s="77"/>
      <c r="S242" s="77"/>
      <c r="T242" s="7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19" t="s">
        <v>237</v>
      </c>
      <c r="AU242" s="19" t="s">
        <v>89</v>
      </c>
    </row>
    <row r="243" s="2" customFormat="1">
      <c r="A243" s="38"/>
      <c r="B243" s="39"/>
      <c r="C243" s="38"/>
      <c r="D243" s="199" t="s">
        <v>397</v>
      </c>
      <c r="E243" s="38"/>
      <c r="F243" s="200" t="s">
        <v>793</v>
      </c>
      <c r="G243" s="38"/>
      <c r="H243" s="38"/>
      <c r="I243" s="193"/>
      <c r="J243" s="38"/>
      <c r="K243" s="38"/>
      <c r="L243" s="39"/>
      <c r="M243" s="194"/>
      <c r="N243" s="195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397</v>
      </c>
      <c r="AU243" s="19" t="s">
        <v>89</v>
      </c>
    </row>
    <row r="244" s="13" customFormat="1">
      <c r="A244" s="13"/>
      <c r="B244" s="205"/>
      <c r="C244" s="13"/>
      <c r="D244" s="191" t="s">
        <v>519</v>
      </c>
      <c r="E244" s="206" t="s">
        <v>1</v>
      </c>
      <c r="F244" s="207" t="s">
        <v>3327</v>
      </c>
      <c r="G244" s="13"/>
      <c r="H244" s="208">
        <v>14.108000000000001</v>
      </c>
      <c r="I244" s="209"/>
      <c r="J244" s="13"/>
      <c r="K244" s="13"/>
      <c r="L244" s="205"/>
      <c r="M244" s="210"/>
      <c r="N244" s="211"/>
      <c r="O244" s="211"/>
      <c r="P244" s="211"/>
      <c r="Q244" s="211"/>
      <c r="R244" s="211"/>
      <c r="S244" s="211"/>
      <c r="T244" s="21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06" t="s">
        <v>519</v>
      </c>
      <c r="AU244" s="206" t="s">
        <v>89</v>
      </c>
      <c r="AV244" s="13" t="s">
        <v>89</v>
      </c>
      <c r="AW244" s="13" t="s">
        <v>35</v>
      </c>
      <c r="AX244" s="13" t="s">
        <v>79</v>
      </c>
      <c r="AY244" s="206" t="s">
        <v>230</v>
      </c>
    </row>
    <row r="245" s="13" customFormat="1">
      <c r="A245" s="13"/>
      <c r="B245" s="205"/>
      <c r="C245" s="13"/>
      <c r="D245" s="191" t="s">
        <v>519</v>
      </c>
      <c r="E245" s="206" t="s">
        <v>1</v>
      </c>
      <c r="F245" s="207" t="s">
        <v>3328</v>
      </c>
      <c r="G245" s="13"/>
      <c r="H245" s="208">
        <v>-0.504</v>
      </c>
      <c r="I245" s="209"/>
      <c r="J245" s="13"/>
      <c r="K245" s="13"/>
      <c r="L245" s="205"/>
      <c r="M245" s="210"/>
      <c r="N245" s="211"/>
      <c r="O245" s="211"/>
      <c r="P245" s="211"/>
      <c r="Q245" s="211"/>
      <c r="R245" s="211"/>
      <c r="S245" s="211"/>
      <c r="T245" s="21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06" t="s">
        <v>519</v>
      </c>
      <c r="AU245" s="206" t="s">
        <v>89</v>
      </c>
      <c r="AV245" s="13" t="s">
        <v>89</v>
      </c>
      <c r="AW245" s="13" t="s">
        <v>35</v>
      </c>
      <c r="AX245" s="13" t="s">
        <v>79</v>
      </c>
      <c r="AY245" s="206" t="s">
        <v>230</v>
      </c>
    </row>
    <row r="246" s="14" customFormat="1">
      <c r="A246" s="14"/>
      <c r="B246" s="213"/>
      <c r="C246" s="14"/>
      <c r="D246" s="191" t="s">
        <v>519</v>
      </c>
      <c r="E246" s="214" t="s">
        <v>1</v>
      </c>
      <c r="F246" s="215" t="s">
        <v>534</v>
      </c>
      <c r="G246" s="14"/>
      <c r="H246" s="216">
        <v>13.604000000000001</v>
      </c>
      <c r="I246" s="217"/>
      <c r="J246" s="14"/>
      <c r="K246" s="14"/>
      <c r="L246" s="213"/>
      <c r="M246" s="218"/>
      <c r="N246" s="219"/>
      <c r="O246" s="219"/>
      <c r="P246" s="219"/>
      <c r="Q246" s="219"/>
      <c r="R246" s="219"/>
      <c r="S246" s="219"/>
      <c r="T246" s="220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14" t="s">
        <v>519</v>
      </c>
      <c r="AU246" s="214" t="s">
        <v>89</v>
      </c>
      <c r="AV246" s="14" t="s">
        <v>235</v>
      </c>
      <c r="AW246" s="14" t="s">
        <v>35</v>
      </c>
      <c r="AX246" s="14" t="s">
        <v>87</v>
      </c>
      <c r="AY246" s="214" t="s">
        <v>230</v>
      </c>
    </row>
    <row r="247" s="2" customFormat="1" ht="16.5" customHeight="1">
      <c r="A247" s="38"/>
      <c r="B247" s="177"/>
      <c r="C247" s="236" t="s">
        <v>297</v>
      </c>
      <c r="D247" s="236" t="s">
        <v>745</v>
      </c>
      <c r="E247" s="237" t="s">
        <v>779</v>
      </c>
      <c r="F247" s="238" t="s">
        <v>780</v>
      </c>
      <c r="G247" s="239" t="s">
        <v>748</v>
      </c>
      <c r="H247" s="240">
        <v>27.207999999999998</v>
      </c>
      <c r="I247" s="241"/>
      <c r="J247" s="242">
        <f>ROUND(I247*H247,2)</f>
        <v>0</v>
      </c>
      <c r="K247" s="238" t="s">
        <v>515</v>
      </c>
      <c r="L247" s="243"/>
      <c r="M247" s="244" t="s">
        <v>1</v>
      </c>
      <c r="N247" s="245" t="s">
        <v>44</v>
      </c>
      <c r="O247" s="77"/>
      <c r="P247" s="187">
        <f>O247*H247</f>
        <v>0</v>
      </c>
      <c r="Q247" s="187">
        <v>0</v>
      </c>
      <c r="R247" s="187">
        <f>Q247*H247</f>
        <v>0</v>
      </c>
      <c r="S247" s="187">
        <v>0</v>
      </c>
      <c r="T247" s="188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89" t="s">
        <v>260</v>
      </c>
      <c r="AT247" s="189" t="s">
        <v>745</v>
      </c>
      <c r="AU247" s="189" t="s">
        <v>89</v>
      </c>
      <c r="AY247" s="19" t="s">
        <v>230</v>
      </c>
      <c r="BE247" s="190">
        <f>IF(N247="základní",J247,0)</f>
        <v>0</v>
      </c>
      <c r="BF247" s="190">
        <f>IF(N247="snížená",J247,0)</f>
        <v>0</v>
      </c>
      <c r="BG247" s="190">
        <f>IF(N247="zákl. přenesená",J247,0)</f>
        <v>0</v>
      </c>
      <c r="BH247" s="190">
        <f>IF(N247="sníž. přenesená",J247,0)</f>
        <v>0</v>
      </c>
      <c r="BI247" s="190">
        <f>IF(N247="nulová",J247,0)</f>
        <v>0</v>
      </c>
      <c r="BJ247" s="19" t="s">
        <v>87</v>
      </c>
      <c r="BK247" s="190">
        <f>ROUND(I247*H247,2)</f>
        <v>0</v>
      </c>
      <c r="BL247" s="19" t="s">
        <v>235</v>
      </c>
      <c r="BM247" s="189" t="s">
        <v>3329</v>
      </c>
    </row>
    <row r="248" s="2" customFormat="1">
      <c r="A248" s="38"/>
      <c r="B248" s="39"/>
      <c r="C248" s="38"/>
      <c r="D248" s="191" t="s">
        <v>237</v>
      </c>
      <c r="E248" s="38"/>
      <c r="F248" s="192" t="s">
        <v>780</v>
      </c>
      <c r="G248" s="38"/>
      <c r="H248" s="38"/>
      <c r="I248" s="193"/>
      <c r="J248" s="38"/>
      <c r="K248" s="38"/>
      <c r="L248" s="39"/>
      <c r="M248" s="194"/>
      <c r="N248" s="195"/>
      <c r="O248" s="77"/>
      <c r="P248" s="77"/>
      <c r="Q248" s="77"/>
      <c r="R248" s="77"/>
      <c r="S248" s="77"/>
      <c r="T248" s="7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19" t="s">
        <v>237</v>
      </c>
      <c r="AU248" s="19" t="s">
        <v>89</v>
      </c>
    </row>
    <row r="249" s="13" customFormat="1">
      <c r="A249" s="13"/>
      <c r="B249" s="205"/>
      <c r="C249" s="13"/>
      <c r="D249" s="191" t="s">
        <v>519</v>
      </c>
      <c r="E249" s="13"/>
      <c r="F249" s="207" t="s">
        <v>3330</v>
      </c>
      <c r="G249" s="13"/>
      <c r="H249" s="208">
        <v>27.207999999999998</v>
      </c>
      <c r="I249" s="209"/>
      <c r="J249" s="13"/>
      <c r="K249" s="13"/>
      <c r="L249" s="205"/>
      <c r="M249" s="210"/>
      <c r="N249" s="211"/>
      <c r="O249" s="211"/>
      <c r="P249" s="211"/>
      <c r="Q249" s="211"/>
      <c r="R249" s="211"/>
      <c r="S249" s="211"/>
      <c r="T249" s="21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06" t="s">
        <v>519</v>
      </c>
      <c r="AU249" s="206" t="s">
        <v>89</v>
      </c>
      <c r="AV249" s="13" t="s">
        <v>89</v>
      </c>
      <c r="AW249" s="13" t="s">
        <v>3</v>
      </c>
      <c r="AX249" s="13" t="s">
        <v>87</v>
      </c>
      <c r="AY249" s="206" t="s">
        <v>230</v>
      </c>
    </row>
    <row r="250" s="12" customFormat="1" ht="22.8" customHeight="1">
      <c r="A250" s="12"/>
      <c r="B250" s="166"/>
      <c r="C250" s="12"/>
      <c r="D250" s="167" t="s">
        <v>78</v>
      </c>
      <c r="E250" s="197" t="s">
        <v>241</v>
      </c>
      <c r="F250" s="197" t="s">
        <v>2085</v>
      </c>
      <c r="G250" s="12"/>
      <c r="H250" s="12"/>
      <c r="I250" s="169"/>
      <c r="J250" s="198">
        <f>BK250</f>
        <v>0</v>
      </c>
      <c r="K250" s="12"/>
      <c r="L250" s="166"/>
      <c r="M250" s="171"/>
      <c r="N250" s="172"/>
      <c r="O250" s="172"/>
      <c r="P250" s="173">
        <f>SUM(P251:P255)</f>
        <v>0</v>
      </c>
      <c r="Q250" s="172"/>
      <c r="R250" s="173">
        <f>SUM(R251:R255)</f>
        <v>0</v>
      </c>
      <c r="S250" s="172"/>
      <c r="T250" s="174">
        <f>SUM(T251:T255)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167" t="s">
        <v>87</v>
      </c>
      <c r="AT250" s="175" t="s">
        <v>78</v>
      </c>
      <c r="AU250" s="175" t="s">
        <v>87</v>
      </c>
      <c r="AY250" s="167" t="s">
        <v>230</v>
      </c>
      <c r="BK250" s="176">
        <f>SUM(BK251:BK255)</f>
        <v>0</v>
      </c>
    </row>
    <row r="251" s="2" customFormat="1" ht="16.5" customHeight="1">
      <c r="A251" s="38"/>
      <c r="B251" s="177"/>
      <c r="C251" s="178" t="s">
        <v>301</v>
      </c>
      <c r="D251" s="178" t="s">
        <v>231</v>
      </c>
      <c r="E251" s="179" t="s">
        <v>2086</v>
      </c>
      <c r="F251" s="180" t="s">
        <v>2087</v>
      </c>
      <c r="G251" s="181" t="s">
        <v>543</v>
      </c>
      <c r="H251" s="182">
        <v>28.5</v>
      </c>
      <c r="I251" s="183"/>
      <c r="J251" s="184">
        <f>ROUND(I251*H251,2)</f>
        <v>0</v>
      </c>
      <c r="K251" s="180" t="s">
        <v>515</v>
      </c>
      <c r="L251" s="39"/>
      <c r="M251" s="185" t="s">
        <v>1</v>
      </c>
      <c r="N251" s="186" t="s">
        <v>44</v>
      </c>
      <c r="O251" s="77"/>
      <c r="P251" s="187">
        <f>O251*H251</f>
        <v>0</v>
      </c>
      <c r="Q251" s="187">
        <v>0</v>
      </c>
      <c r="R251" s="187">
        <f>Q251*H251</f>
        <v>0</v>
      </c>
      <c r="S251" s="187">
        <v>0</v>
      </c>
      <c r="T251" s="188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89" t="s">
        <v>235</v>
      </c>
      <c r="AT251" s="189" t="s">
        <v>231</v>
      </c>
      <c r="AU251" s="189" t="s">
        <v>89</v>
      </c>
      <c r="AY251" s="19" t="s">
        <v>230</v>
      </c>
      <c r="BE251" s="190">
        <f>IF(N251="základní",J251,0)</f>
        <v>0</v>
      </c>
      <c r="BF251" s="190">
        <f>IF(N251="snížená",J251,0)</f>
        <v>0</v>
      </c>
      <c r="BG251" s="190">
        <f>IF(N251="zákl. přenesená",J251,0)</f>
        <v>0</v>
      </c>
      <c r="BH251" s="190">
        <f>IF(N251="sníž. přenesená",J251,0)</f>
        <v>0</v>
      </c>
      <c r="BI251" s="190">
        <f>IF(N251="nulová",J251,0)</f>
        <v>0</v>
      </c>
      <c r="BJ251" s="19" t="s">
        <v>87</v>
      </c>
      <c r="BK251" s="190">
        <f>ROUND(I251*H251,2)</f>
        <v>0</v>
      </c>
      <c r="BL251" s="19" t="s">
        <v>235</v>
      </c>
      <c r="BM251" s="189" t="s">
        <v>3331</v>
      </c>
    </row>
    <row r="252" s="2" customFormat="1">
      <c r="A252" s="38"/>
      <c r="B252" s="39"/>
      <c r="C252" s="38"/>
      <c r="D252" s="191" t="s">
        <v>237</v>
      </c>
      <c r="E252" s="38"/>
      <c r="F252" s="192" t="s">
        <v>2089</v>
      </c>
      <c r="G252" s="38"/>
      <c r="H252" s="38"/>
      <c r="I252" s="193"/>
      <c r="J252" s="38"/>
      <c r="K252" s="38"/>
      <c r="L252" s="39"/>
      <c r="M252" s="194"/>
      <c r="N252" s="195"/>
      <c r="O252" s="77"/>
      <c r="P252" s="77"/>
      <c r="Q252" s="77"/>
      <c r="R252" s="77"/>
      <c r="S252" s="77"/>
      <c r="T252" s="7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19" t="s">
        <v>237</v>
      </c>
      <c r="AU252" s="19" t="s">
        <v>89</v>
      </c>
    </row>
    <row r="253" s="2" customFormat="1">
      <c r="A253" s="38"/>
      <c r="B253" s="39"/>
      <c r="C253" s="38"/>
      <c r="D253" s="199" t="s">
        <v>397</v>
      </c>
      <c r="E253" s="38"/>
      <c r="F253" s="200" t="s">
        <v>2090</v>
      </c>
      <c r="G253" s="38"/>
      <c r="H253" s="38"/>
      <c r="I253" s="193"/>
      <c r="J253" s="38"/>
      <c r="K253" s="38"/>
      <c r="L253" s="39"/>
      <c r="M253" s="194"/>
      <c r="N253" s="195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397</v>
      </c>
      <c r="AU253" s="19" t="s">
        <v>89</v>
      </c>
    </row>
    <row r="254" s="13" customFormat="1">
      <c r="A254" s="13"/>
      <c r="B254" s="205"/>
      <c r="C254" s="13"/>
      <c r="D254" s="191" t="s">
        <v>519</v>
      </c>
      <c r="E254" s="206" t="s">
        <v>1</v>
      </c>
      <c r="F254" s="207" t="s">
        <v>3332</v>
      </c>
      <c r="G254" s="13"/>
      <c r="H254" s="208">
        <v>28.5</v>
      </c>
      <c r="I254" s="209"/>
      <c r="J254" s="13"/>
      <c r="K254" s="13"/>
      <c r="L254" s="205"/>
      <c r="M254" s="210"/>
      <c r="N254" s="211"/>
      <c r="O254" s="211"/>
      <c r="P254" s="211"/>
      <c r="Q254" s="211"/>
      <c r="R254" s="211"/>
      <c r="S254" s="211"/>
      <c r="T254" s="21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06" t="s">
        <v>519</v>
      </c>
      <c r="AU254" s="206" t="s">
        <v>89</v>
      </c>
      <c r="AV254" s="13" t="s">
        <v>89</v>
      </c>
      <c r="AW254" s="13" t="s">
        <v>35</v>
      </c>
      <c r="AX254" s="13" t="s">
        <v>79</v>
      </c>
      <c r="AY254" s="206" t="s">
        <v>230</v>
      </c>
    </row>
    <row r="255" s="14" customFormat="1">
      <c r="A255" s="14"/>
      <c r="B255" s="213"/>
      <c r="C255" s="14"/>
      <c r="D255" s="191" t="s">
        <v>519</v>
      </c>
      <c r="E255" s="214" t="s">
        <v>1</v>
      </c>
      <c r="F255" s="215" t="s">
        <v>534</v>
      </c>
      <c r="G255" s="14"/>
      <c r="H255" s="216">
        <v>28.5</v>
      </c>
      <c r="I255" s="217"/>
      <c r="J255" s="14"/>
      <c r="K255" s="14"/>
      <c r="L255" s="213"/>
      <c r="M255" s="218"/>
      <c r="N255" s="219"/>
      <c r="O255" s="219"/>
      <c r="P255" s="219"/>
      <c r="Q255" s="219"/>
      <c r="R255" s="219"/>
      <c r="S255" s="219"/>
      <c r="T255" s="220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14" t="s">
        <v>519</v>
      </c>
      <c r="AU255" s="214" t="s">
        <v>89</v>
      </c>
      <c r="AV255" s="14" t="s">
        <v>235</v>
      </c>
      <c r="AW255" s="14" t="s">
        <v>35</v>
      </c>
      <c r="AX255" s="14" t="s">
        <v>87</v>
      </c>
      <c r="AY255" s="214" t="s">
        <v>230</v>
      </c>
    </row>
    <row r="256" s="12" customFormat="1" ht="22.8" customHeight="1">
      <c r="A256" s="12"/>
      <c r="B256" s="166"/>
      <c r="C256" s="12"/>
      <c r="D256" s="167" t="s">
        <v>78</v>
      </c>
      <c r="E256" s="197" t="s">
        <v>235</v>
      </c>
      <c r="F256" s="197" t="s">
        <v>845</v>
      </c>
      <c r="G256" s="12"/>
      <c r="H256" s="12"/>
      <c r="I256" s="169"/>
      <c r="J256" s="198">
        <f>BK256</f>
        <v>0</v>
      </c>
      <c r="K256" s="12"/>
      <c r="L256" s="166"/>
      <c r="M256" s="171"/>
      <c r="N256" s="172"/>
      <c r="O256" s="172"/>
      <c r="P256" s="173">
        <f>SUM(P257:P261)</f>
        <v>0</v>
      </c>
      <c r="Q256" s="172"/>
      <c r="R256" s="173">
        <f>SUM(R257:R261)</f>
        <v>0</v>
      </c>
      <c r="S256" s="172"/>
      <c r="T256" s="174">
        <f>SUM(T257:T261)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167" t="s">
        <v>87</v>
      </c>
      <c r="AT256" s="175" t="s">
        <v>78</v>
      </c>
      <c r="AU256" s="175" t="s">
        <v>87</v>
      </c>
      <c r="AY256" s="167" t="s">
        <v>230</v>
      </c>
      <c r="BK256" s="176">
        <f>SUM(BK257:BK261)</f>
        <v>0</v>
      </c>
    </row>
    <row r="257" s="2" customFormat="1" ht="16.5" customHeight="1">
      <c r="A257" s="38"/>
      <c r="B257" s="177"/>
      <c r="C257" s="178" t="s">
        <v>305</v>
      </c>
      <c r="D257" s="178" t="s">
        <v>231</v>
      </c>
      <c r="E257" s="179" t="s">
        <v>846</v>
      </c>
      <c r="F257" s="180" t="s">
        <v>847</v>
      </c>
      <c r="G257" s="181" t="s">
        <v>578</v>
      </c>
      <c r="H257" s="182">
        <v>3.1349999999999998</v>
      </c>
      <c r="I257" s="183"/>
      <c r="J257" s="184">
        <f>ROUND(I257*H257,2)</f>
        <v>0</v>
      </c>
      <c r="K257" s="180" t="s">
        <v>515</v>
      </c>
      <c r="L257" s="39"/>
      <c r="M257" s="185" t="s">
        <v>1</v>
      </c>
      <c r="N257" s="186" t="s">
        <v>44</v>
      </c>
      <c r="O257" s="77"/>
      <c r="P257" s="187">
        <f>O257*H257</f>
        <v>0</v>
      </c>
      <c r="Q257" s="187">
        <v>0</v>
      </c>
      <c r="R257" s="187">
        <f>Q257*H257</f>
        <v>0</v>
      </c>
      <c r="S257" s="187">
        <v>0</v>
      </c>
      <c r="T257" s="188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89" t="s">
        <v>235</v>
      </c>
      <c r="AT257" s="189" t="s">
        <v>231</v>
      </c>
      <c r="AU257" s="189" t="s">
        <v>89</v>
      </c>
      <c r="AY257" s="19" t="s">
        <v>230</v>
      </c>
      <c r="BE257" s="190">
        <f>IF(N257="základní",J257,0)</f>
        <v>0</v>
      </c>
      <c r="BF257" s="190">
        <f>IF(N257="snížená",J257,0)</f>
        <v>0</v>
      </c>
      <c r="BG257" s="190">
        <f>IF(N257="zákl. přenesená",J257,0)</f>
        <v>0</v>
      </c>
      <c r="BH257" s="190">
        <f>IF(N257="sníž. přenesená",J257,0)</f>
        <v>0</v>
      </c>
      <c r="BI257" s="190">
        <f>IF(N257="nulová",J257,0)</f>
        <v>0</v>
      </c>
      <c r="BJ257" s="19" t="s">
        <v>87</v>
      </c>
      <c r="BK257" s="190">
        <f>ROUND(I257*H257,2)</f>
        <v>0</v>
      </c>
      <c r="BL257" s="19" t="s">
        <v>235</v>
      </c>
      <c r="BM257" s="189" t="s">
        <v>3333</v>
      </c>
    </row>
    <row r="258" s="2" customFormat="1">
      <c r="A258" s="38"/>
      <c r="B258" s="39"/>
      <c r="C258" s="38"/>
      <c r="D258" s="191" t="s">
        <v>237</v>
      </c>
      <c r="E258" s="38"/>
      <c r="F258" s="192" t="s">
        <v>849</v>
      </c>
      <c r="G258" s="38"/>
      <c r="H258" s="38"/>
      <c r="I258" s="193"/>
      <c r="J258" s="38"/>
      <c r="K258" s="38"/>
      <c r="L258" s="39"/>
      <c r="M258" s="194"/>
      <c r="N258" s="195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237</v>
      </c>
      <c r="AU258" s="19" t="s">
        <v>89</v>
      </c>
    </row>
    <row r="259" s="2" customFormat="1">
      <c r="A259" s="38"/>
      <c r="B259" s="39"/>
      <c r="C259" s="38"/>
      <c r="D259" s="199" t="s">
        <v>397</v>
      </c>
      <c r="E259" s="38"/>
      <c r="F259" s="200" t="s">
        <v>850</v>
      </c>
      <c r="G259" s="38"/>
      <c r="H259" s="38"/>
      <c r="I259" s="193"/>
      <c r="J259" s="38"/>
      <c r="K259" s="38"/>
      <c r="L259" s="39"/>
      <c r="M259" s="194"/>
      <c r="N259" s="195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397</v>
      </c>
      <c r="AU259" s="19" t="s">
        <v>89</v>
      </c>
    </row>
    <row r="260" s="13" customFormat="1">
      <c r="A260" s="13"/>
      <c r="B260" s="205"/>
      <c r="C260" s="13"/>
      <c r="D260" s="191" t="s">
        <v>519</v>
      </c>
      <c r="E260" s="206" t="s">
        <v>1</v>
      </c>
      <c r="F260" s="207" t="s">
        <v>3334</v>
      </c>
      <c r="G260" s="13"/>
      <c r="H260" s="208">
        <v>3.1349999999999998</v>
      </c>
      <c r="I260" s="209"/>
      <c r="J260" s="13"/>
      <c r="K260" s="13"/>
      <c r="L260" s="205"/>
      <c r="M260" s="210"/>
      <c r="N260" s="211"/>
      <c r="O260" s="211"/>
      <c r="P260" s="211"/>
      <c r="Q260" s="211"/>
      <c r="R260" s="211"/>
      <c r="S260" s="211"/>
      <c r="T260" s="21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06" t="s">
        <v>519</v>
      </c>
      <c r="AU260" s="206" t="s">
        <v>89</v>
      </c>
      <c r="AV260" s="13" t="s">
        <v>89</v>
      </c>
      <c r="AW260" s="13" t="s">
        <v>35</v>
      </c>
      <c r="AX260" s="13" t="s">
        <v>79</v>
      </c>
      <c r="AY260" s="206" t="s">
        <v>230</v>
      </c>
    </row>
    <row r="261" s="14" customFormat="1">
      <c r="A261" s="14"/>
      <c r="B261" s="213"/>
      <c r="C261" s="14"/>
      <c r="D261" s="191" t="s">
        <v>519</v>
      </c>
      <c r="E261" s="214" t="s">
        <v>1</v>
      </c>
      <c r="F261" s="215" t="s">
        <v>534</v>
      </c>
      <c r="G261" s="14"/>
      <c r="H261" s="216">
        <v>3.1349999999999998</v>
      </c>
      <c r="I261" s="217"/>
      <c r="J261" s="14"/>
      <c r="K261" s="14"/>
      <c r="L261" s="213"/>
      <c r="M261" s="218"/>
      <c r="N261" s="219"/>
      <c r="O261" s="219"/>
      <c r="P261" s="219"/>
      <c r="Q261" s="219"/>
      <c r="R261" s="219"/>
      <c r="S261" s="219"/>
      <c r="T261" s="220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14" t="s">
        <v>519</v>
      </c>
      <c r="AU261" s="214" t="s">
        <v>89</v>
      </c>
      <c r="AV261" s="14" t="s">
        <v>235</v>
      </c>
      <c r="AW261" s="14" t="s">
        <v>35</v>
      </c>
      <c r="AX261" s="14" t="s">
        <v>87</v>
      </c>
      <c r="AY261" s="214" t="s">
        <v>230</v>
      </c>
    </row>
    <row r="262" s="12" customFormat="1" ht="22.8" customHeight="1">
      <c r="A262" s="12"/>
      <c r="B262" s="166"/>
      <c r="C262" s="12"/>
      <c r="D262" s="167" t="s">
        <v>78</v>
      </c>
      <c r="E262" s="197" t="s">
        <v>260</v>
      </c>
      <c r="F262" s="197" t="s">
        <v>1038</v>
      </c>
      <c r="G262" s="12"/>
      <c r="H262" s="12"/>
      <c r="I262" s="169"/>
      <c r="J262" s="198">
        <f>BK262</f>
        <v>0</v>
      </c>
      <c r="K262" s="12"/>
      <c r="L262" s="166"/>
      <c r="M262" s="171"/>
      <c r="N262" s="172"/>
      <c r="O262" s="172"/>
      <c r="P262" s="173">
        <f>SUM(P263:P302)</f>
        <v>0</v>
      </c>
      <c r="Q262" s="172"/>
      <c r="R262" s="173">
        <f>SUM(R263:R302)</f>
        <v>0.228797</v>
      </c>
      <c r="S262" s="172"/>
      <c r="T262" s="174">
        <f>SUM(T263:T302)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167" t="s">
        <v>87</v>
      </c>
      <c r="AT262" s="175" t="s">
        <v>78</v>
      </c>
      <c r="AU262" s="175" t="s">
        <v>87</v>
      </c>
      <c r="AY262" s="167" t="s">
        <v>230</v>
      </c>
      <c r="BK262" s="176">
        <f>SUM(BK263:BK302)</f>
        <v>0</v>
      </c>
    </row>
    <row r="263" s="2" customFormat="1" ht="16.5" customHeight="1">
      <c r="A263" s="38"/>
      <c r="B263" s="177"/>
      <c r="C263" s="178" t="s">
        <v>310</v>
      </c>
      <c r="D263" s="178" t="s">
        <v>231</v>
      </c>
      <c r="E263" s="179" t="s">
        <v>2524</v>
      </c>
      <c r="F263" s="180" t="s">
        <v>2525</v>
      </c>
      <c r="G263" s="181" t="s">
        <v>543</v>
      </c>
      <c r="H263" s="182">
        <v>28.5</v>
      </c>
      <c r="I263" s="183"/>
      <c r="J263" s="184">
        <f>ROUND(I263*H263,2)</f>
        <v>0</v>
      </c>
      <c r="K263" s="180" t="s">
        <v>515</v>
      </c>
      <c r="L263" s="39"/>
      <c r="M263" s="185" t="s">
        <v>1</v>
      </c>
      <c r="N263" s="186" t="s">
        <v>44</v>
      </c>
      <c r="O263" s="77"/>
      <c r="P263" s="187">
        <f>O263*H263</f>
        <v>0</v>
      </c>
      <c r="Q263" s="187">
        <v>1.0000000000000001E-05</v>
      </c>
      <c r="R263" s="187">
        <f>Q263*H263</f>
        <v>0.00028500000000000004</v>
      </c>
      <c r="S263" s="187">
        <v>0</v>
      </c>
      <c r="T263" s="188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89" t="s">
        <v>235</v>
      </c>
      <c r="AT263" s="189" t="s">
        <v>231</v>
      </c>
      <c r="AU263" s="189" t="s">
        <v>89</v>
      </c>
      <c r="AY263" s="19" t="s">
        <v>230</v>
      </c>
      <c r="BE263" s="190">
        <f>IF(N263="základní",J263,0)</f>
        <v>0</v>
      </c>
      <c r="BF263" s="190">
        <f>IF(N263="snížená",J263,0)</f>
        <v>0</v>
      </c>
      <c r="BG263" s="190">
        <f>IF(N263="zákl. přenesená",J263,0)</f>
        <v>0</v>
      </c>
      <c r="BH263" s="190">
        <f>IF(N263="sníž. přenesená",J263,0)</f>
        <v>0</v>
      </c>
      <c r="BI263" s="190">
        <f>IF(N263="nulová",J263,0)</f>
        <v>0</v>
      </c>
      <c r="BJ263" s="19" t="s">
        <v>87</v>
      </c>
      <c r="BK263" s="190">
        <f>ROUND(I263*H263,2)</f>
        <v>0</v>
      </c>
      <c r="BL263" s="19" t="s">
        <v>235</v>
      </c>
      <c r="BM263" s="189" t="s">
        <v>3335</v>
      </c>
    </row>
    <row r="264" s="2" customFormat="1">
      <c r="A264" s="38"/>
      <c r="B264" s="39"/>
      <c r="C264" s="38"/>
      <c r="D264" s="191" t="s">
        <v>237</v>
      </c>
      <c r="E264" s="38"/>
      <c r="F264" s="192" t="s">
        <v>2527</v>
      </c>
      <c r="G264" s="38"/>
      <c r="H264" s="38"/>
      <c r="I264" s="193"/>
      <c r="J264" s="38"/>
      <c r="K264" s="38"/>
      <c r="L264" s="39"/>
      <c r="M264" s="194"/>
      <c r="N264" s="195"/>
      <c r="O264" s="77"/>
      <c r="P264" s="77"/>
      <c r="Q264" s="77"/>
      <c r="R264" s="77"/>
      <c r="S264" s="77"/>
      <c r="T264" s="7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19" t="s">
        <v>237</v>
      </c>
      <c r="AU264" s="19" t="s">
        <v>89</v>
      </c>
    </row>
    <row r="265" s="2" customFormat="1">
      <c r="A265" s="38"/>
      <c r="B265" s="39"/>
      <c r="C265" s="38"/>
      <c r="D265" s="199" t="s">
        <v>397</v>
      </c>
      <c r="E265" s="38"/>
      <c r="F265" s="200" t="s">
        <v>2528</v>
      </c>
      <c r="G265" s="38"/>
      <c r="H265" s="38"/>
      <c r="I265" s="193"/>
      <c r="J265" s="38"/>
      <c r="K265" s="38"/>
      <c r="L265" s="39"/>
      <c r="M265" s="194"/>
      <c r="N265" s="195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397</v>
      </c>
      <c r="AU265" s="19" t="s">
        <v>89</v>
      </c>
    </row>
    <row r="266" s="13" customFormat="1">
      <c r="A266" s="13"/>
      <c r="B266" s="205"/>
      <c r="C266" s="13"/>
      <c r="D266" s="191" t="s">
        <v>519</v>
      </c>
      <c r="E266" s="206" t="s">
        <v>1</v>
      </c>
      <c r="F266" s="207" t="s">
        <v>3332</v>
      </c>
      <c r="G266" s="13"/>
      <c r="H266" s="208">
        <v>28.5</v>
      </c>
      <c r="I266" s="209"/>
      <c r="J266" s="13"/>
      <c r="K266" s="13"/>
      <c r="L266" s="205"/>
      <c r="M266" s="210"/>
      <c r="N266" s="211"/>
      <c r="O266" s="211"/>
      <c r="P266" s="211"/>
      <c r="Q266" s="211"/>
      <c r="R266" s="211"/>
      <c r="S266" s="211"/>
      <c r="T266" s="21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06" t="s">
        <v>519</v>
      </c>
      <c r="AU266" s="206" t="s">
        <v>89</v>
      </c>
      <c r="AV266" s="13" t="s">
        <v>89</v>
      </c>
      <c r="AW266" s="13" t="s">
        <v>35</v>
      </c>
      <c r="AX266" s="13" t="s">
        <v>79</v>
      </c>
      <c r="AY266" s="206" t="s">
        <v>230</v>
      </c>
    </row>
    <row r="267" s="14" customFormat="1">
      <c r="A267" s="14"/>
      <c r="B267" s="213"/>
      <c r="C267" s="14"/>
      <c r="D267" s="191" t="s">
        <v>519</v>
      </c>
      <c r="E267" s="214" t="s">
        <v>1</v>
      </c>
      <c r="F267" s="215" t="s">
        <v>534</v>
      </c>
      <c r="G267" s="14"/>
      <c r="H267" s="216">
        <v>28.5</v>
      </c>
      <c r="I267" s="217"/>
      <c r="J267" s="14"/>
      <c r="K267" s="14"/>
      <c r="L267" s="213"/>
      <c r="M267" s="218"/>
      <c r="N267" s="219"/>
      <c r="O267" s="219"/>
      <c r="P267" s="219"/>
      <c r="Q267" s="219"/>
      <c r="R267" s="219"/>
      <c r="S267" s="219"/>
      <c r="T267" s="220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14" t="s">
        <v>519</v>
      </c>
      <c r="AU267" s="214" t="s">
        <v>89</v>
      </c>
      <c r="AV267" s="14" t="s">
        <v>235</v>
      </c>
      <c r="AW267" s="14" t="s">
        <v>35</v>
      </c>
      <c r="AX267" s="14" t="s">
        <v>87</v>
      </c>
      <c r="AY267" s="214" t="s">
        <v>230</v>
      </c>
    </row>
    <row r="268" s="2" customFormat="1" ht="16.5" customHeight="1">
      <c r="A268" s="38"/>
      <c r="B268" s="177"/>
      <c r="C268" s="236" t="s">
        <v>7</v>
      </c>
      <c r="D268" s="236" t="s">
        <v>745</v>
      </c>
      <c r="E268" s="237" t="s">
        <v>2529</v>
      </c>
      <c r="F268" s="238" t="s">
        <v>2530</v>
      </c>
      <c r="G268" s="239" t="s">
        <v>543</v>
      </c>
      <c r="H268" s="240">
        <v>28.928000000000001</v>
      </c>
      <c r="I268" s="241"/>
      <c r="J268" s="242">
        <f>ROUND(I268*H268,2)</f>
        <v>0</v>
      </c>
      <c r="K268" s="238" t="s">
        <v>515</v>
      </c>
      <c r="L268" s="243"/>
      <c r="M268" s="244" t="s">
        <v>1</v>
      </c>
      <c r="N268" s="245" t="s">
        <v>44</v>
      </c>
      <c r="O268" s="77"/>
      <c r="P268" s="187">
        <f>O268*H268</f>
        <v>0</v>
      </c>
      <c r="Q268" s="187">
        <v>0.0040000000000000001</v>
      </c>
      <c r="R268" s="187">
        <f>Q268*H268</f>
        <v>0.11571200000000001</v>
      </c>
      <c r="S268" s="187">
        <v>0</v>
      </c>
      <c r="T268" s="188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89" t="s">
        <v>260</v>
      </c>
      <c r="AT268" s="189" t="s">
        <v>745</v>
      </c>
      <c r="AU268" s="189" t="s">
        <v>89</v>
      </c>
      <c r="AY268" s="19" t="s">
        <v>230</v>
      </c>
      <c r="BE268" s="190">
        <f>IF(N268="základní",J268,0)</f>
        <v>0</v>
      </c>
      <c r="BF268" s="190">
        <f>IF(N268="snížená",J268,0)</f>
        <v>0</v>
      </c>
      <c r="BG268" s="190">
        <f>IF(N268="zákl. přenesená",J268,0)</f>
        <v>0</v>
      </c>
      <c r="BH268" s="190">
        <f>IF(N268="sníž. přenesená",J268,0)</f>
        <v>0</v>
      </c>
      <c r="BI268" s="190">
        <f>IF(N268="nulová",J268,0)</f>
        <v>0</v>
      </c>
      <c r="BJ268" s="19" t="s">
        <v>87</v>
      </c>
      <c r="BK268" s="190">
        <f>ROUND(I268*H268,2)</f>
        <v>0</v>
      </c>
      <c r="BL268" s="19" t="s">
        <v>235</v>
      </c>
      <c r="BM268" s="189" t="s">
        <v>3336</v>
      </c>
    </row>
    <row r="269" s="2" customFormat="1">
      <c r="A269" s="38"/>
      <c r="B269" s="39"/>
      <c r="C269" s="38"/>
      <c r="D269" s="191" t="s">
        <v>237</v>
      </c>
      <c r="E269" s="38"/>
      <c r="F269" s="192" t="s">
        <v>2530</v>
      </c>
      <c r="G269" s="38"/>
      <c r="H269" s="38"/>
      <c r="I269" s="193"/>
      <c r="J269" s="38"/>
      <c r="K269" s="38"/>
      <c r="L269" s="39"/>
      <c r="M269" s="194"/>
      <c r="N269" s="195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237</v>
      </c>
      <c r="AU269" s="19" t="s">
        <v>89</v>
      </c>
    </row>
    <row r="270" s="13" customFormat="1">
      <c r="A270" s="13"/>
      <c r="B270" s="205"/>
      <c r="C270" s="13"/>
      <c r="D270" s="191" t="s">
        <v>519</v>
      </c>
      <c r="E270" s="13"/>
      <c r="F270" s="207" t="s">
        <v>3337</v>
      </c>
      <c r="G270" s="13"/>
      <c r="H270" s="208">
        <v>28.928000000000001</v>
      </c>
      <c r="I270" s="209"/>
      <c r="J270" s="13"/>
      <c r="K270" s="13"/>
      <c r="L270" s="205"/>
      <c r="M270" s="210"/>
      <c r="N270" s="211"/>
      <c r="O270" s="211"/>
      <c r="P270" s="211"/>
      <c r="Q270" s="211"/>
      <c r="R270" s="211"/>
      <c r="S270" s="211"/>
      <c r="T270" s="21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06" t="s">
        <v>519</v>
      </c>
      <c r="AU270" s="206" t="s">
        <v>89</v>
      </c>
      <c r="AV270" s="13" t="s">
        <v>89</v>
      </c>
      <c r="AW270" s="13" t="s">
        <v>3</v>
      </c>
      <c r="AX270" s="13" t="s">
        <v>87</v>
      </c>
      <c r="AY270" s="206" t="s">
        <v>230</v>
      </c>
    </row>
    <row r="271" s="2" customFormat="1" ht="21.75" customHeight="1">
      <c r="A271" s="38"/>
      <c r="B271" s="177"/>
      <c r="C271" s="178" t="s">
        <v>317</v>
      </c>
      <c r="D271" s="178" t="s">
        <v>231</v>
      </c>
      <c r="E271" s="179" t="s">
        <v>1052</v>
      </c>
      <c r="F271" s="180" t="s">
        <v>1053</v>
      </c>
      <c r="G271" s="181" t="s">
        <v>458</v>
      </c>
      <c r="H271" s="182">
        <v>10</v>
      </c>
      <c r="I271" s="183"/>
      <c r="J271" s="184">
        <f>ROUND(I271*H271,2)</f>
        <v>0</v>
      </c>
      <c r="K271" s="180" t="s">
        <v>515</v>
      </c>
      <c r="L271" s="39"/>
      <c r="M271" s="185" t="s">
        <v>1</v>
      </c>
      <c r="N271" s="186" t="s">
        <v>44</v>
      </c>
      <c r="O271" s="77"/>
      <c r="P271" s="187">
        <f>O271*H271</f>
        <v>0</v>
      </c>
      <c r="Q271" s="187">
        <v>0</v>
      </c>
      <c r="R271" s="187">
        <f>Q271*H271</f>
        <v>0</v>
      </c>
      <c r="S271" s="187">
        <v>0</v>
      </c>
      <c r="T271" s="188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89" t="s">
        <v>235</v>
      </c>
      <c r="AT271" s="189" t="s">
        <v>231</v>
      </c>
      <c r="AU271" s="189" t="s">
        <v>89</v>
      </c>
      <c r="AY271" s="19" t="s">
        <v>230</v>
      </c>
      <c r="BE271" s="190">
        <f>IF(N271="základní",J271,0)</f>
        <v>0</v>
      </c>
      <c r="BF271" s="190">
        <f>IF(N271="snížená",J271,0)</f>
        <v>0</v>
      </c>
      <c r="BG271" s="190">
        <f>IF(N271="zákl. přenesená",J271,0)</f>
        <v>0</v>
      </c>
      <c r="BH271" s="190">
        <f>IF(N271="sníž. přenesená",J271,0)</f>
        <v>0</v>
      </c>
      <c r="BI271" s="190">
        <f>IF(N271="nulová",J271,0)</f>
        <v>0</v>
      </c>
      <c r="BJ271" s="19" t="s">
        <v>87</v>
      </c>
      <c r="BK271" s="190">
        <f>ROUND(I271*H271,2)</f>
        <v>0</v>
      </c>
      <c r="BL271" s="19" t="s">
        <v>235</v>
      </c>
      <c r="BM271" s="189" t="s">
        <v>3338</v>
      </c>
    </row>
    <row r="272" s="2" customFormat="1">
      <c r="A272" s="38"/>
      <c r="B272" s="39"/>
      <c r="C272" s="38"/>
      <c r="D272" s="191" t="s">
        <v>237</v>
      </c>
      <c r="E272" s="38"/>
      <c r="F272" s="192" t="s">
        <v>1055</v>
      </c>
      <c r="G272" s="38"/>
      <c r="H272" s="38"/>
      <c r="I272" s="193"/>
      <c r="J272" s="38"/>
      <c r="K272" s="38"/>
      <c r="L272" s="39"/>
      <c r="M272" s="194"/>
      <c r="N272" s="195"/>
      <c r="O272" s="77"/>
      <c r="P272" s="77"/>
      <c r="Q272" s="77"/>
      <c r="R272" s="77"/>
      <c r="S272" s="77"/>
      <c r="T272" s="7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T272" s="19" t="s">
        <v>237</v>
      </c>
      <c r="AU272" s="19" t="s">
        <v>89</v>
      </c>
    </row>
    <row r="273" s="2" customFormat="1">
      <c r="A273" s="38"/>
      <c r="B273" s="39"/>
      <c r="C273" s="38"/>
      <c r="D273" s="199" t="s">
        <v>397</v>
      </c>
      <c r="E273" s="38"/>
      <c r="F273" s="200" t="s">
        <v>1056</v>
      </c>
      <c r="G273" s="38"/>
      <c r="H273" s="38"/>
      <c r="I273" s="193"/>
      <c r="J273" s="38"/>
      <c r="K273" s="38"/>
      <c r="L273" s="39"/>
      <c r="M273" s="194"/>
      <c r="N273" s="195"/>
      <c r="O273" s="77"/>
      <c r="P273" s="77"/>
      <c r="Q273" s="77"/>
      <c r="R273" s="77"/>
      <c r="S273" s="77"/>
      <c r="T273" s="7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19" t="s">
        <v>397</v>
      </c>
      <c r="AU273" s="19" t="s">
        <v>89</v>
      </c>
    </row>
    <row r="274" s="13" customFormat="1">
      <c r="A274" s="13"/>
      <c r="B274" s="205"/>
      <c r="C274" s="13"/>
      <c r="D274" s="191" t="s">
        <v>519</v>
      </c>
      <c r="E274" s="206" t="s">
        <v>1</v>
      </c>
      <c r="F274" s="207" t="s">
        <v>3339</v>
      </c>
      <c r="G274" s="13"/>
      <c r="H274" s="208">
        <v>10</v>
      </c>
      <c r="I274" s="209"/>
      <c r="J274" s="13"/>
      <c r="K274" s="13"/>
      <c r="L274" s="205"/>
      <c r="M274" s="210"/>
      <c r="N274" s="211"/>
      <c r="O274" s="211"/>
      <c r="P274" s="211"/>
      <c r="Q274" s="211"/>
      <c r="R274" s="211"/>
      <c r="S274" s="211"/>
      <c r="T274" s="21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06" t="s">
        <v>519</v>
      </c>
      <c r="AU274" s="206" t="s">
        <v>89</v>
      </c>
      <c r="AV274" s="13" t="s">
        <v>89</v>
      </c>
      <c r="AW274" s="13" t="s">
        <v>35</v>
      </c>
      <c r="AX274" s="13" t="s">
        <v>79</v>
      </c>
      <c r="AY274" s="206" t="s">
        <v>230</v>
      </c>
    </row>
    <row r="275" s="14" customFormat="1">
      <c r="A275" s="14"/>
      <c r="B275" s="213"/>
      <c r="C275" s="14"/>
      <c r="D275" s="191" t="s">
        <v>519</v>
      </c>
      <c r="E275" s="214" t="s">
        <v>1</v>
      </c>
      <c r="F275" s="215" t="s">
        <v>534</v>
      </c>
      <c r="G275" s="14"/>
      <c r="H275" s="216">
        <v>10</v>
      </c>
      <c r="I275" s="217"/>
      <c r="J275" s="14"/>
      <c r="K275" s="14"/>
      <c r="L275" s="213"/>
      <c r="M275" s="218"/>
      <c r="N275" s="219"/>
      <c r="O275" s="219"/>
      <c r="P275" s="219"/>
      <c r="Q275" s="219"/>
      <c r="R275" s="219"/>
      <c r="S275" s="219"/>
      <c r="T275" s="22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14" t="s">
        <v>519</v>
      </c>
      <c r="AU275" s="214" t="s">
        <v>89</v>
      </c>
      <c r="AV275" s="14" t="s">
        <v>235</v>
      </c>
      <c r="AW275" s="14" t="s">
        <v>35</v>
      </c>
      <c r="AX275" s="14" t="s">
        <v>87</v>
      </c>
      <c r="AY275" s="214" t="s">
        <v>230</v>
      </c>
    </row>
    <row r="276" s="2" customFormat="1" ht="16.5" customHeight="1">
      <c r="A276" s="38"/>
      <c r="B276" s="177"/>
      <c r="C276" s="236" t="s">
        <v>321</v>
      </c>
      <c r="D276" s="236" t="s">
        <v>745</v>
      </c>
      <c r="E276" s="237" t="s">
        <v>2539</v>
      </c>
      <c r="F276" s="238" t="s">
        <v>2540</v>
      </c>
      <c r="G276" s="239" t="s">
        <v>458</v>
      </c>
      <c r="H276" s="240">
        <v>10</v>
      </c>
      <c r="I276" s="241"/>
      <c r="J276" s="242">
        <f>ROUND(I276*H276,2)</f>
        <v>0</v>
      </c>
      <c r="K276" s="238" t="s">
        <v>515</v>
      </c>
      <c r="L276" s="243"/>
      <c r="M276" s="244" t="s">
        <v>1</v>
      </c>
      <c r="N276" s="245" t="s">
        <v>44</v>
      </c>
      <c r="O276" s="77"/>
      <c r="P276" s="187">
        <f>O276*H276</f>
        <v>0</v>
      </c>
      <c r="Q276" s="187">
        <v>0.00080000000000000004</v>
      </c>
      <c r="R276" s="187">
        <f>Q276*H276</f>
        <v>0.0080000000000000002</v>
      </c>
      <c r="S276" s="187">
        <v>0</v>
      </c>
      <c r="T276" s="188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189" t="s">
        <v>260</v>
      </c>
      <c r="AT276" s="189" t="s">
        <v>745</v>
      </c>
      <c r="AU276" s="189" t="s">
        <v>89</v>
      </c>
      <c r="AY276" s="19" t="s">
        <v>230</v>
      </c>
      <c r="BE276" s="190">
        <f>IF(N276="základní",J276,0)</f>
        <v>0</v>
      </c>
      <c r="BF276" s="190">
        <f>IF(N276="snížená",J276,0)</f>
        <v>0</v>
      </c>
      <c r="BG276" s="190">
        <f>IF(N276="zákl. přenesená",J276,0)</f>
        <v>0</v>
      </c>
      <c r="BH276" s="190">
        <f>IF(N276="sníž. přenesená",J276,0)</f>
        <v>0</v>
      </c>
      <c r="BI276" s="190">
        <f>IF(N276="nulová",J276,0)</f>
        <v>0</v>
      </c>
      <c r="BJ276" s="19" t="s">
        <v>87</v>
      </c>
      <c r="BK276" s="190">
        <f>ROUND(I276*H276,2)</f>
        <v>0</v>
      </c>
      <c r="BL276" s="19" t="s">
        <v>235</v>
      </c>
      <c r="BM276" s="189" t="s">
        <v>3340</v>
      </c>
    </row>
    <row r="277" s="2" customFormat="1">
      <c r="A277" s="38"/>
      <c r="B277" s="39"/>
      <c r="C277" s="38"/>
      <c r="D277" s="191" t="s">
        <v>237</v>
      </c>
      <c r="E277" s="38"/>
      <c r="F277" s="192" t="s">
        <v>2540</v>
      </c>
      <c r="G277" s="38"/>
      <c r="H277" s="38"/>
      <c r="I277" s="193"/>
      <c r="J277" s="38"/>
      <c r="K277" s="38"/>
      <c r="L277" s="39"/>
      <c r="M277" s="194"/>
      <c r="N277" s="195"/>
      <c r="O277" s="77"/>
      <c r="P277" s="77"/>
      <c r="Q277" s="77"/>
      <c r="R277" s="77"/>
      <c r="S277" s="77"/>
      <c r="T277" s="7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19" t="s">
        <v>237</v>
      </c>
      <c r="AU277" s="19" t="s">
        <v>89</v>
      </c>
    </row>
    <row r="278" s="2" customFormat="1" ht="21.75" customHeight="1">
      <c r="A278" s="38"/>
      <c r="B278" s="177"/>
      <c r="C278" s="178" t="s">
        <v>325</v>
      </c>
      <c r="D278" s="178" t="s">
        <v>231</v>
      </c>
      <c r="E278" s="179" t="s">
        <v>2542</v>
      </c>
      <c r="F278" s="180" t="s">
        <v>2543</v>
      </c>
      <c r="G278" s="181" t="s">
        <v>458</v>
      </c>
      <c r="H278" s="182">
        <v>3</v>
      </c>
      <c r="I278" s="183"/>
      <c r="J278" s="184">
        <f>ROUND(I278*H278,2)</f>
        <v>0</v>
      </c>
      <c r="K278" s="180" t="s">
        <v>515</v>
      </c>
      <c r="L278" s="39"/>
      <c r="M278" s="185" t="s">
        <v>1</v>
      </c>
      <c r="N278" s="186" t="s">
        <v>44</v>
      </c>
      <c r="O278" s="77"/>
      <c r="P278" s="187">
        <f>O278*H278</f>
        <v>0</v>
      </c>
      <c r="Q278" s="187">
        <v>0</v>
      </c>
      <c r="R278" s="187">
        <f>Q278*H278</f>
        <v>0</v>
      </c>
      <c r="S278" s="187">
        <v>0</v>
      </c>
      <c r="T278" s="188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89" t="s">
        <v>235</v>
      </c>
      <c r="AT278" s="189" t="s">
        <v>231</v>
      </c>
      <c r="AU278" s="189" t="s">
        <v>89</v>
      </c>
      <c r="AY278" s="19" t="s">
        <v>230</v>
      </c>
      <c r="BE278" s="190">
        <f>IF(N278="základní",J278,0)</f>
        <v>0</v>
      </c>
      <c r="BF278" s="190">
        <f>IF(N278="snížená",J278,0)</f>
        <v>0</v>
      </c>
      <c r="BG278" s="190">
        <f>IF(N278="zákl. přenesená",J278,0)</f>
        <v>0</v>
      </c>
      <c r="BH278" s="190">
        <f>IF(N278="sníž. přenesená",J278,0)</f>
        <v>0</v>
      </c>
      <c r="BI278" s="190">
        <f>IF(N278="nulová",J278,0)</f>
        <v>0</v>
      </c>
      <c r="BJ278" s="19" t="s">
        <v>87</v>
      </c>
      <c r="BK278" s="190">
        <f>ROUND(I278*H278,2)</f>
        <v>0</v>
      </c>
      <c r="BL278" s="19" t="s">
        <v>235</v>
      </c>
      <c r="BM278" s="189" t="s">
        <v>3341</v>
      </c>
    </row>
    <row r="279" s="2" customFormat="1">
      <c r="A279" s="38"/>
      <c r="B279" s="39"/>
      <c r="C279" s="38"/>
      <c r="D279" s="191" t="s">
        <v>237</v>
      </c>
      <c r="E279" s="38"/>
      <c r="F279" s="192" t="s">
        <v>2545</v>
      </c>
      <c r="G279" s="38"/>
      <c r="H279" s="38"/>
      <c r="I279" s="193"/>
      <c r="J279" s="38"/>
      <c r="K279" s="38"/>
      <c r="L279" s="39"/>
      <c r="M279" s="194"/>
      <c r="N279" s="195"/>
      <c r="O279" s="77"/>
      <c r="P279" s="77"/>
      <c r="Q279" s="77"/>
      <c r="R279" s="77"/>
      <c r="S279" s="77"/>
      <c r="T279" s="7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19" t="s">
        <v>237</v>
      </c>
      <c r="AU279" s="19" t="s">
        <v>89</v>
      </c>
    </row>
    <row r="280" s="2" customFormat="1">
      <c r="A280" s="38"/>
      <c r="B280" s="39"/>
      <c r="C280" s="38"/>
      <c r="D280" s="199" t="s">
        <v>397</v>
      </c>
      <c r="E280" s="38"/>
      <c r="F280" s="200" t="s">
        <v>2546</v>
      </c>
      <c r="G280" s="38"/>
      <c r="H280" s="38"/>
      <c r="I280" s="193"/>
      <c r="J280" s="38"/>
      <c r="K280" s="38"/>
      <c r="L280" s="39"/>
      <c r="M280" s="194"/>
      <c r="N280" s="195"/>
      <c r="O280" s="77"/>
      <c r="P280" s="77"/>
      <c r="Q280" s="77"/>
      <c r="R280" s="77"/>
      <c r="S280" s="77"/>
      <c r="T280" s="7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T280" s="19" t="s">
        <v>397</v>
      </c>
      <c r="AU280" s="19" t="s">
        <v>89</v>
      </c>
    </row>
    <row r="281" s="13" customFormat="1">
      <c r="A281" s="13"/>
      <c r="B281" s="205"/>
      <c r="C281" s="13"/>
      <c r="D281" s="191" t="s">
        <v>519</v>
      </c>
      <c r="E281" s="206" t="s">
        <v>1</v>
      </c>
      <c r="F281" s="207" t="s">
        <v>3342</v>
      </c>
      <c r="G281" s="13"/>
      <c r="H281" s="208">
        <v>3</v>
      </c>
      <c r="I281" s="209"/>
      <c r="J281" s="13"/>
      <c r="K281" s="13"/>
      <c r="L281" s="205"/>
      <c r="M281" s="210"/>
      <c r="N281" s="211"/>
      <c r="O281" s="211"/>
      <c r="P281" s="211"/>
      <c r="Q281" s="211"/>
      <c r="R281" s="211"/>
      <c r="S281" s="211"/>
      <c r="T281" s="21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06" t="s">
        <v>519</v>
      </c>
      <c r="AU281" s="206" t="s">
        <v>89</v>
      </c>
      <c r="AV281" s="13" t="s">
        <v>89</v>
      </c>
      <c r="AW281" s="13" t="s">
        <v>35</v>
      </c>
      <c r="AX281" s="13" t="s">
        <v>79</v>
      </c>
      <c r="AY281" s="206" t="s">
        <v>230</v>
      </c>
    </row>
    <row r="282" s="14" customFormat="1">
      <c r="A282" s="14"/>
      <c r="B282" s="213"/>
      <c r="C282" s="14"/>
      <c r="D282" s="191" t="s">
        <v>519</v>
      </c>
      <c r="E282" s="214" t="s">
        <v>1</v>
      </c>
      <c r="F282" s="215" t="s">
        <v>534</v>
      </c>
      <c r="G282" s="14"/>
      <c r="H282" s="216">
        <v>3</v>
      </c>
      <c r="I282" s="217"/>
      <c r="J282" s="14"/>
      <c r="K282" s="14"/>
      <c r="L282" s="213"/>
      <c r="M282" s="218"/>
      <c r="N282" s="219"/>
      <c r="O282" s="219"/>
      <c r="P282" s="219"/>
      <c r="Q282" s="219"/>
      <c r="R282" s="219"/>
      <c r="S282" s="219"/>
      <c r="T282" s="22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14" t="s">
        <v>519</v>
      </c>
      <c r="AU282" s="214" t="s">
        <v>89</v>
      </c>
      <c r="AV282" s="14" t="s">
        <v>235</v>
      </c>
      <c r="AW282" s="14" t="s">
        <v>35</v>
      </c>
      <c r="AX282" s="14" t="s">
        <v>87</v>
      </c>
      <c r="AY282" s="214" t="s">
        <v>230</v>
      </c>
    </row>
    <row r="283" s="2" customFormat="1" ht="16.5" customHeight="1">
      <c r="A283" s="38"/>
      <c r="B283" s="177"/>
      <c r="C283" s="236" t="s">
        <v>329</v>
      </c>
      <c r="D283" s="236" t="s">
        <v>745</v>
      </c>
      <c r="E283" s="237" t="s">
        <v>2547</v>
      </c>
      <c r="F283" s="238" t="s">
        <v>2548</v>
      </c>
      <c r="G283" s="239" t="s">
        <v>458</v>
      </c>
      <c r="H283" s="240">
        <v>11</v>
      </c>
      <c r="I283" s="241"/>
      <c r="J283" s="242">
        <f>ROUND(I283*H283,2)</f>
        <v>0</v>
      </c>
      <c r="K283" s="238" t="s">
        <v>515</v>
      </c>
      <c r="L283" s="243"/>
      <c r="M283" s="244" t="s">
        <v>1</v>
      </c>
      <c r="N283" s="245" t="s">
        <v>44</v>
      </c>
      <c r="O283" s="77"/>
      <c r="P283" s="187">
        <f>O283*H283</f>
        <v>0</v>
      </c>
      <c r="Q283" s="187">
        <v>0.0038999999999999998</v>
      </c>
      <c r="R283" s="187">
        <f>Q283*H283</f>
        <v>0.042900000000000001</v>
      </c>
      <c r="S283" s="187">
        <v>0</v>
      </c>
      <c r="T283" s="188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189" t="s">
        <v>260</v>
      </c>
      <c r="AT283" s="189" t="s">
        <v>745</v>
      </c>
      <c r="AU283" s="189" t="s">
        <v>89</v>
      </c>
      <c r="AY283" s="19" t="s">
        <v>230</v>
      </c>
      <c r="BE283" s="190">
        <f>IF(N283="základní",J283,0)</f>
        <v>0</v>
      </c>
      <c r="BF283" s="190">
        <f>IF(N283="snížená",J283,0)</f>
        <v>0</v>
      </c>
      <c r="BG283" s="190">
        <f>IF(N283="zákl. přenesená",J283,0)</f>
        <v>0</v>
      </c>
      <c r="BH283" s="190">
        <f>IF(N283="sníž. přenesená",J283,0)</f>
        <v>0</v>
      </c>
      <c r="BI283" s="190">
        <f>IF(N283="nulová",J283,0)</f>
        <v>0</v>
      </c>
      <c r="BJ283" s="19" t="s">
        <v>87</v>
      </c>
      <c r="BK283" s="190">
        <f>ROUND(I283*H283,2)</f>
        <v>0</v>
      </c>
      <c r="BL283" s="19" t="s">
        <v>235</v>
      </c>
      <c r="BM283" s="189" t="s">
        <v>3343</v>
      </c>
    </row>
    <row r="284" s="2" customFormat="1">
      <c r="A284" s="38"/>
      <c r="B284" s="39"/>
      <c r="C284" s="38"/>
      <c r="D284" s="191" t="s">
        <v>237</v>
      </c>
      <c r="E284" s="38"/>
      <c r="F284" s="192" t="s">
        <v>2548</v>
      </c>
      <c r="G284" s="38"/>
      <c r="H284" s="38"/>
      <c r="I284" s="193"/>
      <c r="J284" s="38"/>
      <c r="K284" s="38"/>
      <c r="L284" s="39"/>
      <c r="M284" s="194"/>
      <c r="N284" s="195"/>
      <c r="O284" s="77"/>
      <c r="P284" s="77"/>
      <c r="Q284" s="77"/>
      <c r="R284" s="77"/>
      <c r="S284" s="77"/>
      <c r="T284" s="7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T284" s="19" t="s">
        <v>237</v>
      </c>
      <c r="AU284" s="19" t="s">
        <v>89</v>
      </c>
    </row>
    <row r="285" s="2" customFormat="1" ht="21.75" customHeight="1">
      <c r="A285" s="38"/>
      <c r="B285" s="177"/>
      <c r="C285" s="178" t="s">
        <v>332</v>
      </c>
      <c r="D285" s="178" t="s">
        <v>231</v>
      </c>
      <c r="E285" s="179" t="s">
        <v>3284</v>
      </c>
      <c r="F285" s="180" t="s">
        <v>3285</v>
      </c>
      <c r="G285" s="181" t="s">
        <v>458</v>
      </c>
      <c r="H285" s="182">
        <v>7</v>
      </c>
      <c r="I285" s="183"/>
      <c r="J285" s="184">
        <f>ROUND(I285*H285,2)</f>
        <v>0</v>
      </c>
      <c r="K285" s="180" t="s">
        <v>515</v>
      </c>
      <c r="L285" s="39"/>
      <c r="M285" s="185" t="s">
        <v>1</v>
      </c>
      <c r="N285" s="186" t="s">
        <v>44</v>
      </c>
      <c r="O285" s="77"/>
      <c r="P285" s="187">
        <f>O285*H285</f>
        <v>0</v>
      </c>
      <c r="Q285" s="187">
        <v>0</v>
      </c>
      <c r="R285" s="187">
        <f>Q285*H285</f>
        <v>0</v>
      </c>
      <c r="S285" s="187">
        <v>0</v>
      </c>
      <c r="T285" s="188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189" t="s">
        <v>235</v>
      </c>
      <c r="AT285" s="189" t="s">
        <v>231</v>
      </c>
      <c r="AU285" s="189" t="s">
        <v>89</v>
      </c>
      <c r="AY285" s="19" t="s">
        <v>230</v>
      </c>
      <c r="BE285" s="190">
        <f>IF(N285="základní",J285,0)</f>
        <v>0</v>
      </c>
      <c r="BF285" s="190">
        <f>IF(N285="snížená",J285,0)</f>
        <v>0</v>
      </c>
      <c r="BG285" s="190">
        <f>IF(N285="zákl. přenesená",J285,0)</f>
        <v>0</v>
      </c>
      <c r="BH285" s="190">
        <f>IF(N285="sníž. přenesená",J285,0)</f>
        <v>0</v>
      </c>
      <c r="BI285" s="190">
        <f>IF(N285="nulová",J285,0)</f>
        <v>0</v>
      </c>
      <c r="BJ285" s="19" t="s">
        <v>87</v>
      </c>
      <c r="BK285" s="190">
        <f>ROUND(I285*H285,2)</f>
        <v>0</v>
      </c>
      <c r="BL285" s="19" t="s">
        <v>235</v>
      </c>
      <c r="BM285" s="189" t="s">
        <v>3344</v>
      </c>
    </row>
    <row r="286" s="2" customFormat="1">
      <c r="A286" s="38"/>
      <c r="B286" s="39"/>
      <c r="C286" s="38"/>
      <c r="D286" s="191" t="s">
        <v>237</v>
      </c>
      <c r="E286" s="38"/>
      <c r="F286" s="192" t="s">
        <v>3287</v>
      </c>
      <c r="G286" s="38"/>
      <c r="H286" s="38"/>
      <c r="I286" s="193"/>
      <c r="J286" s="38"/>
      <c r="K286" s="38"/>
      <c r="L286" s="39"/>
      <c r="M286" s="194"/>
      <c r="N286" s="195"/>
      <c r="O286" s="77"/>
      <c r="P286" s="77"/>
      <c r="Q286" s="77"/>
      <c r="R286" s="77"/>
      <c r="S286" s="77"/>
      <c r="T286" s="7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T286" s="19" t="s">
        <v>237</v>
      </c>
      <c r="AU286" s="19" t="s">
        <v>89</v>
      </c>
    </row>
    <row r="287" s="2" customFormat="1">
      <c r="A287" s="38"/>
      <c r="B287" s="39"/>
      <c r="C287" s="38"/>
      <c r="D287" s="199" t="s">
        <v>397</v>
      </c>
      <c r="E287" s="38"/>
      <c r="F287" s="200" t="s">
        <v>3288</v>
      </c>
      <c r="G287" s="38"/>
      <c r="H287" s="38"/>
      <c r="I287" s="193"/>
      <c r="J287" s="38"/>
      <c r="K287" s="38"/>
      <c r="L287" s="39"/>
      <c r="M287" s="194"/>
      <c r="N287" s="195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397</v>
      </c>
      <c r="AU287" s="19" t="s">
        <v>89</v>
      </c>
    </row>
    <row r="288" s="13" customFormat="1">
      <c r="A288" s="13"/>
      <c r="B288" s="205"/>
      <c r="C288" s="13"/>
      <c r="D288" s="191" t="s">
        <v>519</v>
      </c>
      <c r="E288" s="206" t="s">
        <v>1</v>
      </c>
      <c r="F288" s="207" t="s">
        <v>3345</v>
      </c>
      <c r="G288" s="13"/>
      <c r="H288" s="208">
        <v>7</v>
      </c>
      <c r="I288" s="209"/>
      <c r="J288" s="13"/>
      <c r="K288" s="13"/>
      <c r="L288" s="205"/>
      <c r="M288" s="210"/>
      <c r="N288" s="211"/>
      <c r="O288" s="211"/>
      <c r="P288" s="211"/>
      <c r="Q288" s="211"/>
      <c r="R288" s="211"/>
      <c r="S288" s="211"/>
      <c r="T288" s="21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06" t="s">
        <v>519</v>
      </c>
      <c r="AU288" s="206" t="s">
        <v>89</v>
      </c>
      <c r="AV288" s="13" t="s">
        <v>89</v>
      </c>
      <c r="AW288" s="13" t="s">
        <v>35</v>
      </c>
      <c r="AX288" s="13" t="s">
        <v>79</v>
      </c>
      <c r="AY288" s="206" t="s">
        <v>230</v>
      </c>
    </row>
    <row r="289" s="14" customFormat="1">
      <c r="A289" s="14"/>
      <c r="B289" s="213"/>
      <c r="C289" s="14"/>
      <c r="D289" s="191" t="s">
        <v>519</v>
      </c>
      <c r="E289" s="214" t="s">
        <v>1</v>
      </c>
      <c r="F289" s="215" t="s">
        <v>534</v>
      </c>
      <c r="G289" s="14"/>
      <c r="H289" s="216">
        <v>7</v>
      </c>
      <c r="I289" s="217"/>
      <c r="J289" s="14"/>
      <c r="K289" s="14"/>
      <c r="L289" s="213"/>
      <c r="M289" s="218"/>
      <c r="N289" s="219"/>
      <c r="O289" s="219"/>
      <c r="P289" s="219"/>
      <c r="Q289" s="219"/>
      <c r="R289" s="219"/>
      <c r="S289" s="219"/>
      <c r="T289" s="220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14" t="s">
        <v>519</v>
      </c>
      <c r="AU289" s="214" t="s">
        <v>89</v>
      </c>
      <c r="AV289" s="14" t="s">
        <v>235</v>
      </c>
      <c r="AW289" s="14" t="s">
        <v>35</v>
      </c>
      <c r="AX289" s="14" t="s">
        <v>87</v>
      </c>
      <c r="AY289" s="214" t="s">
        <v>230</v>
      </c>
    </row>
    <row r="290" s="2" customFormat="1" ht="16.5" customHeight="1">
      <c r="A290" s="38"/>
      <c r="B290" s="177"/>
      <c r="C290" s="236" t="s">
        <v>336</v>
      </c>
      <c r="D290" s="236" t="s">
        <v>745</v>
      </c>
      <c r="E290" s="237" t="s">
        <v>3290</v>
      </c>
      <c r="F290" s="238" t="s">
        <v>3291</v>
      </c>
      <c r="G290" s="239" t="s">
        <v>458</v>
      </c>
      <c r="H290" s="240">
        <v>7</v>
      </c>
      <c r="I290" s="241"/>
      <c r="J290" s="242">
        <f>ROUND(I290*H290,2)</f>
        <v>0</v>
      </c>
      <c r="K290" s="238" t="s">
        <v>515</v>
      </c>
      <c r="L290" s="243"/>
      <c r="M290" s="244" t="s">
        <v>1</v>
      </c>
      <c r="N290" s="245" t="s">
        <v>44</v>
      </c>
      <c r="O290" s="77"/>
      <c r="P290" s="187">
        <f>O290*H290</f>
        <v>0</v>
      </c>
      <c r="Q290" s="187">
        <v>0.0086999999999999994</v>
      </c>
      <c r="R290" s="187">
        <f>Q290*H290</f>
        <v>0.060899999999999996</v>
      </c>
      <c r="S290" s="187">
        <v>0</v>
      </c>
      <c r="T290" s="188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89" t="s">
        <v>260</v>
      </c>
      <c r="AT290" s="189" t="s">
        <v>745</v>
      </c>
      <c r="AU290" s="189" t="s">
        <v>89</v>
      </c>
      <c r="AY290" s="19" t="s">
        <v>230</v>
      </c>
      <c r="BE290" s="190">
        <f>IF(N290="základní",J290,0)</f>
        <v>0</v>
      </c>
      <c r="BF290" s="190">
        <f>IF(N290="snížená",J290,0)</f>
        <v>0</v>
      </c>
      <c r="BG290" s="190">
        <f>IF(N290="zákl. přenesená",J290,0)</f>
        <v>0</v>
      </c>
      <c r="BH290" s="190">
        <f>IF(N290="sníž. přenesená",J290,0)</f>
        <v>0</v>
      </c>
      <c r="BI290" s="190">
        <f>IF(N290="nulová",J290,0)</f>
        <v>0</v>
      </c>
      <c r="BJ290" s="19" t="s">
        <v>87</v>
      </c>
      <c r="BK290" s="190">
        <f>ROUND(I290*H290,2)</f>
        <v>0</v>
      </c>
      <c r="BL290" s="19" t="s">
        <v>235</v>
      </c>
      <c r="BM290" s="189" t="s">
        <v>3346</v>
      </c>
    </row>
    <row r="291" s="2" customFormat="1">
      <c r="A291" s="38"/>
      <c r="B291" s="39"/>
      <c r="C291" s="38"/>
      <c r="D291" s="191" t="s">
        <v>237</v>
      </c>
      <c r="E291" s="38"/>
      <c r="F291" s="192" t="s">
        <v>3291</v>
      </c>
      <c r="G291" s="38"/>
      <c r="H291" s="38"/>
      <c r="I291" s="193"/>
      <c r="J291" s="38"/>
      <c r="K291" s="38"/>
      <c r="L291" s="39"/>
      <c r="M291" s="194"/>
      <c r="N291" s="195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237</v>
      </c>
      <c r="AU291" s="19" t="s">
        <v>89</v>
      </c>
    </row>
    <row r="292" s="2" customFormat="1" ht="16.5" customHeight="1">
      <c r="A292" s="38"/>
      <c r="B292" s="177"/>
      <c r="C292" s="178" t="s">
        <v>340</v>
      </c>
      <c r="D292" s="178" t="s">
        <v>231</v>
      </c>
      <c r="E292" s="179" t="s">
        <v>2550</v>
      </c>
      <c r="F292" s="180" t="s">
        <v>2551</v>
      </c>
      <c r="G292" s="181" t="s">
        <v>2165</v>
      </c>
      <c r="H292" s="182">
        <v>10</v>
      </c>
      <c r="I292" s="183"/>
      <c r="J292" s="184">
        <f>ROUND(I292*H292,2)</f>
        <v>0</v>
      </c>
      <c r="K292" s="180" t="s">
        <v>515</v>
      </c>
      <c r="L292" s="39"/>
      <c r="M292" s="185" t="s">
        <v>1</v>
      </c>
      <c r="N292" s="186" t="s">
        <v>44</v>
      </c>
      <c r="O292" s="77"/>
      <c r="P292" s="187">
        <f>O292*H292</f>
        <v>0</v>
      </c>
      <c r="Q292" s="187">
        <v>0.00010000000000000001</v>
      </c>
      <c r="R292" s="187">
        <f>Q292*H292</f>
        <v>0.001</v>
      </c>
      <c r="S292" s="187">
        <v>0</v>
      </c>
      <c r="T292" s="188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89" t="s">
        <v>235</v>
      </c>
      <c r="AT292" s="189" t="s">
        <v>231</v>
      </c>
      <c r="AU292" s="189" t="s">
        <v>89</v>
      </c>
      <c r="AY292" s="19" t="s">
        <v>230</v>
      </c>
      <c r="BE292" s="190">
        <f>IF(N292="základní",J292,0)</f>
        <v>0</v>
      </c>
      <c r="BF292" s="190">
        <f>IF(N292="snížená",J292,0)</f>
        <v>0</v>
      </c>
      <c r="BG292" s="190">
        <f>IF(N292="zákl. přenesená",J292,0)</f>
        <v>0</v>
      </c>
      <c r="BH292" s="190">
        <f>IF(N292="sníž. přenesená",J292,0)</f>
        <v>0</v>
      </c>
      <c r="BI292" s="190">
        <f>IF(N292="nulová",J292,0)</f>
        <v>0</v>
      </c>
      <c r="BJ292" s="19" t="s">
        <v>87</v>
      </c>
      <c r="BK292" s="190">
        <f>ROUND(I292*H292,2)</f>
        <v>0</v>
      </c>
      <c r="BL292" s="19" t="s">
        <v>235</v>
      </c>
      <c r="BM292" s="189" t="s">
        <v>3347</v>
      </c>
    </row>
    <row r="293" s="2" customFormat="1">
      <c r="A293" s="38"/>
      <c r="B293" s="39"/>
      <c r="C293" s="38"/>
      <c r="D293" s="191" t="s">
        <v>237</v>
      </c>
      <c r="E293" s="38"/>
      <c r="F293" s="192" t="s">
        <v>2553</v>
      </c>
      <c r="G293" s="38"/>
      <c r="H293" s="38"/>
      <c r="I293" s="193"/>
      <c r="J293" s="38"/>
      <c r="K293" s="38"/>
      <c r="L293" s="39"/>
      <c r="M293" s="194"/>
      <c r="N293" s="195"/>
      <c r="O293" s="77"/>
      <c r="P293" s="77"/>
      <c r="Q293" s="77"/>
      <c r="R293" s="77"/>
      <c r="S293" s="77"/>
      <c r="T293" s="7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T293" s="19" t="s">
        <v>237</v>
      </c>
      <c r="AU293" s="19" t="s">
        <v>89</v>
      </c>
    </row>
    <row r="294" s="2" customFormat="1">
      <c r="A294" s="38"/>
      <c r="B294" s="39"/>
      <c r="C294" s="38"/>
      <c r="D294" s="199" t="s">
        <v>397</v>
      </c>
      <c r="E294" s="38"/>
      <c r="F294" s="200" t="s">
        <v>2554</v>
      </c>
      <c r="G294" s="38"/>
      <c r="H294" s="38"/>
      <c r="I294" s="193"/>
      <c r="J294" s="38"/>
      <c r="K294" s="38"/>
      <c r="L294" s="39"/>
      <c r="M294" s="194"/>
      <c r="N294" s="195"/>
      <c r="O294" s="77"/>
      <c r="P294" s="77"/>
      <c r="Q294" s="77"/>
      <c r="R294" s="77"/>
      <c r="S294" s="77"/>
      <c r="T294" s="7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19" t="s">
        <v>397</v>
      </c>
      <c r="AU294" s="19" t="s">
        <v>89</v>
      </c>
    </row>
    <row r="295" s="13" customFormat="1">
      <c r="A295" s="13"/>
      <c r="B295" s="205"/>
      <c r="C295" s="13"/>
      <c r="D295" s="191" t="s">
        <v>519</v>
      </c>
      <c r="E295" s="206" t="s">
        <v>1</v>
      </c>
      <c r="F295" s="207" t="s">
        <v>3348</v>
      </c>
      <c r="G295" s="13"/>
      <c r="H295" s="208">
        <v>10</v>
      </c>
      <c r="I295" s="209"/>
      <c r="J295" s="13"/>
      <c r="K295" s="13"/>
      <c r="L295" s="205"/>
      <c r="M295" s="210"/>
      <c r="N295" s="211"/>
      <c r="O295" s="211"/>
      <c r="P295" s="211"/>
      <c r="Q295" s="211"/>
      <c r="R295" s="211"/>
      <c r="S295" s="211"/>
      <c r="T295" s="21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06" t="s">
        <v>519</v>
      </c>
      <c r="AU295" s="206" t="s">
        <v>89</v>
      </c>
      <c r="AV295" s="13" t="s">
        <v>89</v>
      </c>
      <c r="AW295" s="13" t="s">
        <v>35</v>
      </c>
      <c r="AX295" s="13" t="s">
        <v>79</v>
      </c>
      <c r="AY295" s="206" t="s">
        <v>230</v>
      </c>
    </row>
    <row r="296" s="14" customFormat="1">
      <c r="A296" s="14"/>
      <c r="B296" s="213"/>
      <c r="C296" s="14"/>
      <c r="D296" s="191" t="s">
        <v>519</v>
      </c>
      <c r="E296" s="214" t="s">
        <v>1</v>
      </c>
      <c r="F296" s="215" t="s">
        <v>534</v>
      </c>
      <c r="G296" s="14"/>
      <c r="H296" s="216">
        <v>10</v>
      </c>
      <c r="I296" s="217"/>
      <c r="J296" s="14"/>
      <c r="K296" s="14"/>
      <c r="L296" s="213"/>
      <c r="M296" s="218"/>
      <c r="N296" s="219"/>
      <c r="O296" s="219"/>
      <c r="P296" s="219"/>
      <c r="Q296" s="219"/>
      <c r="R296" s="219"/>
      <c r="S296" s="219"/>
      <c r="T296" s="220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14" t="s">
        <v>519</v>
      </c>
      <c r="AU296" s="214" t="s">
        <v>89</v>
      </c>
      <c r="AV296" s="14" t="s">
        <v>235</v>
      </c>
      <c r="AW296" s="14" t="s">
        <v>35</v>
      </c>
      <c r="AX296" s="14" t="s">
        <v>87</v>
      </c>
      <c r="AY296" s="214" t="s">
        <v>230</v>
      </c>
    </row>
    <row r="297" s="2" customFormat="1" ht="16.5" customHeight="1">
      <c r="A297" s="38"/>
      <c r="B297" s="177"/>
      <c r="C297" s="178" t="s">
        <v>344</v>
      </c>
      <c r="D297" s="178" t="s">
        <v>231</v>
      </c>
      <c r="E297" s="179" t="s">
        <v>2556</v>
      </c>
      <c r="F297" s="180" t="s">
        <v>2557</v>
      </c>
      <c r="G297" s="181" t="s">
        <v>543</v>
      </c>
      <c r="H297" s="182">
        <v>28.5</v>
      </c>
      <c r="I297" s="183"/>
      <c r="J297" s="184">
        <f>ROUND(I297*H297,2)</f>
        <v>0</v>
      </c>
      <c r="K297" s="180" t="s">
        <v>515</v>
      </c>
      <c r="L297" s="39"/>
      <c r="M297" s="185" t="s">
        <v>1</v>
      </c>
      <c r="N297" s="186" t="s">
        <v>44</v>
      </c>
      <c r="O297" s="77"/>
      <c r="P297" s="187">
        <f>O297*H297</f>
        <v>0</v>
      </c>
      <c r="Q297" s="187">
        <v>0</v>
      </c>
      <c r="R297" s="187">
        <f>Q297*H297</f>
        <v>0</v>
      </c>
      <c r="S297" s="187">
        <v>0</v>
      </c>
      <c r="T297" s="188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89" t="s">
        <v>235</v>
      </c>
      <c r="AT297" s="189" t="s">
        <v>231</v>
      </c>
      <c r="AU297" s="189" t="s">
        <v>89</v>
      </c>
      <c r="AY297" s="19" t="s">
        <v>230</v>
      </c>
      <c r="BE297" s="190">
        <f>IF(N297="základní",J297,0)</f>
        <v>0</v>
      </c>
      <c r="BF297" s="190">
        <f>IF(N297="snížená",J297,0)</f>
        <v>0</v>
      </c>
      <c r="BG297" s="190">
        <f>IF(N297="zákl. přenesená",J297,0)</f>
        <v>0</v>
      </c>
      <c r="BH297" s="190">
        <f>IF(N297="sníž. přenesená",J297,0)</f>
        <v>0</v>
      </c>
      <c r="BI297" s="190">
        <f>IF(N297="nulová",J297,0)</f>
        <v>0</v>
      </c>
      <c r="BJ297" s="19" t="s">
        <v>87</v>
      </c>
      <c r="BK297" s="190">
        <f>ROUND(I297*H297,2)</f>
        <v>0</v>
      </c>
      <c r="BL297" s="19" t="s">
        <v>235</v>
      </c>
      <c r="BM297" s="189" t="s">
        <v>3349</v>
      </c>
    </row>
    <row r="298" s="2" customFormat="1">
      <c r="A298" s="38"/>
      <c r="B298" s="39"/>
      <c r="C298" s="38"/>
      <c r="D298" s="191" t="s">
        <v>237</v>
      </c>
      <c r="E298" s="38"/>
      <c r="F298" s="192" t="s">
        <v>2557</v>
      </c>
      <c r="G298" s="38"/>
      <c r="H298" s="38"/>
      <c r="I298" s="193"/>
      <c r="J298" s="38"/>
      <c r="K298" s="38"/>
      <c r="L298" s="39"/>
      <c r="M298" s="194"/>
      <c r="N298" s="195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237</v>
      </c>
      <c r="AU298" s="19" t="s">
        <v>89</v>
      </c>
    </row>
    <row r="299" s="2" customFormat="1">
      <c r="A299" s="38"/>
      <c r="B299" s="39"/>
      <c r="C299" s="38"/>
      <c r="D299" s="199" t="s">
        <v>397</v>
      </c>
      <c r="E299" s="38"/>
      <c r="F299" s="200" t="s">
        <v>2559</v>
      </c>
      <c r="G299" s="38"/>
      <c r="H299" s="38"/>
      <c r="I299" s="193"/>
      <c r="J299" s="38"/>
      <c r="K299" s="38"/>
      <c r="L299" s="39"/>
      <c r="M299" s="194"/>
      <c r="N299" s="195"/>
      <c r="O299" s="77"/>
      <c r="P299" s="77"/>
      <c r="Q299" s="77"/>
      <c r="R299" s="77"/>
      <c r="S299" s="77"/>
      <c r="T299" s="7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19" t="s">
        <v>397</v>
      </c>
      <c r="AU299" s="19" t="s">
        <v>89</v>
      </c>
    </row>
    <row r="300" s="15" customFormat="1">
      <c r="A300" s="15"/>
      <c r="B300" s="221"/>
      <c r="C300" s="15"/>
      <c r="D300" s="191" t="s">
        <v>519</v>
      </c>
      <c r="E300" s="222" t="s">
        <v>1</v>
      </c>
      <c r="F300" s="223" t="s">
        <v>2179</v>
      </c>
      <c r="G300" s="15"/>
      <c r="H300" s="222" t="s">
        <v>1</v>
      </c>
      <c r="I300" s="224"/>
      <c r="J300" s="15"/>
      <c r="K300" s="15"/>
      <c r="L300" s="221"/>
      <c r="M300" s="225"/>
      <c r="N300" s="226"/>
      <c r="O300" s="226"/>
      <c r="P300" s="226"/>
      <c r="Q300" s="226"/>
      <c r="R300" s="226"/>
      <c r="S300" s="226"/>
      <c r="T300" s="227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22" t="s">
        <v>519</v>
      </c>
      <c r="AU300" s="222" t="s">
        <v>89</v>
      </c>
      <c r="AV300" s="15" t="s">
        <v>87</v>
      </c>
      <c r="AW300" s="15" t="s">
        <v>35</v>
      </c>
      <c r="AX300" s="15" t="s">
        <v>79</v>
      </c>
      <c r="AY300" s="222" t="s">
        <v>230</v>
      </c>
    </row>
    <row r="301" s="13" customFormat="1">
      <c r="A301" s="13"/>
      <c r="B301" s="205"/>
      <c r="C301" s="13"/>
      <c r="D301" s="191" t="s">
        <v>519</v>
      </c>
      <c r="E301" s="206" t="s">
        <v>1</v>
      </c>
      <c r="F301" s="207" t="s">
        <v>3332</v>
      </c>
      <c r="G301" s="13"/>
      <c r="H301" s="208">
        <v>28.5</v>
      </c>
      <c r="I301" s="209"/>
      <c r="J301" s="13"/>
      <c r="K301" s="13"/>
      <c r="L301" s="205"/>
      <c r="M301" s="210"/>
      <c r="N301" s="211"/>
      <c r="O301" s="211"/>
      <c r="P301" s="211"/>
      <c r="Q301" s="211"/>
      <c r="R301" s="211"/>
      <c r="S301" s="211"/>
      <c r="T301" s="21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06" t="s">
        <v>519</v>
      </c>
      <c r="AU301" s="206" t="s">
        <v>89</v>
      </c>
      <c r="AV301" s="13" t="s">
        <v>89</v>
      </c>
      <c r="AW301" s="13" t="s">
        <v>35</v>
      </c>
      <c r="AX301" s="13" t="s">
        <v>79</v>
      </c>
      <c r="AY301" s="206" t="s">
        <v>230</v>
      </c>
    </row>
    <row r="302" s="14" customFormat="1">
      <c r="A302" s="14"/>
      <c r="B302" s="213"/>
      <c r="C302" s="14"/>
      <c r="D302" s="191" t="s">
        <v>519</v>
      </c>
      <c r="E302" s="214" t="s">
        <v>1</v>
      </c>
      <c r="F302" s="215" t="s">
        <v>534</v>
      </c>
      <c r="G302" s="14"/>
      <c r="H302" s="216">
        <v>28.5</v>
      </c>
      <c r="I302" s="217"/>
      <c r="J302" s="14"/>
      <c r="K302" s="14"/>
      <c r="L302" s="213"/>
      <c r="M302" s="218"/>
      <c r="N302" s="219"/>
      <c r="O302" s="219"/>
      <c r="P302" s="219"/>
      <c r="Q302" s="219"/>
      <c r="R302" s="219"/>
      <c r="S302" s="219"/>
      <c r="T302" s="220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14" t="s">
        <v>519</v>
      </c>
      <c r="AU302" s="214" t="s">
        <v>89</v>
      </c>
      <c r="AV302" s="14" t="s">
        <v>235</v>
      </c>
      <c r="AW302" s="14" t="s">
        <v>35</v>
      </c>
      <c r="AX302" s="14" t="s">
        <v>87</v>
      </c>
      <c r="AY302" s="214" t="s">
        <v>230</v>
      </c>
    </row>
    <row r="303" s="12" customFormat="1" ht="22.8" customHeight="1">
      <c r="A303" s="12"/>
      <c r="B303" s="166"/>
      <c r="C303" s="12"/>
      <c r="D303" s="167" t="s">
        <v>78</v>
      </c>
      <c r="E303" s="197" t="s">
        <v>1366</v>
      </c>
      <c r="F303" s="197" t="s">
        <v>1367</v>
      </c>
      <c r="G303" s="12"/>
      <c r="H303" s="12"/>
      <c r="I303" s="169"/>
      <c r="J303" s="198">
        <f>BK303</f>
        <v>0</v>
      </c>
      <c r="K303" s="12"/>
      <c r="L303" s="166"/>
      <c r="M303" s="171"/>
      <c r="N303" s="172"/>
      <c r="O303" s="172"/>
      <c r="P303" s="173">
        <f>SUM(P304:P309)</f>
        <v>0</v>
      </c>
      <c r="Q303" s="172"/>
      <c r="R303" s="173">
        <f>SUM(R304:R309)</f>
        <v>0</v>
      </c>
      <c r="S303" s="172"/>
      <c r="T303" s="174">
        <f>SUM(T304:T309)</f>
        <v>0</v>
      </c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R303" s="167" t="s">
        <v>87</v>
      </c>
      <c r="AT303" s="175" t="s">
        <v>78</v>
      </c>
      <c r="AU303" s="175" t="s">
        <v>87</v>
      </c>
      <c r="AY303" s="167" t="s">
        <v>230</v>
      </c>
      <c r="BK303" s="176">
        <f>SUM(BK304:BK309)</f>
        <v>0</v>
      </c>
    </row>
    <row r="304" s="2" customFormat="1" ht="16.5" customHeight="1">
      <c r="A304" s="38"/>
      <c r="B304" s="177"/>
      <c r="C304" s="178" t="s">
        <v>348</v>
      </c>
      <c r="D304" s="178" t="s">
        <v>231</v>
      </c>
      <c r="E304" s="179" t="s">
        <v>2241</v>
      </c>
      <c r="F304" s="180" t="s">
        <v>2242</v>
      </c>
      <c r="G304" s="181" t="s">
        <v>748</v>
      </c>
      <c r="H304" s="182">
        <v>0.28699999999999998</v>
      </c>
      <c r="I304" s="183"/>
      <c r="J304" s="184">
        <f>ROUND(I304*H304,2)</f>
        <v>0</v>
      </c>
      <c r="K304" s="180" t="s">
        <v>515</v>
      </c>
      <c r="L304" s="39"/>
      <c r="M304" s="185" t="s">
        <v>1</v>
      </c>
      <c r="N304" s="186" t="s">
        <v>44</v>
      </c>
      <c r="O304" s="77"/>
      <c r="P304" s="187">
        <f>O304*H304</f>
        <v>0</v>
      </c>
      <c r="Q304" s="187">
        <v>0</v>
      </c>
      <c r="R304" s="187">
        <f>Q304*H304</f>
        <v>0</v>
      </c>
      <c r="S304" s="187">
        <v>0</v>
      </c>
      <c r="T304" s="188">
        <f>S304*H304</f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189" t="s">
        <v>235</v>
      </c>
      <c r="AT304" s="189" t="s">
        <v>231</v>
      </c>
      <c r="AU304" s="189" t="s">
        <v>89</v>
      </c>
      <c r="AY304" s="19" t="s">
        <v>230</v>
      </c>
      <c r="BE304" s="190">
        <f>IF(N304="základní",J304,0)</f>
        <v>0</v>
      </c>
      <c r="BF304" s="190">
        <f>IF(N304="snížená",J304,0)</f>
        <v>0</v>
      </c>
      <c r="BG304" s="190">
        <f>IF(N304="zákl. přenesená",J304,0)</f>
        <v>0</v>
      </c>
      <c r="BH304" s="190">
        <f>IF(N304="sníž. přenesená",J304,0)</f>
        <v>0</v>
      </c>
      <c r="BI304" s="190">
        <f>IF(N304="nulová",J304,0)</f>
        <v>0</v>
      </c>
      <c r="BJ304" s="19" t="s">
        <v>87</v>
      </c>
      <c r="BK304" s="190">
        <f>ROUND(I304*H304,2)</f>
        <v>0</v>
      </c>
      <c r="BL304" s="19" t="s">
        <v>235</v>
      </c>
      <c r="BM304" s="189" t="s">
        <v>3350</v>
      </c>
    </row>
    <row r="305" s="2" customFormat="1">
      <c r="A305" s="38"/>
      <c r="B305" s="39"/>
      <c r="C305" s="38"/>
      <c r="D305" s="191" t="s">
        <v>237</v>
      </c>
      <c r="E305" s="38"/>
      <c r="F305" s="192" t="s">
        <v>2244</v>
      </c>
      <c r="G305" s="38"/>
      <c r="H305" s="38"/>
      <c r="I305" s="193"/>
      <c r="J305" s="38"/>
      <c r="K305" s="38"/>
      <c r="L305" s="39"/>
      <c r="M305" s="194"/>
      <c r="N305" s="195"/>
      <c r="O305" s="77"/>
      <c r="P305" s="77"/>
      <c r="Q305" s="77"/>
      <c r="R305" s="77"/>
      <c r="S305" s="77"/>
      <c r="T305" s="7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T305" s="19" t="s">
        <v>237</v>
      </c>
      <c r="AU305" s="19" t="s">
        <v>89</v>
      </c>
    </row>
    <row r="306" s="2" customFormat="1">
      <c r="A306" s="38"/>
      <c r="B306" s="39"/>
      <c r="C306" s="38"/>
      <c r="D306" s="199" t="s">
        <v>397</v>
      </c>
      <c r="E306" s="38"/>
      <c r="F306" s="200" t="s">
        <v>2245</v>
      </c>
      <c r="G306" s="38"/>
      <c r="H306" s="38"/>
      <c r="I306" s="193"/>
      <c r="J306" s="38"/>
      <c r="K306" s="38"/>
      <c r="L306" s="39"/>
      <c r="M306" s="194"/>
      <c r="N306" s="195"/>
      <c r="O306" s="77"/>
      <c r="P306" s="77"/>
      <c r="Q306" s="77"/>
      <c r="R306" s="77"/>
      <c r="S306" s="77"/>
      <c r="T306" s="7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T306" s="19" t="s">
        <v>397</v>
      </c>
      <c r="AU306" s="19" t="s">
        <v>89</v>
      </c>
    </row>
    <row r="307" s="2" customFormat="1" ht="21.75" customHeight="1">
      <c r="A307" s="38"/>
      <c r="B307" s="177"/>
      <c r="C307" s="178" t="s">
        <v>352</v>
      </c>
      <c r="D307" s="178" t="s">
        <v>231</v>
      </c>
      <c r="E307" s="179" t="s">
        <v>2246</v>
      </c>
      <c r="F307" s="180" t="s">
        <v>2247</v>
      </c>
      <c r="G307" s="181" t="s">
        <v>748</v>
      </c>
      <c r="H307" s="182">
        <v>0.28699999999999998</v>
      </c>
      <c r="I307" s="183"/>
      <c r="J307" s="184">
        <f>ROUND(I307*H307,2)</f>
        <v>0</v>
      </c>
      <c r="K307" s="180" t="s">
        <v>515</v>
      </c>
      <c r="L307" s="39"/>
      <c r="M307" s="185" t="s">
        <v>1</v>
      </c>
      <c r="N307" s="186" t="s">
        <v>44</v>
      </c>
      <c r="O307" s="77"/>
      <c r="P307" s="187">
        <f>O307*H307</f>
        <v>0</v>
      </c>
      <c r="Q307" s="187">
        <v>0</v>
      </c>
      <c r="R307" s="187">
        <f>Q307*H307</f>
        <v>0</v>
      </c>
      <c r="S307" s="187">
        <v>0</v>
      </c>
      <c r="T307" s="188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89" t="s">
        <v>235</v>
      </c>
      <c r="AT307" s="189" t="s">
        <v>231</v>
      </c>
      <c r="AU307" s="189" t="s">
        <v>89</v>
      </c>
      <c r="AY307" s="19" t="s">
        <v>230</v>
      </c>
      <c r="BE307" s="190">
        <f>IF(N307="základní",J307,0)</f>
        <v>0</v>
      </c>
      <c r="BF307" s="190">
        <f>IF(N307="snížená",J307,0)</f>
        <v>0</v>
      </c>
      <c r="BG307" s="190">
        <f>IF(N307="zákl. přenesená",J307,0)</f>
        <v>0</v>
      </c>
      <c r="BH307" s="190">
        <f>IF(N307="sníž. přenesená",J307,0)</f>
        <v>0</v>
      </c>
      <c r="BI307" s="190">
        <f>IF(N307="nulová",J307,0)</f>
        <v>0</v>
      </c>
      <c r="BJ307" s="19" t="s">
        <v>87</v>
      </c>
      <c r="BK307" s="190">
        <f>ROUND(I307*H307,2)</f>
        <v>0</v>
      </c>
      <c r="BL307" s="19" t="s">
        <v>235</v>
      </c>
      <c r="BM307" s="189" t="s">
        <v>3351</v>
      </c>
    </row>
    <row r="308" s="2" customFormat="1">
      <c r="A308" s="38"/>
      <c r="B308" s="39"/>
      <c r="C308" s="38"/>
      <c r="D308" s="191" t="s">
        <v>237</v>
      </c>
      <c r="E308" s="38"/>
      <c r="F308" s="192" t="s">
        <v>2249</v>
      </c>
      <c r="G308" s="38"/>
      <c r="H308" s="38"/>
      <c r="I308" s="193"/>
      <c r="J308" s="38"/>
      <c r="K308" s="38"/>
      <c r="L308" s="39"/>
      <c r="M308" s="194"/>
      <c r="N308" s="195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237</v>
      </c>
      <c r="AU308" s="19" t="s">
        <v>89</v>
      </c>
    </row>
    <row r="309" s="2" customFormat="1">
      <c r="A309" s="38"/>
      <c r="B309" s="39"/>
      <c r="C309" s="38"/>
      <c r="D309" s="199" t="s">
        <v>397</v>
      </c>
      <c r="E309" s="38"/>
      <c r="F309" s="200" t="s">
        <v>2250</v>
      </c>
      <c r="G309" s="38"/>
      <c r="H309" s="38"/>
      <c r="I309" s="193"/>
      <c r="J309" s="38"/>
      <c r="K309" s="38"/>
      <c r="L309" s="39"/>
      <c r="M309" s="201"/>
      <c r="N309" s="202"/>
      <c r="O309" s="203"/>
      <c r="P309" s="203"/>
      <c r="Q309" s="203"/>
      <c r="R309" s="203"/>
      <c r="S309" s="203"/>
      <c r="T309" s="204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T309" s="19" t="s">
        <v>397</v>
      </c>
      <c r="AU309" s="19" t="s">
        <v>89</v>
      </c>
    </row>
    <row r="310" s="2" customFormat="1" ht="6.96" customHeight="1">
      <c r="A310" s="38"/>
      <c r="B310" s="60"/>
      <c r="C310" s="61"/>
      <c r="D310" s="61"/>
      <c r="E310" s="61"/>
      <c r="F310" s="61"/>
      <c r="G310" s="61"/>
      <c r="H310" s="61"/>
      <c r="I310" s="61"/>
      <c r="J310" s="61"/>
      <c r="K310" s="61"/>
      <c r="L310" s="39"/>
      <c r="M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</row>
  </sheetData>
  <autoFilter ref="C125:K30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hyperlinks>
    <hyperlink ref="F131" r:id="rId1" display="https://podminky.urs.cz/item/CS_URS_2025_02/132254206"/>
    <hyperlink ref="F139" r:id="rId2" display="https://podminky.urs.cz/item/CS_URS_2025_02/132354206"/>
    <hyperlink ref="F147" r:id="rId3" display="https://podminky.urs.cz/item/CS_URS_2025_02/132454206"/>
    <hyperlink ref="F155" r:id="rId4" display="https://podminky.urs.cz/item/CS_URS_2025_02/132554206"/>
    <hyperlink ref="F163" r:id="rId5" display="https://podminky.urs.cz/item/CS_URS_2025_02/151811131"/>
    <hyperlink ref="F169" r:id="rId6" display="https://podminky.urs.cz/item/CS_URS_2025_02/151811231"/>
    <hyperlink ref="F172" r:id="rId7" display="https://podminky.urs.cz/item/CS_URS_2025_02/162751117"/>
    <hyperlink ref="F181" r:id="rId8" display="https://podminky.urs.cz/item/CS_URS_2025_02/162751119"/>
    <hyperlink ref="F191" r:id="rId9" display="https://podminky.urs.cz/item/CS_URS_2025_02/162751137"/>
    <hyperlink ref="F198" r:id="rId10" display="https://podminky.urs.cz/item/CS_URS_2025_02/162751139"/>
    <hyperlink ref="F206" r:id="rId11" display="https://podminky.urs.cz/item/CS_URS_2025_02/162751157"/>
    <hyperlink ref="F212" r:id="rId12" display="https://podminky.urs.cz/item/CS_URS_2025_02/162751159"/>
    <hyperlink ref="F220" r:id="rId13" display="https://podminky.urs.cz/item/CS_URS_2025_02/171201231"/>
    <hyperlink ref="F227" r:id="rId14" display="https://podminky.urs.cz/item/CS_URS_2025_02/174151101"/>
    <hyperlink ref="F243" r:id="rId15" display="https://podminky.urs.cz/item/CS_URS_2025_02/175151101"/>
    <hyperlink ref="F253" r:id="rId16" display="https://podminky.urs.cz/item/CS_URS_2025_02/359901211"/>
    <hyperlink ref="F259" r:id="rId17" display="https://podminky.urs.cz/item/CS_URS_2025_02/451573111"/>
    <hyperlink ref="F265" r:id="rId18" display="https://podminky.urs.cz/item/CS_URS_2025_02/871310310"/>
    <hyperlink ref="F273" r:id="rId19" display="https://podminky.urs.cz/item/CS_URS_2025_02/877310310"/>
    <hyperlink ref="F280" r:id="rId20" display="https://podminky.urs.cz/item/CS_URS_2025_02/877360320"/>
    <hyperlink ref="F287" r:id="rId21" display="https://podminky.urs.cz/item/CS_URS_2025_02/877370320"/>
    <hyperlink ref="F294" r:id="rId22" display="https://podminky.urs.cz/item/CS_URS_2025_02/892312121"/>
    <hyperlink ref="F299" r:id="rId23" display="https://podminky.urs.cz/item/CS_URS_2025_02/892353122"/>
    <hyperlink ref="F306" r:id="rId24" display="https://podminky.urs.cz/item/CS_URS_2025_02/998276101"/>
    <hyperlink ref="F309" r:id="rId25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6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201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202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1</v>
      </c>
      <c r="G11" s="38"/>
      <c r="H11" s="38"/>
      <c r="I11" s="32" t="s">
        <v>19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</v>
      </c>
      <c r="E12" s="38"/>
      <c r="F12" s="27" t="s">
        <v>21</v>
      </c>
      <c r="G12" s="38"/>
      <c r="H12" s="38"/>
      <c r="I12" s="32" t="s">
        <v>22</v>
      </c>
      <c r="J12" s="69" t="str">
        <f>'Rekapitulace stavby'!AN8</f>
        <v>10. 12. 2024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24</v>
      </c>
      <c r="E14" s="38"/>
      <c r="F14" s="38"/>
      <c r="G14" s="38"/>
      <c r="H14" s="38"/>
      <c r="I14" s="32" t="s">
        <v>25</v>
      </c>
      <c r="J14" s="27" t="s">
        <v>26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21</v>
      </c>
      <c r="F15" s="38"/>
      <c r="G15" s="38"/>
      <c r="H15" s="38"/>
      <c r="I15" s="32" t="s">
        <v>27</v>
      </c>
      <c r="J15" s="27" t="s">
        <v>28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29</v>
      </c>
      <c r="E17" s="38"/>
      <c r="F17" s="38"/>
      <c r="G17" s="38"/>
      <c r="H17" s="38"/>
      <c r="I17" s="32" t="s">
        <v>25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27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31</v>
      </c>
      <c r="E20" s="38"/>
      <c r="F20" s="38"/>
      <c r="G20" s="38"/>
      <c r="H20" s="38"/>
      <c r="I20" s="32" t="s">
        <v>25</v>
      </c>
      <c r="J20" s="27" t="s">
        <v>32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33</v>
      </c>
      <c r="F21" s="38"/>
      <c r="G21" s="38"/>
      <c r="H21" s="38"/>
      <c r="I21" s="32" t="s">
        <v>27</v>
      </c>
      <c r="J21" s="27" t="s">
        <v>34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25</v>
      </c>
      <c r="J23" s="27" t="s">
        <v>32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33</v>
      </c>
      <c r="F24" s="38"/>
      <c r="G24" s="38"/>
      <c r="H24" s="38"/>
      <c r="I24" s="32" t="s">
        <v>27</v>
      </c>
      <c r="J24" s="27" t="s">
        <v>34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30"/>
      <c r="B27" s="131"/>
      <c r="C27" s="130"/>
      <c r="D27" s="130"/>
      <c r="E27" s="36" t="s">
        <v>1</v>
      </c>
      <c r="F27" s="36"/>
      <c r="G27" s="36"/>
      <c r="H27" s="36"/>
      <c r="I27" s="130"/>
      <c r="J27" s="130"/>
      <c r="K27" s="130"/>
      <c r="L27" s="132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3" t="s">
        <v>39</v>
      </c>
      <c r="E30" s="38"/>
      <c r="F30" s="38"/>
      <c r="G30" s="38"/>
      <c r="H30" s="38"/>
      <c r="I30" s="38"/>
      <c r="J30" s="96">
        <f>ROUND(J123,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4" t="s">
        <v>43</v>
      </c>
      <c r="E33" s="32" t="s">
        <v>44</v>
      </c>
      <c r="F33" s="135">
        <f>ROUND((SUM(BE123:BE264)),  2)</f>
        <v>0</v>
      </c>
      <c r="G33" s="38"/>
      <c r="H33" s="38"/>
      <c r="I33" s="136">
        <v>0.20999999999999999</v>
      </c>
      <c r="J33" s="135">
        <f>ROUND(((SUM(BE123:BE264))*I33),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35">
        <f>ROUND((SUM(BF123:BF264)),  2)</f>
        <v>0</v>
      </c>
      <c r="G34" s="38"/>
      <c r="H34" s="38"/>
      <c r="I34" s="136">
        <v>0.12</v>
      </c>
      <c r="J34" s="135">
        <f>ROUND(((SUM(BF123:BF264))*I34),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35">
        <f>ROUND((SUM(BG123:BG264)),  2)</f>
        <v>0</v>
      </c>
      <c r="G35" s="38"/>
      <c r="H35" s="38"/>
      <c r="I35" s="136">
        <v>0.20999999999999999</v>
      </c>
      <c r="J35" s="135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35">
        <f>ROUND((SUM(BH123:BH264)),  2)</f>
        <v>0</v>
      </c>
      <c r="G36" s="38"/>
      <c r="H36" s="38"/>
      <c r="I36" s="136">
        <v>0.12</v>
      </c>
      <c r="J36" s="135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35">
        <f>ROUND((SUM(BI123:BI264)),  2)</f>
        <v>0</v>
      </c>
      <c r="G37" s="38"/>
      <c r="H37" s="38"/>
      <c r="I37" s="136">
        <v>0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7"/>
      <c r="D39" s="138" t="s">
        <v>49</v>
      </c>
      <c r="E39" s="81"/>
      <c r="F39" s="81"/>
      <c r="G39" s="139" t="s">
        <v>50</v>
      </c>
      <c r="H39" s="140" t="s">
        <v>51</v>
      </c>
      <c r="I39" s="81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201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001 - Vedlejší rozpočtové náklady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38"/>
      <c r="E89" s="38"/>
      <c r="F89" s="27" t="str">
        <f>F12</f>
        <v>Planá</v>
      </c>
      <c r="G89" s="38"/>
      <c r="H89" s="38"/>
      <c r="I89" s="32" t="s">
        <v>22</v>
      </c>
      <c r="J89" s="69" t="str">
        <f>IF(J12="","",J12)</f>
        <v>10. 12. 2024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38"/>
      <c r="E91" s="38"/>
      <c r="F91" s="27" t="str">
        <f>E15</f>
        <v>Planá</v>
      </c>
      <c r="G91" s="38"/>
      <c r="H91" s="38"/>
      <c r="I91" s="32" t="s">
        <v>31</v>
      </c>
      <c r="J91" s="36" t="str">
        <f>E21</f>
        <v>Laboro ateliér s.r.o.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29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Laboro ateliér s.r.o.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45" t="s">
        <v>204</v>
      </c>
      <c r="D94" s="137"/>
      <c r="E94" s="137"/>
      <c r="F94" s="137"/>
      <c r="G94" s="137"/>
      <c r="H94" s="137"/>
      <c r="I94" s="137"/>
      <c r="J94" s="146" t="s">
        <v>205</v>
      </c>
      <c r="K94" s="137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47" t="s">
        <v>206</v>
      </c>
      <c r="D96" s="38"/>
      <c r="E96" s="38"/>
      <c r="F96" s="38"/>
      <c r="G96" s="38"/>
      <c r="H96" s="38"/>
      <c r="I96" s="38"/>
      <c r="J96" s="96">
        <f>J123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207</v>
      </c>
    </row>
    <row r="97" s="9" customFormat="1" ht="24.96" customHeight="1">
      <c r="A97" s="9"/>
      <c r="B97" s="148"/>
      <c r="C97" s="9"/>
      <c r="D97" s="149" t="s">
        <v>208</v>
      </c>
      <c r="E97" s="150"/>
      <c r="F97" s="150"/>
      <c r="G97" s="150"/>
      <c r="H97" s="150"/>
      <c r="I97" s="150"/>
      <c r="J97" s="151">
        <f>J124</f>
        <v>0</v>
      </c>
      <c r="K97" s="9"/>
      <c r="L97" s="148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9" customFormat="1" ht="24.96" customHeight="1">
      <c r="A98" s="9"/>
      <c r="B98" s="148"/>
      <c r="C98" s="9"/>
      <c r="D98" s="149" t="s">
        <v>209</v>
      </c>
      <c r="E98" s="150"/>
      <c r="F98" s="150"/>
      <c r="G98" s="150"/>
      <c r="H98" s="150"/>
      <c r="I98" s="150"/>
      <c r="J98" s="151">
        <f>J193</f>
        <v>0</v>
      </c>
      <c r="K98" s="9"/>
      <c r="L98" s="148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10" customFormat="1" ht="19.92" customHeight="1">
      <c r="A99" s="10"/>
      <c r="B99" s="152"/>
      <c r="C99" s="10"/>
      <c r="D99" s="153" t="s">
        <v>210</v>
      </c>
      <c r="E99" s="154"/>
      <c r="F99" s="154"/>
      <c r="G99" s="154"/>
      <c r="H99" s="154"/>
      <c r="I99" s="154"/>
      <c r="J99" s="155">
        <f>J194</f>
        <v>0</v>
      </c>
      <c r="K99" s="10"/>
      <c r="L99" s="152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52"/>
      <c r="C100" s="10"/>
      <c r="D100" s="153" t="s">
        <v>211</v>
      </c>
      <c r="E100" s="154"/>
      <c r="F100" s="154"/>
      <c r="G100" s="154"/>
      <c r="H100" s="154"/>
      <c r="I100" s="154"/>
      <c r="J100" s="155">
        <f>J211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212</v>
      </c>
      <c r="E101" s="154"/>
      <c r="F101" s="154"/>
      <c r="G101" s="154"/>
      <c r="H101" s="154"/>
      <c r="I101" s="154"/>
      <c r="J101" s="155">
        <f>J234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213</v>
      </c>
      <c r="E102" s="154"/>
      <c r="F102" s="154"/>
      <c r="G102" s="154"/>
      <c r="H102" s="154"/>
      <c r="I102" s="154"/>
      <c r="J102" s="155">
        <f>J248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214</v>
      </c>
      <c r="E103" s="154"/>
      <c r="F103" s="154"/>
      <c r="G103" s="154"/>
      <c r="H103" s="154"/>
      <c r="I103" s="154"/>
      <c r="J103" s="155">
        <f>J262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215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6.5" customHeight="1">
      <c r="A113" s="38"/>
      <c r="B113" s="39"/>
      <c r="C113" s="38"/>
      <c r="D113" s="38"/>
      <c r="E113" s="129" t="str">
        <f>E7</f>
        <v>Veřejná prostranství v lokalitě Z15 v Plané - etapa 1</v>
      </c>
      <c r="F113" s="32"/>
      <c r="G113" s="32"/>
      <c r="H113" s="32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201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67" t="str">
        <f>E9</f>
        <v>SO 001 - Vedlejší rozpočtové náklady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</v>
      </c>
      <c r="D117" s="38"/>
      <c r="E117" s="38"/>
      <c r="F117" s="27" t="str">
        <f>F12</f>
        <v>Planá</v>
      </c>
      <c r="G117" s="38"/>
      <c r="H117" s="38"/>
      <c r="I117" s="32" t="s">
        <v>22</v>
      </c>
      <c r="J117" s="69" t="str">
        <f>IF(J12="","",J12)</f>
        <v>10. 12. 2024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5.15" customHeight="1">
      <c r="A119" s="38"/>
      <c r="B119" s="39"/>
      <c r="C119" s="32" t="s">
        <v>24</v>
      </c>
      <c r="D119" s="38"/>
      <c r="E119" s="38"/>
      <c r="F119" s="27" t="str">
        <f>E15</f>
        <v>Planá</v>
      </c>
      <c r="G119" s="38"/>
      <c r="H119" s="38"/>
      <c r="I119" s="32" t="s">
        <v>31</v>
      </c>
      <c r="J119" s="36" t="str">
        <f>E21</f>
        <v>Laboro ateliér s.r.o.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29</v>
      </c>
      <c r="D120" s="38"/>
      <c r="E120" s="38"/>
      <c r="F120" s="27" t="str">
        <f>IF(E18="","",E18)</f>
        <v>Vyplň údaj</v>
      </c>
      <c r="G120" s="38"/>
      <c r="H120" s="38"/>
      <c r="I120" s="32" t="s">
        <v>36</v>
      </c>
      <c r="J120" s="36" t="str">
        <f>E24</f>
        <v>Laboro ateliér s.r.o.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0.32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11" customFormat="1" ht="29.28" customHeight="1">
      <c r="A122" s="156"/>
      <c r="B122" s="157"/>
      <c r="C122" s="158" t="s">
        <v>216</v>
      </c>
      <c r="D122" s="159" t="s">
        <v>64</v>
      </c>
      <c r="E122" s="159" t="s">
        <v>60</v>
      </c>
      <c r="F122" s="159" t="s">
        <v>61</v>
      </c>
      <c r="G122" s="159" t="s">
        <v>217</v>
      </c>
      <c r="H122" s="159" t="s">
        <v>218</v>
      </c>
      <c r="I122" s="159" t="s">
        <v>219</v>
      </c>
      <c r="J122" s="159" t="s">
        <v>205</v>
      </c>
      <c r="K122" s="160" t="s">
        <v>220</v>
      </c>
      <c r="L122" s="161"/>
      <c r="M122" s="86" t="s">
        <v>1</v>
      </c>
      <c r="N122" s="87" t="s">
        <v>43</v>
      </c>
      <c r="O122" s="87" t="s">
        <v>221</v>
      </c>
      <c r="P122" s="87" t="s">
        <v>222</v>
      </c>
      <c r="Q122" s="87" t="s">
        <v>223</v>
      </c>
      <c r="R122" s="87" t="s">
        <v>224</v>
      </c>
      <c r="S122" s="87" t="s">
        <v>225</v>
      </c>
      <c r="T122" s="88" t="s">
        <v>226</v>
      </c>
      <c r="U122" s="156"/>
      <c r="V122" s="156"/>
      <c r="W122" s="156"/>
      <c r="X122" s="156"/>
      <c r="Y122" s="156"/>
      <c r="Z122" s="156"/>
      <c r="AA122" s="156"/>
      <c r="AB122" s="156"/>
      <c r="AC122" s="156"/>
      <c r="AD122" s="156"/>
      <c r="AE122" s="156"/>
    </row>
    <row r="123" s="2" customFormat="1" ht="22.8" customHeight="1">
      <c r="A123" s="38"/>
      <c r="B123" s="39"/>
      <c r="C123" s="93" t="s">
        <v>227</v>
      </c>
      <c r="D123" s="38"/>
      <c r="E123" s="38"/>
      <c r="F123" s="38"/>
      <c r="G123" s="38"/>
      <c r="H123" s="38"/>
      <c r="I123" s="38"/>
      <c r="J123" s="162">
        <f>BK123</f>
        <v>0</v>
      </c>
      <c r="K123" s="38"/>
      <c r="L123" s="39"/>
      <c r="M123" s="89"/>
      <c r="N123" s="73"/>
      <c r="O123" s="90"/>
      <c r="P123" s="163">
        <f>P124+P193</f>
        <v>0</v>
      </c>
      <c r="Q123" s="90"/>
      <c r="R123" s="163">
        <f>R124+R193</f>
        <v>0</v>
      </c>
      <c r="S123" s="90"/>
      <c r="T123" s="164">
        <f>T124+T193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T123" s="19" t="s">
        <v>78</v>
      </c>
      <c r="AU123" s="19" t="s">
        <v>207</v>
      </c>
      <c r="BK123" s="165">
        <f>BK124+BK193</f>
        <v>0</v>
      </c>
    </row>
    <row r="124" s="12" customFormat="1" ht="25.92" customHeight="1">
      <c r="A124" s="12"/>
      <c r="B124" s="166"/>
      <c r="C124" s="12"/>
      <c r="D124" s="167" t="s">
        <v>78</v>
      </c>
      <c r="E124" s="168" t="s">
        <v>228</v>
      </c>
      <c r="F124" s="168" t="s">
        <v>229</v>
      </c>
      <c r="G124" s="12"/>
      <c r="H124" s="12"/>
      <c r="I124" s="169"/>
      <c r="J124" s="170">
        <f>BK124</f>
        <v>0</v>
      </c>
      <c r="K124" s="12"/>
      <c r="L124" s="166"/>
      <c r="M124" s="171"/>
      <c r="N124" s="172"/>
      <c r="O124" s="172"/>
      <c r="P124" s="173">
        <f>SUM(P125:P192)</f>
        <v>0</v>
      </c>
      <c r="Q124" s="172"/>
      <c r="R124" s="173">
        <f>SUM(R125:R192)</f>
        <v>0</v>
      </c>
      <c r="S124" s="172"/>
      <c r="T124" s="174">
        <f>SUM(T125:T192)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167" t="s">
        <v>87</v>
      </c>
      <c r="AT124" s="175" t="s">
        <v>78</v>
      </c>
      <c r="AU124" s="175" t="s">
        <v>79</v>
      </c>
      <c r="AY124" s="167" t="s">
        <v>230</v>
      </c>
      <c r="BK124" s="176">
        <f>SUM(BK125:BK192)</f>
        <v>0</v>
      </c>
    </row>
    <row r="125" s="2" customFormat="1" ht="21.75" customHeight="1">
      <c r="A125" s="38"/>
      <c r="B125" s="177"/>
      <c r="C125" s="178" t="s">
        <v>87</v>
      </c>
      <c r="D125" s="178" t="s">
        <v>231</v>
      </c>
      <c r="E125" s="179" t="s">
        <v>232</v>
      </c>
      <c r="F125" s="180" t="s">
        <v>233</v>
      </c>
      <c r="G125" s="181" t="s">
        <v>234</v>
      </c>
      <c r="H125" s="182">
        <v>1</v>
      </c>
      <c r="I125" s="183"/>
      <c r="J125" s="184">
        <f>ROUND(I125*H125,2)</f>
        <v>0</v>
      </c>
      <c r="K125" s="180" t="s">
        <v>1</v>
      </c>
      <c r="L125" s="39"/>
      <c r="M125" s="185" t="s">
        <v>1</v>
      </c>
      <c r="N125" s="186" t="s">
        <v>44</v>
      </c>
      <c r="O125" s="77"/>
      <c r="P125" s="187">
        <f>O125*H125</f>
        <v>0</v>
      </c>
      <c r="Q125" s="187">
        <v>0</v>
      </c>
      <c r="R125" s="187">
        <f>Q125*H125</f>
        <v>0</v>
      </c>
      <c r="S125" s="187">
        <v>0</v>
      </c>
      <c r="T125" s="188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89" t="s">
        <v>235</v>
      </c>
      <c r="AT125" s="189" t="s">
        <v>231</v>
      </c>
      <c r="AU125" s="189" t="s">
        <v>87</v>
      </c>
      <c r="AY125" s="19" t="s">
        <v>230</v>
      </c>
      <c r="BE125" s="190">
        <f>IF(N125="základní",J125,0)</f>
        <v>0</v>
      </c>
      <c r="BF125" s="190">
        <f>IF(N125="snížená",J125,0)</f>
        <v>0</v>
      </c>
      <c r="BG125" s="190">
        <f>IF(N125="zákl. přenesená",J125,0)</f>
        <v>0</v>
      </c>
      <c r="BH125" s="190">
        <f>IF(N125="sníž. přenesená",J125,0)</f>
        <v>0</v>
      </c>
      <c r="BI125" s="190">
        <f>IF(N125="nulová",J125,0)</f>
        <v>0</v>
      </c>
      <c r="BJ125" s="19" t="s">
        <v>87</v>
      </c>
      <c r="BK125" s="190">
        <f>ROUND(I125*H125,2)</f>
        <v>0</v>
      </c>
      <c r="BL125" s="19" t="s">
        <v>235</v>
      </c>
      <c r="BM125" s="189" t="s">
        <v>236</v>
      </c>
    </row>
    <row r="126" s="2" customFormat="1">
      <c r="A126" s="38"/>
      <c r="B126" s="39"/>
      <c r="C126" s="38"/>
      <c r="D126" s="191" t="s">
        <v>237</v>
      </c>
      <c r="E126" s="38"/>
      <c r="F126" s="192" t="s">
        <v>233</v>
      </c>
      <c r="G126" s="38"/>
      <c r="H126" s="38"/>
      <c r="I126" s="193"/>
      <c r="J126" s="38"/>
      <c r="K126" s="38"/>
      <c r="L126" s="39"/>
      <c r="M126" s="194"/>
      <c r="N126" s="195"/>
      <c r="O126" s="77"/>
      <c r="P126" s="77"/>
      <c r="Q126" s="77"/>
      <c r="R126" s="77"/>
      <c r="S126" s="77"/>
      <c r="T126" s="7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237</v>
      </c>
      <c r="AU126" s="19" t="s">
        <v>87</v>
      </c>
    </row>
    <row r="127" s="2" customFormat="1" ht="16.5" customHeight="1">
      <c r="A127" s="38"/>
      <c r="B127" s="177"/>
      <c r="C127" s="178" t="s">
        <v>89</v>
      </c>
      <c r="D127" s="178" t="s">
        <v>231</v>
      </c>
      <c r="E127" s="179" t="s">
        <v>238</v>
      </c>
      <c r="F127" s="180" t="s">
        <v>239</v>
      </c>
      <c r="G127" s="181" t="s">
        <v>234</v>
      </c>
      <c r="H127" s="182">
        <v>1</v>
      </c>
      <c r="I127" s="183"/>
      <c r="J127" s="184">
        <f>ROUND(I127*H127,2)</f>
        <v>0</v>
      </c>
      <c r="K127" s="180" t="s">
        <v>1</v>
      </c>
      <c r="L127" s="39"/>
      <c r="M127" s="185" t="s">
        <v>1</v>
      </c>
      <c r="N127" s="186" t="s">
        <v>44</v>
      </c>
      <c r="O127" s="77"/>
      <c r="P127" s="187">
        <f>O127*H127</f>
        <v>0</v>
      </c>
      <c r="Q127" s="187">
        <v>0</v>
      </c>
      <c r="R127" s="187">
        <f>Q127*H127</f>
        <v>0</v>
      </c>
      <c r="S127" s="187">
        <v>0</v>
      </c>
      <c r="T127" s="188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89" t="s">
        <v>235</v>
      </c>
      <c r="AT127" s="189" t="s">
        <v>231</v>
      </c>
      <c r="AU127" s="189" t="s">
        <v>87</v>
      </c>
      <c r="AY127" s="19" t="s">
        <v>230</v>
      </c>
      <c r="BE127" s="190">
        <f>IF(N127="základní",J127,0)</f>
        <v>0</v>
      </c>
      <c r="BF127" s="190">
        <f>IF(N127="snížená",J127,0)</f>
        <v>0</v>
      </c>
      <c r="BG127" s="190">
        <f>IF(N127="zákl. přenesená",J127,0)</f>
        <v>0</v>
      </c>
      <c r="BH127" s="190">
        <f>IF(N127="sníž. přenesená",J127,0)</f>
        <v>0</v>
      </c>
      <c r="BI127" s="190">
        <f>IF(N127="nulová",J127,0)</f>
        <v>0</v>
      </c>
      <c r="BJ127" s="19" t="s">
        <v>87</v>
      </c>
      <c r="BK127" s="190">
        <f>ROUND(I127*H127,2)</f>
        <v>0</v>
      </c>
      <c r="BL127" s="19" t="s">
        <v>235</v>
      </c>
      <c r="BM127" s="189" t="s">
        <v>240</v>
      </c>
    </row>
    <row r="128" s="2" customFormat="1">
      <c r="A128" s="38"/>
      <c r="B128" s="39"/>
      <c r="C128" s="38"/>
      <c r="D128" s="191" t="s">
        <v>237</v>
      </c>
      <c r="E128" s="38"/>
      <c r="F128" s="192" t="s">
        <v>239</v>
      </c>
      <c r="G128" s="38"/>
      <c r="H128" s="38"/>
      <c r="I128" s="193"/>
      <c r="J128" s="38"/>
      <c r="K128" s="38"/>
      <c r="L128" s="39"/>
      <c r="M128" s="194"/>
      <c r="N128" s="195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237</v>
      </c>
      <c r="AU128" s="19" t="s">
        <v>87</v>
      </c>
    </row>
    <row r="129" s="2" customFormat="1" ht="16.5" customHeight="1">
      <c r="A129" s="38"/>
      <c r="B129" s="177"/>
      <c r="C129" s="178" t="s">
        <v>241</v>
      </c>
      <c r="D129" s="178" t="s">
        <v>231</v>
      </c>
      <c r="E129" s="179" t="s">
        <v>242</v>
      </c>
      <c r="F129" s="180" t="s">
        <v>243</v>
      </c>
      <c r="G129" s="181" t="s">
        <v>234</v>
      </c>
      <c r="H129" s="182">
        <v>1</v>
      </c>
      <c r="I129" s="183"/>
      <c r="J129" s="184">
        <f>ROUND(I129*H129,2)</f>
        <v>0</v>
      </c>
      <c r="K129" s="180" t="s">
        <v>1</v>
      </c>
      <c r="L129" s="39"/>
      <c r="M129" s="185" t="s">
        <v>1</v>
      </c>
      <c r="N129" s="186" t="s">
        <v>44</v>
      </c>
      <c r="O129" s="77"/>
      <c r="P129" s="187">
        <f>O129*H129</f>
        <v>0</v>
      </c>
      <c r="Q129" s="187">
        <v>0</v>
      </c>
      <c r="R129" s="187">
        <f>Q129*H129</f>
        <v>0</v>
      </c>
      <c r="S129" s="187">
        <v>0</v>
      </c>
      <c r="T129" s="18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9" t="s">
        <v>235</v>
      </c>
      <c r="AT129" s="189" t="s">
        <v>231</v>
      </c>
      <c r="AU129" s="189" t="s">
        <v>87</v>
      </c>
      <c r="AY129" s="19" t="s">
        <v>230</v>
      </c>
      <c r="BE129" s="190">
        <f>IF(N129="základní",J129,0)</f>
        <v>0</v>
      </c>
      <c r="BF129" s="190">
        <f>IF(N129="snížená",J129,0)</f>
        <v>0</v>
      </c>
      <c r="BG129" s="190">
        <f>IF(N129="zákl. přenesená",J129,0)</f>
        <v>0</v>
      </c>
      <c r="BH129" s="190">
        <f>IF(N129="sníž. přenesená",J129,0)</f>
        <v>0</v>
      </c>
      <c r="BI129" s="190">
        <f>IF(N129="nulová",J129,0)</f>
        <v>0</v>
      </c>
      <c r="BJ129" s="19" t="s">
        <v>87</v>
      </c>
      <c r="BK129" s="190">
        <f>ROUND(I129*H129,2)</f>
        <v>0</v>
      </c>
      <c r="BL129" s="19" t="s">
        <v>235</v>
      </c>
      <c r="BM129" s="189" t="s">
        <v>244</v>
      </c>
    </row>
    <row r="130" s="2" customFormat="1">
      <c r="A130" s="38"/>
      <c r="B130" s="39"/>
      <c r="C130" s="38"/>
      <c r="D130" s="191" t="s">
        <v>237</v>
      </c>
      <c r="E130" s="38"/>
      <c r="F130" s="192" t="s">
        <v>243</v>
      </c>
      <c r="G130" s="38"/>
      <c r="H130" s="38"/>
      <c r="I130" s="193"/>
      <c r="J130" s="38"/>
      <c r="K130" s="38"/>
      <c r="L130" s="39"/>
      <c r="M130" s="194"/>
      <c r="N130" s="195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237</v>
      </c>
      <c r="AU130" s="19" t="s">
        <v>87</v>
      </c>
    </row>
    <row r="131" s="2" customFormat="1" ht="16.5" customHeight="1">
      <c r="A131" s="38"/>
      <c r="B131" s="177"/>
      <c r="C131" s="178" t="s">
        <v>235</v>
      </c>
      <c r="D131" s="178" t="s">
        <v>231</v>
      </c>
      <c r="E131" s="179" t="s">
        <v>245</v>
      </c>
      <c r="F131" s="180" t="s">
        <v>246</v>
      </c>
      <c r="G131" s="181" t="s">
        <v>234</v>
      </c>
      <c r="H131" s="182">
        <v>1</v>
      </c>
      <c r="I131" s="183"/>
      <c r="J131" s="184">
        <f>ROUND(I131*H131,2)</f>
        <v>0</v>
      </c>
      <c r="K131" s="180" t="s">
        <v>1</v>
      </c>
      <c r="L131" s="39"/>
      <c r="M131" s="185" t="s">
        <v>1</v>
      </c>
      <c r="N131" s="186" t="s">
        <v>44</v>
      </c>
      <c r="O131" s="77"/>
      <c r="P131" s="187">
        <f>O131*H131</f>
        <v>0</v>
      </c>
      <c r="Q131" s="187">
        <v>0</v>
      </c>
      <c r="R131" s="187">
        <f>Q131*H131</f>
        <v>0</v>
      </c>
      <c r="S131" s="187">
        <v>0</v>
      </c>
      <c r="T131" s="18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89" t="s">
        <v>235</v>
      </c>
      <c r="AT131" s="189" t="s">
        <v>231</v>
      </c>
      <c r="AU131" s="189" t="s">
        <v>87</v>
      </c>
      <c r="AY131" s="19" t="s">
        <v>230</v>
      </c>
      <c r="BE131" s="190">
        <f>IF(N131="základní",J131,0)</f>
        <v>0</v>
      </c>
      <c r="BF131" s="190">
        <f>IF(N131="snížená",J131,0)</f>
        <v>0</v>
      </c>
      <c r="BG131" s="190">
        <f>IF(N131="zákl. přenesená",J131,0)</f>
        <v>0</v>
      </c>
      <c r="BH131" s="190">
        <f>IF(N131="sníž. přenesená",J131,0)</f>
        <v>0</v>
      </c>
      <c r="BI131" s="190">
        <f>IF(N131="nulová",J131,0)</f>
        <v>0</v>
      </c>
      <c r="BJ131" s="19" t="s">
        <v>87</v>
      </c>
      <c r="BK131" s="190">
        <f>ROUND(I131*H131,2)</f>
        <v>0</v>
      </c>
      <c r="BL131" s="19" t="s">
        <v>235</v>
      </c>
      <c r="BM131" s="189" t="s">
        <v>247</v>
      </c>
    </row>
    <row r="132" s="2" customFormat="1">
      <c r="A132" s="38"/>
      <c r="B132" s="39"/>
      <c r="C132" s="38"/>
      <c r="D132" s="191" t="s">
        <v>237</v>
      </c>
      <c r="E132" s="38"/>
      <c r="F132" s="192" t="s">
        <v>246</v>
      </c>
      <c r="G132" s="38"/>
      <c r="H132" s="38"/>
      <c r="I132" s="193"/>
      <c r="J132" s="38"/>
      <c r="K132" s="38"/>
      <c r="L132" s="39"/>
      <c r="M132" s="194"/>
      <c r="N132" s="195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237</v>
      </c>
      <c r="AU132" s="19" t="s">
        <v>87</v>
      </c>
    </row>
    <row r="133" s="2" customFormat="1" ht="16.5" customHeight="1">
      <c r="A133" s="38"/>
      <c r="B133" s="177"/>
      <c r="C133" s="178" t="s">
        <v>248</v>
      </c>
      <c r="D133" s="178" t="s">
        <v>231</v>
      </c>
      <c r="E133" s="179" t="s">
        <v>249</v>
      </c>
      <c r="F133" s="180" t="s">
        <v>250</v>
      </c>
      <c r="G133" s="181" t="s">
        <v>234</v>
      </c>
      <c r="H133" s="182">
        <v>1</v>
      </c>
      <c r="I133" s="183"/>
      <c r="J133" s="184">
        <f>ROUND(I133*H133,2)</f>
        <v>0</v>
      </c>
      <c r="K133" s="180" t="s">
        <v>1</v>
      </c>
      <c r="L133" s="39"/>
      <c r="M133" s="185" t="s">
        <v>1</v>
      </c>
      <c r="N133" s="186" t="s">
        <v>44</v>
      </c>
      <c r="O133" s="77"/>
      <c r="P133" s="187">
        <f>O133*H133</f>
        <v>0</v>
      </c>
      <c r="Q133" s="187">
        <v>0</v>
      </c>
      <c r="R133" s="187">
        <f>Q133*H133</f>
        <v>0</v>
      </c>
      <c r="S133" s="187">
        <v>0</v>
      </c>
      <c r="T133" s="18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89" t="s">
        <v>235</v>
      </c>
      <c r="AT133" s="189" t="s">
        <v>231</v>
      </c>
      <c r="AU133" s="189" t="s">
        <v>87</v>
      </c>
      <c r="AY133" s="19" t="s">
        <v>230</v>
      </c>
      <c r="BE133" s="190">
        <f>IF(N133="základní",J133,0)</f>
        <v>0</v>
      </c>
      <c r="BF133" s="190">
        <f>IF(N133="snížená",J133,0)</f>
        <v>0</v>
      </c>
      <c r="BG133" s="190">
        <f>IF(N133="zákl. přenesená",J133,0)</f>
        <v>0</v>
      </c>
      <c r="BH133" s="190">
        <f>IF(N133="sníž. přenesená",J133,0)</f>
        <v>0</v>
      </c>
      <c r="BI133" s="190">
        <f>IF(N133="nulová",J133,0)</f>
        <v>0</v>
      </c>
      <c r="BJ133" s="19" t="s">
        <v>87</v>
      </c>
      <c r="BK133" s="190">
        <f>ROUND(I133*H133,2)</f>
        <v>0</v>
      </c>
      <c r="BL133" s="19" t="s">
        <v>235</v>
      </c>
      <c r="BM133" s="189" t="s">
        <v>251</v>
      </c>
    </row>
    <row r="134" s="2" customFormat="1">
      <c r="A134" s="38"/>
      <c r="B134" s="39"/>
      <c r="C134" s="38"/>
      <c r="D134" s="191" t="s">
        <v>237</v>
      </c>
      <c r="E134" s="38"/>
      <c r="F134" s="192" t="s">
        <v>250</v>
      </c>
      <c r="G134" s="38"/>
      <c r="H134" s="38"/>
      <c r="I134" s="193"/>
      <c r="J134" s="38"/>
      <c r="K134" s="38"/>
      <c r="L134" s="39"/>
      <c r="M134" s="194"/>
      <c r="N134" s="195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237</v>
      </c>
      <c r="AU134" s="19" t="s">
        <v>87</v>
      </c>
    </row>
    <row r="135" s="2" customFormat="1" ht="16.5" customHeight="1">
      <c r="A135" s="38"/>
      <c r="B135" s="177"/>
      <c r="C135" s="178" t="s">
        <v>252</v>
      </c>
      <c r="D135" s="178" t="s">
        <v>231</v>
      </c>
      <c r="E135" s="179" t="s">
        <v>253</v>
      </c>
      <c r="F135" s="180" t="s">
        <v>254</v>
      </c>
      <c r="G135" s="181" t="s">
        <v>234</v>
      </c>
      <c r="H135" s="182">
        <v>1</v>
      </c>
      <c r="I135" s="183"/>
      <c r="J135" s="184">
        <f>ROUND(I135*H135,2)</f>
        <v>0</v>
      </c>
      <c r="K135" s="180" t="s">
        <v>1</v>
      </c>
      <c r="L135" s="39"/>
      <c r="M135" s="185" t="s">
        <v>1</v>
      </c>
      <c r="N135" s="186" t="s">
        <v>44</v>
      </c>
      <c r="O135" s="77"/>
      <c r="P135" s="187">
        <f>O135*H135</f>
        <v>0</v>
      </c>
      <c r="Q135" s="187">
        <v>0</v>
      </c>
      <c r="R135" s="187">
        <f>Q135*H135</f>
        <v>0</v>
      </c>
      <c r="S135" s="187">
        <v>0</v>
      </c>
      <c r="T135" s="18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89" t="s">
        <v>235</v>
      </c>
      <c r="AT135" s="189" t="s">
        <v>231</v>
      </c>
      <c r="AU135" s="189" t="s">
        <v>87</v>
      </c>
      <c r="AY135" s="19" t="s">
        <v>230</v>
      </c>
      <c r="BE135" s="190">
        <f>IF(N135="základní",J135,0)</f>
        <v>0</v>
      </c>
      <c r="BF135" s="190">
        <f>IF(N135="snížená",J135,0)</f>
        <v>0</v>
      </c>
      <c r="BG135" s="190">
        <f>IF(N135="zákl. přenesená",J135,0)</f>
        <v>0</v>
      </c>
      <c r="BH135" s="190">
        <f>IF(N135="sníž. přenesená",J135,0)</f>
        <v>0</v>
      </c>
      <c r="BI135" s="190">
        <f>IF(N135="nulová",J135,0)</f>
        <v>0</v>
      </c>
      <c r="BJ135" s="19" t="s">
        <v>87</v>
      </c>
      <c r="BK135" s="190">
        <f>ROUND(I135*H135,2)</f>
        <v>0</v>
      </c>
      <c r="BL135" s="19" t="s">
        <v>235</v>
      </c>
      <c r="BM135" s="189" t="s">
        <v>255</v>
      </c>
    </row>
    <row r="136" s="2" customFormat="1">
      <c r="A136" s="38"/>
      <c r="B136" s="39"/>
      <c r="C136" s="38"/>
      <c r="D136" s="191" t="s">
        <v>237</v>
      </c>
      <c r="E136" s="38"/>
      <c r="F136" s="192" t="s">
        <v>254</v>
      </c>
      <c r="G136" s="38"/>
      <c r="H136" s="38"/>
      <c r="I136" s="193"/>
      <c r="J136" s="38"/>
      <c r="K136" s="38"/>
      <c r="L136" s="39"/>
      <c r="M136" s="194"/>
      <c r="N136" s="195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237</v>
      </c>
      <c r="AU136" s="19" t="s">
        <v>87</v>
      </c>
    </row>
    <row r="137" s="2" customFormat="1" ht="16.5" customHeight="1">
      <c r="A137" s="38"/>
      <c r="B137" s="177"/>
      <c r="C137" s="178" t="s">
        <v>256</v>
      </c>
      <c r="D137" s="178" t="s">
        <v>231</v>
      </c>
      <c r="E137" s="179" t="s">
        <v>257</v>
      </c>
      <c r="F137" s="180" t="s">
        <v>258</v>
      </c>
      <c r="G137" s="181" t="s">
        <v>234</v>
      </c>
      <c r="H137" s="182">
        <v>1</v>
      </c>
      <c r="I137" s="183"/>
      <c r="J137" s="184">
        <f>ROUND(I137*H137,2)</f>
        <v>0</v>
      </c>
      <c r="K137" s="180" t="s">
        <v>1</v>
      </c>
      <c r="L137" s="39"/>
      <c r="M137" s="185" t="s">
        <v>1</v>
      </c>
      <c r="N137" s="186" t="s">
        <v>44</v>
      </c>
      <c r="O137" s="77"/>
      <c r="P137" s="187">
        <f>O137*H137</f>
        <v>0</v>
      </c>
      <c r="Q137" s="187">
        <v>0</v>
      </c>
      <c r="R137" s="187">
        <f>Q137*H137</f>
        <v>0</v>
      </c>
      <c r="S137" s="187">
        <v>0</v>
      </c>
      <c r="T137" s="18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9" t="s">
        <v>235</v>
      </c>
      <c r="AT137" s="189" t="s">
        <v>231</v>
      </c>
      <c r="AU137" s="189" t="s">
        <v>87</v>
      </c>
      <c r="AY137" s="19" t="s">
        <v>230</v>
      </c>
      <c r="BE137" s="190">
        <f>IF(N137="základní",J137,0)</f>
        <v>0</v>
      </c>
      <c r="BF137" s="190">
        <f>IF(N137="snížená",J137,0)</f>
        <v>0</v>
      </c>
      <c r="BG137" s="190">
        <f>IF(N137="zákl. přenesená",J137,0)</f>
        <v>0</v>
      </c>
      <c r="BH137" s="190">
        <f>IF(N137="sníž. přenesená",J137,0)</f>
        <v>0</v>
      </c>
      <c r="BI137" s="190">
        <f>IF(N137="nulová",J137,0)</f>
        <v>0</v>
      </c>
      <c r="BJ137" s="19" t="s">
        <v>87</v>
      </c>
      <c r="BK137" s="190">
        <f>ROUND(I137*H137,2)</f>
        <v>0</v>
      </c>
      <c r="BL137" s="19" t="s">
        <v>235</v>
      </c>
      <c r="BM137" s="189" t="s">
        <v>259</v>
      </c>
    </row>
    <row r="138" s="2" customFormat="1">
      <c r="A138" s="38"/>
      <c r="B138" s="39"/>
      <c r="C138" s="38"/>
      <c r="D138" s="191" t="s">
        <v>237</v>
      </c>
      <c r="E138" s="38"/>
      <c r="F138" s="192" t="s">
        <v>258</v>
      </c>
      <c r="G138" s="38"/>
      <c r="H138" s="38"/>
      <c r="I138" s="193"/>
      <c r="J138" s="38"/>
      <c r="K138" s="38"/>
      <c r="L138" s="39"/>
      <c r="M138" s="194"/>
      <c r="N138" s="195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237</v>
      </c>
      <c r="AU138" s="19" t="s">
        <v>87</v>
      </c>
    </row>
    <row r="139" s="2" customFormat="1" ht="16.5" customHeight="1">
      <c r="A139" s="38"/>
      <c r="B139" s="177"/>
      <c r="C139" s="178" t="s">
        <v>260</v>
      </c>
      <c r="D139" s="178" t="s">
        <v>231</v>
      </c>
      <c r="E139" s="179" t="s">
        <v>261</v>
      </c>
      <c r="F139" s="180" t="s">
        <v>262</v>
      </c>
      <c r="G139" s="181" t="s">
        <v>234</v>
      </c>
      <c r="H139" s="182">
        <v>1</v>
      </c>
      <c r="I139" s="183"/>
      <c r="J139" s="184">
        <f>ROUND(I139*H139,2)</f>
        <v>0</v>
      </c>
      <c r="K139" s="180" t="s">
        <v>1</v>
      </c>
      <c r="L139" s="39"/>
      <c r="M139" s="185" t="s">
        <v>1</v>
      </c>
      <c r="N139" s="186" t="s">
        <v>44</v>
      </c>
      <c r="O139" s="77"/>
      <c r="P139" s="187">
        <f>O139*H139</f>
        <v>0</v>
      </c>
      <c r="Q139" s="187">
        <v>0</v>
      </c>
      <c r="R139" s="187">
        <f>Q139*H139</f>
        <v>0</v>
      </c>
      <c r="S139" s="187">
        <v>0</v>
      </c>
      <c r="T139" s="18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89" t="s">
        <v>235</v>
      </c>
      <c r="AT139" s="189" t="s">
        <v>231</v>
      </c>
      <c r="AU139" s="189" t="s">
        <v>87</v>
      </c>
      <c r="AY139" s="19" t="s">
        <v>230</v>
      </c>
      <c r="BE139" s="190">
        <f>IF(N139="základní",J139,0)</f>
        <v>0</v>
      </c>
      <c r="BF139" s="190">
        <f>IF(N139="snížená",J139,0)</f>
        <v>0</v>
      </c>
      <c r="BG139" s="190">
        <f>IF(N139="zákl. přenesená",J139,0)</f>
        <v>0</v>
      </c>
      <c r="BH139" s="190">
        <f>IF(N139="sníž. přenesená",J139,0)</f>
        <v>0</v>
      </c>
      <c r="BI139" s="190">
        <f>IF(N139="nulová",J139,0)</f>
        <v>0</v>
      </c>
      <c r="BJ139" s="19" t="s">
        <v>87</v>
      </c>
      <c r="BK139" s="190">
        <f>ROUND(I139*H139,2)</f>
        <v>0</v>
      </c>
      <c r="BL139" s="19" t="s">
        <v>235</v>
      </c>
      <c r="BM139" s="189" t="s">
        <v>263</v>
      </c>
    </row>
    <row r="140" s="2" customFormat="1">
      <c r="A140" s="38"/>
      <c r="B140" s="39"/>
      <c r="C140" s="38"/>
      <c r="D140" s="191" t="s">
        <v>237</v>
      </c>
      <c r="E140" s="38"/>
      <c r="F140" s="192" t="s">
        <v>262</v>
      </c>
      <c r="G140" s="38"/>
      <c r="H140" s="38"/>
      <c r="I140" s="193"/>
      <c r="J140" s="38"/>
      <c r="K140" s="38"/>
      <c r="L140" s="39"/>
      <c r="M140" s="194"/>
      <c r="N140" s="195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237</v>
      </c>
      <c r="AU140" s="19" t="s">
        <v>87</v>
      </c>
    </row>
    <row r="141" s="2" customFormat="1" ht="37.8" customHeight="1">
      <c r="A141" s="38"/>
      <c r="B141" s="177"/>
      <c r="C141" s="178" t="s">
        <v>264</v>
      </c>
      <c r="D141" s="178" t="s">
        <v>231</v>
      </c>
      <c r="E141" s="179" t="s">
        <v>265</v>
      </c>
      <c r="F141" s="180" t="s">
        <v>266</v>
      </c>
      <c r="G141" s="181" t="s">
        <v>234</v>
      </c>
      <c r="H141" s="182">
        <v>1</v>
      </c>
      <c r="I141" s="183"/>
      <c r="J141" s="184">
        <f>ROUND(I141*H141,2)</f>
        <v>0</v>
      </c>
      <c r="K141" s="180" t="s">
        <v>1</v>
      </c>
      <c r="L141" s="39"/>
      <c r="M141" s="185" t="s">
        <v>1</v>
      </c>
      <c r="N141" s="186" t="s">
        <v>44</v>
      </c>
      <c r="O141" s="77"/>
      <c r="P141" s="187">
        <f>O141*H141</f>
        <v>0</v>
      </c>
      <c r="Q141" s="187">
        <v>0</v>
      </c>
      <c r="R141" s="187">
        <f>Q141*H141</f>
        <v>0</v>
      </c>
      <c r="S141" s="187">
        <v>0</v>
      </c>
      <c r="T141" s="18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89" t="s">
        <v>235</v>
      </c>
      <c r="AT141" s="189" t="s">
        <v>231</v>
      </c>
      <c r="AU141" s="189" t="s">
        <v>87</v>
      </c>
      <c r="AY141" s="19" t="s">
        <v>230</v>
      </c>
      <c r="BE141" s="190">
        <f>IF(N141="základní",J141,0)</f>
        <v>0</v>
      </c>
      <c r="BF141" s="190">
        <f>IF(N141="snížená",J141,0)</f>
        <v>0</v>
      </c>
      <c r="BG141" s="190">
        <f>IF(N141="zákl. přenesená",J141,0)</f>
        <v>0</v>
      </c>
      <c r="BH141" s="190">
        <f>IF(N141="sníž. přenesená",J141,0)</f>
        <v>0</v>
      </c>
      <c r="BI141" s="190">
        <f>IF(N141="nulová",J141,0)</f>
        <v>0</v>
      </c>
      <c r="BJ141" s="19" t="s">
        <v>87</v>
      </c>
      <c r="BK141" s="190">
        <f>ROUND(I141*H141,2)</f>
        <v>0</v>
      </c>
      <c r="BL141" s="19" t="s">
        <v>235</v>
      </c>
      <c r="BM141" s="189" t="s">
        <v>267</v>
      </c>
    </row>
    <row r="142" s="2" customFormat="1">
      <c r="A142" s="38"/>
      <c r="B142" s="39"/>
      <c r="C142" s="38"/>
      <c r="D142" s="191" t="s">
        <v>237</v>
      </c>
      <c r="E142" s="38"/>
      <c r="F142" s="192" t="s">
        <v>266</v>
      </c>
      <c r="G142" s="38"/>
      <c r="H142" s="38"/>
      <c r="I142" s="193"/>
      <c r="J142" s="38"/>
      <c r="K142" s="38"/>
      <c r="L142" s="39"/>
      <c r="M142" s="194"/>
      <c r="N142" s="195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237</v>
      </c>
      <c r="AU142" s="19" t="s">
        <v>87</v>
      </c>
    </row>
    <row r="143" s="2" customFormat="1" ht="24.15" customHeight="1">
      <c r="A143" s="38"/>
      <c r="B143" s="177"/>
      <c r="C143" s="178" t="s">
        <v>268</v>
      </c>
      <c r="D143" s="178" t="s">
        <v>231</v>
      </c>
      <c r="E143" s="179" t="s">
        <v>269</v>
      </c>
      <c r="F143" s="180" t="s">
        <v>270</v>
      </c>
      <c r="G143" s="181" t="s">
        <v>234</v>
      </c>
      <c r="H143" s="182">
        <v>1</v>
      </c>
      <c r="I143" s="183"/>
      <c r="J143" s="184">
        <f>ROUND(I143*H143,2)</f>
        <v>0</v>
      </c>
      <c r="K143" s="180" t="s">
        <v>1</v>
      </c>
      <c r="L143" s="39"/>
      <c r="M143" s="185" t="s">
        <v>1</v>
      </c>
      <c r="N143" s="186" t="s">
        <v>44</v>
      </c>
      <c r="O143" s="77"/>
      <c r="P143" s="187">
        <f>O143*H143</f>
        <v>0</v>
      </c>
      <c r="Q143" s="187">
        <v>0</v>
      </c>
      <c r="R143" s="187">
        <f>Q143*H143</f>
        <v>0</v>
      </c>
      <c r="S143" s="187">
        <v>0</v>
      </c>
      <c r="T143" s="18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9" t="s">
        <v>235</v>
      </c>
      <c r="AT143" s="189" t="s">
        <v>231</v>
      </c>
      <c r="AU143" s="189" t="s">
        <v>87</v>
      </c>
      <c r="AY143" s="19" t="s">
        <v>230</v>
      </c>
      <c r="BE143" s="190">
        <f>IF(N143="základní",J143,0)</f>
        <v>0</v>
      </c>
      <c r="BF143" s="190">
        <f>IF(N143="snížená",J143,0)</f>
        <v>0</v>
      </c>
      <c r="BG143" s="190">
        <f>IF(N143="zákl. přenesená",J143,0)</f>
        <v>0</v>
      </c>
      <c r="BH143" s="190">
        <f>IF(N143="sníž. přenesená",J143,0)</f>
        <v>0</v>
      </c>
      <c r="BI143" s="190">
        <f>IF(N143="nulová",J143,0)</f>
        <v>0</v>
      </c>
      <c r="BJ143" s="19" t="s">
        <v>87</v>
      </c>
      <c r="BK143" s="190">
        <f>ROUND(I143*H143,2)</f>
        <v>0</v>
      </c>
      <c r="BL143" s="19" t="s">
        <v>235</v>
      </c>
      <c r="BM143" s="189" t="s">
        <v>271</v>
      </c>
    </row>
    <row r="144" s="2" customFormat="1">
      <c r="A144" s="38"/>
      <c r="B144" s="39"/>
      <c r="C144" s="38"/>
      <c r="D144" s="191" t="s">
        <v>237</v>
      </c>
      <c r="E144" s="38"/>
      <c r="F144" s="192" t="s">
        <v>270</v>
      </c>
      <c r="G144" s="38"/>
      <c r="H144" s="38"/>
      <c r="I144" s="193"/>
      <c r="J144" s="38"/>
      <c r="K144" s="38"/>
      <c r="L144" s="39"/>
      <c r="M144" s="194"/>
      <c r="N144" s="195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237</v>
      </c>
      <c r="AU144" s="19" t="s">
        <v>87</v>
      </c>
    </row>
    <row r="145" s="2" customFormat="1" ht="24.15" customHeight="1">
      <c r="A145" s="38"/>
      <c r="B145" s="177"/>
      <c r="C145" s="178" t="s">
        <v>272</v>
      </c>
      <c r="D145" s="178" t="s">
        <v>231</v>
      </c>
      <c r="E145" s="179" t="s">
        <v>273</v>
      </c>
      <c r="F145" s="180" t="s">
        <v>274</v>
      </c>
      <c r="G145" s="181" t="s">
        <v>234</v>
      </c>
      <c r="H145" s="182">
        <v>1</v>
      </c>
      <c r="I145" s="183"/>
      <c r="J145" s="184">
        <f>ROUND(I145*H145,2)</f>
        <v>0</v>
      </c>
      <c r="K145" s="180" t="s">
        <v>1</v>
      </c>
      <c r="L145" s="39"/>
      <c r="M145" s="185" t="s">
        <v>1</v>
      </c>
      <c r="N145" s="186" t="s">
        <v>44</v>
      </c>
      <c r="O145" s="77"/>
      <c r="P145" s="187">
        <f>O145*H145</f>
        <v>0</v>
      </c>
      <c r="Q145" s="187">
        <v>0</v>
      </c>
      <c r="R145" s="187">
        <f>Q145*H145</f>
        <v>0</v>
      </c>
      <c r="S145" s="187">
        <v>0</v>
      </c>
      <c r="T145" s="18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89" t="s">
        <v>235</v>
      </c>
      <c r="AT145" s="189" t="s">
        <v>231</v>
      </c>
      <c r="AU145" s="189" t="s">
        <v>87</v>
      </c>
      <c r="AY145" s="19" t="s">
        <v>230</v>
      </c>
      <c r="BE145" s="190">
        <f>IF(N145="základní",J145,0)</f>
        <v>0</v>
      </c>
      <c r="BF145" s="190">
        <f>IF(N145="snížená",J145,0)</f>
        <v>0</v>
      </c>
      <c r="BG145" s="190">
        <f>IF(N145="zákl. přenesená",J145,0)</f>
        <v>0</v>
      </c>
      <c r="BH145" s="190">
        <f>IF(N145="sníž. přenesená",J145,0)</f>
        <v>0</v>
      </c>
      <c r="BI145" s="190">
        <f>IF(N145="nulová",J145,0)</f>
        <v>0</v>
      </c>
      <c r="BJ145" s="19" t="s">
        <v>87</v>
      </c>
      <c r="BK145" s="190">
        <f>ROUND(I145*H145,2)</f>
        <v>0</v>
      </c>
      <c r="BL145" s="19" t="s">
        <v>235</v>
      </c>
      <c r="BM145" s="189" t="s">
        <v>275</v>
      </c>
    </row>
    <row r="146" s="2" customFormat="1">
      <c r="A146" s="38"/>
      <c r="B146" s="39"/>
      <c r="C146" s="38"/>
      <c r="D146" s="191" t="s">
        <v>237</v>
      </c>
      <c r="E146" s="38"/>
      <c r="F146" s="192" t="s">
        <v>274</v>
      </c>
      <c r="G146" s="38"/>
      <c r="H146" s="38"/>
      <c r="I146" s="193"/>
      <c r="J146" s="38"/>
      <c r="K146" s="38"/>
      <c r="L146" s="39"/>
      <c r="M146" s="194"/>
      <c r="N146" s="195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237</v>
      </c>
      <c r="AU146" s="19" t="s">
        <v>87</v>
      </c>
    </row>
    <row r="147" s="2" customFormat="1" ht="16.5" customHeight="1">
      <c r="A147" s="38"/>
      <c r="B147" s="177"/>
      <c r="C147" s="178" t="s">
        <v>8</v>
      </c>
      <c r="D147" s="178" t="s">
        <v>231</v>
      </c>
      <c r="E147" s="179" t="s">
        <v>276</v>
      </c>
      <c r="F147" s="180" t="s">
        <v>277</v>
      </c>
      <c r="G147" s="181" t="s">
        <v>234</v>
      </c>
      <c r="H147" s="182">
        <v>1</v>
      </c>
      <c r="I147" s="183"/>
      <c r="J147" s="184">
        <f>ROUND(I147*H147,2)</f>
        <v>0</v>
      </c>
      <c r="K147" s="180" t="s">
        <v>1</v>
      </c>
      <c r="L147" s="39"/>
      <c r="M147" s="185" t="s">
        <v>1</v>
      </c>
      <c r="N147" s="186" t="s">
        <v>44</v>
      </c>
      <c r="O147" s="77"/>
      <c r="P147" s="187">
        <f>O147*H147</f>
        <v>0</v>
      </c>
      <c r="Q147" s="187">
        <v>0</v>
      </c>
      <c r="R147" s="187">
        <f>Q147*H147</f>
        <v>0</v>
      </c>
      <c r="S147" s="187">
        <v>0</v>
      </c>
      <c r="T147" s="18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89" t="s">
        <v>235</v>
      </c>
      <c r="AT147" s="189" t="s">
        <v>231</v>
      </c>
      <c r="AU147" s="189" t="s">
        <v>87</v>
      </c>
      <c r="AY147" s="19" t="s">
        <v>230</v>
      </c>
      <c r="BE147" s="190">
        <f>IF(N147="základní",J147,0)</f>
        <v>0</v>
      </c>
      <c r="BF147" s="190">
        <f>IF(N147="snížená",J147,0)</f>
        <v>0</v>
      </c>
      <c r="BG147" s="190">
        <f>IF(N147="zákl. přenesená",J147,0)</f>
        <v>0</v>
      </c>
      <c r="BH147" s="190">
        <f>IF(N147="sníž. přenesená",J147,0)</f>
        <v>0</v>
      </c>
      <c r="BI147" s="190">
        <f>IF(N147="nulová",J147,0)</f>
        <v>0</v>
      </c>
      <c r="BJ147" s="19" t="s">
        <v>87</v>
      </c>
      <c r="BK147" s="190">
        <f>ROUND(I147*H147,2)</f>
        <v>0</v>
      </c>
      <c r="BL147" s="19" t="s">
        <v>235</v>
      </c>
      <c r="BM147" s="189" t="s">
        <v>278</v>
      </c>
    </row>
    <row r="148" s="2" customFormat="1">
      <c r="A148" s="38"/>
      <c r="B148" s="39"/>
      <c r="C148" s="38"/>
      <c r="D148" s="191" t="s">
        <v>237</v>
      </c>
      <c r="E148" s="38"/>
      <c r="F148" s="192" t="s">
        <v>277</v>
      </c>
      <c r="G148" s="38"/>
      <c r="H148" s="38"/>
      <c r="I148" s="193"/>
      <c r="J148" s="38"/>
      <c r="K148" s="38"/>
      <c r="L148" s="39"/>
      <c r="M148" s="194"/>
      <c r="N148" s="195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237</v>
      </c>
      <c r="AU148" s="19" t="s">
        <v>87</v>
      </c>
    </row>
    <row r="149" s="2" customFormat="1">
      <c r="A149" s="38"/>
      <c r="B149" s="39"/>
      <c r="C149" s="38"/>
      <c r="D149" s="191" t="s">
        <v>279</v>
      </c>
      <c r="E149" s="38"/>
      <c r="F149" s="196" t="s">
        <v>280</v>
      </c>
      <c r="G149" s="38"/>
      <c r="H149" s="38"/>
      <c r="I149" s="193"/>
      <c r="J149" s="38"/>
      <c r="K149" s="38"/>
      <c r="L149" s="39"/>
      <c r="M149" s="194"/>
      <c r="N149" s="195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279</v>
      </c>
      <c r="AU149" s="19" t="s">
        <v>87</v>
      </c>
    </row>
    <row r="150" s="2" customFormat="1" ht="21.75" customHeight="1">
      <c r="A150" s="38"/>
      <c r="B150" s="177"/>
      <c r="C150" s="178" t="s">
        <v>281</v>
      </c>
      <c r="D150" s="178" t="s">
        <v>231</v>
      </c>
      <c r="E150" s="179" t="s">
        <v>282</v>
      </c>
      <c r="F150" s="180" t="s">
        <v>283</v>
      </c>
      <c r="G150" s="181" t="s">
        <v>234</v>
      </c>
      <c r="H150" s="182">
        <v>1</v>
      </c>
      <c r="I150" s="183"/>
      <c r="J150" s="184">
        <f>ROUND(I150*H150,2)</f>
        <v>0</v>
      </c>
      <c r="K150" s="180" t="s">
        <v>1</v>
      </c>
      <c r="L150" s="39"/>
      <c r="M150" s="185" t="s">
        <v>1</v>
      </c>
      <c r="N150" s="186" t="s">
        <v>44</v>
      </c>
      <c r="O150" s="77"/>
      <c r="P150" s="187">
        <f>O150*H150</f>
        <v>0</v>
      </c>
      <c r="Q150" s="187">
        <v>0</v>
      </c>
      <c r="R150" s="187">
        <f>Q150*H150</f>
        <v>0</v>
      </c>
      <c r="S150" s="187">
        <v>0</v>
      </c>
      <c r="T150" s="18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89" t="s">
        <v>235</v>
      </c>
      <c r="AT150" s="189" t="s">
        <v>231</v>
      </c>
      <c r="AU150" s="189" t="s">
        <v>87</v>
      </c>
      <c r="AY150" s="19" t="s">
        <v>230</v>
      </c>
      <c r="BE150" s="190">
        <f>IF(N150="základní",J150,0)</f>
        <v>0</v>
      </c>
      <c r="BF150" s="190">
        <f>IF(N150="snížená",J150,0)</f>
        <v>0</v>
      </c>
      <c r="BG150" s="190">
        <f>IF(N150="zákl. přenesená",J150,0)</f>
        <v>0</v>
      </c>
      <c r="BH150" s="190">
        <f>IF(N150="sníž. přenesená",J150,0)</f>
        <v>0</v>
      </c>
      <c r="BI150" s="190">
        <f>IF(N150="nulová",J150,0)</f>
        <v>0</v>
      </c>
      <c r="BJ150" s="19" t="s">
        <v>87</v>
      </c>
      <c r="BK150" s="190">
        <f>ROUND(I150*H150,2)</f>
        <v>0</v>
      </c>
      <c r="BL150" s="19" t="s">
        <v>235</v>
      </c>
      <c r="BM150" s="189" t="s">
        <v>284</v>
      </c>
    </row>
    <row r="151" s="2" customFormat="1">
      <c r="A151" s="38"/>
      <c r="B151" s="39"/>
      <c r="C151" s="38"/>
      <c r="D151" s="191" t="s">
        <v>237</v>
      </c>
      <c r="E151" s="38"/>
      <c r="F151" s="192" t="s">
        <v>283</v>
      </c>
      <c r="G151" s="38"/>
      <c r="H151" s="38"/>
      <c r="I151" s="193"/>
      <c r="J151" s="38"/>
      <c r="K151" s="38"/>
      <c r="L151" s="39"/>
      <c r="M151" s="194"/>
      <c r="N151" s="195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237</v>
      </c>
      <c r="AU151" s="19" t="s">
        <v>87</v>
      </c>
    </row>
    <row r="152" s="2" customFormat="1" ht="16.5" customHeight="1">
      <c r="A152" s="38"/>
      <c r="B152" s="177"/>
      <c r="C152" s="178" t="s">
        <v>285</v>
      </c>
      <c r="D152" s="178" t="s">
        <v>231</v>
      </c>
      <c r="E152" s="179" t="s">
        <v>286</v>
      </c>
      <c r="F152" s="180" t="s">
        <v>287</v>
      </c>
      <c r="G152" s="181" t="s">
        <v>234</v>
      </c>
      <c r="H152" s="182">
        <v>1</v>
      </c>
      <c r="I152" s="183"/>
      <c r="J152" s="184">
        <f>ROUND(I152*H152,2)</f>
        <v>0</v>
      </c>
      <c r="K152" s="180" t="s">
        <v>1</v>
      </c>
      <c r="L152" s="39"/>
      <c r="M152" s="185" t="s">
        <v>1</v>
      </c>
      <c r="N152" s="186" t="s">
        <v>44</v>
      </c>
      <c r="O152" s="77"/>
      <c r="P152" s="187">
        <f>O152*H152</f>
        <v>0</v>
      </c>
      <c r="Q152" s="187">
        <v>0</v>
      </c>
      <c r="R152" s="187">
        <f>Q152*H152</f>
        <v>0</v>
      </c>
      <c r="S152" s="187">
        <v>0</v>
      </c>
      <c r="T152" s="188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89" t="s">
        <v>235</v>
      </c>
      <c r="AT152" s="189" t="s">
        <v>231</v>
      </c>
      <c r="AU152" s="189" t="s">
        <v>87</v>
      </c>
      <c r="AY152" s="19" t="s">
        <v>230</v>
      </c>
      <c r="BE152" s="190">
        <f>IF(N152="základní",J152,0)</f>
        <v>0</v>
      </c>
      <c r="BF152" s="190">
        <f>IF(N152="snížená",J152,0)</f>
        <v>0</v>
      </c>
      <c r="BG152" s="190">
        <f>IF(N152="zákl. přenesená",J152,0)</f>
        <v>0</v>
      </c>
      <c r="BH152" s="190">
        <f>IF(N152="sníž. přenesená",J152,0)</f>
        <v>0</v>
      </c>
      <c r="BI152" s="190">
        <f>IF(N152="nulová",J152,0)</f>
        <v>0</v>
      </c>
      <c r="BJ152" s="19" t="s">
        <v>87</v>
      </c>
      <c r="BK152" s="190">
        <f>ROUND(I152*H152,2)</f>
        <v>0</v>
      </c>
      <c r="BL152" s="19" t="s">
        <v>235</v>
      </c>
      <c r="BM152" s="189" t="s">
        <v>288</v>
      </c>
    </row>
    <row r="153" s="2" customFormat="1">
      <c r="A153" s="38"/>
      <c r="B153" s="39"/>
      <c r="C153" s="38"/>
      <c r="D153" s="191" t="s">
        <v>237</v>
      </c>
      <c r="E153" s="38"/>
      <c r="F153" s="192" t="s">
        <v>287</v>
      </c>
      <c r="G153" s="38"/>
      <c r="H153" s="38"/>
      <c r="I153" s="193"/>
      <c r="J153" s="38"/>
      <c r="K153" s="38"/>
      <c r="L153" s="39"/>
      <c r="M153" s="194"/>
      <c r="N153" s="195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237</v>
      </c>
      <c r="AU153" s="19" t="s">
        <v>87</v>
      </c>
    </row>
    <row r="154" s="2" customFormat="1" ht="16.5" customHeight="1">
      <c r="A154" s="38"/>
      <c r="B154" s="177"/>
      <c r="C154" s="178" t="s">
        <v>289</v>
      </c>
      <c r="D154" s="178" t="s">
        <v>231</v>
      </c>
      <c r="E154" s="179" t="s">
        <v>290</v>
      </c>
      <c r="F154" s="180" t="s">
        <v>291</v>
      </c>
      <c r="G154" s="181" t="s">
        <v>234</v>
      </c>
      <c r="H154" s="182">
        <v>1</v>
      </c>
      <c r="I154" s="183"/>
      <c r="J154" s="184">
        <f>ROUND(I154*H154,2)</f>
        <v>0</v>
      </c>
      <c r="K154" s="180" t="s">
        <v>1</v>
      </c>
      <c r="L154" s="39"/>
      <c r="M154" s="185" t="s">
        <v>1</v>
      </c>
      <c r="N154" s="186" t="s">
        <v>44</v>
      </c>
      <c r="O154" s="77"/>
      <c r="P154" s="187">
        <f>O154*H154</f>
        <v>0</v>
      </c>
      <c r="Q154" s="187">
        <v>0</v>
      </c>
      <c r="R154" s="187">
        <f>Q154*H154</f>
        <v>0</v>
      </c>
      <c r="S154" s="187">
        <v>0</v>
      </c>
      <c r="T154" s="18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89" t="s">
        <v>235</v>
      </c>
      <c r="AT154" s="189" t="s">
        <v>231</v>
      </c>
      <c r="AU154" s="189" t="s">
        <v>87</v>
      </c>
      <c r="AY154" s="19" t="s">
        <v>230</v>
      </c>
      <c r="BE154" s="190">
        <f>IF(N154="základní",J154,0)</f>
        <v>0</v>
      </c>
      <c r="BF154" s="190">
        <f>IF(N154="snížená",J154,0)</f>
        <v>0</v>
      </c>
      <c r="BG154" s="190">
        <f>IF(N154="zákl. přenesená",J154,0)</f>
        <v>0</v>
      </c>
      <c r="BH154" s="190">
        <f>IF(N154="sníž. přenesená",J154,0)</f>
        <v>0</v>
      </c>
      <c r="BI154" s="190">
        <f>IF(N154="nulová",J154,0)</f>
        <v>0</v>
      </c>
      <c r="BJ154" s="19" t="s">
        <v>87</v>
      </c>
      <c r="BK154" s="190">
        <f>ROUND(I154*H154,2)</f>
        <v>0</v>
      </c>
      <c r="BL154" s="19" t="s">
        <v>235</v>
      </c>
      <c r="BM154" s="189" t="s">
        <v>292</v>
      </c>
    </row>
    <row r="155" s="2" customFormat="1">
      <c r="A155" s="38"/>
      <c r="B155" s="39"/>
      <c r="C155" s="38"/>
      <c r="D155" s="191" t="s">
        <v>237</v>
      </c>
      <c r="E155" s="38"/>
      <c r="F155" s="192" t="s">
        <v>291</v>
      </c>
      <c r="G155" s="38"/>
      <c r="H155" s="38"/>
      <c r="I155" s="193"/>
      <c r="J155" s="38"/>
      <c r="K155" s="38"/>
      <c r="L155" s="39"/>
      <c r="M155" s="194"/>
      <c r="N155" s="195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237</v>
      </c>
      <c r="AU155" s="19" t="s">
        <v>87</v>
      </c>
    </row>
    <row r="156" s="2" customFormat="1" ht="24.15" customHeight="1">
      <c r="A156" s="38"/>
      <c r="B156" s="177"/>
      <c r="C156" s="178" t="s">
        <v>293</v>
      </c>
      <c r="D156" s="178" t="s">
        <v>231</v>
      </c>
      <c r="E156" s="179" t="s">
        <v>294</v>
      </c>
      <c r="F156" s="180" t="s">
        <v>295</v>
      </c>
      <c r="G156" s="181" t="s">
        <v>234</v>
      </c>
      <c r="H156" s="182">
        <v>1</v>
      </c>
      <c r="I156" s="183"/>
      <c r="J156" s="184">
        <f>ROUND(I156*H156,2)</f>
        <v>0</v>
      </c>
      <c r="K156" s="180" t="s">
        <v>1</v>
      </c>
      <c r="L156" s="39"/>
      <c r="M156" s="185" t="s">
        <v>1</v>
      </c>
      <c r="N156" s="186" t="s">
        <v>44</v>
      </c>
      <c r="O156" s="77"/>
      <c r="P156" s="187">
        <f>O156*H156</f>
        <v>0</v>
      </c>
      <c r="Q156" s="187">
        <v>0</v>
      </c>
      <c r="R156" s="187">
        <f>Q156*H156</f>
        <v>0</v>
      </c>
      <c r="S156" s="187">
        <v>0</v>
      </c>
      <c r="T156" s="18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89" t="s">
        <v>235</v>
      </c>
      <c r="AT156" s="189" t="s">
        <v>231</v>
      </c>
      <c r="AU156" s="189" t="s">
        <v>87</v>
      </c>
      <c r="AY156" s="19" t="s">
        <v>230</v>
      </c>
      <c r="BE156" s="190">
        <f>IF(N156="základní",J156,0)</f>
        <v>0</v>
      </c>
      <c r="BF156" s="190">
        <f>IF(N156="snížená",J156,0)</f>
        <v>0</v>
      </c>
      <c r="BG156" s="190">
        <f>IF(N156="zákl. přenesená",J156,0)</f>
        <v>0</v>
      </c>
      <c r="BH156" s="190">
        <f>IF(N156="sníž. přenesená",J156,0)</f>
        <v>0</v>
      </c>
      <c r="BI156" s="190">
        <f>IF(N156="nulová",J156,0)</f>
        <v>0</v>
      </c>
      <c r="BJ156" s="19" t="s">
        <v>87</v>
      </c>
      <c r="BK156" s="190">
        <f>ROUND(I156*H156,2)</f>
        <v>0</v>
      </c>
      <c r="BL156" s="19" t="s">
        <v>235</v>
      </c>
      <c r="BM156" s="189" t="s">
        <v>296</v>
      </c>
    </row>
    <row r="157" s="2" customFormat="1">
      <c r="A157" s="38"/>
      <c r="B157" s="39"/>
      <c r="C157" s="38"/>
      <c r="D157" s="191" t="s">
        <v>237</v>
      </c>
      <c r="E157" s="38"/>
      <c r="F157" s="192" t="s">
        <v>295</v>
      </c>
      <c r="G157" s="38"/>
      <c r="H157" s="38"/>
      <c r="I157" s="193"/>
      <c r="J157" s="38"/>
      <c r="K157" s="38"/>
      <c r="L157" s="39"/>
      <c r="M157" s="194"/>
      <c r="N157" s="195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237</v>
      </c>
      <c r="AU157" s="19" t="s">
        <v>87</v>
      </c>
    </row>
    <row r="158" s="2" customFormat="1" ht="24.15" customHeight="1">
      <c r="A158" s="38"/>
      <c r="B158" s="177"/>
      <c r="C158" s="178" t="s">
        <v>297</v>
      </c>
      <c r="D158" s="178" t="s">
        <v>231</v>
      </c>
      <c r="E158" s="179" t="s">
        <v>298</v>
      </c>
      <c r="F158" s="180" t="s">
        <v>299</v>
      </c>
      <c r="G158" s="181" t="s">
        <v>234</v>
      </c>
      <c r="H158" s="182">
        <v>1</v>
      </c>
      <c r="I158" s="183"/>
      <c r="J158" s="184">
        <f>ROUND(I158*H158,2)</f>
        <v>0</v>
      </c>
      <c r="K158" s="180" t="s">
        <v>1</v>
      </c>
      <c r="L158" s="39"/>
      <c r="M158" s="185" t="s">
        <v>1</v>
      </c>
      <c r="N158" s="186" t="s">
        <v>44</v>
      </c>
      <c r="O158" s="77"/>
      <c r="P158" s="187">
        <f>O158*H158</f>
        <v>0</v>
      </c>
      <c r="Q158" s="187">
        <v>0</v>
      </c>
      <c r="R158" s="187">
        <f>Q158*H158</f>
        <v>0</v>
      </c>
      <c r="S158" s="187">
        <v>0</v>
      </c>
      <c r="T158" s="18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89" t="s">
        <v>235</v>
      </c>
      <c r="AT158" s="189" t="s">
        <v>231</v>
      </c>
      <c r="AU158" s="189" t="s">
        <v>87</v>
      </c>
      <c r="AY158" s="19" t="s">
        <v>230</v>
      </c>
      <c r="BE158" s="190">
        <f>IF(N158="základní",J158,0)</f>
        <v>0</v>
      </c>
      <c r="BF158" s="190">
        <f>IF(N158="snížená",J158,0)</f>
        <v>0</v>
      </c>
      <c r="BG158" s="190">
        <f>IF(N158="zákl. přenesená",J158,0)</f>
        <v>0</v>
      </c>
      <c r="BH158" s="190">
        <f>IF(N158="sníž. přenesená",J158,0)</f>
        <v>0</v>
      </c>
      <c r="BI158" s="190">
        <f>IF(N158="nulová",J158,0)</f>
        <v>0</v>
      </c>
      <c r="BJ158" s="19" t="s">
        <v>87</v>
      </c>
      <c r="BK158" s="190">
        <f>ROUND(I158*H158,2)</f>
        <v>0</v>
      </c>
      <c r="BL158" s="19" t="s">
        <v>235</v>
      </c>
      <c r="BM158" s="189" t="s">
        <v>300</v>
      </c>
    </row>
    <row r="159" s="2" customFormat="1">
      <c r="A159" s="38"/>
      <c r="B159" s="39"/>
      <c r="C159" s="38"/>
      <c r="D159" s="191" t="s">
        <v>237</v>
      </c>
      <c r="E159" s="38"/>
      <c r="F159" s="192" t="s">
        <v>299</v>
      </c>
      <c r="G159" s="38"/>
      <c r="H159" s="38"/>
      <c r="I159" s="193"/>
      <c r="J159" s="38"/>
      <c r="K159" s="38"/>
      <c r="L159" s="39"/>
      <c r="M159" s="194"/>
      <c r="N159" s="195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237</v>
      </c>
      <c r="AU159" s="19" t="s">
        <v>87</v>
      </c>
    </row>
    <row r="160" s="2" customFormat="1" ht="16.5" customHeight="1">
      <c r="A160" s="38"/>
      <c r="B160" s="177"/>
      <c r="C160" s="178" t="s">
        <v>301</v>
      </c>
      <c r="D160" s="178" t="s">
        <v>231</v>
      </c>
      <c r="E160" s="179" t="s">
        <v>302</v>
      </c>
      <c r="F160" s="180" t="s">
        <v>303</v>
      </c>
      <c r="G160" s="181" t="s">
        <v>234</v>
      </c>
      <c r="H160" s="182">
        <v>1</v>
      </c>
      <c r="I160" s="183"/>
      <c r="J160" s="184">
        <f>ROUND(I160*H160,2)</f>
        <v>0</v>
      </c>
      <c r="K160" s="180" t="s">
        <v>1</v>
      </c>
      <c r="L160" s="39"/>
      <c r="M160" s="185" t="s">
        <v>1</v>
      </c>
      <c r="N160" s="186" t="s">
        <v>44</v>
      </c>
      <c r="O160" s="77"/>
      <c r="P160" s="187">
        <f>O160*H160</f>
        <v>0</v>
      </c>
      <c r="Q160" s="187">
        <v>0</v>
      </c>
      <c r="R160" s="187">
        <f>Q160*H160</f>
        <v>0</v>
      </c>
      <c r="S160" s="187">
        <v>0</v>
      </c>
      <c r="T160" s="18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89" t="s">
        <v>235</v>
      </c>
      <c r="AT160" s="189" t="s">
        <v>231</v>
      </c>
      <c r="AU160" s="189" t="s">
        <v>87</v>
      </c>
      <c r="AY160" s="19" t="s">
        <v>230</v>
      </c>
      <c r="BE160" s="190">
        <f>IF(N160="základní",J160,0)</f>
        <v>0</v>
      </c>
      <c r="BF160" s="190">
        <f>IF(N160="snížená",J160,0)</f>
        <v>0</v>
      </c>
      <c r="BG160" s="190">
        <f>IF(N160="zákl. přenesená",J160,0)</f>
        <v>0</v>
      </c>
      <c r="BH160" s="190">
        <f>IF(N160="sníž. přenesená",J160,0)</f>
        <v>0</v>
      </c>
      <c r="BI160" s="190">
        <f>IF(N160="nulová",J160,0)</f>
        <v>0</v>
      </c>
      <c r="BJ160" s="19" t="s">
        <v>87</v>
      </c>
      <c r="BK160" s="190">
        <f>ROUND(I160*H160,2)</f>
        <v>0</v>
      </c>
      <c r="BL160" s="19" t="s">
        <v>235</v>
      </c>
      <c r="BM160" s="189" t="s">
        <v>304</v>
      </c>
    </row>
    <row r="161" s="2" customFormat="1">
      <c r="A161" s="38"/>
      <c r="B161" s="39"/>
      <c r="C161" s="38"/>
      <c r="D161" s="191" t="s">
        <v>237</v>
      </c>
      <c r="E161" s="38"/>
      <c r="F161" s="192" t="s">
        <v>303</v>
      </c>
      <c r="G161" s="38"/>
      <c r="H161" s="38"/>
      <c r="I161" s="193"/>
      <c r="J161" s="38"/>
      <c r="K161" s="38"/>
      <c r="L161" s="39"/>
      <c r="M161" s="194"/>
      <c r="N161" s="195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237</v>
      </c>
      <c r="AU161" s="19" t="s">
        <v>87</v>
      </c>
    </row>
    <row r="162" s="2" customFormat="1" ht="24.15" customHeight="1">
      <c r="A162" s="38"/>
      <c r="B162" s="177"/>
      <c r="C162" s="178" t="s">
        <v>305</v>
      </c>
      <c r="D162" s="178" t="s">
        <v>231</v>
      </c>
      <c r="E162" s="179" t="s">
        <v>306</v>
      </c>
      <c r="F162" s="180" t="s">
        <v>307</v>
      </c>
      <c r="G162" s="181" t="s">
        <v>234</v>
      </c>
      <c r="H162" s="182">
        <v>1</v>
      </c>
      <c r="I162" s="183"/>
      <c r="J162" s="184">
        <f>ROUND(I162*H162,2)</f>
        <v>0</v>
      </c>
      <c r="K162" s="180" t="s">
        <v>1</v>
      </c>
      <c r="L162" s="39"/>
      <c r="M162" s="185" t="s">
        <v>1</v>
      </c>
      <c r="N162" s="186" t="s">
        <v>44</v>
      </c>
      <c r="O162" s="77"/>
      <c r="P162" s="187">
        <f>O162*H162</f>
        <v>0</v>
      </c>
      <c r="Q162" s="187">
        <v>0</v>
      </c>
      <c r="R162" s="187">
        <f>Q162*H162</f>
        <v>0</v>
      </c>
      <c r="S162" s="187">
        <v>0</v>
      </c>
      <c r="T162" s="18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89" t="s">
        <v>235</v>
      </c>
      <c r="AT162" s="189" t="s">
        <v>231</v>
      </c>
      <c r="AU162" s="189" t="s">
        <v>87</v>
      </c>
      <c r="AY162" s="19" t="s">
        <v>230</v>
      </c>
      <c r="BE162" s="190">
        <f>IF(N162="základní",J162,0)</f>
        <v>0</v>
      </c>
      <c r="BF162" s="190">
        <f>IF(N162="snížená",J162,0)</f>
        <v>0</v>
      </c>
      <c r="BG162" s="190">
        <f>IF(N162="zákl. přenesená",J162,0)</f>
        <v>0</v>
      </c>
      <c r="BH162" s="190">
        <f>IF(N162="sníž. přenesená",J162,0)</f>
        <v>0</v>
      </c>
      <c r="BI162" s="190">
        <f>IF(N162="nulová",J162,0)</f>
        <v>0</v>
      </c>
      <c r="BJ162" s="19" t="s">
        <v>87</v>
      </c>
      <c r="BK162" s="190">
        <f>ROUND(I162*H162,2)</f>
        <v>0</v>
      </c>
      <c r="BL162" s="19" t="s">
        <v>235</v>
      </c>
      <c r="BM162" s="189" t="s">
        <v>308</v>
      </c>
    </row>
    <row r="163" s="2" customFormat="1">
      <c r="A163" s="38"/>
      <c r="B163" s="39"/>
      <c r="C163" s="38"/>
      <c r="D163" s="191" t="s">
        <v>237</v>
      </c>
      <c r="E163" s="38"/>
      <c r="F163" s="192" t="s">
        <v>307</v>
      </c>
      <c r="G163" s="38"/>
      <c r="H163" s="38"/>
      <c r="I163" s="193"/>
      <c r="J163" s="38"/>
      <c r="K163" s="38"/>
      <c r="L163" s="39"/>
      <c r="M163" s="194"/>
      <c r="N163" s="195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237</v>
      </c>
      <c r="AU163" s="19" t="s">
        <v>87</v>
      </c>
    </row>
    <row r="164" s="2" customFormat="1">
      <c r="A164" s="38"/>
      <c r="B164" s="39"/>
      <c r="C164" s="38"/>
      <c r="D164" s="191" t="s">
        <v>279</v>
      </c>
      <c r="E164" s="38"/>
      <c r="F164" s="196" t="s">
        <v>309</v>
      </c>
      <c r="G164" s="38"/>
      <c r="H164" s="38"/>
      <c r="I164" s="193"/>
      <c r="J164" s="38"/>
      <c r="K164" s="38"/>
      <c r="L164" s="39"/>
      <c r="M164" s="194"/>
      <c r="N164" s="195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279</v>
      </c>
      <c r="AU164" s="19" t="s">
        <v>87</v>
      </c>
    </row>
    <row r="165" s="2" customFormat="1" ht="16.5" customHeight="1">
      <c r="A165" s="38"/>
      <c r="B165" s="177"/>
      <c r="C165" s="178" t="s">
        <v>310</v>
      </c>
      <c r="D165" s="178" t="s">
        <v>231</v>
      </c>
      <c r="E165" s="179" t="s">
        <v>311</v>
      </c>
      <c r="F165" s="180" t="s">
        <v>312</v>
      </c>
      <c r="G165" s="181" t="s">
        <v>234</v>
      </c>
      <c r="H165" s="182">
        <v>1</v>
      </c>
      <c r="I165" s="183"/>
      <c r="J165" s="184">
        <f>ROUND(I165*H165,2)</f>
        <v>0</v>
      </c>
      <c r="K165" s="180" t="s">
        <v>1</v>
      </c>
      <c r="L165" s="39"/>
      <c r="M165" s="185" t="s">
        <v>1</v>
      </c>
      <c r="N165" s="186" t="s">
        <v>44</v>
      </c>
      <c r="O165" s="77"/>
      <c r="P165" s="187">
        <f>O165*H165</f>
        <v>0</v>
      </c>
      <c r="Q165" s="187">
        <v>0</v>
      </c>
      <c r="R165" s="187">
        <f>Q165*H165</f>
        <v>0</v>
      </c>
      <c r="S165" s="187">
        <v>0</v>
      </c>
      <c r="T165" s="18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89" t="s">
        <v>235</v>
      </c>
      <c r="AT165" s="189" t="s">
        <v>231</v>
      </c>
      <c r="AU165" s="189" t="s">
        <v>87</v>
      </c>
      <c r="AY165" s="19" t="s">
        <v>230</v>
      </c>
      <c r="BE165" s="190">
        <f>IF(N165="základní",J165,0)</f>
        <v>0</v>
      </c>
      <c r="BF165" s="190">
        <f>IF(N165="snížená",J165,0)</f>
        <v>0</v>
      </c>
      <c r="BG165" s="190">
        <f>IF(N165="zákl. přenesená",J165,0)</f>
        <v>0</v>
      </c>
      <c r="BH165" s="190">
        <f>IF(N165="sníž. přenesená",J165,0)</f>
        <v>0</v>
      </c>
      <c r="BI165" s="190">
        <f>IF(N165="nulová",J165,0)</f>
        <v>0</v>
      </c>
      <c r="BJ165" s="19" t="s">
        <v>87</v>
      </c>
      <c r="BK165" s="190">
        <f>ROUND(I165*H165,2)</f>
        <v>0</v>
      </c>
      <c r="BL165" s="19" t="s">
        <v>235</v>
      </c>
      <c r="BM165" s="189" t="s">
        <v>313</v>
      </c>
    </row>
    <row r="166" s="2" customFormat="1">
      <c r="A166" s="38"/>
      <c r="B166" s="39"/>
      <c r="C166" s="38"/>
      <c r="D166" s="191" t="s">
        <v>237</v>
      </c>
      <c r="E166" s="38"/>
      <c r="F166" s="192" t="s">
        <v>312</v>
      </c>
      <c r="G166" s="38"/>
      <c r="H166" s="38"/>
      <c r="I166" s="193"/>
      <c r="J166" s="38"/>
      <c r="K166" s="38"/>
      <c r="L166" s="39"/>
      <c r="M166" s="194"/>
      <c r="N166" s="195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237</v>
      </c>
      <c r="AU166" s="19" t="s">
        <v>87</v>
      </c>
    </row>
    <row r="167" s="2" customFormat="1" ht="21.75" customHeight="1">
      <c r="A167" s="38"/>
      <c r="B167" s="177"/>
      <c r="C167" s="178" t="s">
        <v>7</v>
      </c>
      <c r="D167" s="178" t="s">
        <v>231</v>
      </c>
      <c r="E167" s="179" t="s">
        <v>314</v>
      </c>
      <c r="F167" s="180" t="s">
        <v>315</v>
      </c>
      <c r="G167" s="181" t="s">
        <v>234</v>
      </c>
      <c r="H167" s="182">
        <v>1</v>
      </c>
      <c r="I167" s="183"/>
      <c r="J167" s="184">
        <f>ROUND(I167*H167,2)</f>
        <v>0</v>
      </c>
      <c r="K167" s="180" t="s">
        <v>1</v>
      </c>
      <c r="L167" s="39"/>
      <c r="M167" s="185" t="s">
        <v>1</v>
      </c>
      <c r="N167" s="186" t="s">
        <v>44</v>
      </c>
      <c r="O167" s="77"/>
      <c r="P167" s="187">
        <f>O167*H167</f>
        <v>0</v>
      </c>
      <c r="Q167" s="187">
        <v>0</v>
      </c>
      <c r="R167" s="187">
        <f>Q167*H167</f>
        <v>0</v>
      </c>
      <c r="S167" s="187">
        <v>0</v>
      </c>
      <c r="T167" s="18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89" t="s">
        <v>235</v>
      </c>
      <c r="AT167" s="189" t="s">
        <v>231</v>
      </c>
      <c r="AU167" s="189" t="s">
        <v>87</v>
      </c>
      <c r="AY167" s="19" t="s">
        <v>230</v>
      </c>
      <c r="BE167" s="190">
        <f>IF(N167="základní",J167,0)</f>
        <v>0</v>
      </c>
      <c r="BF167" s="190">
        <f>IF(N167="snížená",J167,0)</f>
        <v>0</v>
      </c>
      <c r="BG167" s="190">
        <f>IF(N167="zákl. přenesená",J167,0)</f>
        <v>0</v>
      </c>
      <c r="BH167" s="190">
        <f>IF(N167="sníž. přenesená",J167,0)</f>
        <v>0</v>
      </c>
      <c r="BI167" s="190">
        <f>IF(N167="nulová",J167,0)</f>
        <v>0</v>
      </c>
      <c r="BJ167" s="19" t="s">
        <v>87</v>
      </c>
      <c r="BK167" s="190">
        <f>ROUND(I167*H167,2)</f>
        <v>0</v>
      </c>
      <c r="BL167" s="19" t="s">
        <v>235</v>
      </c>
      <c r="BM167" s="189" t="s">
        <v>316</v>
      </c>
    </row>
    <row r="168" s="2" customFormat="1">
      <c r="A168" s="38"/>
      <c r="B168" s="39"/>
      <c r="C168" s="38"/>
      <c r="D168" s="191" t="s">
        <v>237</v>
      </c>
      <c r="E168" s="38"/>
      <c r="F168" s="192" t="s">
        <v>315</v>
      </c>
      <c r="G168" s="38"/>
      <c r="H168" s="38"/>
      <c r="I168" s="193"/>
      <c r="J168" s="38"/>
      <c r="K168" s="38"/>
      <c r="L168" s="39"/>
      <c r="M168" s="194"/>
      <c r="N168" s="195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237</v>
      </c>
      <c r="AU168" s="19" t="s">
        <v>87</v>
      </c>
    </row>
    <row r="169" s="2" customFormat="1" ht="16.5" customHeight="1">
      <c r="A169" s="38"/>
      <c r="B169" s="177"/>
      <c r="C169" s="178" t="s">
        <v>317</v>
      </c>
      <c r="D169" s="178" t="s">
        <v>231</v>
      </c>
      <c r="E169" s="179" t="s">
        <v>318</v>
      </c>
      <c r="F169" s="180" t="s">
        <v>319</v>
      </c>
      <c r="G169" s="181" t="s">
        <v>234</v>
      </c>
      <c r="H169" s="182">
        <v>1</v>
      </c>
      <c r="I169" s="183"/>
      <c r="J169" s="184">
        <f>ROUND(I169*H169,2)</f>
        <v>0</v>
      </c>
      <c r="K169" s="180" t="s">
        <v>1</v>
      </c>
      <c r="L169" s="39"/>
      <c r="M169" s="185" t="s">
        <v>1</v>
      </c>
      <c r="N169" s="186" t="s">
        <v>44</v>
      </c>
      <c r="O169" s="77"/>
      <c r="P169" s="187">
        <f>O169*H169</f>
        <v>0</v>
      </c>
      <c r="Q169" s="187">
        <v>0</v>
      </c>
      <c r="R169" s="187">
        <f>Q169*H169</f>
        <v>0</v>
      </c>
      <c r="S169" s="187">
        <v>0</v>
      </c>
      <c r="T169" s="18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89" t="s">
        <v>235</v>
      </c>
      <c r="AT169" s="189" t="s">
        <v>231</v>
      </c>
      <c r="AU169" s="189" t="s">
        <v>87</v>
      </c>
      <c r="AY169" s="19" t="s">
        <v>230</v>
      </c>
      <c r="BE169" s="190">
        <f>IF(N169="základní",J169,0)</f>
        <v>0</v>
      </c>
      <c r="BF169" s="190">
        <f>IF(N169="snížená",J169,0)</f>
        <v>0</v>
      </c>
      <c r="BG169" s="190">
        <f>IF(N169="zákl. přenesená",J169,0)</f>
        <v>0</v>
      </c>
      <c r="BH169" s="190">
        <f>IF(N169="sníž. přenesená",J169,0)</f>
        <v>0</v>
      </c>
      <c r="BI169" s="190">
        <f>IF(N169="nulová",J169,0)</f>
        <v>0</v>
      </c>
      <c r="BJ169" s="19" t="s">
        <v>87</v>
      </c>
      <c r="BK169" s="190">
        <f>ROUND(I169*H169,2)</f>
        <v>0</v>
      </c>
      <c r="BL169" s="19" t="s">
        <v>235</v>
      </c>
      <c r="BM169" s="189" t="s">
        <v>320</v>
      </c>
    </row>
    <row r="170" s="2" customFormat="1">
      <c r="A170" s="38"/>
      <c r="B170" s="39"/>
      <c r="C170" s="38"/>
      <c r="D170" s="191" t="s">
        <v>237</v>
      </c>
      <c r="E170" s="38"/>
      <c r="F170" s="192" t="s">
        <v>319</v>
      </c>
      <c r="G170" s="38"/>
      <c r="H170" s="38"/>
      <c r="I170" s="193"/>
      <c r="J170" s="38"/>
      <c r="K170" s="38"/>
      <c r="L170" s="39"/>
      <c r="M170" s="194"/>
      <c r="N170" s="195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237</v>
      </c>
      <c r="AU170" s="19" t="s">
        <v>87</v>
      </c>
    </row>
    <row r="171" s="2" customFormat="1" ht="21.75" customHeight="1">
      <c r="A171" s="38"/>
      <c r="B171" s="177"/>
      <c r="C171" s="178" t="s">
        <v>321</v>
      </c>
      <c r="D171" s="178" t="s">
        <v>231</v>
      </c>
      <c r="E171" s="179" t="s">
        <v>322</v>
      </c>
      <c r="F171" s="180" t="s">
        <v>323</v>
      </c>
      <c r="G171" s="181" t="s">
        <v>234</v>
      </c>
      <c r="H171" s="182">
        <v>1</v>
      </c>
      <c r="I171" s="183"/>
      <c r="J171" s="184">
        <f>ROUND(I171*H171,2)</f>
        <v>0</v>
      </c>
      <c r="K171" s="180" t="s">
        <v>1</v>
      </c>
      <c r="L171" s="39"/>
      <c r="M171" s="185" t="s">
        <v>1</v>
      </c>
      <c r="N171" s="186" t="s">
        <v>44</v>
      </c>
      <c r="O171" s="77"/>
      <c r="P171" s="187">
        <f>O171*H171</f>
        <v>0</v>
      </c>
      <c r="Q171" s="187">
        <v>0</v>
      </c>
      <c r="R171" s="187">
        <f>Q171*H171</f>
        <v>0</v>
      </c>
      <c r="S171" s="187">
        <v>0</v>
      </c>
      <c r="T171" s="18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9" t="s">
        <v>235</v>
      </c>
      <c r="AT171" s="189" t="s">
        <v>231</v>
      </c>
      <c r="AU171" s="189" t="s">
        <v>87</v>
      </c>
      <c r="AY171" s="19" t="s">
        <v>230</v>
      </c>
      <c r="BE171" s="190">
        <f>IF(N171="základní",J171,0)</f>
        <v>0</v>
      </c>
      <c r="BF171" s="190">
        <f>IF(N171="snížená",J171,0)</f>
        <v>0</v>
      </c>
      <c r="BG171" s="190">
        <f>IF(N171="zákl. přenesená",J171,0)</f>
        <v>0</v>
      </c>
      <c r="BH171" s="190">
        <f>IF(N171="sníž. přenesená",J171,0)</f>
        <v>0</v>
      </c>
      <c r="BI171" s="190">
        <f>IF(N171="nulová",J171,0)</f>
        <v>0</v>
      </c>
      <c r="BJ171" s="19" t="s">
        <v>87</v>
      </c>
      <c r="BK171" s="190">
        <f>ROUND(I171*H171,2)</f>
        <v>0</v>
      </c>
      <c r="BL171" s="19" t="s">
        <v>235</v>
      </c>
      <c r="BM171" s="189" t="s">
        <v>324</v>
      </c>
    </row>
    <row r="172" s="2" customFormat="1">
      <c r="A172" s="38"/>
      <c r="B172" s="39"/>
      <c r="C172" s="38"/>
      <c r="D172" s="191" t="s">
        <v>237</v>
      </c>
      <c r="E172" s="38"/>
      <c r="F172" s="192" t="s">
        <v>323</v>
      </c>
      <c r="G172" s="38"/>
      <c r="H172" s="38"/>
      <c r="I172" s="193"/>
      <c r="J172" s="38"/>
      <c r="K172" s="38"/>
      <c r="L172" s="39"/>
      <c r="M172" s="194"/>
      <c r="N172" s="195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237</v>
      </c>
      <c r="AU172" s="19" t="s">
        <v>87</v>
      </c>
    </row>
    <row r="173" s="2" customFormat="1" ht="24.15" customHeight="1">
      <c r="A173" s="38"/>
      <c r="B173" s="177"/>
      <c r="C173" s="178" t="s">
        <v>325</v>
      </c>
      <c r="D173" s="178" t="s">
        <v>231</v>
      </c>
      <c r="E173" s="179" t="s">
        <v>326</v>
      </c>
      <c r="F173" s="180" t="s">
        <v>327</v>
      </c>
      <c r="G173" s="181" t="s">
        <v>234</v>
      </c>
      <c r="H173" s="182">
        <v>1</v>
      </c>
      <c r="I173" s="183"/>
      <c r="J173" s="184">
        <f>ROUND(I173*H173,2)</f>
        <v>0</v>
      </c>
      <c r="K173" s="180" t="s">
        <v>1</v>
      </c>
      <c r="L173" s="39"/>
      <c r="M173" s="185" t="s">
        <v>1</v>
      </c>
      <c r="N173" s="186" t="s">
        <v>44</v>
      </c>
      <c r="O173" s="77"/>
      <c r="P173" s="187">
        <f>O173*H173</f>
        <v>0</v>
      </c>
      <c r="Q173" s="187">
        <v>0</v>
      </c>
      <c r="R173" s="187">
        <f>Q173*H173</f>
        <v>0</v>
      </c>
      <c r="S173" s="187">
        <v>0</v>
      </c>
      <c r="T173" s="18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89" t="s">
        <v>235</v>
      </c>
      <c r="AT173" s="189" t="s">
        <v>231</v>
      </c>
      <c r="AU173" s="189" t="s">
        <v>87</v>
      </c>
      <c r="AY173" s="19" t="s">
        <v>230</v>
      </c>
      <c r="BE173" s="190">
        <f>IF(N173="základní",J173,0)</f>
        <v>0</v>
      </c>
      <c r="BF173" s="190">
        <f>IF(N173="snížená",J173,0)</f>
        <v>0</v>
      </c>
      <c r="BG173" s="190">
        <f>IF(N173="zákl. přenesená",J173,0)</f>
        <v>0</v>
      </c>
      <c r="BH173" s="190">
        <f>IF(N173="sníž. přenesená",J173,0)</f>
        <v>0</v>
      </c>
      <c r="BI173" s="190">
        <f>IF(N173="nulová",J173,0)</f>
        <v>0</v>
      </c>
      <c r="BJ173" s="19" t="s">
        <v>87</v>
      </c>
      <c r="BK173" s="190">
        <f>ROUND(I173*H173,2)</f>
        <v>0</v>
      </c>
      <c r="BL173" s="19" t="s">
        <v>235</v>
      </c>
      <c r="BM173" s="189" t="s">
        <v>328</v>
      </c>
    </row>
    <row r="174" s="2" customFormat="1">
      <c r="A174" s="38"/>
      <c r="B174" s="39"/>
      <c r="C174" s="38"/>
      <c r="D174" s="191" t="s">
        <v>237</v>
      </c>
      <c r="E174" s="38"/>
      <c r="F174" s="192" t="s">
        <v>327</v>
      </c>
      <c r="G174" s="38"/>
      <c r="H174" s="38"/>
      <c r="I174" s="193"/>
      <c r="J174" s="38"/>
      <c r="K174" s="38"/>
      <c r="L174" s="39"/>
      <c r="M174" s="194"/>
      <c r="N174" s="195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237</v>
      </c>
      <c r="AU174" s="19" t="s">
        <v>87</v>
      </c>
    </row>
    <row r="175" s="2" customFormat="1" ht="21.75" customHeight="1">
      <c r="A175" s="38"/>
      <c r="B175" s="177"/>
      <c r="C175" s="178" t="s">
        <v>329</v>
      </c>
      <c r="D175" s="178" t="s">
        <v>231</v>
      </c>
      <c r="E175" s="179" t="s">
        <v>330</v>
      </c>
      <c r="F175" s="180" t="s">
        <v>315</v>
      </c>
      <c r="G175" s="181" t="s">
        <v>234</v>
      </c>
      <c r="H175" s="182">
        <v>1</v>
      </c>
      <c r="I175" s="183"/>
      <c r="J175" s="184">
        <f>ROUND(I175*H175,2)</f>
        <v>0</v>
      </c>
      <c r="K175" s="180" t="s">
        <v>1</v>
      </c>
      <c r="L175" s="39"/>
      <c r="M175" s="185" t="s">
        <v>1</v>
      </c>
      <c r="N175" s="186" t="s">
        <v>44</v>
      </c>
      <c r="O175" s="77"/>
      <c r="P175" s="187">
        <f>O175*H175</f>
        <v>0</v>
      </c>
      <c r="Q175" s="187">
        <v>0</v>
      </c>
      <c r="R175" s="187">
        <f>Q175*H175</f>
        <v>0</v>
      </c>
      <c r="S175" s="187">
        <v>0</v>
      </c>
      <c r="T175" s="18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89" t="s">
        <v>235</v>
      </c>
      <c r="AT175" s="189" t="s">
        <v>231</v>
      </c>
      <c r="AU175" s="189" t="s">
        <v>87</v>
      </c>
      <c r="AY175" s="19" t="s">
        <v>230</v>
      </c>
      <c r="BE175" s="190">
        <f>IF(N175="základní",J175,0)</f>
        <v>0</v>
      </c>
      <c r="BF175" s="190">
        <f>IF(N175="snížená",J175,0)</f>
        <v>0</v>
      </c>
      <c r="BG175" s="190">
        <f>IF(N175="zákl. přenesená",J175,0)</f>
        <v>0</v>
      </c>
      <c r="BH175" s="190">
        <f>IF(N175="sníž. přenesená",J175,0)</f>
        <v>0</v>
      </c>
      <c r="BI175" s="190">
        <f>IF(N175="nulová",J175,0)</f>
        <v>0</v>
      </c>
      <c r="BJ175" s="19" t="s">
        <v>87</v>
      </c>
      <c r="BK175" s="190">
        <f>ROUND(I175*H175,2)</f>
        <v>0</v>
      </c>
      <c r="BL175" s="19" t="s">
        <v>235</v>
      </c>
      <c r="BM175" s="189" t="s">
        <v>331</v>
      </c>
    </row>
    <row r="176" s="2" customFormat="1">
      <c r="A176" s="38"/>
      <c r="B176" s="39"/>
      <c r="C176" s="38"/>
      <c r="D176" s="191" t="s">
        <v>237</v>
      </c>
      <c r="E176" s="38"/>
      <c r="F176" s="192" t="s">
        <v>315</v>
      </c>
      <c r="G176" s="38"/>
      <c r="H176" s="38"/>
      <c r="I176" s="193"/>
      <c r="J176" s="38"/>
      <c r="K176" s="38"/>
      <c r="L176" s="39"/>
      <c r="M176" s="194"/>
      <c r="N176" s="195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237</v>
      </c>
      <c r="AU176" s="19" t="s">
        <v>87</v>
      </c>
    </row>
    <row r="177" s="2" customFormat="1" ht="24.15" customHeight="1">
      <c r="A177" s="38"/>
      <c r="B177" s="177"/>
      <c r="C177" s="178" t="s">
        <v>332</v>
      </c>
      <c r="D177" s="178" t="s">
        <v>231</v>
      </c>
      <c r="E177" s="179" t="s">
        <v>333</v>
      </c>
      <c r="F177" s="180" t="s">
        <v>334</v>
      </c>
      <c r="G177" s="181" t="s">
        <v>234</v>
      </c>
      <c r="H177" s="182">
        <v>1</v>
      </c>
      <c r="I177" s="183"/>
      <c r="J177" s="184">
        <f>ROUND(I177*H177,2)</f>
        <v>0</v>
      </c>
      <c r="K177" s="180" t="s">
        <v>1</v>
      </c>
      <c r="L177" s="39"/>
      <c r="M177" s="185" t="s">
        <v>1</v>
      </c>
      <c r="N177" s="186" t="s">
        <v>44</v>
      </c>
      <c r="O177" s="77"/>
      <c r="P177" s="187">
        <f>O177*H177</f>
        <v>0</v>
      </c>
      <c r="Q177" s="187">
        <v>0</v>
      </c>
      <c r="R177" s="187">
        <f>Q177*H177</f>
        <v>0</v>
      </c>
      <c r="S177" s="187">
        <v>0</v>
      </c>
      <c r="T177" s="18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89" t="s">
        <v>235</v>
      </c>
      <c r="AT177" s="189" t="s">
        <v>231</v>
      </c>
      <c r="AU177" s="189" t="s">
        <v>87</v>
      </c>
      <c r="AY177" s="19" t="s">
        <v>230</v>
      </c>
      <c r="BE177" s="190">
        <f>IF(N177="základní",J177,0)</f>
        <v>0</v>
      </c>
      <c r="BF177" s="190">
        <f>IF(N177="snížená",J177,0)</f>
        <v>0</v>
      </c>
      <c r="BG177" s="190">
        <f>IF(N177="zákl. přenesená",J177,0)</f>
        <v>0</v>
      </c>
      <c r="BH177" s="190">
        <f>IF(N177="sníž. přenesená",J177,0)</f>
        <v>0</v>
      </c>
      <c r="BI177" s="190">
        <f>IF(N177="nulová",J177,0)</f>
        <v>0</v>
      </c>
      <c r="BJ177" s="19" t="s">
        <v>87</v>
      </c>
      <c r="BK177" s="190">
        <f>ROUND(I177*H177,2)</f>
        <v>0</v>
      </c>
      <c r="BL177" s="19" t="s">
        <v>235</v>
      </c>
      <c r="BM177" s="189" t="s">
        <v>335</v>
      </c>
    </row>
    <row r="178" s="2" customFormat="1">
      <c r="A178" s="38"/>
      <c r="B178" s="39"/>
      <c r="C178" s="38"/>
      <c r="D178" s="191" t="s">
        <v>237</v>
      </c>
      <c r="E178" s="38"/>
      <c r="F178" s="192" t="s">
        <v>334</v>
      </c>
      <c r="G178" s="38"/>
      <c r="H178" s="38"/>
      <c r="I178" s="193"/>
      <c r="J178" s="38"/>
      <c r="K178" s="38"/>
      <c r="L178" s="39"/>
      <c r="M178" s="194"/>
      <c r="N178" s="195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237</v>
      </c>
      <c r="AU178" s="19" t="s">
        <v>87</v>
      </c>
    </row>
    <row r="179" s="2" customFormat="1" ht="16.5" customHeight="1">
      <c r="A179" s="38"/>
      <c r="B179" s="177"/>
      <c r="C179" s="178" t="s">
        <v>336</v>
      </c>
      <c r="D179" s="178" t="s">
        <v>231</v>
      </c>
      <c r="E179" s="179" t="s">
        <v>337</v>
      </c>
      <c r="F179" s="180" t="s">
        <v>338</v>
      </c>
      <c r="G179" s="181" t="s">
        <v>234</v>
      </c>
      <c r="H179" s="182">
        <v>1</v>
      </c>
      <c r="I179" s="183"/>
      <c r="J179" s="184">
        <f>ROUND(I179*H179,2)</f>
        <v>0</v>
      </c>
      <c r="K179" s="180" t="s">
        <v>1</v>
      </c>
      <c r="L179" s="39"/>
      <c r="M179" s="185" t="s">
        <v>1</v>
      </c>
      <c r="N179" s="186" t="s">
        <v>44</v>
      </c>
      <c r="O179" s="77"/>
      <c r="P179" s="187">
        <f>O179*H179</f>
        <v>0</v>
      </c>
      <c r="Q179" s="187">
        <v>0</v>
      </c>
      <c r="R179" s="187">
        <f>Q179*H179</f>
        <v>0</v>
      </c>
      <c r="S179" s="187">
        <v>0</v>
      </c>
      <c r="T179" s="18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89" t="s">
        <v>235</v>
      </c>
      <c r="AT179" s="189" t="s">
        <v>231</v>
      </c>
      <c r="AU179" s="189" t="s">
        <v>87</v>
      </c>
      <c r="AY179" s="19" t="s">
        <v>230</v>
      </c>
      <c r="BE179" s="190">
        <f>IF(N179="základní",J179,0)</f>
        <v>0</v>
      </c>
      <c r="BF179" s="190">
        <f>IF(N179="snížená",J179,0)</f>
        <v>0</v>
      </c>
      <c r="BG179" s="190">
        <f>IF(N179="zákl. přenesená",J179,0)</f>
        <v>0</v>
      </c>
      <c r="BH179" s="190">
        <f>IF(N179="sníž. přenesená",J179,0)</f>
        <v>0</v>
      </c>
      <c r="BI179" s="190">
        <f>IF(N179="nulová",J179,0)</f>
        <v>0</v>
      </c>
      <c r="BJ179" s="19" t="s">
        <v>87</v>
      </c>
      <c r="BK179" s="190">
        <f>ROUND(I179*H179,2)</f>
        <v>0</v>
      </c>
      <c r="BL179" s="19" t="s">
        <v>235</v>
      </c>
      <c r="BM179" s="189" t="s">
        <v>339</v>
      </c>
    </row>
    <row r="180" s="2" customFormat="1">
      <c r="A180" s="38"/>
      <c r="B180" s="39"/>
      <c r="C180" s="38"/>
      <c r="D180" s="191" t="s">
        <v>237</v>
      </c>
      <c r="E180" s="38"/>
      <c r="F180" s="192" t="s">
        <v>338</v>
      </c>
      <c r="G180" s="38"/>
      <c r="H180" s="38"/>
      <c r="I180" s="193"/>
      <c r="J180" s="38"/>
      <c r="K180" s="38"/>
      <c r="L180" s="39"/>
      <c r="M180" s="194"/>
      <c r="N180" s="195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237</v>
      </c>
      <c r="AU180" s="19" t="s">
        <v>87</v>
      </c>
    </row>
    <row r="181" s="2" customFormat="1" ht="24.15" customHeight="1">
      <c r="A181" s="38"/>
      <c r="B181" s="177"/>
      <c r="C181" s="178" t="s">
        <v>340</v>
      </c>
      <c r="D181" s="178" t="s">
        <v>231</v>
      </c>
      <c r="E181" s="179" t="s">
        <v>341</v>
      </c>
      <c r="F181" s="180" t="s">
        <v>342</v>
      </c>
      <c r="G181" s="181" t="s">
        <v>234</v>
      </c>
      <c r="H181" s="182">
        <v>1</v>
      </c>
      <c r="I181" s="183"/>
      <c r="J181" s="184">
        <f>ROUND(I181*H181,2)</f>
        <v>0</v>
      </c>
      <c r="K181" s="180" t="s">
        <v>1</v>
      </c>
      <c r="L181" s="39"/>
      <c r="M181" s="185" t="s">
        <v>1</v>
      </c>
      <c r="N181" s="186" t="s">
        <v>44</v>
      </c>
      <c r="O181" s="77"/>
      <c r="P181" s="187">
        <f>O181*H181</f>
        <v>0</v>
      </c>
      <c r="Q181" s="187">
        <v>0</v>
      </c>
      <c r="R181" s="187">
        <f>Q181*H181</f>
        <v>0</v>
      </c>
      <c r="S181" s="187">
        <v>0</v>
      </c>
      <c r="T181" s="18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89" t="s">
        <v>235</v>
      </c>
      <c r="AT181" s="189" t="s">
        <v>231</v>
      </c>
      <c r="AU181" s="189" t="s">
        <v>87</v>
      </c>
      <c r="AY181" s="19" t="s">
        <v>230</v>
      </c>
      <c r="BE181" s="190">
        <f>IF(N181="základní",J181,0)</f>
        <v>0</v>
      </c>
      <c r="BF181" s="190">
        <f>IF(N181="snížená",J181,0)</f>
        <v>0</v>
      </c>
      <c r="BG181" s="190">
        <f>IF(N181="zákl. přenesená",J181,0)</f>
        <v>0</v>
      </c>
      <c r="BH181" s="190">
        <f>IF(N181="sníž. přenesená",J181,0)</f>
        <v>0</v>
      </c>
      <c r="BI181" s="190">
        <f>IF(N181="nulová",J181,0)</f>
        <v>0</v>
      </c>
      <c r="BJ181" s="19" t="s">
        <v>87</v>
      </c>
      <c r="BK181" s="190">
        <f>ROUND(I181*H181,2)</f>
        <v>0</v>
      </c>
      <c r="BL181" s="19" t="s">
        <v>235</v>
      </c>
      <c r="BM181" s="189" t="s">
        <v>343</v>
      </c>
    </row>
    <row r="182" s="2" customFormat="1">
      <c r="A182" s="38"/>
      <c r="B182" s="39"/>
      <c r="C182" s="38"/>
      <c r="D182" s="191" t="s">
        <v>237</v>
      </c>
      <c r="E182" s="38"/>
      <c r="F182" s="192" t="s">
        <v>342</v>
      </c>
      <c r="G182" s="38"/>
      <c r="H182" s="38"/>
      <c r="I182" s="193"/>
      <c r="J182" s="38"/>
      <c r="K182" s="38"/>
      <c r="L182" s="39"/>
      <c r="M182" s="194"/>
      <c r="N182" s="195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237</v>
      </c>
      <c r="AU182" s="19" t="s">
        <v>87</v>
      </c>
    </row>
    <row r="183" s="2" customFormat="1" ht="16.5" customHeight="1">
      <c r="A183" s="38"/>
      <c r="B183" s="177"/>
      <c r="C183" s="178" t="s">
        <v>344</v>
      </c>
      <c r="D183" s="178" t="s">
        <v>231</v>
      </c>
      <c r="E183" s="179" t="s">
        <v>345</v>
      </c>
      <c r="F183" s="180" t="s">
        <v>346</v>
      </c>
      <c r="G183" s="181" t="s">
        <v>234</v>
      </c>
      <c r="H183" s="182">
        <v>1</v>
      </c>
      <c r="I183" s="183"/>
      <c r="J183" s="184">
        <f>ROUND(I183*H183,2)</f>
        <v>0</v>
      </c>
      <c r="K183" s="180" t="s">
        <v>1</v>
      </c>
      <c r="L183" s="39"/>
      <c r="M183" s="185" t="s">
        <v>1</v>
      </c>
      <c r="N183" s="186" t="s">
        <v>44</v>
      </c>
      <c r="O183" s="77"/>
      <c r="P183" s="187">
        <f>O183*H183</f>
        <v>0</v>
      </c>
      <c r="Q183" s="187">
        <v>0</v>
      </c>
      <c r="R183" s="187">
        <f>Q183*H183</f>
        <v>0</v>
      </c>
      <c r="S183" s="187">
        <v>0</v>
      </c>
      <c r="T183" s="18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89" t="s">
        <v>235</v>
      </c>
      <c r="AT183" s="189" t="s">
        <v>231</v>
      </c>
      <c r="AU183" s="189" t="s">
        <v>87</v>
      </c>
      <c r="AY183" s="19" t="s">
        <v>230</v>
      </c>
      <c r="BE183" s="190">
        <f>IF(N183="základní",J183,0)</f>
        <v>0</v>
      </c>
      <c r="BF183" s="190">
        <f>IF(N183="snížená",J183,0)</f>
        <v>0</v>
      </c>
      <c r="BG183" s="190">
        <f>IF(N183="zákl. přenesená",J183,0)</f>
        <v>0</v>
      </c>
      <c r="BH183" s="190">
        <f>IF(N183="sníž. přenesená",J183,0)</f>
        <v>0</v>
      </c>
      <c r="BI183" s="190">
        <f>IF(N183="nulová",J183,0)</f>
        <v>0</v>
      </c>
      <c r="BJ183" s="19" t="s">
        <v>87</v>
      </c>
      <c r="BK183" s="190">
        <f>ROUND(I183*H183,2)</f>
        <v>0</v>
      </c>
      <c r="BL183" s="19" t="s">
        <v>235</v>
      </c>
      <c r="BM183" s="189" t="s">
        <v>347</v>
      </c>
    </row>
    <row r="184" s="2" customFormat="1">
      <c r="A184" s="38"/>
      <c r="B184" s="39"/>
      <c r="C184" s="38"/>
      <c r="D184" s="191" t="s">
        <v>237</v>
      </c>
      <c r="E184" s="38"/>
      <c r="F184" s="192" t="s">
        <v>346</v>
      </c>
      <c r="G184" s="38"/>
      <c r="H184" s="38"/>
      <c r="I184" s="193"/>
      <c r="J184" s="38"/>
      <c r="K184" s="38"/>
      <c r="L184" s="39"/>
      <c r="M184" s="194"/>
      <c r="N184" s="195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237</v>
      </c>
      <c r="AU184" s="19" t="s">
        <v>87</v>
      </c>
    </row>
    <row r="185" s="2" customFormat="1" ht="16.5" customHeight="1">
      <c r="A185" s="38"/>
      <c r="B185" s="177"/>
      <c r="C185" s="178" t="s">
        <v>348</v>
      </c>
      <c r="D185" s="178" t="s">
        <v>231</v>
      </c>
      <c r="E185" s="179" t="s">
        <v>349</v>
      </c>
      <c r="F185" s="180" t="s">
        <v>350</v>
      </c>
      <c r="G185" s="181" t="s">
        <v>234</v>
      </c>
      <c r="H185" s="182">
        <v>1</v>
      </c>
      <c r="I185" s="183"/>
      <c r="J185" s="184">
        <f>ROUND(I185*H185,2)</f>
        <v>0</v>
      </c>
      <c r="K185" s="180" t="s">
        <v>1</v>
      </c>
      <c r="L185" s="39"/>
      <c r="M185" s="185" t="s">
        <v>1</v>
      </c>
      <c r="N185" s="186" t="s">
        <v>44</v>
      </c>
      <c r="O185" s="77"/>
      <c r="P185" s="187">
        <f>O185*H185</f>
        <v>0</v>
      </c>
      <c r="Q185" s="187">
        <v>0</v>
      </c>
      <c r="R185" s="187">
        <f>Q185*H185</f>
        <v>0</v>
      </c>
      <c r="S185" s="187">
        <v>0</v>
      </c>
      <c r="T185" s="18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89" t="s">
        <v>235</v>
      </c>
      <c r="AT185" s="189" t="s">
        <v>231</v>
      </c>
      <c r="AU185" s="189" t="s">
        <v>87</v>
      </c>
      <c r="AY185" s="19" t="s">
        <v>230</v>
      </c>
      <c r="BE185" s="190">
        <f>IF(N185="základní",J185,0)</f>
        <v>0</v>
      </c>
      <c r="BF185" s="190">
        <f>IF(N185="snížená",J185,0)</f>
        <v>0</v>
      </c>
      <c r="BG185" s="190">
        <f>IF(N185="zákl. přenesená",J185,0)</f>
        <v>0</v>
      </c>
      <c r="BH185" s="190">
        <f>IF(N185="sníž. přenesená",J185,0)</f>
        <v>0</v>
      </c>
      <c r="BI185" s="190">
        <f>IF(N185="nulová",J185,0)</f>
        <v>0</v>
      </c>
      <c r="BJ185" s="19" t="s">
        <v>87</v>
      </c>
      <c r="BK185" s="190">
        <f>ROUND(I185*H185,2)</f>
        <v>0</v>
      </c>
      <c r="BL185" s="19" t="s">
        <v>235</v>
      </c>
      <c r="BM185" s="189" t="s">
        <v>351</v>
      </c>
    </row>
    <row r="186" s="2" customFormat="1">
      <c r="A186" s="38"/>
      <c r="B186" s="39"/>
      <c r="C186" s="38"/>
      <c r="D186" s="191" t="s">
        <v>237</v>
      </c>
      <c r="E186" s="38"/>
      <c r="F186" s="192" t="s">
        <v>350</v>
      </c>
      <c r="G186" s="38"/>
      <c r="H186" s="38"/>
      <c r="I186" s="193"/>
      <c r="J186" s="38"/>
      <c r="K186" s="38"/>
      <c r="L186" s="39"/>
      <c r="M186" s="194"/>
      <c r="N186" s="195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237</v>
      </c>
      <c r="AU186" s="19" t="s">
        <v>87</v>
      </c>
    </row>
    <row r="187" s="2" customFormat="1" ht="16.5" customHeight="1">
      <c r="A187" s="38"/>
      <c r="B187" s="177"/>
      <c r="C187" s="178" t="s">
        <v>352</v>
      </c>
      <c r="D187" s="178" t="s">
        <v>231</v>
      </c>
      <c r="E187" s="179" t="s">
        <v>353</v>
      </c>
      <c r="F187" s="180" t="s">
        <v>354</v>
      </c>
      <c r="G187" s="181" t="s">
        <v>234</v>
      </c>
      <c r="H187" s="182">
        <v>1</v>
      </c>
      <c r="I187" s="183"/>
      <c r="J187" s="184">
        <f>ROUND(I187*H187,2)</f>
        <v>0</v>
      </c>
      <c r="K187" s="180" t="s">
        <v>1</v>
      </c>
      <c r="L187" s="39"/>
      <c r="M187" s="185" t="s">
        <v>1</v>
      </c>
      <c r="N187" s="186" t="s">
        <v>44</v>
      </c>
      <c r="O187" s="77"/>
      <c r="P187" s="187">
        <f>O187*H187</f>
        <v>0</v>
      </c>
      <c r="Q187" s="187">
        <v>0</v>
      </c>
      <c r="R187" s="187">
        <f>Q187*H187</f>
        <v>0</v>
      </c>
      <c r="S187" s="187">
        <v>0</v>
      </c>
      <c r="T187" s="18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89" t="s">
        <v>235</v>
      </c>
      <c r="AT187" s="189" t="s">
        <v>231</v>
      </c>
      <c r="AU187" s="189" t="s">
        <v>87</v>
      </c>
      <c r="AY187" s="19" t="s">
        <v>230</v>
      </c>
      <c r="BE187" s="190">
        <f>IF(N187="základní",J187,0)</f>
        <v>0</v>
      </c>
      <c r="BF187" s="190">
        <f>IF(N187="snížená",J187,0)</f>
        <v>0</v>
      </c>
      <c r="BG187" s="190">
        <f>IF(N187="zákl. přenesená",J187,0)</f>
        <v>0</v>
      </c>
      <c r="BH187" s="190">
        <f>IF(N187="sníž. přenesená",J187,0)</f>
        <v>0</v>
      </c>
      <c r="BI187" s="190">
        <f>IF(N187="nulová",J187,0)</f>
        <v>0</v>
      </c>
      <c r="BJ187" s="19" t="s">
        <v>87</v>
      </c>
      <c r="BK187" s="190">
        <f>ROUND(I187*H187,2)</f>
        <v>0</v>
      </c>
      <c r="BL187" s="19" t="s">
        <v>235</v>
      </c>
      <c r="BM187" s="189" t="s">
        <v>355</v>
      </c>
    </row>
    <row r="188" s="2" customFormat="1">
      <c r="A188" s="38"/>
      <c r="B188" s="39"/>
      <c r="C188" s="38"/>
      <c r="D188" s="191" t="s">
        <v>237</v>
      </c>
      <c r="E188" s="38"/>
      <c r="F188" s="192" t="s">
        <v>354</v>
      </c>
      <c r="G188" s="38"/>
      <c r="H188" s="38"/>
      <c r="I188" s="193"/>
      <c r="J188" s="38"/>
      <c r="K188" s="38"/>
      <c r="L188" s="39"/>
      <c r="M188" s="194"/>
      <c r="N188" s="195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237</v>
      </c>
      <c r="AU188" s="19" t="s">
        <v>87</v>
      </c>
    </row>
    <row r="189" s="2" customFormat="1" ht="24.15" customHeight="1">
      <c r="A189" s="38"/>
      <c r="B189" s="177"/>
      <c r="C189" s="178" t="s">
        <v>356</v>
      </c>
      <c r="D189" s="178" t="s">
        <v>231</v>
      </c>
      <c r="E189" s="179" t="s">
        <v>357</v>
      </c>
      <c r="F189" s="180" t="s">
        <v>358</v>
      </c>
      <c r="G189" s="181" t="s">
        <v>234</v>
      </c>
      <c r="H189" s="182">
        <v>1</v>
      </c>
      <c r="I189" s="183"/>
      <c r="J189" s="184">
        <f>ROUND(I189*H189,2)</f>
        <v>0</v>
      </c>
      <c r="K189" s="180" t="s">
        <v>1</v>
      </c>
      <c r="L189" s="39"/>
      <c r="M189" s="185" t="s">
        <v>1</v>
      </c>
      <c r="N189" s="186" t="s">
        <v>44</v>
      </c>
      <c r="O189" s="77"/>
      <c r="P189" s="187">
        <f>O189*H189</f>
        <v>0</v>
      </c>
      <c r="Q189" s="187">
        <v>0</v>
      </c>
      <c r="R189" s="187">
        <f>Q189*H189</f>
        <v>0</v>
      </c>
      <c r="S189" s="187">
        <v>0</v>
      </c>
      <c r="T189" s="18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89" t="s">
        <v>235</v>
      </c>
      <c r="AT189" s="189" t="s">
        <v>231</v>
      </c>
      <c r="AU189" s="189" t="s">
        <v>87</v>
      </c>
      <c r="AY189" s="19" t="s">
        <v>230</v>
      </c>
      <c r="BE189" s="190">
        <f>IF(N189="základní",J189,0)</f>
        <v>0</v>
      </c>
      <c r="BF189" s="190">
        <f>IF(N189="snížená",J189,0)</f>
        <v>0</v>
      </c>
      <c r="BG189" s="190">
        <f>IF(N189="zákl. přenesená",J189,0)</f>
        <v>0</v>
      </c>
      <c r="BH189" s="190">
        <f>IF(N189="sníž. přenesená",J189,0)</f>
        <v>0</v>
      </c>
      <c r="BI189" s="190">
        <f>IF(N189="nulová",J189,0)</f>
        <v>0</v>
      </c>
      <c r="BJ189" s="19" t="s">
        <v>87</v>
      </c>
      <c r="BK189" s="190">
        <f>ROUND(I189*H189,2)</f>
        <v>0</v>
      </c>
      <c r="BL189" s="19" t="s">
        <v>235</v>
      </c>
      <c r="BM189" s="189" t="s">
        <v>359</v>
      </c>
    </row>
    <row r="190" s="2" customFormat="1">
      <c r="A190" s="38"/>
      <c r="B190" s="39"/>
      <c r="C190" s="38"/>
      <c r="D190" s="191" t="s">
        <v>237</v>
      </c>
      <c r="E190" s="38"/>
      <c r="F190" s="192" t="s">
        <v>358</v>
      </c>
      <c r="G190" s="38"/>
      <c r="H190" s="38"/>
      <c r="I190" s="193"/>
      <c r="J190" s="38"/>
      <c r="K190" s="38"/>
      <c r="L190" s="39"/>
      <c r="M190" s="194"/>
      <c r="N190" s="195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237</v>
      </c>
      <c r="AU190" s="19" t="s">
        <v>87</v>
      </c>
    </row>
    <row r="191" s="2" customFormat="1" ht="24.15" customHeight="1">
      <c r="A191" s="38"/>
      <c r="B191" s="177"/>
      <c r="C191" s="178" t="s">
        <v>360</v>
      </c>
      <c r="D191" s="178" t="s">
        <v>231</v>
      </c>
      <c r="E191" s="179" t="s">
        <v>361</v>
      </c>
      <c r="F191" s="180" t="s">
        <v>362</v>
      </c>
      <c r="G191" s="181" t="s">
        <v>234</v>
      </c>
      <c r="H191" s="182">
        <v>1</v>
      </c>
      <c r="I191" s="183"/>
      <c r="J191" s="184">
        <f>ROUND(I191*H191,2)</f>
        <v>0</v>
      </c>
      <c r="K191" s="180" t="s">
        <v>1</v>
      </c>
      <c r="L191" s="39"/>
      <c r="M191" s="185" t="s">
        <v>1</v>
      </c>
      <c r="N191" s="186" t="s">
        <v>44</v>
      </c>
      <c r="O191" s="77"/>
      <c r="P191" s="187">
        <f>O191*H191</f>
        <v>0</v>
      </c>
      <c r="Q191" s="187">
        <v>0</v>
      </c>
      <c r="R191" s="187">
        <f>Q191*H191</f>
        <v>0</v>
      </c>
      <c r="S191" s="187">
        <v>0</v>
      </c>
      <c r="T191" s="188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89" t="s">
        <v>235</v>
      </c>
      <c r="AT191" s="189" t="s">
        <v>231</v>
      </c>
      <c r="AU191" s="189" t="s">
        <v>87</v>
      </c>
      <c r="AY191" s="19" t="s">
        <v>230</v>
      </c>
      <c r="BE191" s="190">
        <f>IF(N191="základní",J191,0)</f>
        <v>0</v>
      </c>
      <c r="BF191" s="190">
        <f>IF(N191="snížená",J191,0)</f>
        <v>0</v>
      </c>
      <c r="BG191" s="190">
        <f>IF(N191="zákl. přenesená",J191,0)</f>
        <v>0</v>
      </c>
      <c r="BH191" s="190">
        <f>IF(N191="sníž. přenesená",J191,0)</f>
        <v>0</v>
      </c>
      <c r="BI191" s="190">
        <f>IF(N191="nulová",J191,0)</f>
        <v>0</v>
      </c>
      <c r="BJ191" s="19" t="s">
        <v>87</v>
      </c>
      <c r="BK191" s="190">
        <f>ROUND(I191*H191,2)</f>
        <v>0</v>
      </c>
      <c r="BL191" s="19" t="s">
        <v>235</v>
      </c>
      <c r="BM191" s="189" t="s">
        <v>363</v>
      </c>
    </row>
    <row r="192" s="2" customFormat="1">
      <c r="A192" s="38"/>
      <c r="B192" s="39"/>
      <c r="C192" s="38"/>
      <c r="D192" s="191" t="s">
        <v>237</v>
      </c>
      <c r="E192" s="38"/>
      <c r="F192" s="192" t="s">
        <v>362</v>
      </c>
      <c r="G192" s="38"/>
      <c r="H192" s="38"/>
      <c r="I192" s="193"/>
      <c r="J192" s="38"/>
      <c r="K192" s="38"/>
      <c r="L192" s="39"/>
      <c r="M192" s="194"/>
      <c r="N192" s="195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237</v>
      </c>
      <c r="AU192" s="19" t="s">
        <v>87</v>
      </c>
    </row>
    <row r="193" s="12" customFormat="1" ht="25.92" customHeight="1">
      <c r="A193" s="12"/>
      <c r="B193" s="166"/>
      <c r="C193" s="12"/>
      <c r="D193" s="167" t="s">
        <v>78</v>
      </c>
      <c r="E193" s="168" t="s">
        <v>364</v>
      </c>
      <c r="F193" s="168" t="s">
        <v>85</v>
      </c>
      <c r="G193" s="12"/>
      <c r="H193" s="12"/>
      <c r="I193" s="169"/>
      <c r="J193" s="170">
        <f>BK193</f>
        <v>0</v>
      </c>
      <c r="K193" s="12"/>
      <c r="L193" s="166"/>
      <c r="M193" s="171"/>
      <c r="N193" s="172"/>
      <c r="O193" s="172"/>
      <c r="P193" s="173">
        <f>P194+P211+P234+P248+P262</f>
        <v>0</v>
      </c>
      <c r="Q193" s="172"/>
      <c r="R193" s="173">
        <f>R194+R211+R234+R248+R262</f>
        <v>0</v>
      </c>
      <c r="S193" s="172"/>
      <c r="T193" s="174">
        <f>T194+T211+T234+T248+T262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167" t="s">
        <v>248</v>
      </c>
      <c r="AT193" s="175" t="s">
        <v>78</v>
      </c>
      <c r="AU193" s="175" t="s">
        <v>79</v>
      </c>
      <c r="AY193" s="167" t="s">
        <v>230</v>
      </c>
      <c r="BK193" s="176">
        <f>BK194+BK211+BK234+BK248+BK262</f>
        <v>0</v>
      </c>
    </row>
    <row r="194" s="12" customFormat="1" ht="22.8" customHeight="1">
      <c r="A194" s="12"/>
      <c r="B194" s="166"/>
      <c r="C194" s="12"/>
      <c r="D194" s="167" t="s">
        <v>78</v>
      </c>
      <c r="E194" s="197" t="s">
        <v>365</v>
      </c>
      <c r="F194" s="197" t="s">
        <v>366</v>
      </c>
      <c r="G194" s="12"/>
      <c r="H194" s="12"/>
      <c r="I194" s="169"/>
      <c r="J194" s="198">
        <f>BK194</f>
        <v>0</v>
      </c>
      <c r="K194" s="12"/>
      <c r="L194" s="166"/>
      <c r="M194" s="171"/>
      <c r="N194" s="172"/>
      <c r="O194" s="172"/>
      <c r="P194" s="173">
        <f>SUM(P195:P210)</f>
        <v>0</v>
      </c>
      <c r="Q194" s="172"/>
      <c r="R194" s="173">
        <f>SUM(R195:R210)</f>
        <v>0</v>
      </c>
      <c r="S194" s="172"/>
      <c r="T194" s="174">
        <f>SUM(T195:T210)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167" t="s">
        <v>248</v>
      </c>
      <c r="AT194" s="175" t="s">
        <v>78</v>
      </c>
      <c r="AU194" s="175" t="s">
        <v>87</v>
      </c>
      <c r="AY194" s="167" t="s">
        <v>230</v>
      </c>
      <c r="BK194" s="176">
        <f>SUM(BK195:BK210)</f>
        <v>0</v>
      </c>
    </row>
    <row r="195" s="2" customFormat="1" ht="16.5" customHeight="1">
      <c r="A195" s="38"/>
      <c r="B195" s="177"/>
      <c r="C195" s="178" t="s">
        <v>367</v>
      </c>
      <c r="D195" s="178" t="s">
        <v>231</v>
      </c>
      <c r="E195" s="179" t="s">
        <v>368</v>
      </c>
      <c r="F195" s="180" t="s">
        <v>369</v>
      </c>
      <c r="G195" s="181" t="s">
        <v>234</v>
      </c>
      <c r="H195" s="182">
        <v>1</v>
      </c>
      <c r="I195" s="183"/>
      <c r="J195" s="184">
        <f>ROUND(I195*H195,2)</f>
        <v>0</v>
      </c>
      <c r="K195" s="180" t="s">
        <v>370</v>
      </c>
      <c r="L195" s="39"/>
      <c r="M195" s="185" t="s">
        <v>1</v>
      </c>
      <c r="N195" s="186" t="s">
        <v>44</v>
      </c>
      <c r="O195" s="77"/>
      <c r="P195" s="187">
        <f>O195*H195</f>
        <v>0</v>
      </c>
      <c r="Q195" s="187">
        <v>0</v>
      </c>
      <c r="R195" s="187">
        <f>Q195*H195</f>
        <v>0</v>
      </c>
      <c r="S195" s="187">
        <v>0</v>
      </c>
      <c r="T195" s="188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89" t="s">
        <v>371</v>
      </c>
      <c r="AT195" s="189" t="s">
        <v>231</v>
      </c>
      <c r="AU195" s="189" t="s">
        <v>89</v>
      </c>
      <c r="AY195" s="19" t="s">
        <v>230</v>
      </c>
      <c r="BE195" s="190">
        <f>IF(N195="základní",J195,0)</f>
        <v>0</v>
      </c>
      <c r="BF195" s="190">
        <f>IF(N195="snížená",J195,0)</f>
        <v>0</v>
      </c>
      <c r="BG195" s="190">
        <f>IF(N195="zákl. přenesená",J195,0)</f>
        <v>0</v>
      </c>
      <c r="BH195" s="190">
        <f>IF(N195="sníž. přenesená",J195,0)</f>
        <v>0</v>
      </c>
      <c r="BI195" s="190">
        <f>IF(N195="nulová",J195,0)</f>
        <v>0</v>
      </c>
      <c r="BJ195" s="19" t="s">
        <v>87</v>
      </c>
      <c r="BK195" s="190">
        <f>ROUND(I195*H195,2)</f>
        <v>0</v>
      </c>
      <c r="BL195" s="19" t="s">
        <v>371</v>
      </c>
      <c r="BM195" s="189" t="s">
        <v>372</v>
      </c>
    </row>
    <row r="196" s="2" customFormat="1">
      <c r="A196" s="38"/>
      <c r="B196" s="39"/>
      <c r="C196" s="38"/>
      <c r="D196" s="191" t="s">
        <v>237</v>
      </c>
      <c r="E196" s="38"/>
      <c r="F196" s="192" t="s">
        <v>369</v>
      </c>
      <c r="G196" s="38"/>
      <c r="H196" s="38"/>
      <c r="I196" s="193"/>
      <c r="J196" s="38"/>
      <c r="K196" s="38"/>
      <c r="L196" s="39"/>
      <c r="M196" s="194"/>
      <c r="N196" s="195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237</v>
      </c>
      <c r="AU196" s="19" t="s">
        <v>89</v>
      </c>
    </row>
    <row r="197" s="2" customFormat="1" ht="16.5" customHeight="1">
      <c r="A197" s="38"/>
      <c r="B197" s="177"/>
      <c r="C197" s="178" t="s">
        <v>373</v>
      </c>
      <c r="D197" s="178" t="s">
        <v>231</v>
      </c>
      <c r="E197" s="179" t="s">
        <v>374</v>
      </c>
      <c r="F197" s="180" t="s">
        <v>375</v>
      </c>
      <c r="G197" s="181" t="s">
        <v>234</v>
      </c>
      <c r="H197" s="182">
        <v>1</v>
      </c>
      <c r="I197" s="183"/>
      <c r="J197" s="184">
        <f>ROUND(I197*H197,2)</f>
        <v>0</v>
      </c>
      <c r="K197" s="180" t="s">
        <v>370</v>
      </c>
      <c r="L197" s="39"/>
      <c r="M197" s="185" t="s">
        <v>1</v>
      </c>
      <c r="N197" s="186" t="s">
        <v>44</v>
      </c>
      <c r="O197" s="77"/>
      <c r="P197" s="187">
        <f>O197*H197</f>
        <v>0</v>
      </c>
      <c r="Q197" s="187">
        <v>0</v>
      </c>
      <c r="R197" s="187">
        <f>Q197*H197</f>
        <v>0</v>
      </c>
      <c r="S197" s="187">
        <v>0</v>
      </c>
      <c r="T197" s="18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89" t="s">
        <v>371</v>
      </c>
      <c r="AT197" s="189" t="s">
        <v>231</v>
      </c>
      <c r="AU197" s="189" t="s">
        <v>89</v>
      </c>
      <c r="AY197" s="19" t="s">
        <v>230</v>
      </c>
      <c r="BE197" s="190">
        <f>IF(N197="základní",J197,0)</f>
        <v>0</v>
      </c>
      <c r="BF197" s="190">
        <f>IF(N197="snížená",J197,0)</f>
        <v>0</v>
      </c>
      <c r="BG197" s="190">
        <f>IF(N197="zákl. přenesená",J197,0)</f>
        <v>0</v>
      </c>
      <c r="BH197" s="190">
        <f>IF(N197="sníž. přenesená",J197,0)</f>
        <v>0</v>
      </c>
      <c r="BI197" s="190">
        <f>IF(N197="nulová",J197,0)</f>
        <v>0</v>
      </c>
      <c r="BJ197" s="19" t="s">
        <v>87</v>
      </c>
      <c r="BK197" s="190">
        <f>ROUND(I197*H197,2)</f>
        <v>0</v>
      </c>
      <c r="BL197" s="19" t="s">
        <v>371</v>
      </c>
      <c r="BM197" s="189" t="s">
        <v>376</v>
      </c>
    </row>
    <row r="198" s="2" customFormat="1">
      <c r="A198" s="38"/>
      <c r="B198" s="39"/>
      <c r="C198" s="38"/>
      <c r="D198" s="191" t="s">
        <v>237</v>
      </c>
      <c r="E198" s="38"/>
      <c r="F198" s="192" t="s">
        <v>375</v>
      </c>
      <c r="G198" s="38"/>
      <c r="H198" s="38"/>
      <c r="I198" s="193"/>
      <c r="J198" s="38"/>
      <c r="K198" s="38"/>
      <c r="L198" s="39"/>
      <c r="M198" s="194"/>
      <c r="N198" s="195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237</v>
      </c>
      <c r="AU198" s="19" t="s">
        <v>89</v>
      </c>
    </row>
    <row r="199" s="2" customFormat="1" ht="16.5" customHeight="1">
      <c r="A199" s="38"/>
      <c r="B199" s="177"/>
      <c r="C199" s="178" t="s">
        <v>377</v>
      </c>
      <c r="D199" s="178" t="s">
        <v>231</v>
      </c>
      <c r="E199" s="179" t="s">
        <v>378</v>
      </c>
      <c r="F199" s="180" t="s">
        <v>379</v>
      </c>
      <c r="G199" s="181" t="s">
        <v>234</v>
      </c>
      <c r="H199" s="182">
        <v>1</v>
      </c>
      <c r="I199" s="183"/>
      <c r="J199" s="184">
        <f>ROUND(I199*H199,2)</f>
        <v>0</v>
      </c>
      <c r="K199" s="180" t="s">
        <v>370</v>
      </c>
      <c r="L199" s="39"/>
      <c r="M199" s="185" t="s">
        <v>1</v>
      </c>
      <c r="N199" s="186" t="s">
        <v>44</v>
      </c>
      <c r="O199" s="77"/>
      <c r="P199" s="187">
        <f>O199*H199</f>
        <v>0</v>
      </c>
      <c r="Q199" s="187">
        <v>0</v>
      </c>
      <c r="R199" s="187">
        <f>Q199*H199</f>
        <v>0</v>
      </c>
      <c r="S199" s="187">
        <v>0</v>
      </c>
      <c r="T199" s="188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89" t="s">
        <v>371</v>
      </c>
      <c r="AT199" s="189" t="s">
        <v>231</v>
      </c>
      <c r="AU199" s="189" t="s">
        <v>89</v>
      </c>
      <c r="AY199" s="19" t="s">
        <v>230</v>
      </c>
      <c r="BE199" s="190">
        <f>IF(N199="základní",J199,0)</f>
        <v>0</v>
      </c>
      <c r="BF199" s="190">
        <f>IF(N199="snížená",J199,0)</f>
        <v>0</v>
      </c>
      <c r="BG199" s="190">
        <f>IF(N199="zákl. přenesená",J199,0)</f>
        <v>0</v>
      </c>
      <c r="BH199" s="190">
        <f>IF(N199="sníž. přenesená",J199,0)</f>
        <v>0</v>
      </c>
      <c r="BI199" s="190">
        <f>IF(N199="nulová",J199,0)</f>
        <v>0</v>
      </c>
      <c r="BJ199" s="19" t="s">
        <v>87</v>
      </c>
      <c r="BK199" s="190">
        <f>ROUND(I199*H199,2)</f>
        <v>0</v>
      </c>
      <c r="BL199" s="19" t="s">
        <v>371</v>
      </c>
      <c r="BM199" s="189" t="s">
        <v>380</v>
      </c>
    </row>
    <row r="200" s="2" customFormat="1">
      <c r="A200" s="38"/>
      <c r="B200" s="39"/>
      <c r="C200" s="38"/>
      <c r="D200" s="191" t="s">
        <v>237</v>
      </c>
      <c r="E200" s="38"/>
      <c r="F200" s="192" t="s">
        <v>379</v>
      </c>
      <c r="G200" s="38"/>
      <c r="H200" s="38"/>
      <c r="I200" s="193"/>
      <c r="J200" s="38"/>
      <c r="K200" s="38"/>
      <c r="L200" s="39"/>
      <c r="M200" s="194"/>
      <c r="N200" s="195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237</v>
      </c>
      <c r="AU200" s="19" t="s">
        <v>89</v>
      </c>
    </row>
    <row r="201" s="2" customFormat="1" ht="16.5" customHeight="1">
      <c r="A201" s="38"/>
      <c r="B201" s="177"/>
      <c r="C201" s="178" t="s">
        <v>381</v>
      </c>
      <c r="D201" s="178" t="s">
        <v>231</v>
      </c>
      <c r="E201" s="179" t="s">
        <v>382</v>
      </c>
      <c r="F201" s="180" t="s">
        <v>383</v>
      </c>
      <c r="G201" s="181" t="s">
        <v>234</v>
      </c>
      <c r="H201" s="182">
        <v>1</v>
      </c>
      <c r="I201" s="183"/>
      <c r="J201" s="184">
        <f>ROUND(I201*H201,2)</f>
        <v>0</v>
      </c>
      <c r="K201" s="180" t="s">
        <v>370</v>
      </c>
      <c r="L201" s="39"/>
      <c r="M201" s="185" t="s">
        <v>1</v>
      </c>
      <c r="N201" s="186" t="s">
        <v>44</v>
      </c>
      <c r="O201" s="77"/>
      <c r="P201" s="187">
        <f>O201*H201</f>
        <v>0</v>
      </c>
      <c r="Q201" s="187">
        <v>0</v>
      </c>
      <c r="R201" s="187">
        <f>Q201*H201</f>
        <v>0</v>
      </c>
      <c r="S201" s="187">
        <v>0</v>
      </c>
      <c r="T201" s="188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89" t="s">
        <v>371</v>
      </c>
      <c r="AT201" s="189" t="s">
        <v>231</v>
      </c>
      <c r="AU201" s="189" t="s">
        <v>89</v>
      </c>
      <c r="AY201" s="19" t="s">
        <v>230</v>
      </c>
      <c r="BE201" s="190">
        <f>IF(N201="základní",J201,0)</f>
        <v>0</v>
      </c>
      <c r="BF201" s="190">
        <f>IF(N201="snížená",J201,0)</f>
        <v>0</v>
      </c>
      <c r="BG201" s="190">
        <f>IF(N201="zákl. přenesená",J201,0)</f>
        <v>0</v>
      </c>
      <c r="BH201" s="190">
        <f>IF(N201="sníž. přenesená",J201,0)</f>
        <v>0</v>
      </c>
      <c r="BI201" s="190">
        <f>IF(N201="nulová",J201,0)</f>
        <v>0</v>
      </c>
      <c r="BJ201" s="19" t="s">
        <v>87</v>
      </c>
      <c r="BK201" s="190">
        <f>ROUND(I201*H201,2)</f>
        <v>0</v>
      </c>
      <c r="BL201" s="19" t="s">
        <v>371</v>
      </c>
      <c r="BM201" s="189" t="s">
        <v>384</v>
      </c>
    </row>
    <row r="202" s="2" customFormat="1">
      <c r="A202" s="38"/>
      <c r="B202" s="39"/>
      <c r="C202" s="38"/>
      <c r="D202" s="191" t="s">
        <v>237</v>
      </c>
      <c r="E202" s="38"/>
      <c r="F202" s="192" t="s">
        <v>383</v>
      </c>
      <c r="G202" s="38"/>
      <c r="H202" s="38"/>
      <c r="I202" s="193"/>
      <c r="J202" s="38"/>
      <c r="K202" s="38"/>
      <c r="L202" s="39"/>
      <c r="M202" s="194"/>
      <c r="N202" s="195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237</v>
      </c>
      <c r="AU202" s="19" t="s">
        <v>89</v>
      </c>
    </row>
    <row r="203" s="2" customFormat="1">
      <c r="A203" s="38"/>
      <c r="B203" s="39"/>
      <c r="C203" s="38"/>
      <c r="D203" s="191" t="s">
        <v>279</v>
      </c>
      <c r="E203" s="38"/>
      <c r="F203" s="196" t="s">
        <v>385</v>
      </c>
      <c r="G203" s="38"/>
      <c r="H203" s="38"/>
      <c r="I203" s="193"/>
      <c r="J203" s="38"/>
      <c r="K203" s="38"/>
      <c r="L203" s="39"/>
      <c r="M203" s="194"/>
      <c r="N203" s="195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279</v>
      </c>
      <c r="AU203" s="19" t="s">
        <v>89</v>
      </c>
    </row>
    <row r="204" s="2" customFormat="1" ht="16.5" customHeight="1">
      <c r="A204" s="38"/>
      <c r="B204" s="177"/>
      <c r="C204" s="178" t="s">
        <v>386</v>
      </c>
      <c r="D204" s="178" t="s">
        <v>231</v>
      </c>
      <c r="E204" s="179" t="s">
        <v>387</v>
      </c>
      <c r="F204" s="180" t="s">
        <v>388</v>
      </c>
      <c r="G204" s="181" t="s">
        <v>234</v>
      </c>
      <c r="H204" s="182">
        <v>1</v>
      </c>
      <c r="I204" s="183"/>
      <c r="J204" s="184">
        <f>ROUND(I204*H204,2)</f>
        <v>0</v>
      </c>
      <c r="K204" s="180" t="s">
        <v>370</v>
      </c>
      <c r="L204" s="39"/>
      <c r="M204" s="185" t="s">
        <v>1</v>
      </c>
      <c r="N204" s="186" t="s">
        <v>44</v>
      </c>
      <c r="O204" s="77"/>
      <c r="P204" s="187">
        <f>O204*H204</f>
        <v>0</v>
      </c>
      <c r="Q204" s="187">
        <v>0</v>
      </c>
      <c r="R204" s="187">
        <f>Q204*H204</f>
        <v>0</v>
      </c>
      <c r="S204" s="187">
        <v>0</v>
      </c>
      <c r="T204" s="188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89" t="s">
        <v>371</v>
      </c>
      <c r="AT204" s="189" t="s">
        <v>231</v>
      </c>
      <c r="AU204" s="189" t="s">
        <v>89</v>
      </c>
      <c r="AY204" s="19" t="s">
        <v>230</v>
      </c>
      <c r="BE204" s="190">
        <f>IF(N204="základní",J204,0)</f>
        <v>0</v>
      </c>
      <c r="BF204" s="190">
        <f>IF(N204="snížená",J204,0)</f>
        <v>0</v>
      </c>
      <c r="BG204" s="190">
        <f>IF(N204="zákl. přenesená",J204,0)</f>
        <v>0</v>
      </c>
      <c r="BH204" s="190">
        <f>IF(N204="sníž. přenesená",J204,0)</f>
        <v>0</v>
      </c>
      <c r="BI204" s="190">
        <f>IF(N204="nulová",J204,0)</f>
        <v>0</v>
      </c>
      <c r="BJ204" s="19" t="s">
        <v>87</v>
      </c>
      <c r="BK204" s="190">
        <f>ROUND(I204*H204,2)</f>
        <v>0</v>
      </c>
      <c r="BL204" s="19" t="s">
        <v>371</v>
      </c>
      <c r="BM204" s="189" t="s">
        <v>389</v>
      </c>
    </row>
    <row r="205" s="2" customFormat="1">
      <c r="A205" s="38"/>
      <c r="B205" s="39"/>
      <c r="C205" s="38"/>
      <c r="D205" s="191" t="s">
        <v>237</v>
      </c>
      <c r="E205" s="38"/>
      <c r="F205" s="192" t="s">
        <v>388</v>
      </c>
      <c r="G205" s="38"/>
      <c r="H205" s="38"/>
      <c r="I205" s="193"/>
      <c r="J205" s="38"/>
      <c r="K205" s="38"/>
      <c r="L205" s="39"/>
      <c r="M205" s="194"/>
      <c r="N205" s="195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237</v>
      </c>
      <c r="AU205" s="19" t="s">
        <v>89</v>
      </c>
    </row>
    <row r="206" s="2" customFormat="1">
      <c r="A206" s="38"/>
      <c r="B206" s="39"/>
      <c r="C206" s="38"/>
      <c r="D206" s="191" t="s">
        <v>279</v>
      </c>
      <c r="E206" s="38"/>
      <c r="F206" s="196" t="s">
        <v>390</v>
      </c>
      <c r="G206" s="38"/>
      <c r="H206" s="38"/>
      <c r="I206" s="193"/>
      <c r="J206" s="38"/>
      <c r="K206" s="38"/>
      <c r="L206" s="39"/>
      <c r="M206" s="194"/>
      <c r="N206" s="195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279</v>
      </c>
      <c r="AU206" s="19" t="s">
        <v>89</v>
      </c>
    </row>
    <row r="207" s="2" customFormat="1" ht="16.5" customHeight="1">
      <c r="A207" s="38"/>
      <c r="B207" s="177"/>
      <c r="C207" s="178" t="s">
        <v>391</v>
      </c>
      <c r="D207" s="178" t="s">
        <v>231</v>
      </c>
      <c r="E207" s="179" t="s">
        <v>392</v>
      </c>
      <c r="F207" s="180" t="s">
        <v>393</v>
      </c>
      <c r="G207" s="181" t="s">
        <v>394</v>
      </c>
      <c r="H207" s="182">
        <v>1</v>
      </c>
      <c r="I207" s="183"/>
      <c r="J207" s="184">
        <f>ROUND(I207*H207,2)</f>
        <v>0</v>
      </c>
      <c r="K207" s="180" t="s">
        <v>395</v>
      </c>
      <c r="L207" s="39"/>
      <c r="M207" s="185" t="s">
        <v>1</v>
      </c>
      <c r="N207" s="186" t="s">
        <v>44</v>
      </c>
      <c r="O207" s="77"/>
      <c r="P207" s="187">
        <f>O207*H207</f>
        <v>0</v>
      </c>
      <c r="Q207" s="187">
        <v>0</v>
      </c>
      <c r="R207" s="187">
        <f>Q207*H207</f>
        <v>0</v>
      </c>
      <c r="S207" s="187">
        <v>0</v>
      </c>
      <c r="T207" s="18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89" t="s">
        <v>371</v>
      </c>
      <c r="AT207" s="189" t="s">
        <v>231</v>
      </c>
      <c r="AU207" s="189" t="s">
        <v>89</v>
      </c>
      <c r="AY207" s="19" t="s">
        <v>230</v>
      </c>
      <c r="BE207" s="190">
        <f>IF(N207="základní",J207,0)</f>
        <v>0</v>
      </c>
      <c r="BF207" s="190">
        <f>IF(N207="snížená",J207,0)</f>
        <v>0</v>
      </c>
      <c r="BG207" s="190">
        <f>IF(N207="zákl. přenesená",J207,0)</f>
        <v>0</v>
      </c>
      <c r="BH207" s="190">
        <f>IF(N207="sníž. přenesená",J207,0)</f>
        <v>0</v>
      </c>
      <c r="BI207" s="190">
        <f>IF(N207="nulová",J207,0)</f>
        <v>0</v>
      </c>
      <c r="BJ207" s="19" t="s">
        <v>87</v>
      </c>
      <c r="BK207" s="190">
        <f>ROUND(I207*H207,2)</f>
        <v>0</v>
      </c>
      <c r="BL207" s="19" t="s">
        <v>371</v>
      </c>
      <c r="BM207" s="189" t="s">
        <v>396</v>
      </c>
    </row>
    <row r="208" s="2" customFormat="1">
      <c r="A208" s="38"/>
      <c r="B208" s="39"/>
      <c r="C208" s="38"/>
      <c r="D208" s="191" t="s">
        <v>237</v>
      </c>
      <c r="E208" s="38"/>
      <c r="F208" s="192" t="s">
        <v>393</v>
      </c>
      <c r="G208" s="38"/>
      <c r="H208" s="38"/>
      <c r="I208" s="193"/>
      <c r="J208" s="38"/>
      <c r="K208" s="38"/>
      <c r="L208" s="39"/>
      <c r="M208" s="194"/>
      <c r="N208" s="195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237</v>
      </c>
      <c r="AU208" s="19" t="s">
        <v>89</v>
      </c>
    </row>
    <row r="209" s="2" customFormat="1">
      <c r="A209" s="38"/>
      <c r="B209" s="39"/>
      <c r="C209" s="38"/>
      <c r="D209" s="199" t="s">
        <v>397</v>
      </c>
      <c r="E209" s="38"/>
      <c r="F209" s="200" t="s">
        <v>398</v>
      </c>
      <c r="G209" s="38"/>
      <c r="H209" s="38"/>
      <c r="I209" s="193"/>
      <c r="J209" s="38"/>
      <c r="K209" s="38"/>
      <c r="L209" s="39"/>
      <c r="M209" s="194"/>
      <c r="N209" s="195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397</v>
      </c>
      <c r="AU209" s="19" t="s">
        <v>89</v>
      </c>
    </row>
    <row r="210" s="2" customFormat="1">
      <c r="A210" s="38"/>
      <c r="B210" s="39"/>
      <c r="C210" s="38"/>
      <c r="D210" s="191" t="s">
        <v>279</v>
      </c>
      <c r="E210" s="38"/>
      <c r="F210" s="196" t="s">
        <v>399</v>
      </c>
      <c r="G210" s="38"/>
      <c r="H210" s="38"/>
      <c r="I210" s="193"/>
      <c r="J210" s="38"/>
      <c r="K210" s="38"/>
      <c r="L210" s="39"/>
      <c r="M210" s="194"/>
      <c r="N210" s="195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279</v>
      </c>
      <c r="AU210" s="19" t="s">
        <v>89</v>
      </c>
    </row>
    <row r="211" s="12" customFormat="1" ht="22.8" customHeight="1">
      <c r="A211" s="12"/>
      <c r="B211" s="166"/>
      <c r="C211" s="12"/>
      <c r="D211" s="167" t="s">
        <v>78</v>
      </c>
      <c r="E211" s="197" t="s">
        <v>400</v>
      </c>
      <c r="F211" s="197" t="s">
        <v>401</v>
      </c>
      <c r="G211" s="12"/>
      <c r="H211" s="12"/>
      <c r="I211" s="169"/>
      <c r="J211" s="198">
        <f>BK211</f>
        <v>0</v>
      </c>
      <c r="K211" s="12"/>
      <c r="L211" s="166"/>
      <c r="M211" s="171"/>
      <c r="N211" s="172"/>
      <c r="O211" s="172"/>
      <c r="P211" s="173">
        <f>SUM(P212:P233)</f>
        <v>0</v>
      </c>
      <c r="Q211" s="172"/>
      <c r="R211" s="173">
        <f>SUM(R212:R233)</f>
        <v>0</v>
      </c>
      <c r="S211" s="172"/>
      <c r="T211" s="174">
        <f>SUM(T212:T233)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167" t="s">
        <v>248</v>
      </c>
      <c r="AT211" s="175" t="s">
        <v>78</v>
      </c>
      <c r="AU211" s="175" t="s">
        <v>87</v>
      </c>
      <c r="AY211" s="167" t="s">
        <v>230</v>
      </c>
      <c r="BK211" s="176">
        <f>SUM(BK212:BK233)</f>
        <v>0</v>
      </c>
    </row>
    <row r="212" s="2" customFormat="1" ht="16.5" customHeight="1">
      <c r="A212" s="38"/>
      <c r="B212" s="177"/>
      <c r="C212" s="178" t="s">
        <v>402</v>
      </c>
      <c r="D212" s="178" t="s">
        <v>231</v>
      </c>
      <c r="E212" s="179" t="s">
        <v>403</v>
      </c>
      <c r="F212" s="180" t="s">
        <v>404</v>
      </c>
      <c r="G212" s="181" t="s">
        <v>234</v>
      </c>
      <c r="H212" s="182">
        <v>1</v>
      </c>
      <c r="I212" s="183"/>
      <c r="J212" s="184">
        <f>ROUND(I212*H212,2)</f>
        <v>0</v>
      </c>
      <c r="K212" s="180" t="s">
        <v>370</v>
      </c>
      <c r="L212" s="39"/>
      <c r="M212" s="185" t="s">
        <v>1</v>
      </c>
      <c r="N212" s="186" t="s">
        <v>44</v>
      </c>
      <c r="O212" s="77"/>
      <c r="P212" s="187">
        <f>O212*H212</f>
        <v>0</v>
      </c>
      <c r="Q212" s="187">
        <v>0</v>
      </c>
      <c r="R212" s="187">
        <f>Q212*H212</f>
        <v>0</v>
      </c>
      <c r="S212" s="187">
        <v>0</v>
      </c>
      <c r="T212" s="188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89" t="s">
        <v>371</v>
      </c>
      <c r="AT212" s="189" t="s">
        <v>231</v>
      </c>
      <c r="AU212" s="189" t="s">
        <v>89</v>
      </c>
      <c r="AY212" s="19" t="s">
        <v>230</v>
      </c>
      <c r="BE212" s="190">
        <f>IF(N212="základní",J212,0)</f>
        <v>0</v>
      </c>
      <c r="BF212" s="190">
        <f>IF(N212="snížená",J212,0)</f>
        <v>0</v>
      </c>
      <c r="BG212" s="190">
        <f>IF(N212="zákl. přenesená",J212,0)</f>
        <v>0</v>
      </c>
      <c r="BH212" s="190">
        <f>IF(N212="sníž. přenesená",J212,0)</f>
        <v>0</v>
      </c>
      <c r="BI212" s="190">
        <f>IF(N212="nulová",J212,0)</f>
        <v>0</v>
      </c>
      <c r="BJ212" s="19" t="s">
        <v>87</v>
      </c>
      <c r="BK212" s="190">
        <f>ROUND(I212*H212,2)</f>
        <v>0</v>
      </c>
      <c r="BL212" s="19" t="s">
        <v>371</v>
      </c>
      <c r="BM212" s="189" t="s">
        <v>405</v>
      </c>
    </row>
    <row r="213" s="2" customFormat="1">
      <c r="A213" s="38"/>
      <c r="B213" s="39"/>
      <c r="C213" s="38"/>
      <c r="D213" s="191" t="s">
        <v>237</v>
      </c>
      <c r="E213" s="38"/>
      <c r="F213" s="192" t="s">
        <v>404</v>
      </c>
      <c r="G213" s="38"/>
      <c r="H213" s="38"/>
      <c r="I213" s="193"/>
      <c r="J213" s="38"/>
      <c r="K213" s="38"/>
      <c r="L213" s="39"/>
      <c r="M213" s="194"/>
      <c r="N213" s="195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237</v>
      </c>
      <c r="AU213" s="19" t="s">
        <v>89</v>
      </c>
    </row>
    <row r="214" s="2" customFormat="1" ht="16.5" customHeight="1">
      <c r="A214" s="38"/>
      <c r="B214" s="177"/>
      <c r="C214" s="178" t="s">
        <v>406</v>
      </c>
      <c r="D214" s="178" t="s">
        <v>231</v>
      </c>
      <c r="E214" s="179" t="s">
        <v>407</v>
      </c>
      <c r="F214" s="180" t="s">
        <v>408</v>
      </c>
      <c r="G214" s="181" t="s">
        <v>234</v>
      </c>
      <c r="H214" s="182">
        <v>1</v>
      </c>
      <c r="I214" s="183"/>
      <c r="J214" s="184">
        <f>ROUND(I214*H214,2)</f>
        <v>0</v>
      </c>
      <c r="K214" s="180" t="s">
        <v>370</v>
      </c>
      <c r="L214" s="39"/>
      <c r="M214" s="185" t="s">
        <v>1</v>
      </c>
      <c r="N214" s="186" t="s">
        <v>44</v>
      </c>
      <c r="O214" s="77"/>
      <c r="P214" s="187">
        <f>O214*H214</f>
        <v>0</v>
      </c>
      <c r="Q214" s="187">
        <v>0</v>
      </c>
      <c r="R214" s="187">
        <f>Q214*H214</f>
        <v>0</v>
      </c>
      <c r="S214" s="187">
        <v>0</v>
      </c>
      <c r="T214" s="188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89" t="s">
        <v>371</v>
      </c>
      <c r="AT214" s="189" t="s">
        <v>231</v>
      </c>
      <c r="AU214" s="189" t="s">
        <v>89</v>
      </c>
      <c r="AY214" s="19" t="s">
        <v>230</v>
      </c>
      <c r="BE214" s="190">
        <f>IF(N214="základní",J214,0)</f>
        <v>0</v>
      </c>
      <c r="BF214" s="190">
        <f>IF(N214="snížená",J214,0)</f>
        <v>0</v>
      </c>
      <c r="BG214" s="190">
        <f>IF(N214="zákl. přenesená",J214,0)</f>
        <v>0</v>
      </c>
      <c r="BH214" s="190">
        <f>IF(N214="sníž. přenesená",J214,0)</f>
        <v>0</v>
      </c>
      <c r="BI214" s="190">
        <f>IF(N214="nulová",J214,0)</f>
        <v>0</v>
      </c>
      <c r="BJ214" s="19" t="s">
        <v>87</v>
      </c>
      <c r="BK214" s="190">
        <f>ROUND(I214*H214,2)</f>
        <v>0</v>
      </c>
      <c r="BL214" s="19" t="s">
        <v>371</v>
      </c>
      <c r="BM214" s="189" t="s">
        <v>409</v>
      </c>
    </row>
    <row r="215" s="2" customFormat="1">
      <c r="A215" s="38"/>
      <c r="B215" s="39"/>
      <c r="C215" s="38"/>
      <c r="D215" s="191" t="s">
        <v>237</v>
      </c>
      <c r="E215" s="38"/>
      <c r="F215" s="192" t="s">
        <v>408</v>
      </c>
      <c r="G215" s="38"/>
      <c r="H215" s="38"/>
      <c r="I215" s="193"/>
      <c r="J215" s="38"/>
      <c r="K215" s="38"/>
      <c r="L215" s="39"/>
      <c r="M215" s="194"/>
      <c r="N215" s="195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237</v>
      </c>
      <c r="AU215" s="19" t="s">
        <v>89</v>
      </c>
    </row>
    <row r="216" s="2" customFormat="1" ht="16.5" customHeight="1">
      <c r="A216" s="38"/>
      <c r="B216" s="177"/>
      <c r="C216" s="178" t="s">
        <v>410</v>
      </c>
      <c r="D216" s="178" t="s">
        <v>231</v>
      </c>
      <c r="E216" s="179" t="s">
        <v>411</v>
      </c>
      <c r="F216" s="180" t="s">
        <v>412</v>
      </c>
      <c r="G216" s="181" t="s">
        <v>413</v>
      </c>
      <c r="H216" s="182">
        <v>1</v>
      </c>
      <c r="I216" s="183"/>
      <c r="J216" s="184">
        <f>ROUND(I216*H216,2)</f>
        <v>0</v>
      </c>
      <c r="K216" s="180" t="s">
        <v>395</v>
      </c>
      <c r="L216" s="39"/>
      <c r="M216" s="185" t="s">
        <v>1</v>
      </c>
      <c r="N216" s="186" t="s">
        <v>44</v>
      </c>
      <c r="O216" s="77"/>
      <c r="P216" s="187">
        <f>O216*H216</f>
        <v>0</v>
      </c>
      <c r="Q216" s="187">
        <v>0</v>
      </c>
      <c r="R216" s="187">
        <f>Q216*H216</f>
        <v>0</v>
      </c>
      <c r="S216" s="187">
        <v>0</v>
      </c>
      <c r="T216" s="188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89" t="s">
        <v>371</v>
      </c>
      <c r="AT216" s="189" t="s">
        <v>231</v>
      </c>
      <c r="AU216" s="189" t="s">
        <v>89</v>
      </c>
      <c r="AY216" s="19" t="s">
        <v>230</v>
      </c>
      <c r="BE216" s="190">
        <f>IF(N216="základní",J216,0)</f>
        <v>0</v>
      </c>
      <c r="BF216" s="190">
        <f>IF(N216="snížená",J216,0)</f>
        <v>0</v>
      </c>
      <c r="BG216" s="190">
        <f>IF(N216="zákl. přenesená",J216,0)</f>
        <v>0</v>
      </c>
      <c r="BH216" s="190">
        <f>IF(N216="sníž. přenesená",J216,0)</f>
        <v>0</v>
      </c>
      <c r="BI216" s="190">
        <f>IF(N216="nulová",J216,0)</f>
        <v>0</v>
      </c>
      <c r="BJ216" s="19" t="s">
        <v>87</v>
      </c>
      <c r="BK216" s="190">
        <f>ROUND(I216*H216,2)</f>
        <v>0</v>
      </c>
      <c r="BL216" s="19" t="s">
        <v>371</v>
      </c>
      <c r="BM216" s="189" t="s">
        <v>414</v>
      </c>
    </row>
    <row r="217" s="2" customFormat="1">
      <c r="A217" s="38"/>
      <c r="B217" s="39"/>
      <c r="C217" s="38"/>
      <c r="D217" s="191" t="s">
        <v>237</v>
      </c>
      <c r="E217" s="38"/>
      <c r="F217" s="192" t="s">
        <v>412</v>
      </c>
      <c r="G217" s="38"/>
      <c r="H217" s="38"/>
      <c r="I217" s="193"/>
      <c r="J217" s="38"/>
      <c r="K217" s="38"/>
      <c r="L217" s="39"/>
      <c r="M217" s="194"/>
      <c r="N217" s="195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237</v>
      </c>
      <c r="AU217" s="19" t="s">
        <v>89</v>
      </c>
    </row>
    <row r="218" s="2" customFormat="1">
      <c r="A218" s="38"/>
      <c r="B218" s="39"/>
      <c r="C218" s="38"/>
      <c r="D218" s="199" t="s">
        <v>397</v>
      </c>
      <c r="E218" s="38"/>
      <c r="F218" s="200" t="s">
        <v>415</v>
      </c>
      <c r="G218" s="38"/>
      <c r="H218" s="38"/>
      <c r="I218" s="193"/>
      <c r="J218" s="38"/>
      <c r="K218" s="38"/>
      <c r="L218" s="39"/>
      <c r="M218" s="194"/>
      <c r="N218" s="195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397</v>
      </c>
      <c r="AU218" s="19" t="s">
        <v>89</v>
      </c>
    </row>
    <row r="219" s="2" customFormat="1" ht="16.5" customHeight="1">
      <c r="A219" s="38"/>
      <c r="B219" s="177"/>
      <c r="C219" s="178" t="s">
        <v>416</v>
      </c>
      <c r="D219" s="178" t="s">
        <v>231</v>
      </c>
      <c r="E219" s="179" t="s">
        <v>417</v>
      </c>
      <c r="F219" s="180" t="s">
        <v>418</v>
      </c>
      <c r="G219" s="181" t="s">
        <v>413</v>
      </c>
      <c r="H219" s="182">
        <v>1</v>
      </c>
      <c r="I219" s="183"/>
      <c r="J219" s="184">
        <f>ROUND(I219*H219,2)</f>
        <v>0</v>
      </c>
      <c r="K219" s="180" t="s">
        <v>395</v>
      </c>
      <c r="L219" s="39"/>
      <c r="M219" s="185" t="s">
        <v>1</v>
      </c>
      <c r="N219" s="186" t="s">
        <v>44</v>
      </c>
      <c r="O219" s="77"/>
      <c r="P219" s="187">
        <f>O219*H219</f>
        <v>0</v>
      </c>
      <c r="Q219" s="187">
        <v>0</v>
      </c>
      <c r="R219" s="187">
        <f>Q219*H219</f>
        <v>0</v>
      </c>
      <c r="S219" s="187">
        <v>0</v>
      </c>
      <c r="T219" s="188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89" t="s">
        <v>371</v>
      </c>
      <c r="AT219" s="189" t="s">
        <v>231</v>
      </c>
      <c r="AU219" s="189" t="s">
        <v>89</v>
      </c>
      <c r="AY219" s="19" t="s">
        <v>230</v>
      </c>
      <c r="BE219" s="190">
        <f>IF(N219="základní",J219,0)</f>
        <v>0</v>
      </c>
      <c r="BF219" s="190">
        <f>IF(N219="snížená",J219,0)</f>
        <v>0</v>
      </c>
      <c r="BG219" s="190">
        <f>IF(N219="zákl. přenesená",J219,0)</f>
        <v>0</v>
      </c>
      <c r="BH219" s="190">
        <f>IF(N219="sníž. přenesená",J219,0)</f>
        <v>0</v>
      </c>
      <c r="BI219" s="190">
        <f>IF(N219="nulová",J219,0)</f>
        <v>0</v>
      </c>
      <c r="BJ219" s="19" t="s">
        <v>87</v>
      </c>
      <c r="BK219" s="190">
        <f>ROUND(I219*H219,2)</f>
        <v>0</v>
      </c>
      <c r="BL219" s="19" t="s">
        <v>371</v>
      </c>
      <c r="BM219" s="189" t="s">
        <v>419</v>
      </c>
    </row>
    <row r="220" s="2" customFormat="1">
      <c r="A220" s="38"/>
      <c r="B220" s="39"/>
      <c r="C220" s="38"/>
      <c r="D220" s="191" t="s">
        <v>237</v>
      </c>
      <c r="E220" s="38"/>
      <c r="F220" s="192" t="s">
        <v>418</v>
      </c>
      <c r="G220" s="38"/>
      <c r="H220" s="38"/>
      <c r="I220" s="193"/>
      <c r="J220" s="38"/>
      <c r="K220" s="38"/>
      <c r="L220" s="39"/>
      <c r="M220" s="194"/>
      <c r="N220" s="195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237</v>
      </c>
      <c r="AU220" s="19" t="s">
        <v>89</v>
      </c>
    </row>
    <row r="221" s="2" customFormat="1">
      <c r="A221" s="38"/>
      <c r="B221" s="39"/>
      <c r="C221" s="38"/>
      <c r="D221" s="199" t="s">
        <v>397</v>
      </c>
      <c r="E221" s="38"/>
      <c r="F221" s="200" t="s">
        <v>420</v>
      </c>
      <c r="G221" s="38"/>
      <c r="H221" s="38"/>
      <c r="I221" s="193"/>
      <c r="J221" s="38"/>
      <c r="K221" s="38"/>
      <c r="L221" s="39"/>
      <c r="M221" s="194"/>
      <c r="N221" s="195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397</v>
      </c>
      <c r="AU221" s="19" t="s">
        <v>89</v>
      </c>
    </row>
    <row r="222" s="2" customFormat="1">
      <c r="A222" s="38"/>
      <c r="B222" s="39"/>
      <c r="C222" s="38"/>
      <c r="D222" s="191" t="s">
        <v>279</v>
      </c>
      <c r="E222" s="38"/>
      <c r="F222" s="196" t="s">
        <v>421</v>
      </c>
      <c r="G222" s="38"/>
      <c r="H222" s="38"/>
      <c r="I222" s="193"/>
      <c r="J222" s="38"/>
      <c r="K222" s="38"/>
      <c r="L222" s="39"/>
      <c r="M222" s="194"/>
      <c r="N222" s="195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279</v>
      </c>
      <c r="AU222" s="19" t="s">
        <v>89</v>
      </c>
    </row>
    <row r="223" s="2" customFormat="1" ht="16.5" customHeight="1">
      <c r="A223" s="38"/>
      <c r="B223" s="177"/>
      <c r="C223" s="178" t="s">
        <v>422</v>
      </c>
      <c r="D223" s="178" t="s">
        <v>231</v>
      </c>
      <c r="E223" s="179" t="s">
        <v>423</v>
      </c>
      <c r="F223" s="180" t="s">
        <v>424</v>
      </c>
      <c r="G223" s="181" t="s">
        <v>234</v>
      </c>
      <c r="H223" s="182">
        <v>1</v>
      </c>
      <c r="I223" s="183"/>
      <c r="J223" s="184">
        <f>ROUND(I223*H223,2)</f>
        <v>0</v>
      </c>
      <c r="K223" s="180" t="s">
        <v>370</v>
      </c>
      <c r="L223" s="39"/>
      <c r="M223" s="185" t="s">
        <v>1</v>
      </c>
      <c r="N223" s="186" t="s">
        <v>44</v>
      </c>
      <c r="O223" s="77"/>
      <c r="P223" s="187">
        <f>O223*H223</f>
        <v>0</v>
      </c>
      <c r="Q223" s="187">
        <v>0</v>
      </c>
      <c r="R223" s="187">
        <f>Q223*H223</f>
        <v>0</v>
      </c>
      <c r="S223" s="187">
        <v>0</v>
      </c>
      <c r="T223" s="188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89" t="s">
        <v>371</v>
      </c>
      <c r="AT223" s="189" t="s">
        <v>231</v>
      </c>
      <c r="AU223" s="189" t="s">
        <v>89</v>
      </c>
      <c r="AY223" s="19" t="s">
        <v>230</v>
      </c>
      <c r="BE223" s="190">
        <f>IF(N223="základní",J223,0)</f>
        <v>0</v>
      </c>
      <c r="BF223" s="190">
        <f>IF(N223="snížená",J223,0)</f>
        <v>0</v>
      </c>
      <c r="BG223" s="190">
        <f>IF(N223="zákl. přenesená",J223,0)</f>
        <v>0</v>
      </c>
      <c r="BH223" s="190">
        <f>IF(N223="sníž. přenesená",J223,0)</f>
        <v>0</v>
      </c>
      <c r="BI223" s="190">
        <f>IF(N223="nulová",J223,0)</f>
        <v>0</v>
      </c>
      <c r="BJ223" s="19" t="s">
        <v>87</v>
      </c>
      <c r="BK223" s="190">
        <f>ROUND(I223*H223,2)</f>
        <v>0</v>
      </c>
      <c r="BL223" s="19" t="s">
        <v>371</v>
      </c>
      <c r="BM223" s="189" t="s">
        <v>425</v>
      </c>
    </row>
    <row r="224" s="2" customFormat="1">
      <c r="A224" s="38"/>
      <c r="B224" s="39"/>
      <c r="C224" s="38"/>
      <c r="D224" s="191" t="s">
        <v>237</v>
      </c>
      <c r="E224" s="38"/>
      <c r="F224" s="192" t="s">
        <v>424</v>
      </c>
      <c r="G224" s="38"/>
      <c r="H224" s="38"/>
      <c r="I224" s="193"/>
      <c r="J224" s="38"/>
      <c r="K224" s="38"/>
      <c r="L224" s="39"/>
      <c r="M224" s="194"/>
      <c r="N224" s="195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237</v>
      </c>
      <c r="AU224" s="19" t="s">
        <v>89</v>
      </c>
    </row>
    <row r="225" s="2" customFormat="1" ht="16.5" customHeight="1">
      <c r="A225" s="38"/>
      <c r="B225" s="177"/>
      <c r="C225" s="178" t="s">
        <v>426</v>
      </c>
      <c r="D225" s="178" t="s">
        <v>231</v>
      </c>
      <c r="E225" s="179" t="s">
        <v>427</v>
      </c>
      <c r="F225" s="180" t="s">
        <v>428</v>
      </c>
      <c r="G225" s="181" t="s">
        <v>234</v>
      </c>
      <c r="H225" s="182">
        <v>1</v>
      </c>
      <c r="I225" s="183"/>
      <c r="J225" s="184">
        <f>ROUND(I225*H225,2)</f>
        <v>0</v>
      </c>
      <c r="K225" s="180" t="s">
        <v>370</v>
      </c>
      <c r="L225" s="39"/>
      <c r="M225" s="185" t="s">
        <v>1</v>
      </c>
      <c r="N225" s="186" t="s">
        <v>44</v>
      </c>
      <c r="O225" s="77"/>
      <c r="P225" s="187">
        <f>O225*H225</f>
        <v>0</v>
      </c>
      <c r="Q225" s="187">
        <v>0</v>
      </c>
      <c r="R225" s="187">
        <f>Q225*H225</f>
        <v>0</v>
      </c>
      <c r="S225" s="187">
        <v>0</v>
      </c>
      <c r="T225" s="188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89" t="s">
        <v>371</v>
      </c>
      <c r="AT225" s="189" t="s">
        <v>231</v>
      </c>
      <c r="AU225" s="189" t="s">
        <v>89</v>
      </c>
      <c r="AY225" s="19" t="s">
        <v>230</v>
      </c>
      <c r="BE225" s="190">
        <f>IF(N225="základní",J225,0)</f>
        <v>0</v>
      </c>
      <c r="BF225" s="190">
        <f>IF(N225="snížená",J225,0)</f>
        <v>0</v>
      </c>
      <c r="BG225" s="190">
        <f>IF(N225="zákl. přenesená",J225,0)</f>
        <v>0</v>
      </c>
      <c r="BH225" s="190">
        <f>IF(N225="sníž. přenesená",J225,0)</f>
        <v>0</v>
      </c>
      <c r="BI225" s="190">
        <f>IF(N225="nulová",J225,0)</f>
        <v>0</v>
      </c>
      <c r="BJ225" s="19" t="s">
        <v>87</v>
      </c>
      <c r="BK225" s="190">
        <f>ROUND(I225*H225,2)</f>
        <v>0</v>
      </c>
      <c r="BL225" s="19" t="s">
        <v>371</v>
      </c>
      <c r="BM225" s="189" t="s">
        <v>429</v>
      </c>
    </row>
    <row r="226" s="2" customFormat="1">
      <c r="A226" s="38"/>
      <c r="B226" s="39"/>
      <c r="C226" s="38"/>
      <c r="D226" s="191" t="s">
        <v>237</v>
      </c>
      <c r="E226" s="38"/>
      <c r="F226" s="192" t="s">
        <v>428</v>
      </c>
      <c r="G226" s="38"/>
      <c r="H226" s="38"/>
      <c r="I226" s="193"/>
      <c r="J226" s="38"/>
      <c r="K226" s="38"/>
      <c r="L226" s="39"/>
      <c r="M226" s="194"/>
      <c r="N226" s="195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237</v>
      </c>
      <c r="AU226" s="19" t="s">
        <v>89</v>
      </c>
    </row>
    <row r="227" s="2" customFormat="1" ht="16.5" customHeight="1">
      <c r="A227" s="38"/>
      <c r="B227" s="177"/>
      <c r="C227" s="178" t="s">
        <v>430</v>
      </c>
      <c r="D227" s="178" t="s">
        <v>231</v>
      </c>
      <c r="E227" s="179" t="s">
        <v>431</v>
      </c>
      <c r="F227" s="180" t="s">
        <v>432</v>
      </c>
      <c r="G227" s="181" t="s">
        <v>234</v>
      </c>
      <c r="H227" s="182">
        <v>1</v>
      </c>
      <c r="I227" s="183"/>
      <c r="J227" s="184">
        <f>ROUND(I227*H227,2)</f>
        <v>0</v>
      </c>
      <c r="K227" s="180" t="s">
        <v>370</v>
      </c>
      <c r="L227" s="39"/>
      <c r="M227" s="185" t="s">
        <v>1</v>
      </c>
      <c r="N227" s="186" t="s">
        <v>44</v>
      </c>
      <c r="O227" s="77"/>
      <c r="P227" s="187">
        <f>O227*H227</f>
        <v>0</v>
      </c>
      <c r="Q227" s="187">
        <v>0</v>
      </c>
      <c r="R227" s="187">
        <f>Q227*H227</f>
        <v>0</v>
      </c>
      <c r="S227" s="187">
        <v>0</v>
      </c>
      <c r="T227" s="188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89" t="s">
        <v>371</v>
      </c>
      <c r="AT227" s="189" t="s">
        <v>231</v>
      </c>
      <c r="AU227" s="189" t="s">
        <v>89</v>
      </c>
      <c r="AY227" s="19" t="s">
        <v>230</v>
      </c>
      <c r="BE227" s="190">
        <f>IF(N227="základní",J227,0)</f>
        <v>0</v>
      </c>
      <c r="BF227" s="190">
        <f>IF(N227="snížená",J227,0)</f>
        <v>0</v>
      </c>
      <c r="BG227" s="190">
        <f>IF(N227="zákl. přenesená",J227,0)</f>
        <v>0</v>
      </c>
      <c r="BH227" s="190">
        <f>IF(N227="sníž. přenesená",J227,0)</f>
        <v>0</v>
      </c>
      <c r="BI227" s="190">
        <f>IF(N227="nulová",J227,0)</f>
        <v>0</v>
      </c>
      <c r="BJ227" s="19" t="s">
        <v>87</v>
      </c>
      <c r="BK227" s="190">
        <f>ROUND(I227*H227,2)</f>
        <v>0</v>
      </c>
      <c r="BL227" s="19" t="s">
        <v>371</v>
      </c>
      <c r="BM227" s="189" t="s">
        <v>433</v>
      </c>
    </row>
    <row r="228" s="2" customFormat="1">
      <c r="A228" s="38"/>
      <c r="B228" s="39"/>
      <c r="C228" s="38"/>
      <c r="D228" s="191" t="s">
        <v>237</v>
      </c>
      <c r="E228" s="38"/>
      <c r="F228" s="192" t="s">
        <v>432</v>
      </c>
      <c r="G228" s="38"/>
      <c r="H228" s="38"/>
      <c r="I228" s="193"/>
      <c r="J228" s="38"/>
      <c r="K228" s="38"/>
      <c r="L228" s="39"/>
      <c r="M228" s="194"/>
      <c r="N228" s="195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237</v>
      </c>
      <c r="AU228" s="19" t="s">
        <v>89</v>
      </c>
    </row>
    <row r="229" s="2" customFormat="1" ht="16.5" customHeight="1">
      <c r="A229" s="38"/>
      <c r="B229" s="177"/>
      <c r="C229" s="178" t="s">
        <v>434</v>
      </c>
      <c r="D229" s="178" t="s">
        <v>231</v>
      </c>
      <c r="E229" s="179" t="s">
        <v>435</v>
      </c>
      <c r="F229" s="180" t="s">
        <v>436</v>
      </c>
      <c r="G229" s="181" t="s">
        <v>234</v>
      </c>
      <c r="H229" s="182">
        <v>1</v>
      </c>
      <c r="I229" s="183"/>
      <c r="J229" s="184">
        <f>ROUND(I229*H229,2)</f>
        <v>0</v>
      </c>
      <c r="K229" s="180" t="s">
        <v>370</v>
      </c>
      <c r="L229" s="39"/>
      <c r="M229" s="185" t="s">
        <v>1</v>
      </c>
      <c r="N229" s="186" t="s">
        <v>44</v>
      </c>
      <c r="O229" s="77"/>
      <c r="P229" s="187">
        <f>O229*H229</f>
        <v>0</v>
      </c>
      <c r="Q229" s="187">
        <v>0</v>
      </c>
      <c r="R229" s="187">
        <f>Q229*H229</f>
        <v>0</v>
      </c>
      <c r="S229" s="187">
        <v>0</v>
      </c>
      <c r="T229" s="188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89" t="s">
        <v>371</v>
      </c>
      <c r="AT229" s="189" t="s">
        <v>231</v>
      </c>
      <c r="AU229" s="189" t="s">
        <v>89</v>
      </c>
      <c r="AY229" s="19" t="s">
        <v>230</v>
      </c>
      <c r="BE229" s="190">
        <f>IF(N229="základní",J229,0)</f>
        <v>0</v>
      </c>
      <c r="BF229" s="190">
        <f>IF(N229="snížená",J229,0)</f>
        <v>0</v>
      </c>
      <c r="BG229" s="190">
        <f>IF(N229="zákl. přenesená",J229,0)</f>
        <v>0</v>
      </c>
      <c r="BH229" s="190">
        <f>IF(N229="sníž. přenesená",J229,0)</f>
        <v>0</v>
      </c>
      <c r="BI229" s="190">
        <f>IF(N229="nulová",J229,0)</f>
        <v>0</v>
      </c>
      <c r="BJ229" s="19" t="s">
        <v>87</v>
      </c>
      <c r="BK229" s="190">
        <f>ROUND(I229*H229,2)</f>
        <v>0</v>
      </c>
      <c r="BL229" s="19" t="s">
        <v>371</v>
      </c>
      <c r="BM229" s="189" t="s">
        <v>437</v>
      </c>
    </row>
    <row r="230" s="2" customFormat="1">
      <c r="A230" s="38"/>
      <c r="B230" s="39"/>
      <c r="C230" s="38"/>
      <c r="D230" s="191" t="s">
        <v>237</v>
      </c>
      <c r="E230" s="38"/>
      <c r="F230" s="192" t="s">
        <v>436</v>
      </c>
      <c r="G230" s="38"/>
      <c r="H230" s="38"/>
      <c r="I230" s="193"/>
      <c r="J230" s="38"/>
      <c r="K230" s="38"/>
      <c r="L230" s="39"/>
      <c r="M230" s="194"/>
      <c r="N230" s="195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237</v>
      </c>
      <c r="AU230" s="19" t="s">
        <v>89</v>
      </c>
    </row>
    <row r="231" s="2" customFormat="1" ht="16.5" customHeight="1">
      <c r="A231" s="38"/>
      <c r="B231" s="177"/>
      <c r="C231" s="178" t="s">
        <v>438</v>
      </c>
      <c r="D231" s="178" t="s">
        <v>231</v>
      </c>
      <c r="E231" s="179" t="s">
        <v>439</v>
      </c>
      <c r="F231" s="180" t="s">
        <v>440</v>
      </c>
      <c r="G231" s="181" t="s">
        <v>413</v>
      </c>
      <c r="H231" s="182">
        <v>1</v>
      </c>
      <c r="I231" s="183"/>
      <c r="J231" s="184">
        <f>ROUND(I231*H231,2)</f>
        <v>0</v>
      </c>
      <c r="K231" s="180" t="s">
        <v>395</v>
      </c>
      <c r="L231" s="39"/>
      <c r="M231" s="185" t="s">
        <v>1</v>
      </c>
      <c r="N231" s="186" t="s">
        <v>44</v>
      </c>
      <c r="O231" s="77"/>
      <c r="P231" s="187">
        <f>O231*H231</f>
        <v>0</v>
      </c>
      <c r="Q231" s="187">
        <v>0</v>
      </c>
      <c r="R231" s="187">
        <f>Q231*H231</f>
        <v>0</v>
      </c>
      <c r="S231" s="187">
        <v>0</v>
      </c>
      <c r="T231" s="188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89" t="s">
        <v>371</v>
      </c>
      <c r="AT231" s="189" t="s">
        <v>231</v>
      </c>
      <c r="AU231" s="189" t="s">
        <v>89</v>
      </c>
      <c r="AY231" s="19" t="s">
        <v>230</v>
      </c>
      <c r="BE231" s="190">
        <f>IF(N231="základní",J231,0)</f>
        <v>0</v>
      </c>
      <c r="BF231" s="190">
        <f>IF(N231="snížená",J231,0)</f>
        <v>0</v>
      </c>
      <c r="BG231" s="190">
        <f>IF(N231="zákl. přenesená",J231,0)</f>
        <v>0</v>
      </c>
      <c r="BH231" s="190">
        <f>IF(N231="sníž. přenesená",J231,0)</f>
        <v>0</v>
      </c>
      <c r="BI231" s="190">
        <f>IF(N231="nulová",J231,0)</f>
        <v>0</v>
      </c>
      <c r="BJ231" s="19" t="s">
        <v>87</v>
      </c>
      <c r="BK231" s="190">
        <f>ROUND(I231*H231,2)</f>
        <v>0</v>
      </c>
      <c r="BL231" s="19" t="s">
        <v>371</v>
      </c>
      <c r="BM231" s="189" t="s">
        <v>441</v>
      </c>
    </row>
    <row r="232" s="2" customFormat="1">
      <c r="A232" s="38"/>
      <c r="B232" s="39"/>
      <c r="C232" s="38"/>
      <c r="D232" s="191" t="s">
        <v>237</v>
      </c>
      <c r="E232" s="38"/>
      <c r="F232" s="192" t="s">
        <v>440</v>
      </c>
      <c r="G232" s="38"/>
      <c r="H232" s="38"/>
      <c r="I232" s="193"/>
      <c r="J232" s="38"/>
      <c r="K232" s="38"/>
      <c r="L232" s="39"/>
      <c r="M232" s="194"/>
      <c r="N232" s="195"/>
      <c r="O232" s="77"/>
      <c r="P232" s="77"/>
      <c r="Q232" s="77"/>
      <c r="R232" s="77"/>
      <c r="S232" s="77"/>
      <c r="T232" s="7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T232" s="19" t="s">
        <v>237</v>
      </c>
      <c r="AU232" s="19" t="s">
        <v>89</v>
      </c>
    </row>
    <row r="233" s="2" customFormat="1">
      <c r="A233" s="38"/>
      <c r="B233" s="39"/>
      <c r="C233" s="38"/>
      <c r="D233" s="199" t="s">
        <v>397</v>
      </c>
      <c r="E233" s="38"/>
      <c r="F233" s="200" t="s">
        <v>442</v>
      </c>
      <c r="G233" s="38"/>
      <c r="H233" s="38"/>
      <c r="I233" s="193"/>
      <c r="J233" s="38"/>
      <c r="K233" s="38"/>
      <c r="L233" s="39"/>
      <c r="M233" s="194"/>
      <c r="N233" s="195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397</v>
      </c>
      <c r="AU233" s="19" t="s">
        <v>89</v>
      </c>
    </row>
    <row r="234" s="12" customFormat="1" ht="22.8" customHeight="1">
      <c r="A234" s="12"/>
      <c r="B234" s="166"/>
      <c r="C234" s="12"/>
      <c r="D234" s="167" t="s">
        <v>78</v>
      </c>
      <c r="E234" s="197" t="s">
        <v>443</v>
      </c>
      <c r="F234" s="197" t="s">
        <v>444</v>
      </c>
      <c r="G234" s="12"/>
      <c r="H234" s="12"/>
      <c r="I234" s="169"/>
      <c r="J234" s="198">
        <f>BK234</f>
        <v>0</v>
      </c>
      <c r="K234" s="12"/>
      <c r="L234" s="166"/>
      <c r="M234" s="171"/>
      <c r="N234" s="172"/>
      <c r="O234" s="172"/>
      <c r="P234" s="173">
        <f>SUM(P235:P247)</f>
        <v>0</v>
      </c>
      <c r="Q234" s="172"/>
      <c r="R234" s="173">
        <f>SUM(R235:R247)</f>
        <v>0</v>
      </c>
      <c r="S234" s="172"/>
      <c r="T234" s="174">
        <f>SUM(T235:T247)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167" t="s">
        <v>248</v>
      </c>
      <c r="AT234" s="175" t="s">
        <v>78</v>
      </c>
      <c r="AU234" s="175" t="s">
        <v>87</v>
      </c>
      <c r="AY234" s="167" t="s">
        <v>230</v>
      </c>
      <c r="BK234" s="176">
        <f>SUM(BK235:BK247)</f>
        <v>0</v>
      </c>
    </row>
    <row r="235" s="2" customFormat="1" ht="16.5" customHeight="1">
      <c r="A235" s="38"/>
      <c r="B235" s="177"/>
      <c r="C235" s="178" t="s">
        <v>445</v>
      </c>
      <c r="D235" s="178" t="s">
        <v>231</v>
      </c>
      <c r="E235" s="179" t="s">
        <v>446</v>
      </c>
      <c r="F235" s="180" t="s">
        <v>447</v>
      </c>
      <c r="G235" s="181" t="s">
        <v>234</v>
      </c>
      <c r="H235" s="182">
        <v>1</v>
      </c>
      <c r="I235" s="183"/>
      <c r="J235" s="184">
        <f>ROUND(I235*H235,2)</f>
        <v>0</v>
      </c>
      <c r="K235" s="180" t="s">
        <v>370</v>
      </c>
      <c r="L235" s="39"/>
      <c r="M235" s="185" t="s">
        <v>1</v>
      </c>
      <c r="N235" s="186" t="s">
        <v>44</v>
      </c>
      <c r="O235" s="77"/>
      <c r="P235" s="187">
        <f>O235*H235</f>
        <v>0</v>
      </c>
      <c r="Q235" s="187">
        <v>0</v>
      </c>
      <c r="R235" s="187">
        <f>Q235*H235</f>
        <v>0</v>
      </c>
      <c r="S235" s="187">
        <v>0</v>
      </c>
      <c r="T235" s="188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89" t="s">
        <v>371</v>
      </c>
      <c r="AT235" s="189" t="s">
        <v>231</v>
      </c>
      <c r="AU235" s="189" t="s">
        <v>89</v>
      </c>
      <c r="AY235" s="19" t="s">
        <v>230</v>
      </c>
      <c r="BE235" s="190">
        <f>IF(N235="základní",J235,0)</f>
        <v>0</v>
      </c>
      <c r="BF235" s="190">
        <f>IF(N235="snížená",J235,0)</f>
        <v>0</v>
      </c>
      <c r="BG235" s="190">
        <f>IF(N235="zákl. přenesená",J235,0)</f>
        <v>0</v>
      </c>
      <c r="BH235" s="190">
        <f>IF(N235="sníž. přenesená",J235,0)</f>
        <v>0</v>
      </c>
      <c r="BI235" s="190">
        <f>IF(N235="nulová",J235,0)</f>
        <v>0</v>
      </c>
      <c r="BJ235" s="19" t="s">
        <v>87</v>
      </c>
      <c r="BK235" s="190">
        <f>ROUND(I235*H235,2)</f>
        <v>0</v>
      </c>
      <c r="BL235" s="19" t="s">
        <v>371</v>
      </c>
      <c r="BM235" s="189" t="s">
        <v>448</v>
      </c>
    </row>
    <row r="236" s="2" customFormat="1">
      <c r="A236" s="38"/>
      <c r="B236" s="39"/>
      <c r="C236" s="38"/>
      <c r="D236" s="191" t="s">
        <v>237</v>
      </c>
      <c r="E236" s="38"/>
      <c r="F236" s="192" t="s">
        <v>447</v>
      </c>
      <c r="G236" s="38"/>
      <c r="H236" s="38"/>
      <c r="I236" s="193"/>
      <c r="J236" s="38"/>
      <c r="K236" s="38"/>
      <c r="L236" s="39"/>
      <c r="M236" s="194"/>
      <c r="N236" s="195"/>
      <c r="O236" s="77"/>
      <c r="P236" s="77"/>
      <c r="Q236" s="77"/>
      <c r="R236" s="77"/>
      <c r="S236" s="77"/>
      <c r="T236" s="7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T236" s="19" t="s">
        <v>237</v>
      </c>
      <c r="AU236" s="19" t="s">
        <v>89</v>
      </c>
    </row>
    <row r="237" s="2" customFormat="1">
      <c r="A237" s="38"/>
      <c r="B237" s="39"/>
      <c r="C237" s="38"/>
      <c r="D237" s="191" t="s">
        <v>279</v>
      </c>
      <c r="E237" s="38"/>
      <c r="F237" s="196" t="s">
        <v>449</v>
      </c>
      <c r="G237" s="38"/>
      <c r="H237" s="38"/>
      <c r="I237" s="193"/>
      <c r="J237" s="38"/>
      <c r="K237" s="38"/>
      <c r="L237" s="39"/>
      <c r="M237" s="194"/>
      <c r="N237" s="195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279</v>
      </c>
      <c r="AU237" s="19" t="s">
        <v>89</v>
      </c>
    </row>
    <row r="238" s="2" customFormat="1" ht="16.5" customHeight="1">
      <c r="A238" s="38"/>
      <c r="B238" s="177"/>
      <c r="C238" s="178" t="s">
        <v>450</v>
      </c>
      <c r="D238" s="178" t="s">
        <v>231</v>
      </c>
      <c r="E238" s="179" t="s">
        <v>451</v>
      </c>
      <c r="F238" s="180" t="s">
        <v>452</v>
      </c>
      <c r="G238" s="181" t="s">
        <v>234</v>
      </c>
      <c r="H238" s="182">
        <v>1</v>
      </c>
      <c r="I238" s="183"/>
      <c r="J238" s="184">
        <f>ROUND(I238*H238,2)</f>
        <v>0</v>
      </c>
      <c r="K238" s="180" t="s">
        <v>370</v>
      </c>
      <c r="L238" s="39"/>
      <c r="M238" s="185" t="s">
        <v>1</v>
      </c>
      <c r="N238" s="186" t="s">
        <v>44</v>
      </c>
      <c r="O238" s="77"/>
      <c r="P238" s="187">
        <f>O238*H238</f>
        <v>0</v>
      </c>
      <c r="Q238" s="187">
        <v>0</v>
      </c>
      <c r="R238" s="187">
        <f>Q238*H238</f>
        <v>0</v>
      </c>
      <c r="S238" s="187">
        <v>0</v>
      </c>
      <c r="T238" s="188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89" t="s">
        <v>371</v>
      </c>
      <c r="AT238" s="189" t="s">
        <v>231</v>
      </c>
      <c r="AU238" s="189" t="s">
        <v>89</v>
      </c>
      <c r="AY238" s="19" t="s">
        <v>230</v>
      </c>
      <c r="BE238" s="190">
        <f>IF(N238="základní",J238,0)</f>
        <v>0</v>
      </c>
      <c r="BF238" s="190">
        <f>IF(N238="snížená",J238,0)</f>
        <v>0</v>
      </c>
      <c r="BG238" s="190">
        <f>IF(N238="zákl. přenesená",J238,0)</f>
        <v>0</v>
      </c>
      <c r="BH238" s="190">
        <f>IF(N238="sníž. přenesená",J238,0)</f>
        <v>0</v>
      </c>
      <c r="BI238" s="190">
        <f>IF(N238="nulová",J238,0)</f>
        <v>0</v>
      </c>
      <c r="BJ238" s="19" t="s">
        <v>87</v>
      </c>
      <c r="BK238" s="190">
        <f>ROUND(I238*H238,2)</f>
        <v>0</v>
      </c>
      <c r="BL238" s="19" t="s">
        <v>371</v>
      </c>
      <c r="BM238" s="189" t="s">
        <v>453</v>
      </c>
    </row>
    <row r="239" s="2" customFormat="1">
      <c r="A239" s="38"/>
      <c r="B239" s="39"/>
      <c r="C239" s="38"/>
      <c r="D239" s="191" t="s">
        <v>237</v>
      </c>
      <c r="E239" s="38"/>
      <c r="F239" s="192" t="s">
        <v>452</v>
      </c>
      <c r="G239" s="38"/>
      <c r="H239" s="38"/>
      <c r="I239" s="193"/>
      <c r="J239" s="38"/>
      <c r="K239" s="38"/>
      <c r="L239" s="39"/>
      <c r="M239" s="194"/>
      <c r="N239" s="195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237</v>
      </c>
      <c r="AU239" s="19" t="s">
        <v>89</v>
      </c>
    </row>
    <row r="240" s="2" customFormat="1">
      <c r="A240" s="38"/>
      <c r="B240" s="39"/>
      <c r="C240" s="38"/>
      <c r="D240" s="191" t="s">
        <v>279</v>
      </c>
      <c r="E240" s="38"/>
      <c r="F240" s="196" t="s">
        <v>454</v>
      </c>
      <c r="G240" s="38"/>
      <c r="H240" s="38"/>
      <c r="I240" s="193"/>
      <c r="J240" s="38"/>
      <c r="K240" s="38"/>
      <c r="L240" s="39"/>
      <c r="M240" s="194"/>
      <c r="N240" s="195"/>
      <c r="O240" s="77"/>
      <c r="P240" s="77"/>
      <c r="Q240" s="77"/>
      <c r="R240" s="77"/>
      <c r="S240" s="77"/>
      <c r="T240" s="7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19" t="s">
        <v>279</v>
      </c>
      <c r="AU240" s="19" t="s">
        <v>89</v>
      </c>
    </row>
    <row r="241" s="2" customFormat="1" ht="16.5" customHeight="1">
      <c r="A241" s="38"/>
      <c r="B241" s="177"/>
      <c r="C241" s="178" t="s">
        <v>455</v>
      </c>
      <c r="D241" s="178" t="s">
        <v>231</v>
      </c>
      <c r="E241" s="179" t="s">
        <v>456</v>
      </c>
      <c r="F241" s="180" t="s">
        <v>457</v>
      </c>
      <c r="G241" s="181" t="s">
        <v>458</v>
      </c>
      <c r="H241" s="182">
        <v>1</v>
      </c>
      <c r="I241" s="183"/>
      <c r="J241" s="184">
        <f>ROUND(I241*H241,2)</f>
        <v>0</v>
      </c>
      <c r="K241" s="180" t="s">
        <v>370</v>
      </c>
      <c r="L241" s="39"/>
      <c r="M241" s="185" t="s">
        <v>1</v>
      </c>
      <c r="N241" s="186" t="s">
        <v>44</v>
      </c>
      <c r="O241" s="77"/>
      <c r="P241" s="187">
        <f>O241*H241</f>
        <v>0</v>
      </c>
      <c r="Q241" s="187">
        <v>0</v>
      </c>
      <c r="R241" s="187">
        <f>Q241*H241</f>
        <v>0</v>
      </c>
      <c r="S241" s="187">
        <v>0</v>
      </c>
      <c r="T241" s="188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89" t="s">
        <v>371</v>
      </c>
      <c r="AT241" s="189" t="s">
        <v>231</v>
      </c>
      <c r="AU241" s="189" t="s">
        <v>89</v>
      </c>
      <c r="AY241" s="19" t="s">
        <v>230</v>
      </c>
      <c r="BE241" s="190">
        <f>IF(N241="základní",J241,0)</f>
        <v>0</v>
      </c>
      <c r="BF241" s="190">
        <f>IF(N241="snížená",J241,0)</f>
        <v>0</v>
      </c>
      <c r="BG241" s="190">
        <f>IF(N241="zákl. přenesená",J241,0)</f>
        <v>0</v>
      </c>
      <c r="BH241" s="190">
        <f>IF(N241="sníž. přenesená",J241,0)</f>
        <v>0</v>
      </c>
      <c r="BI241" s="190">
        <f>IF(N241="nulová",J241,0)</f>
        <v>0</v>
      </c>
      <c r="BJ241" s="19" t="s">
        <v>87</v>
      </c>
      <c r="BK241" s="190">
        <f>ROUND(I241*H241,2)</f>
        <v>0</v>
      </c>
      <c r="BL241" s="19" t="s">
        <v>371</v>
      </c>
      <c r="BM241" s="189" t="s">
        <v>459</v>
      </c>
    </row>
    <row r="242" s="2" customFormat="1">
      <c r="A242" s="38"/>
      <c r="B242" s="39"/>
      <c r="C242" s="38"/>
      <c r="D242" s="191" t="s">
        <v>237</v>
      </c>
      <c r="E242" s="38"/>
      <c r="F242" s="192" t="s">
        <v>457</v>
      </c>
      <c r="G242" s="38"/>
      <c r="H242" s="38"/>
      <c r="I242" s="193"/>
      <c r="J242" s="38"/>
      <c r="K242" s="38"/>
      <c r="L242" s="39"/>
      <c r="M242" s="194"/>
      <c r="N242" s="195"/>
      <c r="O242" s="77"/>
      <c r="P242" s="77"/>
      <c r="Q242" s="77"/>
      <c r="R242" s="77"/>
      <c r="S242" s="77"/>
      <c r="T242" s="7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19" t="s">
        <v>237</v>
      </c>
      <c r="AU242" s="19" t="s">
        <v>89</v>
      </c>
    </row>
    <row r="243" s="2" customFormat="1" ht="16.5" customHeight="1">
      <c r="A243" s="38"/>
      <c r="B243" s="177"/>
      <c r="C243" s="178" t="s">
        <v>460</v>
      </c>
      <c r="D243" s="178" t="s">
        <v>231</v>
      </c>
      <c r="E243" s="179" t="s">
        <v>461</v>
      </c>
      <c r="F243" s="180" t="s">
        <v>462</v>
      </c>
      <c r="G243" s="181" t="s">
        <v>234</v>
      </c>
      <c r="H243" s="182">
        <v>1</v>
      </c>
      <c r="I243" s="183"/>
      <c r="J243" s="184">
        <f>ROUND(I243*H243,2)</f>
        <v>0</v>
      </c>
      <c r="K243" s="180" t="s">
        <v>370</v>
      </c>
      <c r="L243" s="39"/>
      <c r="M243" s="185" t="s">
        <v>1</v>
      </c>
      <c r="N243" s="186" t="s">
        <v>44</v>
      </c>
      <c r="O243" s="77"/>
      <c r="P243" s="187">
        <f>O243*H243</f>
        <v>0</v>
      </c>
      <c r="Q243" s="187">
        <v>0</v>
      </c>
      <c r="R243" s="187">
        <f>Q243*H243</f>
        <v>0</v>
      </c>
      <c r="S243" s="187">
        <v>0</v>
      </c>
      <c r="T243" s="188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89" t="s">
        <v>371</v>
      </c>
      <c r="AT243" s="189" t="s">
        <v>231</v>
      </c>
      <c r="AU243" s="189" t="s">
        <v>89</v>
      </c>
      <c r="AY243" s="19" t="s">
        <v>230</v>
      </c>
      <c r="BE243" s="190">
        <f>IF(N243="základní",J243,0)</f>
        <v>0</v>
      </c>
      <c r="BF243" s="190">
        <f>IF(N243="snížená",J243,0)</f>
        <v>0</v>
      </c>
      <c r="BG243" s="190">
        <f>IF(N243="zákl. přenesená",J243,0)</f>
        <v>0</v>
      </c>
      <c r="BH243" s="190">
        <f>IF(N243="sníž. přenesená",J243,0)</f>
        <v>0</v>
      </c>
      <c r="BI243" s="190">
        <f>IF(N243="nulová",J243,0)</f>
        <v>0</v>
      </c>
      <c r="BJ243" s="19" t="s">
        <v>87</v>
      </c>
      <c r="BK243" s="190">
        <f>ROUND(I243*H243,2)</f>
        <v>0</v>
      </c>
      <c r="BL243" s="19" t="s">
        <v>371</v>
      </c>
      <c r="BM243" s="189" t="s">
        <v>463</v>
      </c>
    </row>
    <row r="244" s="2" customFormat="1">
      <c r="A244" s="38"/>
      <c r="B244" s="39"/>
      <c r="C244" s="38"/>
      <c r="D244" s="191" t="s">
        <v>237</v>
      </c>
      <c r="E244" s="38"/>
      <c r="F244" s="192" t="s">
        <v>462</v>
      </c>
      <c r="G244" s="38"/>
      <c r="H244" s="38"/>
      <c r="I244" s="193"/>
      <c r="J244" s="38"/>
      <c r="K244" s="38"/>
      <c r="L244" s="39"/>
      <c r="M244" s="194"/>
      <c r="N244" s="195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237</v>
      </c>
      <c r="AU244" s="19" t="s">
        <v>89</v>
      </c>
    </row>
    <row r="245" s="2" customFormat="1" ht="16.5" customHeight="1">
      <c r="A245" s="38"/>
      <c r="B245" s="177"/>
      <c r="C245" s="178" t="s">
        <v>464</v>
      </c>
      <c r="D245" s="178" t="s">
        <v>231</v>
      </c>
      <c r="E245" s="179" t="s">
        <v>465</v>
      </c>
      <c r="F245" s="180" t="s">
        <v>466</v>
      </c>
      <c r="G245" s="181" t="s">
        <v>234</v>
      </c>
      <c r="H245" s="182">
        <v>1</v>
      </c>
      <c r="I245" s="183"/>
      <c r="J245" s="184">
        <f>ROUND(I245*H245,2)</f>
        <v>0</v>
      </c>
      <c r="K245" s="180" t="s">
        <v>370</v>
      </c>
      <c r="L245" s="39"/>
      <c r="M245" s="185" t="s">
        <v>1</v>
      </c>
      <c r="N245" s="186" t="s">
        <v>44</v>
      </c>
      <c r="O245" s="77"/>
      <c r="P245" s="187">
        <f>O245*H245</f>
        <v>0</v>
      </c>
      <c r="Q245" s="187">
        <v>0</v>
      </c>
      <c r="R245" s="187">
        <f>Q245*H245</f>
        <v>0</v>
      </c>
      <c r="S245" s="187">
        <v>0</v>
      </c>
      <c r="T245" s="188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189" t="s">
        <v>371</v>
      </c>
      <c r="AT245" s="189" t="s">
        <v>231</v>
      </c>
      <c r="AU245" s="189" t="s">
        <v>89</v>
      </c>
      <c r="AY245" s="19" t="s">
        <v>230</v>
      </c>
      <c r="BE245" s="190">
        <f>IF(N245="základní",J245,0)</f>
        <v>0</v>
      </c>
      <c r="BF245" s="190">
        <f>IF(N245="snížená",J245,0)</f>
        <v>0</v>
      </c>
      <c r="BG245" s="190">
        <f>IF(N245="zákl. přenesená",J245,0)</f>
        <v>0</v>
      </c>
      <c r="BH245" s="190">
        <f>IF(N245="sníž. přenesená",J245,0)</f>
        <v>0</v>
      </c>
      <c r="BI245" s="190">
        <f>IF(N245="nulová",J245,0)</f>
        <v>0</v>
      </c>
      <c r="BJ245" s="19" t="s">
        <v>87</v>
      </c>
      <c r="BK245" s="190">
        <f>ROUND(I245*H245,2)</f>
        <v>0</v>
      </c>
      <c r="BL245" s="19" t="s">
        <v>371</v>
      </c>
      <c r="BM245" s="189" t="s">
        <v>467</v>
      </c>
    </row>
    <row r="246" s="2" customFormat="1">
      <c r="A246" s="38"/>
      <c r="B246" s="39"/>
      <c r="C246" s="38"/>
      <c r="D246" s="191" t="s">
        <v>237</v>
      </c>
      <c r="E246" s="38"/>
      <c r="F246" s="192" t="s">
        <v>466</v>
      </c>
      <c r="G246" s="38"/>
      <c r="H246" s="38"/>
      <c r="I246" s="193"/>
      <c r="J246" s="38"/>
      <c r="K246" s="38"/>
      <c r="L246" s="39"/>
      <c r="M246" s="194"/>
      <c r="N246" s="195"/>
      <c r="O246" s="77"/>
      <c r="P246" s="77"/>
      <c r="Q246" s="77"/>
      <c r="R246" s="77"/>
      <c r="S246" s="77"/>
      <c r="T246" s="7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T246" s="19" t="s">
        <v>237</v>
      </c>
      <c r="AU246" s="19" t="s">
        <v>89</v>
      </c>
    </row>
    <row r="247" s="2" customFormat="1">
      <c r="A247" s="38"/>
      <c r="B247" s="39"/>
      <c r="C247" s="38"/>
      <c r="D247" s="191" t="s">
        <v>279</v>
      </c>
      <c r="E247" s="38"/>
      <c r="F247" s="196" t="s">
        <v>468</v>
      </c>
      <c r="G247" s="38"/>
      <c r="H247" s="38"/>
      <c r="I247" s="193"/>
      <c r="J247" s="38"/>
      <c r="K247" s="38"/>
      <c r="L247" s="39"/>
      <c r="M247" s="194"/>
      <c r="N247" s="195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279</v>
      </c>
      <c r="AU247" s="19" t="s">
        <v>89</v>
      </c>
    </row>
    <row r="248" s="12" customFormat="1" ht="22.8" customHeight="1">
      <c r="A248" s="12"/>
      <c r="B248" s="166"/>
      <c r="C248" s="12"/>
      <c r="D248" s="167" t="s">
        <v>78</v>
      </c>
      <c r="E248" s="197" t="s">
        <v>469</v>
      </c>
      <c r="F248" s="197" t="s">
        <v>470</v>
      </c>
      <c r="G248" s="12"/>
      <c r="H248" s="12"/>
      <c r="I248" s="169"/>
      <c r="J248" s="198">
        <f>BK248</f>
        <v>0</v>
      </c>
      <c r="K248" s="12"/>
      <c r="L248" s="166"/>
      <c r="M248" s="171"/>
      <c r="N248" s="172"/>
      <c r="O248" s="172"/>
      <c r="P248" s="173">
        <f>SUM(P249:P261)</f>
        <v>0</v>
      </c>
      <c r="Q248" s="172"/>
      <c r="R248" s="173">
        <f>SUM(R249:R261)</f>
        <v>0</v>
      </c>
      <c r="S248" s="172"/>
      <c r="T248" s="174">
        <f>SUM(T249:T261)</f>
        <v>0</v>
      </c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R248" s="167" t="s">
        <v>248</v>
      </c>
      <c r="AT248" s="175" t="s">
        <v>78</v>
      </c>
      <c r="AU248" s="175" t="s">
        <v>87</v>
      </c>
      <c r="AY248" s="167" t="s">
        <v>230</v>
      </c>
      <c r="BK248" s="176">
        <f>SUM(BK249:BK261)</f>
        <v>0</v>
      </c>
    </row>
    <row r="249" s="2" customFormat="1" ht="16.5" customHeight="1">
      <c r="A249" s="38"/>
      <c r="B249" s="177"/>
      <c r="C249" s="178" t="s">
        <v>471</v>
      </c>
      <c r="D249" s="178" t="s">
        <v>231</v>
      </c>
      <c r="E249" s="179" t="s">
        <v>472</v>
      </c>
      <c r="F249" s="180" t="s">
        <v>473</v>
      </c>
      <c r="G249" s="181" t="s">
        <v>394</v>
      </c>
      <c r="H249" s="182">
        <v>1</v>
      </c>
      <c r="I249" s="183"/>
      <c r="J249" s="184">
        <f>ROUND(I249*H249,2)</f>
        <v>0</v>
      </c>
      <c r="K249" s="180" t="s">
        <v>395</v>
      </c>
      <c r="L249" s="39"/>
      <c r="M249" s="185" t="s">
        <v>1</v>
      </c>
      <c r="N249" s="186" t="s">
        <v>44</v>
      </c>
      <c r="O249" s="77"/>
      <c r="P249" s="187">
        <f>O249*H249</f>
        <v>0</v>
      </c>
      <c r="Q249" s="187">
        <v>0</v>
      </c>
      <c r="R249" s="187">
        <f>Q249*H249</f>
        <v>0</v>
      </c>
      <c r="S249" s="187">
        <v>0</v>
      </c>
      <c r="T249" s="188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189" t="s">
        <v>371</v>
      </c>
      <c r="AT249" s="189" t="s">
        <v>231</v>
      </c>
      <c r="AU249" s="189" t="s">
        <v>89</v>
      </c>
      <c r="AY249" s="19" t="s">
        <v>230</v>
      </c>
      <c r="BE249" s="190">
        <f>IF(N249="základní",J249,0)</f>
        <v>0</v>
      </c>
      <c r="BF249" s="190">
        <f>IF(N249="snížená",J249,0)</f>
        <v>0</v>
      </c>
      <c r="BG249" s="190">
        <f>IF(N249="zákl. přenesená",J249,0)</f>
        <v>0</v>
      </c>
      <c r="BH249" s="190">
        <f>IF(N249="sníž. přenesená",J249,0)</f>
        <v>0</v>
      </c>
      <c r="BI249" s="190">
        <f>IF(N249="nulová",J249,0)</f>
        <v>0</v>
      </c>
      <c r="BJ249" s="19" t="s">
        <v>87</v>
      </c>
      <c r="BK249" s="190">
        <f>ROUND(I249*H249,2)</f>
        <v>0</v>
      </c>
      <c r="BL249" s="19" t="s">
        <v>371</v>
      </c>
      <c r="BM249" s="189" t="s">
        <v>474</v>
      </c>
    </row>
    <row r="250" s="2" customFormat="1">
      <c r="A250" s="38"/>
      <c r="B250" s="39"/>
      <c r="C250" s="38"/>
      <c r="D250" s="191" t="s">
        <v>237</v>
      </c>
      <c r="E250" s="38"/>
      <c r="F250" s="192" t="s">
        <v>473</v>
      </c>
      <c r="G250" s="38"/>
      <c r="H250" s="38"/>
      <c r="I250" s="193"/>
      <c r="J250" s="38"/>
      <c r="K250" s="38"/>
      <c r="L250" s="39"/>
      <c r="M250" s="194"/>
      <c r="N250" s="195"/>
      <c r="O250" s="77"/>
      <c r="P250" s="77"/>
      <c r="Q250" s="77"/>
      <c r="R250" s="77"/>
      <c r="S250" s="77"/>
      <c r="T250" s="7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T250" s="19" t="s">
        <v>237</v>
      </c>
      <c r="AU250" s="19" t="s">
        <v>89</v>
      </c>
    </row>
    <row r="251" s="2" customFormat="1">
      <c r="A251" s="38"/>
      <c r="B251" s="39"/>
      <c r="C251" s="38"/>
      <c r="D251" s="199" t="s">
        <v>397</v>
      </c>
      <c r="E251" s="38"/>
      <c r="F251" s="200" t="s">
        <v>475</v>
      </c>
      <c r="G251" s="38"/>
      <c r="H251" s="38"/>
      <c r="I251" s="193"/>
      <c r="J251" s="38"/>
      <c r="K251" s="38"/>
      <c r="L251" s="39"/>
      <c r="M251" s="194"/>
      <c r="N251" s="195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397</v>
      </c>
      <c r="AU251" s="19" t="s">
        <v>89</v>
      </c>
    </row>
    <row r="252" s="2" customFormat="1">
      <c r="A252" s="38"/>
      <c r="B252" s="39"/>
      <c r="C252" s="38"/>
      <c r="D252" s="191" t="s">
        <v>279</v>
      </c>
      <c r="E252" s="38"/>
      <c r="F252" s="196" t="s">
        <v>476</v>
      </c>
      <c r="G252" s="38"/>
      <c r="H252" s="38"/>
      <c r="I252" s="193"/>
      <c r="J252" s="38"/>
      <c r="K252" s="38"/>
      <c r="L252" s="39"/>
      <c r="M252" s="194"/>
      <c r="N252" s="195"/>
      <c r="O252" s="77"/>
      <c r="P252" s="77"/>
      <c r="Q252" s="77"/>
      <c r="R252" s="77"/>
      <c r="S252" s="77"/>
      <c r="T252" s="7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19" t="s">
        <v>279</v>
      </c>
      <c r="AU252" s="19" t="s">
        <v>89</v>
      </c>
    </row>
    <row r="253" s="2" customFormat="1" ht="16.5" customHeight="1">
      <c r="A253" s="38"/>
      <c r="B253" s="177"/>
      <c r="C253" s="178" t="s">
        <v>477</v>
      </c>
      <c r="D253" s="178" t="s">
        <v>231</v>
      </c>
      <c r="E253" s="179" t="s">
        <v>478</v>
      </c>
      <c r="F253" s="180" t="s">
        <v>479</v>
      </c>
      <c r="G253" s="181" t="s">
        <v>394</v>
      </c>
      <c r="H253" s="182">
        <v>1</v>
      </c>
      <c r="I253" s="183"/>
      <c r="J253" s="184">
        <f>ROUND(I253*H253,2)</f>
        <v>0</v>
      </c>
      <c r="K253" s="180" t="s">
        <v>395</v>
      </c>
      <c r="L253" s="39"/>
      <c r="M253" s="185" t="s">
        <v>1</v>
      </c>
      <c r="N253" s="186" t="s">
        <v>44</v>
      </c>
      <c r="O253" s="77"/>
      <c r="P253" s="187">
        <f>O253*H253</f>
        <v>0</v>
      </c>
      <c r="Q253" s="187">
        <v>0</v>
      </c>
      <c r="R253" s="187">
        <f>Q253*H253</f>
        <v>0</v>
      </c>
      <c r="S253" s="187">
        <v>0</v>
      </c>
      <c r="T253" s="188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189" t="s">
        <v>371</v>
      </c>
      <c r="AT253" s="189" t="s">
        <v>231</v>
      </c>
      <c r="AU253" s="189" t="s">
        <v>89</v>
      </c>
      <c r="AY253" s="19" t="s">
        <v>230</v>
      </c>
      <c r="BE253" s="190">
        <f>IF(N253="základní",J253,0)</f>
        <v>0</v>
      </c>
      <c r="BF253" s="190">
        <f>IF(N253="snížená",J253,0)</f>
        <v>0</v>
      </c>
      <c r="BG253" s="190">
        <f>IF(N253="zákl. přenesená",J253,0)</f>
        <v>0</v>
      </c>
      <c r="BH253" s="190">
        <f>IF(N253="sníž. přenesená",J253,0)</f>
        <v>0</v>
      </c>
      <c r="BI253" s="190">
        <f>IF(N253="nulová",J253,0)</f>
        <v>0</v>
      </c>
      <c r="BJ253" s="19" t="s">
        <v>87</v>
      </c>
      <c r="BK253" s="190">
        <f>ROUND(I253*H253,2)</f>
        <v>0</v>
      </c>
      <c r="BL253" s="19" t="s">
        <v>371</v>
      </c>
      <c r="BM253" s="189" t="s">
        <v>480</v>
      </c>
    </row>
    <row r="254" s="2" customFormat="1">
      <c r="A254" s="38"/>
      <c r="B254" s="39"/>
      <c r="C254" s="38"/>
      <c r="D254" s="191" t="s">
        <v>237</v>
      </c>
      <c r="E254" s="38"/>
      <c r="F254" s="192" t="s">
        <v>479</v>
      </c>
      <c r="G254" s="38"/>
      <c r="H254" s="38"/>
      <c r="I254" s="193"/>
      <c r="J254" s="38"/>
      <c r="K254" s="38"/>
      <c r="L254" s="39"/>
      <c r="M254" s="194"/>
      <c r="N254" s="195"/>
      <c r="O254" s="77"/>
      <c r="P254" s="77"/>
      <c r="Q254" s="77"/>
      <c r="R254" s="77"/>
      <c r="S254" s="77"/>
      <c r="T254" s="7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T254" s="19" t="s">
        <v>237</v>
      </c>
      <c r="AU254" s="19" t="s">
        <v>89</v>
      </c>
    </row>
    <row r="255" s="2" customFormat="1">
      <c r="A255" s="38"/>
      <c r="B255" s="39"/>
      <c r="C255" s="38"/>
      <c r="D255" s="199" t="s">
        <v>397</v>
      </c>
      <c r="E255" s="38"/>
      <c r="F255" s="200" t="s">
        <v>481</v>
      </c>
      <c r="G255" s="38"/>
      <c r="H255" s="38"/>
      <c r="I255" s="193"/>
      <c r="J255" s="38"/>
      <c r="K255" s="38"/>
      <c r="L255" s="39"/>
      <c r="M255" s="194"/>
      <c r="N255" s="195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397</v>
      </c>
      <c r="AU255" s="19" t="s">
        <v>89</v>
      </c>
    </row>
    <row r="256" s="2" customFormat="1">
      <c r="A256" s="38"/>
      <c r="B256" s="39"/>
      <c r="C256" s="38"/>
      <c r="D256" s="191" t="s">
        <v>279</v>
      </c>
      <c r="E256" s="38"/>
      <c r="F256" s="196" t="s">
        <v>482</v>
      </c>
      <c r="G256" s="38"/>
      <c r="H256" s="38"/>
      <c r="I256" s="193"/>
      <c r="J256" s="38"/>
      <c r="K256" s="38"/>
      <c r="L256" s="39"/>
      <c r="M256" s="194"/>
      <c r="N256" s="195"/>
      <c r="O256" s="77"/>
      <c r="P256" s="77"/>
      <c r="Q256" s="77"/>
      <c r="R256" s="77"/>
      <c r="S256" s="77"/>
      <c r="T256" s="7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T256" s="19" t="s">
        <v>279</v>
      </c>
      <c r="AU256" s="19" t="s">
        <v>89</v>
      </c>
    </row>
    <row r="257" s="2" customFormat="1" ht="16.5" customHeight="1">
      <c r="A257" s="38"/>
      <c r="B257" s="177"/>
      <c r="C257" s="178" t="s">
        <v>483</v>
      </c>
      <c r="D257" s="178" t="s">
        <v>231</v>
      </c>
      <c r="E257" s="179" t="s">
        <v>484</v>
      </c>
      <c r="F257" s="180" t="s">
        <v>485</v>
      </c>
      <c r="G257" s="181" t="s">
        <v>234</v>
      </c>
      <c r="H257" s="182">
        <v>1</v>
      </c>
      <c r="I257" s="183"/>
      <c r="J257" s="184">
        <f>ROUND(I257*H257,2)</f>
        <v>0</v>
      </c>
      <c r="K257" s="180" t="s">
        <v>370</v>
      </c>
      <c r="L257" s="39"/>
      <c r="M257" s="185" t="s">
        <v>1</v>
      </c>
      <c r="N257" s="186" t="s">
        <v>44</v>
      </c>
      <c r="O257" s="77"/>
      <c r="P257" s="187">
        <f>O257*H257</f>
        <v>0</v>
      </c>
      <c r="Q257" s="187">
        <v>0</v>
      </c>
      <c r="R257" s="187">
        <f>Q257*H257</f>
        <v>0</v>
      </c>
      <c r="S257" s="187">
        <v>0</v>
      </c>
      <c r="T257" s="188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89" t="s">
        <v>371</v>
      </c>
      <c r="AT257" s="189" t="s">
        <v>231</v>
      </c>
      <c r="AU257" s="189" t="s">
        <v>89</v>
      </c>
      <c r="AY257" s="19" t="s">
        <v>230</v>
      </c>
      <c r="BE257" s="190">
        <f>IF(N257="základní",J257,0)</f>
        <v>0</v>
      </c>
      <c r="BF257" s="190">
        <f>IF(N257="snížená",J257,0)</f>
        <v>0</v>
      </c>
      <c r="BG257" s="190">
        <f>IF(N257="zákl. přenesená",J257,0)</f>
        <v>0</v>
      </c>
      <c r="BH257" s="190">
        <f>IF(N257="sníž. přenesená",J257,0)</f>
        <v>0</v>
      </c>
      <c r="BI257" s="190">
        <f>IF(N257="nulová",J257,0)</f>
        <v>0</v>
      </c>
      <c r="BJ257" s="19" t="s">
        <v>87</v>
      </c>
      <c r="BK257" s="190">
        <f>ROUND(I257*H257,2)</f>
        <v>0</v>
      </c>
      <c r="BL257" s="19" t="s">
        <v>371</v>
      </c>
      <c r="BM257" s="189" t="s">
        <v>486</v>
      </c>
    </row>
    <row r="258" s="2" customFormat="1">
      <c r="A258" s="38"/>
      <c r="B258" s="39"/>
      <c r="C258" s="38"/>
      <c r="D258" s="191" t="s">
        <v>237</v>
      </c>
      <c r="E258" s="38"/>
      <c r="F258" s="192" t="s">
        <v>485</v>
      </c>
      <c r="G258" s="38"/>
      <c r="H258" s="38"/>
      <c r="I258" s="193"/>
      <c r="J258" s="38"/>
      <c r="K258" s="38"/>
      <c r="L258" s="39"/>
      <c r="M258" s="194"/>
      <c r="N258" s="195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237</v>
      </c>
      <c r="AU258" s="19" t="s">
        <v>89</v>
      </c>
    </row>
    <row r="259" s="2" customFormat="1">
      <c r="A259" s="38"/>
      <c r="B259" s="39"/>
      <c r="C259" s="38"/>
      <c r="D259" s="191" t="s">
        <v>279</v>
      </c>
      <c r="E259" s="38"/>
      <c r="F259" s="196" t="s">
        <v>487</v>
      </c>
      <c r="G259" s="38"/>
      <c r="H259" s="38"/>
      <c r="I259" s="193"/>
      <c r="J259" s="38"/>
      <c r="K259" s="38"/>
      <c r="L259" s="39"/>
      <c r="M259" s="194"/>
      <c r="N259" s="195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279</v>
      </c>
      <c r="AU259" s="19" t="s">
        <v>89</v>
      </c>
    </row>
    <row r="260" s="2" customFormat="1" ht="16.5" customHeight="1">
      <c r="A260" s="38"/>
      <c r="B260" s="177"/>
      <c r="C260" s="178" t="s">
        <v>488</v>
      </c>
      <c r="D260" s="178" t="s">
        <v>231</v>
      </c>
      <c r="E260" s="179" t="s">
        <v>489</v>
      </c>
      <c r="F260" s="180" t="s">
        <v>490</v>
      </c>
      <c r="G260" s="181" t="s">
        <v>234</v>
      </c>
      <c r="H260" s="182">
        <v>1</v>
      </c>
      <c r="I260" s="183"/>
      <c r="J260" s="184">
        <f>ROUND(I260*H260,2)</f>
        <v>0</v>
      </c>
      <c r="K260" s="180" t="s">
        <v>370</v>
      </c>
      <c r="L260" s="39"/>
      <c r="M260" s="185" t="s">
        <v>1</v>
      </c>
      <c r="N260" s="186" t="s">
        <v>44</v>
      </c>
      <c r="O260" s="77"/>
      <c r="P260" s="187">
        <f>O260*H260</f>
        <v>0</v>
      </c>
      <c r="Q260" s="187">
        <v>0</v>
      </c>
      <c r="R260" s="187">
        <f>Q260*H260</f>
        <v>0</v>
      </c>
      <c r="S260" s="187">
        <v>0</v>
      </c>
      <c r="T260" s="188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89" t="s">
        <v>371</v>
      </c>
      <c r="AT260" s="189" t="s">
        <v>231</v>
      </c>
      <c r="AU260" s="189" t="s">
        <v>89</v>
      </c>
      <c r="AY260" s="19" t="s">
        <v>230</v>
      </c>
      <c r="BE260" s="190">
        <f>IF(N260="základní",J260,0)</f>
        <v>0</v>
      </c>
      <c r="BF260" s="190">
        <f>IF(N260="snížená",J260,0)</f>
        <v>0</v>
      </c>
      <c r="BG260" s="190">
        <f>IF(N260="zákl. přenesená",J260,0)</f>
        <v>0</v>
      </c>
      <c r="BH260" s="190">
        <f>IF(N260="sníž. přenesená",J260,0)</f>
        <v>0</v>
      </c>
      <c r="BI260" s="190">
        <f>IF(N260="nulová",J260,0)</f>
        <v>0</v>
      </c>
      <c r="BJ260" s="19" t="s">
        <v>87</v>
      </c>
      <c r="BK260" s="190">
        <f>ROUND(I260*H260,2)</f>
        <v>0</v>
      </c>
      <c r="BL260" s="19" t="s">
        <v>371</v>
      </c>
      <c r="BM260" s="189" t="s">
        <v>491</v>
      </c>
    </row>
    <row r="261" s="2" customFormat="1">
      <c r="A261" s="38"/>
      <c r="B261" s="39"/>
      <c r="C261" s="38"/>
      <c r="D261" s="191" t="s">
        <v>237</v>
      </c>
      <c r="E261" s="38"/>
      <c r="F261" s="192" t="s">
        <v>490</v>
      </c>
      <c r="G261" s="38"/>
      <c r="H261" s="38"/>
      <c r="I261" s="193"/>
      <c r="J261" s="38"/>
      <c r="K261" s="38"/>
      <c r="L261" s="39"/>
      <c r="M261" s="194"/>
      <c r="N261" s="195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237</v>
      </c>
      <c r="AU261" s="19" t="s">
        <v>89</v>
      </c>
    </row>
    <row r="262" s="12" customFormat="1" ht="22.8" customHeight="1">
      <c r="A262" s="12"/>
      <c r="B262" s="166"/>
      <c r="C262" s="12"/>
      <c r="D262" s="167" t="s">
        <v>78</v>
      </c>
      <c r="E262" s="197" t="s">
        <v>492</v>
      </c>
      <c r="F262" s="197" t="s">
        <v>493</v>
      </c>
      <c r="G262" s="12"/>
      <c r="H262" s="12"/>
      <c r="I262" s="169"/>
      <c r="J262" s="198">
        <f>BK262</f>
        <v>0</v>
      </c>
      <c r="K262" s="12"/>
      <c r="L262" s="166"/>
      <c r="M262" s="171"/>
      <c r="N262" s="172"/>
      <c r="O262" s="172"/>
      <c r="P262" s="173">
        <f>SUM(P263:P264)</f>
        <v>0</v>
      </c>
      <c r="Q262" s="172"/>
      <c r="R262" s="173">
        <f>SUM(R263:R264)</f>
        <v>0</v>
      </c>
      <c r="S262" s="172"/>
      <c r="T262" s="174">
        <f>SUM(T263:T264)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167" t="s">
        <v>248</v>
      </c>
      <c r="AT262" s="175" t="s">
        <v>78</v>
      </c>
      <c r="AU262" s="175" t="s">
        <v>87</v>
      </c>
      <c r="AY262" s="167" t="s">
        <v>230</v>
      </c>
      <c r="BK262" s="176">
        <f>SUM(BK263:BK264)</f>
        <v>0</v>
      </c>
    </row>
    <row r="263" s="2" customFormat="1" ht="16.5" customHeight="1">
      <c r="A263" s="38"/>
      <c r="B263" s="177"/>
      <c r="C263" s="178" t="s">
        <v>494</v>
      </c>
      <c r="D263" s="178" t="s">
        <v>231</v>
      </c>
      <c r="E263" s="179" t="s">
        <v>495</v>
      </c>
      <c r="F263" s="180" t="s">
        <v>496</v>
      </c>
      <c r="G263" s="181" t="s">
        <v>234</v>
      </c>
      <c r="H263" s="182">
        <v>1</v>
      </c>
      <c r="I263" s="183"/>
      <c r="J263" s="184">
        <f>ROUND(I263*H263,2)</f>
        <v>0</v>
      </c>
      <c r="K263" s="180" t="s">
        <v>370</v>
      </c>
      <c r="L263" s="39"/>
      <c r="M263" s="185" t="s">
        <v>1</v>
      </c>
      <c r="N263" s="186" t="s">
        <v>44</v>
      </c>
      <c r="O263" s="77"/>
      <c r="P263" s="187">
        <f>O263*H263</f>
        <v>0</v>
      </c>
      <c r="Q263" s="187">
        <v>0</v>
      </c>
      <c r="R263" s="187">
        <f>Q263*H263</f>
        <v>0</v>
      </c>
      <c r="S263" s="187">
        <v>0</v>
      </c>
      <c r="T263" s="188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89" t="s">
        <v>371</v>
      </c>
      <c r="AT263" s="189" t="s">
        <v>231</v>
      </c>
      <c r="AU263" s="189" t="s">
        <v>89</v>
      </c>
      <c r="AY263" s="19" t="s">
        <v>230</v>
      </c>
      <c r="BE263" s="190">
        <f>IF(N263="základní",J263,0)</f>
        <v>0</v>
      </c>
      <c r="BF263" s="190">
        <f>IF(N263="snížená",J263,0)</f>
        <v>0</v>
      </c>
      <c r="BG263" s="190">
        <f>IF(N263="zákl. přenesená",J263,0)</f>
        <v>0</v>
      </c>
      <c r="BH263" s="190">
        <f>IF(N263="sníž. přenesená",J263,0)</f>
        <v>0</v>
      </c>
      <c r="BI263" s="190">
        <f>IF(N263="nulová",J263,0)</f>
        <v>0</v>
      </c>
      <c r="BJ263" s="19" t="s">
        <v>87</v>
      </c>
      <c r="BK263" s="190">
        <f>ROUND(I263*H263,2)</f>
        <v>0</v>
      </c>
      <c r="BL263" s="19" t="s">
        <v>371</v>
      </c>
      <c r="BM263" s="189" t="s">
        <v>497</v>
      </c>
    </row>
    <row r="264" s="2" customFormat="1">
      <c r="A264" s="38"/>
      <c r="B264" s="39"/>
      <c r="C264" s="38"/>
      <c r="D264" s="191" t="s">
        <v>237</v>
      </c>
      <c r="E264" s="38"/>
      <c r="F264" s="192" t="s">
        <v>496</v>
      </c>
      <c r="G264" s="38"/>
      <c r="H264" s="38"/>
      <c r="I264" s="193"/>
      <c r="J264" s="38"/>
      <c r="K264" s="38"/>
      <c r="L264" s="39"/>
      <c r="M264" s="201"/>
      <c r="N264" s="202"/>
      <c r="O264" s="203"/>
      <c r="P264" s="203"/>
      <c r="Q264" s="203"/>
      <c r="R264" s="203"/>
      <c r="S264" s="203"/>
      <c r="T264" s="204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19" t="s">
        <v>237</v>
      </c>
      <c r="AU264" s="19" t="s">
        <v>89</v>
      </c>
    </row>
    <row r="265" s="2" customFormat="1" ht="6.96" customHeight="1">
      <c r="A265" s="38"/>
      <c r="B265" s="60"/>
      <c r="C265" s="61"/>
      <c r="D265" s="61"/>
      <c r="E265" s="61"/>
      <c r="F265" s="61"/>
      <c r="G265" s="61"/>
      <c r="H265" s="61"/>
      <c r="I265" s="61"/>
      <c r="J265" s="61"/>
      <c r="K265" s="61"/>
      <c r="L265" s="39"/>
      <c r="M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</row>
  </sheetData>
  <autoFilter ref="C122:K264"/>
  <mergeCells count="9">
    <mergeCell ref="E7:H7"/>
    <mergeCell ref="E9:H9"/>
    <mergeCell ref="E18:H18"/>
    <mergeCell ref="E27:H27"/>
    <mergeCell ref="E85:H85"/>
    <mergeCell ref="E87:H87"/>
    <mergeCell ref="E113:H113"/>
    <mergeCell ref="E115:H115"/>
    <mergeCell ref="L2:V2"/>
  </mergeCells>
  <hyperlinks>
    <hyperlink ref="F209" r:id="rId1" display="https://podminky.urs.cz/item/CS_URS_2025_01/013294000"/>
    <hyperlink ref="F218" r:id="rId2" display="https://podminky.urs.cz/item/CS_URS_2025_01/032103000"/>
    <hyperlink ref="F221" r:id="rId3" display="https://podminky.urs.cz/item/CS_URS_2025_01/032403000"/>
    <hyperlink ref="F233" r:id="rId4" display="https://podminky.urs.cz/item/CS_URS_2025_01/039002000"/>
    <hyperlink ref="F251" r:id="rId5" display="https://podminky.urs.cz/item/CS_URS_2025_01/072103000"/>
    <hyperlink ref="F255" r:id="rId6" display="https://podminky.urs.cz/item/CS_URS_2025_01/072203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7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2562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3352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ROUND(J128,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ROUND((SUM(BE128:BE493)),  2)</f>
        <v>0</v>
      </c>
      <c r="G35" s="38"/>
      <c r="H35" s="38"/>
      <c r="I35" s="136">
        <v>0.20999999999999999</v>
      </c>
      <c r="J35" s="135">
        <f>ROUND(((SUM(BE128:BE493))*I35),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ROUND((SUM(BF128:BF493)),  2)</f>
        <v>0</v>
      </c>
      <c r="G36" s="38"/>
      <c r="H36" s="38"/>
      <c r="I36" s="136">
        <v>0.12</v>
      </c>
      <c r="J36" s="135">
        <f>ROUND(((SUM(BF128:BF493))*I36),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ROUND((SUM(BG128:BG493)),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ROUND((SUM(BH128:BH493)),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ROUND((SUM(BI128:BI493)),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2562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SO302.9 - Tůně s retenčním prostorem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J128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1927</v>
      </c>
      <c r="E99" s="150"/>
      <c r="F99" s="150"/>
      <c r="G99" s="150"/>
      <c r="H99" s="150"/>
      <c r="I99" s="150"/>
      <c r="J99" s="151">
        <f>J129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J130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1928</v>
      </c>
      <c r="E101" s="154"/>
      <c r="F101" s="154"/>
      <c r="G101" s="154"/>
      <c r="H101" s="154"/>
      <c r="I101" s="154"/>
      <c r="J101" s="155">
        <f>J325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502</v>
      </c>
      <c r="E102" s="154"/>
      <c r="F102" s="154"/>
      <c r="G102" s="154"/>
      <c r="H102" s="154"/>
      <c r="I102" s="154"/>
      <c r="J102" s="155">
        <f>J356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505</v>
      </c>
      <c r="E103" s="154"/>
      <c r="F103" s="154"/>
      <c r="G103" s="154"/>
      <c r="H103" s="154"/>
      <c r="I103" s="154"/>
      <c r="J103" s="155">
        <f>J415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2"/>
      <c r="C104" s="10"/>
      <c r="D104" s="153" t="s">
        <v>508</v>
      </c>
      <c r="E104" s="154"/>
      <c r="F104" s="154"/>
      <c r="G104" s="154"/>
      <c r="H104" s="154"/>
      <c r="I104" s="154"/>
      <c r="J104" s="155">
        <f>J479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9" customFormat="1" ht="24.96" customHeight="1">
      <c r="A105" s="9"/>
      <c r="B105" s="148"/>
      <c r="C105" s="9"/>
      <c r="D105" s="149" t="s">
        <v>3353</v>
      </c>
      <c r="E105" s="150"/>
      <c r="F105" s="150"/>
      <c r="G105" s="150"/>
      <c r="H105" s="150"/>
      <c r="I105" s="150"/>
      <c r="J105" s="151">
        <f>J486</f>
        <v>0</v>
      </c>
      <c r="K105" s="9"/>
      <c r="L105" s="148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10" customFormat="1" ht="19.92" customHeight="1">
      <c r="A106" s="10"/>
      <c r="B106" s="152"/>
      <c r="C106" s="10"/>
      <c r="D106" s="153" t="s">
        <v>3354</v>
      </c>
      <c r="E106" s="154"/>
      <c r="F106" s="154"/>
      <c r="G106" s="154"/>
      <c r="H106" s="154"/>
      <c r="I106" s="154"/>
      <c r="J106" s="155">
        <f>J487</f>
        <v>0</v>
      </c>
      <c r="K106" s="10"/>
      <c r="L106" s="152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215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29" t="str">
        <f>E7</f>
        <v>Veřejná prostranství v lokalitě Z15 v Plané - etapa 1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" customFormat="1" ht="12" customHeight="1">
      <c r="B117" s="22"/>
      <c r="C117" s="32" t="s">
        <v>201</v>
      </c>
      <c r="L117" s="22"/>
    </row>
    <row r="118" s="2" customFormat="1" ht="16.5" customHeight="1">
      <c r="A118" s="38"/>
      <c r="B118" s="39"/>
      <c r="C118" s="38"/>
      <c r="D118" s="38"/>
      <c r="E118" s="129" t="s">
        <v>2562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1924</v>
      </c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6.5" customHeight="1">
      <c r="A120" s="38"/>
      <c r="B120" s="39"/>
      <c r="C120" s="38"/>
      <c r="D120" s="38"/>
      <c r="E120" s="67" t="str">
        <f>E11</f>
        <v>SO302.9 - Tůně s retenčním prostorem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</v>
      </c>
      <c r="D122" s="38"/>
      <c r="E122" s="38"/>
      <c r="F122" s="27" t="str">
        <f>F14</f>
        <v xml:space="preserve">Planá u Mariánských Lázní [721280] </v>
      </c>
      <c r="G122" s="38"/>
      <c r="H122" s="38"/>
      <c r="I122" s="32" t="s">
        <v>22</v>
      </c>
      <c r="J122" s="69" t="str">
        <f>IF(J14="","",J14)</f>
        <v>10. 12. 2024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24</v>
      </c>
      <c r="D124" s="38"/>
      <c r="E124" s="38"/>
      <c r="F124" s="27" t="str">
        <f>E17</f>
        <v>Planá</v>
      </c>
      <c r="G124" s="38"/>
      <c r="H124" s="38"/>
      <c r="I124" s="32" t="s">
        <v>31</v>
      </c>
      <c r="J124" s="36" t="str">
        <f>E23</f>
        <v>Laboro ateliér s.r.o.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29</v>
      </c>
      <c r="D125" s="38"/>
      <c r="E125" s="38"/>
      <c r="F125" s="27" t="str">
        <f>IF(E20="","",E20)</f>
        <v>Vyplň údaj</v>
      </c>
      <c r="G125" s="38"/>
      <c r="H125" s="38"/>
      <c r="I125" s="32" t="s">
        <v>36</v>
      </c>
      <c r="J125" s="36" t="str">
        <f>E26</f>
        <v>Laboro ateliér s.r.o.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0.32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11" customFormat="1" ht="29.28" customHeight="1">
      <c r="A127" s="156"/>
      <c r="B127" s="157"/>
      <c r="C127" s="158" t="s">
        <v>216</v>
      </c>
      <c r="D127" s="159" t="s">
        <v>64</v>
      </c>
      <c r="E127" s="159" t="s">
        <v>60</v>
      </c>
      <c r="F127" s="159" t="s">
        <v>61</v>
      </c>
      <c r="G127" s="159" t="s">
        <v>217</v>
      </c>
      <c r="H127" s="159" t="s">
        <v>218</v>
      </c>
      <c r="I127" s="159" t="s">
        <v>219</v>
      </c>
      <c r="J127" s="159" t="s">
        <v>205</v>
      </c>
      <c r="K127" s="160" t="s">
        <v>220</v>
      </c>
      <c r="L127" s="161"/>
      <c r="M127" s="86" t="s">
        <v>1</v>
      </c>
      <c r="N127" s="87" t="s">
        <v>43</v>
      </c>
      <c r="O127" s="87" t="s">
        <v>221</v>
      </c>
      <c r="P127" s="87" t="s">
        <v>222</v>
      </c>
      <c r="Q127" s="87" t="s">
        <v>223</v>
      </c>
      <c r="R127" s="87" t="s">
        <v>224</v>
      </c>
      <c r="S127" s="87" t="s">
        <v>225</v>
      </c>
      <c r="T127" s="88" t="s">
        <v>226</v>
      </c>
      <c r="U127" s="156"/>
      <c r="V127" s="156"/>
      <c r="W127" s="156"/>
      <c r="X127" s="156"/>
      <c r="Y127" s="156"/>
      <c r="Z127" s="156"/>
      <c r="AA127" s="156"/>
      <c r="AB127" s="156"/>
      <c r="AC127" s="156"/>
      <c r="AD127" s="156"/>
      <c r="AE127" s="156"/>
    </row>
    <row r="128" s="2" customFormat="1" ht="22.8" customHeight="1">
      <c r="A128" s="38"/>
      <c r="B128" s="39"/>
      <c r="C128" s="93" t="s">
        <v>227</v>
      </c>
      <c r="D128" s="38"/>
      <c r="E128" s="38"/>
      <c r="F128" s="38"/>
      <c r="G128" s="38"/>
      <c r="H128" s="38"/>
      <c r="I128" s="38"/>
      <c r="J128" s="162">
        <f>BK128</f>
        <v>0</v>
      </c>
      <c r="K128" s="38"/>
      <c r="L128" s="39"/>
      <c r="M128" s="89"/>
      <c r="N128" s="73"/>
      <c r="O128" s="90"/>
      <c r="P128" s="163">
        <f>P129+P486</f>
        <v>0</v>
      </c>
      <c r="Q128" s="90"/>
      <c r="R128" s="163">
        <f>R129+R486</f>
        <v>3384.3461585599998</v>
      </c>
      <c r="S128" s="90"/>
      <c r="T128" s="164">
        <f>T129+T486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78</v>
      </c>
      <c r="AU128" s="19" t="s">
        <v>207</v>
      </c>
      <c r="BK128" s="165">
        <f>BK129+BK486</f>
        <v>0</v>
      </c>
    </row>
    <row r="129" s="12" customFormat="1" ht="25.92" customHeight="1">
      <c r="A129" s="12"/>
      <c r="B129" s="166"/>
      <c r="C129" s="12"/>
      <c r="D129" s="167" t="s">
        <v>78</v>
      </c>
      <c r="E129" s="168" t="s">
        <v>509</v>
      </c>
      <c r="F129" s="168" t="s">
        <v>1929</v>
      </c>
      <c r="G129" s="12"/>
      <c r="H129" s="12"/>
      <c r="I129" s="169"/>
      <c r="J129" s="170">
        <f>BK129</f>
        <v>0</v>
      </c>
      <c r="K129" s="12"/>
      <c r="L129" s="166"/>
      <c r="M129" s="171"/>
      <c r="N129" s="172"/>
      <c r="O129" s="172"/>
      <c r="P129" s="173">
        <f>P130+P325+P356+P415+P479</f>
        <v>0</v>
      </c>
      <c r="Q129" s="172"/>
      <c r="R129" s="173">
        <f>R130+R325+R356+R415+R479</f>
        <v>3384.3461585599998</v>
      </c>
      <c r="S129" s="172"/>
      <c r="T129" s="174">
        <f>T130+T325+T356+T415+T479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67" t="s">
        <v>87</v>
      </c>
      <c r="AT129" s="175" t="s">
        <v>78</v>
      </c>
      <c r="AU129" s="175" t="s">
        <v>79</v>
      </c>
      <c r="AY129" s="167" t="s">
        <v>230</v>
      </c>
      <c r="BK129" s="176">
        <f>BK130+BK325+BK356+BK415+BK479</f>
        <v>0</v>
      </c>
    </row>
    <row r="130" s="12" customFormat="1" ht="22.8" customHeight="1">
      <c r="A130" s="12"/>
      <c r="B130" s="166"/>
      <c r="C130" s="12"/>
      <c r="D130" s="167" t="s">
        <v>78</v>
      </c>
      <c r="E130" s="197" t="s">
        <v>87</v>
      </c>
      <c r="F130" s="197" t="s">
        <v>511</v>
      </c>
      <c r="G130" s="12"/>
      <c r="H130" s="12"/>
      <c r="I130" s="169"/>
      <c r="J130" s="198">
        <f>BK130</f>
        <v>0</v>
      </c>
      <c r="K130" s="12"/>
      <c r="L130" s="166"/>
      <c r="M130" s="171"/>
      <c r="N130" s="172"/>
      <c r="O130" s="172"/>
      <c r="P130" s="173">
        <f>SUM(P131:P324)</f>
        <v>0</v>
      </c>
      <c r="Q130" s="172"/>
      <c r="R130" s="173">
        <f>SUM(R131:R324)</f>
        <v>0.16880000000000001</v>
      </c>
      <c r="S130" s="172"/>
      <c r="T130" s="174">
        <f>SUM(T131:T324)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167" t="s">
        <v>87</v>
      </c>
      <c r="AT130" s="175" t="s">
        <v>78</v>
      </c>
      <c r="AU130" s="175" t="s">
        <v>87</v>
      </c>
      <c r="AY130" s="167" t="s">
        <v>230</v>
      </c>
      <c r="BK130" s="176">
        <f>SUM(BK131:BK324)</f>
        <v>0</v>
      </c>
    </row>
    <row r="131" s="2" customFormat="1" ht="16.5" customHeight="1">
      <c r="A131" s="38"/>
      <c r="B131" s="177"/>
      <c r="C131" s="178" t="s">
        <v>87</v>
      </c>
      <c r="D131" s="178" t="s">
        <v>231</v>
      </c>
      <c r="E131" s="179" t="s">
        <v>565</v>
      </c>
      <c r="F131" s="180" t="s">
        <v>566</v>
      </c>
      <c r="G131" s="181" t="s">
        <v>514</v>
      </c>
      <c r="H131" s="182">
        <v>4900</v>
      </c>
      <c r="I131" s="183"/>
      <c r="J131" s="184">
        <f>ROUND(I131*H131,2)</f>
        <v>0</v>
      </c>
      <c r="K131" s="180" t="s">
        <v>515</v>
      </c>
      <c r="L131" s="39"/>
      <c r="M131" s="185" t="s">
        <v>1</v>
      </c>
      <c r="N131" s="186" t="s">
        <v>44</v>
      </c>
      <c r="O131" s="77"/>
      <c r="P131" s="187">
        <f>O131*H131</f>
        <v>0</v>
      </c>
      <c r="Q131" s="187">
        <v>0</v>
      </c>
      <c r="R131" s="187">
        <f>Q131*H131</f>
        <v>0</v>
      </c>
      <c r="S131" s="187">
        <v>0</v>
      </c>
      <c r="T131" s="18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89" t="s">
        <v>235</v>
      </c>
      <c r="AT131" s="189" t="s">
        <v>231</v>
      </c>
      <c r="AU131" s="189" t="s">
        <v>89</v>
      </c>
      <c r="AY131" s="19" t="s">
        <v>230</v>
      </c>
      <c r="BE131" s="190">
        <f>IF(N131="základní",J131,0)</f>
        <v>0</v>
      </c>
      <c r="BF131" s="190">
        <f>IF(N131="snížená",J131,0)</f>
        <v>0</v>
      </c>
      <c r="BG131" s="190">
        <f>IF(N131="zákl. přenesená",J131,0)</f>
        <v>0</v>
      </c>
      <c r="BH131" s="190">
        <f>IF(N131="sníž. přenesená",J131,0)</f>
        <v>0</v>
      </c>
      <c r="BI131" s="190">
        <f>IF(N131="nulová",J131,0)</f>
        <v>0</v>
      </c>
      <c r="BJ131" s="19" t="s">
        <v>87</v>
      </c>
      <c r="BK131" s="190">
        <f>ROUND(I131*H131,2)</f>
        <v>0</v>
      </c>
      <c r="BL131" s="19" t="s">
        <v>235</v>
      </c>
      <c r="BM131" s="189" t="s">
        <v>3355</v>
      </c>
    </row>
    <row r="132" s="2" customFormat="1">
      <c r="A132" s="38"/>
      <c r="B132" s="39"/>
      <c r="C132" s="38"/>
      <c r="D132" s="191" t="s">
        <v>237</v>
      </c>
      <c r="E132" s="38"/>
      <c r="F132" s="192" t="s">
        <v>568</v>
      </c>
      <c r="G132" s="38"/>
      <c r="H132" s="38"/>
      <c r="I132" s="193"/>
      <c r="J132" s="38"/>
      <c r="K132" s="38"/>
      <c r="L132" s="39"/>
      <c r="M132" s="194"/>
      <c r="N132" s="195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237</v>
      </c>
      <c r="AU132" s="19" t="s">
        <v>89</v>
      </c>
    </row>
    <row r="133" s="2" customFormat="1">
      <c r="A133" s="38"/>
      <c r="B133" s="39"/>
      <c r="C133" s="38"/>
      <c r="D133" s="199" t="s">
        <v>397</v>
      </c>
      <c r="E133" s="38"/>
      <c r="F133" s="200" t="s">
        <v>569</v>
      </c>
      <c r="G133" s="38"/>
      <c r="H133" s="38"/>
      <c r="I133" s="193"/>
      <c r="J133" s="38"/>
      <c r="K133" s="38"/>
      <c r="L133" s="39"/>
      <c r="M133" s="194"/>
      <c r="N133" s="195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397</v>
      </c>
      <c r="AU133" s="19" t="s">
        <v>89</v>
      </c>
    </row>
    <row r="134" s="13" customFormat="1">
      <c r="A134" s="13"/>
      <c r="B134" s="205"/>
      <c r="C134" s="13"/>
      <c r="D134" s="191" t="s">
        <v>519</v>
      </c>
      <c r="E134" s="206" t="s">
        <v>1</v>
      </c>
      <c r="F134" s="207" t="s">
        <v>3356</v>
      </c>
      <c r="G134" s="13"/>
      <c r="H134" s="208">
        <v>4900</v>
      </c>
      <c r="I134" s="209"/>
      <c r="J134" s="13"/>
      <c r="K134" s="13"/>
      <c r="L134" s="205"/>
      <c r="M134" s="210"/>
      <c r="N134" s="211"/>
      <c r="O134" s="211"/>
      <c r="P134" s="211"/>
      <c r="Q134" s="211"/>
      <c r="R134" s="211"/>
      <c r="S134" s="211"/>
      <c r="T134" s="21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06" t="s">
        <v>519</v>
      </c>
      <c r="AU134" s="206" t="s">
        <v>89</v>
      </c>
      <c r="AV134" s="13" t="s">
        <v>89</v>
      </c>
      <c r="AW134" s="13" t="s">
        <v>35</v>
      </c>
      <c r="AX134" s="13" t="s">
        <v>79</v>
      </c>
      <c r="AY134" s="206" t="s">
        <v>230</v>
      </c>
    </row>
    <row r="135" s="14" customFormat="1">
      <c r="A135" s="14"/>
      <c r="B135" s="213"/>
      <c r="C135" s="14"/>
      <c r="D135" s="191" t="s">
        <v>519</v>
      </c>
      <c r="E135" s="214" t="s">
        <v>1</v>
      </c>
      <c r="F135" s="215" t="s">
        <v>534</v>
      </c>
      <c r="G135" s="14"/>
      <c r="H135" s="216">
        <v>4900</v>
      </c>
      <c r="I135" s="217"/>
      <c r="J135" s="14"/>
      <c r="K135" s="14"/>
      <c r="L135" s="213"/>
      <c r="M135" s="218"/>
      <c r="N135" s="219"/>
      <c r="O135" s="219"/>
      <c r="P135" s="219"/>
      <c r="Q135" s="219"/>
      <c r="R135" s="219"/>
      <c r="S135" s="219"/>
      <c r="T135" s="220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14" t="s">
        <v>519</v>
      </c>
      <c r="AU135" s="214" t="s">
        <v>89</v>
      </c>
      <c r="AV135" s="14" t="s">
        <v>235</v>
      </c>
      <c r="AW135" s="14" t="s">
        <v>35</v>
      </c>
      <c r="AX135" s="14" t="s">
        <v>87</v>
      </c>
      <c r="AY135" s="214" t="s">
        <v>230</v>
      </c>
    </row>
    <row r="136" s="2" customFormat="1" ht="16.5" customHeight="1">
      <c r="A136" s="38"/>
      <c r="B136" s="177"/>
      <c r="C136" s="178" t="s">
        <v>89</v>
      </c>
      <c r="D136" s="178" t="s">
        <v>231</v>
      </c>
      <c r="E136" s="179" t="s">
        <v>3357</v>
      </c>
      <c r="F136" s="180" t="s">
        <v>3358</v>
      </c>
      <c r="G136" s="181" t="s">
        <v>578</v>
      </c>
      <c r="H136" s="182">
        <v>3911.895</v>
      </c>
      <c r="I136" s="183"/>
      <c r="J136" s="184">
        <f>ROUND(I136*H136,2)</f>
        <v>0</v>
      </c>
      <c r="K136" s="180" t="s">
        <v>515</v>
      </c>
      <c r="L136" s="39"/>
      <c r="M136" s="185" t="s">
        <v>1</v>
      </c>
      <c r="N136" s="186" t="s">
        <v>44</v>
      </c>
      <c r="O136" s="77"/>
      <c r="P136" s="187">
        <f>O136*H136</f>
        <v>0</v>
      </c>
      <c r="Q136" s="187">
        <v>0</v>
      </c>
      <c r="R136" s="187">
        <f>Q136*H136</f>
        <v>0</v>
      </c>
      <c r="S136" s="187">
        <v>0</v>
      </c>
      <c r="T136" s="18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89" t="s">
        <v>235</v>
      </c>
      <c r="AT136" s="189" t="s">
        <v>231</v>
      </c>
      <c r="AU136" s="189" t="s">
        <v>89</v>
      </c>
      <c r="AY136" s="19" t="s">
        <v>230</v>
      </c>
      <c r="BE136" s="190">
        <f>IF(N136="základní",J136,0)</f>
        <v>0</v>
      </c>
      <c r="BF136" s="190">
        <f>IF(N136="snížená",J136,0)</f>
        <v>0</v>
      </c>
      <c r="BG136" s="190">
        <f>IF(N136="zákl. přenesená",J136,0)</f>
        <v>0</v>
      </c>
      <c r="BH136" s="190">
        <f>IF(N136="sníž. přenesená",J136,0)</f>
        <v>0</v>
      </c>
      <c r="BI136" s="190">
        <f>IF(N136="nulová",J136,0)</f>
        <v>0</v>
      </c>
      <c r="BJ136" s="19" t="s">
        <v>87</v>
      </c>
      <c r="BK136" s="190">
        <f>ROUND(I136*H136,2)</f>
        <v>0</v>
      </c>
      <c r="BL136" s="19" t="s">
        <v>235</v>
      </c>
      <c r="BM136" s="189" t="s">
        <v>3359</v>
      </c>
    </row>
    <row r="137" s="2" customFormat="1">
      <c r="A137" s="38"/>
      <c r="B137" s="39"/>
      <c r="C137" s="38"/>
      <c r="D137" s="191" t="s">
        <v>237</v>
      </c>
      <c r="E137" s="38"/>
      <c r="F137" s="192" t="s">
        <v>3360</v>
      </c>
      <c r="G137" s="38"/>
      <c r="H137" s="38"/>
      <c r="I137" s="193"/>
      <c r="J137" s="38"/>
      <c r="K137" s="38"/>
      <c r="L137" s="39"/>
      <c r="M137" s="194"/>
      <c r="N137" s="195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237</v>
      </c>
      <c r="AU137" s="19" t="s">
        <v>89</v>
      </c>
    </row>
    <row r="138" s="2" customFormat="1">
      <c r="A138" s="38"/>
      <c r="B138" s="39"/>
      <c r="C138" s="38"/>
      <c r="D138" s="199" t="s">
        <v>397</v>
      </c>
      <c r="E138" s="38"/>
      <c r="F138" s="200" t="s">
        <v>3361</v>
      </c>
      <c r="G138" s="38"/>
      <c r="H138" s="38"/>
      <c r="I138" s="193"/>
      <c r="J138" s="38"/>
      <c r="K138" s="38"/>
      <c r="L138" s="39"/>
      <c r="M138" s="194"/>
      <c r="N138" s="195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397</v>
      </c>
      <c r="AU138" s="19" t="s">
        <v>89</v>
      </c>
    </row>
    <row r="139" s="13" customFormat="1">
      <c r="A139" s="13"/>
      <c r="B139" s="205"/>
      <c r="C139" s="13"/>
      <c r="D139" s="191" t="s">
        <v>519</v>
      </c>
      <c r="E139" s="206" t="s">
        <v>1</v>
      </c>
      <c r="F139" s="207" t="s">
        <v>3362</v>
      </c>
      <c r="G139" s="13"/>
      <c r="H139" s="208">
        <v>4000</v>
      </c>
      <c r="I139" s="209"/>
      <c r="J139" s="13"/>
      <c r="K139" s="13"/>
      <c r="L139" s="205"/>
      <c r="M139" s="210"/>
      <c r="N139" s="211"/>
      <c r="O139" s="211"/>
      <c r="P139" s="211"/>
      <c r="Q139" s="211"/>
      <c r="R139" s="211"/>
      <c r="S139" s="211"/>
      <c r="T139" s="21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06" t="s">
        <v>519</v>
      </c>
      <c r="AU139" s="206" t="s">
        <v>89</v>
      </c>
      <c r="AV139" s="13" t="s">
        <v>89</v>
      </c>
      <c r="AW139" s="13" t="s">
        <v>35</v>
      </c>
      <c r="AX139" s="13" t="s">
        <v>79</v>
      </c>
      <c r="AY139" s="206" t="s">
        <v>230</v>
      </c>
    </row>
    <row r="140" s="16" customFormat="1">
      <c r="A140" s="16"/>
      <c r="B140" s="228"/>
      <c r="C140" s="16"/>
      <c r="D140" s="191" t="s">
        <v>519</v>
      </c>
      <c r="E140" s="229" t="s">
        <v>1</v>
      </c>
      <c r="F140" s="230" t="s">
        <v>685</v>
      </c>
      <c r="G140" s="16"/>
      <c r="H140" s="231">
        <v>4000</v>
      </c>
      <c r="I140" s="232"/>
      <c r="J140" s="16"/>
      <c r="K140" s="16"/>
      <c r="L140" s="228"/>
      <c r="M140" s="233"/>
      <c r="N140" s="234"/>
      <c r="O140" s="234"/>
      <c r="P140" s="234"/>
      <c r="Q140" s="234"/>
      <c r="R140" s="234"/>
      <c r="S140" s="234"/>
      <c r="T140" s="235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T140" s="229" t="s">
        <v>519</v>
      </c>
      <c r="AU140" s="229" t="s">
        <v>89</v>
      </c>
      <c r="AV140" s="16" t="s">
        <v>241</v>
      </c>
      <c r="AW140" s="16" t="s">
        <v>35</v>
      </c>
      <c r="AX140" s="16" t="s">
        <v>79</v>
      </c>
      <c r="AY140" s="229" t="s">
        <v>230</v>
      </c>
    </row>
    <row r="141" s="15" customFormat="1">
      <c r="A141" s="15"/>
      <c r="B141" s="221"/>
      <c r="C141" s="15"/>
      <c r="D141" s="191" t="s">
        <v>519</v>
      </c>
      <c r="E141" s="222" t="s">
        <v>1</v>
      </c>
      <c r="F141" s="223" t="s">
        <v>3363</v>
      </c>
      <c r="G141" s="15"/>
      <c r="H141" s="222" t="s">
        <v>1</v>
      </c>
      <c r="I141" s="224"/>
      <c r="J141" s="15"/>
      <c r="K141" s="15"/>
      <c r="L141" s="221"/>
      <c r="M141" s="225"/>
      <c r="N141" s="226"/>
      <c r="O141" s="226"/>
      <c r="P141" s="226"/>
      <c r="Q141" s="226"/>
      <c r="R141" s="226"/>
      <c r="S141" s="226"/>
      <c r="T141" s="227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22" t="s">
        <v>519</v>
      </c>
      <c r="AU141" s="222" t="s">
        <v>89</v>
      </c>
      <c r="AV141" s="15" t="s">
        <v>87</v>
      </c>
      <c r="AW141" s="15" t="s">
        <v>35</v>
      </c>
      <c r="AX141" s="15" t="s">
        <v>79</v>
      </c>
      <c r="AY141" s="222" t="s">
        <v>230</v>
      </c>
    </row>
    <row r="142" s="13" customFormat="1">
      <c r="A142" s="13"/>
      <c r="B142" s="205"/>
      <c r="C142" s="13"/>
      <c r="D142" s="191" t="s">
        <v>519</v>
      </c>
      <c r="E142" s="206" t="s">
        <v>1</v>
      </c>
      <c r="F142" s="207" t="s">
        <v>3364</v>
      </c>
      <c r="G142" s="13"/>
      <c r="H142" s="208">
        <v>80.424999999999997</v>
      </c>
      <c r="I142" s="209"/>
      <c r="J142" s="13"/>
      <c r="K142" s="13"/>
      <c r="L142" s="205"/>
      <c r="M142" s="210"/>
      <c r="N142" s="211"/>
      <c r="O142" s="211"/>
      <c r="P142" s="211"/>
      <c r="Q142" s="211"/>
      <c r="R142" s="211"/>
      <c r="S142" s="211"/>
      <c r="T142" s="21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6" t="s">
        <v>519</v>
      </c>
      <c r="AU142" s="206" t="s">
        <v>89</v>
      </c>
      <c r="AV142" s="13" t="s">
        <v>89</v>
      </c>
      <c r="AW142" s="13" t="s">
        <v>35</v>
      </c>
      <c r="AX142" s="13" t="s">
        <v>79</v>
      </c>
      <c r="AY142" s="206" t="s">
        <v>230</v>
      </c>
    </row>
    <row r="143" s="13" customFormat="1">
      <c r="A143" s="13"/>
      <c r="B143" s="205"/>
      <c r="C143" s="13"/>
      <c r="D143" s="191" t="s">
        <v>519</v>
      </c>
      <c r="E143" s="206" t="s">
        <v>1</v>
      </c>
      <c r="F143" s="207" t="s">
        <v>3365</v>
      </c>
      <c r="G143" s="13"/>
      <c r="H143" s="208">
        <v>669.72500000000002</v>
      </c>
      <c r="I143" s="209"/>
      <c r="J143" s="13"/>
      <c r="K143" s="13"/>
      <c r="L143" s="205"/>
      <c r="M143" s="210"/>
      <c r="N143" s="211"/>
      <c r="O143" s="211"/>
      <c r="P143" s="211"/>
      <c r="Q143" s="211"/>
      <c r="R143" s="211"/>
      <c r="S143" s="211"/>
      <c r="T143" s="21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6" t="s">
        <v>519</v>
      </c>
      <c r="AU143" s="206" t="s">
        <v>89</v>
      </c>
      <c r="AV143" s="13" t="s">
        <v>89</v>
      </c>
      <c r="AW143" s="13" t="s">
        <v>35</v>
      </c>
      <c r="AX143" s="13" t="s">
        <v>79</v>
      </c>
      <c r="AY143" s="206" t="s">
        <v>230</v>
      </c>
    </row>
    <row r="144" s="13" customFormat="1">
      <c r="A144" s="13"/>
      <c r="B144" s="205"/>
      <c r="C144" s="13"/>
      <c r="D144" s="191" t="s">
        <v>519</v>
      </c>
      <c r="E144" s="206" t="s">
        <v>1</v>
      </c>
      <c r="F144" s="207" t="s">
        <v>3364</v>
      </c>
      <c r="G144" s="13"/>
      <c r="H144" s="208">
        <v>80.424999999999997</v>
      </c>
      <c r="I144" s="209"/>
      <c r="J144" s="13"/>
      <c r="K144" s="13"/>
      <c r="L144" s="205"/>
      <c r="M144" s="210"/>
      <c r="N144" s="211"/>
      <c r="O144" s="211"/>
      <c r="P144" s="211"/>
      <c r="Q144" s="211"/>
      <c r="R144" s="211"/>
      <c r="S144" s="211"/>
      <c r="T144" s="21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06" t="s">
        <v>519</v>
      </c>
      <c r="AU144" s="206" t="s">
        <v>89</v>
      </c>
      <c r="AV144" s="13" t="s">
        <v>89</v>
      </c>
      <c r="AW144" s="13" t="s">
        <v>35</v>
      </c>
      <c r="AX144" s="13" t="s">
        <v>79</v>
      </c>
      <c r="AY144" s="206" t="s">
        <v>230</v>
      </c>
    </row>
    <row r="145" s="13" customFormat="1">
      <c r="A145" s="13"/>
      <c r="B145" s="205"/>
      <c r="C145" s="13"/>
      <c r="D145" s="191" t="s">
        <v>519</v>
      </c>
      <c r="E145" s="206" t="s">
        <v>1</v>
      </c>
      <c r="F145" s="207" t="s">
        <v>3366</v>
      </c>
      <c r="G145" s="13"/>
      <c r="H145" s="208">
        <v>704.97299999999996</v>
      </c>
      <c r="I145" s="209"/>
      <c r="J145" s="13"/>
      <c r="K145" s="13"/>
      <c r="L145" s="205"/>
      <c r="M145" s="210"/>
      <c r="N145" s="211"/>
      <c r="O145" s="211"/>
      <c r="P145" s="211"/>
      <c r="Q145" s="211"/>
      <c r="R145" s="211"/>
      <c r="S145" s="211"/>
      <c r="T145" s="21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06" t="s">
        <v>519</v>
      </c>
      <c r="AU145" s="206" t="s">
        <v>89</v>
      </c>
      <c r="AV145" s="13" t="s">
        <v>89</v>
      </c>
      <c r="AW145" s="13" t="s">
        <v>35</v>
      </c>
      <c r="AX145" s="13" t="s">
        <v>79</v>
      </c>
      <c r="AY145" s="206" t="s">
        <v>230</v>
      </c>
    </row>
    <row r="146" s="13" customFormat="1">
      <c r="A146" s="13"/>
      <c r="B146" s="205"/>
      <c r="C146" s="13"/>
      <c r="D146" s="191" t="s">
        <v>519</v>
      </c>
      <c r="E146" s="206" t="s">
        <v>1</v>
      </c>
      <c r="F146" s="207" t="s">
        <v>3367</v>
      </c>
      <c r="G146" s="13"/>
      <c r="H146" s="208">
        <v>35.249000000000002</v>
      </c>
      <c r="I146" s="209"/>
      <c r="J146" s="13"/>
      <c r="K146" s="13"/>
      <c r="L146" s="205"/>
      <c r="M146" s="210"/>
      <c r="N146" s="211"/>
      <c r="O146" s="211"/>
      <c r="P146" s="211"/>
      <c r="Q146" s="211"/>
      <c r="R146" s="211"/>
      <c r="S146" s="211"/>
      <c r="T146" s="21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06" t="s">
        <v>519</v>
      </c>
      <c r="AU146" s="206" t="s">
        <v>89</v>
      </c>
      <c r="AV146" s="13" t="s">
        <v>89</v>
      </c>
      <c r="AW146" s="13" t="s">
        <v>35</v>
      </c>
      <c r="AX146" s="13" t="s">
        <v>79</v>
      </c>
      <c r="AY146" s="206" t="s">
        <v>230</v>
      </c>
    </row>
    <row r="147" s="16" customFormat="1">
      <c r="A147" s="16"/>
      <c r="B147" s="228"/>
      <c r="C147" s="16"/>
      <c r="D147" s="191" t="s">
        <v>519</v>
      </c>
      <c r="E147" s="229" t="s">
        <v>1</v>
      </c>
      <c r="F147" s="230" t="s">
        <v>685</v>
      </c>
      <c r="G147" s="16"/>
      <c r="H147" s="231">
        <v>1570.7969999999998</v>
      </c>
      <c r="I147" s="232"/>
      <c r="J147" s="16"/>
      <c r="K147" s="16"/>
      <c r="L147" s="228"/>
      <c r="M147" s="233"/>
      <c r="N147" s="234"/>
      <c r="O147" s="234"/>
      <c r="P147" s="234"/>
      <c r="Q147" s="234"/>
      <c r="R147" s="234"/>
      <c r="S147" s="234"/>
      <c r="T147" s="235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T147" s="229" t="s">
        <v>519</v>
      </c>
      <c r="AU147" s="229" t="s">
        <v>89</v>
      </c>
      <c r="AV147" s="16" t="s">
        <v>241</v>
      </c>
      <c r="AW147" s="16" t="s">
        <v>35</v>
      </c>
      <c r="AX147" s="16" t="s">
        <v>79</v>
      </c>
      <c r="AY147" s="229" t="s">
        <v>230</v>
      </c>
    </row>
    <row r="148" s="13" customFormat="1">
      <c r="A148" s="13"/>
      <c r="B148" s="205"/>
      <c r="C148" s="13"/>
      <c r="D148" s="191" t="s">
        <v>519</v>
      </c>
      <c r="E148" s="206" t="s">
        <v>1</v>
      </c>
      <c r="F148" s="207" t="s">
        <v>3368</v>
      </c>
      <c r="G148" s="13"/>
      <c r="H148" s="208">
        <v>17.623999999999999</v>
      </c>
      <c r="I148" s="209"/>
      <c r="J148" s="13"/>
      <c r="K148" s="13"/>
      <c r="L148" s="205"/>
      <c r="M148" s="210"/>
      <c r="N148" s="211"/>
      <c r="O148" s="211"/>
      <c r="P148" s="211"/>
      <c r="Q148" s="211"/>
      <c r="R148" s="211"/>
      <c r="S148" s="211"/>
      <c r="T148" s="21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06" t="s">
        <v>519</v>
      </c>
      <c r="AU148" s="206" t="s">
        <v>89</v>
      </c>
      <c r="AV148" s="13" t="s">
        <v>89</v>
      </c>
      <c r="AW148" s="13" t="s">
        <v>35</v>
      </c>
      <c r="AX148" s="13" t="s">
        <v>79</v>
      </c>
      <c r="AY148" s="206" t="s">
        <v>230</v>
      </c>
    </row>
    <row r="149" s="16" customFormat="1">
      <c r="A149" s="16"/>
      <c r="B149" s="228"/>
      <c r="C149" s="16"/>
      <c r="D149" s="191" t="s">
        <v>519</v>
      </c>
      <c r="E149" s="229" t="s">
        <v>1</v>
      </c>
      <c r="F149" s="230" t="s">
        <v>685</v>
      </c>
      <c r="G149" s="16"/>
      <c r="H149" s="231">
        <v>17.623999999999999</v>
      </c>
      <c r="I149" s="232"/>
      <c r="J149" s="16"/>
      <c r="K149" s="16"/>
      <c r="L149" s="228"/>
      <c r="M149" s="233"/>
      <c r="N149" s="234"/>
      <c r="O149" s="234"/>
      <c r="P149" s="234"/>
      <c r="Q149" s="234"/>
      <c r="R149" s="234"/>
      <c r="S149" s="234"/>
      <c r="T149" s="235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T149" s="229" t="s">
        <v>519</v>
      </c>
      <c r="AU149" s="229" t="s">
        <v>89</v>
      </c>
      <c r="AV149" s="16" t="s">
        <v>241</v>
      </c>
      <c r="AW149" s="16" t="s">
        <v>35</v>
      </c>
      <c r="AX149" s="16" t="s">
        <v>79</v>
      </c>
      <c r="AY149" s="229" t="s">
        <v>230</v>
      </c>
    </row>
    <row r="150" s="14" customFormat="1">
      <c r="A150" s="14"/>
      <c r="B150" s="213"/>
      <c r="C150" s="14"/>
      <c r="D150" s="191" t="s">
        <v>519</v>
      </c>
      <c r="E150" s="214" t="s">
        <v>1</v>
      </c>
      <c r="F150" s="215" t="s">
        <v>534</v>
      </c>
      <c r="G150" s="14"/>
      <c r="H150" s="216">
        <v>5588.4210000000003</v>
      </c>
      <c r="I150" s="217"/>
      <c r="J150" s="14"/>
      <c r="K150" s="14"/>
      <c r="L150" s="213"/>
      <c r="M150" s="218"/>
      <c r="N150" s="219"/>
      <c r="O150" s="219"/>
      <c r="P150" s="219"/>
      <c r="Q150" s="219"/>
      <c r="R150" s="219"/>
      <c r="S150" s="219"/>
      <c r="T150" s="220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14" t="s">
        <v>519</v>
      </c>
      <c r="AU150" s="214" t="s">
        <v>89</v>
      </c>
      <c r="AV150" s="14" t="s">
        <v>235</v>
      </c>
      <c r="AW150" s="14" t="s">
        <v>35</v>
      </c>
      <c r="AX150" s="14" t="s">
        <v>79</v>
      </c>
      <c r="AY150" s="214" t="s">
        <v>230</v>
      </c>
    </row>
    <row r="151" s="13" customFormat="1">
      <c r="A151" s="13"/>
      <c r="B151" s="205"/>
      <c r="C151" s="13"/>
      <c r="D151" s="191" t="s">
        <v>519</v>
      </c>
      <c r="E151" s="206" t="s">
        <v>1</v>
      </c>
      <c r="F151" s="207" t="s">
        <v>3369</v>
      </c>
      <c r="G151" s="13"/>
      <c r="H151" s="208">
        <v>3911.895</v>
      </c>
      <c r="I151" s="209"/>
      <c r="J151" s="13"/>
      <c r="K151" s="13"/>
      <c r="L151" s="205"/>
      <c r="M151" s="210"/>
      <c r="N151" s="211"/>
      <c r="O151" s="211"/>
      <c r="P151" s="211"/>
      <c r="Q151" s="211"/>
      <c r="R151" s="211"/>
      <c r="S151" s="211"/>
      <c r="T151" s="21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06" t="s">
        <v>519</v>
      </c>
      <c r="AU151" s="206" t="s">
        <v>89</v>
      </c>
      <c r="AV151" s="13" t="s">
        <v>89</v>
      </c>
      <c r="AW151" s="13" t="s">
        <v>35</v>
      </c>
      <c r="AX151" s="13" t="s">
        <v>79</v>
      </c>
      <c r="AY151" s="206" t="s">
        <v>230</v>
      </c>
    </row>
    <row r="152" s="14" customFormat="1">
      <c r="A152" s="14"/>
      <c r="B152" s="213"/>
      <c r="C152" s="14"/>
      <c r="D152" s="191" t="s">
        <v>519</v>
      </c>
      <c r="E152" s="214" t="s">
        <v>1</v>
      </c>
      <c r="F152" s="215" t="s">
        <v>534</v>
      </c>
      <c r="G152" s="14"/>
      <c r="H152" s="216">
        <v>3911.895</v>
      </c>
      <c r="I152" s="217"/>
      <c r="J152" s="14"/>
      <c r="K152" s="14"/>
      <c r="L152" s="213"/>
      <c r="M152" s="218"/>
      <c r="N152" s="219"/>
      <c r="O152" s="219"/>
      <c r="P152" s="219"/>
      <c r="Q152" s="219"/>
      <c r="R152" s="219"/>
      <c r="S152" s="219"/>
      <c r="T152" s="220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14" t="s">
        <v>519</v>
      </c>
      <c r="AU152" s="214" t="s">
        <v>89</v>
      </c>
      <c r="AV152" s="14" t="s">
        <v>235</v>
      </c>
      <c r="AW152" s="14" t="s">
        <v>35</v>
      </c>
      <c r="AX152" s="14" t="s">
        <v>87</v>
      </c>
      <c r="AY152" s="214" t="s">
        <v>230</v>
      </c>
    </row>
    <row r="153" s="2" customFormat="1" ht="16.5" customHeight="1">
      <c r="A153" s="38"/>
      <c r="B153" s="177"/>
      <c r="C153" s="178" t="s">
        <v>241</v>
      </c>
      <c r="D153" s="178" t="s">
        <v>231</v>
      </c>
      <c r="E153" s="179" t="s">
        <v>3370</v>
      </c>
      <c r="F153" s="180" t="s">
        <v>3371</v>
      </c>
      <c r="G153" s="181" t="s">
        <v>578</v>
      </c>
      <c r="H153" s="182">
        <v>698.553</v>
      </c>
      <c r="I153" s="183"/>
      <c r="J153" s="184">
        <f>ROUND(I153*H153,2)</f>
        <v>0</v>
      </c>
      <c r="K153" s="180" t="s">
        <v>515</v>
      </c>
      <c r="L153" s="39"/>
      <c r="M153" s="185" t="s">
        <v>1</v>
      </c>
      <c r="N153" s="186" t="s">
        <v>44</v>
      </c>
      <c r="O153" s="77"/>
      <c r="P153" s="187">
        <f>O153*H153</f>
        <v>0</v>
      </c>
      <c r="Q153" s="187">
        <v>0</v>
      </c>
      <c r="R153" s="187">
        <f>Q153*H153</f>
        <v>0</v>
      </c>
      <c r="S153" s="187">
        <v>0</v>
      </c>
      <c r="T153" s="18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89" t="s">
        <v>235</v>
      </c>
      <c r="AT153" s="189" t="s">
        <v>231</v>
      </c>
      <c r="AU153" s="189" t="s">
        <v>89</v>
      </c>
      <c r="AY153" s="19" t="s">
        <v>230</v>
      </c>
      <c r="BE153" s="190">
        <f>IF(N153="základní",J153,0)</f>
        <v>0</v>
      </c>
      <c r="BF153" s="190">
        <f>IF(N153="snížená",J153,0)</f>
        <v>0</v>
      </c>
      <c r="BG153" s="190">
        <f>IF(N153="zákl. přenesená",J153,0)</f>
        <v>0</v>
      </c>
      <c r="BH153" s="190">
        <f>IF(N153="sníž. přenesená",J153,0)</f>
        <v>0</v>
      </c>
      <c r="BI153" s="190">
        <f>IF(N153="nulová",J153,0)</f>
        <v>0</v>
      </c>
      <c r="BJ153" s="19" t="s">
        <v>87</v>
      </c>
      <c r="BK153" s="190">
        <f>ROUND(I153*H153,2)</f>
        <v>0</v>
      </c>
      <c r="BL153" s="19" t="s">
        <v>235</v>
      </c>
      <c r="BM153" s="189" t="s">
        <v>3372</v>
      </c>
    </row>
    <row r="154" s="2" customFormat="1">
      <c r="A154" s="38"/>
      <c r="B154" s="39"/>
      <c r="C154" s="38"/>
      <c r="D154" s="191" t="s">
        <v>237</v>
      </c>
      <c r="E154" s="38"/>
      <c r="F154" s="192" t="s">
        <v>3373</v>
      </c>
      <c r="G154" s="38"/>
      <c r="H154" s="38"/>
      <c r="I154" s="193"/>
      <c r="J154" s="38"/>
      <c r="K154" s="38"/>
      <c r="L154" s="39"/>
      <c r="M154" s="194"/>
      <c r="N154" s="195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237</v>
      </c>
      <c r="AU154" s="19" t="s">
        <v>89</v>
      </c>
    </row>
    <row r="155" s="2" customFormat="1">
      <c r="A155" s="38"/>
      <c r="B155" s="39"/>
      <c r="C155" s="38"/>
      <c r="D155" s="199" t="s">
        <v>397</v>
      </c>
      <c r="E155" s="38"/>
      <c r="F155" s="200" t="s">
        <v>3374</v>
      </c>
      <c r="G155" s="38"/>
      <c r="H155" s="38"/>
      <c r="I155" s="193"/>
      <c r="J155" s="38"/>
      <c r="K155" s="38"/>
      <c r="L155" s="39"/>
      <c r="M155" s="194"/>
      <c r="N155" s="195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397</v>
      </c>
      <c r="AU155" s="19" t="s">
        <v>89</v>
      </c>
    </row>
    <row r="156" s="13" customFormat="1">
      <c r="A156" s="13"/>
      <c r="B156" s="205"/>
      <c r="C156" s="13"/>
      <c r="D156" s="191" t="s">
        <v>519</v>
      </c>
      <c r="E156" s="206" t="s">
        <v>1</v>
      </c>
      <c r="F156" s="207" t="s">
        <v>3375</v>
      </c>
      <c r="G156" s="13"/>
      <c r="H156" s="208">
        <v>698.553</v>
      </c>
      <c r="I156" s="209"/>
      <c r="J156" s="13"/>
      <c r="K156" s="13"/>
      <c r="L156" s="205"/>
      <c r="M156" s="210"/>
      <c r="N156" s="211"/>
      <c r="O156" s="211"/>
      <c r="P156" s="211"/>
      <c r="Q156" s="211"/>
      <c r="R156" s="211"/>
      <c r="S156" s="211"/>
      <c r="T156" s="21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06" t="s">
        <v>519</v>
      </c>
      <c r="AU156" s="206" t="s">
        <v>89</v>
      </c>
      <c r="AV156" s="13" t="s">
        <v>89</v>
      </c>
      <c r="AW156" s="13" t="s">
        <v>35</v>
      </c>
      <c r="AX156" s="13" t="s">
        <v>79</v>
      </c>
      <c r="AY156" s="206" t="s">
        <v>230</v>
      </c>
    </row>
    <row r="157" s="14" customFormat="1">
      <c r="A157" s="14"/>
      <c r="B157" s="213"/>
      <c r="C157" s="14"/>
      <c r="D157" s="191" t="s">
        <v>519</v>
      </c>
      <c r="E157" s="214" t="s">
        <v>1</v>
      </c>
      <c r="F157" s="215" t="s">
        <v>534</v>
      </c>
      <c r="G157" s="14"/>
      <c r="H157" s="216">
        <v>698.553</v>
      </c>
      <c r="I157" s="217"/>
      <c r="J157" s="14"/>
      <c r="K157" s="14"/>
      <c r="L157" s="213"/>
      <c r="M157" s="218"/>
      <c r="N157" s="219"/>
      <c r="O157" s="219"/>
      <c r="P157" s="219"/>
      <c r="Q157" s="219"/>
      <c r="R157" s="219"/>
      <c r="S157" s="219"/>
      <c r="T157" s="220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14" t="s">
        <v>519</v>
      </c>
      <c r="AU157" s="214" t="s">
        <v>89</v>
      </c>
      <c r="AV157" s="14" t="s">
        <v>235</v>
      </c>
      <c r="AW157" s="14" t="s">
        <v>35</v>
      </c>
      <c r="AX157" s="14" t="s">
        <v>87</v>
      </c>
      <c r="AY157" s="214" t="s">
        <v>230</v>
      </c>
    </row>
    <row r="158" s="2" customFormat="1" ht="21.75" customHeight="1">
      <c r="A158" s="38"/>
      <c r="B158" s="177"/>
      <c r="C158" s="178" t="s">
        <v>235</v>
      </c>
      <c r="D158" s="178" t="s">
        <v>231</v>
      </c>
      <c r="E158" s="179" t="s">
        <v>3376</v>
      </c>
      <c r="F158" s="180" t="s">
        <v>3377</v>
      </c>
      <c r="G158" s="181" t="s">
        <v>578</v>
      </c>
      <c r="H158" s="182">
        <v>698.553</v>
      </c>
      <c r="I158" s="183"/>
      <c r="J158" s="184">
        <f>ROUND(I158*H158,2)</f>
        <v>0</v>
      </c>
      <c r="K158" s="180" t="s">
        <v>515</v>
      </c>
      <c r="L158" s="39"/>
      <c r="M158" s="185" t="s">
        <v>1</v>
      </c>
      <c r="N158" s="186" t="s">
        <v>44</v>
      </c>
      <c r="O158" s="77"/>
      <c r="P158" s="187">
        <f>O158*H158</f>
        <v>0</v>
      </c>
      <c r="Q158" s="187">
        <v>0</v>
      </c>
      <c r="R158" s="187">
        <f>Q158*H158</f>
        <v>0</v>
      </c>
      <c r="S158" s="187">
        <v>0</v>
      </c>
      <c r="T158" s="18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89" t="s">
        <v>235</v>
      </c>
      <c r="AT158" s="189" t="s">
        <v>231</v>
      </c>
      <c r="AU158" s="189" t="s">
        <v>89</v>
      </c>
      <c r="AY158" s="19" t="s">
        <v>230</v>
      </c>
      <c r="BE158" s="190">
        <f>IF(N158="základní",J158,0)</f>
        <v>0</v>
      </c>
      <c r="BF158" s="190">
        <f>IF(N158="snížená",J158,0)</f>
        <v>0</v>
      </c>
      <c r="BG158" s="190">
        <f>IF(N158="zákl. přenesená",J158,0)</f>
        <v>0</v>
      </c>
      <c r="BH158" s="190">
        <f>IF(N158="sníž. přenesená",J158,0)</f>
        <v>0</v>
      </c>
      <c r="BI158" s="190">
        <f>IF(N158="nulová",J158,0)</f>
        <v>0</v>
      </c>
      <c r="BJ158" s="19" t="s">
        <v>87</v>
      </c>
      <c r="BK158" s="190">
        <f>ROUND(I158*H158,2)</f>
        <v>0</v>
      </c>
      <c r="BL158" s="19" t="s">
        <v>235</v>
      </c>
      <c r="BM158" s="189" t="s">
        <v>3378</v>
      </c>
    </row>
    <row r="159" s="2" customFormat="1">
      <c r="A159" s="38"/>
      <c r="B159" s="39"/>
      <c r="C159" s="38"/>
      <c r="D159" s="191" t="s">
        <v>237</v>
      </c>
      <c r="E159" s="38"/>
      <c r="F159" s="192" t="s">
        <v>3379</v>
      </c>
      <c r="G159" s="38"/>
      <c r="H159" s="38"/>
      <c r="I159" s="193"/>
      <c r="J159" s="38"/>
      <c r="K159" s="38"/>
      <c r="L159" s="39"/>
      <c r="M159" s="194"/>
      <c r="N159" s="195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237</v>
      </c>
      <c r="AU159" s="19" t="s">
        <v>89</v>
      </c>
    </row>
    <row r="160" s="2" customFormat="1">
      <c r="A160" s="38"/>
      <c r="B160" s="39"/>
      <c r="C160" s="38"/>
      <c r="D160" s="199" t="s">
        <v>397</v>
      </c>
      <c r="E160" s="38"/>
      <c r="F160" s="200" t="s">
        <v>3380</v>
      </c>
      <c r="G160" s="38"/>
      <c r="H160" s="38"/>
      <c r="I160" s="193"/>
      <c r="J160" s="38"/>
      <c r="K160" s="38"/>
      <c r="L160" s="39"/>
      <c r="M160" s="194"/>
      <c r="N160" s="195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397</v>
      </c>
      <c r="AU160" s="19" t="s">
        <v>89</v>
      </c>
    </row>
    <row r="161" s="13" customFormat="1">
      <c r="A161" s="13"/>
      <c r="B161" s="205"/>
      <c r="C161" s="13"/>
      <c r="D161" s="191" t="s">
        <v>519</v>
      </c>
      <c r="E161" s="206" t="s">
        <v>1</v>
      </c>
      <c r="F161" s="207" t="s">
        <v>3375</v>
      </c>
      <c r="G161" s="13"/>
      <c r="H161" s="208">
        <v>698.553</v>
      </c>
      <c r="I161" s="209"/>
      <c r="J161" s="13"/>
      <c r="K161" s="13"/>
      <c r="L161" s="205"/>
      <c r="M161" s="210"/>
      <c r="N161" s="211"/>
      <c r="O161" s="211"/>
      <c r="P161" s="211"/>
      <c r="Q161" s="211"/>
      <c r="R161" s="211"/>
      <c r="S161" s="211"/>
      <c r="T161" s="21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06" t="s">
        <v>519</v>
      </c>
      <c r="AU161" s="206" t="s">
        <v>89</v>
      </c>
      <c r="AV161" s="13" t="s">
        <v>89</v>
      </c>
      <c r="AW161" s="13" t="s">
        <v>35</v>
      </c>
      <c r="AX161" s="13" t="s">
        <v>79</v>
      </c>
      <c r="AY161" s="206" t="s">
        <v>230</v>
      </c>
    </row>
    <row r="162" s="14" customFormat="1">
      <c r="A162" s="14"/>
      <c r="B162" s="213"/>
      <c r="C162" s="14"/>
      <c r="D162" s="191" t="s">
        <v>519</v>
      </c>
      <c r="E162" s="214" t="s">
        <v>1</v>
      </c>
      <c r="F162" s="215" t="s">
        <v>534</v>
      </c>
      <c r="G162" s="14"/>
      <c r="H162" s="216">
        <v>698.553</v>
      </c>
      <c r="I162" s="217"/>
      <c r="J162" s="14"/>
      <c r="K162" s="14"/>
      <c r="L162" s="213"/>
      <c r="M162" s="218"/>
      <c r="N162" s="219"/>
      <c r="O162" s="219"/>
      <c r="P162" s="219"/>
      <c r="Q162" s="219"/>
      <c r="R162" s="219"/>
      <c r="S162" s="219"/>
      <c r="T162" s="220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14" t="s">
        <v>519</v>
      </c>
      <c r="AU162" s="214" t="s">
        <v>89</v>
      </c>
      <c r="AV162" s="14" t="s">
        <v>235</v>
      </c>
      <c r="AW162" s="14" t="s">
        <v>35</v>
      </c>
      <c r="AX162" s="14" t="s">
        <v>87</v>
      </c>
      <c r="AY162" s="214" t="s">
        <v>230</v>
      </c>
    </row>
    <row r="163" s="2" customFormat="1" ht="21.75" customHeight="1">
      <c r="A163" s="38"/>
      <c r="B163" s="177"/>
      <c r="C163" s="178" t="s">
        <v>248</v>
      </c>
      <c r="D163" s="178" t="s">
        <v>231</v>
      </c>
      <c r="E163" s="179" t="s">
        <v>3381</v>
      </c>
      <c r="F163" s="180" t="s">
        <v>3382</v>
      </c>
      <c r="G163" s="181" t="s">
        <v>578</v>
      </c>
      <c r="H163" s="182">
        <v>279.42099999999999</v>
      </c>
      <c r="I163" s="183"/>
      <c r="J163" s="184">
        <f>ROUND(I163*H163,2)</f>
        <v>0</v>
      </c>
      <c r="K163" s="180" t="s">
        <v>515</v>
      </c>
      <c r="L163" s="39"/>
      <c r="M163" s="185" t="s">
        <v>1</v>
      </c>
      <c r="N163" s="186" t="s">
        <v>44</v>
      </c>
      <c r="O163" s="77"/>
      <c r="P163" s="187">
        <f>O163*H163</f>
        <v>0</v>
      </c>
      <c r="Q163" s="187">
        <v>0</v>
      </c>
      <c r="R163" s="187">
        <f>Q163*H163</f>
        <v>0</v>
      </c>
      <c r="S163" s="187">
        <v>0</v>
      </c>
      <c r="T163" s="18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89" t="s">
        <v>235</v>
      </c>
      <c r="AT163" s="189" t="s">
        <v>231</v>
      </c>
      <c r="AU163" s="189" t="s">
        <v>89</v>
      </c>
      <c r="AY163" s="19" t="s">
        <v>230</v>
      </c>
      <c r="BE163" s="190">
        <f>IF(N163="základní",J163,0)</f>
        <v>0</v>
      </c>
      <c r="BF163" s="190">
        <f>IF(N163="snížená",J163,0)</f>
        <v>0</v>
      </c>
      <c r="BG163" s="190">
        <f>IF(N163="zákl. přenesená",J163,0)</f>
        <v>0</v>
      </c>
      <c r="BH163" s="190">
        <f>IF(N163="sníž. přenesená",J163,0)</f>
        <v>0</v>
      </c>
      <c r="BI163" s="190">
        <f>IF(N163="nulová",J163,0)</f>
        <v>0</v>
      </c>
      <c r="BJ163" s="19" t="s">
        <v>87</v>
      </c>
      <c r="BK163" s="190">
        <f>ROUND(I163*H163,2)</f>
        <v>0</v>
      </c>
      <c r="BL163" s="19" t="s">
        <v>235</v>
      </c>
      <c r="BM163" s="189" t="s">
        <v>3383</v>
      </c>
    </row>
    <row r="164" s="2" customFormat="1">
      <c r="A164" s="38"/>
      <c r="B164" s="39"/>
      <c r="C164" s="38"/>
      <c r="D164" s="191" t="s">
        <v>237</v>
      </c>
      <c r="E164" s="38"/>
      <c r="F164" s="192" t="s">
        <v>3384</v>
      </c>
      <c r="G164" s="38"/>
      <c r="H164" s="38"/>
      <c r="I164" s="193"/>
      <c r="J164" s="38"/>
      <c r="K164" s="38"/>
      <c r="L164" s="39"/>
      <c r="M164" s="194"/>
      <c r="N164" s="195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237</v>
      </c>
      <c r="AU164" s="19" t="s">
        <v>89</v>
      </c>
    </row>
    <row r="165" s="2" customFormat="1">
      <c r="A165" s="38"/>
      <c r="B165" s="39"/>
      <c r="C165" s="38"/>
      <c r="D165" s="199" t="s">
        <v>397</v>
      </c>
      <c r="E165" s="38"/>
      <c r="F165" s="200" t="s">
        <v>3385</v>
      </c>
      <c r="G165" s="38"/>
      <c r="H165" s="38"/>
      <c r="I165" s="193"/>
      <c r="J165" s="38"/>
      <c r="K165" s="38"/>
      <c r="L165" s="39"/>
      <c r="M165" s="194"/>
      <c r="N165" s="195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397</v>
      </c>
      <c r="AU165" s="19" t="s">
        <v>89</v>
      </c>
    </row>
    <row r="166" s="13" customFormat="1">
      <c r="A166" s="13"/>
      <c r="B166" s="205"/>
      <c r="C166" s="13"/>
      <c r="D166" s="191" t="s">
        <v>519</v>
      </c>
      <c r="E166" s="206" t="s">
        <v>1</v>
      </c>
      <c r="F166" s="207" t="s">
        <v>3386</v>
      </c>
      <c r="G166" s="13"/>
      <c r="H166" s="208">
        <v>279.42099999999999</v>
      </c>
      <c r="I166" s="209"/>
      <c r="J166" s="13"/>
      <c r="K166" s="13"/>
      <c r="L166" s="205"/>
      <c r="M166" s="210"/>
      <c r="N166" s="211"/>
      <c r="O166" s="211"/>
      <c r="P166" s="211"/>
      <c r="Q166" s="211"/>
      <c r="R166" s="211"/>
      <c r="S166" s="211"/>
      <c r="T166" s="21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06" t="s">
        <v>519</v>
      </c>
      <c r="AU166" s="206" t="s">
        <v>89</v>
      </c>
      <c r="AV166" s="13" t="s">
        <v>89</v>
      </c>
      <c r="AW166" s="13" t="s">
        <v>35</v>
      </c>
      <c r="AX166" s="13" t="s">
        <v>79</v>
      </c>
      <c r="AY166" s="206" t="s">
        <v>230</v>
      </c>
    </row>
    <row r="167" s="14" customFormat="1">
      <c r="A167" s="14"/>
      <c r="B167" s="213"/>
      <c r="C167" s="14"/>
      <c r="D167" s="191" t="s">
        <v>519</v>
      </c>
      <c r="E167" s="214" t="s">
        <v>1</v>
      </c>
      <c r="F167" s="215" t="s">
        <v>534</v>
      </c>
      <c r="G167" s="14"/>
      <c r="H167" s="216">
        <v>279.42099999999999</v>
      </c>
      <c r="I167" s="217"/>
      <c r="J167" s="14"/>
      <c r="K167" s="14"/>
      <c r="L167" s="213"/>
      <c r="M167" s="218"/>
      <c r="N167" s="219"/>
      <c r="O167" s="219"/>
      <c r="P167" s="219"/>
      <c r="Q167" s="219"/>
      <c r="R167" s="219"/>
      <c r="S167" s="219"/>
      <c r="T167" s="220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14" t="s">
        <v>519</v>
      </c>
      <c r="AU167" s="214" t="s">
        <v>89</v>
      </c>
      <c r="AV167" s="14" t="s">
        <v>235</v>
      </c>
      <c r="AW167" s="14" t="s">
        <v>35</v>
      </c>
      <c r="AX167" s="14" t="s">
        <v>87</v>
      </c>
      <c r="AY167" s="214" t="s">
        <v>230</v>
      </c>
    </row>
    <row r="168" s="2" customFormat="1" ht="21.75" customHeight="1">
      <c r="A168" s="38"/>
      <c r="B168" s="177"/>
      <c r="C168" s="178" t="s">
        <v>252</v>
      </c>
      <c r="D168" s="178" t="s">
        <v>231</v>
      </c>
      <c r="E168" s="179" t="s">
        <v>3387</v>
      </c>
      <c r="F168" s="180" t="s">
        <v>3388</v>
      </c>
      <c r="G168" s="181" t="s">
        <v>578</v>
      </c>
      <c r="H168" s="182">
        <v>60.899999999999999</v>
      </c>
      <c r="I168" s="183"/>
      <c r="J168" s="184">
        <f>ROUND(I168*H168,2)</f>
        <v>0</v>
      </c>
      <c r="K168" s="180" t="s">
        <v>515</v>
      </c>
      <c r="L168" s="39"/>
      <c r="M168" s="185" t="s">
        <v>1</v>
      </c>
      <c r="N168" s="186" t="s">
        <v>44</v>
      </c>
      <c r="O168" s="77"/>
      <c r="P168" s="187">
        <f>O168*H168</f>
        <v>0</v>
      </c>
      <c r="Q168" s="187">
        <v>0</v>
      </c>
      <c r="R168" s="187">
        <f>Q168*H168</f>
        <v>0</v>
      </c>
      <c r="S168" s="187">
        <v>0</v>
      </c>
      <c r="T168" s="18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89" t="s">
        <v>235</v>
      </c>
      <c r="AT168" s="189" t="s">
        <v>231</v>
      </c>
      <c r="AU168" s="189" t="s">
        <v>89</v>
      </c>
      <c r="AY168" s="19" t="s">
        <v>230</v>
      </c>
      <c r="BE168" s="190">
        <f>IF(N168="základní",J168,0)</f>
        <v>0</v>
      </c>
      <c r="BF168" s="190">
        <f>IF(N168="snížená",J168,0)</f>
        <v>0</v>
      </c>
      <c r="BG168" s="190">
        <f>IF(N168="zákl. přenesená",J168,0)</f>
        <v>0</v>
      </c>
      <c r="BH168" s="190">
        <f>IF(N168="sníž. přenesená",J168,0)</f>
        <v>0</v>
      </c>
      <c r="BI168" s="190">
        <f>IF(N168="nulová",J168,0)</f>
        <v>0</v>
      </c>
      <c r="BJ168" s="19" t="s">
        <v>87</v>
      </c>
      <c r="BK168" s="190">
        <f>ROUND(I168*H168,2)</f>
        <v>0</v>
      </c>
      <c r="BL168" s="19" t="s">
        <v>235</v>
      </c>
      <c r="BM168" s="189" t="s">
        <v>3389</v>
      </c>
    </row>
    <row r="169" s="2" customFormat="1">
      <c r="A169" s="38"/>
      <c r="B169" s="39"/>
      <c r="C169" s="38"/>
      <c r="D169" s="191" t="s">
        <v>237</v>
      </c>
      <c r="E169" s="38"/>
      <c r="F169" s="192" t="s">
        <v>3390</v>
      </c>
      <c r="G169" s="38"/>
      <c r="H169" s="38"/>
      <c r="I169" s="193"/>
      <c r="J169" s="38"/>
      <c r="K169" s="38"/>
      <c r="L169" s="39"/>
      <c r="M169" s="194"/>
      <c r="N169" s="195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237</v>
      </c>
      <c r="AU169" s="19" t="s">
        <v>89</v>
      </c>
    </row>
    <row r="170" s="2" customFormat="1">
      <c r="A170" s="38"/>
      <c r="B170" s="39"/>
      <c r="C170" s="38"/>
      <c r="D170" s="199" t="s">
        <v>397</v>
      </c>
      <c r="E170" s="38"/>
      <c r="F170" s="200" t="s">
        <v>3391</v>
      </c>
      <c r="G170" s="38"/>
      <c r="H170" s="38"/>
      <c r="I170" s="193"/>
      <c r="J170" s="38"/>
      <c r="K170" s="38"/>
      <c r="L170" s="39"/>
      <c r="M170" s="194"/>
      <c r="N170" s="195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397</v>
      </c>
      <c r="AU170" s="19" t="s">
        <v>89</v>
      </c>
    </row>
    <row r="171" s="13" customFormat="1">
      <c r="A171" s="13"/>
      <c r="B171" s="205"/>
      <c r="C171" s="13"/>
      <c r="D171" s="191" t="s">
        <v>519</v>
      </c>
      <c r="E171" s="206" t="s">
        <v>1</v>
      </c>
      <c r="F171" s="207" t="s">
        <v>3392</v>
      </c>
      <c r="G171" s="13"/>
      <c r="H171" s="208">
        <v>87</v>
      </c>
      <c r="I171" s="209"/>
      <c r="J171" s="13"/>
      <c r="K171" s="13"/>
      <c r="L171" s="205"/>
      <c r="M171" s="210"/>
      <c r="N171" s="211"/>
      <c r="O171" s="211"/>
      <c r="P171" s="211"/>
      <c r="Q171" s="211"/>
      <c r="R171" s="211"/>
      <c r="S171" s="211"/>
      <c r="T171" s="21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06" t="s">
        <v>519</v>
      </c>
      <c r="AU171" s="206" t="s">
        <v>89</v>
      </c>
      <c r="AV171" s="13" t="s">
        <v>89</v>
      </c>
      <c r="AW171" s="13" t="s">
        <v>35</v>
      </c>
      <c r="AX171" s="13" t="s">
        <v>79</v>
      </c>
      <c r="AY171" s="206" t="s">
        <v>230</v>
      </c>
    </row>
    <row r="172" s="14" customFormat="1">
      <c r="A172" s="14"/>
      <c r="B172" s="213"/>
      <c r="C172" s="14"/>
      <c r="D172" s="191" t="s">
        <v>519</v>
      </c>
      <c r="E172" s="214" t="s">
        <v>1</v>
      </c>
      <c r="F172" s="215" t="s">
        <v>534</v>
      </c>
      <c r="G172" s="14"/>
      <c r="H172" s="216">
        <v>87</v>
      </c>
      <c r="I172" s="217"/>
      <c r="J172" s="14"/>
      <c r="K172" s="14"/>
      <c r="L172" s="213"/>
      <c r="M172" s="218"/>
      <c r="N172" s="219"/>
      <c r="O172" s="219"/>
      <c r="P172" s="219"/>
      <c r="Q172" s="219"/>
      <c r="R172" s="219"/>
      <c r="S172" s="219"/>
      <c r="T172" s="220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14" t="s">
        <v>519</v>
      </c>
      <c r="AU172" s="214" t="s">
        <v>89</v>
      </c>
      <c r="AV172" s="14" t="s">
        <v>235</v>
      </c>
      <c r="AW172" s="14" t="s">
        <v>35</v>
      </c>
      <c r="AX172" s="14" t="s">
        <v>79</v>
      </c>
      <c r="AY172" s="214" t="s">
        <v>230</v>
      </c>
    </row>
    <row r="173" s="13" customFormat="1">
      <c r="A173" s="13"/>
      <c r="B173" s="205"/>
      <c r="C173" s="13"/>
      <c r="D173" s="191" t="s">
        <v>519</v>
      </c>
      <c r="E173" s="206" t="s">
        <v>1</v>
      </c>
      <c r="F173" s="207" t="s">
        <v>3393</v>
      </c>
      <c r="G173" s="13"/>
      <c r="H173" s="208">
        <v>60.899999999999999</v>
      </c>
      <c r="I173" s="209"/>
      <c r="J173" s="13"/>
      <c r="K173" s="13"/>
      <c r="L173" s="205"/>
      <c r="M173" s="210"/>
      <c r="N173" s="211"/>
      <c r="O173" s="211"/>
      <c r="P173" s="211"/>
      <c r="Q173" s="211"/>
      <c r="R173" s="211"/>
      <c r="S173" s="211"/>
      <c r="T173" s="21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06" t="s">
        <v>519</v>
      </c>
      <c r="AU173" s="206" t="s">
        <v>89</v>
      </c>
      <c r="AV173" s="13" t="s">
        <v>89</v>
      </c>
      <c r="AW173" s="13" t="s">
        <v>35</v>
      </c>
      <c r="AX173" s="13" t="s">
        <v>79</v>
      </c>
      <c r="AY173" s="206" t="s">
        <v>230</v>
      </c>
    </row>
    <row r="174" s="14" customFormat="1">
      <c r="A174" s="14"/>
      <c r="B174" s="213"/>
      <c r="C174" s="14"/>
      <c r="D174" s="191" t="s">
        <v>519</v>
      </c>
      <c r="E174" s="214" t="s">
        <v>1</v>
      </c>
      <c r="F174" s="215" t="s">
        <v>534</v>
      </c>
      <c r="G174" s="14"/>
      <c r="H174" s="216">
        <v>60.899999999999999</v>
      </c>
      <c r="I174" s="217"/>
      <c r="J174" s="14"/>
      <c r="K174" s="14"/>
      <c r="L174" s="213"/>
      <c r="M174" s="218"/>
      <c r="N174" s="219"/>
      <c r="O174" s="219"/>
      <c r="P174" s="219"/>
      <c r="Q174" s="219"/>
      <c r="R174" s="219"/>
      <c r="S174" s="219"/>
      <c r="T174" s="22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14" t="s">
        <v>519</v>
      </c>
      <c r="AU174" s="214" t="s">
        <v>89</v>
      </c>
      <c r="AV174" s="14" t="s">
        <v>235</v>
      </c>
      <c r="AW174" s="14" t="s">
        <v>35</v>
      </c>
      <c r="AX174" s="14" t="s">
        <v>87</v>
      </c>
      <c r="AY174" s="214" t="s">
        <v>230</v>
      </c>
    </row>
    <row r="175" s="2" customFormat="1" ht="21.75" customHeight="1">
      <c r="A175" s="38"/>
      <c r="B175" s="177"/>
      <c r="C175" s="178" t="s">
        <v>256</v>
      </c>
      <c r="D175" s="178" t="s">
        <v>231</v>
      </c>
      <c r="E175" s="179" t="s">
        <v>3394</v>
      </c>
      <c r="F175" s="180" t="s">
        <v>3395</v>
      </c>
      <c r="G175" s="181" t="s">
        <v>578</v>
      </c>
      <c r="H175" s="182">
        <v>10.875</v>
      </c>
      <c r="I175" s="183"/>
      <c r="J175" s="184">
        <f>ROUND(I175*H175,2)</f>
        <v>0</v>
      </c>
      <c r="K175" s="180" t="s">
        <v>515</v>
      </c>
      <c r="L175" s="39"/>
      <c r="M175" s="185" t="s">
        <v>1</v>
      </c>
      <c r="N175" s="186" t="s">
        <v>44</v>
      </c>
      <c r="O175" s="77"/>
      <c r="P175" s="187">
        <f>O175*H175</f>
        <v>0</v>
      </c>
      <c r="Q175" s="187">
        <v>0</v>
      </c>
      <c r="R175" s="187">
        <f>Q175*H175</f>
        <v>0</v>
      </c>
      <c r="S175" s="187">
        <v>0</v>
      </c>
      <c r="T175" s="18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89" t="s">
        <v>235</v>
      </c>
      <c r="AT175" s="189" t="s">
        <v>231</v>
      </c>
      <c r="AU175" s="189" t="s">
        <v>89</v>
      </c>
      <c r="AY175" s="19" t="s">
        <v>230</v>
      </c>
      <c r="BE175" s="190">
        <f>IF(N175="základní",J175,0)</f>
        <v>0</v>
      </c>
      <c r="BF175" s="190">
        <f>IF(N175="snížená",J175,0)</f>
        <v>0</v>
      </c>
      <c r="BG175" s="190">
        <f>IF(N175="zákl. přenesená",J175,0)</f>
        <v>0</v>
      </c>
      <c r="BH175" s="190">
        <f>IF(N175="sníž. přenesená",J175,0)</f>
        <v>0</v>
      </c>
      <c r="BI175" s="190">
        <f>IF(N175="nulová",J175,0)</f>
        <v>0</v>
      </c>
      <c r="BJ175" s="19" t="s">
        <v>87</v>
      </c>
      <c r="BK175" s="190">
        <f>ROUND(I175*H175,2)</f>
        <v>0</v>
      </c>
      <c r="BL175" s="19" t="s">
        <v>235</v>
      </c>
      <c r="BM175" s="189" t="s">
        <v>3396</v>
      </c>
    </row>
    <row r="176" s="2" customFormat="1">
      <c r="A176" s="38"/>
      <c r="B176" s="39"/>
      <c r="C176" s="38"/>
      <c r="D176" s="191" t="s">
        <v>237</v>
      </c>
      <c r="E176" s="38"/>
      <c r="F176" s="192" t="s">
        <v>3397</v>
      </c>
      <c r="G176" s="38"/>
      <c r="H176" s="38"/>
      <c r="I176" s="193"/>
      <c r="J176" s="38"/>
      <c r="K176" s="38"/>
      <c r="L176" s="39"/>
      <c r="M176" s="194"/>
      <c r="N176" s="195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237</v>
      </c>
      <c r="AU176" s="19" t="s">
        <v>89</v>
      </c>
    </row>
    <row r="177" s="2" customFormat="1">
      <c r="A177" s="38"/>
      <c r="B177" s="39"/>
      <c r="C177" s="38"/>
      <c r="D177" s="199" t="s">
        <v>397</v>
      </c>
      <c r="E177" s="38"/>
      <c r="F177" s="200" t="s">
        <v>3398</v>
      </c>
      <c r="G177" s="38"/>
      <c r="H177" s="38"/>
      <c r="I177" s="193"/>
      <c r="J177" s="38"/>
      <c r="K177" s="38"/>
      <c r="L177" s="39"/>
      <c r="M177" s="194"/>
      <c r="N177" s="195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397</v>
      </c>
      <c r="AU177" s="19" t="s">
        <v>89</v>
      </c>
    </row>
    <row r="178" s="13" customFormat="1">
      <c r="A178" s="13"/>
      <c r="B178" s="205"/>
      <c r="C178" s="13"/>
      <c r="D178" s="191" t="s">
        <v>519</v>
      </c>
      <c r="E178" s="206" t="s">
        <v>1</v>
      </c>
      <c r="F178" s="207" t="s">
        <v>3392</v>
      </c>
      <c r="G178" s="13"/>
      <c r="H178" s="208">
        <v>87</v>
      </c>
      <c r="I178" s="209"/>
      <c r="J178" s="13"/>
      <c r="K178" s="13"/>
      <c r="L178" s="205"/>
      <c r="M178" s="210"/>
      <c r="N178" s="211"/>
      <c r="O178" s="211"/>
      <c r="P178" s="211"/>
      <c r="Q178" s="211"/>
      <c r="R178" s="211"/>
      <c r="S178" s="211"/>
      <c r="T178" s="21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06" t="s">
        <v>519</v>
      </c>
      <c r="AU178" s="206" t="s">
        <v>89</v>
      </c>
      <c r="AV178" s="13" t="s">
        <v>89</v>
      </c>
      <c r="AW178" s="13" t="s">
        <v>35</v>
      </c>
      <c r="AX178" s="13" t="s">
        <v>79</v>
      </c>
      <c r="AY178" s="206" t="s">
        <v>230</v>
      </c>
    </row>
    <row r="179" s="14" customFormat="1">
      <c r="A179" s="14"/>
      <c r="B179" s="213"/>
      <c r="C179" s="14"/>
      <c r="D179" s="191" t="s">
        <v>519</v>
      </c>
      <c r="E179" s="214" t="s">
        <v>1</v>
      </c>
      <c r="F179" s="215" t="s">
        <v>534</v>
      </c>
      <c r="G179" s="14"/>
      <c r="H179" s="216">
        <v>87</v>
      </c>
      <c r="I179" s="217"/>
      <c r="J179" s="14"/>
      <c r="K179" s="14"/>
      <c r="L179" s="213"/>
      <c r="M179" s="218"/>
      <c r="N179" s="219"/>
      <c r="O179" s="219"/>
      <c r="P179" s="219"/>
      <c r="Q179" s="219"/>
      <c r="R179" s="219"/>
      <c r="S179" s="219"/>
      <c r="T179" s="220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14" t="s">
        <v>519</v>
      </c>
      <c r="AU179" s="214" t="s">
        <v>89</v>
      </c>
      <c r="AV179" s="14" t="s">
        <v>235</v>
      </c>
      <c r="AW179" s="14" t="s">
        <v>35</v>
      </c>
      <c r="AX179" s="14" t="s">
        <v>79</v>
      </c>
      <c r="AY179" s="214" t="s">
        <v>230</v>
      </c>
    </row>
    <row r="180" s="13" customFormat="1">
      <c r="A180" s="13"/>
      <c r="B180" s="205"/>
      <c r="C180" s="13"/>
      <c r="D180" s="191" t="s">
        <v>519</v>
      </c>
      <c r="E180" s="206" t="s">
        <v>1</v>
      </c>
      <c r="F180" s="207" t="s">
        <v>3399</v>
      </c>
      <c r="G180" s="13"/>
      <c r="H180" s="208">
        <v>10.875</v>
      </c>
      <c r="I180" s="209"/>
      <c r="J180" s="13"/>
      <c r="K180" s="13"/>
      <c r="L180" s="205"/>
      <c r="M180" s="210"/>
      <c r="N180" s="211"/>
      <c r="O180" s="211"/>
      <c r="P180" s="211"/>
      <c r="Q180" s="211"/>
      <c r="R180" s="211"/>
      <c r="S180" s="211"/>
      <c r="T180" s="21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06" t="s">
        <v>519</v>
      </c>
      <c r="AU180" s="206" t="s">
        <v>89</v>
      </c>
      <c r="AV180" s="13" t="s">
        <v>89</v>
      </c>
      <c r="AW180" s="13" t="s">
        <v>35</v>
      </c>
      <c r="AX180" s="13" t="s">
        <v>79</v>
      </c>
      <c r="AY180" s="206" t="s">
        <v>230</v>
      </c>
    </row>
    <row r="181" s="14" customFormat="1">
      <c r="A181" s="14"/>
      <c r="B181" s="213"/>
      <c r="C181" s="14"/>
      <c r="D181" s="191" t="s">
        <v>519</v>
      </c>
      <c r="E181" s="214" t="s">
        <v>1</v>
      </c>
      <c r="F181" s="215" t="s">
        <v>534</v>
      </c>
      <c r="G181" s="14"/>
      <c r="H181" s="216">
        <v>10.875</v>
      </c>
      <c r="I181" s="217"/>
      <c r="J181" s="14"/>
      <c r="K181" s="14"/>
      <c r="L181" s="213"/>
      <c r="M181" s="218"/>
      <c r="N181" s="219"/>
      <c r="O181" s="219"/>
      <c r="P181" s="219"/>
      <c r="Q181" s="219"/>
      <c r="R181" s="219"/>
      <c r="S181" s="219"/>
      <c r="T181" s="220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14" t="s">
        <v>519</v>
      </c>
      <c r="AU181" s="214" t="s">
        <v>89</v>
      </c>
      <c r="AV181" s="14" t="s">
        <v>235</v>
      </c>
      <c r="AW181" s="14" t="s">
        <v>35</v>
      </c>
      <c r="AX181" s="14" t="s">
        <v>87</v>
      </c>
      <c r="AY181" s="214" t="s">
        <v>230</v>
      </c>
    </row>
    <row r="182" s="2" customFormat="1" ht="21.75" customHeight="1">
      <c r="A182" s="38"/>
      <c r="B182" s="177"/>
      <c r="C182" s="178" t="s">
        <v>260</v>
      </c>
      <c r="D182" s="178" t="s">
        <v>231</v>
      </c>
      <c r="E182" s="179" t="s">
        <v>3400</v>
      </c>
      <c r="F182" s="180" t="s">
        <v>3401</v>
      </c>
      <c r="G182" s="181" t="s">
        <v>578</v>
      </c>
      <c r="H182" s="182">
        <v>10.875</v>
      </c>
      <c r="I182" s="183"/>
      <c r="J182" s="184">
        <f>ROUND(I182*H182,2)</f>
        <v>0</v>
      </c>
      <c r="K182" s="180" t="s">
        <v>515</v>
      </c>
      <c r="L182" s="39"/>
      <c r="M182" s="185" t="s">
        <v>1</v>
      </c>
      <c r="N182" s="186" t="s">
        <v>44</v>
      </c>
      <c r="O182" s="77"/>
      <c r="P182" s="187">
        <f>O182*H182</f>
        <v>0</v>
      </c>
      <c r="Q182" s="187">
        <v>0</v>
      </c>
      <c r="R182" s="187">
        <f>Q182*H182</f>
        <v>0</v>
      </c>
      <c r="S182" s="187">
        <v>0</v>
      </c>
      <c r="T182" s="188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89" t="s">
        <v>235</v>
      </c>
      <c r="AT182" s="189" t="s">
        <v>231</v>
      </c>
      <c r="AU182" s="189" t="s">
        <v>89</v>
      </c>
      <c r="AY182" s="19" t="s">
        <v>230</v>
      </c>
      <c r="BE182" s="190">
        <f>IF(N182="základní",J182,0)</f>
        <v>0</v>
      </c>
      <c r="BF182" s="190">
        <f>IF(N182="snížená",J182,0)</f>
        <v>0</v>
      </c>
      <c r="BG182" s="190">
        <f>IF(N182="zákl. přenesená",J182,0)</f>
        <v>0</v>
      </c>
      <c r="BH182" s="190">
        <f>IF(N182="sníž. přenesená",J182,0)</f>
        <v>0</v>
      </c>
      <c r="BI182" s="190">
        <f>IF(N182="nulová",J182,0)</f>
        <v>0</v>
      </c>
      <c r="BJ182" s="19" t="s">
        <v>87</v>
      </c>
      <c r="BK182" s="190">
        <f>ROUND(I182*H182,2)</f>
        <v>0</v>
      </c>
      <c r="BL182" s="19" t="s">
        <v>235</v>
      </c>
      <c r="BM182" s="189" t="s">
        <v>3402</v>
      </c>
    </row>
    <row r="183" s="2" customFormat="1">
      <c r="A183" s="38"/>
      <c r="B183" s="39"/>
      <c r="C183" s="38"/>
      <c r="D183" s="191" t="s">
        <v>237</v>
      </c>
      <c r="E183" s="38"/>
      <c r="F183" s="192" t="s">
        <v>3403</v>
      </c>
      <c r="G183" s="38"/>
      <c r="H183" s="38"/>
      <c r="I183" s="193"/>
      <c r="J183" s="38"/>
      <c r="K183" s="38"/>
      <c r="L183" s="39"/>
      <c r="M183" s="194"/>
      <c r="N183" s="195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237</v>
      </c>
      <c r="AU183" s="19" t="s">
        <v>89</v>
      </c>
    </row>
    <row r="184" s="2" customFormat="1">
      <c r="A184" s="38"/>
      <c r="B184" s="39"/>
      <c r="C184" s="38"/>
      <c r="D184" s="199" t="s">
        <v>397</v>
      </c>
      <c r="E184" s="38"/>
      <c r="F184" s="200" t="s">
        <v>3404</v>
      </c>
      <c r="G184" s="38"/>
      <c r="H184" s="38"/>
      <c r="I184" s="193"/>
      <c r="J184" s="38"/>
      <c r="K184" s="38"/>
      <c r="L184" s="39"/>
      <c r="M184" s="194"/>
      <c r="N184" s="195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397</v>
      </c>
      <c r="AU184" s="19" t="s">
        <v>89</v>
      </c>
    </row>
    <row r="185" s="13" customFormat="1">
      <c r="A185" s="13"/>
      <c r="B185" s="205"/>
      <c r="C185" s="13"/>
      <c r="D185" s="191" t="s">
        <v>519</v>
      </c>
      <c r="E185" s="206" t="s">
        <v>1</v>
      </c>
      <c r="F185" s="207" t="s">
        <v>3392</v>
      </c>
      <c r="G185" s="13"/>
      <c r="H185" s="208">
        <v>87</v>
      </c>
      <c r="I185" s="209"/>
      <c r="J185" s="13"/>
      <c r="K185" s="13"/>
      <c r="L185" s="205"/>
      <c r="M185" s="210"/>
      <c r="N185" s="211"/>
      <c r="O185" s="211"/>
      <c r="P185" s="211"/>
      <c r="Q185" s="211"/>
      <c r="R185" s="211"/>
      <c r="S185" s="211"/>
      <c r="T185" s="21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06" t="s">
        <v>519</v>
      </c>
      <c r="AU185" s="206" t="s">
        <v>89</v>
      </c>
      <c r="AV185" s="13" t="s">
        <v>89</v>
      </c>
      <c r="AW185" s="13" t="s">
        <v>35</v>
      </c>
      <c r="AX185" s="13" t="s">
        <v>79</v>
      </c>
      <c r="AY185" s="206" t="s">
        <v>230</v>
      </c>
    </row>
    <row r="186" s="14" customFormat="1">
      <c r="A186" s="14"/>
      <c r="B186" s="213"/>
      <c r="C186" s="14"/>
      <c r="D186" s="191" t="s">
        <v>519</v>
      </c>
      <c r="E186" s="214" t="s">
        <v>1</v>
      </c>
      <c r="F186" s="215" t="s">
        <v>534</v>
      </c>
      <c r="G186" s="14"/>
      <c r="H186" s="216">
        <v>87</v>
      </c>
      <c r="I186" s="217"/>
      <c r="J186" s="14"/>
      <c r="K186" s="14"/>
      <c r="L186" s="213"/>
      <c r="M186" s="218"/>
      <c r="N186" s="219"/>
      <c r="O186" s="219"/>
      <c r="P186" s="219"/>
      <c r="Q186" s="219"/>
      <c r="R186" s="219"/>
      <c r="S186" s="219"/>
      <c r="T186" s="22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14" t="s">
        <v>519</v>
      </c>
      <c r="AU186" s="214" t="s">
        <v>89</v>
      </c>
      <c r="AV186" s="14" t="s">
        <v>235</v>
      </c>
      <c r="AW186" s="14" t="s">
        <v>35</v>
      </c>
      <c r="AX186" s="14" t="s">
        <v>79</v>
      </c>
      <c r="AY186" s="214" t="s">
        <v>230</v>
      </c>
    </row>
    <row r="187" s="13" customFormat="1">
      <c r="A187" s="13"/>
      <c r="B187" s="205"/>
      <c r="C187" s="13"/>
      <c r="D187" s="191" t="s">
        <v>519</v>
      </c>
      <c r="E187" s="206" t="s">
        <v>1</v>
      </c>
      <c r="F187" s="207" t="s">
        <v>3399</v>
      </c>
      <c r="G187" s="13"/>
      <c r="H187" s="208">
        <v>10.875</v>
      </c>
      <c r="I187" s="209"/>
      <c r="J187" s="13"/>
      <c r="K187" s="13"/>
      <c r="L187" s="205"/>
      <c r="M187" s="210"/>
      <c r="N187" s="211"/>
      <c r="O187" s="211"/>
      <c r="P187" s="211"/>
      <c r="Q187" s="211"/>
      <c r="R187" s="211"/>
      <c r="S187" s="211"/>
      <c r="T187" s="21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06" t="s">
        <v>519</v>
      </c>
      <c r="AU187" s="206" t="s">
        <v>89</v>
      </c>
      <c r="AV187" s="13" t="s">
        <v>89</v>
      </c>
      <c r="AW187" s="13" t="s">
        <v>35</v>
      </c>
      <c r="AX187" s="13" t="s">
        <v>79</v>
      </c>
      <c r="AY187" s="206" t="s">
        <v>230</v>
      </c>
    </row>
    <row r="188" s="14" customFormat="1">
      <c r="A188" s="14"/>
      <c r="B188" s="213"/>
      <c r="C188" s="14"/>
      <c r="D188" s="191" t="s">
        <v>519</v>
      </c>
      <c r="E188" s="214" t="s">
        <v>1</v>
      </c>
      <c r="F188" s="215" t="s">
        <v>534</v>
      </c>
      <c r="G188" s="14"/>
      <c r="H188" s="216">
        <v>10.875</v>
      </c>
      <c r="I188" s="217"/>
      <c r="J188" s="14"/>
      <c r="K188" s="14"/>
      <c r="L188" s="213"/>
      <c r="M188" s="218"/>
      <c r="N188" s="219"/>
      <c r="O188" s="219"/>
      <c r="P188" s="219"/>
      <c r="Q188" s="219"/>
      <c r="R188" s="219"/>
      <c r="S188" s="219"/>
      <c r="T188" s="22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14" t="s">
        <v>519</v>
      </c>
      <c r="AU188" s="214" t="s">
        <v>89</v>
      </c>
      <c r="AV188" s="14" t="s">
        <v>235</v>
      </c>
      <c r="AW188" s="14" t="s">
        <v>35</v>
      </c>
      <c r="AX188" s="14" t="s">
        <v>87</v>
      </c>
      <c r="AY188" s="214" t="s">
        <v>230</v>
      </c>
    </row>
    <row r="189" s="2" customFormat="1" ht="21.75" customHeight="1">
      <c r="A189" s="38"/>
      <c r="B189" s="177"/>
      <c r="C189" s="178" t="s">
        <v>264</v>
      </c>
      <c r="D189" s="178" t="s">
        <v>231</v>
      </c>
      <c r="E189" s="179" t="s">
        <v>3405</v>
      </c>
      <c r="F189" s="180" t="s">
        <v>3406</v>
      </c>
      <c r="G189" s="181" t="s">
        <v>578</v>
      </c>
      <c r="H189" s="182">
        <v>4.3499999999999996</v>
      </c>
      <c r="I189" s="183"/>
      <c r="J189" s="184">
        <f>ROUND(I189*H189,2)</f>
        <v>0</v>
      </c>
      <c r="K189" s="180" t="s">
        <v>515</v>
      </c>
      <c r="L189" s="39"/>
      <c r="M189" s="185" t="s">
        <v>1</v>
      </c>
      <c r="N189" s="186" t="s">
        <v>44</v>
      </c>
      <c r="O189" s="77"/>
      <c r="P189" s="187">
        <f>O189*H189</f>
        <v>0</v>
      </c>
      <c r="Q189" s="187">
        <v>0</v>
      </c>
      <c r="R189" s="187">
        <f>Q189*H189</f>
        <v>0</v>
      </c>
      <c r="S189" s="187">
        <v>0</v>
      </c>
      <c r="T189" s="18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89" t="s">
        <v>235</v>
      </c>
      <c r="AT189" s="189" t="s">
        <v>231</v>
      </c>
      <c r="AU189" s="189" t="s">
        <v>89</v>
      </c>
      <c r="AY189" s="19" t="s">
        <v>230</v>
      </c>
      <c r="BE189" s="190">
        <f>IF(N189="základní",J189,0)</f>
        <v>0</v>
      </c>
      <c r="BF189" s="190">
        <f>IF(N189="snížená",J189,0)</f>
        <v>0</v>
      </c>
      <c r="BG189" s="190">
        <f>IF(N189="zákl. přenesená",J189,0)</f>
        <v>0</v>
      </c>
      <c r="BH189" s="190">
        <f>IF(N189="sníž. přenesená",J189,0)</f>
        <v>0</v>
      </c>
      <c r="BI189" s="190">
        <f>IF(N189="nulová",J189,0)</f>
        <v>0</v>
      </c>
      <c r="BJ189" s="19" t="s">
        <v>87</v>
      </c>
      <c r="BK189" s="190">
        <f>ROUND(I189*H189,2)</f>
        <v>0</v>
      </c>
      <c r="BL189" s="19" t="s">
        <v>235</v>
      </c>
      <c r="BM189" s="189" t="s">
        <v>3407</v>
      </c>
    </row>
    <row r="190" s="2" customFormat="1">
      <c r="A190" s="38"/>
      <c r="B190" s="39"/>
      <c r="C190" s="38"/>
      <c r="D190" s="191" t="s">
        <v>237</v>
      </c>
      <c r="E190" s="38"/>
      <c r="F190" s="192" t="s">
        <v>3408</v>
      </c>
      <c r="G190" s="38"/>
      <c r="H190" s="38"/>
      <c r="I190" s="193"/>
      <c r="J190" s="38"/>
      <c r="K190" s="38"/>
      <c r="L190" s="39"/>
      <c r="M190" s="194"/>
      <c r="N190" s="195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237</v>
      </c>
      <c r="AU190" s="19" t="s">
        <v>89</v>
      </c>
    </row>
    <row r="191" s="2" customFormat="1">
      <c r="A191" s="38"/>
      <c r="B191" s="39"/>
      <c r="C191" s="38"/>
      <c r="D191" s="199" t="s">
        <v>397</v>
      </c>
      <c r="E191" s="38"/>
      <c r="F191" s="200" t="s">
        <v>3409</v>
      </c>
      <c r="G191" s="38"/>
      <c r="H191" s="38"/>
      <c r="I191" s="193"/>
      <c r="J191" s="38"/>
      <c r="K191" s="38"/>
      <c r="L191" s="39"/>
      <c r="M191" s="194"/>
      <c r="N191" s="195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397</v>
      </c>
      <c r="AU191" s="19" t="s">
        <v>89</v>
      </c>
    </row>
    <row r="192" s="13" customFormat="1">
      <c r="A192" s="13"/>
      <c r="B192" s="205"/>
      <c r="C192" s="13"/>
      <c r="D192" s="191" t="s">
        <v>519</v>
      </c>
      <c r="E192" s="206" t="s">
        <v>1</v>
      </c>
      <c r="F192" s="207" t="s">
        <v>3392</v>
      </c>
      <c r="G192" s="13"/>
      <c r="H192" s="208">
        <v>87</v>
      </c>
      <c r="I192" s="209"/>
      <c r="J192" s="13"/>
      <c r="K192" s="13"/>
      <c r="L192" s="205"/>
      <c r="M192" s="210"/>
      <c r="N192" s="211"/>
      <c r="O192" s="211"/>
      <c r="P192" s="211"/>
      <c r="Q192" s="211"/>
      <c r="R192" s="211"/>
      <c r="S192" s="211"/>
      <c r="T192" s="21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06" t="s">
        <v>519</v>
      </c>
      <c r="AU192" s="206" t="s">
        <v>89</v>
      </c>
      <c r="AV192" s="13" t="s">
        <v>89</v>
      </c>
      <c r="AW192" s="13" t="s">
        <v>35</v>
      </c>
      <c r="AX192" s="13" t="s">
        <v>79</v>
      </c>
      <c r="AY192" s="206" t="s">
        <v>230</v>
      </c>
    </row>
    <row r="193" s="14" customFormat="1">
      <c r="A193" s="14"/>
      <c r="B193" s="213"/>
      <c r="C193" s="14"/>
      <c r="D193" s="191" t="s">
        <v>519</v>
      </c>
      <c r="E193" s="214" t="s">
        <v>1</v>
      </c>
      <c r="F193" s="215" t="s">
        <v>534</v>
      </c>
      <c r="G193" s="14"/>
      <c r="H193" s="216">
        <v>87</v>
      </c>
      <c r="I193" s="217"/>
      <c r="J193" s="14"/>
      <c r="K193" s="14"/>
      <c r="L193" s="213"/>
      <c r="M193" s="218"/>
      <c r="N193" s="219"/>
      <c r="O193" s="219"/>
      <c r="P193" s="219"/>
      <c r="Q193" s="219"/>
      <c r="R193" s="219"/>
      <c r="S193" s="219"/>
      <c r="T193" s="220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14" t="s">
        <v>519</v>
      </c>
      <c r="AU193" s="214" t="s">
        <v>89</v>
      </c>
      <c r="AV193" s="14" t="s">
        <v>235</v>
      </c>
      <c r="AW193" s="14" t="s">
        <v>35</v>
      </c>
      <c r="AX193" s="14" t="s">
        <v>79</v>
      </c>
      <c r="AY193" s="214" t="s">
        <v>230</v>
      </c>
    </row>
    <row r="194" s="13" customFormat="1">
      <c r="A194" s="13"/>
      <c r="B194" s="205"/>
      <c r="C194" s="13"/>
      <c r="D194" s="191" t="s">
        <v>519</v>
      </c>
      <c r="E194" s="206" t="s">
        <v>1</v>
      </c>
      <c r="F194" s="207" t="s">
        <v>3410</v>
      </c>
      <c r="G194" s="13"/>
      <c r="H194" s="208">
        <v>4.3499999999999996</v>
      </c>
      <c r="I194" s="209"/>
      <c r="J194" s="13"/>
      <c r="K194" s="13"/>
      <c r="L194" s="205"/>
      <c r="M194" s="210"/>
      <c r="N194" s="211"/>
      <c r="O194" s="211"/>
      <c r="P194" s="211"/>
      <c r="Q194" s="211"/>
      <c r="R194" s="211"/>
      <c r="S194" s="211"/>
      <c r="T194" s="21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06" t="s">
        <v>519</v>
      </c>
      <c r="AU194" s="206" t="s">
        <v>89</v>
      </c>
      <c r="AV194" s="13" t="s">
        <v>89</v>
      </c>
      <c r="AW194" s="13" t="s">
        <v>35</v>
      </c>
      <c r="AX194" s="13" t="s">
        <v>79</v>
      </c>
      <c r="AY194" s="206" t="s">
        <v>230</v>
      </c>
    </row>
    <row r="195" s="14" customFormat="1">
      <c r="A195" s="14"/>
      <c r="B195" s="213"/>
      <c r="C195" s="14"/>
      <c r="D195" s="191" t="s">
        <v>519</v>
      </c>
      <c r="E195" s="214" t="s">
        <v>1</v>
      </c>
      <c r="F195" s="215" t="s">
        <v>534</v>
      </c>
      <c r="G195" s="14"/>
      <c r="H195" s="216">
        <v>4.3499999999999996</v>
      </c>
      <c r="I195" s="217"/>
      <c r="J195" s="14"/>
      <c r="K195" s="14"/>
      <c r="L195" s="213"/>
      <c r="M195" s="218"/>
      <c r="N195" s="219"/>
      <c r="O195" s="219"/>
      <c r="P195" s="219"/>
      <c r="Q195" s="219"/>
      <c r="R195" s="219"/>
      <c r="S195" s="219"/>
      <c r="T195" s="220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14" t="s">
        <v>519</v>
      </c>
      <c r="AU195" s="214" t="s">
        <v>89</v>
      </c>
      <c r="AV195" s="14" t="s">
        <v>235</v>
      </c>
      <c r="AW195" s="14" t="s">
        <v>35</v>
      </c>
      <c r="AX195" s="14" t="s">
        <v>87</v>
      </c>
      <c r="AY195" s="214" t="s">
        <v>230</v>
      </c>
    </row>
    <row r="196" s="2" customFormat="1" ht="16.5" customHeight="1">
      <c r="A196" s="38"/>
      <c r="B196" s="177"/>
      <c r="C196" s="178" t="s">
        <v>268</v>
      </c>
      <c r="D196" s="178" t="s">
        <v>231</v>
      </c>
      <c r="E196" s="179" t="s">
        <v>2020</v>
      </c>
      <c r="F196" s="180" t="s">
        <v>2021</v>
      </c>
      <c r="G196" s="181" t="s">
        <v>514</v>
      </c>
      <c r="H196" s="182">
        <v>120</v>
      </c>
      <c r="I196" s="183"/>
      <c r="J196" s="184">
        <f>ROUND(I196*H196,2)</f>
        <v>0</v>
      </c>
      <c r="K196" s="180" t="s">
        <v>515</v>
      </c>
      <c r="L196" s="39"/>
      <c r="M196" s="185" t="s">
        <v>1</v>
      </c>
      <c r="N196" s="186" t="s">
        <v>44</v>
      </c>
      <c r="O196" s="77"/>
      <c r="P196" s="187">
        <f>O196*H196</f>
        <v>0</v>
      </c>
      <c r="Q196" s="187">
        <v>0.00059000000000000003</v>
      </c>
      <c r="R196" s="187">
        <f>Q196*H196</f>
        <v>0.070800000000000002</v>
      </c>
      <c r="S196" s="187">
        <v>0</v>
      </c>
      <c r="T196" s="188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89" t="s">
        <v>235</v>
      </c>
      <c r="AT196" s="189" t="s">
        <v>231</v>
      </c>
      <c r="AU196" s="189" t="s">
        <v>89</v>
      </c>
      <c r="AY196" s="19" t="s">
        <v>230</v>
      </c>
      <c r="BE196" s="190">
        <f>IF(N196="základní",J196,0)</f>
        <v>0</v>
      </c>
      <c r="BF196" s="190">
        <f>IF(N196="snížená",J196,0)</f>
        <v>0</v>
      </c>
      <c r="BG196" s="190">
        <f>IF(N196="zákl. přenesená",J196,0)</f>
        <v>0</v>
      </c>
      <c r="BH196" s="190">
        <f>IF(N196="sníž. přenesená",J196,0)</f>
        <v>0</v>
      </c>
      <c r="BI196" s="190">
        <f>IF(N196="nulová",J196,0)</f>
        <v>0</v>
      </c>
      <c r="BJ196" s="19" t="s">
        <v>87</v>
      </c>
      <c r="BK196" s="190">
        <f>ROUND(I196*H196,2)</f>
        <v>0</v>
      </c>
      <c r="BL196" s="19" t="s">
        <v>235</v>
      </c>
      <c r="BM196" s="189" t="s">
        <v>3411</v>
      </c>
    </row>
    <row r="197" s="2" customFormat="1">
      <c r="A197" s="38"/>
      <c r="B197" s="39"/>
      <c r="C197" s="38"/>
      <c r="D197" s="191" t="s">
        <v>237</v>
      </c>
      <c r="E197" s="38"/>
      <c r="F197" s="192" t="s">
        <v>2023</v>
      </c>
      <c r="G197" s="38"/>
      <c r="H197" s="38"/>
      <c r="I197" s="193"/>
      <c r="J197" s="38"/>
      <c r="K197" s="38"/>
      <c r="L197" s="39"/>
      <c r="M197" s="194"/>
      <c r="N197" s="195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237</v>
      </c>
      <c r="AU197" s="19" t="s">
        <v>89</v>
      </c>
    </row>
    <row r="198" s="2" customFormat="1">
      <c r="A198" s="38"/>
      <c r="B198" s="39"/>
      <c r="C198" s="38"/>
      <c r="D198" s="199" t="s">
        <v>397</v>
      </c>
      <c r="E198" s="38"/>
      <c r="F198" s="200" t="s">
        <v>2024</v>
      </c>
      <c r="G198" s="38"/>
      <c r="H198" s="38"/>
      <c r="I198" s="193"/>
      <c r="J198" s="38"/>
      <c r="K198" s="38"/>
      <c r="L198" s="39"/>
      <c r="M198" s="194"/>
      <c r="N198" s="195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397</v>
      </c>
      <c r="AU198" s="19" t="s">
        <v>89</v>
      </c>
    </row>
    <row r="199" s="13" customFormat="1">
      <c r="A199" s="13"/>
      <c r="B199" s="205"/>
      <c r="C199" s="13"/>
      <c r="D199" s="191" t="s">
        <v>519</v>
      </c>
      <c r="E199" s="206" t="s">
        <v>1</v>
      </c>
      <c r="F199" s="207" t="s">
        <v>3412</v>
      </c>
      <c r="G199" s="13"/>
      <c r="H199" s="208">
        <v>120</v>
      </c>
      <c r="I199" s="209"/>
      <c r="J199" s="13"/>
      <c r="K199" s="13"/>
      <c r="L199" s="205"/>
      <c r="M199" s="210"/>
      <c r="N199" s="211"/>
      <c r="O199" s="211"/>
      <c r="P199" s="211"/>
      <c r="Q199" s="211"/>
      <c r="R199" s="211"/>
      <c r="S199" s="211"/>
      <c r="T199" s="21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06" t="s">
        <v>519</v>
      </c>
      <c r="AU199" s="206" t="s">
        <v>89</v>
      </c>
      <c r="AV199" s="13" t="s">
        <v>89</v>
      </c>
      <c r="AW199" s="13" t="s">
        <v>35</v>
      </c>
      <c r="AX199" s="13" t="s">
        <v>79</v>
      </c>
      <c r="AY199" s="206" t="s">
        <v>230</v>
      </c>
    </row>
    <row r="200" s="14" customFormat="1">
      <c r="A200" s="14"/>
      <c r="B200" s="213"/>
      <c r="C200" s="14"/>
      <c r="D200" s="191" t="s">
        <v>519</v>
      </c>
      <c r="E200" s="214" t="s">
        <v>1</v>
      </c>
      <c r="F200" s="215" t="s">
        <v>534</v>
      </c>
      <c r="G200" s="14"/>
      <c r="H200" s="216">
        <v>120</v>
      </c>
      <c r="I200" s="217"/>
      <c r="J200" s="14"/>
      <c r="K200" s="14"/>
      <c r="L200" s="213"/>
      <c r="M200" s="218"/>
      <c r="N200" s="219"/>
      <c r="O200" s="219"/>
      <c r="P200" s="219"/>
      <c r="Q200" s="219"/>
      <c r="R200" s="219"/>
      <c r="S200" s="219"/>
      <c r="T200" s="220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14" t="s">
        <v>519</v>
      </c>
      <c r="AU200" s="214" t="s">
        <v>89</v>
      </c>
      <c r="AV200" s="14" t="s">
        <v>235</v>
      </c>
      <c r="AW200" s="14" t="s">
        <v>35</v>
      </c>
      <c r="AX200" s="14" t="s">
        <v>87</v>
      </c>
      <c r="AY200" s="214" t="s">
        <v>230</v>
      </c>
    </row>
    <row r="201" s="2" customFormat="1" ht="16.5" customHeight="1">
      <c r="A201" s="38"/>
      <c r="B201" s="177"/>
      <c r="C201" s="178" t="s">
        <v>272</v>
      </c>
      <c r="D201" s="178" t="s">
        <v>231</v>
      </c>
      <c r="E201" s="179" t="s">
        <v>2030</v>
      </c>
      <c r="F201" s="180" t="s">
        <v>2031</v>
      </c>
      <c r="G201" s="181" t="s">
        <v>514</v>
      </c>
      <c r="H201" s="182">
        <v>120</v>
      </c>
      <c r="I201" s="183"/>
      <c r="J201" s="184">
        <f>ROUND(I201*H201,2)</f>
        <v>0</v>
      </c>
      <c r="K201" s="180" t="s">
        <v>515</v>
      </c>
      <c r="L201" s="39"/>
      <c r="M201" s="185" t="s">
        <v>1</v>
      </c>
      <c r="N201" s="186" t="s">
        <v>44</v>
      </c>
      <c r="O201" s="77"/>
      <c r="P201" s="187">
        <f>O201*H201</f>
        <v>0</v>
      </c>
      <c r="Q201" s="187">
        <v>0</v>
      </c>
      <c r="R201" s="187">
        <f>Q201*H201</f>
        <v>0</v>
      </c>
      <c r="S201" s="187">
        <v>0</v>
      </c>
      <c r="T201" s="188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89" t="s">
        <v>235</v>
      </c>
      <c r="AT201" s="189" t="s">
        <v>231</v>
      </c>
      <c r="AU201" s="189" t="s">
        <v>89</v>
      </c>
      <c r="AY201" s="19" t="s">
        <v>230</v>
      </c>
      <c r="BE201" s="190">
        <f>IF(N201="základní",J201,0)</f>
        <v>0</v>
      </c>
      <c r="BF201" s="190">
        <f>IF(N201="snížená",J201,0)</f>
        <v>0</v>
      </c>
      <c r="BG201" s="190">
        <f>IF(N201="zákl. přenesená",J201,0)</f>
        <v>0</v>
      </c>
      <c r="BH201" s="190">
        <f>IF(N201="sníž. přenesená",J201,0)</f>
        <v>0</v>
      </c>
      <c r="BI201" s="190">
        <f>IF(N201="nulová",J201,0)</f>
        <v>0</v>
      </c>
      <c r="BJ201" s="19" t="s">
        <v>87</v>
      </c>
      <c r="BK201" s="190">
        <f>ROUND(I201*H201,2)</f>
        <v>0</v>
      </c>
      <c r="BL201" s="19" t="s">
        <v>235</v>
      </c>
      <c r="BM201" s="189" t="s">
        <v>3413</v>
      </c>
    </row>
    <row r="202" s="2" customFormat="1">
      <c r="A202" s="38"/>
      <c r="B202" s="39"/>
      <c r="C202" s="38"/>
      <c r="D202" s="191" t="s">
        <v>237</v>
      </c>
      <c r="E202" s="38"/>
      <c r="F202" s="192" t="s">
        <v>2033</v>
      </c>
      <c r="G202" s="38"/>
      <c r="H202" s="38"/>
      <c r="I202" s="193"/>
      <c r="J202" s="38"/>
      <c r="K202" s="38"/>
      <c r="L202" s="39"/>
      <c r="M202" s="194"/>
      <c r="N202" s="195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237</v>
      </c>
      <c r="AU202" s="19" t="s">
        <v>89</v>
      </c>
    </row>
    <row r="203" s="2" customFormat="1">
      <c r="A203" s="38"/>
      <c r="B203" s="39"/>
      <c r="C203" s="38"/>
      <c r="D203" s="199" t="s">
        <v>397</v>
      </c>
      <c r="E203" s="38"/>
      <c r="F203" s="200" t="s">
        <v>2034</v>
      </c>
      <c r="G203" s="38"/>
      <c r="H203" s="38"/>
      <c r="I203" s="193"/>
      <c r="J203" s="38"/>
      <c r="K203" s="38"/>
      <c r="L203" s="39"/>
      <c r="M203" s="194"/>
      <c r="N203" s="195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397</v>
      </c>
      <c r="AU203" s="19" t="s">
        <v>89</v>
      </c>
    </row>
    <row r="204" s="2" customFormat="1" ht="21.75" customHeight="1">
      <c r="A204" s="38"/>
      <c r="B204" s="177"/>
      <c r="C204" s="178" t="s">
        <v>8</v>
      </c>
      <c r="D204" s="178" t="s">
        <v>231</v>
      </c>
      <c r="E204" s="179" t="s">
        <v>679</v>
      </c>
      <c r="F204" s="180" t="s">
        <v>680</v>
      </c>
      <c r="G204" s="181" t="s">
        <v>578</v>
      </c>
      <c r="H204" s="182">
        <v>2940</v>
      </c>
      <c r="I204" s="183"/>
      <c r="J204" s="184">
        <f>ROUND(I204*H204,2)</f>
        <v>0</v>
      </c>
      <c r="K204" s="180" t="s">
        <v>515</v>
      </c>
      <c r="L204" s="39"/>
      <c r="M204" s="185" t="s">
        <v>1</v>
      </c>
      <c r="N204" s="186" t="s">
        <v>44</v>
      </c>
      <c r="O204" s="77"/>
      <c r="P204" s="187">
        <f>O204*H204</f>
        <v>0</v>
      </c>
      <c r="Q204" s="187">
        <v>0</v>
      </c>
      <c r="R204" s="187">
        <f>Q204*H204</f>
        <v>0</v>
      </c>
      <c r="S204" s="187">
        <v>0</v>
      </c>
      <c r="T204" s="188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89" t="s">
        <v>235</v>
      </c>
      <c r="AT204" s="189" t="s">
        <v>231</v>
      </c>
      <c r="AU204" s="189" t="s">
        <v>89</v>
      </c>
      <c r="AY204" s="19" t="s">
        <v>230</v>
      </c>
      <c r="BE204" s="190">
        <f>IF(N204="základní",J204,0)</f>
        <v>0</v>
      </c>
      <c r="BF204" s="190">
        <f>IF(N204="snížená",J204,0)</f>
        <v>0</v>
      </c>
      <c r="BG204" s="190">
        <f>IF(N204="zákl. přenesená",J204,0)</f>
        <v>0</v>
      </c>
      <c r="BH204" s="190">
        <f>IF(N204="sníž. přenesená",J204,0)</f>
        <v>0</v>
      </c>
      <c r="BI204" s="190">
        <f>IF(N204="nulová",J204,0)</f>
        <v>0</v>
      </c>
      <c r="BJ204" s="19" t="s">
        <v>87</v>
      </c>
      <c r="BK204" s="190">
        <f>ROUND(I204*H204,2)</f>
        <v>0</v>
      </c>
      <c r="BL204" s="19" t="s">
        <v>235</v>
      </c>
      <c r="BM204" s="189" t="s">
        <v>3414</v>
      </c>
    </row>
    <row r="205" s="2" customFormat="1">
      <c r="A205" s="38"/>
      <c r="B205" s="39"/>
      <c r="C205" s="38"/>
      <c r="D205" s="191" t="s">
        <v>237</v>
      </c>
      <c r="E205" s="38"/>
      <c r="F205" s="192" t="s">
        <v>682</v>
      </c>
      <c r="G205" s="38"/>
      <c r="H205" s="38"/>
      <c r="I205" s="193"/>
      <c r="J205" s="38"/>
      <c r="K205" s="38"/>
      <c r="L205" s="39"/>
      <c r="M205" s="194"/>
      <c r="N205" s="195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237</v>
      </c>
      <c r="AU205" s="19" t="s">
        <v>89</v>
      </c>
    </row>
    <row r="206" s="2" customFormat="1">
      <c r="A206" s="38"/>
      <c r="B206" s="39"/>
      <c r="C206" s="38"/>
      <c r="D206" s="199" t="s">
        <v>397</v>
      </c>
      <c r="E206" s="38"/>
      <c r="F206" s="200" t="s">
        <v>683</v>
      </c>
      <c r="G206" s="38"/>
      <c r="H206" s="38"/>
      <c r="I206" s="193"/>
      <c r="J206" s="38"/>
      <c r="K206" s="38"/>
      <c r="L206" s="39"/>
      <c r="M206" s="194"/>
      <c r="N206" s="195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397</v>
      </c>
      <c r="AU206" s="19" t="s">
        <v>89</v>
      </c>
    </row>
    <row r="207" s="15" customFormat="1">
      <c r="A207" s="15"/>
      <c r="B207" s="221"/>
      <c r="C207" s="15"/>
      <c r="D207" s="191" t="s">
        <v>519</v>
      </c>
      <c r="E207" s="222" t="s">
        <v>1</v>
      </c>
      <c r="F207" s="223" t="s">
        <v>2036</v>
      </c>
      <c r="G207" s="15"/>
      <c r="H207" s="222" t="s">
        <v>1</v>
      </c>
      <c r="I207" s="224"/>
      <c r="J207" s="15"/>
      <c r="K207" s="15"/>
      <c r="L207" s="221"/>
      <c r="M207" s="225"/>
      <c r="N207" s="226"/>
      <c r="O207" s="226"/>
      <c r="P207" s="226"/>
      <c r="Q207" s="226"/>
      <c r="R207" s="226"/>
      <c r="S207" s="226"/>
      <c r="T207" s="227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22" t="s">
        <v>519</v>
      </c>
      <c r="AU207" s="222" t="s">
        <v>89</v>
      </c>
      <c r="AV207" s="15" t="s">
        <v>87</v>
      </c>
      <c r="AW207" s="15" t="s">
        <v>35</v>
      </c>
      <c r="AX207" s="15" t="s">
        <v>79</v>
      </c>
      <c r="AY207" s="222" t="s">
        <v>230</v>
      </c>
    </row>
    <row r="208" s="13" customFormat="1">
      <c r="A208" s="13"/>
      <c r="B208" s="205"/>
      <c r="C208" s="13"/>
      <c r="D208" s="191" t="s">
        <v>519</v>
      </c>
      <c r="E208" s="206" t="s">
        <v>1</v>
      </c>
      <c r="F208" s="207" t="s">
        <v>3415</v>
      </c>
      <c r="G208" s="13"/>
      <c r="H208" s="208">
        <v>1470</v>
      </c>
      <c r="I208" s="209"/>
      <c r="J208" s="13"/>
      <c r="K208" s="13"/>
      <c r="L208" s="205"/>
      <c r="M208" s="210"/>
      <c r="N208" s="211"/>
      <c r="O208" s="211"/>
      <c r="P208" s="211"/>
      <c r="Q208" s="211"/>
      <c r="R208" s="211"/>
      <c r="S208" s="211"/>
      <c r="T208" s="21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06" t="s">
        <v>519</v>
      </c>
      <c r="AU208" s="206" t="s">
        <v>89</v>
      </c>
      <c r="AV208" s="13" t="s">
        <v>89</v>
      </c>
      <c r="AW208" s="13" t="s">
        <v>35</v>
      </c>
      <c r="AX208" s="13" t="s">
        <v>79</v>
      </c>
      <c r="AY208" s="206" t="s">
        <v>230</v>
      </c>
    </row>
    <row r="209" s="16" customFormat="1">
      <c r="A209" s="16"/>
      <c r="B209" s="228"/>
      <c r="C209" s="16"/>
      <c r="D209" s="191" t="s">
        <v>519</v>
      </c>
      <c r="E209" s="229" t="s">
        <v>1</v>
      </c>
      <c r="F209" s="230" t="s">
        <v>685</v>
      </c>
      <c r="G209" s="16"/>
      <c r="H209" s="231">
        <v>1470</v>
      </c>
      <c r="I209" s="232"/>
      <c r="J209" s="16"/>
      <c r="K209" s="16"/>
      <c r="L209" s="228"/>
      <c r="M209" s="233"/>
      <c r="N209" s="234"/>
      <c r="O209" s="234"/>
      <c r="P209" s="234"/>
      <c r="Q209" s="234"/>
      <c r="R209" s="234"/>
      <c r="S209" s="234"/>
      <c r="T209" s="235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T209" s="229" t="s">
        <v>519</v>
      </c>
      <c r="AU209" s="229" t="s">
        <v>89</v>
      </c>
      <c r="AV209" s="16" t="s">
        <v>241</v>
      </c>
      <c r="AW209" s="16" t="s">
        <v>35</v>
      </c>
      <c r="AX209" s="16" t="s">
        <v>79</v>
      </c>
      <c r="AY209" s="229" t="s">
        <v>230</v>
      </c>
    </row>
    <row r="210" s="15" customFormat="1">
      <c r="A210" s="15"/>
      <c r="B210" s="221"/>
      <c r="C210" s="15"/>
      <c r="D210" s="191" t="s">
        <v>519</v>
      </c>
      <c r="E210" s="222" t="s">
        <v>1</v>
      </c>
      <c r="F210" s="223" t="s">
        <v>2036</v>
      </c>
      <c r="G210" s="15"/>
      <c r="H210" s="222" t="s">
        <v>1</v>
      </c>
      <c r="I210" s="224"/>
      <c r="J210" s="15"/>
      <c r="K210" s="15"/>
      <c r="L210" s="221"/>
      <c r="M210" s="225"/>
      <c r="N210" s="226"/>
      <c r="O210" s="226"/>
      <c r="P210" s="226"/>
      <c r="Q210" s="226"/>
      <c r="R210" s="226"/>
      <c r="S210" s="226"/>
      <c r="T210" s="227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22" t="s">
        <v>519</v>
      </c>
      <c r="AU210" s="222" t="s">
        <v>89</v>
      </c>
      <c r="AV210" s="15" t="s">
        <v>87</v>
      </c>
      <c r="AW210" s="15" t="s">
        <v>35</v>
      </c>
      <c r="AX210" s="15" t="s">
        <v>79</v>
      </c>
      <c r="AY210" s="222" t="s">
        <v>230</v>
      </c>
    </row>
    <row r="211" s="13" customFormat="1">
      <c r="A211" s="13"/>
      <c r="B211" s="205"/>
      <c r="C211" s="13"/>
      <c r="D211" s="191" t="s">
        <v>519</v>
      </c>
      <c r="E211" s="206" t="s">
        <v>1</v>
      </c>
      <c r="F211" s="207" t="s">
        <v>3415</v>
      </c>
      <c r="G211" s="13"/>
      <c r="H211" s="208">
        <v>1470</v>
      </c>
      <c r="I211" s="209"/>
      <c r="J211" s="13"/>
      <c r="K211" s="13"/>
      <c r="L211" s="205"/>
      <c r="M211" s="210"/>
      <c r="N211" s="211"/>
      <c r="O211" s="211"/>
      <c r="P211" s="211"/>
      <c r="Q211" s="211"/>
      <c r="R211" s="211"/>
      <c r="S211" s="211"/>
      <c r="T211" s="21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06" t="s">
        <v>519</v>
      </c>
      <c r="AU211" s="206" t="s">
        <v>89</v>
      </c>
      <c r="AV211" s="13" t="s">
        <v>89</v>
      </c>
      <c r="AW211" s="13" t="s">
        <v>35</v>
      </c>
      <c r="AX211" s="13" t="s">
        <v>79</v>
      </c>
      <c r="AY211" s="206" t="s">
        <v>230</v>
      </c>
    </row>
    <row r="212" s="16" customFormat="1">
      <c r="A212" s="16"/>
      <c r="B212" s="228"/>
      <c r="C212" s="16"/>
      <c r="D212" s="191" t="s">
        <v>519</v>
      </c>
      <c r="E212" s="229" t="s">
        <v>1</v>
      </c>
      <c r="F212" s="230" t="s">
        <v>685</v>
      </c>
      <c r="G212" s="16"/>
      <c r="H212" s="231">
        <v>1470</v>
      </c>
      <c r="I212" s="232"/>
      <c r="J212" s="16"/>
      <c r="K212" s="16"/>
      <c r="L212" s="228"/>
      <c r="M212" s="233"/>
      <c r="N212" s="234"/>
      <c r="O212" s="234"/>
      <c r="P212" s="234"/>
      <c r="Q212" s="234"/>
      <c r="R212" s="234"/>
      <c r="S212" s="234"/>
      <c r="T212" s="235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T212" s="229" t="s">
        <v>519</v>
      </c>
      <c r="AU212" s="229" t="s">
        <v>89</v>
      </c>
      <c r="AV212" s="16" t="s">
        <v>241</v>
      </c>
      <c r="AW212" s="16" t="s">
        <v>35</v>
      </c>
      <c r="AX212" s="16" t="s">
        <v>79</v>
      </c>
      <c r="AY212" s="229" t="s">
        <v>230</v>
      </c>
    </row>
    <row r="213" s="14" customFormat="1">
      <c r="A213" s="14"/>
      <c r="B213" s="213"/>
      <c r="C213" s="14"/>
      <c r="D213" s="191" t="s">
        <v>519</v>
      </c>
      <c r="E213" s="214" t="s">
        <v>1</v>
      </c>
      <c r="F213" s="215" t="s">
        <v>534</v>
      </c>
      <c r="G213" s="14"/>
      <c r="H213" s="216">
        <v>2940</v>
      </c>
      <c r="I213" s="217"/>
      <c r="J213" s="14"/>
      <c r="K213" s="14"/>
      <c r="L213" s="213"/>
      <c r="M213" s="218"/>
      <c r="N213" s="219"/>
      <c r="O213" s="219"/>
      <c r="P213" s="219"/>
      <c r="Q213" s="219"/>
      <c r="R213" s="219"/>
      <c r="S213" s="219"/>
      <c r="T213" s="220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14" t="s">
        <v>519</v>
      </c>
      <c r="AU213" s="214" t="s">
        <v>89</v>
      </c>
      <c r="AV213" s="14" t="s">
        <v>235</v>
      </c>
      <c r="AW213" s="14" t="s">
        <v>35</v>
      </c>
      <c r="AX213" s="14" t="s">
        <v>87</v>
      </c>
      <c r="AY213" s="214" t="s">
        <v>230</v>
      </c>
    </row>
    <row r="214" s="2" customFormat="1" ht="21.75" customHeight="1">
      <c r="A214" s="38"/>
      <c r="B214" s="177"/>
      <c r="C214" s="178" t="s">
        <v>281</v>
      </c>
      <c r="D214" s="178" t="s">
        <v>231</v>
      </c>
      <c r="E214" s="179" t="s">
        <v>689</v>
      </c>
      <c r="F214" s="180" t="s">
        <v>690</v>
      </c>
      <c r="G214" s="181" t="s">
        <v>578</v>
      </c>
      <c r="H214" s="182">
        <v>3972.7950000000001</v>
      </c>
      <c r="I214" s="183"/>
      <c r="J214" s="184">
        <f>ROUND(I214*H214,2)</f>
        <v>0</v>
      </c>
      <c r="K214" s="180" t="s">
        <v>515</v>
      </c>
      <c r="L214" s="39"/>
      <c r="M214" s="185" t="s">
        <v>1</v>
      </c>
      <c r="N214" s="186" t="s">
        <v>44</v>
      </c>
      <c r="O214" s="77"/>
      <c r="P214" s="187">
        <f>O214*H214</f>
        <v>0</v>
      </c>
      <c r="Q214" s="187">
        <v>0</v>
      </c>
      <c r="R214" s="187">
        <f>Q214*H214</f>
        <v>0</v>
      </c>
      <c r="S214" s="187">
        <v>0</v>
      </c>
      <c r="T214" s="188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89" t="s">
        <v>235</v>
      </c>
      <c r="AT214" s="189" t="s">
        <v>231</v>
      </c>
      <c r="AU214" s="189" t="s">
        <v>89</v>
      </c>
      <c r="AY214" s="19" t="s">
        <v>230</v>
      </c>
      <c r="BE214" s="190">
        <f>IF(N214="základní",J214,0)</f>
        <v>0</v>
      </c>
      <c r="BF214" s="190">
        <f>IF(N214="snížená",J214,0)</f>
        <v>0</v>
      </c>
      <c r="BG214" s="190">
        <f>IF(N214="zákl. přenesená",J214,0)</f>
        <v>0</v>
      </c>
      <c r="BH214" s="190">
        <f>IF(N214="sníž. přenesená",J214,0)</f>
        <v>0</v>
      </c>
      <c r="BI214" s="190">
        <f>IF(N214="nulová",J214,0)</f>
        <v>0</v>
      </c>
      <c r="BJ214" s="19" t="s">
        <v>87</v>
      </c>
      <c r="BK214" s="190">
        <f>ROUND(I214*H214,2)</f>
        <v>0</v>
      </c>
      <c r="BL214" s="19" t="s">
        <v>235</v>
      </c>
      <c r="BM214" s="189" t="s">
        <v>3416</v>
      </c>
    </row>
    <row r="215" s="2" customFormat="1">
      <c r="A215" s="38"/>
      <c r="B215" s="39"/>
      <c r="C215" s="38"/>
      <c r="D215" s="191" t="s">
        <v>237</v>
      </c>
      <c r="E215" s="38"/>
      <c r="F215" s="192" t="s">
        <v>692</v>
      </c>
      <c r="G215" s="38"/>
      <c r="H215" s="38"/>
      <c r="I215" s="193"/>
      <c r="J215" s="38"/>
      <c r="K215" s="38"/>
      <c r="L215" s="39"/>
      <c r="M215" s="194"/>
      <c r="N215" s="195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237</v>
      </c>
      <c r="AU215" s="19" t="s">
        <v>89</v>
      </c>
    </row>
    <row r="216" s="2" customFormat="1">
      <c r="A216" s="38"/>
      <c r="B216" s="39"/>
      <c r="C216" s="38"/>
      <c r="D216" s="199" t="s">
        <v>397</v>
      </c>
      <c r="E216" s="38"/>
      <c r="F216" s="200" t="s">
        <v>693</v>
      </c>
      <c r="G216" s="38"/>
      <c r="H216" s="38"/>
      <c r="I216" s="193"/>
      <c r="J216" s="38"/>
      <c r="K216" s="38"/>
      <c r="L216" s="39"/>
      <c r="M216" s="194"/>
      <c r="N216" s="195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397</v>
      </c>
      <c r="AU216" s="19" t="s">
        <v>89</v>
      </c>
    </row>
    <row r="217" s="15" customFormat="1">
      <c r="A217" s="15"/>
      <c r="B217" s="221"/>
      <c r="C217" s="15"/>
      <c r="D217" s="191" t="s">
        <v>519</v>
      </c>
      <c r="E217" s="222" t="s">
        <v>1</v>
      </c>
      <c r="F217" s="223" t="s">
        <v>2039</v>
      </c>
      <c r="G217" s="15"/>
      <c r="H217" s="222" t="s">
        <v>1</v>
      </c>
      <c r="I217" s="224"/>
      <c r="J217" s="15"/>
      <c r="K217" s="15"/>
      <c r="L217" s="221"/>
      <c r="M217" s="225"/>
      <c r="N217" s="226"/>
      <c r="O217" s="226"/>
      <c r="P217" s="226"/>
      <c r="Q217" s="226"/>
      <c r="R217" s="226"/>
      <c r="S217" s="226"/>
      <c r="T217" s="227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22" t="s">
        <v>519</v>
      </c>
      <c r="AU217" s="222" t="s">
        <v>89</v>
      </c>
      <c r="AV217" s="15" t="s">
        <v>87</v>
      </c>
      <c r="AW217" s="15" t="s">
        <v>35</v>
      </c>
      <c r="AX217" s="15" t="s">
        <v>79</v>
      </c>
      <c r="AY217" s="222" t="s">
        <v>230</v>
      </c>
    </row>
    <row r="218" s="13" customFormat="1">
      <c r="A218" s="13"/>
      <c r="B218" s="205"/>
      <c r="C218" s="13"/>
      <c r="D218" s="191" t="s">
        <v>519</v>
      </c>
      <c r="E218" s="206" t="s">
        <v>1</v>
      </c>
      <c r="F218" s="207" t="s">
        <v>3369</v>
      </c>
      <c r="G218" s="13"/>
      <c r="H218" s="208">
        <v>3911.895</v>
      </c>
      <c r="I218" s="209"/>
      <c r="J218" s="13"/>
      <c r="K218" s="13"/>
      <c r="L218" s="205"/>
      <c r="M218" s="210"/>
      <c r="N218" s="211"/>
      <c r="O218" s="211"/>
      <c r="P218" s="211"/>
      <c r="Q218" s="211"/>
      <c r="R218" s="211"/>
      <c r="S218" s="211"/>
      <c r="T218" s="21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06" t="s">
        <v>519</v>
      </c>
      <c r="AU218" s="206" t="s">
        <v>89</v>
      </c>
      <c r="AV218" s="13" t="s">
        <v>89</v>
      </c>
      <c r="AW218" s="13" t="s">
        <v>35</v>
      </c>
      <c r="AX218" s="13" t="s">
        <v>79</v>
      </c>
      <c r="AY218" s="206" t="s">
        <v>230</v>
      </c>
    </row>
    <row r="219" s="13" customFormat="1">
      <c r="A219" s="13"/>
      <c r="B219" s="205"/>
      <c r="C219" s="13"/>
      <c r="D219" s="191" t="s">
        <v>519</v>
      </c>
      <c r="E219" s="206" t="s">
        <v>1</v>
      </c>
      <c r="F219" s="207" t="s">
        <v>3393</v>
      </c>
      <c r="G219" s="13"/>
      <c r="H219" s="208">
        <v>60.899999999999999</v>
      </c>
      <c r="I219" s="209"/>
      <c r="J219" s="13"/>
      <c r="K219" s="13"/>
      <c r="L219" s="205"/>
      <c r="M219" s="210"/>
      <c r="N219" s="211"/>
      <c r="O219" s="211"/>
      <c r="P219" s="211"/>
      <c r="Q219" s="211"/>
      <c r="R219" s="211"/>
      <c r="S219" s="211"/>
      <c r="T219" s="21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06" t="s">
        <v>519</v>
      </c>
      <c r="AU219" s="206" t="s">
        <v>89</v>
      </c>
      <c r="AV219" s="13" t="s">
        <v>89</v>
      </c>
      <c r="AW219" s="13" t="s">
        <v>35</v>
      </c>
      <c r="AX219" s="13" t="s">
        <v>79</v>
      </c>
      <c r="AY219" s="206" t="s">
        <v>230</v>
      </c>
    </row>
    <row r="220" s="14" customFormat="1">
      <c r="A220" s="14"/>
      <c r="B220" s="213"/>
      <c r="C220" s="14"/>
      <c r="D220" s="191" t="s">
        <v>519</v>
      </c>
      <c r="E220" s="214" t="s">
        <v>1</v>
      </c>
      <c r="F220" s="215" t="s">
        <v>534</v>
      </c>
      <c r="G220" s="14"/>
      <c r="H220" s="216">
        <v>3972.7950000000001</v>
      </c>
      <c r="I220" s="217"/>
      <c r="J220" s="14"/>
      <c r="K220" s="14"/>
      <c r="L220" s="213"/>
      <c r="M220" s="218"/>
      <c r="N220" s="219"/>
      <c r="O220" s="219"/>
      <c r="P220" s="219"/>
      <c r="Q220" s="219"/>
      <c r="R220" s="219"/>
      <c r="S220" s="219"/>
      <c r="T220" s="220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14" t="s">
        <v>519</v>
      </c>
      <c r="AU220" s="214" t="s">
        <v>89</v>
      </c>
      <c r="AV220" s="14" t="s">
        <v>235</v>
      </c>
      <c r="AW220" s="14" t="s">
        <v>35</v>
      </c>
      <c r="AX220" s="14" t="s">
        <v>87</v>
      </c>
      <c r="AY220" s="214" t="s">
        <v>230</v>
      </c>
    </row>
    <row r="221" s="2" customFormat="1" ht="24.15" customHeight="1">
      <c r="A221" s="38"/>
      <c r="B221" s="177"/>
      <c r="C221" s="178" t="s">
        <v>285</v>
      </c>
      <c r="D221" s="178" t="s">
        <v>231</v>
      </c>
      <c r="E221" s="179" t="s">
        <v>698</v>
      </c>
      <c r="F221" s="180" t="s">
        <v>699</v>
      </c>
      <c r="G221" s="181" t="s">
        <v>578</v>
      </c>
      <c r="H221" s="182">
        <v>19863.974999999999</v>
      </c>
      <c r="I221" s="183"/>
      <c r="J221" s="184">
        <f>ROUND(I221*H221,2)</f>
        <v>0</v>
      </c>
      <c r="K221" s="180" t="s">
        <v>515</v>
      </c>
      <c r="L221" s="39"/>
      <c r="M221" s="185" t="s">
        <v>1</v>
      </c>
      <c r="N221" s="186" t="s">
        <v>44</v>
      </c>
      <c r="O221" s="77"/>
      <c r="P221" s="187">
        <f>O221*H221</f>
        <v>0</v>
      </c>
      <c r="Q221" s="187">
        <v>0</v>
      </c>
      <c r="R221" s="187">
        <f>Q221*H221</f>
        <v>0</v>
      </c>
      <c r="S221" s="187">
        <v>0</v>
      </c>
      <c r="T221" s="188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89" t="s">
        <v>235</v>
      </c>
      <c r="AT221" s="189" t="s">
        <v>231</v>
      </c>
      <c r="AU221" s="189" t="s">
        <v>89</v>
      </c>
      <c r="AY221" s="19" t="s">
        <v>230</v>
      </c>
      <c r="BE221" s="190">
        <f>IF(N221="základní",J221,0)</f>
        <v>0</v>
      </c>
      <c r="BF221" s="190">
        <f>IF(N221="snížená",J221,0)</f>
        <v>0</v>
      </c>
      <c r="BG221" s="190">
        <f>IF(N221="zákl. přenesená",J221,0)</f>
        <v>0</v>
      </c>
      <c r="BH221" s="190">
        <f>IF(N221="sníž. přenesená",J221,0)</f>
        <v>0</v>
      </c>
      <c r="BI221" s="190">
        <f>IF(N221="nulová",J221,0)</f>
        <v>0</v>
      </c>
      <c r="BJ221" s="19" t="s">
        <v>87</v>
      </c>
      <c r="BK221" s="190">
        <f>ROUND(I221*H221,2)</f>
        <v>0</v>
      </c>
      <c r="BL221" s="19" t="s">
        <v>235</v>
      </c>
      <c r="BM221" s="189" t="s">
        <v>3417</v>
      </c>
    </row>
    <row r="222" s="2" customFormat="1">
      <c r="A222" s="38"/>
      <c r="B222" s="39"/>
      <c r="C222" s="38"/>
      <c r="D222" s="191" t="s">
        <v>237</v>
      </c>
      <c r="E222" s="38"/>
      <c r="F222" s="192" t="s">
        <v>701</v>
      </c>
      <c r="G222" s="38"/>
      <c r="H222" s="38"/>
      <c r="I222" s="193"/>
      <c r="J222" s="38"/>
      <c r="K222" s="38"/>
      <c r="L222" s="39"/>
      <c r="M222" s="194"/>
      <c r="N222" s="195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237</v>
      </c>
      <c r="AU222" s="19" t="s">
        <v>89</v>
      </c>
    </row>
    <row r="223" s="2" customFormat="1">
      <c r="A223" s="38"/>
      <c r="B223" s="39"/>
      <c r="C223" s="38"/>
      <c r="D223" s="199" t="s">
        <v>397</v>
      </c>
      <c r="E223" s="38"/>
      <c r="F223" s="200" t="s">
        <v>702</v>
      </c>
      <c r="G223" s="38"/>
      <c r="H223" s="38"/>
      <c r="I223" s="193"/>
      <c r="J223" s="38"/>
      <c r="K223" s="38"/>
      <c r="L223" s="39"/>
      <c r="M223" s="194"/>
      <c r="N223" s="195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397</v>
      </c>
      <c r="AU223" s="19" t="s">
        <v>89</v>
      </c>
    </row>
    <row r="224" s="15" customFormat="1">
      <c r="A224" s="15"/>
      <c r="B224" s="221"/>
      <c r="C224" s="15"/>
      <c r="D224" s="191" t="s">
        <v>519</v>
      </c>
      <c r="E224" s="222" t="s">
        <v>1</v>
      </c>
      <c r="F224" s="223" t="s">
        <v>2039</v>
      </c>
      <c r="G224" s="15"/>
      <c r="H224" s="222" t="s">
        <v>1</v>
      </c>
      <c r="I224" s="224"/>
      <c r="J224" s="15"/>
      <c r="K224" s="15"/>
      <c r="L224" s="221"/>
      <c r="M224" s="225"/>
      <c r="N224" s="226"/>
      <c r="O224" s="226"/>
      <c r="P224" s="226"/>
      <c r="Q224" s="226"/>
      <c r="R224" s="226"/>
      <c r="S224" s="226"/>
      <c r="T224" s="227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22" t="s">
        <v>519</v>
      </c>
      <c r="AU224" s="222" t="s">
        <v>89</v>
      </c>
      <c r="AV224" s="15" t="s">
        <v>87</v>
      </c>
      <c r="AW224" s="15" t="s">
        <v>35</v>
      </c>
      <c r="AX224" s="15" t="s">
        <v>79</v>
      </c>
      <c r="AY224" s="222" t="s">
        <v>230</v>
      </c>
    </row>
    <row r="225" s="13" customFormat="1">
      <c r="A225" s="13"/>
      <c r="B225" s="205"/>
      <c r="C225" s="13"/>
      <c r="D225" s="191" t="s">
        <v>519</v>
      </c>
      <c r="E225" s="206" t="s">
        <v>1</v>
      </c>
      <c r="F225" s="207" t="s">
        <v>3369</v>
      </c>
      <c r="G225" s="13"/>
      <c r="H225" s="208">
        <v>3911.895</v>
      </c>
      <c r="I225" s="209"/>
      <c r="J225" s="13"/>
      <c r="K225" s="13"/>
      <c r="L225" s="205"/>
      <c r="M225" s="210"/>
      <c r="N225" s="211"/>
      <c r="O225" s="211"/>
      <c r="P225" s="211"/>
      <c r="Q225" s="211"/>
      <c r="R225" s="211"/>
      <c r="S225" s="211"/>
      <c r="T225" s="21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06" t="s">
        <v>519</v>
      </c>
      <c r="AU225" s="206" t="s">
        <v>89</v>
      </c>
      <c r="AV225" s="13" t="s">
        <v>89</v>
      </c>
      <c r="AW225" s="13" t="s">
        <v>35</v>
      </c>
      <c r="AX225" s="13" t="s">
        <v>79</v>
      </c>
      <c r="AY225" s="206" t="s">
        <v>230</v>
      </c>
    </row>
    <row r="226" s="13" customFormat="1">
      <c r="A226" s="13"/>
      <c r="B226" s="205"/>
      <c r="C226" s="13"/>
      <c r="D226" s="191" t="s">
        <v>519</v>
      </c>
      <c r="E226" s="206" t="s">
        <v>1</v>
      </c>
      <c r="F226" s="207" t="s">
        <v>3393</v>
      </c>
      <c r="G226" s="13"/>
      <c r="H226" s="208">
        <v>60.899999999999999</v>
      </c>
      <c r="I226" s="209"/>
      <c r="J226" s="13"/>
      <c r="K226" s="13"/>
      <c r="L226" s="205"/>
      <c r="M226" s="210"/>
      <c r="N226" s="211"/>
      <c r="O226" s="211"/>
      <c r="P226" s="211"/>
      <c r="Q226" s="211"/>
      <c r="R226" s="211"/>
      <c r="S226" s="211"/>
      <c r="T226" s="21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06" t="s">
        <v>519</v>
      </c>
      <c r="AU226" s="206" t="s">
        <v>89</v>
      </c>
      <c r="AV226" s="13" t="s">
        <v>89</v>
      </c>
      <c r="AW226" s="13" t="s">
        <v>35</v>
      </c>
      <c r="AX226" s="13" t="s">
        <v>79</v>
      </c>
      <c r="AY226" s="206" t="s">
        <v>230</v>
      </c>
    </row>
    <row r="227" s="14" customFormat="1">
      <c r="A227" s="14"/>
      <c r="B227" s="213"/>
      <c r="C227" s="14"/>
      <c r="D227" s="191" t="s">
        <v>519</v>
      </c>
      <c r="E227" s="214" t="s">
        <v>1</v>
      </c>
      <c r="F227" s="215" t="s">
        <v>534</v>
      </c>
      <c r="G227" s="14"/>
      <c r="H227" s="216">
        <v>3972.7950000000001</v>
      </c>
      <c r="I227" s="217"/>
      <c r="J227" s="14"/>
      <c r="K227" s="14"/>
      <c r="L227" s="213"/>
      <c r="M227" s="218"/>
      <c r="N227" s="219"/>
      <c r="O227" s="219"/>
      <c r="P227" s="219"/>
      <c r="Q227" s="219"/>
      <c r="R227" s="219"/>
      <c r="S227" s="219"/>
      <c r="T227" s="220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14" t="s">
        <v>519</v>
      </c>
      <c r="AU227" s="214" t="s">
        <v>89</v>
      </c>
      <c r="AV227" s="14" t="s">
        <v>235</v>
      </c>
      <c r="AW227" s="14" t="s">
        <v>35</v>
      </c>
      <c r="AX227" s="14" t="s">
        <v>87</v>
      </c>
      <c r="AY227" s="214" t="s">
        <v>230</v>
      </c>
    </row>
    <row r="228" s="13" customFormat="1">
      <c r="A228" s="13"/>
      <c r="B228" s="205"/>
      <c r="C228" s="13"/>
      <c r="D228" s="191" t="s">
        <v>519</v>
      </c>
      <c r="E228" s="13"/>
      <c r="F228" s="207" t="s">
        <v>3418</v>
      </c>
      <c r="G228" s="13"/>
      <c r="H228" s="208">
        <v>19863.974999999999</v>
      </c>
      <c r="I228" s="209"/>
      <c r="J228" s="13"/>
      <c r="K228" s="13"/>
      <c r="L228" s="205"/>
      <c r="M228" s="210"/>
      <c r="N228" s="211"/>
      <c r="O228" s="211"/>
      <c r="P228" s="211"/>
      <c r="Q228" s="211"/>
      <c r="R228" s="211"/>
      <c r="S228" s="211"/>
      <c r="T228" s="21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06" t="s">
        <v>519</v>
      </c>
      <c r="AU228" s="206" t="s">
        <v>89</v>
      </c>
      <c r="AV228" s="13" t="s">
        <v>89</v>
      </c>
      <c r="AW228" s="13" t="s">
        <v>3</v>
      </c>
      <c r="AX228" s="13" t="s">
        <v>87</v>
      </c>
      <c r="AY228" s="206" t="s">
        <v>230</v>
      </c>
    </row>
    <row r="229" s="2" customFormat="1" ht="21.75" customHeight="1">
      <c r="A229" s="38"/>
      <c r="B229" s="177"/>
      <c r="C229" s="178" t="s">
        <v>289</v>
      </c>
      <c r="D229" s="178" t="s">
        <v>231</v>
      </c>
      <c r="E229" s="179" t="s">
        <v>704</v>
      </c>
      <c r="F229" s="180" t="s">
        <v>705</v>
      </c>
      <c r="G229" s="181" t="s">
        <v>578</v>
      </c>
      <c r="H229" s="182">
        <v>1418.856</v>
      </c>
      <c r="I229" s="183"/>
      <c r="J229" s="184">
        <f>ROUND(I229*H229,2)</f>
        <v>0</v>
      </c>
      <c r="K229" s="180" t="s">
        <v>515</v>
      </c>
      <c r="L229" s="39"/>
      <c r="M229" s="185" t="s">
        <v>1</v>
      </c>
      <c r="N229" s="186" t="s">
        <v>44</v>
      </c>
      <c r="O229" s="77"/>
      <c r="P229" s="187">
        <f>O229*H229</f>
        <v>0</v>
      </c>
      <c r="Q229" s="187">
        <v>0</v>
      </c>
      <c r="R229" s="187">
        <f>Q229*H229</f>
        <v>0</v>
      </c>
      <c r="S229" s="187">
        <v>0</v>
      </c>
      <c r="T229" s="188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89" t="s">
        <v>235</v>
      </c>
      <c r="AT229" s="189" t="s">
        <v>231</v>
      </c>
      <c r="AU229" s="189" t="s">
        <v>89</v>
      </c>
      <c r="AY229" s="19" t="s">
        <v>230</v>
      </c>
      <c r="BE229" s="190">
        <f>IF(N229="základní",J229,0)</f>
        <v>0</v>
      </c>
      <c r="BF229" s="190">
        <f>IF(N229="snížená",J229,0)</f>
        <v>0</v>
      </c>
      <c r="BG229" s="190">
        <f>IF(N229="zákl. přenesená",J229,0)</f>
        <v>0</v>
      </c>
      <c r="BH229" s="190">
        <f>IF(N229="sníž. přenesená",J229,0)</f>
        <v>0</v>
      </c>
      <c r="BI229" s="190">
        <f>IF(N229="nulová",J229,0)</f>
        <v>0</v>
      </c>
      <c r="BJ229" s="19" t="s">
        <v>87</v>
      </c>
      <c r="BK229" s="190">
        <f>ROUND(I229*H229,2)</f>
        <v>0</v>
      </c>
      <c r="BL229" s="19" t="s">
        <v>235</v>
      </c>
      <c r="BM229" s="189" t="s">
        <v>3419</v>
      </c>
    </row>
    <row r="230" s="2" customFormat="1">
      <c r="A230" s="38"/>
      <c r="B230" s="39"/>
      <c r="C230" s="38"/>
      <c r="D230" s="191" t="s">
        <v>237</v>
      </c>
      <c r="E230" s="38"/>
      <c r="F230" s="192" t="s">
        <v>707</v>
      </c>
      <c r="G230" s="38"/>
      <c r="H230" s="38"/>
      <c r="I230" s="193"/>
      <c r="J230" s="38"/>
      <c r="K230" s="38"/>
      <c r="L230" s="39"/>
      <c r="M230" s="194"/>
      <c r="N230" s="195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237</v>
      </c>
      <c r="AU230" s="19" t="s">
        <v>89</v>
      </c>
    </row>
    <row r="231" s="2" customFormat="1">
      <c r="A231" s="38"/>
      <c r="B231" s="39"/>
      <c r="C231" s="38"/>
      <c r="D231" s="199" t="s">
        <v>397</v>
      </c>
      <c r="E231" s="38"/>
      <c r="F231" s="200" t="s">
        <v>708</v>
      </c>
      <c r="G231" s="38"/>
      <c r="H231" s="38"/>
      <c r="I231" s="193"/>
      <c r="J231" s="38"/>
      <c r="K231" s="38"/>
      <c r="L231" s="39"/>
      <c r="M231" s="194"/>
      <c r="N231" s="195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397</v>
      </c>
      <c r="AU231" s="19" t="s">
        <v>89</v>
      </c>
    </row>
    <row r="232" s="15" customFormat="1">
      <c r="A232" s="15"/>
      <c r="B232" s="221"/>
      <c r="C232" s="15"/>
      <c r="D232" s="191" t="s">
        <v>519</v>
      </c>
      <c r="E232" s="222" t="s">
        <v>1</v>
      </c>
      <c r="F232" s="223" t="s">
        <v>2039</v>
      </c>
      <c r="G232" s="15"/>
      <c r="H232" s="222" t="s">
        <v>1</v>
      </c>
      <c r="I232" s="224"/>
      <c r="J232" s="15"/>
      <c r="K232" s="15"/>
      <c r="L232" s="221"/>
      <c r="M232" s="225"/>
      <c r="N232" s="226"/>
      <c r="O232" s="226"/>
      <c r="P232" s="226"/>
      <c r="Q232" s="226"/>
      <c r="R232" s="226"/>
      <c r="S232" s="226"/>
      <c r="T232" s="227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22" t="s">
        <v>519</v>
      </c>
      <c r="AU232" s="222" t="s">
        <v>89</v>
      </c>
      <c r="AV232" s="15" t="s">
        <v>87</v>
      </c>
      <c r="AW232" s="15" t="s">
        <v>35</v>
      </c>
      <c r="AX232" s="15" t="s">
        <v>79</v>
      </c>
      <c r="AY232" s="222" t="s">
        <v>230</v>
      </c>
    </row>
    <row r="233" s="13" customFormat="1">
      <c r="A233" s="13"/>
      <c r="B233" s="205"/>
      <c r="C233" s="13"/>
      <c r="D233" s="191" t="s">
        <v>519</v>
      </c>
      <c r="E233" s="206" t="s">
        <v>1</v>
      </c>
      <c r="F233" s="207" t="s">
        <v>3375</v>
      </c>
      <c r="G233" s="13"/>
      <c r="H233" s="208">
        <v>698.553</v>
      </c>
      <c r="I233" s="209"/>
      <c r="J233" s="13"/>
      <c r="K233" s="13"/>
      <c r="L233" s="205"/>
      <c r="M233" s="210"/>
      <c r="N233" s="211"/>
      <c r="O233" s="211"/>
      <c r="P233" s="211"/>
      <c r="Q233" s="211"/>
      <c r="R233" s="211"/>
      <c r="S233" s="211"/>
      <c r="T233" s="21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06" t="s">
        <v>519</v>
      </c>
      <c r="AU233" s="206" t="s">
        <v>89</v>
      </c>
      <c r="AV233" s="13" t="s">
        <v>89</v>
      </c>
      <c r="AW233" s="13" t="s">
        <v>35</v>
      </c>
      <c r="AX233" s="13" t="s">
        <v>79</v>
      </c>
      <c r="AY233" s="206" t="s">
        <v>230</v>
      </c>
    </row>
    <row r="234" s="13" customFormat="1">
      <c r="A234" s="13"/>
      <c r="B234" s="205"/>
      <c r="C234" s="13"/>
      <c r="D234" s="191" t="s">
        <v>519</v>
      </c>
      <c r="E234" s="206" t="s">
        <v>1</v>
      </c>
      <c r="F234" s="207" t="s">
        <v>3399</v>
      </c>
      <c r="G234" s="13"/>
      <c r="H234" s="208">
        <v>10.875</v>
      </c>
      <c r="I234" s="209"/>
      <c r="J234" s="13"/>
      <c r="K234" s="13"/>
      <c r="L234" s="205"/>
      <c r="M234" s="210"/>
      <c r="N234" s="211"/>
      <c r="O234" s="211"/>
      <c r="P234" s="211"/>
      <c r="Q234" s="211"/>
      <c r="R234" s="211"/>
      <c r="S234" s="211"/>
      <c r="T234" s="21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06" t="s">
        <v>519</v>
      </c>
      <c r="AU234" s="206" t="s">
        <v>89</v>
      </c>
      <c r="AV234" s="13" t="s">
        <v>89</v>
      </c>
      <c r="AW234" s="13" t="s">
        <v>35</v>
      </c>
      <c r="AX234" s="13" t="s">
        <v>79</v>
      </c>
      <c r="AY234" s="206" t="s">
        <v>230</v>
      </c>
    </row>
    <row r="235" s="13" customFormat="1">
      <c r="A235" s="13"/>
      <c r="B235" s="205"/>
      <c r="C235" s="13"/>
      <c r="D235" s="191" t="s">
        <v>519</v>
      </c>
      <c r="E235" s="206" t="s">
        <v>1</v>
      </c>
      <c r="F235" s="207" t="s">
        <v>3375</v>
      </c>
      <c r="G235" s="13"/>
      <c r="H235" s="208">
        <v>698.553</v>
      </c>
      <c r="I235" s="209"/>
      <c r="J235" s="13"/>
      <c r="K235" s="13"/>
      <c r="L235" s="205"/>
      <c r="M235" s="210"/>
      <c r="N235" s="211"/>
      <c r="O235" s="211"/>
      <c r="P235" s="211"/>
      <c r="Q235" s="211"/>
      <c r="R235" s="211"/>
      <c r="S235" s="211"/>
      <c r="T235" s="21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06" t="s">
        <v>519</v>
      </c>
      <c r="AU235" s="206" t="s">
        <v>89</v>
      </c>
      <c r="AV235" s="13" t="s">
        <v>89</v>
      </c>
      <c r="AW235" s="13" t="s">
        <v>35</v>
      </c>
      <c r="AX235" s="13" t="s">
        <v>79</v>
      </c>
      <c r="AY235" s="206" t="s">
        <v>230</v>
      </c>
    </row>
    <row r="236" s="13" customFormat="1">
      <c r="A236" s="13"/>
      <c r="B236" s="205"/>
      <c r="C236" s="13"/>
      <c r="D236" s="191" t="s">
        <v>519</v>
      </c>
      <c r="E236" s="206" t="s">
        <v>1</v>
      </c>
      <c r="F236" s="207" t="s">
        <v>3399</v>
      </c>
      <c r="G236" s="13"/>
      <c r="H236" s="208">
        <v>10.875</v>
      </c>
      <c r="I236" s="209"/>
      <c r="J236" s="13"/>
      <c r="K236" s="13"/>
      <c r="L236" s="205"/>
      <c r="M236" s="210"/>
      <c r="N236" s="211"/>
      <c r="O236" s="211"/>
      <c r="P236" s="211"/>
      <c r="Q236" s="211"/>
      <c r="R236" s="211"/>
      <c r="S236" s="211"/>
      <c r="T236" s="21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06" t="s">
        <v>519</v>
      </c>
      <c r="AU236" s="206" t="s">
        <v>89</v>
      </c>
      <c r="AV236" s="13" t="s">
        <v>89</v>
      </c>
      <c r="AW236" s="13" t="s">
        <v>35</v>
      </c>
      <c r="AX236" s="13" t="s">
        <v>79</v>
      </c>
      <c r="AY236" s="206" t="s">
        <v>230</v>
      </c>
    </row>
    <row r="237" s="14" customFormat="1">
      <c r="A237" s="14"/>
      <c r="B237" s="213"/>
      <c r="C237" s="14"/>
      <c r="D237" s="191" t="s">
        <v>519</v>
      </c>
      <c r="E237" s="214" t="s">
        <v>1</v>
      </c>
      <c r="F237" s="215" t="s">
        <v>534</v>
      </c>
      <c r="G237" s="14"/>
      <c r="H237" s="216">
        <v>1418.856</v>
      </c>
      <c r="I237" s="217"/>
      <c r="J237" s="14"/>
      <c r="K237" s="14"/>
      <c r="L237" s="213"/>
      <c r="M237" s="218"/>
      <c r="N237" s="219"/>
      <c r="O237" s="219"/>
      <c r="P237" s="219"/>
      <c r="Q237" s="219"/>
      <c r="R237" s="219"/>
      <c r="S237" s="219"/>
      <c r="T237" s="220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14" t="s">
        <v>519</v>
      </c>
      <c r="AU237" s="214" t="s">
        <v>89</v>
      </c>
      <c r="AV237" s="14" t="s">
        <v>235</v>
      </c>
      <c r="AW237" s="14" t="s">
        <v>35</v>
      </c>
      <c r="AX237" s="14" t="s">
        <v>87</v>
      </c>
      <c r="AY237" s="214" t="s">
        <v>230</v>
      </c>
    </row>
    <row r="238" s="2" customFormat="1" ht="24.15" customHeight="1">
      <c r="A238" s="38"/>
      <c r="B238" s="177"/>
      <c r="C238" s="178" t="s">
        <v>293</v>
      </c>
      <c r="D238" s="178" t="s">
        <v>231</v>
      </c>
      <c r="E238" s="179" t="s">
        <v>713</v>
      </c>
      <c r="F238" s="180" t="s">
        <v>714</v>
      </c>
      <c r="G238" s="181" t="s">
        <v>578</v>
      </c>
      <c r="H238" s="182">
        <v>7094.2799999999997</v>
      </c>
      <c r="I238" s="183"/>
      <c r="J238" s="184">
        <f>ROUND(I238*H238,2)</f>
        <v>0</v>
      </c>
      <c r="K238" s="180" t="s">
        <v>515</v>
      </c>
      <c r="L238" s="39"/>
      <c r="M238" s="185" t="s">
        <v>1</v>
      </c>
      <c r="N238" s="186" t="s">
        <v>44</v>
      </c>
      <c r="O238" s="77"/>
      <c r="P238" s="187">
        <f>O238*H238</f>
        <v>0</v>
      </c>
      <c r="Q238" s="187">
        <v>0</v>
      </c>
      <c r="R238" s="187">
        <f>Q238*H238</f>
        <v>0</v>
      </c>
      <c r="S238" s="187">
        <v>0</v>
      </c>
      <c r="T238" s="188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89" t="s">
        <v>235</v>
      </c>
      <c r="AT238" s="189" t="s">
        <v>231</v>
      </c>
      <c r="AU238" s="189" t="s">
        <v>89</v>
      </c>
      <c r="AY238" s="19" t="s">
        <v>230</v>
      </c>
      <c r="BE238" s="190">
        <f>IF(N238="základní",J238,0)</f>
        <v>0</v>
      </c>
      <c r="BF238" s="190">
        <f>IF(N238="snížená",J238,0)</f>
        <v>0</v>
      </c>
      <c r="BG238" s="190">
        <f>IF(N238="zákl. přenesená",J238,0)</f>
        <v>0</v>
      </c>
      <c r="BH238" s="190">
        <f>IF(N238="sníž. přenesená",J238,0)</f>
        <v>0</v>
      </c>
      <c r="BI238" s="190">
        <f>IF(N238="nulová",J238,0)</f>
        <v>0</v>
      </c>
      <c r="BJ238" s="19" t="s">
        <v>87</v>
      </c>
      <c r="BK238" s="190">
        <f>ROUND(I238*H238,2)</f>
        <v>0</v>
      </c>
      <c r="BL238" s="19" t="s">
        <v>235</v>
      </c>
      <c r="BM238" s="189" t="s">
        <v>3420</v>
      </c>
    </row>
    <row r="239" s="2" customFormat="1">
      <c r="A239" s="38"/>
      <c r="B239" s="39"/>
      <c r="C239" s="38"/>
      <c r="D239" s="191" t="s">
        <v>237</v>
      </c>
      <c r="E239" s="38"/>
      <c r="F239" s="192" t="s">
        <v>716</v>
      </c>
      <c r="G239" s="38"/>
      <c r="H239" s="38"/>
      <c r="I239" s="193"/>
      <c r="J239" s="38"/>
      <c r="K239" s="38"/>
      <c r="L239" s="39"/>
      <c r="M239" s="194"/>
      <c r="N239" s="195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237</v>
      </c>
      <c r="AU239" s="19" t="s">
        <v>89</v>
      </c>
    </row>
    <row r="240" s="2" customFormat="1">
      <c r="A240" s="38"/>
      <c r="B240" s="39"/>
      <c r="C240" s="38"/>
      <c r="D240" s="199" t="s">
        <v>397</v>
      </c>
      <c r="E240" s="38"/>
      <c r="F240" s="200" t="s">
        <v>717</v>
      </c>
      <c r="G240" s="38"/>
      <c r="H240" s="38"/>
      <c r="I240" s="193"/>
      <c r="J240" s="38"/>
      <c r="K240" s="38"/>
      <c r="L240" s="39"/>
      <c r="M240" s="194"/>
      <c r="N240" s="195"/>
      <c r="O240" s="77"/>
      <c r="P240" s="77"/>
      <c r="Q240" s="77"/>
      <c r="R240" s="77"/>
      <c r="S240" s="77"/>
      <c r="T240" s="7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19" t="s">
        <v>397</v>
      </c>
      <c r="AU240" s="19" t="s">
        <v>89</v>
      </c>
    </row>
    <row r="241" s="15" customFormat="1">
      <c r="A241" s="15"/>
      <c r="B241" s="221"/>
      <c r="C241" s="15"/>
      <c r="D241" s="191" t="s">
        <v>519</v>
      </c>
      <c r="E241" s="222" t="s">
        <v>1</v>
      </c>
      <c r="F241" s="223" t="s">
        <v>2039</v>
      </c>
      <c r="G241" s="15"/>
      <c r="H241" s="222" t="s">
        <v>1</v>
      </c>
      <c r="I241" s="224"/>
      <c r="J241" s="15"/>
      <c r="K241" s="15"/>
      <c r="L241" s="221"/>
      <c r="M241" s="225"/>
      <c r="N241" s="226"/>
      <c r="O241" s="226"/>
      <c r="P241" s="226"/>
      <c r="Q241" s="226"/>
      <c r="R241" s="226"/>
      <c r="S241" s="226"/>
      <c r="T241" s="227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22" t="s">
        <v>519</v>
      </c>
      <c r="AU241" s="222" t="s">
        <v>89</v>
      </c>
      <c r="AV241" s="15" t="s">
        <v>87</v>
      </c>
      <c r="AW241" s="15" t="s">
        <v>35</v>
      </c>
      <c r="AX241" s="15" t="s">
        <v>79</v>
      </c>
      <c r="AY241" s="222" t="s">
        <v>230</v>
      </c>
    </row>
    <row r="242" s="13" customFormat="1">
      <c r="A242" s="13"/>
      <c r="B242" s="205"/>
      <c r="C242" s="13"/>
      <c r="D242" s="191" t="s">
        <v>519</v>
      </c>
      <c r="E242" s="206" t="s">
        <v>1</v>
      </c>
      <c r="F242" s="207" t="s">
        <v>3375</v>
      </c>
      <c r="G242" s="13"/>
      <c r="H242" s="208">
        <v>698.553</v>
      </c>
      <c r="I242" s="209"/>
      <c r="J242" s="13"/>
      <c r="K242" s="13"/>
      <c r="L242" s="205"/>
      <c r="M242" s="210"/>
      <c r="N242" s="211"/>
      <c r="O242" s="211"/>
      <c r="P242" s="211"/>
      <c r="Q242" s="211"/>
      <c r="R242" s="211"/>
      <c r="S242" s="211"/>
      <c r="T242" s="21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06" t="s">
        <v>519</v>
      </c>
      <c r="AU242" s="206" t="s">
        <v>89</v>
      </c>
      <c r="AV242" s="13" t="s">
        <v>89</v>
      </c>
      <c r="AW242" s="13" t="s">
        <v>35</v>
      </c>
      <c r="AX242" s="13" t="s">
        <v>79</v>
      </c>
      <c r="AY242" s="206" t="s">
        <v>230</v>
      </c>
    </row>
    <row r="243" s="13" customFormat="1">
      <c r="A243" s="13"/>
      <c r="B243" s="205"/>
      <c r="C243" s="13"/>
      <c r="D243" s="191" t="s">
        <v>519</v>
      </c>
      <c r="E243" s="206" t="s">
        <v>1</v>
      </c>
      <c r="F243" s="207" t="s">
        <v>3399</v>
      </c>
      <c r="G243" s="13"/>
      <c r="H243" s="208">
        <v>10.875</v>
      </c>
      <c r="I243" s="209"/>
      <c r="J243" s="13"/>
      <c r="K243" s="13"/>
      <c r="L243" s="205"/>
      <c r="M243" s="210"/>
      <c r="N243" s="211"/>
      <c r="O243" s="211"/>
      <c r="P243" s="211"/>
      <c r="Q243" s="211"/>
      <c r="R243" s="211"/>
      <c r="S243" s="211"/>
      <c r="T243" s="21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06" t="s">
        <v>519</v>
      </c>
      <c r="AU243" s="206" t="s">
        <v>89</v>
      </c>
      <c r="AV243" s="13" t="s">
        <v>89</v>
      </c>
      <c r="AW243" s="13" t="s">
        <v>35</v>
      </c>
      <c r="AX243" s="13" t="s">
        <v>79</v>
      </c>
      <c r="AY243" s="206" t="s">
        <v>230</v>
      </c>
    </row>
    <row r="244" s="13" customFormat="1">
      <c r="A244" s="13"/>
      <c r="B244" s="205"/>
      <c r="C244" s="13"/>
      <c r="D244" s="191" t="s">
        <v>519</v>
      </c>
      <c r="E244" s="206" t="s">
        <v>1</v>
      </c>
      <c r="F244" s="207" t="s">
        <v>3375</v>
      </c>
      <c r="G244" s="13"/>
      <c r="H244" s="208">
        <v>698.553</v>
      </c>
      <c r="I244" s="209"/>
      <c r="J244" s="13"/>
      <c r="K244" s="13"/>
      <c r="L244" s="205"/>
      <c r="M244" s="210"/>
      <c r="N244" s="211"/>
      <c r="O244" s="211"/>
      <c r="P244" s="211"/>
      <c r="Q244" s="211"/>
      <c r="R244" s="211"/>
      <c r="S244" s="211"/>
      <c r="T244" s="21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06" t="s">
        <v>519</v>
      </c>
      <c r="AU244" s="206" t="s">
        <v>89</v>
      </c>
      <c r="AV244" s="13" t="s">
        <v>89</v>
      </c>
      <c r="AW244" s="13" t="s">
        <v>35</v>
      </c>
      <c r="AX244" s="13" t="s">
        <v>79</v>
      </c>
      <c r="AY244" s="206" t="s">
        <v>230</v>
      </c>
    </row>
    <row r="245" s="13" customFormat="1">
      <c r="A245" s="13"/>
      <c r="B245" s="205"/>
      <c r="C245" s="13"/>
      <c r="D245" s="191" t="s">
        <v>519</v>
      </c>
      <c r="E245" s="206" t="s">
        <v>1</v>
      </c>
      <c r="F245" s="207" t="s">
        <v>3399</v>
      </c>
      <c r="G245" s="13"/>
      <c r="H245" s="208">
        <v>10.875</v>
      </c>
      <c r="I245" s="209"/>
      <c r="J245" s="13"/>
      <c r="K245" s="13"/>
      <c r="L245" s="205"/>
      <c r="M245" s="210"/>
      <c r="N245" s="211"/>
      <c r="O245" s="211"/>
      <c r="P245" s="211"/>
      <c r="Q245" s="211"/>
      <c r="R245" s="211"/>
      <c r="S245" s="211"/>
      <c r="T245" s="21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06" t="s">
        <v>519</v>
      </c>
      <c r="AU245" s="206" t="s">
        <v>89</v>
      </c>
      <c r="AV245" s="13" t="s">
        <v>89</v>
      </c>
      <c r="AW245" s="13" t="s">
        <v>35</v>
      </c>
      <c r="AX245" s="13" t="s">
        <v>79</v>
      </c>
      <c r="AY245" s="206" t="s">
        <v>230</v>
      </c>
    </row>
    <row r="246" s="14" customFormat="1">
      <c r="A246" s="14"/>
      <c r="B246" s="213"/>
      <c r="C246" s="14"/>
      <c r="D246" s="191" t="s">
        <v>519</v>
      </c>
      <c r="E246" s="214" t="s">
        <v>1</v>
      </c>
      <c r="F246" s="215" t="s">
        <v>534</v>
      </c>
      <c r="G246" s="14"/>
      <c r="H246" s="216">
        <v>1418.856</v>
      </c>
      <c r="I246" s="217"/>
      <c r="J246" s="14"/>
      <c r="K246" s="14"/>
      <c r="L246" s="213"/>
      <c r="M246" s="218"/>
      <c r="N246" s="219"/>
      <c r="O246" s="219"/>
      <c r="P246" s="219"/>
      <c r="Q246" s="219"/>
      <c r="R246" s="219"/>
      <c r="S246" s="219"/>
      <c r="T246" s="220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14" t="s">
        <v>519</v>
      </c>
      <c r="AU246" s="214" t="s">
        <v>89</v>
      </c>
      <c r="AV246" s="14" t="s">
        <v>235</v>
      </c>
      <c r="AW246" s="14" t="s">
        <v>35</v>
      </c>
      <c r="AX246" s="14" t="s">
        <v>87</v>
      </c>
      <c r="AY246" s="214" t="s">
        <v>230</v>
      </c>
    </row>
    <row r="247" s="13" customFormat="1">
      <c r="A247" s="13"/>
      <c r="B247" s="205"/>
      <c r="C247" s="13"/>
      <c r="D247" s="191" t="s">
        <v>519</v>
      </c>
      <c r="E247" s="13"/>
      <c r="F247" s="207" t="s">
        <v>3421</v>
      </c>
      <c r="G247" s="13"/>
      <c r="H247" s="208">
        <v>7094.2799999999997</v>
      </c>
      <c r="I247" s="209"/>
      <c r="J247" s="13"/>
      <c r="K247" s="13"/>
      <c r="L247" s="205"/>
      <c r="M247" s="210"/>
      <c r="N247" s="211"/>
      <c r="O247" s="211"/>
      <c r="P247" s="211"/>
      <c r="Q247" s="211"/>
      <c r="R247" s="211"/>
      <c r="S247" s="211"/>
      <c r="T247" s="21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06" t="s">
        <v>519</v>
      </c>
      <c r="AU247" s="206" t="s">
        <v>89</v>
      </c>
      <c r="AV247" s="13" t="s">
        <v>89</v>
      </c>
      <c r="AW247" s="13" t="s">
        <v>3</v>
      </c>
      <c r="AX247" s="13" t="s">
        <v>87</v>
      </c>
      <c r="AY247" s="206" t="s">
        <v>230</v>
      </c>
    </row>
    <row r="248" s="2" customFormat="1" ht="21.75" customHeight="1">
      <c r="A248" s="38"/>
      <c r="B248" s="177"/>
      <c r="C248" s="178" t="s">
        <v>297</v>
      </c>
      <c r="D248" s="178" t="s">
        <v>231</v>
      </c>
      <c r="E248" s="179" t="s">
        <v>719</v>
      </c>
      <c r="F248" s="180" t="s">
        <v>720</v>
      </c>
      <c r="G248" s="181" t="s">
        <v>578</v>
      </c>
      <c r="H248" s="182">
        <v>283.77100000000002</v>
      </c>
      <c r="I248" s="183"/>
      <c r="J248" s="184">
        <f>ROUND(I248*H248,2)</f>
        <v>0</v>
      </c>
      <c r="K248" s="180" t="s">
        <v>515</v>
      </c>
      <c r="L248" s="39"/>
      <c r="M248" s="185" t="s">
        <v>1</v>
      </c>
      <c r="N248" s="186" t="s">
        <v>44</v>
      </c>
      <c r="O248" s="77"/>
      <c r="P248" s="187">
        <f>O248*H248</f>
        <v>0</v>
      </c>
      <c r="Q248" s="187">
        <v>0</v>
      </c>
      <c r="R248" s="187">
        <f>Q248*H248</f>
        <v>0</v>
      </c>
      <c r="S248" s="187">
        <v>0</v>
      </c>
      <c r="T248" s="188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89" t="s">
        <v>235</v>
      </c>
      <c r="AT248" s="189" t="s">
        <v>231</v>
      </c>
      <c r="AU248" s="189" t="s">
        <v>89</v>
      </c>
      <c r="AY248" s="19" t="s">
        <v>230</v>
      </c>
      <c r="BE248" s="190">
        <f>IF(N248="základní",J248,0)</f>
        <v>0</v>
      </c>
      <c r="BF248" s="190">
        <f>IF(N248="snížená",J248,0)</f>
        <v>0</v>
      </c>
      <c r="BG248" s="190">
        <f>IF(N248="zákl. přenesená",J248,0)</f>
        <v>0</v>
      </c>
      <c r="BH248" s="190">
        <f>IF(N248="sníž. přenesená",J248,0)</f>
        <v>0</v>
      </c>
      <c r="BI248" s="190">
        <f>IF(N248="nulová",J248,0)</f>
        <v>0</v>
      </c>
      <c r="BJ248" s="19" t="s">
        <v>87</v>
      </c>
      <c r="BK248" s="190">
        <f>ROUND(I248*H248,2)</f>
        <v>0</v>
      </c>
      <c r="BL248" s="19" t="s">
        <v>235</v>
      </c>
      <c r="BM248" s="189" t="s">
        <v>3422</v>
      </c>
    </row>
    <row r="249" s="2" customFormat="1">
      <c r="A249" s="38"/>
      <c r="B249" s="39"/>
      <c r="C249" s="38"/>
      <c r="D249" s="191" t="s">
        <v>237</v>
      </c>
      <c r="E249" s="38"/>
      <c r="F249" s="192" t="s">
        <v>722</v>
      </c>
      <c r="G249" s="38"/>
      <c r="H249" s="38"/>
      <c r="I249" s="193"/>
      <c r="J249" s="38"/>
      <c r="K249" s="38"/>
      <c r="L249" s="39"/>
      <c r="M249" s="194"/>
      <c r="N249" s="195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237</v>
      </c>
      <c r="AU249" s="19" t="s">
        <v>89</v>
      </c>
    </row>
    <row r="250" s="2" customFormat="1">
      <c r="A250" s="38"/>
      <c r="B250" s="39"/>
      <c r="C250" s="38"/>
      <c r="D250" s="199" t="s">
        <v>397</v>
      </c>
      <c r="E250" s="38"/>
      <c r="F250" s="200" t="s">
        <v>723</v>
      </c>
      <c r="G250" s="38"/>
      <c r="H250" s="38"/>
      <c r="I250" s="193"/>
      <c r="J250" s="38"/>
      <c r="K250" s="38"/>
      <c r="L250" s="39"/>
      <c r="M250" s="194"/>
      <c r="N250" s="195"/>
      <c r="O250" s="77"/>
      <c r="P250" s="77"/>
      <c r="Q250" s="77"/>
      <c r="R250" s="77"/>
      <c r="S250" s="77"/>
      <c r="T250" s="7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T250" s="19" t="s">
        <v>397</v>
      </c>
      <c r="AU250" s="19" t="s">
        <v>89</v>
      </c>
    </row>
    <row r="251" s="15" customFormat="1">
      <c r="A251" s="15"/>
      <c r="B251" s="221"/>
      <c r="C251" s="15"/>
      <c r="D251" s="191" t="s">
        <v>519</v>
      </c>
      <c r="E251" s="222" t="s">
        <v>1</v>
      </c>
      <c r="F251" s="223" t="s">
        <v>2039</v>
      </c>
      <c r="G251" s="15"/>
      <c r="H251" s="222" t="s">
        <v>1</v>
      </c>
      <c r="I251" s="224"/>
      <c r="J251" s="15"/>
      <c r="K251" s="15"/>
      <c r="L251" s="221"/>
      <c r="M251" s="225"/>
      <c r="N251" s="226"/>
      <c r="O251" s="226"/>
      <c r="P251" s="226"/>
      <c r="Q251" s="226"/>
      <c r="R251" s="226"/>
      <c r="S251" s="226"/>
      <c r="T251" s="227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22" t="s">
        <v>519</v>
      </c>
      <c r="AU251" s="222" t="s">
        <v>89</v>
      </c>
      <c r="AV251" s="15" t="s">
        <v>87</v>
      </c>
      <c r="AW251" s="15" t="s">
        <v>35</v>
      </c>
      <c r="AX251" s="15" t="s">
        <v>79</v>
      </c>
      <c r="AY251" s="222" t="s">
        <v>230</v>
      </c>
    </row>
    <row r="252" s="13" customFormat="1">
      <c r="A252" s="13"/>
      <c r="B252" s="205"/>
      <c r="C252" s="13"/>
      <c r="D252" s="191" t="s">
        <v>519</v>
      </c>
      <c r="E252" s="206" t="s">
        <v>1</v>
      </c>
      <c r="F252" s="207" t="s">
        <v>3386</v>
      </c>
      <c r="G252" s="13"/>
      <c r="H252" s="208">
        <v>279.42099999999999</v>
      </c>
      <c r="I252" s="209"/>
      <c r="J252" s="13"/>
      <c r="K252" s="13"/>
      <c r="L252" s="205"/>
      <c r="M252" s="210"/>
      <c r="N252" s="211"/>
      <c r="O252" s="211"/>
      <c r="P252" s="211"/>
      <c r="Q252" s="211"/>
      <c r="R252" s="211"/>
      <c r="S252" s="211"/>
      <c r="T252" s="21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06" t="s">
        <v>519</v>
      </c>
      <c r="AU252" s="206" t="s">
        <v>89</v>
      </c>
      <c r="AV252" s="13" t="s">
        <v>89</v>
      </c>
      <c r="AW252" s="13" t="s">
        <v>35</v>
      </c>
      <c r="AX252" s="13" t="s">
        <v>79</v>
      </c>
      <c r="AY252" s="206" t="s">
        <v>230</v>
      </c>
    </row>
    <row r="253" s="13" customFormat="1">
      <c r="A253" s="13"/>
      <c r="B253" s="205"/>
      <c r="C253" s="13"/>
      <c r="D253" s="191" t="s">
        <v>519</v>
      </c>
      <c r="E253" s="206" t="s">
        <v>1</v>
      </c>
      <c r="F253" s="207" t="s">
        <v>3410</v>
      </c>
      <c r="G253" s="13"/>
      <c r="H253" s="208">
        <v>4.3499999999999996</v>
      </c>
      <c r="I253" s="209"/>
      <c r="J253" s="13"/>
      <c r="K253" s="13"/>
      <c r="L253" s="205"/>
      <c r="M253" s="210"/>
      <c r="N253" s="211"/>
      <c r="O253" s="211"/>
      <c r="P253" s="211"/>
      <c r="Q253" s="211"/>
      <c r="R253" s="211"/>
      <c r="S253" s="211"/>
      <c r="T253" s="21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06" t="s">
        <v>519</v>
      </c>
      <c r="AU253" s="206" t="s">
        <v>89</v>
      </c>
      <c r="AV253" s="13" t="s">
        <v>89</v>
      </c>
      <c r="AW253" s="13" t="s">
        <v>35</v>
      </c>
      <c r="AX253" s="13" t="s">
        <v>79</v>
      </c>
      <c r="AY253" s="206" t="s">
        <v>230</v>
      </c>
    </row>
    <row r="254" s="14" customFormat="1">
      <c r="A254" s="14"/>
      <c r="B254" s="213"/>
      <c r="C254" s="14"/>
      <c r="D254" s="191" t="s">
        <v>519</v>
      </c>
      <c r="E254" s="214" t="s">
        <v>1</v>
      </c>
      <c r="F254" s="215" t="s">
        <v>534</v>
      </c>
      <c r="G254" s="14"/>
      <c r="H254" s="216">
        <v>283.77100000000002</v>
      </c>
      <c r="I254" s="217"/>
      <c r="J254" s="14"/>
      <c r="K254" s="14"/>
      <c r="L254" s="213"/>
      <c r="M254" s="218"/>
      <c r="N254" s="219"/>
      <c r="O254" s="219"/>
      <c r="P254" s="219"/>
      <c r="Q254" s="219"/>
      <c r="R254" s="219"/>
      <c r="S254" s="219"/>
      <c r="T254" s="220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14" t="s">
        <v>519</v>
      </c>
      <c r="AU254" s="214" t="s">
        <v>89</v>
      </c>
      <c r="AV254" s="14" t="s">
        <v>235</v>
      </c>
      <c r="AW254" s="14" t="s">
        <v>35</v>
      </c>
      <c r="AX254" s="14" t="s">
        <v>87</v>
      </c>
      <c r="AY254" s="214" t="s">
        <v>230</v>
      </c>
    </row>
    <row r="255" s="2" customFormat="1" ht="24.15" customHeight="1">
      <c r="A255" s="38"/>
      <c r="B255" s="177"/>
      <c r="C255" s="178" t="s">
        <v>301</v>
      </c>
      <c r="D255" s="178" t="s">
        <v>231</v>
      </c>
      <c r="E255" s="179" t="s">
        <v>728</v>
      </c>
      <c r="F255" s="180" t="s">
        <v>729</v>
      </c>
      <c r="G255" s="181" t="s">
        <v>578</v>
      </c>
      <c r="H255" s="182">
        <v>1418.855</v>
      </c>
      <c r="I255" s="183"/>
      <c r="J255" s="184">
        <f>ROUND(I255*H255,2)</f>
        <v>0</v>
      </c>
      <c r="K255" s="180" t="s">
        <v>515</v>
      </c>
      <c r="L255" s="39"/>
      <c r="M255" s="185" t="s">
        <v>1</v>
      </c>
      <c r="N255" s="186" t="s">
        <v>44</v>
      </c>
      <c r="O255" s="77"/>
      <c r="P255" s="187">
        <f>O255*H255</f>
        <v>0</v>
      </c>
      <c r="Q255" s="187">
        <v>0</v>
      </c>
      <c r="R255" s="187">
        <f>Q255*H255</f>
        <v>0</v>
      </c>
      <c r="S255" s="187">
        <v>0</v>
      </c>
      <c r="T255" s="188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89" t="s">
        <v>235</v>
      </c>
      <c r="AT255" s="189" t="s">
        <v>231</v>
      </c>
      <c r="AU255" s="189" t="s">
        <v>89</v>
      </c>
      <c r="AY255" s="19" t="s">
        <v>230</v>
      </c>
      <c r="BE255" s="190">
        <f>IF(N255="základní",J255,0)</f>
        <v>0</v>
      </c>
      <c r="BF255" s="190">
        <f>IF(N255="snížená",J255,0)</f>
        <v>0</v>
      </c>
      <c r="BG255" s="190">
        <f>IF(N255="zákl. přenesená",J255,0)</f>
        <v>0</v>
      </c>
      <c r="BH255" s="190">
        <f>IF(N255="sníž. přenesená",J255,0)</f>
        <v>0</v>
      </c>
      <c r="BI255" s="190">
        <f>IF(N255="nulová",J255,0)</f>
        <v>0</v>
      </c>
      <c r="BJ255" s="19" t="s">
        <v>87</v>
      </c>
      <c r="BK255" s="190">
        <f>ROUND(I255*H255,2)</f>
        <v>0</v>
      </c>
      <c r="BL255" s="19" t="s">
        <v>235</v>
      </c>
      <c r="BM255" s="189" t="s">
        <v>3423</v>
      </c>
    </row>
    <row r="256" s="2" customFormat="1">
      <c r="A256" s="38"/>
      <c r="B256" s="39"/>
      <c r="C256" s="38"/>
      <c r="D256" s="191" t="s">
        <v>237</v>
      </c>
      <c r="E256" s="38"/>
      <c r="F256" s="192" t="s">
        <v>731</v>
      </c>
      <c r="G256" s="38"/>
      <c r="H256" s="38"/>
      <c r="I256" s="193"/>
      <c r="J256" s="38"/>
      <c r="K256" s="38"/>
      <c r="L256" s="39"/>
      <c r="M256" s="194"/>
      <c r="N256" s="195"/>
      <c r="O256" s="77"/>
      <c r="P256" s="77"/>
      <c r="Q256" s="77"/>
      <c r="R256" s="77"/>
      <c r="S256" s="77"/>
      <c r="T256" s="7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T256" s="19" t="s">
        <v>237</v>
      </c>
      <c r="AU256" s="19" t="s">
        <v>89</v>
      </c>
    </row>
    <row r="257" s="2" customFormat="1">
      <c r="A257" s="38"/>
      <c r="B257" s="39"/>
      <c r="C257" s="38"/>
      <c r="D257" s="199" t="s">
        <v>397</v>
      </c>
      <c r="E257" s="38"/>
      <c r="F257" s="200" t="s">
        <v>732</v>
      </c>
      <c r="G257" s="38"/>
      <c r="H257" s="38"/>
      <c r="I257" s="193"/>
      <c r="J257" s="38"/>
      <c r="K257" s="38"/>
      <c r="L257" s="39"/>
      <c r="M257" s="194"/>
      <c r="N257" s="195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397</v>
      </c>
      <c r="AU257" s="19" t="s">
        <v>89</v>
      </c>
    </row>
    <row r="258" s="15" customFormat="1">
      <c r="A258" s="15"/>
      <c r="B258" s="221"/>
      <c r="C258" s="15"/>
      <c r="D258" s="191" t="s">
        <v>519</v>
      </c>
      <c r="E258" s="222" t="s">
        <v>1</v>
      </c>
      <c r="F258" s="223" t="s">
        <v>2039</v>
      </c>
      <c r="G258" s="15"/>
      <c r="H258" s="222" t="s">
        <v>1</v>
      </c>
      <c r="I258" s="224"/>
      <c r="J258" s="15"/>
      <c r="K258" s="15"/>
      <c r="L258" s="221"/>
      <c r="M258" s="225"/>
      <c r="N258" s="226"/>
      <c r="O258" s="226"/>
      <c r="P258" s="226"/>
      <c r="Q258" s="226"/>
      <c r="R258" s="226"/>
      <c r="S258" s="226"/>
      <c r="T258" s="227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22" t="s">
        <v>519</v>
      </c>
      <c r="AU258" s="222" t="s">
        <v>89</v>
      </c>
      <c r="AV258" s="15" t="s">
        <v>87</v>
      </c>
      <c r="AW258" s="15" t="s">
        <v>35</v>
      </c>
      <c r="AX258" s="15" t="s">
        <v>79</v>
      </c>
      <c r="AY258" s="222" t="s">
        <v>230</v>
      </c>
    </row>
    <row r="259" s="13" customFormat="1">
      <c r="A259" s="13"/>
      <c r="B259" s="205"/>
      <c r="C259" s="13"/>
      <c r="D259" s="191" t="s">
        <v>519</v>
      </c>
      <c r="E259" s="206" t="s">
        <v>1</v>
      </c>
      <c r="F259" s="207" t="s">
        <v>3386</v>
      </c>
      <c r="G259" s="13"/>
      <c r="H259" s="208">
        <v>279.42099999999999</v>
      </c>
      <c r="I259" s="209"/>
      <c r="J259" s="13"/>
      <c r="K259" s="13"/>
      <c r="L259" s="205"/>
      <c r="M259" s="210"/>
      <c r="N259" s="211"/>
      <c r="O259" s="211"/>
      <c r="P259" s="211"/>
      <c r="Q259" s="211"/>
      <c r="R259" s="211"/>
      <c r="S259" s="211"/>
      <c r="T259" s="21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06" t="s">
        <v>519</v>
      </c>
      <c r="AU259" s="206" t="s">
        <v>89</v>
      </c>
      <c r="AV259" s="13" t="s">
        <v>89</v>
      </c>
      <c r="AW259" s="13" t="s">
        <v>35</v>
      </c>
      <c r="AX259" s="13" t="s">
        <v>79</v>
      </c>
      <c r="AY259" s="206" t="s">
        <v>230</v>
      </c>
    </row>
    <row r="260" s="13" customFormat="1">
      <c r="A260" s="13"/>
      <c r="B260" s="205"/>
      <c r="C260" s="13"/>
      <c r="D260" s="191" t="s">
        <v>519</v>
      </c>
      <c r="E260" s="206" t="s">
        <v>1</v>
      </c>
      <c r="F260" s="207" t="s">
        <v>3410</v>
      </c>
      <c r="G260" s="13"/>
      <c r="H260" s="208">
        <v>4.3499999999999996</v>
      </c>
      <c r="I260" s="209"/>
      <c r="J260" s="13"/>
      <c r="K260" s="13"/>
      <c r="L260" s="205"/>
      <c r="M260" s="210"/>
      <c r="N260" s="211"/>
      <c r="O260" s="211"/>
      <c r="P260" s="211"/>
      <c r="Q260" s="211"/>
      <c r="R260" s="211"/>
      <c r="S260" s="211"/>
      <c r="T260" s="21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06" t="s">
        <v>519</v>
      </c>
      <c r="AU260" s="206" t="s">
        <v>89</v>
      </c>
      <c r="AV260" s="13" t="s">
        <v>89</v>
      </c>
      <c r="AW260" s="13" t="s">
        <v>35</v>
      </c>
      <c r="AX260" s="13" t="s">
        <v>79</v>
      </c>
      <c r="AY260" s="206" t="s">
        <v>230</v>
      </c>
    </row>
    <row r="261" s="14" customFormat="1">
      <c r="A261" s="14"/>
      <c r="B261" s="213"/>
      <c r="C261" s="14"/>
      <c r="D261" s="191" t="s">
        <v>519</v>
      </c>
      <c r="E261" s="214" t="s">
        <v>1</v>
      </c>
      <c r="F261" s="215" t="s">
        <v>534</v>
      </c>
      <c r="G261" s="14"/>
      <c r="H261" s="216">
        <v>283.77100000000002</v>
      </c>
      <c r="I261" s="217"/>
      <c r="J261" s="14"/>
      <c r="K261" s="14"/>
      <c r="L261" s="213"/>
      <c r="M261" s="218"/>
      <c r="N261" s="219"/>
      <c r="O261" s="219"/>
      <c r="P261" s="219"/>
      <c r="Q261" s="219"/>
      <c r="R261" s="219"/>
      <c r="S261" s="219"/>
      <c r="T261" s="220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14" t="s">
        <v>519</v>
      </c>
      <c r="AU261" s="214" t="s">
        <v>89</v>
      </c>
      <c r="AV261" s="14" t="s">
        <v>235</v>
      </c>
      <c r="AW261" s="14" t="s">
        <v>35</v>
      </c>
      <c r="AX261" s="14" t="s">
        <v>87</v>
      </c>
      <c r="AY261" s="214" t="s">
        <v>230</v>
      </c>
    </row>
    <row r="262" s="13" customFormat="1">
      <c r="A262" s="13"/>
      <c r="B262" s="205"/>
      <c r="C262" s="13"/>
      <c r="D262" s="191" t="s">
        <v>519</v>
      </c>
      <c r="E262" s="13"/>
      <c r="F262" s="207" t="s">
        <v>3424</v>
      </c>
      <c r="G262" s="13"/>
      <c r="H262" s="208">
        <v>1418.855</v>
      </c>
      <c r="I262" s="209"/>
      <c r="J262" s="13"/>
      <c r="K262" s="13"/>
      <c r="L262" s="205"/>
      <c r="M262" s="210"/>
      <c r="N262" s="211"/>
      <c r="O262" s="211"/>
      <c r="P262" s="211"/>
      <c r="Q262" s="211"/>
      <c r="R262" s="211"/>
      <c r="S262" s="211"/>
      <c r="T262" s="21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06" t="s">
        <v>519</v>
      </c>
      <c r="AU262" s="206" t="s">
        <v>89</v>
      </c>
      <c r="AV262" s="13" t="s">
        <v>89</v>
      </c>
      <c r="AW262" s="13" t="s">
        <v>3</v>
      </c>
      <c r="AX262" s="13" t="s">
        <v>87</v>
      </c>
      <c r="AY262" s="206" t="s">
        <v>230</v>
      </c>
    </row>
    <row r="263" s="2" customFormat="1" ht="16.5" customHeight="1">
      <c r="A263" s="38"/>
      <c r="B263" s="177"/>
      <c r="C263" s="178" t="s">
        <v>305</v>
      </c>
      <c r="D263" s="178" t="s">
        <v>231</v>
      </c>
      <c r="E263" s="179" t="s">
        <v>2048</v>
      </c>
      <c r="F263" s="180" t="s">
        <v>2049</v>
      </c>
      <c r="G263" s="181" t="s">
        <v>578</v>
      </c>
      <c r="H263" s="182">
        <v>1470</v>
      </c>
      <c r="I263" s="183"/>
      <c r="J263" s="184">
        <f>ROUND(I263*H263,2)</f>
        <v>0</v>
      </c>
      <c r="K263" s="180" t="s">
        <v>515</v>
      </c>
      <c r="L263" s="39"/>
      <c r="M263" s="185" t="s">
        <v>1</v>
      </c>
      <c r="N263" s="186" t="s">
        <v>44</v>
      </c>
      <c r="O263" s="77"/>
      <c r="P263" s="187">
        <f>O263*H263</f>
        <v>0</v>
      </c>
      <c r="Q263" s="187">
        <v>0</v>
      </c>
      <c r="R263" s="187">
        <f>Q263*H263</f>
        <v>0</v>
      </c>
      <c r="S263" s="187">
        <v>0</v>
      </c>
      <c r="T263" s="188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89" t="s">
        <v>235</v>
      </c>
      <c r="AT263" s="189" t="s">
        <v>231</v>
      </c>
      <c r="AU263" s="189" t="s">
        <v>89</v>
      </c>
      <c r="AY263" s="19" t="s">
        <v>230</v>
      </c>
      <c r="BE263" s="190">
        <f>IF(N263="základní",J263,0)</f>
        <v>0</v>
      </c>
      <c r="BF263" s="190">
        <f>IF(N263="snížená",J263,0)</f>
        <v>0</v>
      </c>
      <c r="BG263" s="190">
        <f>IF(N263="zákl. přenesená",J263,0)</f>
        <v>0</v>
      </c>
      <c r="BH263" s="190">
        <f>IF(N263="sníž. přenesená",J263,0)</f>
        <v>0</v>
      </c>
      <c r="BI263" s="190">
        <f>IF(N263="nulová",J263,0)</f>
        <v>0</v>
      </c>
      <c r="BJ263" s="19" t="s">
        <v>87</v>
      </c>
      <c r="BK263" s="190">
        <f>ROUND(I263*H263,2)</f>
        <v>0</v>
      </c>
      <c r="BL263" s="19" t="s">
        <v>235</v>
      </c>
      <c r="BM263" s="189" t="s">
        <v>3425</v>
      </c>
    </row>
    <row r="264" s="2" customFormat="1">
      <c r="A264" s="38"/>
      <c r="B264" s="39"/>
      <c r="C264" s="38"/>
      <c r="D264" s="191" t="s">
        <v>237</v>
      </c>
      <c r="E264" s="38"/>
      <c r="F264" s="192" t="s">
        <v>2051</v>
      </c>
      <c r="G264" s="38"/>
      <c r="H264" s="38"/>
      <c r="I264" s="193"/>
      <c r="J264" s="38"/>
      <c r="K264" s="38"/>
      <c r="L264" s="39"/>
      <c r="M264" s="194"/>
      <c r="N264" s="195"/>
      <c r="O264" s="77"/>
      <c r="P264" s="77"/>
      <c r="Q264" s="77"/>
      <c r="R264" s="77"/>
      <c r="S264" s="77"/>
      <c r="T264" s="7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19" t="s">
        <v>237</v>
      </c>
      <c r="AU264" s="19" t="s">
        <v>89</v>
      </c>
    </row>
    <row r="265" s="2" customFormat="1">
      <c r="A265" s="38"/>
      <c r="B265" s="39"/>
      <c r="C265" s="38"/>
      <c r="D265" s="199" t="s">
        <v>397</v>
      </c>
      <c r="E265" s="38"/>
      <c r="F265" s="200" t="s">
        <v>2052</v>
      </c>
      <c r="G265" s="38"/>
      <c r="H265" s="38"/>
      <c r="I265" s="193"/>
      <c r="J265" s="38"/>
      <c r="K265" s="38"/>
      <c r="L265" s="39"/>
      <c r="M265" s="194"/>
      <c r="N265" s="195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397</v>
      </c>
      <c r="AU265" s="19" t="s">
        <v>89</v>
      </c>
    </row>
    <row r="266" s="15" customFormat="1">
      <c r="A266" s="15"/>
      <c r="B266" s="221"/>
      <c r="C266" s="15"/>
      <c r="D266" s="191" t="s">
        <v>519</v>
      </c>
      <c r="E266" s="222" t="s">
        <v>1</v>
      </c>
      <c r="F266" s="223" t="s">
        <v>2036</v>
      </c>
      <c r="G266" s="15"/>
      <c r="H266" s="222" t="s">
        <v>1</v>
      </c>
      <c r="I266" s="224"/>
      <c r="J266" s="15"/>
      <c r="K266" s="15"/>
      <c r="L266" s="221"/>
      <c r="M266" s="225"/>
      <c r="N266" s="226"/>
      <c r="O266" s="226"/>
      <c r="P266" s="226"/>
      <c r="Q266" s="226"/>
      <c r="R266" s="226"/>
      <c r="S266" s="226"/>
      <c r="T266" s="227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22" t="s">
        <v>519</v>
      </c>
      <c r="AU266" s="222" t="s">
        <v>89</v>
      </c>
      <c r="AV266" s="15" t="s">
        <v>87</v>
      </c>
      <c r="AW266" s="15" t="s">
        <v>35</v>
      </c>
      <c r="AX266" s="15" t="s">
        <v>79</v>
      </c>
      <c r="AY266" s="222" t="s">
        <v>230</v>
      </c>
    </row>
    <row r="267" s="13" customFormat="1">
      <c r="A267" s="13"/>
      <c r="B267" s="205"/>
      <c r="C267" s="13"/>
      <c r="D267" s="191" t="s">
        <v>519</v>
      </c>
      <c r="E267" s="206" t="s">
        <v>1</v>
      </c>
      <c r="F267" s="207" t="s">
        <v>3415</v>
      </c>
      <c r="G267" s="13"/>
      <c r="H267" s="208">
        <v>1470</v>
      </c>
      <c r="I267" s="209"/>
      <c r="J267" s="13"/>
      <c r="K267" s="13"/>
      <c r="L267" s="205"/>
      <c r="M267" s="210"/>
      <c r="N267" s="211"/>
      <c r="O267" s="211"/>
      <c r="P267" s="211"/>
      <c r="Q267" s="211"/>
      <c r="R267" s="211"/>
      <c r="S267" s="211"/>
      <c r="T267" s="21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06" t="s">
        <v>519</v>
      </c>
      <c r="AU267" s="206" t="s">
        <v>89</v>
      </c>
      <c r="AV267" s="13" t="s">
        <v>89</v>
      </c>
      <c r="AW267" s="13" t="s">
        <v>35</v>
      </c>
      <c r="AX267" s="13" t="s">
        <v>79</v>
      </c>
      <c r="AY267" s="206" t="s">
        <v>230</v>
      </c>
    </row>
    <row r="268" s="14" customFormat="1">
      <c r="A268" s="14"/>
      <c r="B268" s="213"/>
      <c r="C268" s="14"/>
      <c r="D268" s="191" t="s">
        <v>519</v>
      </c>
      <c r="E268" s="214" t="s">
        <v>1</v>
      </c>
      <c r="F268" s="215" t="s">
        <v>534</v>
      </c>
      <c r="G268" s="14"/>
      <c r="H268" s="216">
        <v>1470</v>
      </c>
      <c r="I268" s="217"/>
      <c r="J268" s="14"/>
      <c r="K268" s="14"/>
      <c r="L268" s="213"/>
      <c r="M268" s="218"/>
      <c r="N268" s="219"/>
      <c r="O268" s="219"/>
      <c r="P268" s="219"/>
      <c r="Q268" s="219"/>
      <c r="R268" s="219"/>
      <c r="S268" s="219"/>
      <c r="T268" s="22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14" t="s">
        <v>519</v>
      </c>
      <c r="AU268" s="214" t="s">
        <v>89</v>
      </c>
      <c r="AV268" s="14" t="s">
        <v>235</v>
      </c>
      <c r="AW268" s="14" t="s">
        <v>35</v>
      </c>
      <c r="AX268" s="14" t="s">
        <v>87</v>
      </c>
      <c r="AY268" s="214" t="s">
        <v>230</v>
      </c>
    </row>
    <row r="269" s="2" customFormat="1" ht="16.5" customHeight="1">
      <c r="A269" s="38"/>
      <c r="B269" s="177"/>
      <c r="C269" s="178" t="s">
        <v>310</v>
      </c>
      <c r="D269" s="178" t="s">
        <v>231</v>
      </c>
      <c r="E269" s="179" t="s">
        <v>2053</v>
      </c>
      <c r="F269" s="180" t="s">
        <v>2054</v>
      </c>
      <c r="G269" s="181" t="s">
        <v>748</v>
      </c>
      <c r="H269" s="182">
        <v>11350.842000000001</v>
      </c>
      <c r="I269" s="183"/>
      <c r="J269" s="184">
        <f>ROUND(I269*H269,2)</f>
        <v>0</v>
      </c>
      <c r="K269" s="180" t="s">
        <v>515</v>
      </c>
      <c r="L269" s="39"/>
      <c r="M269" s="185" t="s">
        <v>1</v>
      </c>
      <c r="N269" s="186" t="s">
        <v>44</v>
      </c>
      <c r="O269" s="77"/>
      <c r="P269" s="187">
        <f>O269*H269</f>
        <v>0</v>
      </c>
      <c r="Q269" s="187">
        <v>0</v>
      </c>
      <c r="R269" s="187">
        <f>Q269*H269</f>
        <v>0</v>
      </c>
      <c r="S269" s="187">
        <v>0</v>
      </c>
      <c r="T269" s="188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89" t="s">
        <v>235</v>
      </c>
      <c r="AT269" s="189" t="s">
        <v>231</v>
      </c>
      <c r="AU269" s="189" t="s">
        <v>89</v>
      </c>
      <c r="AY269" s="19" t="s">
        <v>230</v>
      </c>
      <c r="BE269" s="190">
        <f>IF(N269="základní",J269,0)</f>
        <v>0</v>
      </c>
      <c r="BF269" s="190">
        <f>IF(N269="snížená",J269,0)</f>
        <v>0</v>
      </c>
      <c r="BG269" s="190">
        <f>IF(N269="zákl. přenesená",J269,0)</f>
        <v>0</v>
      </c>
      <c r="BH269" s="190">
        <f>IF(N269="sníž. přenesená",J269,0)</f>
        <v>0</v>
      </c>
      <c r="BI269" s="190">
        <f>IF(N269="nulová",J269,0)</f>
        <v>0</v>
      </c>
      <c r="BJ269" s="19" t="s">
        <v>87</v>
      </c>
      <c r="BK269" s="190">
        <f>ROUND(I269*H269,2)</f>
        <v>0</v>
      </c>
      <c r="BL269" s="19" t="s">
        <v>235</v>
      </c>
      <c r="BM269" s="189" t="s">
        <v>3426</v>
      </c>
    </row>
    <row r="270" s="2" customFormat="1">
      <c r="A270" s="38"/>
      <c r="B270" s="39"/>
      <c r="C270" s="38"/>
      <c r="D270" s="191" t="s">
        <v>237</v>
      </c>
      <c r="E270" s="38"/>
      <c r="F270" s="192" t="s">
        <v>1356</v>
      </c>
      <c r="G270" s="38"/>
      <c r="H270" s="38"/>
      <c r="I270" s="193"/>
      <c r="J270" s="38"/>
      <c r="K270" s="38"/>
      <c r="L270" s="39"/>
      <c r="M270" s="194"/>
      <c r="N270" s="195"/>
      <c r="O270" s="77"/>
      <c r="P270" s="77"/>
      <c r="Q270" s="77"/>
      <c r="R270" s="77"/>
      <c r="S270" s="77"/>
      <c r="T270" s="7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19" t="s">
        <v>237</v>
      </c>
      <c r="AU270" s="19" t="s">
        <v>89</v>
      </c>
    </row>
    <row r="271" s="2" customFormat="1">
      <c r="A271" s="38"/>
      <c r="B271" s="39"/>
      <c r="C271" s="38"/>
      <c r="D271" s="199" t="s">
        <v>397</v>
      </c>
      <c r="E271" s="38"/>
      <c r="F271" s="200" t="s">
        <v>2056</v>
      </c>
      <c r="G271" s="38"/>
      <c r="H271" s="38"/>
      <c r="I271" s="193"/>
      <c r="J271" s="38"/>
      <c r="K271" s="38"/>
      <c r="L271" s="39"/>
      <c r="M271" s="194"/>
      <c r="N271" s="195"/>
      <c r="O271" s="77"/>
      <c r="P271" s="77"/>
      <c r="Q271" s="77"/>
      <c r="R271" s="77"/>
      <c r="S271" s="77"/>
      <c r="T271" s="7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19" t="s">
        <v>397</v>
      </c>
      <c r="AU271" s="19" t="s">
        <v>89</v>
      </c>
    </row>
    <row r="272" s="13" customFormat="1">
      <c r="A272" s="13"/>
      <c r="B272" s="205"/>
      <c r="C272" s="13"/>
      <c r="D272" s="191" t="s">
        <v>519</v>
      </c>
      <c r="E272" s="206" t="s">
        <v>1</v>
      </c>
      <c r="F272" s="207" t="s">
        <v>3427</v>
      </c>
      <c r="G272" s="13"/>
      <c r="H272" s="208">
        <v>4000</v>
      </c>
      <c r="I272" s="209"/>
      <c r="J272" s="13"/>
      <c r="K272" s="13"/>
      <c r="L272" s="205"/>
      <c r="M272" s="210"/>
      <c r="N272" s="211"/>
      <c r="O272" s="211"/>
      <c r="P272" s="211"/>
      <c r="Q272" s="211"/>
      <c r="R272" s="211"/>
      <c r="S272" s="211"/>
      <c r="T272" s="21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06" t="s">
        <v>519</v>
      </c>
      <c r="AU272" s="206" t="s">
        <v>89</v>
      </c>
      <c r="AV272" s="13" t="s">
        <v>89</v>
      </c>
      <c r="AW272" s="13" t="s">
        <v>35</v>
      </c>
      <c r="AX272" s="13" t="s">
        <v>79</v>
      </c>
      <c r="AY272" s="206" t="s">
        <v>230</v>
      </c>
    </row>
    <row r="273" s="16" customFormat="1">
      <c r="A273" s="16"/>
      <c r="B273" s="228"/>
      <c r="C273" s="16"/>
      <c r="D273" s="191" t="s">
        <v>519</v>
      </c>
      <c r="E273" s="229" t="s">
        <v>1</v>
      </c>
      <c r="F273" s="230" t="s">
        <v>685</v>
      </c>
      <c r="G273" s="16"/>
      <c r="H273" s="231">
        <v>4000</v>
      </c>
      <c r="I273" s="232"/>
      <c r="J273" s="16"/>
      <c r="K273" s="16"/>
      <c r="L273" s="228"/>
      <c r="M273" s="233"/>
      <c r="N273" s="234"/>
      <c r="O273" s="234"/>
      <c r="P273" s="234"/>
      <c r="Q273" s="234"/>
      <c r="R273" s="234"/>
      <c r="S273" s="234"/>
      <c r="T273" s="235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T273" s="229" t="s">
        <v>519</v>
      </c>
      <c r="AU273" s="229" t="s">
        <v>89</v>
      </c>
      <c r="AV273" s="16" t="s">
        <v>241</v>
      </c>
      <c r="AW273" s="16" t="s">
        <v>35</v>
      </c>
      <c r="AX273" s="16" t="s">
        <v>79</v>
      </c>
      <c r="AY273" s="229" t="s">
        <v>230</v>
      </c>
    </row>
    <row r="274" s="15" customFormat="1">
      <c r="A274" s="15"/>
      <c r="B274" s="221"/>
      <c r="C274" s="15"/>
      <c r="D274" s="191" t="s">
        <v>519</v>
      </c>
      <c r="E274" s="222" t="s">
        <v>1</v>
      </c>
      <c r="F274" s="223" t="s">
        <v>3363</v>
      </c>
      <c r="G274" s="15"/>
      <c r="H274" s="222" t="s">
        <v>1</v>
      </c>
      <c r="I274" s="224"/>
      <c r="J274" s="15"/>
      <c r="K274" s="15"/>
      <c r="L274" s="221"/>
      <c r="M274" s="225"/>
      <c r="N274" s="226"/>
      <c r="O274" s="226"/>
      <c r="P274" s="226"/>
      <c r="Q274" s="226"/>
      <c r="R274" s="226"/>
      <c r="S274" s="226"/>
      <c r="T274" s="227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22" t="s">
        <v>519</v>
      </c>
      <c r="AU274" s="222" t="s">
        <v>89</v>
      </c>
      <c r="AV274" s="15" t="s">
        <v>87</v>
      </c>
      <c r="AW274" s="15" t="s">
        <v>35</v>
      </c>
      <c r="AX274" s="15" t="s">
        <v>79</v>
      </c>
      <c r="AY274" s="222" t="s">
        <v>230</v>
      </c>
    </row>
    <row r="275" s="13" customFormat="1">
      <c r="A275" s="13"/>
      <c r="B275" s="205"/>
      <c r="C275" s="13"/>
      <c r="D275" s="191" t="s">
        <v>519</v>
      </c>
      <c r="E275" s="206" t="s">
        <v>1</v>
      </c>
      <c r="F275" s="207" t="s">
        <v>3364</v>
      </c>
      <c r="G275" s="13"/>
      <c r="H275" s="208">
        <v>80.424999999999997</v>
      </c>
      <c r="I275" s="209"/>
      <c r="J275" s="13"/>
      <c r="K275" s="13"/>
      <c r="L275" s="205"/>
      <c r="M275" s="210"/>
      <c r="N275" s="211"/>
      <c r="O275" s="211"/>
      <c r="P275" s="211"/>
      <c r="Q275" s="211"/>
      <c r="R275" s="211"/>
      <c r="S275" s="211"/>
      <c r="T275" s="21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06" t="s">
        <v>519</v>
      </c>
      <c r="AU275" s="206" t="s">
        <v>89</v>
      </c>
      <c r="AV275" s="13" t="s">
        <v>89</v>
      </c>
      <c r="AW275" s="13" t="s">
        <v>35</v>
      </c>
      <c r="AX275" s="13" t="s">
        <v>79</v>
      </c>
      <c r="AY275" s="206" t="s">
        <v>230</v>
      </c>
    </row>
    <row r="276" s="13" customFormat="1">
      <c r="A276" s="13"/>
      <c r="B276" s="205"/>
      <c r="C276" s="13"/>
      <c r="D276" s="191" t="s">
        <v>519</v>
      </c>
      <c r="E276" s="206" t="s">
        <v>1</v>
      </c>
      <c r="F276" s="207" t="s">
        <v>3365</v>
      </c>
      <c r="G276" s="13"/>
      <c r="H276" s="208">
        <v>669.72500000000002</v>
      </c>
      <c r="I276" s="209"/>
      <c r="J276" s="13"/>
      <c r="K276" s="13"/>
      <c r="L276" s="205"/>
      <c r="M276" s="210"/>
      <c r="N276" s="211"/>
      <c r="O276" s="211"/>
      <c r="P276" s="211"/>
      <c r="Q276" s="211"/>
      <c r="R276" s="211"/>
      <c r="S276" s="211"/>
      <c r="T276" s="21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06" t="s">
        <v>519</v>
      </c>
      <c r="AU276" s="206" t="s">
        <v>89</v>
      </c>
      <c r="AV276" s="13" t="s">
        <v>89</v>
      </c>
      <c r="AW276" s="13" t="s">
        <v>35</v>
      </c>
      <c r="AX276" s="13" t="s">
        <v>79</v>
      </c>
      <c r="AY276" s="206" t="s">
        <v>230</v>
      </c>
    </row>
    <row r="277" s="13" customFormat="1">
      <c r="A277" s="13"/>
      <c r="B277" s="205"/>
      <c r="C277" s="13"/>
      <c r="D277" s="191" t="s">
        <v>519</v>
      </c>
      <c r="E277" s="206" t="s">
        <v>1</v>
      </c>
      <c r="F277" s="207" t="s">
        <v>3364</v>
      </c>
      <c r="G277" s="13"/>
      <c r="H277" s="208">
        <v>80.424999999999997</v>
      </c>
      <c r="I277" s="209"/>
      <c r="J277" s="13"/>
      <c r="K277" s="13"/>
      <c r="L277" s="205"/>
      <c r="M277" s="210"/>
      <c r="N277" s="211"/>
      <c r="O277" s="211"/>
      <c r="P277" s="211"/>
      <c r="Q277" s="211"/>
      <c r="R277" s="211"/>
      <c r="S277" s="211"/>
      <c r="T277" s="21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06" t="s">
        <v>519</v>
      </c>
      <c r="AU277" s="206" t="s">
        <v>89</v>
      </c>
      <c r="AV277" s="13" t="s">
        <v>89</v>
      </c>
      <c r="AW277" s="13" t="s">
        <v>35</v>
      </c>
      <c r="AX277" s="13" t="s">
        <v>79</v>
      </c>
      <c r="AY277" s="206" t="s">
        <v>230</v>
      </c>
    </row>
    <row r="278" s="13" customFormat="1">
      <c r="A278" s="13"/>
      <c r="B278" s="205"/>
      <c r="C278" s="13"/>
      <c r="D278" s="191" t="s">
        <v>519</v>
      </c>
      <c r="E278" s="206" t="s">
        <v>1</v>
      </c>
      <c r="F278" s="207" t="s">
        <v>3366</v>
      </c>
      <c r="G278" s="13"/>
      <c r="H278" s="208">
        <v>704.97299999999996</v>
      </c>
      <c r="I278" s="209"/>
      <c r="J278" s="13"/>
      <c r="K278" s="13"/>
      <c r="L278" s="205"/>
      <c r="M278" s="210"/>
      <c r="N278" s="211"/>
      <c r="O278" s="211"/>
      <c r="P278" s="211"/>
      <c r="Q278" s="211"/>
      <c r="R278" s="211"/>
      <c r="S278" s="211"/>
      <c r="T278" s="21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06" t="s">
        <v>519</v>
      </c>
      <c r="AU278" s="206" t="s">
        <v>89</v>
      </c>
      <c r="AV278" s="13" t="s">
        <v>89</v>
      </c>
      <c r="AW278" s="13" t="s">
        <v>35</v>
      </c>
      <c r="AX278" s="13" t="s">
        <v>79</v>
      </c>
      <c r="AY278" s="206" t="s">
        <v>230</v>
      </c>
    </row>
    <row r="279" s="13" customFormat="1">
      <c r="A279" s="13"/>
      <c r="B279" s="205"/>
      <c r="C279" s="13"/>
      <c r="D279" s="191" t="s">
        <v>519</v>
      </c>
      <c r="E279" s="206" t="s">
        <v>1</v>
      </c>
      <c r="F279" s="207" t="s">
        <v>3367</v>
      </c>
      <c r="G279" s="13"/>
      <c r="H279" s="208">
        <v>35.249000000000002</v>
      </c>
      <c r="I279" s="209"/>
      <c r="J279" s="13"/>
      <c r="K279" s="13"/>
      <c r="L279" s="205"/>
      <c r="M279" s="210"/>
      <c r="N279" s="211"/>
      <c r="O279" s="211"/>
      <c r="P279" s="211"/>
      <c r="Q279" s="211"/>
      <c r="R279" s="211"/>
      <c r="S279" s="211"/>
      <c r="T279" s="21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06" t="s">
        <v>519</v>
      </c>
      <c r="AU279" s="206" t="s">
        <v>89</v>
      </c>
      <c r="AV279" s="13" t="s">
        <v>89</v>
      </c>
      <c r="AW279" s="13" t="s">
        <v>35</v>
      </c>
      <c r="AX279" s="13" t="s">
        <v>79</v>
      </c>
      <c r="AY279" s="206" t="s">
        <v>230</v>
      </c>
    </row>
    <row r="280" s="16" customFormat="1">
      <c r="A280" s="16"/>
      <c r="B280" s="228"/>
      <c r="C280" s="16"/>
      <c r="D280" s="191" t="s">
        <v>519</v>
      </c>
      <c r="E280" s="229" t="s">
        <v>1</v>
      </c>
      <c r="F280" s="230" t="s">
        <v>685</v>
      </c>
      <c r="G280" s="16"/>
      <c r="H280" s="231">
        <v>1570.7969999999998</v>
      </c>
      <c r="I280" s="232"/>
      <c r="J280" s="16"/>
      <c r="K280" s="16"/>
      <c r="L280" s="228"/>
      <c r="M280" s="233"/>
      <c r="N280" s="234"/>
      <c r="O280" s="234"/>
      <c r="P280" s="234"/>
      <c r="Q280" s="234"/>
      <c r="R280" s="234"/>
      <c r="S280" s="234"/>
      <c r="T280" s="235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T280" s="229" t="s">
        <v>519</v>
      </c>
      <c r="AU280" s="229" t="s">
        <v>89</v>
      </c>
      <c r="AV280" s="16" t="s">
        <v>241</v>
      </c>
      <c r="AW280" s="16" t="s">
        <v>35</v>
      </c>
      <c r="AX280" s="16" t="s">
        <v>79</v>
      </c>
      <c r="AY280" s="229" t="s">
        <v>230</v>
      </c>
    </row>
    <row r="281" s="13" customFormat="1">
      <c r="A281" s="13"/>
      <c r="B281" s="205"/>
      <c r="C281" s="13"/>
      <c r="D281" s="191" t="s">
        <v>519</v>
      </c>
      <c r="E281" s="206" t="s">
        <v>1</v>
      </c>
      <c r="F281" s="207" t="s">
        <v>3368</v>
      </c>
      <c r="G281" s="13"/>
      <c r="H281" s="208">
        <v>17.623999999999999</v>
      </c>
      <c r="I281" s="209"/>
      <c r="J281" s="13"/>
      <c r="K281" s="13"/>
      <c r="L281" s="205"/>
      <c r="M281" s="210"/>
      <c r="N281" s="211"/>
      <c r="O281" s="211"/>
      <c r="P281" s="211"/>
      <c r="Q281" s="211"/>
      <c r="R281" s="211"/>
      <c r="S281" s="211"/>
      <c r="T281" s="21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06" t="s">
        <v>519</v>
      </c>
      <c r="AU281" s="206" t="s">
        <v>89</v>
      </c>
      <c r="AV281" s="13" t="s">
        <v>89</v>
      </c>
      <c r="AW281" s="13" t="s">
        <v>35</v>
      </c>
      <c r="AX281" s="13" t="s">
        <v>79</v>
      </c>
      <c r="AY281" s="206" t="s">
        <v>230</v>
      </c>
    </row>
    <row r="282" s="16" customFormat="1">
      <c r="A282" s="16"/>
      <c r="B282" s="228"/>
      <c r="C282" s="16"/>
      <c r="D282" s="191" t="s">
        <v>519</v>
      </c>
      <c r="E282" s="229" t="s">
        <v>1</v>
      </c>
      <c r="F282" s="230" t="s">
        <v>685</v>
      </c>
      <c r="G282" s="16"/>
      <c r="H282" s="231">
        <v>17.623999999999999</v>
      </c>
      <c r="I282" s="232"/>
      <c r="J282" s="16"/>
      <c r="K282" s="16"/>
      <c r="L282" s="228"/>
      <c r="M282" s="233"/>
      <c r="N282" s="234"/>
      <c r="O282" s="234"/>
      <c r="P282" s="234"/>
      <c r="Q282" s="234"/>
      <c r="R282" s="234"/>
      <c r="S282" s="234"/>
      <c r="T282" s="235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T282" s="229" t="s">
        <v>519</v>
      </c>
      <c r="AU282" s="229" t="s">
        <v>89</v>
      </c>
      <c r="AV282" s="16" t="s">
        <v>241</v>
      </c>
      <c r="AW282" s="16" t="s">
        <v>35</v>
      </c>
      <c r="AX282" s="16" t="s">
        <v>79</v>
      </c>
      <c r="AY282" s="229" t="s">
        <v>230</v>
      </c>
    </row>
    <row r="283" s="13" customFormat="1">
      <c r="A283" s="13"/>
      <c r="B283" s="205"/>
      <c r="C283" s="13"/>
      <c r="D283" s="191" t="s">
        <v>519</v>
      </c>
      <c r="E283" s="206" t="s">
        <v>1</v>
      </c>
      <c r="F283" s="207" t="s">
        <v>3392</v>
      </c>
      <c r="G283" s="13"/>
      <c r="H283" s="208">
        <v>87</v>
      </c>
      <c r="I283" s="209"/>
      <c r="J283" s="13"/>
      <c r="K283" s="13"/>
      <c r="L283" s="205"/>
      <c r="M283" s="210"/>
      <c r="N283" s="211"/>
      <c r="O283" s="211"/>
      <c r="P283" s="211"/>
      <c r="Q283" s="211"/>
      <c r="R283" s="211"/>
      <c r="S283" s="211"/>
      <c r="T283" s="21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06" t="s">
        <v>519</v>
      </c>
      <c r="AU283" s="206" t="s">
        <v>89</v>
      </c>
      <c r="AV283" s="13" t="s">
        <v>89</v>
      </c>
      <c r="AW283" s="13" t="s">
        <v>35</v>
      </c>
      <c r="AX283" s="13" t="s">
        <v>79</v>
      </c>
      <c r="AY283" s="206" t="s">
        <v>230</v>
      </c>
    </row>
    <row r="284" s="16" customFormat="1">
      <c r="A284" s="16"/>
      <c r="B284" s="228"/>
      <c r="C284" s="16"/>
      <c r="D284" s="191" t="s">
        <v>519</v>
      </c>
      <c r="E284" s="229" t="s">
        <v>1</v>
      </c>
      <c r="F284" s="230" t="s">
        <v>685</v>
      </c>
      <c r="G284" s="16"/>
      <c r="H284" s="231">
        <v>87</v>
      </c>
      <c r="I284" s="232"/>
      <c r="J284" s="16"/>
      <c r="K284" s="16"/>
      <c r="L284" s="228"/>
      <c r="M284" s="233"/>
      <c r="N284" s="234"/>
      <c r="O284" s="234"/>
      <c r="P284" s="234"/>
      <c r="Q284" s="234"/>
      <c r="R284" s="234"/>
      <c r="S284" s="234"/>
      <c r="T284" s="235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T284" s="229" t="s">
        <v>519</v>
      </c>
      <c r="AU284" s="229" t="s">
        <v>89</v>
      </c>
      <c r="AV284" s="16" t="s">
        <v>241</v>
      </c>
      <c r="AW284" s="16" t="s">
        <v>35</v>
      </c>
      <c r="AX284" s="16" t="s">
        <v>79</v>
      </c>
      <c r="AY284" s="229" t="s">
        <v>230</v>
      </c>
    </row>
    <row r="285" s="14" customFormat="1">
      <c r="A285" s="14"/>
      <c r="B285" s="213"/>
      <c r="C285" s="14"/>
      <c r="D285" s="191" t="s">
        <v>519</v>
      </c>
      <c r="E285" s="214" t="s">
        <v>1</v>
      </c>
      <c r="F285" s="215" t="s">
        <v>534</v>
      </c>
      <c r="G285" s="14"/>
      <c r="H285" s="216">
        <v>5675.4210000000003</v>
      </c>
      <c r="I285" s="217"/>
      <c r="J285" s="14"/>
      <c r="K285" s="14"/>
      <c r="L285" s="213"/>
      <c r="M285" s="218"/>
      <c r="N285" s="219"/>
      <c r="O285" s="219"/>
      <c r="P285" s="219"/>
      <c r="Q285" s="219"/>
      <c r="R285" s="219"/>
      <c r="S285" s="219"/>
      <c r="T285" s="22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14" t="s">
        <v>519</v>
      </c>
      <c r="AU285" s="214" t="s">
        <v>89</v>
      </c>
      <c r="AV285" s="14" t="s">
        <v>235</v>
      </c>
      <c r="AW285" s="14" t="s">
        <v>35</v>
      </c>
      <c r="AX285" s="14" t="s">
        <v>87</v>
      </c>
      <c r="AY285" s="214" t="s">
        <v>230</v>
      </c>
    </row>
    <row r="286" s="13" customFormat="1">
      <c r="A286" s="13"/>
      <c r="B286" s="205"/>
      <c r="C286" s="13"/>
      <c r="D286" s="191" t="s">
        <v>519</v>
      </c>
      <c r="E286" s="13"/>
      <c r="F286" s="207" t="s">
        <v>3428</v>
      </c>
      <c r="G286" s="13"/>
      <c r="H286" s="208">
        <v>11350.842000000001</v>
      </c>
      <c r="I286" s="209"/>
      <c r="J286" s="13"/>
      <c r="K286" s="13"/>
      <c r="L286" s="205"/>
      <c r="M286" s="210"/>
      <c r="N286" s="211"/>
      <c r="O286" s="211"/>
      <c r="P286" s="211"/>
      <c r="Q286" s="211"/>
      <c r="R286" s="211"/>
      <c r="S286" s="211"/>
      <c r="T286" s="21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06" t="s">
        <v>519</v>
      </c>
      <c r="AU286" s="206" t="s">
        <v>89</v>
      </c>
      <c r="AV286" s="13" t="s">
        <v>89</v>
      </c>
      <c r="AW286" s="13" t="s">
        <v>3</v>
      </c>
      <c r="AX286" s="13" t="s">
        <v>87</v>
      </c>
      <c r="AY286" s="206" t="s">
        <v>230</v>
      </c>
    </row>
    <row r="287" s="2" customFormat="1" ht="16.5" customHeight="1">
      <c r="A287" s="38"/>
      <c r="B287" s="177"/>
      <c r="C287" s="178" t="s">
        <v>7</v>
      </c>
      <c r="D287" s="178" t="s">
        <v>231</v>
      </c>
      <c r="E287" s="179" t="s">
        <v>764</v>
      </c>
      <c r="F287" s="180" t="s">
        <v>765</v>
      </c>
      <c r="G287" s="181" t="s">
        <v>578</v>
      </c>
      <c r="H287" s="182">
        <v>1470</v>
      </c>
      <c r="I287" s="183"/>
      <c r="J287" s="184">
        <f>ROUND(I287*H287,2)</f>
        <v>0</v>
      </c>
      <c r="K287" s="180" t="s">
        <v>515</v>
      </c>
      <c r="L287" s="39"/>
      <c r="M287" s="185" t="s">
        <v>1</v>
      </c>
      <c r="N287" s="186" t="s">
        <v>44</v>
      </c>
      <c r="O287" s="77"/>
      <c r="P287" s="187">
        <f>O287*H287</f>
        <v>0</v>
      </c>
      <c r="Q287" s="187">
        <v>0</v>
      </c>
      <c r="R287" s="187">
        <f>Q287*H287</f>
        <v>0</v>
      </c>
      <c r="S287" s="187">
        <v>0</v>
      </c>
      <c r="T287" s="188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89" t="s">
        <v>235</v>
      </c>
      <c r="AT287" s="189" t="s">
        <v>231</v>
      </c>
      <c r="AU287" s="189" t="s">
        <v>89</v>
      </c>
      <c r="AY287" s="19" t="s">
        <v>230</v>
      </c>
      <c r="BE287" s="190">
        <f>IF(N287="základní",J287,0)</f>
        <v>0</v>
      </c>
      <c r="BF287" s="190">
        <f>IF(N287="snížená",J287,0)</f>
        <v>0</v>
      </c>
      <c r="BG287" s="190">
        <f>IF(N287="zákl. přenesená",J287,0)</f>
        <v>0</v>
      </c>
      <c r="BH287" s="190">
        <f>IF(N287="sníž. přenesená",J287,0)</f>
        <v>0</v>
      </c>
      <c r="BI287" s="190">
        <f>IF(N287="nulová",J287,0)</f>
        <v>0</v>
      </c>
      <c r="BJ287" s="19" t="s">
        <v>87</v>
      </c>
      <c r="BK287" s="190">
        <f>ROUND(I287*H287,2)</f>
        <v>0</v>
      </c>
      <c r="BL287" s="19" t="s">
        <v>235</v>
      </c>
      <c r="BM287" s="189" t="s">
        <v>3429</v>
      </c>
    </row>
    <row r="288" s="2" customFormat="1">
      <c r="A288" s="38"/>
      <c r="B288" s="39"/>
      <c r="C288" s="38"/>
      <c r="D288" s="191" t="s">
        <v>237</v>
      </c>
      <c r="E288" s="38"/>
      <c r="F288" s="192" t="s">
        <v>767</v>
      </c>
      <c r="G288" s="38"/>
      <c r="H288" s="38"/>
      <c r="I288" s="193"/>
      <c r="J288" s="38"/>
      <c r="K288" s="38"/>
      <c r="L288" s="39"/>
      <c r="M288" s="194"/>
      <c r="N288" s="195"/>
      <c r="O288" s="77"/>
      <c r="P288" s="77"/>
      <c r="Q288" s="77"/>
      <c r="R288" s="77"/>
      <c r="S288" s="77"/>
      <c r="T288" s="7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T288" s="19" t="s">
        <v>237</v>
      </c>
      <c r="AU288" s="19" t="s">
        <v>89</v>
      </c>
    </row>
    <row r="289" s="2" customFormat="1">
      <c r="A289" s="38"/>
      <c r="B289" s="39"/>
      <c r="C289" s="38"/>
      <c r="D289" s="199" t="s">
        <v>397</v>
      </c>
      <c r="E289" s="38"/>
      <c r="F289" s="200" t="s">
        <v>768</v>
      </c>
      <c r="G289" s="38"/>
      <c r="H289" s="38"/>
      <c r="I289" s="193"/>
      <c r="J289" s="38"/>
      <c r="K289" s="38"/>
      <c r="L289" s="39"/>
      <c r="M289" s="194"/>
      <c r="N289" s="195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397</v>
      </c>
      <c r="AU289" s="19" t="s">
        <v>89</v>
      </c>
    </row>
    <row r="290" s="15" customFormat="1">
      <c r="A290" s="15"/>
      <c r="B290" s="221"/>
      <c r="C290" s="15"/>
      <c r="D290" s="191" t="s">
        <v>519</v>
      </c>
      <c r="E290" s="222" t="s">
        <v>1</v>
      </c>
      <c r="F290" s="223" t="s">
        <v>2036</v>
      </c>
      <c r="G290" s="15"/>
      <c r="H290" s="222" t="s">
        <v>1</v>
      </c>
      <c r="I290" s="224"/>
      <c r="J290" s="15"/>
      <c r="K290" s="15"/>
      <c r="L290" s="221"/>
      <c r="M290" s="225"/>
      <c r="N290" s="226"/>
      <c r="O290" s="226"/>
      <c r="P290" s="226"/>
      <c r="Q290" s="226"/>
      <c r="R290" s="226"/>
      <c r="S290" s="226"/>
      <c r="T290" s="227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22" t="s">
        <v>519</v>
      </c>
      <c r="AU290" s="222" t="s">
        <v>89</v>
      </c>
      <c r="AV290" s="15" t="s">
        <v>87</v>
      </c>
      <c r="AW290" s="15" t="s">
        <v>35</v>
      </c>
      <c r="AX290" s="15" t="s">
        <v>79</v>
      </c>
      <c r="AY290" s="222" t="s">
        <v>230</v>
      </c>
    </row>
    <row r="291" s="13" customFormat="1">
      <c r="A291" s="13"/>
      <c r="B291" s="205"/>
      <c r="C291" s="13"/>
      <c r="D291" s="191" t="s">
        <v>519</v>
      </c>
      <c r="E291" s="206" t="s">
        <v>1</v>
      </c>
      <c r="F291" s="207" t="s">
        <v>3415</v>
      </c>
      <c r="G291" s="13"/>
      <c r="H291" s="208">
        <v>1470</v>
      </c>
      <c r="I291" s="209"/>
      <c r="J291" s="13"/>
      <c r="K291" s="13"/>
      <c r="L291" s="205"/>
      <c r="M291" s="210"/>
      <c r="N291" s="211"/>
      <c r="O291" s="211"/>
      <c r="P291" s="211"/>
      <c r="Q291" s="211"/>
      <c r="R291" s="211"/>
      <c r="S291" s="211"/>
      <c r="T291" s="21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06" t="s">
        <v>519</v>
      </c>
      <c r="AU291" s="206" t="s">
        <v>89</v>
      </c>
      <c r="AV291" s="13" t="s">
        <v>89</v>
      </c>
      <c r="AW291" s="13" t="s">
        <v>35</v>
      </c>
      <c r="AX291" s="13" t="s">
        <v>79</v>
      </c>
      <c r="AY291" s="206" t="s">
        <v>230</v>
      </c>
    </row>
    <row r="292" s="14" customFormat="1">
      <c r="A292" s="14"/>
      <c r="B292" s="213"/>
      <c r="C292" s="14"/>
      <c r="D292" s="191" t="s">
        <v>519</v>
      </c>
      <c r="E292" s="214" t="s">
        <v>1</v>
      </c>
      <c r="F292" s="215" t="s">
        <v>534</v>
      </c>
      <c r="G292" s="14"/>
      <c r="H292" s="216">
        <v>1470</v>
      </c>
      <c r="I292" s="217"/>
      <c r="J292" s="14"/>
      <c r="K292" s="14"/>
      <c r="L292" s="213"/>
      <c r="M292" s="218"/>
      <c r="N292" s="219"/>
      <c r="O292" s="219"/>
      <c r="P292" s="219"/>
      <c r="Q292" s="219"/>
      <c r="R292" s="219"/>
      <c r="S292" s="219"/>
      <c r="T292" s="220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14" t="s">
        <v>519</v>
      </c>
      <c r="AU292" s="214" t="s">
        <v>89</v>
      </c>
      <c r="AV292" s="14" t="s">
        <v>235</v>
      </c>
      <c r="AW292" s="14" t="s">
        <v>35</v>
      </c>
      <c r="AX292" s="14" t="s">
        <v>87</v>
      </c>
      <c r="AY292" s="214" t="s">
        <v>230</v>
      </c>
    </row>
    <row r="293" s="2" customFormat="1" ht="16.5" customHeight="1">
      <c r="A293" s="38"/>
      <c r="B293" s="177"/>
      <c r="C293" s="178" t="s">
        <v>317</v>
      </c>
      <c r="D293" s="178" t="s">
        <v>231</v>
      </c>
      <c r="E293" s="179" t="s">
        <v>789</v>
      </c>
      <c r="F293" s="180" t="s">
        <v>790</v>
      </c>
      <c r="G293" s="181" t="s">
        <v>578</v>
      </c>
      <c r="H293" s="182">
        <v>38.545999999999999</v>
      </c>
      <c r="I293" s="183"/>
      <c r="J293" s="184">
        <f>ROUND(I293*H293,2)</f>
        <v>0</v>
      </c>
      <c r="K293" s="180" t="s">
        <v>515</v>
      </c>
      <c r="L293" s="39"/>
      <c r="M293" s="185" t="s">
        <v>1</v>
      </c>
      <c r="N293" s="186" t="s">
        <v>44</v>
      </c>
      <c r="O293" s="77"/>
      <c r="P293" s="187">
        <f>O293*H293</f>
        <v>0</v>
      </c>
      <c r="Q293" s="187">
        <v>0</v>
      </c>
      <c r="R293" s="187">
        <f>Q293*H293</f>
        <v>0</v>
      </c>
      <c r="S293" s="187">
        <v>0</v>
      </c>
      <c r="T293" s="188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89" t="s">
        <v>235</v>
      </c>
      <c r="AT293" s="189" t="s">
        <v>231</v>
      </c>
      <c r="AU293" s="189" t="s">
        <v>89</v>
      </c>
      <c r="AY293" s="19" t="s">
        <v>230</v>
      </c>
      <c r="BE293" s="190">
        <f>IF(N293="základní",J293,0)</f>
        <v>0</v>
      </c>
      <c r="BF293" s="190">
        <f>IF(N293="snížená",J293,0)</f>
        <v>0</v>
      </c>
      <c r="BG293" s="190">
        <f>IF(N293="zákl. přenesená",J293,0)</f>
        <v>0</v>
      </c>
      <c r="BH293" s="190">
        <f>IF(N293="sníž. přenesená",J293,0)</f>
        <v>0</v>
      </c>
      <c r="BI293" s="190">
        <f>IF(N293="nulová",J293,0)</f>
        <v>0</v>
      </c>
      <c r="BJ293" s="19" t="s">
        <v>87</v>
      </c>
      <c r="BK293" s="190">
        <f>ROUND(I293*H293,2)</f>
        <v>0</v>
      </c>
      <c r="BL293" s="19" t="s">
        <v>235</v>
      </c>
      <c r="BM293" s="189" t="s">
        <v>3430</v>
      </c>
    </row>
    <row r="294" s="2" customFormat="1">
      <c r="A294" s="38"/>
      <c r="B294" s="39"/>
      <c r="C294" s="38"/>
      <c r="D294" s="191" t="s">
        <v>237</v>
      </c>
      <c r="E294" s="38"/>
      <c r="F294" s="192" t="s">
        <v>792</v>
      </c>
      <c r="G294" s="38"/>
      <c r="H294" s="38"/>
      <c r="I294" s="193"/>
      <c r="J294" s="38"/>
      <c r="K294" s="38"/>
      <c r="L294" s="39"/>
      <c r="M294" s="194"/>
      <c r="N294" s="195"/>
      <c r="O294" s="77"/>
      <c r="P294" s="77"/>
      <c r="Q294" s="77"/>
      <c r="R294" s="77"/>
      <c r="S294" s="77"/>
      <c r="T294" s="7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19" t="s">
        <v>237</v>
      </c>
      <c r="AU294" s="19" t="s">
        <v>89</v>
      </c>
    </row>
    <row r="295" s="2" customFormat="1">
      <c r="A295" s="38"/>
      <c r="B295" s="39"/>
      <c r="C295" s="38"/>
      <c r="D295" s="199" t="s">
        <v>397</v>
      </c>
      <c r="E295" s="38"/>
      <c r="F295" s="200" t="s">
        <v>793</v>
      </c>
      <c r="G295" s="38"/>
      <c r="H295" s="38"/>
      <c r="I295" s="193"/>
      <c r="J295" s="38"/>
      <c r="K295" s="38"/>
      <c r="L295" s="39"/>
      <c r="M295" s="194"/>
      <c r="N295" s="195"/>
      <c r="O295" s="77"/>
      <c r="P295" s="77"/>
      <c r="Q295" s="77"/>
      <c r="R295" s="77"/>
      <c r="S295" s="77"/>
      <c r="T295" s="7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T295" s="19" t="s">
        <v>397</v>
      </c>
      <c r="AU295" s="19" t="s">
        <v>89</v>
      </c>
    </row>
    <row r="296" s="13" customFormat="1">
      <c r="A296" s="13"/>
      <c r="B296" s="205"/>
      <c r="C296" s="13"/>
      <c r="D296" s="191" t="s">
        <v>519</v>
      </c>
      <c r="E296" s="206" t="s">
        <v>1</v>
      </c>
      <c r="F296" s="207" t="s">
        <v>3431</v>
      </c>
      <c r="G296" s="13"/>
      <c r="H296" s="208">
        <v>46.399999999999999</v>
      </c>
      <c r="I296" s="209"/>
      <c r="J296" s="13"/>
      <c r="K296" s="13"/>
      <c r="L296" s="205"/>
      <c r="M296" s="210"/>
      <c r="N296" s="211"/>
      <c r="O296" s="211"/>
      <c r="P296" s="211"/>
      <c r="Q296" s="211"/>
      <c r="R296" s="211"/>
      <c r="S296" s="211"/>
      <c r="T296" s="21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06" t="s">
        <v>519</v>
      </c>
      <c r="AU296" s="206" t="s">
        <v>89</v>
      </c>
      <c r="AV296" s="13" t="s">
        <v>89</v>
      </c>
      <c r="AW296" s="13" t="s">
        <v>35</v>
      </c>
      <c r="AX296" s="13" t="s">
        <v>79</v>
      </c>
      <c r="AY296" s="206" t="s">
        <v>230</v>
      </c>
    </row>
    <row r="297" s="13" customFormat="1">
      <c r="A297" s="13"/>
      <c r="B297" s="205"/>
      <c r="C297" s="13"/>
      <c r="D297" s="191" t="s">
        <v>519</v>
      </c>
      <c r="E297" s="206" t="s">
        <v>1</v>
      </c>
      <c r="F297" s="207" t="s">
        <v>3432</v>
      </c>
      <c r="G297" s="13"/>
      <c r="H297" s="208">
        <v>-7.8540000000000001</v>
      </c>
      <c r="I297" s="209"/>
      <c r="J297" s="13"/>
      <c r="K297" s="13"/>
      <c r="L297" s="205"/>
      <c r="M297" s="210"/>
      <c r="N297" s="211"/>
      <c r="O297" s="211"/>
      <c r="P297" s="211"/>
      <c r="Q297" s="211"/>
      <c r="R297" s="211"/>
      <c r="S297" s="211"/>
      <c r="T297" s="21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06" t="s">
        <v>519</v>
      </c>
      <c r="AU297" s="206" t="s">
        <v>89</v>
      </c>
      <c r="AV297" s="13" t="s">
        <v>89</v>
      </c>
      <c r="AW297" s="13" t="s">
        <v>35</v>
      </c>
      <c r="AX297" s="13" t="s">
        <v>79</v>
      </c>
      <c r="AY297" s="206" t="s">
        <v>230</v>
      </c>
    </row>
    <row r="298" s="14" customFormat="1">
      <c r="A298" s="14"/>
      <c r="B298" s="213"/>
      <c r="C298" s="14"/>
      <c r="D298" s="191" t="s">
        <v>519</v>
      </c>
      <c r="E298" s="214" t="s">
        <v>1</v>
      </c>
      <c r="F298" s="215" t="s">
        <v>534</v>
      </c>
      <c r="G298" s="14"/>
      <c r="H298" s="216">
        <v>38.545999999999999</v>
      </c>
      <c r="I298" s="217"/>
      <c r="J298" s="14"/>
      <c r="K298" s="14"/>
      <c r="L298" s="213"/>
      <c r="M298" s="218"/>
      <c r="N298" s="219"/>
      <c r="O298" s="219"/>
      <c r="P298" s="219"/>
      <c r="Q298" s="219"/>
      <c r="R298" s="219"/>
      <c r="S298" s="219"/>
      <c r="T298" s="22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14" t="s">
        <v>519</v>
      </c>
      <c r="AU298" s="214" t="s">
        <v>89</v>
      </c>
      <c r="AV298" s="14" t="s">
        <v>235</v>
      </c>
      <c r="AW298" s="14" t="s">
        <v>35</v>
      </c>
      <c r="AX298" s="14" t="s">
        <v>87</v>
      </c>
      <c r="AY298" s="214" t="s">
        <v>230</v>
      </c>
    </row>
    <row r="299" s="2" customFormat="1" ht="16.5" customHeight="1">
      <c r="A299" s="38"/>
      <c r="B299" s="177"/>
      <c r="C299" s="236" t="s">
        <v>321</v>
      </c>
      <c r="D299" s="236" t="s">
        <v>745</v>
      </c>
      <c r="E299" s="237" t="s">
        <v>779</v>
      </c>
      <c r="F299" s="238" t="s">
        <v>780</v>
      </c>
      <c r="G299" s="239" t="s">
        <v>748</v>
      </c>
      <c r="H299" s="240">
        <v>77.091999999999999</v>
      </c>
      <c r="I299" s="241"/>
      <c r="J299" s="242">
        <f>ROUND(I299*H299,2)</f>
        <v>0</v>
      </c>
      <c r="K299" s="238" t="s">
        <v>515</v>
      </c>
      <c r="L299" s="243"/>
      <c r="M299" s="244" t="s">
        <v>1</v>
      </c>
      <c r="N299" s="245" t="s">
        <v>44</v>
      </c>
      <c r="O299" s="77"/>
      <c r="P299" s="187">
        <f>O299*H299</f>
        <v>0</v>
      </c>
      <c r="Q299" s="187">
        <v>0</v>
      </c>
      <c r="R299" s="187">
        <f>Q299*H299</f>
        <v>0</v>
      </c>
      <c r="S299" s="187">
        <v>0</v>
      </c>
      <c r="T299" s="188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189" t="s">
        <v>260</v>
      </c>
      <c r="AT299" s="189" t="s">
        <v>745</v>
      </c>
      <c r="AU299" s="189" t="s">
        <v>89</v>
      </c>
      <c r="AY299" s="19" t="s">
        <v>230</v>
      </c>
      <c r="BE299" s="190">
        <f>IF(N299="základní",J299,0)</f>
        <v>0</v>
      </c>
      <c r="BF299" s="190">
        <f>IF(N299="snížená",J299,0)</f>
        <v>0</v>
      </c>
      <c r="BG299" s="190">
        <f>IF(N299="zákl. přenesená",J299,0)</f>
        <v>0</v>
      </c>
      <c r="BH299" s="190">
        <f>IF(N299="sníž. přenesená",J299,0)</f>
        <v>0</v>
      </c>
      <c r="BI299" s="190">
        <f>IF(N299="nulová",J299,0)</f>
        <v>0</v>
      </c>
      <c r="BJ299" s="19" t="s">
        <v>87</v>
      </c>
      <c r="BK299" s="190">
        <f>ROUND(I299*H299,2)</f>
        <v>0</v>
      </c>
      <c r="BL299" s="19" t="s">
        <v>235</v>
      </c>
      <c r="BM299" s="189" t="s">
        <v>3433</v>
      </c>
    </row>
    <row r="300" s="2" customFormat="1">
      <c r="A300" s="38"/>
      <c r="B300" s="39"/>
      <c r="C300" s="38"/>
      <c r="D300" s="191" t="s">
        <v>237</v>
      </c>
      <c r="E300" s="38"/>
      <c r="F300" s="192" t="s">
        <v>780</v>
      </c>
      <c r="G300" s="38"/>
      <c r="H300" s="38"/>
      <c r="I300" s="193"/>
      <c r="J300" s="38"/>
      <c r="K300" s="38"/>
      <c r="L300" s="39"/>
      <c r="M300" s="194"/>
      <c r="N300" s="195"/>
      <c r="O300" s="77"/>
      <c r="P300" s="77"/>
      <c r="Q300" s="77"/>
      <c r="R300" s="77"/>
      <c r="S300" s="77"/>
      <c r="T300" s="7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T300" s="19" t="s">
        <v>237</v>
      </c>
      <c r="AU300" s="19" t="s">
        <v>89</v>
      </c>
    </row>
    <row r="301" s="13" customFormat="1">
      <c r="A301" s="13"/>
      <c r="B301" s="205"/>
      <c r="C301" s="13"/>
      <c r="D301" s="191" t="s">
        <v>519</v>
      </c>
      <c r="E301" s="13"/>
      <c r="F301" s="207" t="s">
        <v>3434</v>
      </c>
      <c r="G301" s="13"/>
      <c r="H301" s="208">
        <v>77.091999999999999</v>
      </c>
      <c r="I301" s="209"/>
      <c r="J301" s="13"/>
      <c r="K301" s="13"/>
      <c r="L301" s="205"/>
      <c r="M301" s="210"/>
      <c r="N301" s="211"/>
      <c r="O301" s="211"/>
      <c r="P301" s="211"/>
      <c r="Q301" s="211"/>
      <c r="R301" s="211"/>
      <c r="S301" s="211"/>
      <c r="T301" s="21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06" t="s">
        <v>519</v>
      </c>
      <c r="AU301" s="206" t="s">
        <v>89</v>
      </c>
      <c r="AV301" s="13" t="s">
        <v>89</v>
      </c>
      <c r="AW301" s="13" t="s">
        <v>3</v>
      </c>
      <c r="AX301" s="13" t="s">
        <v>87</v>
      </c>
      <c r="AY301" s="206" t="s">
        <v>230</v>
      </c>
    </row>
    <row r="302" s="2" customFormat="1" ht="21.75" customHeight="1">
      <c r="A302" s="38"/>
      <c r="B302" s="177"/>
      <c r="C302" s="178" t="s">
        <v>325</v>
      </c>
      <c r="D302" s="178" t="s">
        <v>231</v>
      </c>
      <c r="E302" s="179" t="s">
        <v>3435</v>
      </c>
      <c r="F302" s="180" t="s">
        <v>3436</v>
      </c>
      <c r="G302" s="181" t="s">
        <v>514</v>
      </c>
      <c r="H302" s="182">
        <v>2900</v>
      </c>
      <c r="I302" s="183"/>
      <c r="J302" s="184">
        <f>ROUND(I302*H302,2)</f>
        <v>0</v>
      </c>
      <c r="K302" s="180" t="s">
        <v>515</v>
      </c>
      <c r="L302" s="39"/>
      <c r="M302" s="185" t="s">
        <v>1</v>
      </c>
      <c r="N302" s="186" t="s">
        <v>44</v>
      </c>
      <c r="O302" s="77"/>
      <c r="P302" s="187">
        <f>O302*H302</f>
        <v>0</v>
      </c>
      <c r="Q302" s="187">
        <v>0</v>
      </c>
      <c r="R302" s="187">
        <f>Q302*H302</f>
        <v>0</v>
      </c>
      <c r="S302" s="187">
        <v>0</v>
      </c>
      <c r="T302" s="188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89" t="s">
        <v>235</v>
      </c>
      <c r="AT302" s="189" t="s">
        <v>231</v>
      </c>
      <c r="AU302" s="189" t="s">
        <v>89</v>
      </c>
      <c r="AY302" s="19" t="s">
        <v>230</v>
      </c>
      <c r="BE302" s="190">
        <f>IF(N302="základní",J302,0)</f>
        <v>0</v>
      </c>
      <c r="BF302" s="190">
        <f>IF(N302="snížená",J302,0)</f>
        <v>0</v>
      </c>
      <c r="BG302" s="190">
        <f>IF(N302="zákl. přenesená",J302,0)</f>
        <v>0</v>
      </c>
      <c r="BH302" s="190">
        <f>IF(N302="sníž. přenesená",J302,0)</f>
        <v>0</v>
      </c>
      <c r="BI302" s="190">
        <f>IF(N302="nulová",J302,0)</f>
        <v>0</v>
      </c>
      <c r="BJ302" s="19" t="s">
        <v>87</v>
      </c>
      <c r="BK302" s="190">
        <f>ROUND(I302*H302,2)</f>
        <v>0</v>
      </c>
      <c r="BL302" s="19" t="s">
        <v>235</v>
      </c>
      <c r="BM302" s="189" t="s">
        <v>3437</v>
      </c>
    </row>
    <row r="303" s="2" customFormat="1">
      <c r="A303" s="38"/>
      <c r="B303" s="39"/>
      <c r="C303" s="38"/>
      <c r="D303" s="191" t="s">
        <v>237</v>
      </c>
      <c r="E303" s="38"/>
      <c r="F303" s="192" t="s">
        <v>3438</v>
      </c>
      <c r="G303" s="38"/>
      <c r="H303" s="38"/>
      <c r="I303" s="193"/>
      <c r="J303" s="38"/>
      <c r="K303" s="38"/>
      <c r="L303" s="39"/>
      <c r="M303" s="194"/>
      <c r="N303" s="195"/>
      <c r="O303" s="77"/>
      <c r="P303" s="77"/>
      <c r="Q303" s="77"/>
      <c r="R303" s="77"/>
      <c r="S303" s="77"/>
      <c r="T303" s="7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19" t="s">
        <v>237</v>
      </c>
      <c r="AU303" s="19" t="s">
        <v>89</v>
      </c>
    </row>
    <row r="304" s="2" customFormat="1">
      <c r="A304" s="38"/>
      <c r="B304" s="39"/>
      <c r="C304" s="38"/>
      <c r="D304" s="199" t="s">
        <v>397</v>
      </c>
      <c r="E304" s="38"/>
      <c r="F304" s="200" t="s">
        <v>3439</v>
      </c>
      <c r="G304" s="38"/>
      <c r="H304" s="38"/>
      <c r="I304" s="193"/>
      <c r="J304" s="38"/>
      <c r="K304" s="38"/>
      <c r="L304" s="39"/>
      <c r="M304" s="194"/>
      <c r="N304" s="195"/>
      <c r="O304" s="77"/>
      <c r="P304" s="77"/>
      <c r="Q304" s="77"/>
      <c r="R304" s="77"/>
      <c r="S304" s="77"/>
      <c r="T304" s="7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19" t="s">
        <v>397</v>
      </c>
      <c r="AU304" s="19" t="s">
        <v>89</v>
      </c>
    </row>
    <row r="305" s="13" customFormat="1">
      <c r="A305" s="13"/>
      <c r="B305" s="205"/>
      <c r="C305" s="13"/>
      <c r="D305" s="191" t="s">
        <v>519</v>
      </c>
      <c r="E305" s="206" t="s">
        <v>1</v>
      </c>
      <c r="F305" s="207" t="s">
        <v>3440</v>
      </c>
      <c r="G305" s="13"/>
      <c r="H305" s="208">
        <v>2900</v>
      </c>
      <c r="I305" s="209"/>
      <c r="J305" s="13"/>
      <c r="K305" s="13"/>
      <c r="L305" s="205"/>
      <c r="M305" s="210"/>
      <c r="N305" s="211"/>
      <c r="O305" s="211"/>
      <c r="P305" s="211"/>
      <c r="Q305" s="211"/>
      <c r="R305" s="211"/>
      <c r="S305" s="211"/>
      <c r="T305" s="21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06" t="s">
        <v>519</v>
      </c>
      <c r="AU305" s="206" t="s">
        <v>89</v>
      </c>
      <c r="AV305" s="13" t="s">
        <v>89</v>
      </c>
      <c r="AW305" s="13" t="s">
        <v>35</v>
      </c>
      <c r="AX305" s="13" t="s">
        <v>79</v>
      </c>
      <c r="AY305" s="206" t="s">
        <v>230</v>
      </c>
    </row>
    <row r="306" s="14" customFormat="1">
      <c r="A306" s="14"/>
      <c r="B306" s="213"/>
      <c r="C306" s="14"/>
      <c r="D306" s="191" t="s">
        <v>519</v>
      </c>
      <c r="E306" s="214" t="s">
        <v>1</v>
      </c>
      <c r="F306" s="215" t="s">
        <v>534</v>
      </c>
      <c r="G306" s="14"/>
      <c r="H306" s="216">
        <v>2900</v>
      </c>
      <c r="I306" s="217"/>
      <c r="J306" s="14"/>
      <c r="K306" s="14"/>
      <c r="L306" s="213"/>
      <c r="M306" s="218"/>
      <c r="N306" s="219"/>
      <c r="O306" s="219"/>
      <c r="P306" s="219"/>
      <c r="Q306" s="219"/>
      <c r="R306" s="219"/>
      <c r="S306" s="219"/>
      <c r="T306" s="220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14" t="s">
        <v>519</v>
      </c>
      <c r="AU306" s="214" t="s">
        <v>89</v>
      </c>
      <c r="AV306" s="14" t="s">
        <v>235</v>
      </c>
      <c r="AW306" s="14" t="s">
        <v>35</v>
      </c>
      <c r="AX306" s="14" t="s">
        <v>87</v>
      </c>
      <c r="AY306" s="214" t="s">
        <v>230</v>
      </c>
    </row>
    <row r="307" s="2" customFormat="1" ht="16.5" customHeight="1">
      <c r="A307" s="38"/>
      <c r="B307" s="177"/>
      <c r="C307" s="178" t="s">
        <v>329</v>
      </c>
      <c r="D307" s="178" t="s">
        <v>231</v>
      </c>
      <c r="E307" s="179" t="s">
        <v>3441</v>
      </c>
      <c r="F307" s="180" t="s">
        <v>3442</v>
      </c>
      <c r="G307" s="181" t="s">
        <v>514</v>
      </c>
      <c r="H307" s="182">
        <v>2900</v>
      </c>
      <c r="I307" s="183"/>
      <c r="J307" s="184">
        <f>ROUND(I307*H307,2)</f>
        <v>0</v>
      </c>
      <c r="K307" s="180" t="s">
        <v>515</v>
      </c>
      <c r="L307" s="39"/>
      <c r="M307" s="185" t="s">
        <v>1</v>
      </c>
      <c r="N307" s="186" t="s">
        <v>44</v>
      </c>
      <c r="O307" s="77"/>
      <c r="P307" s="187">
        <f>O307*H307</f>
        <v>0</v>
      </c>
      <c r="Q307" s="187">
        <v>0</v>
      </c>
      <c r="R307" s="187">
        <f>Q307*H307</f>
        <v>0</v>
      </c>
      <c r="S307" s="187">
        <v>0</v>
      </c>
      <c r="T307" s="188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89" t="s">
        <v>235</v>
      </c>
      <c r="AT307" s="189" t="s">
        <v>231</v>
      </c>
      <c r="AU307" s="189" t="s">
        <v>89</v>
      </c>
      <c r="AY307" s="19" t="s">
        <v>230</v>
      </c>
      <c r="BE307" s="190">
        <f>IF(N307="základní",J307,0)</f>
        <v>0</v>
      </c>
      <c r="BF307" s="190">
        <f>IF(N307="snížená",J307,0)</f>
        <v>0</v>
      </c>
      <c r="BG307" s="190">
        <f>IF(N307="zákl. přenesená",J307,0)</f>
        <v>0</v>
      </c>
      <c r="BH307" s="190">
        <f>IF(N307="sníž. přenesená",J307,0)</f>
        <v>0</v>
      </c>
      <c r="BI307" s="190">
        <f>IF(N307="nulová",J307,0)</f>
        <v>0</v>
      </c>
      <c r="BJ307" s="19" t="s">
        <v>87</v>
      </c>
      <c r="BK307" s="190">
        <f>ROUND(I307*H307,2)</f>
        <v>0</v>
      </c>
      <c r="BL307" s="19" t="s">
        <v>235</v>
      </c>
      <c r="BM307" s="189" t="s">
        <v>3443</v>
      </c>
    </row>
    <row r="308" s="2" customFormat="1">
      <c r="A308" s="38"/>
      <c r="B308" s="39"/>
      <c r="C308" s="38"/>
      <c r="D308" s="191" t="s">
        <v>237</v>
      </c>
      <c r="E308" s="38"/>
      <c r="F308" s="192" t="s">
        <v>3444</v>
      </c>
      <c r="G308" s="38"/>
      <c r="H308" s="38"/>
      <c r="I308" s="193"/>
      <c r="J308" s="38"/>
      <c r="K308" s="38"/>
      <c r="L308" s="39"/>
      <c r="M308" s="194"/>
      <c r="N308" s="195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237</v>
      </c>
      <c r="AU308" s="19" t="s">
        <v>89</v>
      </c>
    </row>
    <row r="309" s="2" customFormat="1">
      <c r="A309" s="38"/>
      <c r="B309" s="39"/>
      <c r="C309" s="38"/>
      <c r="D309" s="199" t="s">
        <v>397</v>
      </c>
      <c r="E309" s="38"/>
      <c r="F309" s="200" t="s">
        <v>3445</v>
      </c>
      <c r="G309" s="38"/>
      <c r="H309" s="38"/>
      <c r="I309" s="193"/>
      <c r="J309" s="38"/>
      <c r="K309" s="38"/>
      <c r="L309" s="39"/>
      <c r="M309" s="194"/>
      <c r="N309" s="195"/>
      <c r="O309" s="77"/>
      <c r="P309" s="77"/>
      <c r="Q309" s="77"/>
      <c r="R309" s="77"/>
      <c r="S309" s="77"/>
      <c r="T309" s="7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T309" s="19" t="s">
        <v>397</v>
      </c>
      <c r="AU309" s="19" t="s">
        <v>89</v>
      </c>
    </row>
    <row r="310" s="2" customFormat="1" ht="16.5" customHeight="1">
      <c r="A310" s="38"/>
      <c r="B310" s="177"/>
      <c r="C310" s="236" t="s">
        <v>332</v>
      </c>
      <c r="D310" s="236" t="s">
        <v>745</v>
      </c>
      <c r="E310" s="237" t="s">
        <v>3446</v>
      </c>
      <c r="F310" s="238" t="s">
        <v>3447</v>
      </c>
      <c r="G310" s="239" t="s">
        <v>827</v>
      </c>
      <c r="H310" s="240">
        <v>58</v>
      </c>
      <c r="I310" s="241"/>
      <c r="J310" s="242">
        <f>ROUND(I310*H310,2)</f>
        <v>0</v>
      </c>
      <c r="K310" s="238" t="s">
        <v>515</v>
      </c>
      <c r="L310" s="243"/>
      <c r="M310" s="244" t="s">
        <v>1</v>
      </c>
      <c r="N310" s="245" t="s">
        <v>44</v>
      </c>
      <c r="O310" s="77"/>
      <c r="P310" s="187">
        <f>O310*H310</f>
        <v>0</v>
      </c>
      <c r="Q310" s="187">
        <v>0.001</v>
      </c>
      <c r="R310" s="187">
        <f>Q310*H310</f>
        <v>0.058000000000000003</v>
      </c>
      <c r="S310" s="187">
        <v>0</v>
      </c>
      <c r="T310" s="188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89" t="s">
        <v>260</v>
      </c>
      <c r="AT310" s="189" t="s">
        <v>745</v>
      </c>
      <c r="AU310" s="189" t="s">
        <v>89</v>
      </c>
      <c r="AY310" s="19" t="s">
        <v>230</v>
      </c>
      <c r="BE310" s="190">
        <f>IF(N310="základní",J310,0)</f>
        <v>0</v>
      </c>
      <c r="BF310" s="190">
        <f>IF(N310="snížená",J310,0)</f>
        <v>0</v>
      </c>
      <c r="BG310" s="190">
        <f>IF(N310="zákl. přenesená",J310,0)</f>
        <v>0</v>
      </c>
      <c r="BH310" s="190">
        <f>IF(N310="sníž. přenesená",J310,0)</f>
        <v>0</v>
      </c>
      <c r="BI310" s="190">
        <f>IF(N310="nulová",J310,0)</f>
        <v>0</v>
      </c>
      <c r="BJ310" s="19" t="s">
        <v>87</v>
      </c>
      <c r="BK310" s="190">
        <f>ROUND(I310*H310,2)</f>
        <v>0</v>
      </c>
      <c r="BL310" s="19" t="s">
        <v>235</v>
      </c>
      <c r="BM310" s="189" t="s">
        <v>3448</v>
      </c>
    </row>
    <row r="311" s="2" customFormat="1">
      <c r="A311" s="38"/>
      <c r="B311" s="39"/>
      <c r="C311" s="38"/>
      <c r="D311" s="191" t="s">
        <v>237</v>
      </c>
      <c r="E311" s="38"/>
      <c r="F311" s="192" t="s">
        <v>3447</v>
      </c>
      <c r="G311" s="38"/>
      <c r="H311" s="38"/>
      <c r="I311" s="193"/>
      <c r="J311" s="38"/>
      <c r="K311" s="38"/>
      <c r="L311" s="39"/>
      <c r="M311" s="194"/>
      <c r="N311" s="195"/>
      <c r="O311" s="77"/>
      <c r="P311" s="77"/>
      <c r="Q311" s="77"/>
      <c r="R311" s="77"/>
      <c r="S311" s="77"/>
      <c r="T311" s="7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19" t="s">
        <v>237</v>
      </c>
      <c r="AU311" s="19" t="s">
        <v>89</v>
      </c>
    </row>
    <row r="312" s="13" customFormat="1">
      <c r="A312" s="13"/>
      <c r="B312" s="205"/>
      <c r="C312" s="13"/>
      <c r="D312" s="191" t="s">
        <v>519</v>
      </c>
      <c r="E312" s="13"/>
      <c r="F312" s="207" t="s">
        <v>3449</v>
      </c>
      <c r="G312" s="13"/>
      <c r="H312" s="208">
        <v>58</v>
      </c>
      <c r="I312" s="209"/>
      <c r="J312" s="13"/>
      <c r="K312" s="13"/>
      <c r="L312" s="205"/>
      <c r="M312" s="210"/>
      <c r="N312" s="211"/>
      <c r="O312" s="211"/>
      <c r="P312" s="211"/>
      <c r="Q312" s="211"/>
      <c r="R312" s="211"/>
      <c r="S312" s="211"/>
      <c r="T312" s="21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06" t="s">
        <v>519</v>
      </c>
      <c r="AU312" s="206" t="s">
        <v>89</v>
      </c>
      <c r="AV312" s="13" t="s">
        <v>89</v>
      </c>
      <c r="AW312" s="13" t="s">
        <v>3</v>
      </c>
      <c r="AX312" s="13" t="s">
        <v>87</v>
      </c>
      <c r="AY312" s="206" t="s">
        <v>230</v>
      </c>
    </row>
    <row r="313" s="2" customFormat="1" ht="16.5" customHeight="1">
      <c r="A313" s="38"/>
      <c r="B313" s="177"/>
      <c r="C313" s="178" t="s">
        <v>336</v>
      </c>
      <c r="D313" s="178" t="s">
        <v>231</v>
      </c>
      <c r="E313" s="179" t="s">
        <v>3450</v>
      </c>
      <c r="F313" s="180" t="s">
        <v>3451</v>
      </c>
      <c r="G313" s="181" t="s">
        <v>514</v>
      </c>
      <c r="H313" s="182">
        <v>2000</v>
      </c>
      <c r="I313" s="183"/>
      <c r="J313" s="184">
        <f>ROUND(I313*H313,2)</f>
        <v>0</v>
      </c>
      <c r="K313" s="180" t="s">
        <v>515</v>
      </c>
      <c r="L313" s="39"/>
      <c r="M313" s="185" t="s">
        <v>1</v>
      </c>
      <c r="N313" s="186" t="s">
        <v>44</v>
      </c>
      <c r="O313" s="77"/>
      <c r="P313" s="187">
        <f>O313*H313</f>
        <v>0</v>
      </c>
      <c r="Q313" s="187">
        <v>0</v>
      </c>
      <c r="R313" s="187">
        <f>Q313*H313</f>
        <v>0</v>
      </c>
      <c r="S313" s="187">
        <v>0</v>
      </c>
      <c r="T313" s="188">
        <f>S313*H313</f>
        <v>0</v>
      </c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R313" s="189" t="s">
        <v>235</v>
      </c>
      <c r="AT313" s="189" t="s">
        <v>231</v>
      </c>
      <c r="AU313" s="189" t="s">
        <v>89</v>
      </c>
      <c r="AY313" s="19" t="s">
        <v>230</v>
      </c>
      <c r="BE313" s="190">
        <f>IF(N313="základní",J313,0)</f>
        <v>0</v>
      </c>
      <c r="BF313" s="190">
        <f>IF(N313="snížená",J313,0)</f>
        <v>0</v>
      </c>
      <c r="BG313" s="190">
        <f>IF(N313="zákl. přenesená",J313,0)</f>
        <v>0</v>
      </c>
      <c r="BH313" s="190">
        <f>IF(N313="sníž. přenesená",J313,0)</f>
        <v>0</v>
      </c>
      <c r="BI313" s="190">
        <f>IF(N313="nulová",J313,0)</f>
        <v>0</v>
      </c>
      <c r="BJ313" s="19" t="s">
        <v>87</v>
      </c>
      <c r="BK313" s="190">
        <f>ROUND(I313*H313,2)</f>
        <v>0</v>
      </c>
      <c r="BL313" s="19" t="s">
        <v>235</v>
      </c>
      <c r="BM313" s="189" t="s">
        <v>3452</v>
      </c>
    </row>
    <row r="314" s="2" customFormat="1">
      <c r="A314" s="38"/>
      <c r="B314" s="39"/>
      <c r="C314" s="38"/>
      <c r="D314" s="191" t="s">
        <v>237</v>
      </c>
      <c r="E314" s="38"/>
      <c r="F314" s="192" t="s">
        <v>3453</v>
      </c>
      <c r="G314" s="38"/>
      <c r="H314" s="38"/>
      <c r="I314" s="193"/>
      <c r="J314" s="38"/>
      <c r="K314" s="38"/>
      <c r="L314" s="39"/>
      <c r="M314" s="194"/>
      <c r="N314" s="195"/>
      <c r="O314" s="77"/>
      <c r="P314" s="77"/>
      <c r="Q314" s="77"/>
      <c r="R314" s="77"/>
      <c r="S314" s="77"/>
      <c r="T314" s="7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T314" s="19" t="s">
        <v>237</v>
      </c>
      <c r="AU314" s="19" t="s">
        <v>89</v>
      </c>
    </row>
    <row r="315" s="2" customFormat="1">
      <c r="A315" s="38"/>
      <c r="B315" s="39"/>
      <c r="C315" s="38"/>
      <c r="D315" s="199" t="s">
        <v>397</v>
      </c>
      <c r="E315" s="38"/>
      <c r="F315" s="200" t="s">
        <v>3454</v>
      </c>
      <c r="G315" s="38"/>
      <c r="H315" s="38"/>
      <c r="I315" s="193"/>
      <c r="J315" s="38"/>
      <c r="K315" s="38"/>
      <c r="L315" s="39"/>
      <c r="M315" s="194"/>
      <c r="N315" s="195"/>
      <c r="O315" s="77"/>
      <c r="P315" s="77"/>
      <c r="Q315" s="77"/>
      <c r="R315" s="77"/>
      <c r="S315" s="77"/>
      <c r="T315" s="7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19" t="s">
        <v>397</v>
      </c>
      <c r="AU315" s="19" t="s">
        <v>89</v>
      </c>
    </row>
    <row r="316" s="2" customFormat="1" ht="16.5" customHeight="1">
      <c r="A316" s="38"/>
      <c r="B316" s="177"/>
      <c r="C316" s="178" t="s">
        <v>340</v>
      </c>
      <c r="D316" s="178" t="s">
        <v>231</v>
      </c>
      <c r="E316" s="179" t="s">
        <v>3455</v>
      </c>
      <c r="F316" s="180" t="s">
        <v>3456</v>
      </c>
      <c r="G316" s="181" t="s">
        <v>514</v>
      </c>
      <c r="H316" s="182">
        <v>2000</v>
      </c>
      <c r="I316" s="183"/>
      <c r="J316" s="184">
        <f>ROUND(I316*H316,2)</f>
        <v>0</v>
      </c>
      <c r="K316" s="180" t="s">
        <v>515</v>
      </c>
      <c r="L316" s="39"/>
      <c r="M316" s="185" t="s">
        <v>1</v>
      </c>
      <c r="N316" s="186" t="s">
        <v>44</v>
      </c>
      <c r="O316" s="77"/>
      <c r="P316" s="187">
        <f>O316*H316</f>
        <v>0</v>
      </c>
      <c r="Q316" s="187">
        <v>0</v>
      </c>
      <c r="R316" s="187">
        <f>Q316*H316</f>
        <v>0</v>
      </c>
      <c r="S316" s="187">
        <v>0</v>
      </c>
      <c r="T316" s="188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89" t="s">
        <v>235</v>
      </c>
      <c r="AT316" s="189" t="s">
        <v>231</v>
      </c>
      <c r="AU316" s="189" t="s">
        <v>89</v>
      </c>
      <c r="AY316" s="19" t="s">
        <v>230</v>
      </c>
      <c r="BE316" s="190">
        <f>IF(N316="základní",J316,0)</f>
        <v>0</v>
      </c>
      <c r="BF316" s="190">
        <f>IF(N316="snížená",J316,0)</f>
        <v>0</v>
      </c>
      <c r="BG316" s="190">
        <f>IF(N316="zákl. přenesená",J316,0)</f>
        <v>0</v>
      </c>
      <c r="BH316" s="190">
        <f>IF(N316="sníž. přenesená",J316,0)</f>
        <v>0</v>
      </c>
      <c r="BI316" s="190">
        <f>IF(N316="nulová",J316,0)</f>
        <v>0</v>
      </c>
      <c r="BJ316" s="19" t="s">
        <v>87</v>
      </c>
      <c r="BK316" s="190">
        <f>ROUND(I316*H316,2)</f>
        <v>0</v>
      </c>
      <c r="BL316" s="19" t="s">
        <v>235</v>
      </c>
      <c r="BM316" s="189" t="s">
        <v>3457</v>
      </c>
    </row>
    <row r="317" s="2" customFormat="1">
      <c r="A317" s="38"/>
      <c r="B317" s="39"/>
      <c r="C317" s="38"/>
      <c r="D317" s="191" t="s">
        <v>237</v>
      </c>
      <c r="E317" s="38"/>
      <c r="F317" s="192" t="s">
        <v>3458</v>
      </c>
      <c r="G317" s="38"/>
      <c r="H317" s="38"/>
      <c r="I317" s="193"/>
      <c r="J317" s="38"/>
      <c r="K317" s="38"/>
      <c r="L317" s="39"/>
      <c r="M317" s="194"/>
      <c r="N317" s="195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237</v>
      </c>
      <c r="AU317" s="19" t="s">
        <v>89</v>
      </c>
    </row>
    <row r="318" s="2" customFormat="1">
      <c r="A318" s="38"/>
      <c r="B318" s="39"/>
      <c r="C318" s="38"/>
      <c r="D318" s="199" t="s">
        <v>397</v>
      </c>
      <c r="E318" s="38"/>
      <c r="F318" s="200" t="s">
        <v>3459</v>
      </c>
      <c r="G318" s="38"/>
      <c r="H318" s="38"/>
      <c r="I318" s="193"/>
      <c r="J318" s="38"/>
      <c r="K318" s="38"/>
      <c r="L318" s="39"/>
      <c r="M318" s="194"/>
      <c r="N318" s="195"/>
      <c r="O318" s="77"/>
      <c r="P318" s="77"/>
      <c r="Q318" s="77"/>
      <c r="R318" s="77"/>
      <c r="S318" s="77"/>
      <c r="T318" s="7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T318" s="19" t="s">
        <v>397</v>
      </c>
      <c r="AU318" s="19" t="s">
        <v>89</v>
      </c>
    </row>
    <row r="319" s="2" customFormat="1" ht="16.5" customHeight="1">
      <c r="A319" s="38"/>
      <c r="B319" s="177"/>
      <c r="C319" s="236" t="s">
        <v>344</v>
      </c>
      <c r="D319" s="236" t="s">
        <v>745</v>
      </c>
      <c r="E319" s="237" t="s">
        <v>3446</v>
      </c>
      <c r="F319" s="238" t="s">
        <v>3447</v>
      </c>
      <c r="G319" s="239" t="s">
        <v>827</v>
      </c>
      <c r="H319" s="240">
        <v>40</v>
      </c>
      <c r="I319" s="241"/>
      <c r="J319" s="242">
        <f>ROUND(I319*H319,2)</f>
        <v>0</v>
      </c>
      <c r="K319" s="238" t="s">
        <v>515</v>
      </c>
      <c r="L319" s="243"/>
      <c r="M319" s="244" t="s">
        <v>1</v>
      </c>
      <c r="N319" s="245" t="s">
        <v>44</v>
      </c>
      <c r="O319" s="77"/>
      <c r="P319" s="187">
        <f>O319*H319</f>
        <v>0</v>
      </c>
      <c r="Q319" s="187">
        <v>0.001</v>
      </c>
      <c r="R319" s="187">
        <f>Q319*H319</f>
        <v>0.040000000000000001</v>
      </c>
      <c r="S319" s="187">
        <v>0</v>
      </c>
      <c r="T319" s="188">
        <f>S319*H319</f>
        <v>0</v>
      </c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R319" s="189" t="s">
        <v>260</v>
      </c>
      <c r="AT319" s="189" t="s">
        <v>745</v>
      </c>
      <c r="AU319" s="189" t="s">
        <v>89</v>
      </c>
      <c r="AY319" s="19" t="s">
        <v>230</v>
      </c>
      <c r="BE319" s="190">
        <f>IF(N319="základní",J319,0)</f>
        <v>0</v>
      </c>
      <c r="BF319" s="190">
        <f>IF(N319="snížená",J319,0)</f>
        <v>0</v>
      </c>
      <c r="BG319" s="190">
        <f>IF(N319="zákl. přenesená",J319,0)</f>
        <v>0</v>
      </c>
      <c r="BH319" s="190">
        <f>IF(N319="sníž. přenesená",J319,0)</f>
        <v>0</v>
      </c>
      <c r="BI319" s="190">
        <f>IF(N319="nulová",J319,0)</f>
        <v>0</v>
      </c>
      <c r="BJ319" s="19" t="s">
        <v>87</v>
      </c>
      <c r="BK319" s="190">
        <f>ROUND(I319*H319,2)</f>
        <v>0</v>
      </c>
      <c r="BL319" s="19" t="s">
        <v>235</v>
      </c>
      <c r="BM319" s="189" t="s">
        <v>3460</v>
      </c>
    </row>
    <row r="320" s="2" customFormat="1">
      <c r="A320" s="38"/>
      <c r="B320" s="39"/>
      <c r="C320" s="38"/>
      <c r="D320" s="191" t="s">
        <v>237</v>
      </c>
      <c r="E320" s="38"/>
      <c r="F320" s="192" t="s">
        <v>3447</v>
      </c>
      <c r="G320" s="38"/>
      <c r="H320" s="38"/>
      <c r="I320" s="193"/>
      <c r="J320" s="38"/>
      <c r="K320" s="38"/>
      <c r="L320" s="39"/>
      <c r="M320" s="194"/>
      <c r="N320" s="195"/>
      <c r="O320" s="77"/>
      <c r="P320" s="77"/>
      <c r="Q320" s="77"/>
      <c r="R320" s="77"/>
      <c r="S320" s="77"/>
      <c r="T320" s="7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T320" s="19" t="s">
        <v>237</v>
      </c>
      <c r="AU320" s="19" t="s">
        <v>89</v>
      </c>
    </row>
    <row r="321" s="13" customFormat="1">
      <c r="A321" s="13"/>
      <c r="B321" s="205"/>
      <c r="C321" s="13"/>
      <c r="D321" s="191" t="s">
        <v>519</v>
      </c>
      <c r="E321" s="13"/>
      <c r="F321" s="207" t="s">
        <v>3461</v>
      </c>
      <c r="G321" s="13"/>
      <c r="H321" s="208">
        <v>40</v>
      </c>
      <c r="I321" s="209"/>
      <c r="J321" s="13"/>
      <c r="K321" s="13"/>
      <c r="L321" s="205"/>
      <c r="M321" s="210"/>
      <c r="N321" s="211"/>
      <c r="O321" s="211"/>
      <c r="P321" s="211"/>
      <c r="Q321" s="211"/>
      <c r="R321" s="211"/>
      <c r="S321" s="211"/>
      <c r="T321" s="21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06" t="s">
        <v>519</v>
      </c>
      <c r="AU321" s="206" t="s">
        <v>89</v>
      </c>
      <c r="AV321" s="13" t="s">
        <v>89</v>
      </c>
      <c r="AW321" s="13" t="s">
        <v>3</v>
      </c>
      <c r="AX321" s="13" t="s">
        <v>87</v>
      </c>
      <c r="AY321" s="206" t="s">
        <v>230</v>
      </c>
    </row>
    <row r="322" s="2" customFormat="1" ht="16.5" customHeight="1">
      <c r="A322" s="38"/>
      <c r="B322" s="177"/>
      <c r="C322" s="178" t="s">
        <v>348</v>
      </c>
      <c r="D322" s="178" t="s">
        <v>231</v>
      </c>
      <c r="E322" s="179" t="s">
        <v>3462</v>
      </c>
      <c r="F322" s="180" t="s">
        <v>3463</v>
      </c>
      <c r="G322" s="181" t="s">
        <v>514</v>
      </c>
      <c r="H322" s="182">
        <v>4000</v>
      </c>
      <c r="I322" s="183"/>
      <c r="J322" s="184">
        <f>ROUND(I322*H322,2)</f>
        <v>0</v>
      </c>
      <c r="K322" s="180" t="s">
        <v>515</v>
      </c>
      <c r="L322" s="39"/>
      <c r="M322" s="185" t="s">
        <v>1</v>
      </c>
      <c r="N322" s="186" t="s">
        <v>44</v>
      </c>
      <c r="O322" s="77"/>
      <c r="P322" s="187">
        <f>O322*H322</f>
        <v>0</v>
      </c>
      <c r="Q322" s="187">
        <v>0</v>
      </c>
      <c r="R322" s="187">
        <f>Q322*H322</f>
        <v>0</v>
      </c>
      <c r="S322" s="187">
        <v>0</v>
      </c>
      <c r="T322" s="188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89" t="s">
        <v>235</v>
      </c>
      <c r="AT322" s="189" t="s">
        <v>231</v>
      </c>
      <c r="AU322" s="189" t="s">
        <v>89</v>
      </c>
      <c r="AY322" s="19" t="s">
        <v>230</v>
      </c>
      <c r="BE322" s="190">
        <f>IF(N322="základní",J322,0)</f>
        <v>0</v>
      </c>
      <c r="BF322" s="190">
        <f>IF(N322="snížená",J322,0)</f>
        <v>0</v>
      </c>
      <c r="BG322" s="190">
        <f>IF(N322="zákl. přenesená",J322,0)</f>
        <v>0</v>
      </c>
      <c r="BH322" s="190">
        <f>IF(N322="sníž. přenesená",J322,0)</f>
        <v>0</v>
      </c>
      <c r="BI322" s="190">
        <f>IF(N322="nulová",J322,0)</f>
        <v>0</v>
      </c>
      <c r="BJ322" s="19" t="s">
        <v>87</v>
      </c>
      <c r="BK322" s="190">
        <f>ROUND(I322*H322,2)</f>
        <v>0</v>
      </c>
      <c r="BL322" s="19" t="s">
        <v>235</v>
      </c>
      <c r="BM322" s="189" t="s">
        <v>3464</v>
      </c>
    </row>
    <row r="323" s="2" customFormat="1">
      <c r="A323" s="38"/>
      <c r="B323" s="39"/>
      <c r="C323" s="38"/>
      <c r="D323" s="191" t="s">
        <v>237</v>
      </c>
      <c r="E323" s="38"/>
      <c r="F323" s="192" t="s">
        <v>3465</v>
      </c>
      <c r="G323" s="38"/>
      <c r="H323" s="38"/>
      <c r="I323" s="193"/>
      <c r="J323" s="38"/>
      <c r="K323" s="38"/>
      <c r="L323" s="39"/>
      <c r="M323" s="194"/>
      <c r="N323" s="195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237</v>
      </c>
      <c r="AU323" s="19" t="s">
        <v>89</v>
      </c>
    </row>
    <row r="324" s="2" customFormat="1">
      <c r="A324" s="38"/>
      <c r="B324" s="39"/>
      <c r="C324" s="38"/>
      <c r="D324" s="199" t="s">
        <v>397</v>
      </c>
      <c r="E324" s="38"/>
      <c r="F324" s="200" t="s">
        <v>3466</v>
      </c>
      <c r="G324" s="38"/>
      <c r="H324" s="38"/>
      <c r="I324" s="193"/>
      <c r="J324" s="38"/>
      <c r="K324" s="38"/>
      <c r="L324" s="39"/>
      <c r="M324" s="194"/>
      <c r="N324" s="195"/>
      <c r="O324" s="77"/>
      <c r="P324" s="77"/>
      <c r="Q324" s="77"/>
      <c r="R324" s="77"/>
      <c r="S324" s="77"/>
      <c r="T324" s="7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T324" s="19" t="s">
        <v>397</v>
      </c>
      <c r="AU324" s="19" t="s">
        <v>89</v>
      </c>
    </row>
    <row r="325" s="12" customFormat="1" ht="22.8" customHeight="1">
      <c r="A325" s="12"/>
      <c r="B325" s="166"/>
      <c r="C325" s="12"/>
      <c r="D325" s="167" t="s">
        <v>78</v>
      </c>
      <c r="E325" s="197" t="s">
        <v>241</v>
      </c>
      <c r="F325" s="197" t="s">
        <v>2085</v>
      </c>
      <c r="G325" s="12"/>
      <c r="H325" s="12"/>
      <c r="I325" s="169"/>
      <c r="J325" s="198">
        <f>BK325</f>
        <v>0</v>
      </c>
      <c r="K325" s="12"/>
      <c r="L325" s="166"/>
      <c r="M325" s="171"/>
      <c r="N325" s="172"/>
      <c r="O325" s="172"/>
      <c r="P325" s="173">
        <f>SUM(P326:P355)</f>
        <v>0</v>
      </c>
      <c r="Q325" s="172"/>
      <c r="R325" s="173">
        <f>SUM(R326:R355)</f>
        <v>27.182729999999999</v>
      </c>
      <c r="S325" s="172"/>
      <c r="T325" s="174">
        <f>SUM(T326:T355)</f>
        <v>0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167" t="s">
        <v>87</v>
      </c>
      <c r="AT325" s="175" t="s">
        <v>78</v>
      </c>
      <c r="AU325" s="175" t="s">
        <v>87</v>
      </c>
      <c r="AY325" s="167" t="s">
        <v>230</v>
      </c>
      <c r="BK325" s="176">
        <f>SUM(BK326:BK355)</f>
        <v>0</v>
      </c>
    </row>
    <row r="326" s="2" customFormat="1" ht="16.5" customHeight="1">
      <c r="A326" s="38"/>
      <c r="B326" s="177"/>
      <c r="C326" s="178" t="s">
        <v>352</v>
      </c>
      <c r="D326" s="178" t="s">
        <v>231</v>
      </c>
      <c r="E326" s="179" t="s">
        <v>2086</v>
      </c>
      <c r="F326" s="180" t="s">
        <v>2087</v>
      </c>
      <c r="G326" s="181" t="s">
        <v>543</v>
      </c>
      <c r="H326" s="182">
        <v>40</v>
      </c>
      <c r="I326" s="183"/>
      <c r="J326" s="184">
        <f>ROUND(I326*H326,2)</f>
        <v>0</v>
      </c>
      <c r="K326" s="180" t="s">
        <v>515</v>
      </c>
      <c r="L326" s="39"/>
      <c r="M326" s="185" t="s">
        <v>1</v>
      </c>
      <c r="N326" s="186" t="s">
        <v>44</v>
      </c>
      <c r="O326" s="77"/>
      <c r="P326" s="187">
        <f>O326*H326</f>
        <v>0</v>
      </c>
      <c r="Q326" s="187">
        <v>0</v>
      </c>
      <c r="R326" s="187">
        <f>Q326*H326</f>
        <v>0</v>
      </c>
      <c r="S326" s="187">
        <v>0</v>
      </c>
      <c r="T326" s="188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89" t="s">
        <v>235</v>
      </c>
      <c r="AT326" s="189" t="s">
        <v>231</v>
      </c>
      <c r="AU326" s="189" t="s">
        <v>89</v>
      </c>
      <c r="AY326" s="19" t="s">
        <v>230</v>
      </c>
      <c r="BE326" s="190">
        <f>IF(N326="základní",J326,0)</f>
        <v>0</v>
      </c>
      <c r="BF326" s="190">
        <f>IF(N326="snížená",J326,0)</f>
        <v>0</v>
      </c>
      <c r="BG326" s="190">
        <f>IF(N326="zákl. přenesená",J326,0)</f>
        <v>0</v>
      </c>
      <c r="BH326" s="190">
        <f>IF(N326="sníž. přenesená",J326,0)</f>
        <v>0</v>
      </c>
      <c r="BI326" s="190">
        <f>IF(N326="nulová",J326,0)</f>
        <v>0</v>
      </c>
      <c r="BJ326" s="19" t="s">
        <v>87</v>
      </c>
      <c r="BK326" s="190">
        <f>ROUND(I326*H326,2)</f>
        <v>0</v>
      </c>
      <c r="BL326" s="19" t="s">
        <v>235</v>
      </c>
      <c r="BM326" s="189" t="s">
        <v>3467</v>
      </c>
    </row>
    <row r="327" s="2" customFormat="1">
      <c r="A327" s="38"/>
      <c r="B327" s="39"/>
      <c r="C327" s="38"/>
      <c r="D327" s="191" t="s">
        <v>237</v>
      </c>
      <c r="E327" s="38"/>
      <c r="F327" s="192" t="s">
        <v>2089</v>
      </c>
      <c r="G327" s="38"/>
      <c r="H327" s="38"/>
      <c r="I327" s="193"/>
      <c r="J327" s="38"/>
      <c r="K327" s="38"/>
      <c r="L327" s="39"/>
      <c r="M327" s="194"/>
      <c r="N327" s="195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237</v>
      </c>
      <c r="AU327" s="19" t="s">
        <v>89</v>
      </c>
    </row>
    <row r="328" s="2" customFormat="1">
      <c r="A328" s="38"/>
      <c r="B328" s="39"/>
      <c r="C328" s="38"/>
      <c r="D328" s="199" t="s">
        <v>397</v>
      </c>
      <c r="E328" s="38"/>
      <c r="F328" s="200" t="s">
        <v>2090</v>
      </c>
      <c r="G328" s="38"/>
      <c r="H328" s="38"/>
      <c r="I328" s="193"/>
      <c r="J328" s="38"/>
      <c r="K328" s="38"/>
      <c r="L328" s="39"/>
      <c r="M328" s="194"/>
      <c r="N328" s="195"/>
      <c r="O328" s="77"/>
      <c r="P328" s="77"/>
      <c r="Q328" s="77"/>
      <c r="R328" s="77"/>
      <c r="S328" s="77"/>
      <c r="T328" s="7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T328" s="19" t="s">
        <v>397</v>
      </c>
      <c r="AU328" s="19" t="s">
        <v>89</v>
      </c>
    </row>
    <row r="329" s="13" customFormat="1">
      <c r="A329" s="13"/>
      <c r="B329" s="205"/>
      <c r="C329" s="13"/>
      <c r="D329" s="191" t="s">
        <v>519</v>
      </c>
      <c r="E329" s="206" t="s">
        <v>1</v>
      </c>
      <c r="F329" s="207" t="s">
        <v>3468</v>
      </c>
      <c r="G329" s="13"/>
      <c r="H329" s="208">
        <v>40</v>
      </c>
      <c r="I329" s="209"/>
      <c r="J329" s="13"/>
      <c r="K329" s="13"/>
      <c r="L329" s="205"/>
      <c r="M329" s="210"/>
      <c r="N329" s="211"/>
      <c r="O329" s="211"/>
      <c r="P329" s="211"/>
      <c r="Q329" s="211"/>
      <c r="R329" s="211"/>
      <c r="S329" s="211"/>
      <c r="T329" s="21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06" t="s">
        <v>519</v>
      </c>
      <c r="AU329" s="206" t="s">
        <v>89</v>
      </c>
      <c r="AV329" s="13" t="s">
        <v>89</v>
      </c>
      <c r="AW329" s="13" t="s">
        <v>35</v>
      </c>
      <c r="AX329" s="13" t="s">
        <v>79</v>
      </c>
      <c r="AY329" s="206" t="s">
        <v>230</v>
      </c>
    </row>
    <row r="330" s="14" customFormat="1">
      <c r="A330" s="14"/>
      <c r="B330" s="213"/>
      <c r="C330" s="14"/>
      <c r="D330" s="191" t="s">
        <v>519</v>
      </c>
      <c r="E330" s="214" t="s">
        <v>1</v>
      </c>
      <c r="F330" s="215" t="s">
        <v>534</v>
      </c>
      <c r="G330" s="14"/>
      <c r="H330" s="216">
        <v>40</v>
      </c>
      <c r="I330" s="217"/>
      <c r="J330" s="14"/>
      <c r="K330" s="14"/>
      <c r="L330" s="213"/>
      <c r="M330" s="218"/>
      <c r="N330" s="219"/>
      <c r="O330" s="219"/>
      <c r="P330" s="219"/>
      <c r="Q330" s="219"/>
      <c r="R330" s="219"/>
      <c r="S330" s="219"/>
      <c r="T330" s="22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14" t="s">
        <v>519</v>
      </c>
      <c r="AU330" s="214" t="s">
        <v>89</v>
      </c>
      <c r="AV330" s="14" t="s">
        <v>235</v>
      </c>
      <c r="AW330" s="14" t="s">
        <v>35</v>
      </c>
      <c r="AX330" s="14" t="s">
        <v>87</v>
      </c>
      <c r="AY330" s="214" t="s">
        <v>230</v>
      </c>
    </row>
    <row r="331" s="2" customFormat="1" ht="24.15" customHeight="1">
      <c r="A331" s="38"/>
      <c r="B331" s="177"/>
      <c r="C331" s="178" t="s">
        <v>356</v>
      </c>
      <c r="D331" s="178" t="s">
        <v>231</v>
      </c>
      <c r="E331" s="179" t="s">
        <v>3469</v>
      </c>
      <c r="F331" s="180" t="s">
        <v>3470</v>
      </c>
      <c r="G331" s="181" t="s">
        <v>458</v>
      </c>
      <c r="H331" s="182">
        <v>1</v>
      </c>
      <c r="I331" s="183"/>
      <c r="J331" s="184">
        <f>ROUND(I331*H331,2)</f>
        <v>0</v>
      </c>
      <c r="K331" s="180" t="s">
        <v>515</v>
      </c>
      <c r="L331" s="39"/>
      <c r="M331" s="185" t="s">
        <v>1</v>
      </c>
      <c r="N331" s="186" t="s">
        <v>44</v>
      </c>
      <c r="O331" s="77"/>
      <c r="P331" s="187">
        <f>O331*H331</f>
        <v>0</v>
      </c>
      <c r="Q331" s="187">
        <v>0.02273</v>
      </c>
      <c r="R331" s="187">
        <f>Q331*H331</f>
        <v>0.02273</v>
      </c>
      <c r="S331" s="187">
        <v>0</v>
      </c>
      <c r="T331" s="188">
        <f>S331*H331</f>
        <v>0</v>
      </c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R331" s="189" t="s">
        <v>235</v>
      </c>
      <c r="AT331" s="189" t="s">
        <v>231</v>
      </c>
      <c r="AU331" s="189" t="s">
        <v>89</v>
      </c>
      <c r="AY331" s="19" t="s">
        <v>230</v>
      </c>
      <c r="BE331" s="190">
        <f>IF(N331="základní",J331,0)</f>
        <v>0</v>
      </c>
      <c r="BF331" s="190">
        <f>IF(N331="snížená",J331,0)</f>
        <v>0</v>
      </c>
      <c r="BG331" s="190">
        <f>IF(N331="zákl. přenesená",J331,0)</f>
        <v>0</v>
      </c>
      <c r="BH331" s="190">
        <f>IF(N331="sníž. přenesená",J331,0)</f>
        <v>0</v>
      </c>
      <c r="BI331" s="190">
        <f>IF(N331="nulová",J331,0)</f>
        <v>0</v>
      </c>
      <c r="BJ331" s="19" t="s">
        <v>87</v>
      </c>
      <c r="BK331" s="190">
        <f>ROUND(I331*H331,2)</f>
        <v>0</v>
      </c>
      <c r="BL331" s="19" t="s">
        <v>235</v>
      </c>
      <c r="BM331" s="189" t="s">
        <v>3471</v>
      </c>
    </row>
    <row r="332" s="2" customFormat="1">
      <c r="A332" s="38"/>
      <c r="B332" s="39"/>
      <c r="C332" s="38"/>
      <c r="D332" s="191" t="s">
        <v>237</v>
      </c>
      <c r="E332" s="38"/>
      <c r="F332" s="192" t="s">
        <v>3472</v>
      </c>
      <c r="G332" s="38"/>
      <c r="H332" s="38"/>
      <c r="I332" s="193"/>
      <c r="J332" s="38"/>
      <c r="K332" s="38"/>
      <c r="L332" s="39"/>
      <c r="M332" s="194"/>
      <c r="N332" s="195"/>
      <c r="O332" s="77"/>
      <c r="P332" s="77"/>
      <c r="Q332" s="77"/>
      <c r="R332" s="77"/>
      <c r="S332" s="77"/>
      <c r="T332" s="7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T332" s="19" t="s">
        <v>237</v>
      </c>
      <c r="AU332" s="19" t="s">
        <v>89</v>
      </c>
    </row>
    <row r="333" s="2" customFormat="1">
      <c r="A333" s="38"/>
      <c r="B333" s="39"/>
      <c r="C333" s="38"/>
      <c r="D333" s="199" t="s">
        <v>397</v>
      </c>
      <c r="E333" s="38"/>
      <c r="F333" s="200" t="s">
        <v>3473</v>
      </c>
      <c r="G333" s="38"/>
      <c r="H333" s="38"/>
      <c r="I333" s="193"/>
      <c r="J333" s="38"/>
      <c r="K333" s="38"/>
      <c r="L333" s="39"/>
      <c r="M333" s="194"/>
      <c r="N333" s="195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397</v>
      </c>
      <c r="AU333" s="19" t="s">
        <v>89</v>
      </c>
    </row>
    <row r="334" s="13" customFormat="1">
      <c r="A334" s="13"/>
      <c r="B334" s="205"/>
      <c r="C334" s="13"/>
      <c r="D334" s="191" t="s">
        <v>519</v>
      </c>
      <c r="E334" s="206" t="s">
        <v>1</v>
      </c>
      <c r="F334" s="207" t="s">
        <v>3474</v>
      </c>
      <c r="G334" s="13"/>
      <c r="H334" s="208">
        <v>1</v>
      </c>
      <c r="I334" s="209"/>
      <c r="J334" s="13"/>
      <c r="K334" s="13"/>
      <c r="L334" s="205"/>
      <c r="M334" s="210"/>
      <c r="N334" s="211"/>
      <c r="O334" s="211"/>
      <c r="P334" s="211"/>
      <c r="Q334" s="211"/>
      <c r="R334" s="211"/>
      <c r="S334" s="211"/>
      <c r="T334" s="21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06" t="s">
        <v>519</v>
      </c>
      <c r="AU334" s="206" t="s">
        <v>89</v>
      </c>
      <c r="AV334" s="13" t="s">
        <v>89</v>
      </c>
      <c r="AW334" s="13" t="s">
        <v>35</v>
      </c>
      <c r="AX334" s="13" t="s">
        <v>79</v>
      </c>
      <c r="AY334" s="206" t="s">
        <v>230</v>
      </c>
    </row>
    <row r="335" s="14" customFormat="1">
      <c r="A335" s="14"/>
      <c r="B335" s="213"/>
      <c r="C335" s="14"/>
      <c r="D335" s="191" t="s">
        <v>519</v>
      </c>
      <c r="E335" s="214" t="s">
        <v>1</v>
      </c>
      <c r="F335" s="215" t="s">
        <v>534</v>
      </c>
      <c r="G335" s="14"/>
      <c r="H335" s="216">
        <v>1</v>
      </c>
      <c r="I335" s="217"/>
      <c r="J335" s="14"/>
      <c r="K335" s="14"/>
      <c r="L335" s="213"/>
      <c r="M335" s="218"/>
      <c r="N335" s="219"/>
      <c r="O335" s="219"/>
      <c r="P335" s="219"/>
      <c r="Q335" s="219"/>
      <c r="R335" s="219"/>
      <c r="S335" s="219"/>
      <c r="T335" s="220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14" t="s">
        <v>519</v>
      </c>
      <c r="AU335" s="214" t="s">
        <v>89</v>
      </c>
      <c r="AV335" s="14" t="s">
        <v>235</v>
      </c>
      <c r="AW335" s="14" t="s">
        <v>35</v>
      </c>
      <c r="AX335" s="14" t="s">
        <v>87</v>
      </c>
      <c r="AY335" s="214" t="s">
        <v>230</v>
      </c>
    </row>
    <row r="336" s="2" customFormat="1" ht="16.5" customHeight="1">
      <c r="A336" s="38"/>
      <c r="B336" s="177"/>
      <c r="C336" s="236" t="s">
        <v>360</v>
      </c>
      <c r="D336" s="236" t="s">
        <v>745</v>
      </c>
      <c r="E336" s="237" t="s">
        <v>3475</v>
      </c>
      <c r="F336" s="238" t="s">
        <v>3476</v>
      </c>
      <c r="G336" s="239" t="s">
        <v>458</v>
      </c>
      <c r="H336" s="240">
        <v>1</v>
      </c>
      <c r="I336" s="241"/>
      <c r="J336" s="242">
        <f>ROUND(I336*H336,2)</f>
        <v>0</v>
      </c>
      <c r="K336" s="238" t="s">
        <v>515</v>
      </c>
      <c r="L336" s="243"/>
      <c r="M336" s="244" t="s">
        <v>1</v>
      </c>
      <c r="N336" s="245" t="s">
        <v>44</v>
      </c>
      <c r="O336" s="77"/>
      <c r="P336" s="187">
        <f>O336*H336</f>
        <v>0</v>
      </c>
      <c r="Q336" s="187">
        <v>17.789999999999999</v>
      </c>
      <c r="R336" s="187">
        <f>Q336*H336</f>
        <v>17.789999999999999</v>
      </c>
      <c r="S336" s="187">
        <v>0</v>
      </c>
      <c r="T336" s="188">
        <f>S336*H336</f>
        <v>0</v>
      </c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189" t="s">
        <v>260</v>
      </c>
      <c r="AT336" s="189" t="s">
        <v>745</v>
      </c>
      <c r="AU336" s="189" t="s">
        <v>89</v>
      </c>
      <c r="AY336" s="19" t="s">
        <v>230</v>
      </c>
      <c r="BE336" s="190">
        <f>IF(N336="základní",J336,0)</f>
        <v>0</v>
      </c>
      <c r="BF336" s="190">
        <f>IF(N336="snížená",J336,0)</f>
        <v>0</v>
      </c>
      <c r="BG336" s="190">
        <f>IF(N336="zákl. přenesená",J336,0)</f>
        <v>0</v>
      </c>
      <c r="BH336" s="190">
        <f>IF(N336="sníž. přenesená",J336,0)</f>
        <v>0</v>
      </c>
      <c r="BI336" s="190">
        <f>IF(N336="nulová",J336,0)</f>
        <v>0</v>
      </c>
      <c r="BJ336" s="19" t="s">
        <v>87</v>
      </c>
      <c r="BK336" s="190">
        <f>ROUND(I336*H336,2)</f>
        <v>0</v>
      </c>
      <c r="BL336" s="19" t="s">
        <v>235</v>
      </c>
      <c r="BM336" s="189" t="s">
        <v>3477</v>
      </c>
    </row>
    <row r="337" s="2" customFormat="1">
      <c r="A337" s="38"/>
      <c r="B337" s="39"/>
      <c r="C337" s="38"/>
      <c r="D337" s="191" t="s">
        <v>237</v>
      </c>
      <c r="E337" s="38"/>
      <c r="F337" s="192" t="s">
        <v>3476</v>
      </c>
      <c r="G337" s="38"/>
      <c r="H337" s="38"/>
      <c r="I337" s="193"/>
      <c r="J337" s="38"/>
      <c r="K337" s="38"/>
      <c r="L337" s="39"/>
      <c r="M337" s="194"/>
      <c r="N337" s="195"/>
      <c r="O337" s="77"/>
      <c r="P337" s="77"/>
      <c r="Q337" s="77"/>
      <c r="R337" s="77"/>
      <c r="S337" s="77"/>
      <c r="T337" s="7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19" t="s">
        <v>237</v>
      </c>
      <c r="AU337" s="19" t="s">
        <v>89</v>
      </c>
    </row>
    <row r="338" s="13" customFormat="1">
      <c r="A338" s="13"/>
      <c r="B338" s="205"/>
      <c r="C338" s="13"/>
      <c r="D338" s="191" t="s">
        <v>519</v>
      </c>
      <c r="E338" s="206" t="s">
        <v>1</v>
      </c>
      <c r="F338" s="207" t="s">
        <v>3474</v>
      </c>
      <c r="G338" s="13"/>
      <c r="H338" s="208">
        <v>1</v>
      </c>
      <c r="I338" s="209"/>
      <c r="J338" s="13"/>
      <c r="K338" s="13"/>
      <c r="L338" s="205"/>
      <c r="M338" s="210"/>
      <c r="N338" s="211"/>
      <c r="O338" s="211"/>
      <c r="P338" s="211"/>
      <c r="Q338" s="211"/>
      <c r="R338" s="211"/>
      <c r="S338" s="211"/>
      <c r="T338" s="21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06" t="s">
        <v>519</v>
      </c>
      <c r="AU338" s="206" t="s">
        <v>89</v>
      </c>
      <c r="AV338" s="13" t="s">
        <v>89</v>
      </c>
      <c r="AW338" s="13" t="s">
        <v>35</v>
      </c>
      <c r="AX338" s="13" t="s">
        <v>79</v>
      </c>
      <c r="AY338" s="206" t="s">
        <v>230</v>
      </c>
    </row>
    <row r="339" s="14" customFormat="1">
      <c r="A339" s="14"/>
      <c r="B339" s="213"/>
      <c r="C339" s="14"/>
      <c r="D339" s="191" t="s">
        <v>519</v>
      </c>
      <c r="E339" s="214" t="s">
        <v>1</v>
      </c>
      <c r="F339" s="215" t="s">
        <v>534</v>
      </c>
      <c r="G339" s="14"/>
      <c r="H339" s="216">
        <v>1</v>
      </c>
      <c r="I339" s="217"/>
      <c r="J339" s="14"/>
      <c r="K339" s="14"/>
      <c r="L339" s="213"/>
      <c r="M339" s="218"/>
      <c r="N339" s="219"/>
      <c r="O339" s="219"/>
      <c r="P339" s="219"/>
      <c r="Q339" s="219"/>
      <c r="R339" s="219"/>
      <c r="S339" s="219"/>
      <c r="T339" s="220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14" t="s">
        <v>519</v>
      </c>
      <c r="AU339" s="214" t="s">
        <v>89</v>
      </c>
      <c r="AV339" s="14" t="s">
        <v>235</v>
      </c>
      <c r="AW339" s="14" t="s">
        <v>35</v>
      </c>
      <c r="AX339" s="14" t="s">
        <v>87</v>
      </c>
      <c r="AY339" s="214" t="s">
        <v>230</v>
      </c>
    </row>
    <row r="340" s="2" customFormat="1" ht="16.5" customHeight="1">
      <c r="A340" s="38"/>
      <c r="B340" s="177"/>
      <c r="C340" s="178" t="s">
        <v>367</v>
      </c>
      <c r="D340" s="178" t="s">
        <v>231</v>
      </c>
      <c r="E340" s="179" t="s">
        <v>3478</v>
      </c>
      <c r="F340" s="180" t="s">
        <v>3479</v>
      </c>
      <c r="G340" s="181" t="s">
        <v>458</v>
      </c>
      <c r="H340" s="182">
        <v>1</v>
      </c>
      <c r="I340" s="183"/>
      <c r="J340" s="184">
        <f>ROUND(I340*H340,2)</f>
        <v>0</v>
      </c>
      <c r="K340" s="180" t="s">
        <v>515</v>
      </c>
      <c r="L340" s="39"/>
      <c r="M340" s="185" t="s">
        <v>1</v>
      </c>
      <c r="N340" s="186" t="s">
        <v>44</v>
      </c>
      <c r="O340" s="77"/>
      <c r="P340" s="187">
        <f>O340*H340</f>
        <v>0</v>
      </c>
      <c r="Q340" s="187">
        <v>0</v>
      </c>
      <c r="R340" s="187">
        <f>Q340*H340</f>
        <v>0</v>
      </c>
      <c r="S340" s="187">
        <v>0</v>
      </c>
      <c r="T340" s="188">
        <f>S340*H340</f>
        <v>0</v>
      </c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R340" s="189" t="s">
        <v>235</v>
      </c>
      <c r="AT340" s="189" t="s">
        <v>231</v>
      </c>
      <c r="AU340" s="189" t="s">
        <v>89</v>
      </c>
      <c r="AY340" s="19" t="s">
        <v>230</v>
      </c>
      <c r="BE340" s="190">
        <f>IF(N340="základní",J340,0)</f>
        <v>0</v>
      </c>
      <c r="BF340" s="190">
        <f>IF(N340="snížená",J340,0)</f>
        <v>0</v>
      </c>
      <c r="BG340" s="190">
        <f>IF(N340="zákl. přenesená",J340,0)</f>
        <v>0</v>
      </c>
      <c r="BH340" s="190">
        <f>IF(N340="sníž. přenesená",J340,0)</f>
        <v>0</v>
      </c>
      <c r="BI340" s="190">
        <f>IF(N340="nulová",J340,0)</f>
        <v>0</v>
      </c>
      <c r="BJ340" s="19" t="s">
        <v>87</v>
      </c>
      <c r="BK340" s="190">
        <f>ROUND(I340*H340,2)</f>
        <v>0</v>
      </c>
      <c r="BL340" s="19" t="s">
        <v>235</v>
      </c>
      <c r="BM340" s="189" t="s">
        <v>3480</v>
      </c>
    </row>
    <row r="341" s="2" customFormat="1">
      <c r="A341" s="38"/>
      <c r="B341" s="39"/>
      <c r="C341" s="38"/>
      <c r="D341" s="191" t="s">
        <v>237</v>
      </c>
      <c r="E341" s="38"/>
      <c r="F341" s="192" t="s">
        <v>3481</v>
      </c>
      <c r="G341" s="38"/>
      <c r="H341" s="38"/>
      <c r="I341" s="193"/>
      <c r="J341" s="38"/>
      <c r="K341" s="38"/>
      <c r="L341" s="39"/>
      <c r="M341" s="194"/>
      <c r="N341" s="195"/>
      <c r="O341" s="77"/>
      <c r="P341" s="77"/>
      <c r="Q341" s="77"/>
      <c r="R341" s="77"/>
      <c r="S341" s="77"/>
      <c r="T341" s="7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T341" s="19" t="s">
        <v>237</v>
      </c>
      <c r="AU341" s="19" t="s">
        <v>89</v>
      </c>
    </row>
    <row r="342" s="2" customFormat="1">
      <c r="A342" s="38"/>
      <c r="B342" s="39"/>
      <c r="C342" s="38"/>
      <c r="D342" s="199" t="s">
        <v>397</v>
      </c>
      <c r="E342" s="38"/>
      <c r="F342" s="200" t="s">
        <v>3482</v>
      </c>
      <c r="G342" s="38"/>
      <c r="H342" s="38"/>
      <c r="I342" s="193"/>
      <c r="J342" s="38"/>
      <c r="K342" s="38"/>
      <c r="L342" s="39"/>
      <c r="M342" s="194"/>
      <c r="N342" s="195"/>
      <c r="O342" s="77"/>
      <c r="P342" s="77"/>
      <c r="Q342" s="77"/>
      <c r="R342" s="77"/>
      <c r="S342" s="77"/>
      <c r="T342" s="7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T342" s="19" t="s">
        <v>397</v>
      </c>
      <c r="AU342" s="19" t="s">
        <v>89</v>
      </c>
    </row>
    <row r="343" s="13" customFormat="1">
      <c r="A343" s="13"/>
      <c r="B343" s="205"/>
      <c r="C343" s="13"/>
      <c r="D343" s="191" t="s">
        <v>519</v>
      </c>
      <c r="E343" s="206" t="s">
        <v>1</v>
      </c>
      <c r="F343" s="207" t="s">
        <v>3474</v>
      </c>
      <c r="G343" s="13"/>
      <c r="H343" s="208">
        <v>1</v>
      </c>
      <c r="I343" s="209"/>
      <c r="J343" s="13"/>
      <c r="K343" s="13"/>
      <c r="L343" s="205"/>
      <c r="M343" s="210"/>
      <c r="N343" s="211"/>
      <c r="O343" s="211"/>
      <c r="P343" s="211"/>
      <c r="Q343" s="211"/>
      <c r="R343" s="211"/>
      <c r="S343" s="211"/>
      <c r="T343" s="21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06" t="s">
        <v>519</v>
      </c>
      <c r="AU343" s="206" t="s">
        <v>89</v>
      </c>
      <c r="AV343" s="13" t="s">
        <v>89</v>
      </c>
      <c r="AW343" s="13" t="s">
        <v>35</v>
      </c>
      <c r="AX343" s="13" t="s">
        <v>79</v>
      </c>
      <c r="AY343" s="206" t="s">
        <v>230</v>
      </c>
    </row>
    <row r="344" s="14" customFormat="1">
      <c r="A344" s="14"/>
      <c r="B344" s="213"/>
      <c r="C344" s="14"/>
      <c r="D344" s="191" t="s">
        <v>519</v>
      </c>
      <c r="E344" s="214" t="s">
        <v>1</v>
      </c>
      <c r="F344" s="215" t="s">
        <v>534</v>
      </c>
      <c r="G344" s="14"/>
      <c r="H344" s="216">
        <v>1</v>
      </c>
      <c r="I344" s="217"/>
      <c r="J344" s="14"/>
      <c r="K344" s="14"/>
      <c r="L344" s="213"/>
      <c r="M344" s="218"/>
      <c r="N344" s="219"/>
      <c r="O344" s="219"/>
      <c r="P344" s="219"/>
      <c r="Q344" s="219"/>
      <c r="R344" s="219"/>
      <c r="S344" s="219"/>
      <c r="T344" s="220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14" t="s">
        <v>519</v>
      </c>
      <c r="AU344" s="214" t="s">
        <v>89</v>
      </c>
      <c r="AV344" s="14" t="s">
        <v>235</v>
      </c>
      <c r="AW344" s="14" t="s">
        <v>35</v>
      </c>
      <c r="AX344" s="14" t="s">
        <v>87</v>
      </c>
      <c r="AY344" s="214" t="s">
        <v>230</v>
      </c>
    </row>
    <row r="345" s="2" customFormat="1" ht="21.75" customHeight="1">
      <c r="A345" s="38"/>
      <c r="B345" s="177"/>
      <c r="C345" s="236" t="s">
        <v>373</v>
      </c>
      <c r="D345" s="236" t="s">
        <v>745</v>
      </c>
      <c r="E345" s="237" t="s">
        <v>3483</v>
      </c>
      <c r="F345" s="238" t="s">
        <v>3484</v>
      </c>
      <c r="G345" s="239" t="s">
        <v>458</v>
      </c>
      <c r="H345" s="240">
        <v>1</v>
      </c>
      <c r="I345" s="241"/>
      <c r="J345" s="242">
        <f>ROUND(I345*H345,2)</f>
        <v>0</v>
      </c>
      <c r="K345" s="238" t="s">
        <v>515</v>
      </c>
      <c r="L345" s="243"/>
      <c r="M345" s="244" t="s">
        <v>1</v>
      </c>
      <c r="N345" s="245" t="s">
        <v>44</v>
      </c>
      <c r="O345" s="77"/>
      <c r="P345" s="187">
        <f>O345*H345</f>
        <v>0</v>
      </c>
      <c r="Q345" s="187">
        <v>7.3700000000000001</v>
      </c>
      <c r="R345" s="187">
        <f>Q345*H345</f>
        <v>7.3700000000000001</v>
      </c>
      <c r="S345" s="187">
        <v>0</v>
      </c>
      <c r="T345" s="188">
        <f>S345*H345</f>
        <v>0</v>
      </c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R345" s="189" t="s">
        <v>260</v>
      </c>
      <c r="AT345" s="189" t="s">
        <v>745</v>
      </c>
      <c r="AU345" s="189" t="s">
        <v>89</v>
      </c>
      <c r="AY345" s="19" t="s">
        <v>230</v>
      </c>
      <c r="BE345" s="190">
        <f>IF(N345="základní",J345,0)</f>
        <v>0</v>
      </c>
      <c r="BF345" s="190">
        <f>IF(N345="snížená",J345,0)</f>
        <v>0</v>
      </c>
      <c r="BG345" s="190">
        <f>IF(N345="zákl. přenesená",J345,0)</f>
        <v>0</v>
      </c>
      <c r="BH345" s="190">
        <f>IF(N345="sníž. přenesená",J345,0)</f>
        <v>0</v>
      </c>
      <c r="BI345" s="190">
        <f>IF(N345="nulová",J345,0)</f>
        <v>0</v>
      </c>
      <c r="BJ345" s="19" t="s">
        <v>87</v>
      </c>
      <c r="BK345" s="190">
        <f>ROUND(I345*H345,2)</f>
        <v>0</v>
      </c>
      <c r="BL345" s="19" t="s">
        <v>235</v>
      </c>
      <c r="BM345" s="189" t="s">
        <v>3485</v>
      </c>
    </row>
    <row r="346" s="2" customFormat="1">
      <c r="A346" s="38"/>
      <c r="B346" s="39"/>
      <c r="C346" s="38"/>
      <c r="D346" s="191" t="s">
        <v>237</v>
      </c>
      <c r="E346" s="38"/>
      <c r="F346" s="192" t="s">
        <v>3484</v>
      </c>
      <c r="G346" s="38"/>
      <c r="H346" s="38"/>
      <c r="I346" s="193"/>
      <c r="J346" s="38"/>
      <c r="K346" s="38"/>
      <c r="L346" s="39"/>
      <c r="M346" s="194"/>
      <c r="N346" s="195"/>
      <c r="O346" s="77"/>
      <c r="P346" s="77"/>
      <c r="Q346" s="77"/>
      <c r="R346" s="77"/>
      <c r="S346" s="77"/>
      <c r="T346" s="7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T346" s="19" t="s">
        <v>237</v>
      </c>
      <c r="AU346" s="19" t="s">
        <v>89</v>
      </c>
    </row>
    <row r="347" s="13" customFormat="1">
      <c r="A347" s="13"/>
      <c r="B347" s="205"/>
      <c r="C347" s="13"/>
      <c r="D347" s="191" t="s">
        <v>519</v>
      </c>
      <c r="E347" s="206" t="s">
        <v>1</v>
      </c>
      <c r="F347" s="207" t="s">
        <v>3486</v>
      </c>
      <c r="G347" s="13"/>
      <c r="H347" s="208">
        <v>1</v>
      </c>
      <c r="I347" s="209"/>
      <c r="J347" s="13"/>
      <c r="K347" s="13"/>
      <c r="L347" s="205"/>
      <c r="M347" s="210"/>
      <c r="N347" s="211"/>
      <c r="O347" s="211"/>
      <c r="P347" s="211"/>
      <c r="Q347" s="211"/>
      <c r="R347" s="211"/>
      <c r="S347" s="211"/>
      <c r="T347" s="21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06" t="s">
        <v>519</v>
      </c>
      <c r="AU347" s="206" t="s">
        <v>89</v>
      </c>
      <c r="AV347" s="13" t="s">
        <v>89</v>
      </c>
      <c r="AW347" s="13" t="s">
        <v>35</v>
      </c>
      <c r="AX347" s="13" t="s">
        <v>79</v>
      </c>
      <c r="AY347" s="206" t="s">
        <v>230</v>
      </c>
    </row>
    <row r="348" s="14" customFormat="1">
      <c r="A348" s="14"/>
      <c r="B348" s="213"/>
      <c r="C348" s="14"/>
      <c r="D348" s="191" t="s">
        <v>519</v>
      </c>
      <c r="E348" s="214" t="s">
        <v>1</v>
      </c>
      <c r="F348" s="215" t="s">
        <v>534</v>
      </c>
      <c r="G348" s="14"/>
      <c r="H348" s="216">
        <v>1</v>
      </c>
      <c r="I348" s="217"/>
      <c r="J348" s="14"/>
      <c r="K348" s="14"/>
      <c r="L348" s="213"/>
      <c r="M348" s="218"/>
      <c r="N348" s="219"/>
      <c r="O348" s="219"/>
      <c r="P348" s="219"/>
      <c r="Q348" s="219"/>
      <c r="R348" s="219"/>
      <c r="S348" s="219"/>
      <c r="T348" s="220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14" t="s">
        <v>519</v>
      </c>
      <c r="AU348" s="214" t="s">
        <v>89</v>
      </c>
      <c r="AV348" s="14" t="s">
        <v>235</v>
      </c>
      <c r="AW348" s="14" t="s">
        <v>35</v>
      </c>
      <c r="AX348" s="14" t="s">
        <v>87</v>
      </c>
      <c r="AY348" s="214" t="s">
        <v>230</v>
      </c>
    </row>
    <row r="349" s="2" customFormat="1" ht="16.5" customHeight="1">
      <c r="A349" s="38"/>
      <c r="B349" s="177"/>
      <c r="C349" s="178" t="s">
        <v>377</v>
      </c>
      <c r="D349" s="178" t="s">
        <v>231</v>
      </c>
      <c r="E349" s="179" t="s">
        <v>3487</v>
      </c>
      <c r="F349" s="180" t="s">
        <v>3488</v>
      </c>
      <c r="G349" s="181" t="s">
        <v>458</v>
      </c>
      <c r="H349" s="182">
        <v>1</v>
      </c>
      <c r="I349" s="183"/>
      <c r="J349" s="184">
        <f>ROUND(I349*H349,2)</f>
        <v>0</v>
      </c>
      <c r="K349" s="180" t="s">
        <v>515</v>
      </c>
      <c r="L349" s="39"/>
      <c r="M349" s="185" t="s">
        <v>1</v>
      </c>
      <c r="N349" s="186" t="s">
        <v>44</v>
      </c>
      <c r="O349" s="77"/>
      <c r="P349" s="187">
        <f>O349*H349</f>
        <v>0</v>
      </c>
      <c r="Q349" s="187">
        <v>0</v>
      </c>
      <c r="R349" s="187">
        <f>Q349*H349</f>
        <v>0</v>
      </c>
      <c r="S349" s="187">
        <v>0</v>
      </c>
      <c r="T349" s="188">
        <f>S349*H349</f>
        <v>0</v>
      </c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R349" s="189" t="s">
        <v>235</v>
      </c>
      <c r="AT349" s="189" t="s">
        <v>231</v>
      </c>
      <c r="AU349" s="189" t="s">
        <v>89</v>
      </c>
      <c r="AY349" s="19" t="s">
        <v>230</v>
      </c>
      <c r="BE349" s="190">
        <f>IF(N349="základní",J349,0)</f>
        <v>0</v>
      </c>
      <c r="BF349" s="190">
        <f>IF(N349="snížená",J349,0)</f>
        <v>0</v>
      </c>
      <c r="BG349" s="190">
        <f>IF(N349="zákl. přenesená",J349,0)</f>
        <v>0</v>
      </c>
      <c r="BH349" s="190">
        <f>IF(N349="sníž. přenesená",J349,0)</f>
        <v>0</v>
      </c>
      <c r="BI349" s="190">
        <f>IF(N349="nulová",J349,0)</f>
        <v>0</v>
      </c>
      <c r="BJ349" s="19" t="s">
        <v>87</v>
      </c>
      <c r="BK349" s="190">
        <f>ROUND(I349*H349,2)</f>
        <v>0</v>
      </c>
      <c r="BL349" s="19" t="s">
        <v>235</v>
      </c>
      <c r="BM349" s="189" t="s">
        <v>3489</v>
      </c>
    </row>
    <row r="350" s="2" customFormat="1">
      <c r="A350" s="38"/>
      <c r="B350" s="39"/>
      <c r="C350" s="38"/>
      <c r="D350" s="191" t="s">
        <v>237</v>
      </c>
      <c r="E350" s="38"/>
      <c r="F350" s="192" t="s">
        <v>3490</v>
      </c>
      <c r="G350" s="38"/>
      <c r="H350" s="38"/>
      <c r="I350" s="193"/>
      <c r="J350" s="38"/>
      <c r="K350" s="38"/>
      <c r="L350" s="39"/>
      <c r="M350" s="194"/>
      <c r="N350" s="195"/>
      <c r="O350" s="77"/>
      <c r="P350" s="77"/>
      <c r="Q350" s="77"/>
      <c r="R350" s="77"/>
      <c r="S350" s="77"/>
      <c r="T350" s="7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T350" s="19" t="s">
        <v>237</v>
      </c>
      <c r="AU350" s="19" t="s">
        <v>89</v>
      </c>
    </row>
    <row r="351" s="2" customFormat="1">
      <c r="A351" s="38"/>
      <c r="B351" s="39"/>
      <c r="C351" s="38"/>
      <c r="D351" s="199" t="s">
        <v>397</v>
      </c>
      <c r="E351" s="38"/>
      <c r="F351" s="200" t="s">
        <v>3491</v>
      </c>
      <c r="G351" s="38"/>
      <c r="H351" s="38"/>
      <c r="I351" s="193"/>
      <c r="J351" s="38"/>
      <c r="K351" s="38"/>
      <c r="L351" s="39"/>
      <c r="M351" s="194"/>
      <c r="N351" s="195"/>
      <c r="O351" s="77"/>
      <c r="P351" s="77"/>
      <c r="Q351" s="77"/>
      <c r="R351" s="77"/>
      <c r="S351" s="77"/>
      <c r="T351" s="7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19" t="s">
        <v>397</v>
      </c>
      <c r="AU351" s="19" t="s">
        <v>89</v>
      </c>
    </row>
    <row r="352" s="2" customFormat="1" ht="16.5" customHeight="1">
      <c r="A352" s="38"/>
      <c r="B352" s="177"/>
      <c r="C352" s="236" t="s">
        <v>381</v>
      </c>
      <c r="D352" s="236" t="s">
        <v>745</v>
      </c>
      <c r="E352" s="237" t="s">
        <v>3492</v>
      </c>
      <c r="F352" s="238" t="s">
        <v>3493</v>
      </c>
      <c r="G352" s="239" t="s">
        <v>458</v>
      </c>
      <c r="H352" s="240">
        <v>1</v>
      </c>
      <c r="I352" s="241"/>
      <c r="J352" s="242">
        <f>ROUND(I352*H352,2)</f>
        <v>0</v>
      </c>
      <c r="K352" s="238" t="s">
        <v>1</v>
      </c>
      <c r="L352" s="243"/>
      <c r="M352" s="244" t="s">
        <v>1</v>
      </c>
      <c r="N352" s="245" t="s">
        <v>44</v>
      </c>
      <c r="O352" s="77"/>
      <c r="P352" s="187">
        <f>O352*H352</f>
        <v>0</v>
      </c>
      <c r="Q352" s="187">
        <v>2</v>
      </c>
      <c r="R352" s="187">
        <f>Q352*H352</f>
        <v>2</v>
      </c>
      <c r="S352" s="187">
        <v>0</v>
      </c>
      <c r="T352" s="188">
        <f>S352*H352</f>
        <v>0</v>
      </c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R352" s="189" t="s">
        <v>260</v>
      </c>
      <c r="AT352" s="189" t="s">
        <v>745</v>
      </c>
      <c r="AU352" s="189" t="s">
        <v>89</v>
      </c>
      <c r="AY352" s="19" t="s">
        <v>230</v>
      </c>
      <c r="BE352" s="190">
        <f>IF(N352="základní",J352,0)</f>
        <v>0</v>
      </c>
      <c r="BF352" s="190">
        <f>IF(N352="snížená",J352,0)</f>
        <v>0</v>
      </c>
      <c r="BG352" s="190">
        <f>IF(N352="zákl. přenesená",J352,0)</f>
        <v>0</v>
      </c>
      <c r="BH352" s="190">
        <f>IF(N352="sníž. přenesená",J352,0)</f>
        <v>0</v>
      </c>
      <c r="BI352" s="190">
        <f>IF(N352="nulová",J352,0)</f>
        <v>0</v>
      </c>
      <c r="BJ352" s="19" t="s">
        <v>87</v>
      </c>
      <c r="BK352" s="190">
        <f>ROUND(I352*H352,2)</f>
        <v>0</v>
      </c>
      <c r="BL352" s="19" t="s">
        <v>235</v>
      </c>
      <c r="BM352" s="189" t="s">
        <v>3494</v>
      </c>
    </row>
    <row r="353" s="2" customFormat="1">
      <c r="A353" s="38"/>
      <c r="B353" s="39"/>
      <c r="C353" s="38"/>
      <c r="D353" s="191" t="s">
        <v>237</v>
      </c>
      <c r="E353" s="38"/>
      <c r="F353" s="192" t="s">
        <v>3493</v>
      </c>
      <c r="G353" s="38"/>
      <c r="H353" s="38"/>
      <c r="I353" s="193"/>
      <c r="J353" s="38"/>
      <c r="K353" s="38"/>
      <c r="L353" s="39"/>
      <c r="M353" s="194"/>
      <c r="N353" s="195"/>
      <c r="O353" s="77"/>
      <c r="P353" s="77"/>
      <c r="Q353" s="77"/>
      <c r="R353" s="77"/>
      <c r="S353" s="77"/>
      <c r="T353" s="7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19" t="s">
        <v>237</v>
      </c>
      <c r="AU353" s="19" t="s">
        <v>89</v>
      </c>
    </row>
    <row r="354" s="13" customFormat="1">
      <c r="A354" s="13"/>
      <c r="B354" s="205"/>
      <c r="C354" s="13"/>
      <c r="D354" s="191" t="s">
        <v>519</v>
      </c>
      <c r="E354" s="206" t="s">
        <v>1</v>
      </c>
      <c r="F354" s="207" t="s">
        <v>3474</v>
      </c>
      <c r="G354" s="13"/>
      <c r="H354" s="208">
        <v>1</v>
      </c>
      <c r="I354" s="209"/>
      <c r="J354" s="13"/>
      <c r="K354" s="13"/>
      <c r="L354" s="205"/>
      <c r="M354" s="210"/>
      <c r="N354" s="211"/>
      <c r="O354" s="211"/>
      <c r="P354" s="211"/>
      <c r="Q354" s="211"/>
      <c r="R354" s="211"/>
      <c r="S354" s="211"/>
      <c r="T354" s="21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06" t="s">
        <v>519</v>
      </c>
      <c r="AU354" s="206" t="s">
        <v>89</v>
      </c>
      <c r="AV354" s="13" t="s">
        <v>89</v>
      </c>
      <c r="AW354" s="13" t="s">
        <v>35</v>
      </c>
      <c r="AX354" s="13" t="s">
        <v>79</v>
      </c>
      <c r="AY354" s="206" t="s">
        <v>230</v>
      </c>
    </row>
    <row r="355" s="14" customFormat="1">
      <c r="A355" s="14"/>
      <c r="B355" s="213"/>
      <c r="C355" s="14"/>
      <c r="D355" s="191" t="s">
        <v>519</v>
      </c>
      <c r="E355" s="214" t="s">
        <v>1</v>
      </c>
      <c r="F355" s="215" t="s">
        <v>534</v>
      </c>
      <c r="G355" s="14"/>
      <c r="H355" s="216">
        <v>1</v>
      </c>
      <c r="I355" s="217"/>
      <c r="J355" s="14"/>
      <c r="K355" s="14"/>
      <c r="L355" s="213"/>
      <c r="M355" s="218"/>
      <c r="N355" s="219"/>
      <c r="O355" s="219"/>
      <c r="P355" s="219"/>
      <c r="Q355" s="219"/>
      <c r="R355" s="219"/>
      <c r="S355" s="219"/>
      <c r="T355" s="220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14" t="s">
        <v>519</v>
      </c>
      <c r="AU355" s="214" t="s">
        <v>89</v>
      </c>
      <c r="AV355" s="14" t="s">
        <v>235</v>
      </c>
      <c r="AW355" s="14" t="s">
        <v>35</v>
      </c>
      <c r="AX355" s="14" t="s">
        <v>87</v>
      </c>
      <c r="AY355" s="214" t="s">
        <v>230</v>
      </c>
    </row>
    <row r="356" s="12" customFormat="1" ht="22.8" customHeight="1">
      <c r="A356" s="12"/>
      <c r="B356" s="166"/>
      <c r="C356" s="12"/>
      <c r="D356" s="167" t="s">
        <v>78</v>
      </c>
      <c r="E356" s="197" t="s">
        <v>235</v>
      </c>
      <c r="F356" s="197" t="s">
        <v>845</v>
      </c>
      <c r="G356" s="12"/>
      <c r="H356" s="12"/>
      <c r="I356" s="169"/>
      <c r="J356" s="198">
        <f>BK356</f>
        <v>0</v>
      </c>
      <c r="K356" s="12"/>
      <c r="L356" s="166"/>
      <c r="M356" s="171"/>
      <c r="N356" s="172"/>
      <c r="O356" s="172"/>
      <c r="P356" s="173">
        <f>SUM(P357:P414)</f>
        <v>0</v>
      </c>
      <c r="Q356" s="172"/>
      <c r="R356" s="173">
        <f>SUM(R357:R414)</f>
        <v>3347.6178805599998</v>
      </c>
      <c r="S356" s="172"/>
      <c r="T356" s="174">
        <f>SUM(T357:T414)</f>
        <v>0</v>
      </c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R356" s="167" t="s">
        <v>87</v>
      </c>
      <c r="AT356" s="175" t="s">
        <v>78</v>
      </c>
      <c r="AU356" s="175" t="s">
        <v>87</v>
      </c>
      <c r="AY356" s="167" t="s">
        <v>230</v>
      </c>
      <c r="BK356" s="176">
        <f>SUM(BK357:BK414)</f>
        <v>0</v>
      </c>
    </row>
    <row r="357" s="2" customFormat="1" ht="16.5" customHeight="1">
      <c r="A357" s="38"/>
      <c r="B357" s="177"/>
      <c r="C357" s="178" t="s">
        <v>386</v>
      </c>
      <c r="D357" s="178" t="s">
        <v>231</v>
      </c>
      <c r="E357" s="179" t="s">
        <v>846</v>
      </c>
      <c r="F357" s="180" t="s">
        <v>847</v>
      </c>
      <c r="G357" s="181" t="s">
        <v>578</v>
      </c>
      <c r="H357" s="182">
        <v>18.75</v>
      </c>
      <c r="I357" s="183"/>
      <c r="J357" s="184">
        <f>ROUND(I357*H357,2)</f>
        <v>0</v>
      </c>
      <c r="K357" s="180" t="s">
        <v>515</v>
      </c>
      <c r="L357" s="39"/>
      <c r="M357" s="185" t="s">
        <v>1</v>
      </c>
      <c r="N357" s="186" t="s">
        <v>44</v>
      </c>
      <c r="O357" s="77"/>
      <c r="P357" s="187">
        <f>O357*H357</f>
        <v>0</v>
      </c>
      <c r="Q357" s="187">
        <v>0</v>
      </c>
      <c r="R357" s="187">
        <f>Q357*H357</f>
        <v>0</v>
      </c>
      <c r="S357" s="187">
        <v>0</v>
      </c>
      <c r="T357" s="188">
        <f>S357*H357</f>
        <v>0</v>
      </c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R357" s="189" t="s">
        <v>235</v>
      </c>
      <c r="AT357" s="189" t="s">
        <v>231</v>
      </c>
      <c r="AU357" s="189" t="s">
        <v>89</v>
      </c>
      <c r="AY357" s="19" t="s">
        <v>230</v>
      </c>
      <c r="BE357" s="190">
        <f>IF(N357="základní",J357,0)</f>
        <v>0</v>
      </c>
      <c r="BF357" s="190">
        <f>IF(N357="snížená",J357,0)</f>
        <v>0</v>
      </c>
      <c r="BG357" s="190">
        <f>IF(N357="zákl. přenesená",J357,0)</f>
        <v>0</v>
      </c>
      <c r="BH357" s="190">
        <f>IF(N357="sníž. přenesená",J357,0)</f>
        <v>0</v>
      </c>
      <c r="BI357" s="190">
        <f>IF(N357="nulová",J357,0)</f>
        <v>0</v>
      </c>
      <c r="BJ357" s="19" t="s">
        <v>87</v>
      </c>
      <c r="BK357" s="190">
        <f>ROUND(I357*H357,2)</f>
        <v>0</v>
      </c>
      <c r="BL357" s="19" t="s">
        <v>235</v>
      </c>
      <c r="BM357" s="189" t="s">
        <v>3495</v>
      </c>
    </row>
    <row r="358" s="2" customFormat="1">
      <c r="A358" s="38"/>
      <c r="B358" s="39"/>
      <c r="C358" s="38"/>
      <c r="D358" s="191" t="s">
        <v>237</v>
      </c>
      <c r="E358" s="38"/>
      <c r="F358" s="192" t="s">
        <v>849</v>
      </c>
      <c r="G358" s="38"/>
      <c r="H358" s="38"/>
      <c r="I358" s="193"/>
      <c r="J358" s="38"/>
      <c r="K358" s="38"/>
      <c r="L358" s="39"/>
      <c r="M358" s="194"/>
      <c r="N358" s="195"/>
      <c r="O358" s="77"/>
      <c r="P358" s="77"/>
      <c r="Q358" s="77"/>
      <c r="R358" s="77"/>
      <c r="S358" s="77"/>
      <c r="T358" s="7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T358" s="19" t="s">
        <v>237</v>
      </c>
      <c r="AU358" s="19" t="s">
        <v>89</v>
      </c>
    </row>
    <row r="359" s="2" customFormat="1">
      <c r="A359" s="38"/>
      <c r="B359" s="39"/>
      <c r="C359" s="38"/>
      <c r="D359" s="199" t="s">
        <v>397</v>
      </c>
      <c r="E359" s="38"/>
      <c r="F359" s="200" t="s">
        <v>850</v>
      </c>
      <c r="G359" s="38"/>
      <c r="H359" s="38"/>
      <c r="I359" s="193"/>
      <c r="J359" s="38"/>
      <c r="K359" s="38"/>
      <c r="L359" s="39"/>
      <c r="M359" s="194"/>
      <c r="N359" s="195"/>
      <c r="O359" s="77"/>
      <c r="P359" s="77"/>
      <c r="Q359" s="77"/>
      <c r="R359" s="77"/>
      <c r="S359" s="77"/>
      <c r="T359" s="7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T359" s="19" t="s">
        <v>397</v>
      </c>
      <c r="AU359" s="19" t="s">
        <v>89</v>
      </c>
    </row>
    <row r="360" s="13" customFormat="1">
      <c r="A360" s="13"/>
      <c r="B360" s="205"/>
      <c r="C360" s="13"/>
      <c r="D360" s="191" t="s">
        <v>519</v>
      </c>
      <c r="E360" s="206" t="s">
        <v>1</v>
      </c>
      <c r="F360" s="207" t="s">
        <v>3496</v>
      </c>
      <c r="G360" s="13"/>
      <c r="H360" s="208">
        <v>5.7999999999999998</v>
      </c>
      <c r="I360" s="209"/>
      <c r="J360" s="13"/>
      <c r="K360" s="13"/>
      <c r="L360" s="205"/>
      <c r="M360" s="210"/>
      <c r="N360" s="211"/>
      <c r="O360" s="211"/>
      <c r="P360" s="211"/>
      <c r="Q360" s="211"/>
      <c r="R360" s="211"/>
      <c r="S360" s="211"/>
      <c r="T360" s="21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06" t="s">
        <v>519</v>
      </c>
      <c r="AU360" s="206" t="s">
        <v>89</v>
      </c>
      <c r="AV360" s="13" t="s">
        <v>89</v>
      </c>
      <c r="AW360" s="13" t="s">
        <v>35</v>
      </c>
      <c r="AX360" s="13" t="s">
        <v>79</v>
      </c>
      <c r="AY360" s="206" t="s">
        <v>230</v>
      </c>
    </row>
    <row r="361" s="13" customFormat="1">
      <c r="A361" s="13"/>
      <c r="B361" s="205"/>
      <c r="C361" s="13"/>
      <c r="D361" s="191" t="s">
        <v>519</v>
      </c>
      <c r="E361" s="206" t="s">
        <v>1</v>
      </c>
      <c r="F361" s="207" t="s">
        <v>2660</v>
      </c>
      <c r="G361" s="13"/>
      <c r="H361" s="208">
        <v>8</v>
      </c>
      <c r="I361" s="209"/>
      <c r="J361" s="13"/>
      <c r="K361" s="13"/>
      <c r="L361" s="205"/>
      <c r="M361" s="210"/>
      <c r="N361" s="211"/>
      <c r="O361" s="211"/>
      <c r="P361" s="211"/>
      <c r="Q361" s="211"/>
      <c r="R361" s="211"/>
      <c r="S361" s="211"/>
      <c r="T361" s="21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06" t="s">
        <v>519</v>
      </c>
      <c r="AU361" s="206" t="s">
        <v>89</v>
      </c>
      <c r="AV361" s="13" t="s">
        <v>89</v>
      </c>
      <c r="AW361" s="13" t="s">
        <v>35</v>
      </c>
      <c r="AX361" s="13" t="s">
        <v>79</v>
      </c>
      <c r="AY361" s="206" t="s">
        <v>230</v>
      </c>
    </row>
    <row r="362" s="13" customFormat="1">
      <c r="A362" s="13"/>
      <c r="B362" s="205"/>
      <c r="C362" s="13"/>
      <c r="D362" s="191" t="s">
        <v>519</v>
      </c>
      <c r="E362" s="206" t="s">
        <v>1</v>
      </c>
      <c r="F362" s="207" t="s">
        <v>3497</v>
      </c>
      <c r="G362" s="13"/>
      <c r="H362" s="208">
        <v>4.9500000000000002</v>
      </c>
      <c r="I362" s="209"/>
      <c r="J362" s="13"/>
      <c r="K362" s="13"/>
      <c r="L362" s="205"/>
      <c r="M362" s="210"/>
      <c r="N362" s="211"/>
      <c r="O362" s="211"/>
      <c r="P362" s="211"/>
      <c r="Q362" s="211"/>
      <c r="R362" s="211"/>
      <c r="S362" s="211"/>
      <c r="T362" s="21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06" t="s">
        <v>519</v>
      </c>
      <c r="AU362" s="206" t="s">
        <v>89</v>
      </c>
      <c r="AV362" s="13" t="s">
        <v>89</v>
      </c>
      <c r="AW362" s="13" t="s">
        <v>35</v>
      </c>
      <c r="AX362" s="13" t="s">
        <v>79</v>
      </c>
      <c r="AY362" s="206" t="s">
        <v>230</v>
      </c>
    </row>
    <row r="363" s="14" customFormat="1">
      <c r="A363" s="14"/>
      <c r="B363" s="213"/>
      <c r="C363" s="14"/>
      <c r="D363" s="191" t="s">
        <v>519</v>
      </c>
      <c r="E363" s="214" t="s">
        <v>1</v>
      </c>
      <c r="F363" s="215" t="s">
        <v>534</v>
      </c>
      <c r="G363" s="14"/>
      <c r="H363" s="216">
        <v>18.75</v>
      </c>
      <c r="I363" s="217"/>
      <c r="J363" s="14"/>
      <c r="K363" s="14"/>
      <c r="L363" s="213"/>
      <c r="M363" s="218"/>
      <c r="N363" s="219"/>
      <c r="O363" s="219"/>
      <c r="P363" s="219"/>
      <c r="Q363" s="219"/>
      <c r="R363" s="219"/>
      <c r="S363" s="219"/>
      <c r="T363" s="220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14" t="s">
        <v>519</v>
      </c>
      <c r="AU363" s="214" t="s">
        <v>89</v>
      </c>
      <c r="AV363" s="14" t="s">
        <v>235</v>
      </c>
      <c r="AW363" s="14" t="s">
        <v>35</v>
      </c>
      <c r="AX363" s="14" t="s">
        <v>87</v>
      </c>
      <c r="AY363" s="214" t="s">
        <v>230</v>
      </c>
    </row>
    <row r="364" s="2" customFormat="1" ht="21.75" customHeight="1">
      <c r="A364" s="38"/>
      <c r="B364" s="177"/>
      <c r="C364" s="178" t="s">
        <v>391</v>
      </c>
      <c r="D364" s="178" t="s">
        <v>231</v>
      </c>
      <c r="E364" s="179" t="s">
        <v>2128</v>
      </c>
      <c r="F364" s="180" t="s">
        <v>2129</v>
      </c>
      <c r="G364" s="181" t="s">
        <v>578</v>
      </c>
      <c r="H364" s="182">
        <v>0.45000000000000001</v>
      </c>
      <c r="I364" s="183"/>
      <c r="J364" s="184">
        <f>ROUND(I364*H364,2)</f>
        <v>0</v>
      </c>
      <c r="K364" s="180" t="s">
        <v>515</v>
      </c>
      <c r="L364" s="39"/>
      <c r="M364" s="185" t="s">
        <v>1</v>
      </c>
      <c r="N364" s="186" t="s">
        <v>44</v>
      </c>
      <c r="O364" s="77"/>
      <c r="P364" s="187">
        <f>O364*H364</f>
        <v>0</v>
      </c>
      <c r="Q364" s="187">
        <v>0</v>
      </c>
      <c r="R364" s="187">
        <f>Q364*H364</f>
        <v>0</v>
      </c>
      <c r="S364" s="187">
        <v>0</v>
      </c>
      <c r="T364" s="188">
        <f>S364*H364</f>
        <v>0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189" t="s">
        <v>235</v>
      </c>
      <c r="AT364" s="189" t="s">
        <v>231</v>
      </c>
      <c r="AU364" s="189" t="s">
        <v>89</v>
      </c>
      <c r="AY364" s="19" t="s">
        <v>230</v>
      </c>
      <c r="BE364" s="190">
        <f>IF(N364="základní",J364,0)</f>
        <v>0</v>
      </c>
      <c r="BF364" s="190">
        <f>IF(N364="snížená",J364,0)</f>
        <v>0</v>
      </c>
      <c r="BG364" s="190">
        <f>IF(N364="zákl. přenesená",J364,0)</f>
        <v>0</v>
      </c>
      <c r="BH364" s="190">
        <f>IF(N364="sníž. přenesená",J364,0)</f>
        <v>0</v>
      </c>
      <c r="BI364" s="190">
        <f>IF(N364="nulová",J364,0)</f>
        <v>0</v>
      </c>
      <c r="BJ364" s="19" t="s">
        <v>87</v>
      </c>
      <c r="BK364" s="190">
        <f>ROUND(I364*H364,2)</f>
        <v>0</v>
      </c>
      <c r="BL364" s="19" t="s">
        <v>235</v>
      </c>
      <c r="BM364" s="189" t="s">
        <v>3498</v>
      </c>
    </row>
    <row r="365" s="2" customFormat="1">
      <c r="A365" s="38"/>
      <c r="B365" s="39"/>
      <c r="C365" s="38"/>
      <c r="D365" s="191" t="s">
        <v>237</v>
      </c>
      <c r="E365" s="38"/>
      <c r="F365" s="192" t="s">
        <v>2131</v>
      </c>
      <c r="G365" s="38"/>
      <c r="H365" s="38"/>
      <c r="I365" s="193"/>
      <c r="J365" s="38"/>
      <c r="K365" s="38"/>
      <c r="L365" s="39"/>
      <c r="M365" s="194"/>
      <c r="N365" s="195"/>
      <c r="O365" s="77"/>
      <c r="P365" s="77"/>
      <c r="Q365" s="77"/>
      <c r="R365" s="77"/>
      <c r="S365" s="77"/>
      <c r="T365" s="7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T365" s="19" t="s">
        <v>237</v>
      </c>
      <c r="AU365" s="19" t="s">
        <v>89</v>
      </c>
    </row>
    <row r="366" s="2" customFormat="1">
      <c r="A366" s="38"/>
      <c r="B366" s="39"/>
      <c r="C366" s="38"/>
      <c r="D366" s="199" t="s">
        <v>397</v>
      </c>
      <c r="E366" s="38"/>
      <c r="F366" s="200" t="s">
        <v>2132</v>
      </c>
      <c r="G366" s="38"/>
      <c r="H366" s="38"/>
      <c r="I366" s="193"/>
      <c r="J366" s="38"/>
      <c r="K366" s="38"/>
      <c r="L366" s="39"/>
      <c r="M366" s="194"/>
      <c r="N366" s="195"/>
      <c r="O366" s="77"/>
      <c r="P366" s="77"/>
      <c r="Q366" s="77"/>
      <c r="R366" s="77"/>
      <c r="S366" s="77"/>
      <c r="T366" s="7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T366" s="19" t="s">
        <v>397</v>
      </c>
      <c r="AU366" s="19" t="s">
        <v>89</v>
      </c>
    </row>
    <row r="367" s="13" customFormat="1">
      <c r="A367" s="13"/>
      <c r="B367" s="205"/>
      <c r="C367" s="13"/>
      <c r="D367" s="191" t="s">
        <v>519</v>
      </c>
      <c r="E367" s="206" t="s">
        <v>1</v>
      </c>
      <c r="F367" s="207" t="s">
        <v>3499</v>
      </c>
      <c r="G367" s="13"/>
      <c r="H367" s="208">
        <v>0.45000000000000001</v>
      </c>
      <c r="I367" s="209"/>
      <c r="J367" s="13"/>
      <c r="K367" s="13"/>
      <c r="L367" s="205"/>
      <c r="M367" s="210"/>
      <c r="N367" s="211"/>
      <c r="O367" s="211"/>
      <c r="P367" s="211"/>
      <c r="Q367" s="211"/>
      <c r="R367" s="211"/>
      <c r="S367" s="211"/>
      <c r="T367" s="21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06" t="s">
        <v>519</v>
      </c>
      <c r="AU367" s="206" t="s">
        <v>89</v>
      </c>
      <c r="AV367" s="13" t="s">
        <v>89</v>
      </c>
      <c r="AW367" s="13" t="s">
        <v>35</v>
      </c>
      <c r="AX367" s="13" t="s">
        <v>79</v>
      </c>
      <c r="AY367" s="206" t="s">
        <v>230</v>
      </c>
    </row>
    <row r="368" s="14" customFormat="1">
      <c r="A368" s="14"/>
      <c r="B368" s="213"/>
      <c r="C368" s="14"/>
      <c r="D368" s="191" t="s">
        <v>519</v>
      </c>
      <c r="E368" s="214" t="s">
        <v>1</v>
      </c>
      <c r="F368" s="215" t="s">
        <v>534</v>
      </c>
      <c r="G368" s="14"/>
      <c r="H368" s="216">
        <v>0.45000000000000001</v>
      </c>
      <c r="I368" s="217"/>
      <c r="J368" s="14"/>
      <c r="K368" s="14"/>
      <c r="L368" s="213"/>
      <c r="M368" s="218"/>
      <c r="N368" s="219"/>
      <c r="O368" s="219"/>
      <c r="P368" s="219"/>
      <c r="Q368" s="219"/>
      <c r="R368" s="219"/>
      <c r="S368" s="219"/>
      <c r="T368" s="220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14" t="s">
        <v>519</v>
      </c>
      <c r="AU368" s="214" t="s">
        <v>89</v>
      </c>
      <c r="AV368" s="14" t="s">
        <v>235</v>
      </c>
      <c r="AW368" s="14" t="s">
        <v>35</v>
      </c>
      <c r="AX368" s="14" t="s">
        <v>87</v>
      </c>
      <c r="AY368" s="214" t="s">
        <v>230</v>
      </c>
    </row>
    <row r="369" s="2" customFormat="1" ht="16.5" customHeight="1">
      <c r="A369" s="38"/>
      <c r="B369" s="177"/>
      <c r="C369" s="178" t="s">
        <v>402</v>
      </c>
      <c r="D369" s="178" t="s">
        <v>231</v>
      </c>
      <c r="E369" s="179" t="s">
        <v>3500</v>
      </c>
      <c r="F369" s="180" t="s">
        <v>3501</v>
      </c>
      <c r="G369" s="181" t="s">
        <v>578</v>
      </c>
      <c r="H369" s="182">
        <v>4</v>
      </c>
      <c r="I369" s="183"/>
      <c r="J369" s="184">
        <f>ROUND(I369*H369,2)</f>
        <v>0</v>
      </c>
      <c r="K369" s="180" t="s">
        <v>515</v>
      </c>
      <c r="L369" s="39"/>
      <c r="M369" s="185" t="s">
        <v>1</v>
      </c>
      <c r="N369" s="186" t="s">
        <v>44</v>
      </c>
      <c r="O369" s="77"/>
      <c r="P369" s="187">
        <f>O369*H369</f>
        <v>0</v>
      </c>
      <c r="Q369" s="187">
        <v>0</v>
      </c>
      <c r="R369" s="187">
        <f>Q369*H369</f>
        <v>0</v>
      </c>
      <c r="S369" s="187">
        <v>0</v>
      </c>
      <c r="T369" s="188">
        <f>S369*H369</f>
        <v>0</v>
      </c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R369" s="189" t="s">
        <v>235</v>
      </c>
      <c r="AT369" s="189" t="s">
        <v>231</v>
      </c>
      <c r="AU369" s="189" t="s">
        <v>89</v>
      </c>
      <c r="AY369" s="19" t="s">
        <v>230</v>
      </c>
      <c r="BE369" s="190">
        <f>IF(N369="základní",J369,0)</f>
        <v>0</v>
      </c>
      <c r="BF369" s="190">
        <f>IF(N369="snížená",J369,0)</f>
        <v>0</v>
      </c>
      <c r="BG369" s="190">
        <f>IF(N369="zákl. přenesená",J369,0)</f>
        <v>0</v>
      </c>
      <c r="BH369" s="190">
        <f>IF(N369="sníž. přenesená",J369,0)</f>
        <v>0</v>
      </c>
      <c r="BI369" s="190">
        <f>IF(N369="nulová",J369,0)</f>
        <v>0</v>
      </c>
      <c r="BJ369" s="19" t="s">
        <v>87</v>
      </c>
      <c r="BK369" s="190">
        <f>ROUND(I369*H369,2)</f>
        <v>0</v>
      </c>
      <c r="BL369" s="19" t="s">
        <v>235</v>
      </c>
      <c r="BM369" s="189" t="s">
        <v>3502</v>
      </c>
    </row>
    <row r="370" s="2" customFormat="1">
      <c r="A370" s="38"/>
      <c r="B370" s="39"/>
      <c r="C370" s="38"/>
      <c r="D370" s="191" t="s">
        <v>237</v>
      </c>
      <c r="E370" s="38"/>
      <c r="F370" s="192" t="s">
        <v>3503</v>
      </c>
      <c r="G370" s="38"/>
      <c r="H370" s="38"/>
      <c r="I370" s="193"/>
      <c r="J370" s="38"/>
      <c r="K370" s="38"/>
      <c r="L370" s="39"/>
      <c r="M370" s="194"/>
      <c r="N370" s="195"/>
      <c r="O370" s="77"/>
      <c r="P370" s="77"/>
      <c r="Q370" s="77"/>
      <c r="R370" s="77"/>
      <c r="S370" s="77"/>
      <c r="T370" s="7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T370" s="19" t="s">
        <v>237</v>
      </c>
      <c r="AU370" s="19" t="s">
        <v>89</v>
      </c>
    </row>
    <row r="371" s="2" customFormat="1">
      <c r="A371" s="38"/>
      <c r="B371" s="39"/>
      <c r="C371" s="38"/>
      <c r="D371" s="199" t="s">
        <v>397</v>
      </c>
      <c r="E371" s="38"/>
      <c r="F371" s="200" t="s">
        <v>3504</v>
      </c>
      <c r="G371" s="38"/>
      <c r="H371" s="38"/>
      <c r="I371" s="193"/>
      <c r="J371" s="38"/>
      <c r="K371" s="38"/>
      <c r="L371" s="39"/>
      <c r="M371" s="194"/>
      <c r="N371" s="195"/>
      <c r="O371" s="77"/>
      <c r="P371" s="77"/>
      <c r="Q371" s="77"/>
      <c r="R371" s="77"/>
      <c r="S371" s="77"/>
      <c r="T371" s="7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T371" s="19" t="s">
        <v>397</v>
      </c>
      <c r="AU371" s="19" t="s">
        <v>89</v>
      </c>
    </row>
    <row r="372" s="13" customFormat="1">
      <c r="A372" s="13"/>
      <c r="B372" s="205"/>
      <c r="C372" s="13"/>
      <c r="D372" s="191" t="s">
        <v>519</v>
      </c>
      <c r="E372" s="206" t="s">
        <v>1</v>
      </c>
      <c r="F372" s="207" t="s">
        <v>3505</v>
      </c>
      <c r="G372" s="13"/>
      <c r="H372" s="208">
        <v>4</v>
      </c>
      <c r="I372" s="209"/>
      <c r="J372" s="13"/>
      <c r="K372" s="13"/>
      <c r="L372" s="205"/>
      <c r="M372" s="210"/>
      <c r="N372" s="211"/>
      <c r="O372" s="211"/>
      <c r="P372" s="211"/>
      <c r="Q372" s="211"/>
      <c r="R372" s="211"/>
      <c r="S372" s="211"/>
      <c r="T372" s="21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06" t="s">
        <v>519</v>
      </c>
      <c r="AU372" s="206" t="s">
        <v>89</v>
      </c>
      <c r="AV372" s="13" t="s">
        <v>89</v>
      </c>
      <c r="AW372" s="13" t="s">
        <v>35</v>
      </c>
      <c r="AX372" s="13" t="s">
        <v>79</v>
      </c>
      <c r="AY372" s="206" t="s">
        <v>230</v>
      </c>
    </row>
    <row r="373" s="14" customFormat="1">
      <c r="A373" s="14"/>
      <c r="B373" s="213"/>
      <c r="C373" s="14"/>
      <c r="D373" s="191" t="s">
        <v>519</v>
      </c>
      <c r="E373" s="214" t="s">
        <v>1</v>
      </c>
      <c r="F373" s="215" t="s">
        <v>534</v>
      </c>
      <c r="G373" s="14"/>
      <c r="H373" s="216">
        <v>4</v>
      </c>
      <c r="I373" s="217"/>
      <c r="J373" s="14"/>
      <c r="K373" s="14"/>
      <c r="L373" s="213"/>
      <c r="M373" s="218"/>
      <c r="N373" s="219"/>
      <c r="O373" s="219"/>
      <c r="P373" s="219"/>
      <c r="Q373" s="219"/>
      <c r="R373" s="219"/>
      <c r="S373" s="219"/>
      <c r="T373" s="220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14" t="s">
        <v>519</v>
      </c>
      <c r="AU373" s="214" t="s">
        <v>89</v>
      </c>
      <c r="AV373" s="14" t="s">
        <v>235</v>
      </c>
      <c r="AW373" s="14" t="s">
        <v>35</v>
      </c>
      <c r="AX373" s="14" t="s">
        <v>87</v>
      </c>
      <c r="AY373" s="214" t="s">
        <v>230</v>
      </c>
    </row>
    <row r="374" s="2" customFormat="1" ht="21.75" customHeight="1">
      <c r="A374" s="38"/>
      <c r="B374" s="177"/>
      <c r="C374" s="178" t="s">
        <v>406</v>
      </c>
      <c r="D374" s="178" t="s">
        <v>231</v>
      </c>
      <c r="E374" s="179" t="s">
        <v>2134</v>
      </c>
      <c r="F374" s="180" t="s">
        <v>2135</v>
      </c>
      <c r="G374" s="181" t="s">
        <v>514</v>
      </c>
      <c r="H374" s="182">
        <v>4.7999999999999998</v>
      </c>
      <c r="I374" s="183"/>
      <c r="J374" s="184">
        <f>ROUND(I374*H374,2)</f>
        <v>0</v>
      </c>
      <c r="K374" s="180" t="s">
        <v>515</v>
      </c>
      <c r="L374" s="39"/>
      <c r="M374" s="185" t="s">
        <v>1</v>
      </c>
      <c r="N374" s="186" t="s">
        <v>44</v>
      </c>
      <c r="O374" s="77"/>
      <c r="P374" s="187">
        <f>O374*H374</f>
        <v>0</v>
      </c>
      <c r="Q374" s="187">
        <v>0.0078849000000000002</v>
      </c>
      <c r="R374" s="187">
        <f>Q374*H374</f>
        <v>0.037847520000000003</v>
      </c>
      <c r="S374" s="187">
        <v>0</v>
      </c>
      <c r="T374" s="188">
        <f>S374*H374</f>
        <v>0</v>
      </c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R374" s="189" t="s">
        <v>235</v>
      </c>
      <c r="AT374" s="189" t="s">
        <v>231</v>
      </c>
      <c r="AU374" s="189" t="s">
        <v>89</v>
      </c>
      <c r="AY374" s="19" t="s">
        <v>230</v>
      </c>
      <c r="BE374" s="190">
        <f>IF(N374="základní",J374,0)</f>
        <v>0</v>
      </c>
      <c r="BF374" s="190">
        <f>IF(N374="snížená",J374,0)</f>
        <v>0</v>
      </c>
      <c r="BG374" s="190">
        <f>IF(N374="zákl. přenesená",J374,0)</f>
        <v>0</v>
      </c>
      <c r="BH374" s="190">
        <f>IF(N374="sníž. přenesená",J374,0)</f>
        <v>0</v>
      </c>
      <c r="BI374" s="190">
        <f>IF(N374="nulová",J374,0)</f>
        <v>0</v>
      </c>
      <c r="BJ374" s="19" t="s">
        <v>87</v>
      </c>
      <c r="BK374" s="190">
        <f>ROUND(I374*H374,2)</f>
        <v>0</v>
      </c>
      <c r="BL374" s="19" t="s">
        <v>235</v>
      </c>
      <c r="BM374" s="189" t="s">
        <v>3506</v>
      </c>
    </row>
    <row r="375" s="2" customFormat="1">
      <c r="A375" s="38"/>
      <c r="B375" s="39"/>
      <c r="C375" s="38"/>
      <c r="D375" s="191" t="s">
        <v>237</v>
      </c>
      <c r="E375" s="38"/>
      <c r="F375" s="192" t="s">
        <v>2137</v>
      </c>
      <c r="G375" s="38"/>
      <c r="H375" s="38"/>
      <c r="I375" s="193"/>
      <c r="J375" s="38"/>
      <c r="K375" s="38"/>
      <c r="L375" s="39"/>
      <c r="M375" s="194"/>
      <c r="N375" s="195"/>
      <c r="O375" s="77"/>
      <c r="P375" s="77"/>
      <c r="Q375" s="77"/>
      <c r="R375" s="77"/>
      <c r="S375" s="77"/>
      <c r="T375" s="7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T375" s="19" t="s">
        <v>237</v>
      </c>
      <c r="AU375" s="19" t="s">
        <v>89</v>
      </c>
    </row>
    <row r="376" s="2" customFormat="1">
      <c r="A376" s="38"/>
      <c r="B376" s="39"/>
      <c r="C376" s="38"/>
      <c r="D376" s="199" t="s">
        <v>397</v>
      </c>
      <c r="E376" s="38"/>
      <c r="F376" s="200" t="s">
        <v>2138</v>
      </c>
      <c r="G376" s="38"/>
      <c r="H376" s="38"/>
      <c r="I376" s="193"/>
      <c r="J376" s="38"/>
      <c r="K376" s="38"/>
      <c r="L376" s="39"/>
      <c r="M376" s="194"/>
      <c r="N376" s="195"/>
      <c r="O376" s="77"/>
      <c r="P376" s="77"/>
      <c r="Q376" s="77"/>
      <c r="R376" s="77"/>
      <c r="S376" s="77"/>
      <c r="T376" s="7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T376" s="19" t="s">
        <v>397</v>
      </c>
      <c r="AU376" s="19" t="s">
        <v>89</v>
      </c>
    </row>
    <row r="377" s="13" customFormat="1">
      <c r="A377" s="13"/>
      <c r="B377" s="205"/>
      <c r="C377" s="13"/>
      <c r="D377" s="191" t="s">
        <v>519</v>
      </c>
      <c r="E377" s="206" t="s">
        <v>1</v>
      </c>
      <c r="F377" s="207" t="s">
        <v>3507</v>
      </c>
      <c r="G377" s="13"/>
      <c r="H377" s="208">
        <v>1.2</v>
      </c>
      <c r="I377" s="209"/>
      <c r="J377" s="13"/>
      <c r="K377" s="13"/>
      <c r="L377" s="205"/>
      <c r="M377" s="210"/>
      <c r="N377" s="211"/>
      <c r="O377" s="211"/>
      <c r="P377" s="211"/>
      <c r="Q377" s="211"/>
      <c r="R377" s="211"/>
      <c r="S377" s="211"/>
      <c r="T377" s="21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06" t="s">
        <v>519</v>
      </c>
      <c r="AU377" s="206" t="s">
        <v>89</v>
      </c>
      <c r="AV377" s="13" t="s">
        <v>89</v>
      </c>
      <c r="AW377" s="13" t="s">
        <v>35</v>
      </c>
      <c r="AX377" s="13" t="s">
        <v>79</v>
      </c>
      <c r="AY377" s="206" t="s">
        <v>230</v>
      </c>
    </row>
    <row r="378" s="13" customFormat="1">
      <c r="A378" s="13"/>
      <c r="B378" s="205"/>
      <c r="C378" s="13"/>
      <c r="D378" s="191" t="s">
        <v>519</v>
      </c>
      <c r="E378" s="206" t="s">
        <v>1</v>
      </c>
      <c r="F378" s="207" t="s">
        <v>3508</v>
      </c>
      <c r="G378" s="13"/>
      <c r="H378" s="208">
        <v>3.6000000000000001</v>
      </c>
      <c r="I378" s="209"/>
      <c r="J378" s="13"/>
      <c r="K378" s="13"/>
      <c r="L378" s="205"/>
      <c r="M378" s="210"/>
      <c r="N378" s="211"/>
      <c r="O378" s="211"/>
      <c r="P378" s="211"/>
      <c r="Q378" s="211"/>
      <c r="R378" s="211"/>
      <c r="S378" s="211"/>
      <c r="T378" s="21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06" t="s">
        <v>519</v>
      </c>
      <c r="AU378" s="206" t="s">
        <v>89</v>
      </c>
      <c r="AV378" s="13" t="s">
        <v>89</v>
      </c>
      <c r="AW378" s="13" t="s">
        <v>35</v>
      </c>
      <c r="AX378" s="13" t="s">
        <v>79</v>
      </c>
      <c r="AY378" s="206" t="s">
        <v>230</v>
      </c>
    </row>
    <row r="379" s="14" customFormat="1">
      <c r="A379" s="14"/>
      <c r="B379" s="213"/>
      <c r="C379" s="14"/>
      <c r="D379" s="191" t="s">
        <v>519</v>
      </c>
      <c r="E379" s="214" t="s">
        <v>1</v>
      </c>
      <c r="F379" s="215" t="s">
        <v>534</v>
      </c>
      <c r="G379" s="14"/>
      <c r="H379" s="216">
        <v>4.7999999999999998</v>
      </c>
      <c r="I379" s="217"/>
      <c r="J379" s="14"/>
      <c r="K379" s="14"/>
      <c r="L379" s="213"/>
      <c r="M379" s="218"/>
      <c r="N379" s="219"/>
      <c r="O379" s="219"/>
      <c r="P379" s="219"/>
      <c r="Q379" s="219"/>
      <c r="R379" s="219"/>
      <c r="S379" s="219"/>
      <c r="T379" s="220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14" t="s">
        <v>519</v>
      </c>
      <c r="AU379" s="214" t="s">
        <v>89</v>
      </c>
      <c r="AV379" s="14" t="s">
        <v>235</v>
      </c>
      <c r="AW379" s="14" t="s">
        <v>35</v>
      </c>
      <c r="AX379" s="14" t="s">
        <v>87</v>
      </c>
      <c r="AY379" s="214" t="s">
        <v>230</v>
      </c>
    </row>
    <row r="380" s="2" customFormat="1" ht="24.15" customHeight="1">
      <c r="A380" s="38"/>
      <c r="B380" s="177"/>
      <c r="C380" s="178" t="s">
        <v>410</v>
      </c>
      <c r="D380" s="178" t="s">
        <v>231</v>
      </c>
      <c r="E380" s="179" t="s">
        <v>2140</v>
      </c>
      <c r="F380" s="180" t="s">
        <v>2141</v>
      </c>
      <c r="G380" s="181" t="s">
        <v>514</v>
      </c>
      <c r="H380" s="182">
        <v>4.7999999999999998</v>
      </c>
      <c r="I380" s="183"/>
      <c r="J380" s="184">
        <f>ROUND(I380*H380,2)</f>
        <v>0</v>
      </c>
      <c r="K380" s="180" t="s">
        <v>515</v>
      </c>
      <c r="L380" s="39"/>
      <c r="M380" s="185" t="s">
        <v>1</v>
      </c>
      <c r="N380" s="186" t="s">
        <v>44</v>
      </c>
      <c r="O380" s="77"/>
      <c r="P380" s="187">
        <f>O380*H380</f>
        <v>0</v>
      </c>
      <c r="Q380" s="187">
        <v>0</v>
      </c>
      <c r="R380" s="187">
        <f>Q380*H380</f>
        <v>0</v>
      </c>
      <c r="S380" s="187">
        <v>0</v>
      </c>
      <c r="T380" s="188">
        <f>S380*H380</f>
        <v>0</v>
      </c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R380" s="189" t="s">
        <v>235</v>
      </c>
      <c r="AT380" s="189" t="s">
        <v>231</v>
      </c>
      <c r="AU380" s="189" t="s">
        <v>89</v>
      </c>
      <c r="AY380" s="19" t="s">
        <v>230</v>
      </c>
      <c r="BE380" s="190">
        <f>IF(N380="základní",J380,0)</f>
        <v>0</v>
      </c>
      <c r="BF380" s="190">
        <f>IF(N380="snížená",J380,0)</f>
        <v>0</v>
      </c>
      <c r="BG380" s="190">
        <f>IF(N380="zákl. přenesená",J380,0)</f>
        <v>0</v>
      </c>
      <c r="BH380" s="190">
        <f>IF(N380="sníž. přenesená",J380,0)</f>
        <v>0</v>
      </c>
      <c r="BI380" s="190">
        <f>IF(N380="nulová",J380,0)</f>
        <v>0</v>
      </c>
      <c r="BJ380" s="19" t="s">
        <v>87</v>
      </c>
      <c r="BK380" s="190">
        <f>ROUND(I380*H380,2)</f>
        <v>0</v>
      </c>
      <c r="BL380" s="19" t="s">
        <v>235</v>
      </c>
      <c r="BM380" s="189" t="s">
        <v>3509</v>
      </c>
    </row>
    <row r="381" s="2" customFormat="1">
      <c r="A381" s="38"/>
      <c r="B381" s="39"/>
      <c r="C381" s="38"/>
      <c r="D381" s="191" t="s">
        <v>237</v>
      </c>
      <c r="E381" s="38"/>
      <c r="F381" s="192" t="s">
        <v>2143</v>
      </c>
      <c r="G381" s="38"/>
      <c r="H381" s="38"/>
      <c r="I381" s="193"/>
      <c r="J381" s="38"/>
      <c r="K381" s="38"/>
      <c r="L381" s="39"/>
      <c r="M381" s="194"/>
      <c r="N381" s="195"/>
      <c r="O381" s="77"/>
      <c r="P381" s="77"/>
      <c r="Q381" s="77"/>
      <c r="R381" s="77"/>
      <c r="S381" s="77"/>
      <c r="T381" s="7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19" t="s">
        <v>237</v>
      </c>
      <c r="AU381" s="19" t="s">
        <v>89</v>
      </c>
    </row>
    <row r="382" s="2" customFormat="1">
      <c r="A382" s="38"/>
      <c r="B382" s="39"/>
      <c r="C382" s="38"/>
      <c r="D382" s="199" t="s">
        <v>397</v>
      </c>
      <c r="E382" s="38"/>
      <c r="F382" s="200" t="s">
        <v>2144</v>
      </c>
      <c r="G382" s="38"/>
      <c r="H382" s="38"/>
      <c r="I382" s="193"/>
      <c r="J382" s="38"/>
      <c r="K382" s="38"/>
      <c r="L382" s="39"/>
      <c r="M382" s="194"/>
      <c r="N382" s="195"/>
      <c r="O382" s="77"/>
      <c r="P382" s="77"/>
      <c r="Q382" s="77"/>
      <c r="R382" s="77"/>
      <c r="S382" s="77"/>
      <c r="T382" s="7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T382" s="19" t="s">
        <v>397</v>
      </c>
      <c r="AU382" s="19" t="s">
        <v>89</v>
      </c>
    </row>
    <row r="383" s="2" customFormat="1" ht="16.5" customHeight="1">
      <c r="A383" s="38"/>
      <c r="B383" s="177"/>
      <c r="C383" s="178" t="s">
        <v>416</v>
      </c>
      <c r="D383" s="178" t="s">
        <v>231</v>
      </c>
      <c r="E383" s="179" t="s">
        <v>3510</v>
      </c>
      <c r="F383" s="180" t="s">
        <v>3511</v>
      </c>
      <c r="G383" s="181" t="s">
        <v>748</v>
      </c>
      <c r="H383" s="182">
        <v>0.20000000000000001</v>
      </c>
      <c r="I383" s="183"/>
      <c r="J383" s="184">
        <f>ROUND(I383*H383,2)</f>
        <v>0</v>
      </c>
      <c r="K383" s="180" t="s">
        <v>515</v>
      </c>
      <c r="L383" s="39"/>
      <c r="M383" s="185" t="s">
        <v>1</v>
      </c>
      <c r="N383" s="186" t="s">
        <v>44</v>
      </c>
      <c r="O383" s="77"/>
      <c r="P383" s="187">
        <f>O383*H383</f>
        <v>0</v>
      </c>
      <c r="Q383" s="187">
        <v>1.06277</v>
      </c>
      <c r="R383" s="187">
        <f>Q383*H383</f>
        <v>0.21255400000000002</v>
      </c>
      <c r="S383" s="187">
        <v>0</v>
      </c>
      <c r="T383" s="188">
        <f>S383*H383</f>
        <v>0</v>
      </c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R383" s="189" t="s">
        <v>235</v>
      </c>
      <c r="AT383" s="189" t="s">
        <v>231</v>
      </c>
      <c r="AU383" s="189" t="s">
        <v>89</v>
      </c>
      <c r="AY383" s="19" t="s">
        <v>230</v>
      </c>
      <c r="BE383" s="190">
        <f>IF(N383="základní",J383,0)</f>
        <v>0</v>
      </c>
      <c r="BF383" s="190">
        <f>IF(N383="snížená",J383,0)</f>
        <v>0</v>
      </c>
      <c r="BG383" s="190">
        <f>IF(N383="zákl. přenesená",J383,0)</f>
        <v>0</v>
      </c>
      <c r="BH383" s="190">
        <f>IF(N383="sníž. přenesená",J383,0)</f>
        <v>0</v>
      </c>
      <c r="BI383" s="190">
        <f>IF(N383="nulová",J383,0)</f>
        <v>0</v>
      </c>
      <c r="BJ383" s="19" t="s">
        <v>87</v>
      </c>
      <c r="BK383" s="190">
        <f>ROUND(I383*H383,2)</f>
        <v>0</v>
      </c>
      <c r="BL383" s="19" t="s">
        <v>235</v>
      </c>
      <c r="BM383" s="189" t="s">
        <v>3512</v>
      </c>
    </row>
    <row r="384" s="2" customFormat="1">
      <c r="A384" s="38"/>
      <c r="B384" s="39"/>
      <c r="C384" s="38"/>
      <c r="D384" s="191" t="s">
        <v>237</v>
      </c>
      <c r="E384" s="38"/>
      <c r="F384" s="192" t="s">
        <v>3513</v>
      </c>
      <c r="G384" s="38"/>
      <c r="H384" s="38"/>
      <c r="I384" s="193"/>
      <c r="J384" s="38"/>
      <c r="K384" s="38"/>
      <c r="L384" s="39"/>
      <c r="M384" s="194"/>
      <c r="N384" s="195"/>
      <c r="O384" s="77"/>
      <c r="P384" s="77"/>
      <c r="Q384" s="77"/>
      <c r="R384" s="77"/>
      <c r="S384" s="77"/>
      <c r="T384" s="7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T384" s="19" t="s">
        <v>237</v>
      </c>
      <c r="AU384" s="19" t="s">
        <v>89</v>
      </c>
    </row>
    <row r="385" s="2" customFormat="1">
      <c r="A385" s="38"/>
      <c r="B385" s="39"/>
      <c r="C385" s="38"/>
      <c r="D385" s="199" t="s">
        <v>397</v>
      </c>
      <c r="E385" s="38"/>
      <c r="F385" s="200" t="s">
        <v>3514</v>
      </c>
      <c r="G385" s="38"/>
      <c r="H385" s="38"/>
      <c r="I385" s="193"/>
      <c r="J385" s="38"/>
      <c r="K385" s="38"/>
      <c r="L385" s="39"/>
      <c r="M385" s="194"/>
      <c r="N385" s="195"/>
      <c r="O385" s="77"/>
      <c r="P385" s="77"/>
      <c r="Q385" s="77"/>
      <c r="R385" s="77"/>
      <c r="S385" s="77"/>
      <c r="T385" s="7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T385" s="19" t="s">
        <v>397</v>
      </c>
      <c r="AU385" s="19" t="s">
        <v>89</v>
      </c>
    </row>
    <row r="386" s="13" customFormat="1">
      <c r="A386" s="13"/>
      <c r="B386" s="205"/>
      <c r="C386" s="13"/>
      <c r="D386" s="191" t="s">
        <v>519</v>
      </c>
      <c r="E386" s="206" t="s">
        <v>1</v>
      </c>
      <c r="F386" s="207" t="s">
        <v>3515</v>
      </c>
      <c r="G386" s="13"/>
      <c r="H386" s="208">
        <v>0.20000000000000001</v>
      </c>
      <c r="I386" s="209"/>
      <c r="J386" s="13"/>
      <c r="K386" s="13"/>
      <c r="L386" s="205"/>
      <c r="M386" s="210"/>
      <c r="N386" s="211"/>
      <c r="O386" s="211"/>
      <c r="P386" s="211"/>
      <c r="Q386" s="211"/>
      <c r="R386" s="211"/>
      <c r="S386" s="211"/>
      <c r="T386" s="21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06" t="s">
        <v>519</v>
      </c>
      <c r="AU386" s="206" t="s">
        <v>89</v>
      </c>
      <c r="AV386" s="13" t="s">
        <v>89</v>
      </c>
      <c r="AW386" s="13" t="s">
        <v>35</v>
      </c>
      <c r="AX386" s="13" t="s">
        <v>79</v>
      </c>
      <c r="AY386" s="206" t="s">
        <v>230</v>
      </c>
    </row>
    <row r="387" s="14" customFormat="1">
      <c r="A387" s="14"/>
      <c r="B387" s="213"/>
      <c r="C387" s="14"/>
      <c r="D387" s="191" t="s">
        <v>519</v>
      </c>
      <c r="E387" s="214" t="s">
        <v>1</v>
      </c>
      <c r="F387" s="215" t="s">
        <v>534</v>
      </c>
      <c r="G387" s="14"/>
      <c r="H387" s="216">
        <v>0.20000000000000001</v>
      </c>
      <c r="I387" s="217"/>
      <c r="J387" s="14"/>
      <c r="K387" s="14"/>
      <c r="L387" s="213"/>
      <c r="M387" s="218"/>
      <c r="N387" s="219"/>
      <c r="O387" s="219"/>
      <c r="P387" s="219"/>
      <c r="Q387" s="219"/>
      <c r="R387" s="219"/>
      <c r="S387" s="219"/>
      <c r="T387" s="22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14" t="s">
        <v>519</v>
      </c>
      <c r="AU387" s="214" t="s">
        <v>89</v>
      </c>
      <c r="AV387" s="14" t="s">
        <v>235</v>
      </c>
      <c r="AW387" s="14" t="s">
        <v>35</v>
      </c>
      <c r="AX387" s="14" t="s">
        <v>87</v>
      </c>
      <c r="AY387" s="214" t="s">
        <v>230</v>
      </c>
    </row>
    <row r="388" s="2" customFormat="1" ht="16.5" customHeight="1">
      <c r="A388" s="38"/>
      <c r="B388" s="177"/>
      <c r="C388" s="178" t="s">
        <v>422</v>
      </c>
      <c r="D388" s="178" t="s">
        <v>231</v>
      </c>
      <c r="E388" s="179" t="s">
        <v>3516</v>
      </c>
      <c r="F388" s="180" t="s">
        <v>3517</v>
      </c>
      <c r="G388" s="181" t="s">
        <v>514</v>
      </c>
      <c r="H388" s="182">
        <v>88.122</v>
      </c>
      <c r="I388" s="183"/>
      <c r="J388" s="184">
        <f>ROUND(I388*H388,2)</f>
        <v>0</v>
      </c>
      <c r="K388" s="180" t="s">
        <v>515</v>
      </c>
      <c r="L388" s="39"/>
      <c r="M388" s="185" t="s">
        <v>1</v>
      </c>
      <c r="N388" s="186" t="s">
        <v>44</v>
      </c>
      <c r="O388" s="77"/>
      <c r="P388" s="187">
        <f>O388*H388</f>
        <v>0</v>
      </c>
      <c r="Q388" s="187">
        <v>0</v>
      </c>
      <c r="R388" s="187">
        <f>Q388*H388</f>
        <v>0</v>
      </c>
      <c r="S388" s="187">
        <v>0</v>
      </c>
      <c r="T388" s="188">
        <f>S388*H388</f>
        <v>0</v>
      </c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R388" s="189" t="s">
        <v>235</v>
      </c>
      <c r="AT388" s="189" t="s">
        <v>231</v>
      </c>
      <c r="AU388" s="189" t="s">
        <v>89</v>
      </c>
      <c r="AY388" s="19" t="s">
        <v>230</v>
      </c>
      <c r="BE388" s="190">
        <f>IF(N388="základní",J388,0)</f>
        <v>0</v>
      </c>
      <c r="BF388" s="190">
        <f>IF(N388="snížená",J388,0)</f>
        <v>0</v>
      </c>
      <c r="BG388" s="190">
        <f>IF(N388="zákl. přenesená",J388,0)</f>
        <v>0</v>
      </c>
      <c r="BH388" s="190">
        <f>IF(N388="sníž. přenesená",J388,0)</f>
        <v>0</v>
      </c>
      <c r="BI388" s="190">
        <f>IF(N388="nulová",J388,0)</f>
        <v>0</v>
      </c>
      <c r="BJ388" s="19" t="s">
        <v>87</v>
      </c>
      <c r="BK388" s="190">
        <f>ROUND(I388*H388,2)</f>
        <v>0</v>
      </c>
      <c r="BL388" s="19" t="s">
        <v>235</v>
      </c>
      <c r="BM388" s="189" t="s">
        <v>3518</v>
      </c>
    </row>
    <row r="389" s="2" customFormat="1">
      <c r="A389" s="38"/>
      <c r="B389" s="39"/>
      <c r="C389" s="38"/>
      <c r="D389" s="191" t="s">
        <v>237</v>
      </c>
      <c r="E389" s="38"/>
      <c r="F389" s="192" t="s">
        <v>3519</v>
      </c>
      <c r="G389" s="38"/>
      <c r="H389" s="38"/>
      <c r="I389" s="193"/>
      <c r="J389" s="38"/>
      <c r="K389" s="38"/>
      <c r="L389" s="39"/>
      <c r="M389" s="194"/>
      <c r="N389" s="195"/>
      <c r="O389" s="77"/>
      <c r="P389" s="77"/>
      <c r="Q389" s="77"/>
      <c r="R389" s="77"/>
      <c r="S389" s="77"/>
      <c r="T389" s="7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19" t="s">
        <v>237</v>
      </c>
      <c r="AU389" s="19" t="s">
        <v>89</v>
      </c>
    </row>
    <row r="390" s="2" customFormat="1">
      <c r="A390" s="38"/>
      <c r="B390" s="39"/>
      <c r="C390" s="38"/>
      <c r="D390" s="199" t="s">
        <v>397</v>
      </c>
      <c r="E390" s="38"/>
      <c r="F390" s="200" t="s">
        <v>3520</v>
      </c>
      <c r="G390" s="38"/>
      <c r="H390" s="38"/>
      <c r="I390" s="193"/>
      <c r="J390" s="38"/>
      <c r="K390" s="38"/>
      <c r="L390" s="39"/>
      <c r="M390" s="194"/>
      <c r="N390" s="195"/>
      <c r="O390" s="77"/>
      <c r="P390" s="77"/>
      <c r="Q390" s="77"/>
      <c r="R390" s="77"/>
      <c r="S390" s="77"/>
      <c r="T390" s="7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T390" s="19" t="s">
        <v>397</v>
      </c>
      <c r="AU390" s="19" t="s">
        <v>89</v>
      </c>
    </row>
    <row r="391" s="13" customFormat="1">
      <c r="A391" s="13"/>
      <c r="B391" s="205"/>
      <c r="C391" s="13"/>
      <c r="D391" s="191" t="s">
        <v>519</v>
      </c>
      <c r="E391" s="206" t="s">
        <v>1</v>
      </c>
      <c r="F391" s="207" t="s">
        <v>3521</v>
      </c>
      <c r="G391" s="13"/>
      <c r="H391" s="208">
        <v>88.122</v>
      </c>
      <c r="I391" s="209"/>
      <c r="J391" s="13"/>
      <c r="K391" s="13"/>
      <c r="L391" s="205"/>
      <c r="M391" s="210"/>
      <c r="N391" s="211"/>
      <c r="O391" s="211"/>
      <c r="P391" s="211"/>
      <c r="Q391" s="211"/>
      <c r="R391" s="211"/>
      <c r="S391" s="211"/>
      <c r="T391" s="21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06" t="s">
        <v>519</v>
      </c>
      <c r="AU391" s="206" t="s">
        <v>89</v>
      </c>
      <c r="AV391" s="13" t="s">
        <v>89</v>
      </c>
      <c r="AW391" s="13" t="s">
        <v>35</v>
      </c>
      <c r="AX391" s="13" t="s">
        <v>79</v>
      </c>
      <c r="AY391" s="206" t="s">
        <v>230</v>
      </c>
    </row>
    <row r="392" s="14" customFormat="1">
      <c r="A392" s="14"/>
      <c r="B392" s="213"/>
      <c r="C392" s="14"/>
      <c r="D392" s="191" t="s">
        <v>519</v>
      </c>
      <c r="E392" s="214" t="s">
        <v>1</v>
      </c>
      <c r="F392" s="215" t="s">
        <v>534</v>
      </c>
      <c r="G392" s="14"/>
      <c r="H392" s="216">
        <v>88.122</v>
      </c>
      <c r="I392" s="217"/>
      <c r="J392" s="14"/>
      <c r="K392" s="14"/>
      <c r="L392" s="213"/>
      <c r="M392" s="218"/>
      <c r="N392" s="219"/>
      <c r="O392" s="219"/>
      <c r="P392" s="219"/>
      <c r="Q392" s="219"/>
      <c r="R392" s="219"/>
      <c r="S392" s="219"/>
      <c r="T392" s="220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14" t="s">
        <v>519</v>
      </c>
      <c r="AU392" s="214" t="s">
        <v>89</v>
      </c>
      <c r="AV392" s="14" t="s">
        <v>235</v>
      </c>
      <c r="AW392" s="14" t="s">
        <v>35</v>
      </c>
      <c r="AX392" s="14" t="s">
        <v>87</v>
      </c>
      <c r="AY392" s="214" t="s">
        <v>230</v>
      </c>
    </row>
    <row r="393" s="2" customFormat="1" ht="16.5" customHeight="1">
      <c r="A393" s="38"/>
      <c r="B393" s="177"/>
      <c r="C393" s="178" t="s">
        <v>426</v>
      </c>
      <c r="D393" s="178" t="s">
        <v>231</v>
      </c>
      <c r="E393" s="179" t="s">
        <v>3522</v>
      </c>
      <c r="F393" s="180" t="s">
        <v>3523</v>
      </c>
      <c r="G393" s="181" t="s">
        <v>578</v>
      </c>
      <c r="H393" s="182">
        <v>750.14999999999998</v>
      </c>
      <c r="I393" s="183"/>
      <c r="J393" s="184">
        <f>ROUND(I393*H393,2)</f>
        <v>0</v>
      </c>
      <c r="K393" s="180" t="s">
        <v>515</v>
      </c>
      <c r="L393" s="39"/>
      <c r="M393" s="185" t="s">
        <v>1</v>
      </c>
      <c r="N393" s="186" t="s">
        <v>44</v>
      </c>
      <c r="O393" s="77"/>
      <c r="P393" s="187">
        <f>O393*H393</f>
        <v>0</v>
      </c>
      <c r="Q393" s="187">
        <v>2.13408</v>
      </c>
      <c r="R393" s="187">
        <f>Q393*H393</f>
        <v>1600.8801119999998</v>
      </c>
      <c r="S393" s="187">
        <v>0</v>
      </c>
      <c r="T393" s="188">
        <f>S393*H393</f>
        <v>0</v>
      </c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R393" s="189" t="s">
        <v>235</v>
      </c>
      <c r="AT393" s="189" t="s">
        <v>231</v>
      </c>
      <c r="AU393" s="189" t="s">
        <v>89</v>
      </c>
      <c r="AY393" s="19" t="s">
        <v>230</v>
      </c>
      <c r="BE393" s="190">
        <f>IF(N393="základní",J393,0)</f>
        <v>0</v>
      </c>
      <c r="BF393" s="190">
        <f>IF(N393="snížená",J393,0)</f>
        <v>0</v>
      </c>
      <c r="BG393" s="190">
        <f>IF(N393="zákl. přenesená",J393,0)</f>
        <v>0</v>
      </c>
      <c r="BH393" s="190">
        <f>IF(N393="sníž. přenesená",J393,0)</f>
        <v>0</v>
      </c>
      <c r="BI393" s="190">
        <f>IF(N393="nulová",J393,0)</f>
        <v>0</v>
      </c>
      <c r="BJ393" s="19" t="s">
        <v>87</v>
      </c>
      <c r="BK393" s="190">
        <f>ROUND(I393*H393,2)</f>
        <v>0</v>
      </c>
      <c r="BL393" s="19" t="s">
        <v>235</v>
      </c>
      <c r="BM393" s="189" t="s">
        <v>3524</v>
      </c>
    </row>
    <row r="394" s="2" customFormat="1">
      <c r="A394" s="38"/>
      <c r="B394" s="39"/>
      <c r="C394" s="38"/>
      <c r="D394" s="191" t="s">
        <v>237</v>
      </c>
      <c r="E394" s="38"/>
      <c r="F394" s="192" t="s">
        <v>3525</v>
      </c>
      <c r="G394" s="38"/>
      <c r="H394" s="38"/>
      <c r="I394" s="193"/>
      <c r="J394" s="38"/>
      <c r="K394" s="38"/>
      <c r="L394" s="39"/>
      <c r="M394" s="194"/>
      <c r="N394" s="195"/>
      <c r="O394" s="77"/>
      <c r="P394" s="77"/>
      <c r="Q394" s="77"/>
      <c r="R394" s="77"/>
      <c r="S394" s="77"/>
      <c r="T394" s="7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T394" s="19" t="s">
        <v>237</v>
      </c>
      <c r="AU394" s="19" t="s">
        <v>89</v>
      </c>
    </row>
    <row r="395" s="2" customFormat="1">
      <c r="A395" s="38"/>
      <c r="B395" s="39"/>
      <c r="C395" s="38"/>
      <c r="D395" s="199" t="s">
        <v>397</v>
      </c>
      <c r="E395" s="38"/>
      <c r="F395" s="200" t="s">
        <v>3526</v>
      </c>
      <c r="G395" s="38"/>
      <c r="H395" s="38"/>
      <c r="I395" s="193"/>
      <c r="J395" s="38"/>
      <c r="K395" s="38"/>
      <c r="L395" s="39"/>
      <c r="M395" s="194"/>
      <c r="N395" s="195"/>
      <c r="O395" s="77"/>
      <c r="P395" s="77"/>
      <c r="Q395" s="77"/>
      <c r="R395" s="77"/>
      <c r="S395" s="77"/>
      <c r="T395" s="7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19" t="s">
        <v>397</v>
      </c>
      <c r="AU395" s="19" t="s">
        <v>89</v>
      </c>
    </row>
    <row r="396" s="13" customFormat="1">
      <c r="A396" s="13"/>
      <c r="B396" s="205"/>
      <c r="C396" s="13"/>
      <c r="D396" s="191" t="s">
        <v>519</v>
      </c>
      <c r="E396" s="206" t="s">
        <v>1</v>
      </c>
      <c r="F396" s="207" t="s">
        <v>3364</v>
      </c>
      <c r="G396" s="13"/>
      <c r="H396" s="208">
        <v>80.424999999999997</v>
      </c>
      <c r="I396" s="209"/>
      <c r="J396" s="13"/>
      <c r="K396" s="13"/>
      <c r="L396" s="205"/>
      <c r="M396" s="210"/>
      <c r="N396" s="211"/>
      <c r="O396" s="211"/>
      <c r="P396" s="211"/>
      <c r="Q396" s="211"/>
      <c r="R396" s="211"/>
      <c r="S396" s="211"/>
      <c r="T396" s="21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06" t="s">
        <v>519</v>
      </c>
      <c r="AU396" s="206" t="s">
        <v>89</v>
      </c>
      <c r="AV396" s="13" t="s">
        <v>89</v>
      </c>
      <c r="AW396" s="13" t="s">
        <v>35</v>
      </c>
      <c r="AX396" s="13" t="s">
        <v>79</v>
      </c>
      <c r="AY396" s="206" t="s">
        <v>230</v>
      </c>
    </row>
    <row r="397" s="13" customFormat="1">
      <c r="A397" s="13"/>
      <c r="B397" s="205"/>
      <c r="C397" s="13"/>
      <c r="D397" s="191" t="s">
        <v>519</v>
      </c>
      <c r="E397" s="206" t="s">
        <v>1</v>
      </c>
      <c r="F397" s="207" t="s">
        <v>3365</v>
      </c>
      <c r="G397" s="13"/>
      <c r="H397" s="208">
        <v>669.72500000000002</v>
      </c>
      <c r="I397" s="209"/>
      <c r="J397" s="13"/>
      <c r="K397" s="13"/>
      <c r="L397" s="205"/>
      <c r="M397" s="210"/>
      <c r="N397" s="211"/>
      <c r="O397" s="211"/>
      <c r="P397" s="211"/>
      <c r="Q397" s="211"/>
      <c r="R397" s="211"/>
      <c r="S397" s="211"/>
      <c r="T397" s="21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06" t="s">
        <v>519</v>
      </c>
      <c r="AU397" s="206" t="s">
        <v>89</v>
      </c>
      <c r="AV397" s="13" t="s">
        <v>89</v>
      </c>
      <c r="AW397" s="13" t="s">
        <v>35</v>
      </c>
      <c r="AX397" s="13" t="s">
        <v>79</v>
      </c>
      <c r="AY397" s="206" t="s">
        <v>230</v>
      </c>
    </row>
    <row r="398" s="14" customFormat="1">
      <c r="A398" s="14"/>
      <c r="B398" s="213"/>
      <c r="C398" s="14"/>
      <c r="D398" s="191" t="s">
        <v>519</v>
      </c>
      <c r="E398" s="214" t="s">
        <v>1</v>
      </c>
      <c r="F398" s="215" t="s">
        <v>534</v>
      </c>
      <c r="G398" s="14"/>
      <c r="H398" s="216">
        <v>750.14999999999998</v>
      </c>
      <c r="I398" s="217"/>
      <c r="J398" s="14"/>
      <c r="K398" s="14"/>
      <c r="L398" s="213"/>
      <c r="M398" s="218"/>
      <c r="N398" s="219"/>
      <c r="O398" s="219"/>
      <c r="P398" s="219"/>
      <c r="Q398" s="219"/>
      <c r="R398" s="219"/>
      <c r="S398" s="219"/>
      <c r="T398" s="22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14" t="s">
        <v>519</v>
      </c>
      <c r="AU398" s="214" t="s">
        <v>89</v>
      </c>
      <c r="AV398" s="14" t="s">
        <v>235</v>
      </c>
      <c r="AW398" s="14" t="s">
        <v>35</v>
      </c>
      <c r="AX398" s="14" t="s">
        <v>87</v>
      </c>
      <c r="AY398" s="214" t="s">
        <v>230</v>
      </c>
    </row>
    <row r="399" s="2" customFormat="1" ht="16.5" customHeight="1">
      <c r="A399" s="38"/>
      <c r="B399" s="177"/>
      <c r="C399" s="178" t="s">
        <v>430</v>
      </c>
      <c r="D399" s="178" t="s">
        <v>231</v>
      </c>
      <c r="E399" s="179" t="s">
        <v>3527</v>
      </c>
      <c r="F399" s="180" t="s">
        <v>3528</v>
      </c>
      <c r="G399" s="181" t="s">
        <v>578</v>
      </c>
      <c r="H399" s="182">
        <v>785.39800000000002</v>
      </c>
      <c r="I399" s="183"/>
      <c r="J399" s="184">
        <f>ROUND(I399*H399,2)</f>
        <v>0</v>
      </c>
      <c r="K399" s="180" t="s">
        <v>515</v>
      </c>
      <c r="L399" s="39"/>
      <c r="M399" s="185" t="s">
        <v>1</v>
      </c>
      <c r="N399" s="186" t="s">
        <v>44</v>
      </c>
      <c r="O399" s="77"/>
      <c r="P399" s="187">
        <f>O399*H399</f>
        <v>0</v>
      </c>
      <c r="Q399" s="187">
        <v>2.13408</v>
      </c>
      <c r="R399" s="187">
        <f>Q399*H399</f>
        <v>1676.10216384</v>
      </c>
      <c r="S399" s="187">
        <v>0</v>
      </c>
      <c r="T399" s="188">
        <f>S399*H399</f>
        <v>0</v>
      </c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R399" s="189" t="s">
        <v>235</v>
      </c>
      <c r="AT399" s="189" t="s">
        <v>231</v>
      </c>
      <c r="AU399" s="189" t="s">
        <v>89</v>
      </c>
      <c r="AY399" s="19" t="s">
        <v>230</v>
      </c>
      <c r="BE399" s="190">
        <f>IF(N399="základní",J399,0)</f>
        <v>0</v>
      </c>
      <c r="BF399" s="190">
        <f>IF(N399="snížená",J399,0)</f>
        <v>0</v>
      </c>
      <c r="BG399" s="190">
        <f>IF(N399="zákl. přenesená",J399,0)</f>
        <v>0</v>
      </c>
      <c r="BH399" s="190">
        <f>IF(N399="sníž. přenesená",J399,0)</f>
        <v>0</v>
      </c>
      <c r="BI399" s="190">
        <f>IF(N399="nulová",J399,0)</f>
        <v>0</v>
      </c>
      <c r="BJ399" s="19" t="s">
        <v>87</v>
      </c>
      <c r="BK399" s="190">
        <f>ROUND(I399*H399,2)</f>
        <v>0</v>
      </c>
      <c r="BL399" s="19" t="s">
        <v>235</v>
      </c>
      <c r="BM399" s="189" t="s">
        <v>3529</v>
      </c>
    </row>
    <row r="400" s="2" customFormat="1">
      <c r="A400" s="38"/>
      <c r="B400" s="39"/>
      <c r="C400" s="38"/>
      <c r="D400" s="191" t="s">
        <v>237</v>
      </c>
      <c r="E400" s="38"/>
      <c r="F400" s="192" t="s">
        <v>3530</v>
      </c>
      <c r="G400" s="38"/>
      <c r="H400" s="38"/>
      <c r="I400" s="193"/>
      <c r="J400" s="38"/>
      <c r="K400" s="38"/>
      <c r="L400" s="39"/>
      <c r="M400" s="194"/>
      <c r="N400" s="195"/>
      <c r="O400" s="77"/>
      <c r="P400" s="77"/>
      <c r="Q400" s="77"/>
      <c r="R400" s="77"/>
      <c r="S400" s="77"/>
      <c r="T400" s="7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T400" s="19" t="s">
        <v>237</v>
      </c>
      <c r="AU400" s="19" t="s">
        <v>89</v>
      </c>
    </row>
    <row r="401" s="2" customFormat="1">
      <c r="A401" s="38"/>
      <c r="B401" s="39"/>
      <c r="C401" s="38"/>
      <c r="D401" s="199" t="s">
        <v>397</v>
      </c>
      <c r="E401" s="38"/>
      <c r="F401" s="200" t="s">
        <v>3531</v>
      </c>
      <c r="G401" s="38"/>
      <c r="H401" s="38"/>
      <c r="I401" s="193"/>
      <c r="J401" s="38"/>
      <c r="K401" s="38"/>
      <c r="L401" s="39"/>
      <c r="M401" s="194"/>
      <c r="N401" s="195"/>
      <c r="O401" s="77"/>
      <c r="P401" s="77"/>
      <c r="Q401" s="77"/>
      <c r="R401" s="77"/>
      <c r="S401" s="77"/>
      <c r="T401" s="7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T401" s="19" t="s">
        <v>397</v>
      </c>
      <c r="AU401" s="19" t="s">
        <v>89</v>
      </c>
    </row>
    <row r="402" s="13" customFormat="1">
      <c r="A402" s="13"/>
      <c r="B402" s="205"/>
      <c r="C402" s="13"/>
      <c r="D402" s="191" t="s">
        <v>519</v>
      </c>
      <c r="E402" s="206" t="s">
        <v>1</v>
      </c>
      <c r="F402" s="207" t="s">
        <v>3364</v>
      </c>
      <c r="G402" s="13"/>
      <c r="H402" s="208">
        <v>80.424999999999997</v>
      </c>
      <c r="I402" s="209"/>
      <c r="J402" s="13"/>
      <c r="K402" s="13"/>
      <c r="L402" s="205"/>
      <c r="M402" s="210"/>
      <c r="N402" s="211"/>
      <c r="O402" s="211"/>
      <c r="P402" s="211"/>
      <c r="Q402" s="211"/>
      <c r="R402" s="211"/>
      <c r="S402" s="211"/>
      <c r="T402" s="212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06" t="s">
        <v>519</v>
      </c>
      <c r="AU402" s="206" t="s">
        <v>89</v>
      </c>
      <c r="AV402" s="13" t="s">
        <v>89</v>
      </c>
      <c r="AW402" s="13" t="s">
        <v>35</v>
      </c>
      <c r="AX402" s="13" t="s">
        <v>79</v>
      </c>
      <c r="AY402" s="206" t="s">
        <v>230</v>
      </c>
    </row>
    <row r="403" s="13" customFormat="1">
      <c r="A403" s="13"/>
      <c r="B403" s="205"/>
      <c r="C403" s="13"/>
      <c r="D403" s="191" t="s">
        <v>519</v>
      </c>
      <c r="E403" s="206" t="s">
        <v>1</v>
      </c>
      <c r="F403" s="207" t="s">
        <v>3366</v>
      </c>
      <c r="G403" s="13"/>
      <c r="H403" s="208">
        <v>704.97299999999996</v>
      </c>
      <c r="I403" s="209"/>
      <c r="J403" s="13"/>
      <c r="K403" s="13"/>
      <c r="L403" s="205"/>
      <c r="M403" s="210"/>
      <c r="N403" s="211"/>
      <c r="O403" s="211"/>
      <c r="P403" s="211"/>
      <c r="Q403" s="211"/>
      <c r="R403" s="211"/>
      <c r="S403" s="211"/>
      <c r="T403" s="21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06" t="s">
        <v>519</v>
      </c>
      <c r="AU403" s="206" t="s">
        <v>89</v>
      </c>
      <c r="AV403" s="13" t="s">
        <v>89</v>
      </c>
      <c r="AW403" s="13" t="s">
        <v>35</v>
      </c>
      <c r="AX403" s="13" t="s">
        <v>79</v>
      </c>
      <c r="AY403" s="206" t="s">
        <v>230</v>
      </c>
    </row>
    <row r="404" s="14" customFormat="1">
      <c r="A404" s="14"/>
      <c r="B404" s="213"/>
      <c r="C404" s="14"/>
      <c r="D404" s="191" t="s">
        <v>519</v>
      </c>
      <c r="E404" s="214" t="s">
        <v>1</v>
      </c>
      <c r="F404" s="215" t="s">
        <v>534</v>
      </c>
      <c r="G404" s="14"/>
      <c r="H404" s="216">
        <v>785.39799999999991</v>
      </c>
      <c r="I404" s="217"/>
      <c r="J404" s="14"/>
      <c r="K404" s="14"/>
      <c r="L404" s="213"/>
      <c r="M404" s="218"/>
      <c r="N404" s="219"/>
      <c r="O404" s="219"/>
      <c r="P404" s="219"/>
      <c r="Q404" s="219"/>
      <c r="R404" s="219"/>
      <c r="S404" s="219"/>
      <c r="T404" s="220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14" t="s">
        <v>519</v>
      </c>
      <c r="AU404" s="214" t="s">
        <v>89</v>
      </c>
      <c r="AV404" s="14" t="s">
        <v>235</v>
      </c>
      <c r="AW404" s="14" t="s">
        <v>35</v>
      </c>
      <c r="AX404" s="14" t="s">
        <v>87</v>
      </c>
      <c r="AY404" s="214" t="s">
        <v>230</v>
      </c>
    </row>
    <row r="405" s="2" customFormat="1" ht="16.5" customHeight="1">
      <c r="A405" s="38"/>
      <c r="B405" s="177"/>
      <c r="C405" s="178" t="s">
        <v>434</v>
      </c>
      <c r="D405" s="178" t="s">
        <v>231</v>
      </c>
      <c r="E405" s="179" t="s">
        <v>3532</v>
      </c>
      <c r="F405" s="180" t="s">
        <v>3533</v>
      </c>
      <c r="G405" s="181" t="s">
        <v>578</v>
      </c>
      <c r="H405" s="182">
        <v>35.249000000000002</v>
      </c>
      <c r="I405" s="183"/>
      <c r="J405" s="184">
        <f>ROUND(I405*H405,2)</f>
        <v>0</v>
      </c>
      <c r="K405" s="180" t="s">
        <v>515</v>
      </c>
      <c r="L405" s="39"/>
      <c r="M405" s="185" t="s">
        <v>1</v>
      </c>
      <c r="N405" s="186" t="s">
        <v>44</v>
      </c>
      <c r="O405" s="77"/>
      <c r="P405" s="187">
        <f>O405*H405</f>
        <v>0</v>
      </c>
      <c r="Q405" s="187">
        <v>1.9967999999999999</v>
      </c>
      <c r="R405" s="187">
        <f>Q405*H405</f>
        <v>70.385203200000007</v>
      </c>
      <c r="S405" s="187">
        <v>0</v>
      </c>
      <c r="T405" s="188">
        <f>S405*H405</f>
        <v>0</v>
      </c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R405" s="189" t="s">
        <v>235</v>
      </c>
      <c r="AT405" s="189" t="s">
        <v>231</v>
      </c>
      <c r="AU405" s="189" t="s">
        <v>89</v>
      </c>
      <c r="AY405" s="19" t="s">
        <v>230</v>
      </c>
      <c r="BE405" s="190">
        <f>IF(N405="základní",J405,0)</f>
        <v>0</v>
      </c>
      <c r="BF405" s="190">
        <f>IF(N405="snížená",J405,0)</f>
        <v>0</v>
      </c>
      <c r="BG405" s="190">
        <f>IF(N405="zákl. přenesená",J405,0)</f>
        <v>0</v>
      </c>
      <c r="BH405" s="190">
        <f>IF(N405="sníž. přenesená",J405,0)</f>
        <v>0</v>
      </c>
      <c r="BI405" s="190">
        <f>IF(N405="nulová",J405,0)</f>
        <v>0</v>
      </c>
      <c r="BJ405" s="19" t="s">
        <v>87</v>
      </c>
      <c r="BK405" s="190">
        <f>ROUND(I405*H405,2)</f>
        <v>0</v>
      </c>
      <c r="BL405" s="19" t="s">
        <v>235</v>
      </c>
      <c r="BM405" s="189" t="s">
        <v>3534</v>
      </c>
    </row>
    <row r="406" s="2" customFormat="1">
      <c r="A406" s="38"/>
      <c r="B406" s="39"/>
      <c r="C406" s="38"/>
      <c r="D406" s="191" t="s">
        <v>237</v>
      </c>
      <c r="E406" s="38"/>
      <c r="F406" s="192" t="s">
        <v>3535</v>
      </c>
      <c r="G406" s="38"/>
      <c r="H406" s="38"/>
      <c r="I406" s="193"/>
      <c r="J406" s="38"/>
      <c r="K406" s="38"/>
      <c r="L406" s="39"/>
      <c r="M406" s="194"/>
      <c r="N406" s="195"/>
      <c r="O406" s="77"/>
      <c r="P406" s="77"/>
      <c r="Q406" s="77"/>
      <c r="R406" s="77"/>
      <c r="S406" s="77"/>
      <c r="T406" s="7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T406" s="19" t="s">
        <v>237</v>
      </c>
      <c r="AU406" s="19" t="s">
        <v>89</v>
      </c>
    </row>
    <row r="407" s="2" customFormat="1">
      <c r="A407" s="38"/>
      <c r="B407" s="39"/>
      <c r="C407" s="38"/>
      <c r="D407" s="199" t="s">
        <v>397</v>
      </c>
      <c r="E407" s="38"/>
      <c r="F407" s="200" t="s">
        <v>3536</v>
      </c>
      <c r="G407" s="38"/>
      <c r="H407" s="38"/>
      <c r="I407" s="193"/>
      <c r="J407" s="38"/>
      <c r="K407" s="38"/>
      <c r="L407" s="39"/>
      <c r="M407" s="194"/>
      <c r="N407" s="195"/>
      <c r="O407" s="77"/>
      <c r="P407" s="77"/>
      <c r="Q407" s="77"/>
      <c r="R407" s="77"/>
      <c r="S407" s="77"/>
      <c r="T407" s="7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T407" s="19" t="s">
        <v>397</v>
      </c>
      <c r="AU407" s="19" t="s">
        <v>89</v>
      </c>
    </row>
    <row r="408" s="13" customFormat="1">
      <c r="A408" s="13"/>
      <c r="B408" s="205"/>
      <c r="C408" s="13"/>
      <c r="D408" s="191" t="s">
        <v>519</v>
      </c>
      <c r="E408" s="206" t="s">
        <v>1</v>
      </c>
      <c r="F408" s="207" t="s">
        <v>3367</v>
      </c>
      <c r="G408" s="13"/>
      <c r="H408" s="208">
        <v>35.249000000000002</v>
      </c>
      <c r="I408" s="209"/>
      <c r="J408" s="13"/>
      <c r="K408" s="13"/>
      <c r="L408" s="205"/>
      <c r="M408" s="210"/>
      <c r="N408" s="211"/>
      <c r="O408" s="211"/>
      <c r="P408" s="211"/>
      <c r="Q408" s="211"/>
      <c r="R408" s="211"/>
      <c r="S408" s="211"/>
      <c r="T408" s="21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06" t="s">
        <v>519</v>
      </c>
      <c r="AU408" s="206" t="s">
        <v>89</v>
      </c>
      <c r="AV408" s="13" t="s">
        <v>89</v>
      </c>
      <c r="AW408" s="13" t="s">
        <v>35</v>
      </c>
      <c r="AX408" s="13" t="s">
        <v>79</v>
      </c>
      <c r="AY408" s="206" t="s">
        <v>230</v>
      </c>
    </row>
    <row r="409" s="14" customFormat="1">
      <c r="A409" s="14"/>
      <c r="B409" s="213"/>
      <c r="C409" s="14"/>
      <c r="D409" s="191" t="s">
        <v>519</v>
      </c>
      <c r="E409" s="214" t="s">
        <v>1</v>
      </c>
      <c r="F409" s="215" t="s">
        <v>534</v>
      </c>
      <c r="G409" s="14"/>
      <c r="H409" s="216">
        <v>35.249000000000002</v>
      </c>
      <c r="I409" s="217"/>
      <c r="J409" s="14"/>
      <c r="K409" s="14"/>
      <c r="L409" s="213"/>
      <c r="M409" s="218"/>
      <c r="N409" s="219"/>
      <c r="O409" s="219"/>
      <c r="P409" s="219"/>
      <c r="Q409" s="219"/>
      <c r="R409" s="219"/>
      <c r="S409" s="219"/>
      <c r="T409" s="220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14" t="s">
        <v>519</v>
      </c>
      <c r="AU409" s="214" t="s">
        <v>89</v>
      </c>
      <c r="AV409" s="14" t="s">
        <v>235</v>
      </c>
      <c r="AW409" s="14" t="s">
        <v>35</v>
      </c>
      <c r="AX409" s="14" t="s">
        <v>87</v>
      </c>
      <c r="AY409" s="214" t="s">
        <v>230</v>
      </c>
    </row>
    <row r="410" s="2" customFormat="1" ht="16.5" customHeight="1">
      <c r="A410" s="38"/>
      <c r="B410" s="177"/>
      <c r="C410" s="178" t="s">
        <v>438</v>
      </c>
      <c r="D410" s="178" t="s">
        <v>231</v>
      </c>
      <c r="E410" s="179" t="s">
        <v>3537</v>
      </c>
      <c r="F410" s="180" t="s">
        <v>3538</v>
      </c>
      <c r="G410" s="181" t="s">
        <v>514</v>
      </c>
      <c r="H410" s="182">
        <v>88.122</v>
      </c>
      <c r="I410" s="183"/>
      <c r="J410" s="184">
        <f>ROUND(I410*H410,2)</f>
        <v>0</v>
      </c>
      <c r="K410" s="180" t="s">
        <v>515</v>
      </c>
      <c r="L410" s="39"/>
      <c r="M410" s="185" t="s">
        <v>1</v>
      </c>
      <c r="N410" s="186" t="s">
        <v>44</v>
      </c>
      <c r="O410" s="77"/>
      <c r="P410" s="187">
        <f>O410*H410</f>
        <v>0</v>
      </c>
      <c r="Q410" s="187">
        <v>0</v>
      </c>
      <c r="R410" s="187">
        <f>Q410*H410</f>
        <v>0</v>
      </c>
      <c r="S410" s="187">
        <v>0</v>
      </c>
      <c r="T410" s="188">
        <f>S410*H410</f>
        <v>0</v>
      </c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R410" s="189" t="s">
        <v>235</v>
      </c>
      <c r="AT410" s="189" t="s">
        <v>231</v>
      </c>
      <c r="AU410" s="189" t="s">
        <v>89</v>
      </c>
      <c r="AY410" s="19" t="s">
        <v>230</v>
      </c>
      <c r="BE410" s="190">
        <f>IF(N410="základní",J410,0)</f>
        <v>0</v>
      </c>
      <c r="BF410" s="190">
        <f>IF(N410="snížená",J410,0)</f>
        <v>0</v>
      </c>
      <c r="BG410" s="190">
        <f>IF(N410="zákl. přenesená",J410,0)</f>
        <v>0</v>
      </c>
      <c r="BH410" s="190">
        <f>IF(N410="sníž. přenesená",J410,0)</f>
        <v>0</v>
      </c>
      <c r="BI410" s="190">
        <f>IF(N410="nulová",J410,0)</f>
        <v>0</v>
      </c>
      <c r="BJ410" s="19" t="s">
        <v>87</v>
      </c>
      <c r="BK410" s="190">
        <f>ROUND(I410*H410,2)</f>
        <v>0</v>
      </c>
      <c r="BL410" s="19" t="s">
        <v>235</v>
      </c>
      <c r="BM410" s="189" t="s">
        <v>3539</v>
      </c>
    </row>
    <row r="411" s="2" customFormat="1">
      <c r="A411" s="38"/>
      <c r="B411" s="39"/>
      <c r="C411" s="38"/>
      <c r="D411" s="191" t="s">
        <v>237</v>
      </c>
      <c r="E411" s="38"/>
      <c r="F411" s="192" t="s">
        <v>3540</v>
      </c>
      <c r="G411" s="38"/>
      <c r="H411" s="38"/>
      <c r="I411" s="193"/>
      <c r="J411" s="38"/>
      <c r="K411" s="38"/>
      <c r="L411" s="39"/>
      <c r="M411" s="194"/>
      <c r="N411" s="195"/>
      <c r="O411" s="77"/>
      <c r="P411" s="77"/>
      <c r="Q411" s="77"/>
      <c r="R411" s="77"/>
      <c r="S411" s="77"/>
      <c r="T411" s="7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T411" s="19" t="s">
        <v>237</v>
      </c>
      <c r="AU411" s="19" t="s">
        <v>89</v>
      </c>
    </row>
    <row r="412" s="2" customFormat="1">
      <c r="A412" s="38"/>
      <c r="B412" s="39"/>
      <c r="C412" s="38"/>
      <c r="D412" s="199" t="s">
        <v>397</v>
      </c>
      <c r="E412" s="38"/>
      <c r="F412" s="200" t="s">
        <v>3541</v>
      </c>
      <c r="G412" s="38"/>
      <c r="H412" s="38"/>
      <c r="I412" s="193"/>
      <c r="J412" s="38"/>
      <c r="K412" s="38"/>
      <c r="L412" s="39"/>
      <c r="M412" s="194"/>
      <c r="N412" s="195"/>
      <c r="O412" s="77"/>
      <c r="P412" s="77"/>
      <c r="Q412" s="77"/>
      <c r="R412" s="77"/>
      <c r="S412" s="77"/>
      <c r="T412" s="7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T412" s="19" t="s">
        <v>397</v>
      </c>
      <c r="AU412" s="19" t="s">
        <v>89</v>
      </c>
    </row>
    <row r="413" s="13" customFormat="1">
      <c r="A413" s="13"/>
      <c r="B413" s="205"/>
      <c r="C413" s="13"/>
      <c r="D413" s="191" t="s">
        <v>519</v>
      </c>
      <c r="E413" s="206" t="s">
        <v>1</v>
      </c>
      <c r="F413" s="207" t="s">
        <v>3521</v>
      </c>
      <c r="G413" s="13"/>
      <c r="H413" s="208">
        <v>88.122</v>
      </c>
      <c r="I413" s="209"/>
      <c r="J413" s="13"/>
      <c r="K413" s="13"/>
      <c r="L413" s="205"/>
      <c r="M413" s="210"/>
      <c r="N413" s="211"/>
      <c r="O413" s="211"/>
      <c r="P413" s="211"/>
      <c r="Q413" s="211"/>
      <c r="R413" s="211"/>
      <c r="S413" s="211"/>
      <c r="T413" s="21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06" t="s">
        <v>519</v>
      </c>
      <c r="AU413" s="206" t="s">
        <v>89</v>
      </c>
      <c r="AV413" s="13" t="s">
        <v>89</v>
      </c>
      <c r="AW413" s="13" t="s">
        <v>35</v>
      </c>
      <c r="AX413" s="13" t="s">
        <v>79</v>
      </c>
      <c r="AY413" s="206" t="s">
        <v>230</v>
      </c>
    </row>
    <row r="414" s="14" customFormat="1">
      <c r="A414" s="14"/>
      <c r="B414" s="213"/>
      <c r="C414" s="14"/>
      <c r="D414" s="191" t="s">
        <v>519</v>
      </c>
      <c r="E414" s="214" t="s">
        <v>1</v>
      </c>
      <c r="F414" s="215" t="s">
        <v>534</v>
      </c>
      <c r="G414" s="14"/>
      <c r="H414" s="216">
        <v>88.122</v>
      </c>
      <c r="I414" s="217"/>
      <c r="J414" s="14"/>
      <c r="K414" s="14"/>
      <c r="L414" s="213"/>
      <c r="M414" s="218"/>
      <c r="N414" s="219"/>
      <c r="O414" s="219"/>
      <c r="P414" s="219"/>
      <c r="Q414" s="219"/>
      <c r="R414" s="219"/>
      <c r="S414" s="219"/>
      <c r="T414" s="220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14" t="s">
        <v>519</v>
      </c>
      <c r="AU414" s="214" t="s">
        <v>89</v>
      </c>
      <c r="AV414" s="14" t="s">
        <v>235</v>
      </c>
      <c r="AW414" s="14" t="s">
        <v>35</v>
      </c>
      <c r="AX414" s="14" t="s">
        <v>87</v>
      </c>
      <c r="AY414" s="214" t="s">
        <v>230</v>
      </c>
    </row>
    <row r="415" s="12" customFormat="1" ht="22.8" customHeight="1">
      <c r="A415" s="12"/>
      <c r="B415" s="166"/>
      <c r="C415" s="12"/>
      <c r="D415" s="167" t="s">
        <v>78</v>
      </c>
      <c r="E415" s="197" t="s">
        <v>260</v>
      </c>
      <c r="F415" s="197" t="s">
        <v>1038</v>
      </c>
      <c r="G415" s="12"/>
      <c r="H415" s="12"/>
      <c r="I415" s="169"/>
      <c r="J415" s="198">
        <f>BK415</f>
        <v>0</v>
      </c>
      <c r="K415" s="12"/>
      <c r="L415" s="166"/>
      <c r="M415" s="171"/>
      <c r="N415" s="172"/>
      <c r="O415" s="172"/>
      <c r="P415" s="173">
        <f>SUM(P416:P478)</f>
        <v>0</v>
      </c>
      <c r="Q415" s="172"/>
      <c r="R415" s="173">
        <f>SUM(R416:R478)</f>
        <v>9.376748000000001</v>
      </c>
      <c r="S415" s="172"/>
      <c r="T415" s="174">
        <f>SUM(T416:T478)</f>
        <v>0</v>
      </c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R415" s="167" t="s">
        <v>87</v>
      </c>
      <c r="AT415" s="175" t="s">
        <v>78</v>
      </c>
      <c r="AU415" s="175" t="s">
        <v>87</v>
      </c>
      <c r="AY415" s="167" t="s">
        <v>230</v>
      </c>
      <c r="BK415" s="176">
        <f>SUM(BK416:BK478)</f>
        <v>0</v>
      </c>
    </row>
    <row r="416" s="2" customFormat="1" ht="16.5" customHeight="1">
      <c r="A416" s="38"/>
      <c r="B416" s="177"/>
      <c r="C416" s="178" t="s">
        <v>445</v>
      </c>
      <c r="D416" s="178" t="s">
        <v>231</v>
      </c>
      <c r="E416" s="179" t="s">
        <v>2688</v>
      </c>
      <c r="F416" s="180" t="s">
        <v>2689</v>
      </c>
      <c r="G416" s="181" t="s">
        <v>543</v>
      </c>
      <c r="H416" s="182">
        <v>40</v>
      </c>
      <c r="I416" s="183"/>
      <c r="J416" s="184">
        <f>ROUND(I416*H416,2)</f>
        <v>0</v>
      </c>
      <c r="K416" s="180" t="s">
        <v>515</v>
      </c>
      <c r="L416" s="39"/>
      <c r="M416" s="185" t="s">
        <v>1</v>
      </c>
      <c r="N416" s="186" t="s">
        <v>44</v>
      </c>
      <c r="O416" s="77"/>
      <c r="P416" s="187">
        <f>O416*H416</f>
        <v>0</v>
      </c>
      <c r="Q416" s="187">
        <v>3.0000000000000001E-05</v>
      </c>
      <c r="R416" s="187">
        <f>Q416*H416</f>
        <v>0.0012000000000000001</v>
      </c>
      <c r="S416" s="187">
        <v>0</v>
      </c>
      <c r="T416" s="188">
        <f>S416*H416</f>
        <v>0</v>
      </c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R416" s="189" t="s">
        <v>235</v>
      </c>
      <c r="AT416" s="189" t="s">
        <v>231</v>
      </c>
      <c r="AU416" s="189" t="s">
        <v>89</v>
      </c>
      <c r="AY416" s="19" t="s">
        <v>230</v>
      </c>
      <c r="BE416" s="190">
        <f>IF(N416="základní",J416,0)</f>
        <v>0</v>
      </c>
      <c r="BF416" s="190">
        <f>IF(N416="snížená",J416,0)</f>
        <v>0</v>
      </c>
      <c r="BG416" s="190">
        <f>IF(N416="zákl. přenesená",J416,0)</f>
        <v>0</v>
      </c>
      <c r="BH416" s="190">
        <f>IF(N416="sníž. přenesená",J416,0)</f>
        <v>0</v>
      </c>
      <c r="BI416" s="190">
        <f>IF(N416="nulová",J416,0)</f>
        <v>0</v>
      </c>
      <c r="BJ416" s="19" t="s">
        <v>87</v>
      </c>
      <c r="BK416" s="190">
        <f>ROUND(I416*H416,2)</f>
        <v>0</v>
      </c>
      <c r="BL416" s="19" t="s">
        <v>235</v>
      </c>
      <c r="BM416" s="189" t="s">
        <v>3542</v>
      </c>
    </row>
    <row r="417" s="2" customFormat="1">
      <c r="A417" s="38"/>
      <c r="B417" s="39"/>
      <c r="C417" s="38"/>
      <c r="D417" s="191" t="s">
        <v>237</v>
      </c>
      <c r="E417" s="38"/>
      <c r="F417" s="192" t="s">
        <v>2691</v>
      </c>
      <c r="G417" s="38"/>
      <c r="H417" s="38"/>
      <c r="I417" s="193"/>
      <c r="J417" s="38"/>
      <c r="K417" s="38"/>
      <c r="L417" s="39"/>
      <c r="M417" s="194"/>
      <c r="N417" s="195"/>
      <c r="O417" s="77"/>
      <c r="P417" s="77"/>
      <c r="Q417" s="77"/>
      <c r="R417" s="77"/>
      <c r="S417" s="77"/>
      <c r="T417" s="7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T417" s="19" t="s">
        <v>237</v>
      </c>
      <c r="AU417" s="19" t="s">
        <v>89</v>
      </c>
    </row>
    <row r="418" s="2" customFormat="1">
      <c r="A418" s="38"/>
      <c r="B418" s="39"/>
      <c r="C418" s="38"/>
      <c r="D418" s="199" t="s">
        <v>397</v>
      </c>
      <c r="E418" s="38"/>
      <c r="F418" s="200" t="s">
        <v>2692</v>
      </c>
      <c r="G418" s="38"/>
      <c r="H418" s="38"/>
      <c r="I418" s="193"/>
      <c r="J418" s="38"/>
      <c r="K418" s="38"/>
      <c r="L418" s="39"/>
      <c r="M418" s="194"/>
      <c r="N418" s="195"/>
      <c r="O418" s="77"/>
      <c r="P418" s="77"/>
      <c r="Q418" s="77"/>
      <c r="R418" s="77"/>
      <c r="S418" s="77"/>
      <c r="T418" s="7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T418" s="19" t="s">
        <v>397</v>
      </c>
      <c r="AU418" s="19" t="s">
        <v>89</v>
      </c>
    </row>
    <row r="419" s="13" customFormat="1">
      <c r="A419" s="13"/>
      <c r="B419" s="205"/>
      <c r="C419" s="13"/>
      <c r="D419" s="191" t="s">
        <v>519</v>
      </c>
      <c r="E419" s="206" t="s">
        <v>1</v>
      </c>
      <c r="F419" s="207" t="s">
        <v>3468</v>
      </c>
      <c r="G419" s="13"/>
      <c r="H419" s="208">
        <v>40</v>
      </c>
      <c r="I419" s="209"/>
      <c r="J419" s="13"/>
      <c r="K419" s="13"/>
      <c r="L419" s="205"/>
      <c r="M419" s="210"/>
      <c r="N419" s="211"/>
      <c r="O419" s="211"/>
      <c r="P419" s="211"/>
      <c r="Q419" s="211"/>
      <c r="R419" s="211"/>
      <c r="S419" s="211"/>
      <c r="T419" s="21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06" t="s">
        <v>519</v>
      </c>
      <c r="AU419" s="206" t="s">
        <v>89</v>
      </c>
      <c r="AV419" s="13" t="s">
        <v>89</v>
      </c>
      <c r="AW419" s="13" t="s">
        <v>35</v>
      </c>
      <c r="AX419" s="13" t="s">
        <v>79</v>
      </c>
      <c r="AY419" s="206" t="s">
        <v>230</v>
      </c>
    </row>
    <row r="420" s="14" customFormat="1">
      <c r="A420" s="14"/>
      <c r="B420" s="213"/>
      <c r="C420" s="14"/>
      <c r="D420" s="191" t="s">
        <v>519</v>
      </c>
      <c r="E420" s="214" t="s">
        <v>1</v>
      </c>
      <c r="F420" s="215" t="s">
        <v>534</v>
      </c>
      <c r="G420" s="14"/>
      <c r="H420" s="216">
        <v>40</v>
      </c>
      <c r="I420" s="217"/>
      <c r="J420" s="14"/>
      <c r="K420" s="14"/>
      <c r="L420" s="213"/>
      <c r="M420" s="218"/>
      <c r="N420" s="219"/>
      <c r="O420" s="219"/>
      <c r="P420" s="219"/>
      <c r="Q420" s="219"/>
      <c r="R420" s="219"/>
      <c r="S420" s="219"/>
      <c r="T420" s="220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14" t="s">
        <v>519</v>
      </c>
      <c r="AU420" s="214" t="s">
        <v>89</v>
      </c>
      <c r="AV420" s="14" t="s">
        <v>235</v>
      </c>
      <c r="AW420" s="14" t="s">
        <v>35</v>
      </c>
      <c r="AX420" s="14" t="s">
        <v>87</v>
      </c>
      <c r="AY420" s="214" t="s">
        <v>230</v>
      </c>
    </row>
    <row r="421" s="2" customFormat="1" ht="16.5" customHeight="1">
      <c r="A421" s="38"/>
      <c r="B421" s="177"/>
      <c r="C421" s="236" t="s">
        <v>450</v>
      </c>
      <c r="D421" s="236" t="s">
        <v>745</v>
      </c>
      <c r="E421" s="237" t="s">
        <v>2694</v>
      </c>
      <c r="F421" s="238" t="s">
        <v>2695</v>
      </c>
      <c r="G421" s="239" t="s">
        <v>543</v>
      </c>
      <c r="H421" s="240">
        <v>40.600000000000001</v>
      </c>
      <c r="I421" s="241"/>
      <c r="J421" s="242">
        <f>ROUND(I421*H421,2)</f>
        <v>0</v>
      </c>
      <c r="K421" s="238" t="s">
        <v>515</v>
      </c>
      <c r="L421" s="243"/>
      <c r="M421" s="244" t="s">
        <v>1</v>
      </c>
      <c r="N421" s="245" t="s">
        <v>44</v>
      </c>
      <c r="O421" s="77"/>
      <c r="P421" s="187">
        <f>O421*H421</f>
        <v>0</v>
      </c>
      <c r="Q421" s="187">
        <v>0.028400000000000002</v>
      </c>
      <c r="R421" s="187">
        <f>Q421*H421</f>
        <v>1.1530400000000001</v>
      </c>
      <c r="S421" s="187">
        <v>0</v>
      </c>
      <c r="T421" s="188">
        <f>S421*H421</f>
        <v>0</v>
      </c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R421" s="189" t="s">
        <v>260</v>
      </c>
      <c r="AT421" s="189" t="s">
        <v>745</v>
      </c>
      <c r="AU421" s="189" t="s">
        <v>89</v>
      </c>
      <c r="AY421" s="19" t="s">
        <v>230</v>
      </c>
      <c r="BE421" s="190">
        <f>IF(N421="základní",J421,0)</f>
        <v>0</v>
      </c>
      <c r="BF421" s="190">
        <f>IF(N421="snížená",J421,0)</f>
        <v>0</v>
      </c>
      <c r="BG421" s="190">
        <f>IF(N421="zákl. přenesená",J421,0)</f>
        <v>0</v>
      </c>
      <c r="BH421" s="190">
        <f>IF(N421="sníž. přenesená",J421,0)</f>
        <v>0</v>
      </c>
      <c r="BI421" s="190">
        <f>IF(N421="nulová",J421,0)</f>
        <v>0</v>
      </c>
      <c r="BJ421" s="19" t="s">
        <v>87</v>
      </c>
      <c r="BK421" s="190">
        <f>ROUND(I421*H421,2)</f>
        <v>0</v>
      </c>
      <c r="BL421" s="19" t="s">
        <v>235</v>
      </c>
      <c r="BM421" s="189" t="s">
        <v>3543</v>
      </c>
    </row>
    <row r="422" s="2" customFormat="1">
      <c r="A422" s="38"/>
      <c r="B422" s="39"/>
      <c r="C422" s="38"/>
      <c r="D422" s="191" t="s">
        <v>237</v>
      </c>
      <c r="E422" s="38"/>
      <c r="F422" s="192" t="s">
        <v>2695</v>
      </c>
      <c r="G422" s="38"/>
      <c r="H422" s="38"/>
      <c r="I422" s="193"/>
      <c r="J422" s="38"/>
      <c r="K422" s="38"/>
      <c r="L422" s="39"/>
      <c r="M422" s="194"/>
      <c r="N422" s="195"/>
      <c r="O422" s="77"/>
      <c r="P422" s="77"/>
      <c r="Q422" s="77"/>
      <c r="R422" s="77"/>
      <c r="S422" s="77"/>
      <c r="T422" s="7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T422" s="19" t="s">
        <v>237</v>
      </c>
      <c r="AU422" s="19" t="s">
        <v>89</v>
      </c>
    </row>
    <row r="423" s="13" customFormat="1">
      <c r="A423" s="13"/>
      <c r="B423" s="205"/>
      <c r="C423" s="13"/>
      <c r="D423" s="191" t="s">
        <v>519</v>
      </c>
      <c r="E423" s="13"/>
      <c r="F423" s="207" t="s">
        <v>3544</v>
      </c>
      <c r="G423" s="13"/>
      <c r="H423" s="208">
        <v>40.600000000000001</v>
      </c>
      <c r="I423" s="209"/>
      <c r="J423" s="13"/>
      <c r="K423" s="13"/>
      <c r="L423" s="205"/>
      <c r="M423" s="210"/>
      <c r="N423" s="211"/>
      <c r="O423" s="211"/>
      <c r="P423" s="211"/>
      <c r="Q423" s="211"/>
      <c r="R423" s="211"/>
      <c r="S423" s="211"/>
      <c r="T423" s="21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06" t="s">
        <v>519</v>
      </c>
      <c r="AU423" s="206" t="s">
        <v>89</v>
      </c>
      <c r="AV423" s="13" t="s">
        <v>89</v>
      </c>
      <c r="AW423" s="13" t="s">
        <v>3</v>
      </c>
      <c r="AX423" s="13" t="s">
        <v>87</v>
      </c>
      <c r="AY423" s="206" t="s">
        <v>230</v>
      </c>
    </row>
    <row r="424" s="2" customFormat="1" ht="16.5" customHeight="1">
      <c r="A424" s="38"/>
      <c r="B424" s="177"/>
      <c r="C424" s="178" t="s">
        <v>455</v>
      </c>
      <c r="D424" s="178" t="s">
        <v>231</v>
      </c>
      <c r="E424" s="179" t="s">
        <v>2720</v>
      </c>
      <c r="F424" s="180" t="s">
        <v>2721</v>
      </c>
      <c r="G424" s="181" t="s">
        <v>2165</v>
      </c>
      <c r="H424" s="182">
        <v>2</v>
      </c>
      <c r="I424" s="183"/>
      <c r="J424" s="184">
        <f>ROUND(I424*H424,2)</f>
        <v>0</v>
      </c>
      <c r="K424" s="180" t="s">
        <v>515</v>
      </c>
      <c r="L424" s="39"/>
      <c r="M424" s="185" t="s">
        <v>1</v>
      </c>
      <c r="N424" s="186" t="s">
        <v>44</v>
      </c>
      <c r="O424" s="77"/>
      <c r="P424" s="187">
        <f>O424*H424</f>
        <v>0</v>
      </c>
      <c r="Q424" s="187">
        <v>0.00050000000000000001</v>
      </c>
      <c r="R424" s="187">
        <f>Q424*H424</f>
        <v>0.001</v>
      </c>
      <c r="S424" s="187">
        <v>0</v>
      </c>
      <c r="T424" s="188">
        <f>S424*H424</f>
        <v>0</v>
      </c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R424" s="189" t="s">
        <v>235</v>
      </c>
      <c r="AT424" s="189" t="s">
        <v>231</v>
      </c>
      <c r="AU424" s="189" t="s">
        <v>89</v>
      </c>
      <c r="AY424" s="19" t="s">
        <v>230</v>
      </c>
      <c r="BE424" s="190">
        <f>IF(N424="základní",J424,0)</f>
        <v>0</v>
      </c>
      <c r="BF424" s="190">
        <f>IF(N424="snížená",J424,0)</f>
        <v>0</v>
      </c>
      <c r="BG424" s="190">
        <f>IF(N424="zákl. přenesená",J424,0)</f>
        <v>0</v>
      </c>
      <c r="BH424" s="190">
        <f>IF(N424="sníž. přenesená",J424,0)</f>
        <v>0</v>
      </c>
      <c r="BI424" s="190">
        <f>IF(N424="nulová",J424,0)</f>
        <v>0</v>
      </c>
      <c r="BJ424" s="19" t="s">
        <v>87</v>
      </c>
      <c r="BK424" s="190">
        <f>ROUND(I424*H424,2)</f>
        <v>0</v>
      </c>
      <c r="BL424" s="19" t="s">
        <v>235</v>
      </c>
      <c r="BM424" s="189" t="s">
        <v>3545</v>
      </c>
    </row>
    <row r="425" s="2" customFormat="1">
      <c r="A425" s="38"/>
      <c r="B425" s="39"/>
      <c r="C425" s="38"/>
      <c r="D425" s="191" t="s">
        <v>237</v>
      </c>
      <c r="E425" s="38"/>
      <c r="F425" s="192" t="s">
        <v>2723</v>
      </c>
      <c r="G425" s="38"/>
      <c r="H425" s="38"/>
      <c r="I425" s="193"/>
      <c r="J425" s="38"/>
      <c r="K425" s="38"/>
      <c r="L425" s="39"/>
      <c r="M425" s="194"/>
      <c r="N425" s="195"/>
      <c r="O425" s="77"/>
      <c r="P425" s="77"/>
      <c r="Q425" s="77"/>
      <c r="R425" s="77"/>
      <c r="S425" s="77"/>
      <c r="T425" s="7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T425" s="19" t="s">
        <v>237</v>
      </c>
      <c r="AU425" s="19" t="s">
        <v>89</v>
      </c>
    </row>
    <row r="426" s="2" customFormat="1">
      <c r="A426" s="38"/>
      <c r="B426" s="39"/>
      <c r="C426" s="38"/>
      <c r="D426" s="199" t="s">
        <v>397</v>
      </c>
      <c r="E426" s="38"/>
      <c r="F426" s="200" t="s">
        <v>2724</v>
      </c>
      <c r="G426" s="38"/>
      <c r="H426" s="38"/>
      <c r="I426" s="193"/>
      <c r="J426" s="38"/>
      <c r="K426" s="38"/>
      <c r="L426" s="39"/>
      <c r="M426" s="194"/>
      <c r="N426" s="195"/>
      <c r="O426" s="77"/>
      <c r="P426" s="77"/>
      <c r="Q426" s="77"/>
      <c r="R426" s="77"/>
      <c r="S426" s="77"/>
      <c r="T426" s="7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T426" s="19" t="s">
        <v>397</v>
      </c>
      <c r="AU426" s="19" t="s">
        <v>89</v>
      </c>
    </row>
    <row r="427" s="2" customFormat="1" ht="16.5" customHeight="1">
      <c r="A427" s="38"/>
      <c r="B427" s="177"/>
      <c r="C427" s="178" t="s">
        <v>460</v>
      </c>
      <c r="D427" s="178" t="s">
        <v>231</v>
      </c>
      <c r="E427" s="179" t="s">
        <v>2726</v>
      </c>
      <c r="F427" s="180" t="s">
        <v>2727</v>
      </c>
      <c r="G427" s="181" t="s">
        <v>543</v>
      </c>
      <c r="H427" s="182">
        <v>40</v>
      </c>
      <c r="I427" s="183"/>
      <c r="J427" s="184">
        <f>ROUND(I427*H427,2)</f>
        <v>0</v>
      </c>
      <c r="K427" s="180" t="s">
        <v>515</v>
      </c>
      <c r="L427" s="39"/>
      <c r="M427" s="185" t="s">
        <v>1</v>
      </c>
      <c r="N427" s="186" t="s">
        <v>44</v>
      </c>
      <c r="O427" s="77"/>
      <c r="P427" s="187">
        <f>O427*H427</f>
        <v>0</v>
      </c>
      <c r="Q427" s="187">
        <v>1.0000000000000001E-05</v>
      </c>
      <c r="R427" s="187">
        <f>Q427*H427</f>
        <v>0.00040000000000000002</v>
      </c>
      <c r="S427" s="187">
        <v>0</v>
      </c>
      <c r="T427" s="188">
        <f>S427*H427</f>
        <v>0</v>
      </c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R427" s="189" t="s">
        <v>235</v>
      </c>
      <c r="AT427" s="189" t="s">
        <v>231</v>
      </c>
      <c r="AU427" s="189" t="s">
        <v>89</v>
      </c>
      <c r="AY427" s="19" t="s">
        <v>230</v>
      </c>
      <c r="BE427" s="190">
        <f>IF(N427="základní",J427,0)</f>
        <v>0</v>
      </c>
      <c r="BF427" s="190">
        <f>IF(N427="snížená",J427,0)</f>
        <v>0</v>
      </c>
      <c r="BG427" s="190">
        <f>IF(N427="zákl. přenesená",J427,0)</f>
        <v>0</v>
      </c>
      <c r="BH427" s="190">
        <f>IF(N427="sníž. přenesená",J427,0)</f>
        <v>0</v>
      </c>
      <c r="BI427" s="190">
        <f>IF(N427="nulová",J427,0)</f>
        <v>0</v>
      </c>
      <c r="BJ427" s="19" t="s">
        <v>87</v>
      </c>
      <c r="BK427" s="190">
        <f>ROUND(I427*H427,2)</f>
        <v>0</v>
      </c>
      <c r="BL427" s="19" t="s">
        <v>235</v>
      </c>
      <c r="BM427" s="189" t="s">
        <v>3546</v>
      </c>
    </row>
    <row r="428" s="2" customFormat="1">
      <c r="A428" s="38"/>
      <c r="B428" s="39"/>
      <c r="C428" s="38"/>
      <c r="D428" s="191" t="s">
        <v>237</v>
      </c>
      <c r="E428" s="38"/>
      <c r="F428" s="192" t="s">
        <v>2727</v>
      </c>
      <c r="G428" s="38"/>
      <c r="H428" s="38"/>
      <c r="I428" s="193"/>
      <c r="J428" s="38"/>
      <c r="K428" s="38"/>
      <c r="L428" s="39"/>
      <c r="M428" s="194"/>
      <c r="N428" s="195"/>
      <c r="O428" s="77"/>
      <c r="P428" s="77"/>
      <c r="Q428" s="77"/>
      <c r="R428" s="77"/>
      <c r="S428" s="77"/>
      <c r="T428" s="7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T428" s="19" t="s">
        <v>237</v>
      </c>
      <c r="AU428" s="19" t="s">
        <v>89</v>
      </c>
    </row>
    <row r="429" s="2" customFormat="1">
      <c r="A429" s="38"/>
      <c r="B429" s="39"/>
      <c r="C429" s="38"/>
      <c r="D429" s="199" t="s">
        <v>397</v>
      </c>
      <c r="E429" s="38"/>
      <c r="F429" s="200" t="s">
        <v>2729</v>
      </c>
      <c r="G429" s="38"/>
      <c r="H429" s="38"/>
      <c r="I429" s="193"/>
      <c r="J429" s="38"/>
      <c r="K429" s="38"/>
      <c r="L429" s="39"/>
      <c r="M429" s="194"/>
      <c r="N429" s="195"/>
      <c r="O429" s="77"/>
      <c r="P429" s="77"/>
      <c r="Q429" s="77"/>
      <c r="R429" s="77"/>
      <c r="S429" s="77"/>
      <c r="T429" s="7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T429" s="19" t="s">
        <v>397</v>
      </c>
      <c r="AU429" s="19" t="s">
        <v>89</v>
      </c>
    </row>
    <row r="430" s="15" customFormat="1">
      <c r="A430" s="15"/>
      <c r="B430" s="221"/>
      <c r="C430" s="15"/>
      <c r="D430" s="191" t="s">
        <v>519</v>
      </c>
      <c r="E430" s="222" t="s">
        <v>1</v>
      </c>
      <c r="F430" s="223" t="s">
        <v>2179</v>
      </c>
      <c r="G430" s="15"/>
      <c r="H430" s="222" t="s">
        <v>1</v>
      </c>
      <c r="I430" s="224"/>
      <c r="J430" s="15"/>
      <c r="K430" s="15"/>
      <c r="L430" s="221"/>
      <c r="M430" s="225"/>
      <c r="N430" s="226"/>
      <c r="O430" s="226"/>
      <c r="P430" s="226"/>
      <c r="Q430" s="226"/>
      <c r="R430" s="226"/>
      <c r="S430" s="226"/>
      <c r="T430" s="227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T430" s="222" t="s">
        <v>519</v>
      </c>
      <c r="AU430" s="222" t="s">
        <v>89</v>
      </c>
      <c r="AV430" s="15" t="s">
        <v>87</v>
      </c>
      <c r="AW430" s="15" t="s">
        <v>35</v>
      </c>
      <c r="AX430" s="15" t="s">
        <v>79</v>
      </c>
      <c r="AY430" s="222" t="s">
        <v>230</v>
      </c>
    </row>
    <row r="431" s="13" customFormat="1">
      <c r="A431" s="13"/>
      <c r="B431" s="205"/>
      <c r="C431" s="13"/>
      <c r="D431" s="191" t="s">
        <v>519</v>
      </c>
      <c r="E431" s="206" t="s">
        <v>1</v>
      </c>
      <c r="F431" s="207" t="s">
        <v>3468</v>
      </c>
      <c r="G431" s="13"/>
      <c r="H431" s="208">
        <v>40</v>
      </c>
      <c r="I431" s="209"/>
      <c r="J431" s="13"/>
      <c r="K431" s="13"/>
      <c r="L431" s="205"/>
      <c r="M431" s="210"/>
      <c r="N431" s="211"/>
      <c r="O431" s="211"/>
      <c r="P431" s="211"/>
      <c r="Q431" s="211"/>
      <c r="R431" s="211"/>
      <c r="S431" s="211"/>
      <c r="T431" s="21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06" t="s">
        <v>519</v>
      </c>
      <c r="AU431" s="206" t="s">
        <v>89</v>
      </c>
      <c r="AV431" s="13" t="s">
        <v>89</v>
      </c>
      <c r="AW431" s="13" t="s">
        <v>35</v>
      </c>
      <c r="AX431" s="13" t="s">
        <v>79</v>
      </c>
      <c r="AY431" s="206" t="s">
        <v>230</v>
      </c>
    </row>
    <row r="432" s="14" customFormat="1">
      <c r="A432" s="14"/>
      <c r="B432" s="213"/>
      <c r="C432" s="14"/>
      <c r="D432" s="191" t="s">
        <v>519</v>
      </c>
      <c r="E432" s="214" t="s">
        <v>1</v>
      </c>
      <c r="F432" s="215" t="s">
        <v>534</v>
      </c>
      <c r="G432" s="14"/>
      <c r="H432" s="216">
        <v>40</v>
      </c>
      <c r="I432" s="217"/>
      <c r="J432" s="14"/>
      <c r="K432" s="14"/>
      <c r="L432" s="213"/>
      <c r="M432" s="218"/>
      <c r="N432" s="219"/>
      <c r="O432" s="219"/>
      <c r="P432" s="219"/>
      <c r="Q432" s="219"/>
      <c r="R432" s="219"/>
      <c r="S432" s="219"/>
      <c r="T432" s="220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14" t="s">
        <v>519</v>
      </c>
      <c r="AU432" s="214" t="s">
        <v>89</v>
      </c>
      <c r="AV432" s="14" t="s">
        <v>235</v>
      </c>
      <c r="AW432" s="14" t="s">
        <v>35</v>
      </c>
      <c r="AX432" s="14" t="s">
        <v>87</v>
      </c>
      <c r="AY432" s="214" t="s">
        <v>230</v>
      </c>
    </row>
    <row r="433" s="2" customFormat="1" ht="16.5" customHeight="1">
      <c r="A433" s="38"/>
      <c r="B433" s="177"/>
      <c r="C433" s="178" t="s">
        <v>464</v>
      </c>
      <c r="D433" s="178" t="s">
        <v>231</v>
      </c>
      <c r="E433" s="179" t="s">
        <v>2743</v>
      </c>
      <c r="F433" s="180" t="s">
        <v>2744</v>
      </c>
      <c r="G433" s="181" t="s">
        <v>458</v>
      </c>
      <c r="H433" s="182">
        <v>2</v>
      </c>
      <c r="I433" s="183"/>
      <c r="J433" s="184">
        <f>ROUND(I433*H433,2)</f>
        <v>0</v>
      </c>
      <c r="K433" s="180" t="s">
        <v>515</v>
      </c>
      <c r="L433" s="39"/>
      <c r="M433" s="185" t="s">
        <v>1</v>
      </c>
      <c r="N433" s="186" t="s">
        <v>44</v>
      </c>
      <c r="O433" s="77"/>
      <c r="P433" s="187">
        <f>O433*H433</f>
        <v>0</v>
      </c>
      <c r="Q433" s="187">
        <v>0.41948000000000002</v>
      </c>
      <c r="R433" s="187">
        <f>Q433*H433</f>
        <v>0.83896000000000004</v>
      </c>
      <c r="S433" s="187">
        <v>0</v>
      </c>
      <c r="T433" s="188">
        <f>S433*H433</f>
        <v>0</v>
      </c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R433" s="189" t="s">
        <v>235</v>
      </c>
      <c r="AT433" s="189" t="s">
        <v>231</v>
      </c>
      <c r="AU433" s="189" t="s">
        <v>89</v>
      </c>
      <c r="AY433" s="19" t="s">
        <v>230</v>
      </c>
      <c r="BE433" s="190">
        <f>IF(N433="základní",J433,0)</f>
        <v>0</v>
      </c>
      <c r="BF433" s="190">
        <f>IF(N433="snížená",J433,0)</f>
        <v>0</v>
      </c>
      <c r="BG433" s="190">
        <f>IF(N433="zákl. přenesená",J433,0)</f>
        <v>0</v>
      </c>
      <c r="BH433" s="190">
        <f>IF(N433="sníž. přenesená",J433,0)</f>
        <v>0</v>
      </c>
      <c r="BI433" s="190">
        <f>IF(N433="nulová",J433,0)</f>
        <v>0</v>
      </c>
      <c r="BJ433" s="19" t="s">
        <v>87</v>
      </c>
      <c r="BK433" s="190">
        <f>ROUND(I433*H433,2)</f>
        <v>0</v>
      </c>
      <c r="BL433" s="19" t="s">
        <v>235</v>
      </c>
      <c r="BM433" s="189" t="s">
        <v>3547</v>
      </c>
    </row>
    <row r="434" s="2" customFormat="1">
      <c r="A434" s="38"/>
      <c r="B434" s="39"/>
      <c r="C434" s="38"/>
      <c r="D434" s="191" t="s">
        <v>237</v>
      </c>
      <c r="E434" s="38"/>
      <c r="F434" s="192" t="s">
        <v>2746</v>
      </c>
      <c r="G434" s="38"/>
      <c r="H434" s="38"/>
      <c r="I434" s="193"/>
      <c r="J434" s="38"/>
      <c r="K434" s="38"/>
      <c r="L434" s="39"/>
      <c r="M434" s="194"/>
      <c r="N434" s="195"/>
      <c r="O434" s="77"/>
      <c r="P434" s="77"/>
      <c r="Q434" s="77"/>
      <c r="R434" s="77"/>
      <c r="S434" s="77"/>
      <c r="T434" s="7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T434" s="19" t="s">
        <v>237</v>
      </c>
      <c r="AU434" s="19" t="s">
        <v>89</v>
      </c>
    </row>
    <row r="435" s="2" customFormat="1">
      <c r="A435" s="38"/>
      <c r="B435" s="39"/>
      <c r="C435" s="38"/>
      <c r="D435" s="199" t="s">
        <v>397</v>
      </c>
      <c r="E435" s="38"/>
      <c r="F435" s="200" t="s">
        <v>2747</v>
      </c>
      <c r="G435" s="38"/>
      <c r="H435" s="38"/>
      <c r="I435" s="193"/>
      <c r="J435" s="38"/>
      <c r="K435" s="38"/>
      <c r="L435" s="39"/>
      <c r="M435" s="194"/>
      <c r="N435" s="195"/>
      <c r="O435" s="77"/>
      <c r="P435" s="77"/>
      <c r="Q435" s="77"/>
      <c r="R435" s="77"/>
      <c r="S435" s="77"/>
      <c r="T435" s="7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T435" s="19" t="s">
        <v>397</v>
      </c>
      <c r="AU435" s="19" t="s">
        <v>89</v>
      </c>
    </row>
    <row r="436" s="13" customFormat="1">
      <c r="A436" s="13"/>
      <c r="B436" s="205"/>
      <c r="C436" s="13"/>
      <c r="D436" s="191" t="s">
        <v>519</v>
      </c>
      <c r="E436" s="206" t="s">
        <v>1</v>
      </c>
      <c r="F436" s="207" t="s">
        <v>3548</v>
      </c>
      <c r="G436" s="13"/>
      <c r="H436" s="208">
        <v>2</v>
      </c>
      <c r="I436" s="209"/>
      <c r="J436" s="13"/>
      <c r="K436" s="13"/>
      <c r="L436" s="205"/>
      <c r="M436" s="210"/>
      <c r="N436" s="211"/>
      <c r="O436" s="211"/>
      <c r="P436" s="211"/>
      <c r="Q436" s="211"/>
      <c r="R436" s="211"/>
      <c r="S436" s="211"/>
      <c r="T436" s="21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06" t="s">
        <v>519</v>
      </c>
      <c r="AU436" s="206" t="s">
        <v>89</v>
      </c>
      <c r="AV436" s="13" t="s">
        <v>89</v>
      </c>
      <c r="AW436" s="13" t="s">
        <v>35</v>
      </c>
      <c r="AX436" s="13" t="s">
        <v>79</v>
      </c>
      <c r="AY436" s="206" t="s">
        <v>230</v>
      </c>
    </row>
    <row r="437" s="14" customFormat="1">
      <c r="A437" s="14"/>
      <c r="B437" s="213"/>
      <c r="C437" s="14"/>
      <c r="D437" s="191" t="s">
        <v>519</v>
      </c>
      <c r="E437" s="214" t="s">
        <v>1</v>
      </c>
      <c r="F437" s="215" t="s">
        <v>534</v>
      </c>
      <c r="G437" s="14"/>
      <c r="H437" s="216">
        <v>2</v>
      </c>
      <c r="I437" s="217"/>
      <c r="J437" s="14"/>
      <c r="K437" s="14"/>
      <c r="L437" s="213"/>
      <c r="M437" s="218"/>
      <c r="N437" s="219"/>
      <c r="O437" s="219"/>
      <c r="P437" s="219"/>
      <c r="Q437" s="219"/>
      <c r="R437" s="219"/>
      <c r="S437" s="219"/>
      <c r="T437" s="220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14" t="s">
        <v>519</v>
      </c>
      <c r="AU437" s="214" t="s">
        <v>89</v>
      </c>
      <c r="AV437" s="14" t="s">
        <v>235</v>
      </c>
      <c r="AW437" s="14" t="s">
        <v>35</v>
      </c>
      <c r="AX437" s="14" t="s">
        <v>87</v>
      </c>
      <c r="AY437" s="214" t="s">
        <v>230</v>
      </c>
    </row>
    <row r="438" s="2" customFormat="1" ht="16.5" customHeight="1">
      <c r="A438" s="38"/>
      <c r="B438" s="177"/>
      <c r="C438" s="236" t="s">
        <v>471</v>
      </c>
      <c r="D438" s="236" t="s">
        <v>745</v>
      </c>
      <c r="E438" s="237" t="s">
        <v>2749</v>
      </c>
      <c r="F438" s="238" t="s">
        <v>2750</v>
      </c>
      <c r="G438" s="239" t="s">
        <v>458</v>
      </c>
      <c r="H438" s="240">
        <v>2</v>
      </c>
      <c r="I438" s="241"/>
      <c r="J438" s="242">
        <f>ROUND(I438*H438,2)</f>
        <v>0</v>
      </c>
      <c r="K438" s="238" t="s">
        <v>515</v>
      </c>
      <c r="L438" s="243"/>
      <c r="M438" s="244" t="s">
        <v>1</v>
      </c>
      <c r="N438" s="245" t="s">
        <v>44</v>
      </c>
      <c r="O438" s="77"/>
      <c r="P438" s="187">
        <f>O438*H438</f>
        <v>0</v>
      </c>
      <c r="Q438" s="187">
        <v>2.5299999999999998</v>
      </c>
      <c r="R438" s="187">
        <f>Q438*H438</f>
        <v>5.0599999999999996</v>
      </c>
      <c r="S438" s="187">
        <v>0</v>
      </c>
      <c r="T438" s="188">
        <f>S438*H438</f>
        <v>0</v>
      </c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R438" s="189" t="s">
        <v>260</v>
      </c>
      <c r="AT438" s="189" t="s">
        <v>745</v>
      </c>
      <c r="AU438" s="189" t="s">
        <v>89</v>
      </c>
      <c r="AY438" s="19" t="s">
        <v>230</v>
      </c>
      <c r="BE438" s="190">
        <f>IF(N438="základní",J438,0)</f>
        <v>0</v>
      </c>
      <c r="BF438" s="190">
        <f>IF(N438="snížená",J438,0)</f>
        <v>0</v>
      </c>
      <c r="BG438" s="190">
        <f>IF(N438="zákl. přenesená",J438,0)</f>
        <v>0</v>
      </c>
      <c r="BH438" s="190">
        <f>IF(N438="sníž. přenesená",J438,0)</f>
        <v>0</v>
      </c>
      <c r="BI438" s="190">
        <f>IF(N438="nulová",J438,0)</f>
        <v>0</v>
      </c>
      <c r="BJ438" s="19" t="s">
        <v>87</v>
      </c>
      <c r="BK438" s="190">
        <f>ROUND(I438*H438,2)</f>
        <v>0</v>
      </c>
      <c r="BL438" s="19" t="s">
        <v>235</v>
      </c>
      <c r="BM438" s="189" t="s">
        <v>3549</v>
      </c>
    </row>
    <row r="439" s="2" customFormat="1">
      <c r="A439" s="38"/>
      <c r="B439" s="39"/>
      <c r="C439" s="38"/>
      <c r="D439" s="191" t="s">
        <v>237</v>
      </c>
      <c r="E439" s="38"/>
      <c r="F439" s="192" t="s">
        <v>2750</v>
      </c>
      <c r="G439" s="38"/>
      <c r="H439" s="38"/>
      <c r="I439" s="193"/>
      <c r="J439" s="38"/>
      <c r="K439" s="38"/>
      <c r="L439" s="39"/>
      <c r="M439" s="194"/>
      <c r="N439" s="195"/>
      <c r="O439" s="77"/>
      <c r="P439" s="77"/>
      <c r="Q439" s="77"/>
      <c r="R439" s="77"/>
      <c r="S439" s="77"/>
      <c r="T439" s="7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T439" s="19" t="s">
        <v>237</v>
      </c>
      <c r="AU439" s="19" t="s">
        <v>89</v>
      </c>
    </row>
    <row r="440" s="13" customFormat="1">
      <c r="A440" s="13"/>
      <c r="B440" s="205"/>
      <c r="C440" s="13"/>
      <c r="D440" s="191" t="s">
        <v>519</v>
      </c>
      <c r="E440" s="206" t="s">
        <v>1</v>
      </c>
      <c r="F440" s="207" t="s">
        <v>3548</v>
      </c>
      <c r="G440" s="13"/>
      <c r="H440" s="208">
        <v>2</v>
      </c>
      <c r="I440" s="209"/>
      <c r="J440" s="13"/>
      <c r="K440" s="13"/>
      <c r="L440" s="205"/>
      <c r="M440" s="210"/>
      <c r="N440" s="211"/>
      <c r="O440" s="211"/>
      <c r="P440" s="211"/>
      <c r="Q440" s="211"/>
      <c r="R440" s="211"/>
      <c r="S440" s="211"/>
      <c r="T440" s="21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06" t="s">
        <v>519</v>
      </c>
      <c r="AU440" s="206" t="s">
        <v>89</v>
      </c>
      <c r="AV440" s="13" t="s">
        <v>89</v>
      </c>
      <c r="AW440" s="13" t="s">
        <v>35</v>
      </c>
      <c r="AX440" s="13" t="s">
        <v>79</v>
      </c>
      <c r="AY440" s="206" t="s">
        <v>230</v>
      </c>
    </row>
    <row r="441" s="14" customFormat="1">
      <c r="A441" s="14"/>
      <c r="B441" s="213"/>
      <c r="C441" s="14"/>
      <c r="D441" s="191" t="s">
        <v>519</v>
      </c>
      <c r="E441" s="214" t="s">
        <v>1</v>
      </c>
      <c r="F441" s="215" t="s">
        <v>534</v>
      </c>
      <c r="G441" s="14"/>
      <c r="H441" s="216">
        <v>2</v>
      </c>
      <c r="I441" s="217"/>
      <c r="J441" s="14"/>
      <c r="K441" s="14"/>
      <c r="L441" s="213"/>
      <c r="M441" s="218"/>
      <c r="N441" s="219"/>
      <c r="O441" s="219"/>
      <c r="P441" s="219"/>
      <c r="Q441" s="219"/>
      <c r="R441" s="219"/>
      <c r="S441" s="219"/>
      <c r="T441" s="22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14" t="s">
        <v>519</v>
      </c>
      <c r="AU441" s="214" t="s">
        <v>89</v>
      </c>
      <c r="AV441" s="14" t="s">
        <v>235</v>
      </c>
      <c r="AW441" s="14" t="s">
        <v>35</v>
      </c>
      <c r="AX441" s="14" t="s">
        <v>87</v>
      </c>
      <c r="AY441" s="214" t="s">
        <v>230</v>
      </c>
    </row>
    <row r="442" s="2" customFormat="1" ht="16.5" customHeight="1">
      <c r="A442" s="38"/>
      <c r="B442" s="177"/>
      <c r="C442" s="236" t="s">
        <v>477</v>
      </c>
      <c r="D442" s="236" t="s">
        <v>745</v>
      </c>
      <c r="E442" s="237" t="s">
        <v>2189</v>
      </c>
      <c r="F442" s="238" t="s">
        <v>2190</v>
      </c>
      <c r="G442" s="239" t="s">
        <v>458</v>
      </c>
      <c r="H442" s="240">
        <v>4</v>
      </c>
      <c r="I442" s="241"/>
      <c r="J442" s="242">
        <f>ROUND(I442*H442,2)</f>
        <v>0</v>
      </c>
      <c r="K442" s="238" t="s">
        <v>515</v>
      </c>
      <c r="L442" s="243"/>
      <c r="M442" s="244" t="s">
        <v>1</v>
      </c>
      <c r="N442" s="245" t="s">
        <v>44</v>
      </c>
      <c r="O442" s="77"/>
      <c r="P442" s="187">
        <f>O442*H442</f>
        <v>0</v>
      </c>
      <c r="Q442" s="187">
        <v>0.002</v>
      </c>
      <c r="R442" s="187">
        <f>Q442*H442</f>
        <v>0.0080000000000000002</v>
      </c>
      <c r="S442" s="187">
        <v>0</v>
      </c>
      <c r="T442" s="188">
        <f>S442*H442</f>
        <v>0</v>
      </c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R442" s="189" t="s">
        <v>260</v>
      </c>
      <c r="AT442" s="189" t="s">
        <v>745</v>
      </c>
      <c r="AU442" s="189" t="s">
        <v>89</v>
      </c>
      <c r="AY442" s="19" t="s">
        <v>230</v>
      </c>
      <c r="BE442" s="190">
        <f>IF(N442="základní",J442,0)</f>
        <v>0</v>
      </c>
      <c r="BF442" s="190">
        <f>IF(N442="snížená",J442,0)</f>
        <v>0</v>
      </c>
      <c r="BG442" s="190">
        <f>IF(N442="zákl. přenesená",J442,0)</f>
        <v>0</v>
      </c>
      <c r="BH442" s="190">
        <f>IF(N442="sníž. přenesená",J442,0)</f>
        <v>0</v>
      </c>
      <c r="BI442" s="190">
        <f>IF(N442="nulová",J442,0)</f>
        <v>0</v>
      </c>
      <c r="BJ442" s="19" t="s">
        <v>87</v>
      </c>
      <c r="BK442" s="190">
        <f>ROUND(I442*H442,2)</f>
        <v>0</v>
      </c>
      <c r="BL442" s="19" t="s">
        <v>235</v>
      </c>
      <c r="BM442" s="189" t="s">
        <v>3550</v>
      </c>
    </row>
    <row r="443" s="2" customFormat="1">
      <c r="A443" s="38"/>
      <c r="B443" s="39"/>
      <c r="C443" s="38"/>
      <c r="D443" s="191" t="s">
        <v>237</v>
      </c>
      <c r="E443" s="38"/>
      <c r="F443" s="192" t="s">
        <v>2190</v>
      </c>
      <c r="G443" s="38"/>
      <c r="H443" s="38"/>
      <c r="I443" s="193"/>
      <c r="J443" s="38"/>
      <c r="K443" s="38"/>
      <c r="L443" s="39"/>
      <c r="M443" s="194"/>
      <c r="N443" s="195"/>
      <c r="O443" s="77"/>
      <c r="P443" s="77"/>
      <c r="Q443" s="77"/>
      <c r="R443" s="77"/>
      <c r="S443" s="77"/>
      <c r="T443" s="7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T443" s="19" t="s">
        <v>237</v>
      </c>
      <c r="AU443" s="19" t="s">
        <v>89</v>
      </c>
    </row>
    <row r="444" s="13" customFormat="1">
      <c r="A444" s="13"/>
      <c r="B444" s="205"/>
      <c r="C444" s="13"/>
      <c r="D444" s="191" t="s">
        <v>519</v>
      </c>
      <c r="E444" s="206" t="s">
        <v>1</v>
      </c>
      <c r="F444" s="207" t="s">
        <v>3551</v>
      </c>
      <c r="G444" s="13"/>
      <c r="H444" s="208">
        <v>4</v>
      </c>
      <c r="I444" s="209"/>
      <c r="J444" s="13"/>
      <c r="K444" s="13"/>
      <c r="L444" s="205"/>
      <c r="M444" s="210"/>
      <c r="N444" s="211"/>
      <c r="O444" s="211"/>
      <c r="P444" s="211"/>
      <c r="Q444" s="211"/>
      <c r="R444" s="211"/>
      <c r="S444" s="211"/>
      <c r="T444" s="212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06" t="s">
        <v>519</v>
      </c>
      <c r="AU444" s="206" t="s">
        <v>89</v>
      </c>
      <c r="AV444" s="13" t="s">
        <v>89</v>
      </c>
      <c r="AW444" s="13" t="s">
        <v>35</v>
      </c>
      <c r="AX444" s="13" t="s">
        <v>79</v>
      </c>
      <c r="AY444" s="206" t="s">
        <v>230</v>
      </c>
    </row>
    <row r="445" s="14" customFormat="1">
      <c r="A445" s="14"/>
      <c r="B445" s="213"/>
      <c r="C445" s="14"/>
      <c r="D445" s="191" t="s">
        <v>519</v>
      </c>
      <c r="E445" s="214" t="s">
        <v>1</v>
      </c>
      <c r="F445" s="215" t="s">
        <v>534</v>
      </c>
      <c r="G445" s="14"/>
      <c r="H445" s="216">
        <v>4</v>
      </c>
      <c r="I445" s="217"/>
      <c r="J445" s="14"/>
      <c r="K445" s="14"/>
      <c r="L445" s="213"/>
      <c r="M445" s="218"/>
      <c r="N445" s="219"/>
      <c r="O445" s="219"/>
      <c r="P445" s="219"/>
      <c r="Q445" s="219"/>
      <c r="R445" s="219"/>
      <c r="S445" s="219"/>
      <c r="T445" s="220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14" t="s">
        <v>519</v>
      </c>
      <c r="AU445" s="214" t="s">
        <v>89</v>
      </c>
      <c r="AV445" s="14" t="s">
        <v>235</v>
      </c>
      <c r="AW445" s="14" t="s">
        <v>35</v>
      </c>
      <c r="AX445" s="14" t="s">
        <v>87</v>
      </c>
      <c r="AY445" s="214" t="s">
        <v>230</v>
      </c>
    </row>
    <row r="446" s="2" customFormat="1" ht="16.5" customHeight="1">
      <c r="A446" s="38"/>
      <c r="B446" s="177"/>
      <c r="C446" s="178" t="s">
        <v>483</v>
      </c>
      <c r="D446" s="178" t="s">
        <v>231</v>
      </c>
      <c r="E446" s="179" t="s">
        <v>2193</v>
      </c>
      <c r="F446" s="180" t="s">
        <v>2194</v>
      </c>
      <c r="G446" s="181" t="s">
        <v>458</v>
      </c>
      <c r="H446" s="182">
        <v>1</v>
      </c>
      <c r="I446" s="183"/>
      <c r="J446" s="184">
        <f>ROUND(I446*H446,2)</f>
        <v>0</v>
      </c>
      <c r="K446" s="180" t="s">
        <v>515</v>
      </c>
      <c r="L446" s="39"/>
      <c r="M446" s="185" t="s">
        <v>1</v>
      </c>
      <c r="N446" s="186" t="s">
        <v>44</v>
      </c>
      <c r="O446" s="77"/>
      <c r="P446" s="187">
        <f>O446*H446</f>
        <v>0</v>
      </c>
      <c r="Q446" s="187">
        <v>0.0098899999999999995</v>
      </c>
      <c r="R446" s="187">
        <f>Q446*H446</f>
        <v>0.0098899999999999995</v>
      </c>
      <c r="S446" s="187">
        <v>0</v>
      </c>
      <c r="T446" s="188">
        <f>S446*H446</f>
        <v>0</v>
      </c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R446" s="189" t="s">
        <v>235</v>
      </c>
      <c r="AT446" s="189" t="s">
        <v>231</v>
      </c>
      <c r="AU446" s="189" t="s">
        <v>89</v>
      </c>
      <c r="AY446" s="19" t="s">
        <v>230</v>
      </c>
      <c r="BE446" s="190">
        <f>IF(N446="základní",J446,0)</f>
        <v>0</v>
      </c>
      <c r="BF446" s="190">
        <f>IF(N446="snížená",J446,0)</f>
        <v>0</v>
      </c>
      <c r="BG446" s="190">
        <f>IF(N446="zákl. přenesená",J446,0)</f>
        <v>0</v>
      </c>
      <c r="BH446" s="190">
        <f>IF(N446="sníž. přenesená",J446,0)</f>
        <v>0</v>
      </c>
      <c r="BI446" s="190">
        <f>IF(N446="nulová",J446,0)</f>
        <v>0</v>
      </c>
      <c r="BJ446" s="19" t="s">
        <v>87</v>
      </c>
      <c r="BK446" s="190">
        <f>ROUND(I446*H446,2)</f>
        <v>0</v>
      </c>
      <c r="BL446" s="19" t="s">
        <v>235</v>
      </c>
      <c r="BM446" s="189" t="s">
        <v>3552</v>
      </c>
    </row>
    <row r="447" s="2" customFormat="1">
      <c r="A447" s="38"/>
      <c r="B447" s="39"/>
      <c r="C447" s="38"/>
      <c r="D447" s="191" t="s">
        <v>237</v>
      </c>
      <c r="E447" s="38"/>
      <c r="F447" s="192" t="s">
        <v>2196</v>
      </c>
      <c r="G447" s="38"/>
      <c r="H447" s="38"/>
      <c r="I447" s="193"/>
      <c r="J447" s="38"/>
      <c r="K447" s="38"/>
      <c r="L447" s="39"/>
      <c r="M447" s="194"/>
      <c r="N447" s="195"/>
      <c r="O447" s="77"/>
      <c r="P447" s="77"/>
      <c r="Q447" s="77"/>
      <c r="R447" s="77"/>
      <c r="S447" s="77"/>
      <c r="T447" s="7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T447" s="19" t="s">
        <v>237</v>
      </c>
      <c r="AU447" s="19" t="s">
        <v>89</v>
      </c>
    </row>
    <row r="448" s="2" customFormat="1">
      <c r="A448" s="38"/>
      <c r="B448" s="39"/>
      <c r="C448" s="38"/>
      <c r="D448" s="199" t="s">
        <v>397</v>
      </c>
      <c r="E448" s="38"/>
      <c r="F448" s="200" t="s">
        <v>2197</v>
      </c>
      <c r="G448" s="38"/>
      <c r="H448" s="38"/>
      <c r="I448" s="193"/>
      <c r="J448" s="38"/>
      <c r="K448" s="38"/>
      <c r="L448" s="39"/>
      <c r="M448" s="194"/>
      <c r="N448" s="195"/>
      <c r="O448" s="77"/>
      <c r="P448" s="77"/>
      <c r="Q448" s="77"/>
      <c r="R448" s="77"/>
      <c r="S448" s="77"/>
      <c r="T448" s="7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T448" s="19" t="s">
        <v>397</v>
      </c>
      <c r="AU448" s="19" t="s">
        <v>89</v>
      </c>
    </row>
    <row r="449" s="13" customFormat="1">
      <c r="A449" s="13"/>
      <c r="B449" s="205"/>
      <c r="C449" s="13"/>
      <c r="D449" s="191" t="s">
        <v>519</v>
      </c>
      <c r="E449" s="206" t="s">
        <v>1</v>
      </c>
      <c r="F449" s="207" t="s">
        <v>3553</v>
      </c>
      <c r="G449" s="13"/>
      <c r="H449" s="208">
        <v>1</v>
      </c>
      <c r="I449" s="209"/>
      <c r="J449" s="13"/>
      <c r="K449" s="13"/>
      <c r="L449" s="205"/>
      <c r="M449" s="210"/>
      <c r="N449" s="211"/>
      <c r="O449" s="211"/>
      <c r="P449" s="211"/>
      <c r="Q449" s="211"/>
      <c r="R449" s="211"/>
      <c r="S449" s="211"/>
      <c r="T449" s="21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06" t="s">
        <v>519</v>
      </c>
      <c r="AU449" s="206" t="s">
        <v>89</v>
      </c>
      <c r="AV449" s="13" t="s">
        <v>89</v>
      </c>
      <c r="AW449" s="13" t="s">
        <v>35</v>
      </c>
      <c r="AX449" s="13" t="s">
        <v>79</v>
      </c>
      <c r="AY449" s="206" t="s">
        <v>230</v>
      </c>
    </row>
    <row r="450" s="14" customFormat="1">
      <c r="A450" s="14"/>
      <c r="B450" s="213"/>
      <c r="C450" s="14"/>
      <c r="D450" s="191" t="s">
        <v>519</v>
      </c>
      <c r="E450" s="214" t="s">
        <v>1</v>
      </c>
      <c r="F450" s="215" t="s">
        <v>534</v>
      </c>
      <c r="G450" s="14"/>
      <c r="H450" s="216">
        <v>1</v>
      </c>
      <c r="I450" s="217"/>
      <c r="J450" s="14"/>
      <c r="K450" s="14"/>
      <c r="L450" s="213"/>
      <c r="M450" s="218"/>
      <c r="N450" s="219"/>
      <c r="O450" s="219"/>
      <c r="P450" s="219"/>
      <c r="Q450" s="219"/>
      <c r="R450" s="219"/>
      <c r="S450" s="219"/>
      <c r="T450" s="220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14" t="s">
        <v>519</v>
      </c>
      <c r="AU450" s="214" t="s">
        <v>89</v>
      </c>
      <c r="AV450" s="14" t="s">
        <v>235</v>
      </c>
      <c r="AW450" s="14" t="s">
        <v>35</v>
      </c>
      <c r="AX450" s="14" t="s">
        <v>87</v>
      </c>
      <c r="AY450" s="214" t="s">
        <v>230</v>
      </c>
    </row>
    <row r="451" s="2" customFormat="1" ht="16.5" customHeight="1">
      <c r="A451" s="38"/>
      <c r="B451" s="177"/>
      <c r="C451" s="236" t="s">
        <v>488</v>
      </c>
      <c r="D451" s="236" t="s">
        <v>745</v>
      </c>
      <c r="E451" s="237" t="s">
        <v>2199</v>
      </c>
      <c r="F451" s="238" t="s">
        <v>2200</v>
      </c>
      <c r="G451" s="239" t="s">
        <v>458</v>
      </c>
      <c r="H451" s="240">
        <v>1</v>
      </c>
      <c r="I451" s="241"/>
      <c r="J451" s="242">
        <f>ROUND(I451*H451,2)</f>
        <v>0</v>
      </c>
      <c r="K451" s="238" t="s">
        <v>515</v>
      </c>
      <c r="L451" s="243"/>
      <c r="M451" s="244" t="s">
        <v>1</v>
      </c>
      <c r="N451" s="245" t="s">
        <v>44</v>
      </c>
      <c r="O451" s="77"/>
      <c r="P451" s="187">
        <f>O451*H451</f>
        <v>0</v>
      </c>
      <c r="Q451" s="187">
        <v>0.254</v>
      </c>
      <c r="R451" s="187">
        <f>Q451*H451</f>
        <v>0.254</v>
      </c>
      <c r="S451" s="187">
        <v>0</v>
      </c>
      <c r="T451" s="188">
        <f>S451*H451</f>
        <v>0</v>
      </c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R451" s="189" t="s">
        <v>260</v>
      </c>
      <c r="AT451" s="189" t="s">
        <v>745</v>
      </c>
      <c r="AU451" s="189" t="s">
        <v>89</v>
      </c>
      <c r="AY451" s="19" t="s">
        <v>230</v>
      </c>
      <c r="BE451" s="190">
        <f>IF(N451="základní",J451,0)</f>
        <v>0</v>
      </c>
      <c r="BF451" s="190">
        <f>IF(N451="snížená",J451,0)</f>
        <v>0</v>
      </c>
      <c r="BG451" s="190">
        <f>IF(N451="zákl. přenesená",J451,0)</f>
        <v>0</v>
      </c>
      <c r="BH451" s="190">
        <f>IF(N451="sníž. přenesená",J451,0)</f>
        <v>0</v>
      </c>
      <c r="BI451" s="190">
        <f>IF(N451="nulová",J451,0)</f>
        <v>0</v>
      </c>
      <c r="BJ451" s="19" t="s">
        <v>87</v>
      </c>
      <c r="BK451" s="190">
        <f>ROUND(I451*H451,2)</f>
        <v>0</v>
      </c>
      <c r="BL451" s="19" t="s">
        <v>235</v>
      </c>
      <c r="BM451" s="189" t="s">
        <v>3554</v>
      </c>
    </row>
    <row r="452" s="2" customFormat="1">
      <c r="A452" s="38"/>
      <c r="B452" s="39"/>
      <c r="C452" s="38"/>
      <c r="D452" s="191" t="s">
        <v>237</v>
      </c>
      <c r="E452" s="38"/>
      <c r="F452" s="192" t="s">
        <v>2200</v>
      </c>
      <c r="G452" s="38"/>
      <c r="H452" s="38"/>
      <c r="I452" s="193"/>
      <c r="J452" s="38"/>
      <c r="K452" s="38"/>
      <c r="L452" s="39"/>
      <c r="M452" s="194"/>
      <c r="N452" s="195"/>
      <c r="O452" s="77"/>
      <c r="P452" s="77"/>
      <c r="Q452" s="77"/>
      <c r="R452" s="77"/>
      <c r="S452" s="77"/>
      <c r="T452" s="7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T452" s="19" t="s">
        <v>237</v>
      </c>
      <c r="AU452" s="19" t="s">
        <v>89</v>
      </c>
    </row>
    <row r="453" s="2" customFormat="1" ht="16.5" customHeight="1">
      <c r="A453" s="38"/>
      <c r="B453" s="177"/>
      <c r="C453" s="178" t="s">
        <v>494</v>
      </c>
      <c r="D453" s="178" t="s">
        <v>231</v>
      </c>
      <c r="E453" s="179" t="s">
        <v>2202</v>
      </c>
      <c r="F453" s="180" t="s">
        <v>2203</v>
      </c>
      <c r="G453" s="181" t="s">
        <v>458</v>
      </c>
      <c r="H453" s="182">
        <v>1</v>
      </c>
      <c r="I453" s="183"/>
      <c r="J453" s="184">
        <f>ROUND(I453*H453,2)</f>
        <v>0</v>
      </c>
      <c r="K453" s="180" t="s">
        <v>515</v>
      </c>
      <c r="L453" s="39"/>
      <c r="M453" s="185" t="s">
        <v>1</v>
      </c>
      <c r="N453" s="186" t="s">
        <v>44</v>
      </c>
      <c r="O453" s="77"/>
      <c r="P453" s="187">
        <f>O453*H453</f>
        <v>0</v>
      </c>
      <c r="Q453" s="187">
        <v>0.0098899999999999995</v>
      </c>
      <c r="R453" s="187">
        <f>Q453*H453</f>
        <v>0.0098899999999999995</v>
      </c>
      <c r="S453" s="187">
        <v>0</v>
      </c>
      <c r="T453" s="188">
        <f>S453*H453</f>
        <v>0</v>
      </c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R453" s="189" t="s">
        <v>235</v>
      </c>
      <c r="AT453" s="189" t="s">
        <v>231</v>
      </c>
      <c r="AU453" s="189" t="s">
        <v>89</v>
      </c>
      <c r="AY453" s="19" t="s">
        <v>230</v>
      </c>
      <c r="BE453" s="190">
        <f>IF(N453="základní",J453,0)</f>
        <v>0</v>
      </c>
      <c r="BF453" s="190">
        <f>IF(N453="snížená",J453,0)</f>
        <v>0</v>
      </c>
      <c r="BG453" s="190">
        <f>IF(N453="zákl. přenesená",J453,0)</f>
        <v>0</v>
      </c>
      <c r="BH453" s="190">
        <f>IF(N453="sníž. přenesená",J453,0)</f>
        <v>0</v>
      </c>
      <c r="BI453" s="190">
        <f>IF(N453="nulová",J453,0)</f>
        <v>0</v>
      </c>
      <c r="BJ453" s="19" t="s">
        <v>87</v>
      </c>
      <c r="BK453" s="190">
        <f>ROUND(I453*H453,2)</f>
        <v>0</v>
      </c>
      <c r="BL453" s="19" t="s">
        <v>235</v>
      </c>
      <c r="BM453" s="189" t="s">
        <v>3555</v>
      </c>
    </row>
    <row r="454" s="2" customFormat="1">
      <c r="A454" s="38"/>
      <c r="B454" s="39"/>
      <c r="C454" s="38"/>
      <c r="D454" s="191" t="s">
        <v>237</v>
      </c>
      <c r="E454" s="38"/>
      <c r="F454" s="192" t="s">
        <v>2205</v>
      </c>
      <c r="G454" s="38"/>
      <c r="H454" s="38"/>
      <c r="I454" s="193"/>
      <c r="J454" s="38"/>
      <c r="K454" s="38"/>
      <c r="L454" s="39"/>
      <c r="M454" s="194"/>
      <c r="N454" s="195"/>
      <c r="O454" s="77"/>
      <c r="P454" s="77"/>
      <c r="Q454" s="77"/>
      <c r="R454" s="77"/>
      <c r="S454" s="77"/>
      <c r="T454" s="7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T454" s="19" t="s">
        <v>237</v>
      </c>
      <c r="AU454" s="19" t="s">
        <v>89</v>
      </c>
    </row>
    <row r="455" s="2" customFormat="1">
      <c r="A455" s="38"/>
      <c r="B455" s="39"/>
      <c r="C455" s="38"/>
      <c r="D455" s="199" t="s">
        <v>397</v>
      </c>
      <c r="E455" s="38"/>
      <c r="F455" s="200" t="s">
        <v>2206</v>
      </c>
      <c r="G455" s="38"/>
      <c r="H455" s="38"/>
      <c r="I455" s="193"/>
      <c r="J455" s="38"/>
      <c r="K455" s="38"/>
      <c r="L455" s="39"/>
      <c r="M455" s="194"/>
      <c r="N455" s="195"/>
      <c r="O455" s="77"/>
      <c r="P455" s="77"/>
      <c r="Q455" s="77"/>
      <c r="R455" s="77"/>
      <c r="S455" s="77"/>
      <c r="T455" s="7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T455" s="19" t="s">
        <v>397</v>
      </c>
      <c r="AU455" s="19" t="s">
        <v>89</v>
      </c>
    </row>
    <row r="456" s="13" customFormat="1">
      <c r="A456" s="13"/>
      <c r="B456" s="205"/>
      <c r="C456" s="13"/>
      <c r="D456" s="191" t="s">
        <v>519</v>
      </c>
      <c r="E456" s="206" t="s">
        <v>1</v>
      </c>
      <c r="F456" s="207" t="s">
        <v>3556</v>
      </c>
      <c r="G456" s="13"/>
      <c r="H456" s="208">
        <v>1</v>
      </c>
      <c r="I456" s="209"/>
      <c r="J456" s="13"/>
      <c r="K456" s="13"/>
      <c r="L456" s="205"/>
      <c r="M456" s="210"/>
      <c r="N456" s="211"/>
      <c r="O456" s="211"/>
      <c r="P456" s="211"/>
      <c r="Q456" s="211"/>
      <c r="R456" s="211"/>
      <c r="S456" s="211"/>
      <c r="T456" s="21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06" t="s">
        <v>519</v>
      </c>
      <c r="AU456" s="206" t="s">
        <v>89</v>
      </c>
      <c r="AV456" s="13" t="s">
        <v>89</v>
      </c>
      <c r="AW456" s="13" t="s">
        <v>35</v>
      </c>
      <c r="AX456" s="13" t="s">
        <v>79</v>
      </c>
      <c r="AY456" s="206" t="s">
        <v>230</v>
      </c>
    </row>
    <row r="457" s="14" customFormat="1">
      <c r="A457" s="14"/>
      <c r="B457" s="213"/>
      <c r="C457" s="14"/>
      <c r="D457" s="191" t="s">
        <v>519</v>
      </c>
      <c r="E457" s="214" t="s">
        <v>1</v>
      </c>
      <c r="F457" s="215" t="s">
        <v>534</v>
      </c>
      <c r="G457" s="14"/>
      <c r="H457" s="216">
        <v>1</v>
      </c>
      <c r="I457" s="217"/>
      <c r="J457" s="14"/>
      <c r="K457" s="14"/>
      <c r="L457" s="213"/>
      <c r="M457" s="218"/>
      <c r="N457" s="219"/>
      <c r="O457" s="219"/>
      <c r="P457" s="219"/>
      <c r="Q457" s="219"/>
      <c r="R457" s="219"/>
      <c r="S457" s="219"/>
      <c r="T457" s="220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14" t="s">
        <v>519</v>
      </c>
      <c r="AU457" s="214" t="s">
        <v>89</v>
      </c>
      <c r="AV457" s="14" t="s">
        <v>235</v>
      </c>
      <c r="AW457" s="14" t="s">
        <v>35</v>
      </c>
      <c r="AX457" s="14" t="s">
        <v>87</v>
      </c>
      <c r="AY457" s="214" t="s">
        <v>230</v>
      </c>
    </row>
    <row r="458" s="2" customFormat="1" ht="16.5" customHeight="1">
      <c r="A458" s="38"/>
      <c r="B458" s="177"/>
      <c r="C458" s="236" t="s">
        <v>937</v>
      </c>
      <c r="D458" s="236" t="s">
        <v>745</v>
      </c>
      <c r="E458" s="237" t="s">
        <v>2208</v>
      </c>
      <c r="F458" s="238" t="s">
        <v>2209</v>
      </c>
      <c r="G458" s="239" t="s">
        <v>458</v>
      </c>
      <c r="H458" s="240">
        <v>1</v>
      </c>
      <c r="I458" s="241"/>
      <c r="J458" s="242">
        <f>ROUND(I458*H458,2)</f>
        <v>0</v>
      </c>
      <c r="K458" s="238" t="s">
        <v>515</v>
      </c>
      <c r="L458" s="243"/>
      <c r="M458" s="244" t="s">
        <v>1</v>
      </c>
      <c r="N458" s="245" t="s">
        <v>44</v>
      </c>
      <c r="O458" s="77"/>
      <c r="P458" s="187">
        <f>O458*H458</f>
        <v>0</v>
      </c>
      <c r="Q458" s="187">
        <v>0.50600000000000001</v>
      </c>
      <c r="R458" s="187">
        <f>Q458*H458</f>
        <v>0.50600000000000001</v>
      </c>
      <c r="S458" s="187">
        <v>0</v>
      </c>
      <c r="T458" s="188">
        <f>S458*H458</f>
        <v>0</v>
      </c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R458" s="189" t="s">
        <v>260</v>
      </c>
      <c r="AT458" s="189" t="s">
        <v>745</v>
      </c>
      <c r="AU458" s="189" t="s">
        <v>89</v>
      </c>
      <c r="AY458" s="19" t="s">
        <v>230</v>
      </c>
      <c r="BE458" s="190">
        <f>IF(N458="základní",J458,0)</f>
        <v>0</v>
      </c>
      <c r="BF458" s="190">
        <f>IF(N458="snížená",J458,0)</f>
        <v>0</v>
      </c>
      <c r="BG458" s="190">
        <f>IF(N458="zákl. přenesená",J458,0)</f>
        <v>0</v>
      </c>
      <c r="BH458" s="190">
        <f>IF(N458="sníž. přenesená",J458,0)</f>
        <v>0</v>
      </c>
      <c r="BI458" s="190">
        <f>IF(N458="nulová",J458,0)</f>
        <v>0</v>
      </c>
      <c r="BJ458" s="19" t="s">
        <v>87</v>
      </c>
      <c r="BK458" s="190">
        <f>ROUND(I458*H458,2)</f>
        <v>0</v>
      </c>
      <c r="BL458" s="19" t="s">
        <v>235</v>
      </c>
      <c r="BM458" s="189" t="s">
        <v>3557</v>
      </c>
    </row>
    <row r="459" s="2" customFormat="1">
      <c r="A459" s="38"/>
      <c r="B459" s="39"/>
      <c r="C459" s="38"/>
      <c r="D459" s="191" t="s">
        <v>237</v>
      </c>
      <c r="E459" s="38"/>
      <c r="F459" s="192" t="s">
        <v>2209</v>
      </c>
      <c r="G459" s="38"/>
      <c r="H459" s="38"/>
      <c r="I459" s="193"/>
      <c r="J459" s="38"/>
      <c r="K459" s="38"/>
      <c r="L459" s="39"/>
      <c r="M459" s="194"/>
      <c r="N459" s="195"/>
      <c r="O459" s="77"/>
      <c r="P459" s="77"/>
      <c r="Q459" s="77"/>
      <c r="R459" s="77"/>
      <c r="S459" s="77"/>
      <c r="T459" s="7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T459" s="19" t="s">
        <v>237</v>
      </c>
      <c r="AU459" s="19" t="s">
        <v>89</v>
      </c>
    </row>
    <row r="460" s="2" customFormat="1" ht="16.5" customHeight="1">
      <c r="A460" s="38"/>
      <c r="B460" s="177"/>
      <c r="C460" s="178" t="s">
        <v>944</v>
      </c>
      <c r="D460" s="178" t="s">
        <v>231</v>
      </c>
      <c r="E460" s="179" t="s">
        <v>2220</v>
      </c>
      <c r="F460" s="180" t="s">
        <v>2221</v>
      </c>
      <c r="G460" s="181" t="s">
        <v>458</v>
      </c>
      <c r="H460" s="182">
        <v>2</v>
      </c>
      <c r="I460" s="183"/>
      <c r="J460" s="184">
        <f>ROUND(I460*H460,2)</f>
        <v>0</v>
      </c>
      <c r="K460" s="180" t="s">
        <v>515</v>
      </c>
      <c r="L460" s="39"/>
      <c r="M460" s="185" t="s">
        <v>1</v>
      </c>
      <c r="N460" s="186" t="s">
        <v>44</v>
      </c>
      <c r="O460" s="77"/>
      <c r="P460" s="187">
        <f>O460*H460</f>
        <v>0</v>
      </c>
      <c r="Q460" s="187">
        <v>0.012184</v>
      </c>
      <c r="R460" s="187">
        <f>Q460*H460</f>
        <v>0.024368000000000001</v>
      </c>
      <c r="S460" s="187">
        <v>0</v>
      </c>
      <c r="T460" s="188">
        <f>S460*H460</f>
        <v>0</v>
      </c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R460" s="189" t="s">
        <v>235</v>
      </c>
      <c r="AT460" s="189" t="s">
        <v>231</v>
      </c>
      <c r="AU460" s="189" t="s">
        <v>89</v>
      </c>
      <c r="AY460" s="19" t="s">
        <v>230</v>
      </c>
      <c r="BE460" s="190">
        <f>IF(N460="základní",J460,0)</f>
        <v>0</v>
      </c>
      <c r="BF460" s="190">
        <f>IF(N460="snížená",J460,0)</f>
        <v>0</v>
      </c>
      <c r="BG460" s="190">
        <f>IF(N460="zákl. přenesená",J460,0)</f>
        <v>0</v>
      </c>
      <c r="BH460" s="190">
        <f>IF(N460="sníž. přenesená",J460,0)</f>
        <v>0</v>
      </c>
      <c r="BI460" s="190">
        <f>IF(N460="nulová",J460,0)</f>
        <v>0</v>
      </c>
      <c r="BJ460" s="19" t="s">
        <v>87</v>
      </c>
      <c r="BK460" s="190">
        <f>ROUND(I460*H460,2)</f>
        <v>0</v>
      </c>
      <c r="BL460" s="19" t="s">
        <v>235</v>
      </c>
      <c r="BM460" s="189" t="s">
        <v>3558</v>
      </c>
    </row>
    <row r="461" s="2" customFormat="1">
      <c r="A461" s="38"/>
      <c r="B461" s="39"/>
      <c r="C461" s="38"/>
      <c r="D461" s="191" t="s">
        <v>237</v>
      </c>
      <c r="E461" s="38"/>
      <c r="F461" s="192" t="s">
        <v>2223</v>
      </c>
      <c r="G461" s="38"/>
      <c r="H461" s="38"/>
      <c r="I461" s="193"/>
      <c r="J461" s="38"/>
      <c r="K461" s="38"/>
      <c r="L461" s="39"/>
      <c r="M461" s="194"/>
      <c r="N461" s="195"/>
      <c r="O461" s="77"/>
      <c r="P461" s="77"/>
      <c r="Q461" s="77"/>
      <c r="R461" s="77"/>
      <c r="S461" s="77"/>
      <c r="T461" s="7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T461" s="19" t="s">
        <v>237</v>
      </c>
      <c r="AU461" s="19" t="s">
        <v>89</v>
      </c>
    </row>
    <row r="462" s="2" customFormat="1">
      <c r="A462" s="38"/>
      <c r="B462" s="39"/>
      <c r="C462" s="38"/>
      <c r="D462" s="199" t="s">
        <v>397</v>
      </c>
      <c r="E462" s="38"/>
      <c r="F462" s="200" t="s">
        <v>2224</v>
      </c>
      <c r="G462" s="38"/>
      <c r="H462" s="38"/>
      <c r="I462" s="193"/>
      <c r="J462" s="38"/>
      <c r="K462" s="38"/>
      <c r="L462" s="39"/>
      <c r="M462" s="194"/>
      <c r="N462" s="195"/>
      <c r="O462" s="77"/>
      <c r="P462" s="77"/>
      <c r="Q462" s="77"/>
      <c r="R462" s="77"/>
      <c r="S462" s="77"/>
      <c r="T462" s="7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T462" s="19" t="s">
        <v>397</v>
      </c>
      <c r="AU462" s="19" t="s">
        <v>89</v>
      </c>
    </row>
    <row r="463" s="13" customFormat="1">
      <c r="A463" s="13"/>
      <c r="B463" s="205"/>
      <c r="C463" s="13"/>
      <c r="D463" s="191" t="s">
        <v>519</v>
      </c>
      <c r="E463" s="206" t="s">
        <v>1</v>
      </c>
      <c r="F463" s="207" t="s">
        <v>3559</v>
      </c>
      <c r="G463" s="13"/>
      <c r="H463" s="208">
        <v>2</v>
      </c>
      <c r="I463" s="209"/>
      <c r="J463" s="13"/>
      <c r="K463" s="13"/>
      <c r="L463" s="205"/>
      <c r="M463" s="210"/>
      <c r="N463" s="211"/>
      <c r="O463" s="211"/>
      <c r="P463" s="211"/>
      <c r="Q463" s="211"/>
      <c r="R463" s="211"/>
      <c r="S463" s="211"/>
      <c r="T463" s="21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06" t="s">
        <v>519</v>
      </c>
      <c r="AU463" s="206" t="s">
        <v>89</v>
      </c>
      <c r="AV463" s="13" t="s">
        <v>89</v>
      </c>
      <c r="AW463" s="13" t="s">
        <v>35</v>
      </c>
      <c r="AX463" s="13" t="s">
        <v>79</v>
      </c>
      <c r="AY463" s="206" t="s">
        <v>230</v>
      </c>
    </row>
    <row r="464" s="14" customFormat="1">
      <c r="A464" s="14"/>
      <c r="B464" s="213"/>
      <c r="C464" s="14"/>
      <c r="D464" s="191" t="s">
        <v>519</v>
      </c>
      <c r="E464" s="214" t="s">
        <v>1</v>
      </c>
      <c r="F464" s="215" t="s">
        <v>534</v>
      </c>
      <c r="G464" s="14"/>
      <c r="H464" s="216">
        <v>2</v>
      </c>
      <c r="I464" s="217"/>
      <c r="J464" s="14"/>
      <c r="K464" s="14"/>
      <c r="L464" s="213"/>
      <c r="M464" s="218"/>
      <c r="N464" s="219"/>
      <c r="O464" s="219"/>
      <c r="P464" s="219"/>
      <c r="Q464" s="219"/>
      <c r="R464" s="219"/>
      <c r="S464" s="219"/>
      <c r="T464" s="220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14" t="s">
        <v>519</v>
      </c>
      <c r="AU464" s="214" t="s">
        <v>89</v>
      </c>
      <c r="AV464" s="14" t="s">
        <v>235</v>
      </c>
      <c r="AW464" s="14" t="s">
        <v>35</v>
      </c>
      <c r="AX464" s="14" t="s">
        <v>87</v>
      </c>
      <c r="AY464" s="214" t="s">
        <v>230</v>
      </c>
    </row>
    <row r="465" s="2" customFormat="1" ht="16.5" customHeight="1">
      <c r="A465" s="38"/>
      <c r="B465" s="177"/>
      <c r="C465" s="236" t="s">
        <v>950</v>
      </c>
      <c r="D465" s="236" t="s">
        <v>745</v>
      </c>
      <c r="E465" s="237" t="s">
        <v>2226</v>
      </c>
      <c r="F465" s="238" t="s">
        <v>2227</v>
      </c>
      <c r="G465" s="239" t="s">
        <v>458</v>
      </c>
      <c r="H465" s="240">
        <v>2</v>
      </c>
      <c r="I465" s="241"/>
      <c r="J465" s="242">
        <f>ROUND(I465*H465,2)</f>
        <v>0</v>
      </c>
      <c r="K465" s="238" t="s">
        <v>515</v>
      </c>
      <c r="L465" s="243"/>
      <c r="M465" s="244" t="s">
        <v>1</v>
      </c>
      <c r="N465" s="245" t="s">
        <v>44</v>
      </c>
      <c r="O465" s="77"/>
      <c r="P465" s="187">
        <f>O465*H465</f>
        <v>0</v>
      </c>
      <c r="Q465" s="187">
        <v>0.58499999999999996</v>
      </c>
      <c r="R465" s="187">
        <f>Q465*H465</f>
        <v>1.1699999999999999</v>
      </c>
      <c r="S465" s="187">
        <v>0</v>
      </c>
      <c r="T465" s="188">
        <f>S465*H465</f>
        <v>0</v>
      </c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R465" s="189" t="s">
        <v>260</v>
      </c>
      <c r="AT465" s="189" t="s">
        <v>745</v>
      </c>
      <c r="AU465" s="189" t="s">
        <v>89</v>
      </c>
      <c r="AY465" s="19" t="s">
        <v>230</v>
      </c>
      <c r="BE465" s="190">
        <f>IF(N465="základní",J465,0)</f>
        <v>0</v>
      </c>
      <c r="BF465" s="190">
        <f>IF(N465="snížená",J465,0)</f>
        <v>0</v>
      </c>
      <c r="BG465" s="190">
        <f>IF(N465="zákl. přenesená",J465,0)</f>
        <v>0</v>
      </c>
      <c r="BH465" s="190">
        <f>IF(N465="sníž. přenesená",J465,0)</f>
        <v>0</v>
      </c>
      <c r="BI465" s="190">
        <f>IF(N465="nulová",J465,0)</f>
        <v>0</v>
      </c>
      <c r="BJ465" s="19" t="s">
        <v>87</v>
      </c>
      <c r="BK465" s="190">
        <f>ROUND(I465*H465,2)</f>
        <v>0</v>
      </c>
      <c r="BL465" s="19" t="s">
        <v>235</v>
      </c>
      <c r="BM465" s="189" t="s">
        <v>3560</v>
      </c>
    </row>
    <row r="466" s="2" customFormat="1">
      <c r="A466" s="38"/>
      <c r="B466" s="39"/>
      <c r="C466" s="38"/>
      <c r="D466" s="191" t="s">
        <v>237</v>
      </c>
      <c r="E466" s="38"/>
      <c r="F466" s="192" t="s">
        <v>2227</v>
      </c>
      <c r="G466" s="38"/>
      <c r="H466" s="38"/>
      <c r="I466" s="193"/>
      <c r="J466" s="38"/>
      <c r="K466" s="38"/>
      <c r="L466" s="39"/>
      <c r="M466" s="194"/>
      <c r="N466" s="195"/>
      <c r="O466" s="77"/>
      <c r="P466" s="77"/>
      <c r="Q466" s="77"/>
      <c r="R466" s="77"/>
      <c r="S466" s="77"/>
      <c r="T466" s="7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T466" s="19" t="s">
        <v>237</v>
      </c>
      <c r="AU466" s="19" t="s">
        <v>89</v>
      </c>
    </row>
    <row r="467" s="13" customFormat="1">
      <c r="A467" s="13"/>
      <c r="B467" s="205"/>
      <c r="C467" s="13"/>
      <c r="D467" s="191" t="s">
        <v>519</v>
      </c>
      <c r="E467" s="206" t="s">
        <v>1</v>
      </c>
      <c r="F467" s="207" t="s">
        <v>3559</v>
      </c>
      <c r="G467" s="13"/>
      <c r="H467" s="208">
        <v>2</v>
      </c>
      <c r="I467" s="209"/>
      <c r="J467" s="13"/>
      <c r="K467" s="13"/>
      <c r="L467" s="205"/>
      <c r="M467" s="210"/>
      <c r="N467" s="211"/>
      <c r="O467" s="211"/>
      <c r="P467" s="211"/>
      <c r="Q467" s="211"/>
      <c r="R467" s="211"/>
      <c r="S467" s="211"/>
      <c r="T467" s="21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06" t="s">
        <v>519</v>
      </c>
      <c r="AU467" s="206" t="s">
        <v>89</v>
      </c>
      <c r="AV467" s="13" t="s">
        <v>89</v>
      </c>
      <c r="AW467" s="13" t="s">
        <v>35</v>
      </c>
      <c r="AX467" s="13" t="s">
        <v>79</v>
      </c>
      <c r="AY467" s="206" t="s">
        <v>230</v>
      </c>
    </row>
    <row r="468" s="14" customFormat="1">
      <c r="A468" s="14"/>
      <c r="B468" s="213"/>
      <c r="C468" s="14"/>
      <c r="D468" s="191" t="s">
        <v>519</v>
      </c>
      <c r="E468" s="214" t="s">
        <v>1</v>
      </c>
      <c r="F468" s="215" t="s">
        <v>534</v>
      </c>
      <c r="G468" s="14"/>
      <c r="H468" s="216">
        <v>2</v>
      </c>
      <c r="I468" s="217"/>
      <c r="J468" s="14"/>
      <c r="K468" s="14"/>
      <c r="L468" s="213"/>
      <c r="M468" s="218"/>
      <c r="N468" s="219"/>
      <c r="O468" s="219"/>
      <c r="P468" s="219"/>
      <c r="Q468" s="219"/>
      <c r="R468" s="219"/>
      <c r="S468" s="219"/>
      <c r="T468" s="220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14" t="s">
        <v>519</v>
      </c>
      <c r="AU468" s="214" t="s">
        <v>89</v>
      </c>
      <c r="AV468" s="14" t="s">
        <v>235</v>
      </c>
      <c r="AW468" s="14" t="s">
        <v>35</v>
      </c>
      <c r="AX468" s="14" t="s">
        <v>87</v>
      </c>
      <c r="AY468" s="214" t="s">
        <v>230</v>
      </c>
    </row>
    <row r="469" s="2" customFormat="1" ht="21.75" customHeight="1">
      <c r="A469" s="38"/>
      <c r="B469" s="177"/>
      <c r="C469" s="178" t="s">
        <v>957</v>
      </c>
      <c r="D469" s="178" t="s">
        <v>231</v>
      </c>
      <c r="E469" s="179" t="s">
        <v>2229</v>
      </c>
      <c r="F469" s="180" t="s">
        <v>2230</v>
      </c>
      <c r="G469" s="181" t="s">
        <v>458</v>
      </c>
      <c r="H469" s="182">
        <v>2</v>
      </c>
      <c r="I469" s="183"/>
      <c r="J469" s="184">
        <f>ROUND(I469*H469,2)</f>
        <v>0</v>
      </c>
      <c r="K469" s="180" t="s">
        <v>515</v>
      </c>
      <c r="L469" s="39"/>
      <c r="M469" s="185" t="s">
        <v>1</v>
      </c>
      <c r="N469" s="186" t="s">
        <v>44</v>
      </c>
      <c r="O469" s="77"/>
      <c r="P469" s="187">
        <f>O469*H469</f>
        <v>0</v>
      </c>
      <c r="Q469" s="187">
        <v>0.089999999999999997</v>
      </c>
      <c r="R469" s="187">
        <f>Q469*H469</f>
        <v>0.17999999999999999</v>
      </c>
      <c r="S469" s="187">
        <v>0</v>
      </c>
      <c r="T469" s="188">
        <f>S469*H469</f>
        <v>0</v>
      </c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R469" s="189" t="s">
        <v>235</v>
      </c>
      <c r="AT469" s="189" t="s">
        <v>231</v>
      </c>
      <c r="AU469" s="189" t="s">
        <v>89</v>
      </c>
      <c r="AY469" s="19" t="s">
        <v>230</v>
      </c>
      <c r="BE469" s="190">
        <f>IF(N469="základní",J469,0)</f>
        <v>0</v>
      </c>
      <c r="BF469" s="190">
        <f>IF(N469="snížená",J469,0)</f>
        <v>0</v>
      </c>
      <c r="BG469" s="190">
        <f>IF(N469="zákl. přenesená",J469,0)</f>
        <v>0</v>
      </c>
      <c r="BH469" s="190">
        <f>IF(N469="sníž. přenesená",J469,0)</f>
        <v>0</v>
      </c>
      <c r="BI469" s="190">
        <f>IF(N469="nulová",J469,0)</f>
        <v>0</v>
      </c>
      <c r="BJ469" s="19" t="s">
        <v>87</v>
      </c>
      <c r="BK469" s="190">
        <f>ROUND(I469*H469,2)</f>
        <v>0</v>
      </c>
      <c r="BL469" s="19" t="s">
        <v>235</v>
      </c>
      <c r="BM469" s="189" t="s">
        <v>3561</v>
      </c>
    </row>
    <row r="470" s="2" customFormat="1">
      <c r="A470" s="38"/>
      <c r="B470" s="39"/>
      <c r="C470" s="38"/>
      <c r="D470" s="191" t="s">
        <v>237</v>
      </c>
      <c r="E470" s="38"/>
      <c r="F470" s="192" t="s">
        <v>2232</v>
      </c>
      <c r="G470" s="38"/>
      <c r="H470" s="38"/>
      <c r="I470" s="193"/>
      <c r="J470" s="38"/>
      <c r="K470" s="38"/>
      <c r="L470" s="39"/>
      <c r="M470" s="194"/>
      <c r="N470" s="195"/>
      <c r="O470" s="77"/>
      <c r="P470" s="77"/>
      <c r="Q470" s="77"/>
      <c r="R470" s="77"/>
      <c r="S470" s="77"/>
      <c r="T470" s="7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T470" s="19" t="s">
        <v>237</v>
      </c>
      <c r="AU470" s="19" t="s">
        <v>89</v>
      </c>
    </row>
    <row r="471" s="2" customFormat="1">
      <c r="A471" s="38"/>
      <c r="B471" s="39"/>
      <c r="C471" s="38"/>
      <c r="D471" s="199" t="s">
        <v>397</v>
      </c>
      <c r="E471" s="38"/>
      <c r="F471" s="200" t="s">
        <v>2233</v>
      </c>
      <c r="G471" s="38"/>
      <c r="H471" s="38"/>
      <c r="I471" s="193"/>
      <c r="J471" s="38"/>
      <c r="K471" s="38"/>
      <c r="L471" s="39"/>
      <c r="M471" s="194"/>
      <c r="N471" s="195"/>
      <c r="O471" s="77"/>
      <c r="P471" s="77"/>
      <c r="Q471" s="77"/>
      <c r="R471" s="77"/>
      <c r="S471" s="77"/>
      <c r="T471" s="7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T471" s="19" t="s">
        <v>397</v>
      </c>
      <c r="AU471" s="19" t="s">
        <v>89</v>
      </c>
    </row>
    <row r="472" s="13" customFormat="1">
      <c r="A472" s="13"/>
      <c r="B472" s="205"/>
      <c r="C472" s="13"/>
      <c r="D472" s="191" t="s">
        <v>519</v>
      </c>
      <c r="E472" s="206" t="s">
        <v>1</v>
      </c>
      <c r="F472" s="207" t="s">
        <v>3562</v>
      </c>
      <c r="G472" s="13"/>
      <c r="H472" s="208">
        <v>2</v>
      </c>
      <c r="I472" s="209"/>
      <c r="J472" s="13"/>
      <c r="K472" s="13"/>
      <c r="L472" s="205"/>
      <c r="M472" s="210"/>
      <c r="N472" s="211"/>
      <c r="O472" s="211"/>
      <c r="P472" s="211"/>
      <c r="Q472" s="211"/>
      <c r="R472" s="211"/>
      <c r="S472" s="211"/>
      <c r="T472" s="212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06" t="s">
        <v>519</v>
      </c>
      <c r="AU472" s="206" t="s">
        <v>89</v>
      </c>
      <c r="AV472" s="13" t="s">
        <v>89</v>
      </c>
      <c r="AW472" s="13" t="s">
        <v>35</v>
      </c>
      <c r="AX472" s="13" t="s">
        <v>79</v>
      </c>
      <c r="AY472" s="206" t="s">
        <v>230</v>
      </c>
    </row>
    <row r="473" s="14" customFormat="1">
      <c r="A473" s="14"/>
      <c r="B473" s="213"/>
      <c r="C473" s="14"/>
      <c r="D473" s="191" t="s">
        <v>519</v>
      </c>
      <c r="E473" s="214" t="s">
        <v>1</v>
      </c>
      <c r="F473" s="215" t="s">
        <v>534</v>
      </c>
      <c r="G473" s="14"/>
      <c r="H473" s="216">
        <v>2</v>
      </c>
      <c r="I473" s="217"/>
      <c r="J473" s="14"/>
      <c r="K473" s="14"/>
      <c r="L473" s="213"/>
      <c r="M473" s="218"/>
      <c r="N473" s="219"/>
      <c r="O473" s="219"/>
      <c r="P473" s="219"/>
      <c r="Q473" s="219"/>
      <c r="R473" s="219"/>
      <c r="S473" s="219"/>
      <c r="T473" s="220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14" t="s">
        <v>519</v>
      </c>
      <c r="AU473" s="214" t="s">
        <v>89</v>
      </c>
      <c r="AV473" s="14" t="s">
        <v>235</v>
      </c>
      <c r="AW473" s="14" t="s">
        <v>35</v>
      </c>
      <c r="AX473" s="14" t="s">
        <v>87</v>
      </c>
      <c r="AY473" s="214" t="s">
        <v>230</v>
      </c>
    </row>
    <row r="474" s="2" customFormat="1" ht="16.5" customHeight="1">
      <c r="A474" s="38"/>
      <c r="B474" s="177"/>
      <c r="C474" s="236" t="s">
        <v>964</v>
      </c>
      <c r="D474" s="236" t="s">
        <v>745</v>
      </c>
      <c r="E474" s="237" t="s">
        <v>3563</v>
      </c>
      <c r="F474" s="238" t="s">
        <v>3564</v>
      </c>
      <c r="G474" s="239" t="s">
        <v>458</v>
      </c>
      <c r="H474" s="240">
        <v>2</v>
      </c>
      <c r="I474" s="241"/>
      <c r="J474" s="242">
        <f>ROUND(I474*H474,2)</f>
        <v>0</v>
      </c>
      <c r="K474" s="238" t="s">
        <v>515</v>
      </c>
      <c r="L474" s="243"/>
      <c r="M474" s="244" t="s">
        <v>1</v>
      </c>
      <c r="N474" s="245" t="s">
        <v>44</v>
      </c>
      <c r="O474" s="77"/>
      <c r="P474" s="187">
        <f>O474*H474</f>
        <v>0</v>
      </c>
      <c r="Q474" s="187">
        <v>0.080000000000000002</v>
      </c>
      <c r="R474" s="187">
        <f>Q474*H474</f>
        <v>0.16</v>
      </c>
      <c r="S474" s="187">
        <v>0</v>
      </c>
      <c r="T474" s="188">
        <f>S474*H474</f>
        <v>0</v>
      </c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R474" s="189" t="s">
        <v>260</v>
      </c>
      <c r="AT474" s="189" t="s">
        <v>745</v>
      </c>
      <c r="AU474" s="189" t="s">
        <v>89</v>
      </c>
      <c r="AY474" s="19" t="s">
        <v>230</v>
      </c>
      <c r="BE474" s="190">
        <f>IF(N474="základní",J474,0)</f>
        <v>0</v>
      </c>
      <c r="BF474" s="190">
        <f>IF(N474="snížená",J474,0)</f>
        <v>0</v>
      </c>
      <c r="BG474" s="190">
        <f>IF(N474="zákl. přenesená",J474,0)</f>
        <v>0</v>
      </c>
      <c r="BH474" s="190">
        <f>IF(N474="sníž. přenesená",J474,0)</f>
        <v>0</v>
      </c>
      <c r="BI474" s="190">
        <f>IF(N474="nulová",J474,0)</f>
        <v>0</v>
      </c>
      <c r="BJ474" s="19" t="s">
        <v>87</v>
      </c>
      <c r="BK474" s="190">
        <f>ROUND(I474*H474,2)</f>
        <v>0</v>
      </c>
      <c r="BL474" s="19" t="s">
        <v>235</v>
      </c>
      <c r="BM474" s="189" t="s">
        <v>3565</v>
      </c>
    </row>
    <row r="475" s="2" customFormat="1">
      <c r="A475" s="38"/>
      <c r="B475" s="39"/>
      <c r="C475" s="38"/>
      <c r="D475" s="191" t="s">
        <v>237</v>
      </c>
      <c r="E475" s="38"/>
      <c r="F475" s="192" t="s">
        <v>3564</v>
      </c>
      <c r="G475" s="38"/>
      <c r="H475" s="38"/>
      <c r="I475" s="193"/>
      <c r="J475" s="38"/>
      <c r="K475" s="38"/>
      <c r="L475" s="39"/>
      <c r="M475" s="194"/>
      <c r="N475" s="195"/>
      <c r="O475" s="77"/>
      <c r="P475" s="77"/>
      <c r="Q475" s="77"/>
      <c r="R475" s="77"/>
      <c r="S475" s="77"/>
      <c r="T475" s="7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T475" s="19" t="s">
        <v>237</v>
      </c>
      <c r="AU475" s="19" t="s">
        <v>89</v>
      </c>
    </row>
    <row r="476" s="2" customFormat="1" ht="16.5" customHeight="1">
      <c r="A476" s="38"/>
      <c r="B476" s="177"/>
      <c r="C476" s="178" t="s">
        <v>970</v>
      </c>
      <c r="D476" s="178" t="s">
        <v>231</v>
      </c>
      <c r="E476" s="179" t="s">
        <v>3566</v>
      </c>
      <c r="F476" s="180" t="s">
        <v>3567</v>
      </c>
      <c r="G476" s="181" t="s">
        <v>578</v>
      </c>
      <c r="H476" s="182">
        <v>5</v>
      </c>
      <c r="I476" s="183"/>
      <c r="J476" s="184">
        <f>ROUND(I476*H476,2)</f>
        <v>0</v>
      </c>
      <c r="K476" s="180" t="s">
        <v>515</v>
      </c>
      <c r="L476" s="39"/>
      <c r="M476" s="185" t="s">
        <v>1</v>
      </c>
      <c r="N476" s="186" t="s">
        <v>44</v>
      </c>
      <c r="O476" s="77"/>
      <c r="P476" s="187">
        <f>O476*H476</f>
        <v>0</v>
      </c>
      <c r="Q476" s="187">
        <v>0</v>
      </c>
      <c r="R476" s="187">
        <f>Q476*H476</f>
        <v>0</v>
      </c>
      <c r="S476" s="187">
        <v>0</v>
      </c>
      <c r="T476" s="188">
        <f>S476*H476</f>
        <v>0</v>
      </c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R476" s="189" t="s">
        <v>235</v>
      </c>
      <c r="AT476" s="189" t="s">
        <v>231</v>
      </c>
      <c r="AU476" s="189" t="s">
        <v>89</v>
      </c>
      <c r="AY476" s="19" t="s">
        <v>230</v>
      </c>
      <c r="BE476" s="190">
        <f>IF(N476="základní",J476,0)</f>
        <v>0</v>
      </c>
      <c r="BF476" s="190">
        <f>IF(N476="snížená",J476,0)</f>
        <v>0</v>
      </c>
      <c r="BG476" s="190">
        <f>IF(N476="zákl. přenesená",J476,0)</f>
        <v>0</v>
      </c>
      <c r="BH476" s="190">
        <f>IF(N476="sníž. přenesená",J476,0)</f>
        <v>0</v>
      </c>
      <c r="BI476" s="190">
        <f>IF(N476="nulová",J476,0)</f>
        <v>0</v>
      </c>
      <c r="BJ476" s="19" t="s">
        <v>87</v>
      </c>
      <c r="BK476" s="190">
        <f>ROUND(I476*H476,2)</f>
        <v>0</v>
      </c>
      <c r="BL476" s="19" t="s">
        <v>235</v>
      </c>
      <c r="BM476" s="189" t="s">
        <v>3568</v>
      </c>
    </row>
    <row r="477" s="2" customFormat="1">
      <c r="A477" s="38"/>
      <c r="B477" s="39"/>
      <c r="C477" s="38"/>
      <c r="D477" s="191" t="s">
        <v>237</v>
      </c>
      <c r="E477" s="38"/>
      <c r="F477" s="192" t="s">
        <v>3569</v>
      </c>
      <c r="G477" s="38"/>
      <c r="H477" s="38"/>
      <c r="I477" s="193"/>
      <c r="J477" s="38"/>
      <c r="K477" s="38"/>
      <c r="L477" s="39"/>
      <c r="M477" s="194"/>
      <c r="N477" s="195"/>
      <c r="O477" s="77"/>
      <c r="P477" s="77"/>
      <c r="Q477" s="77"/>
      <c r="R477" s="77"/>
      <c r="S477" s="77"/>
      <c r="T477" s="7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T477" s="19" t="s">
        <v>237</v>
      </c>
      <c r="AU477" s="19" t="s">
        <v>89</v>
      </c>
    </row>
    <row r="478" s="2" customFormat="1">
      <c r="A478" s="38"/>
      <c r="B478" s="39"/>
      <c r="C478" s="38"/>
      <c r="D478" s="199" t="s">
        <v>397</v>
      </c>
      <c r="E478" s="38"/>
      <c r="F478" s="200" t="s">
        <v>3570</v>
      </c>
      <c r="G478" s="38"/>
      <c r="H478" s="38"/>
      <c r="I478" s="193"/>
      <c r="J478" s="38"/>
      <c r="K478" s="38"/>
      <c r="L478" s="39"/>
      <c r="M478" s="194"/>
      <c r="N478" s="195"/>
      <c r="O478" s="77"/>
      <c r="P478" s="77"/>
      <c r="Q478" s="77"/>
      <c r="R478" s="77"/>
      <c r="S478" s="77"/>
      <c r="T478" s="7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T478" s="19" t="s">
        <v>397</v>
      </c>
      <c r="AU478" s="19" t="s">
        <v>89</v>
      </c>
    </row>
    <row r="479" s="12" customFormat="1" ht="22.8" customHeight="1">
      <c r="A479" s="12"/>
      <c r="B479" s="166"/>
      <c r="C479" s="12"/>
      <c r="D479" s="167" t="s">
        <v>78</v>
      </c>
      <c r="E479" s="197" t="s">
        <v>1366</v>
      </c>
      <c r="F479" s="197" t="s">
        <v>1367</v>
      </c>
      <c r="G479" s="12"/>
      <c r="H479" s="12"/>
      <c r="I479" s="169"/>
      <c r="J479" s="198">
        <f>BK479</f>
        <v>0</v>
      </c>
      <c r="K479" s="12"/>
      <c r="L479" s="166"/>
      <c r="M479" s="171"/>
      <c r="N479" s="172"/>
      <c r="O479" s="172"/>
      <c r="P479" s="173">
        <f>SUM(P480:P485)</f>
        <v>0</v>
      </c>
      <c r="Q479" s="172"/>
      <c r="R479" s="173">
        <f>SUM(R480:R485)</f>
        <v>0</v>
      </c>
      <c r="S479" s="172"/>
      <c r="T479" s="174">
        <f>SUM(T480:T485)</f>
        <v>0</v>
      </c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R479" s="167" t="s">
        <v>87</v>
      </c>
      <c r="AT479" s="175" t="s">
        <v>78</v>
      </c>
      <c r="AU479" s="175" t="s">
        <v>87</v>
      </c>
      <c r="AY479" s="167" t="s">
        <v>230</v>
      </c>
      <c r="BK479" s="176">
        <f>SUM(BK480:BK485)</f>
        <v>0</v>
      </c>
    </row>
    <row r="480" s="2" customFormat="1" ht="16.5" customHeight="1">
      <c r="A480" s="38"/>
      <c r="B480" s="177"/>
      <c r="C480" s="178" t="s">
        <v>977</v>
      </c>
      <c r="D480" s="178" t="s">
        <v>231</v>
      </c>
      <c r="E480" s="179" t="s">
        <v>2241</v>
      </c>
      <c r="F480" s="180" t="s">
        <v>2242</v>
      </c>
      <c r="G480" s="181" t="s">
        <v>748</v>
      </c>
      <c r="H480" s="182">
        <v>3384.346</v>
      </c>
      <c r="I480" s="183"/>
      <c r="J480" s="184">
        <f>ROUND(I480*H480,2)</f>
        <v>0</v>
      </c>
      <c r="K480" s="180" t="s">
        <v>515</v>
      </c>
      <c r="L480" s="39"/>
      <c r="M480" s="185" t="s">
        <v>1</v>
      </c>
      <c r="N480" s="186" t="s">
        <v>44</v>
      </c>
      <c r="O480" s="77"/>
      <c r="P480" s="187">
        <f>O480*H480</f>
        <v>0</v>
      </c>
      <c r="Q480" s="187">
        <v>0</v>
      </c>
      <c r="R480" s="187">
        <f>Q480*H480</f>
        <v>0</v>
      </c>
      <c r="S480" s="187">
        <v>0</v>
      </c>
      <c r="T480" s="188">
        <f>S480*H480</f>
        <v>0</v>
      </c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R480" s="189" t="s">
        <v>235</v>
      </c>
      <c r="AT480" s="189" t="s">
        <v>231</v>
      </c>
      <c r="AU480" s="189" t="s">
        <v>89</v>
      </c>
      <c r="AY480" s="19" t="s">
        <v>230</v>
      </c>
      <c r="BE480" s="190">
        <f>IF(N480="základní",J480,0)</f>
        <v>0</v>
      </c>
      <c r="BF480" s="190">
        <f>IF(N480="snížená",J480,0)</f>
        <v>0</v>
      </c>
      <c r="BG480" s="190">
        <f>IF(N480="zákl. přenesená",J480,0)</f>
        <v>0</v>
      </c>
      <c r="BH480" s="190">
        <f>IF(N480="sníž. přenesená",J480,0)</f>
        <v>0</v>
      </c>
      <c r="BI480" s="190">
        <f>IF(N480="nulová",J480,0)</f>
        <v>0</v>
      </c>
      <c r="BJ480" s="19" t="s">
        <v>87</v>
      </c>
      <c r="BK480" s="190">
        <f>ROUND(I480*H480,2)</f>
        <v>0</v>
      </c>
      <c r="BL480" s="19" t="s">
        <v>235</v>
      </c>
      <c r="BM480" s="189" t="s">
        <v>3571</v>
      </c>
    </row>
    <row r="481" s="2" customFormat="1">
      <c r="A481" s="38"/>
      <c r="B481" s="39"/>
      <c r="C481" s="38"/>
      <c r="D481" s="191" t="s">
        <v>237</v>
      </c>
      <c r="E481" s="38"/>
      <c r="F481" s="192" t="s">
        <v>2244</v>
      </c>
      <c r="G481" s="38"/>
      <c r="H481" s="38"/>
      <c r="I481" s="193"/>
      <c r="J481" s="38"/>
      <c r="K481" s="38"/>
      <c r="L481" s="39"/>
      <c r="M481" s="194"/>
      <c r="N481" s="195"/>
      <c r="O481" s="77"/>
      <c r="P481" s="77"/>
      <c r="Q481" s="77"/>
      <c r="R481" s="77"/>
      <c r="S481" s="77"/>
      <c r="T481" s="7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T481" s="19" t="s">
        <v>237</v>
      </c>
      <c r="AU481" s="19" t="s">
        <v>89</v>
      </c>
    </row>
    <row r="482" s="2" customFormat="1">
      <c r="A482" s="38"/>
      <c r="B482" s="39"/>
      <c r="C482" s="38"/>
      <c r="D482" s="199" t="s">
        <v>397</v>
      </c>
      <c r="E482" s="38"/>
      <c r="F482" s="200" t="s">
        <v>2245</v>
      </c>
      <c r="G482" s="38"/>
      <c r="H482" s="38"/>
      <c r="I482" s="193"/>
      <c r="J482" s="38"/>
      <c r="K482" s="38"/>
      <c r="L482" s="39"/>
      <c r="M482" s="194"/>
      <c r="N482" s="195"/>
      <c r="O482" s="77"/>
      <c r="P482" s="77"/>
      <c r="Q482" s="77"/>
      <c r="R482" s="77"/>
      <c r="S482" s="77"/>
      <c r="T482" s="7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T482" s="19" t="s">
        <v>397</v>
      </c>
      <c r="AU482" s="19" t="s">
        <v>89</v>
      </c>
    </row>
    <row r="483" s="2" customFormat="1" ht="21.75" customHeight="1">
      <c r="A483" s="38"/>
      <c r="B483" s="177"/>
      <c r="C483" s="178" t="s">
        <v>984</v>
      </c>
      <c r="D483" s="178" t="s">
        <v>231</v>
      </c>
      <c r="E483" s="179" t="s">
        <v>2246</v>
      </c>
      <c r="F483" s="180" t="s">
        <v>2247</v>
      </c>
      <c r="G483" s="181" t="s">
        <v>748</v>
      </c>
      <c r="H483" s="182">
        <v>3384.346</v>
      </c>
      <c r="I483" s="183"/>
      <c r="J483" s="184">
        <f>ROUND(I483*H483,2)</f>
        <v>0</v>
      </c>
      <c r="K483" s="180" t="s">
        <v>515</v>
      </c>
      <c r="L483" s="39"/>
      <c r="M483" s="185" t="s">
        <v>1</v>
      </c>
      <c r="N483" s="186" t="s">
        <v>44</v>
      </c>
      <c r="O483" s="77"/>
      <c r="P483" s="187">
        <f>O483*H483</f>
        <v>0</v>
      </c>
      <c r="Q483" s="187">
        <v>0</v>
      </c>
      <c r="R483" s="187">
        <f>Q483*H483</f>
        <v>0</v>
      </c>
      <c r="S483" s="187">
        <v>0</v>
      </c>
      <c r="T483" s="188">
        <f>S483*H483</f>
        <v>0</v>
      </c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R483" s="189" t="s">
        <v>235</v>
      </c>
      <c r="AT483" s="189" t="s">
        <v>231</v>
      </c>
      <c r="AU483" s="189" t="s">
        <v>89</v>
      </c>
      <c r="AY483" s="19" t="s">
        <v>230</v>
      </c>
      <c r="BE483" s="190">
        <f>IF(N483="základní",J483,0)</f>
        <v>0</v>
      </c>
      <c r="BF483" s="190">
        <f>IF(N483="snížená",J483,0)</f>
        <v>0</v>
      </c>
      <c r="BG483" s="190">
        <f>IF(N483="zákl. přenesená",J483,0)</f>
        <v>0</v>
      </c>
      <c r="BH483" s="190">
        <f>IF(N483="sníž. přenesená",J483,0)</f>
        <v>0</v>
      </c>
      <c r="BI483" s="190">
        <f>IF(N483="nulová",J483,0)</f>
        <v>0</v>
      </c>
      <c r="BJ483" s="19" t="s">
        <v>87</v>
      </c>
      <c r="BK483" s="190">
        <f>ROUND(I483*H483,2)</f>
        <v>0</v>
      </c>
      <c r="BL483" s="19" t="s">
        <v>235</v>
      </c>
      <c r="BM483" s="189" t="s">
        <v>3572</v>
      </c>
    </row>
    <row r="484" s="2" customFormat="1">
      <c r="A484" s="38"/>
      <c r="B484" s="39"/>
      <c r="C484" s="38"/>
      <c r="D484" s="191" t="s">
        <v>237</v>
      </c>
      <c r="E484" s="38"/>
      <c r="F484" s="192" t="s">
        <v>2249</v>
      </c>
      <c r="G484" s="38"/>
      <c r="H484" s="38"/>
      <c r="I484" s="193"/>
      <c r="J484" s="38"/>
      <c r="K484" s="38"/>
      <c r="L484" s="39"/>
      <c r="M484" s="194"/>
      <c r="N484" s="195"/>
      <c r="O484" s="77"/>
      <c r="P484" s="77"/>
      <c r="Q484" s="77"/>
      <c r="R484" s="77"/>
      <c r="S484" s="77"/>
      <c r="T484" s="7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T484" s="19" t="s">
        <v>237</v>
      </c>
      <c r="AU484" s="19" t="s">
        <v>89</v>
      </c>
    </row>
    <row r="485" s="2" customFormat="1">
      <c r="A485" s="38"/>
      <c r="B485" s="39"/>
      <c r="C485" s="38"/>
      <c r="D485" s="199" t="s">
        <v>397</v>
      </c>
      <c r="E485" s="38"/>
      <c r="F485" s="200" t="s">
        <v>2250</v>
      </c>
      <c r="G485" s="38"/>
      <c r="H485" s="38"/>
      <c r="I485" s="193"/>
      <c r="J485" s="38"/>
      <c r="K485" s="38"/>
      <c r="L485" s="39"/>
      <c r="M485" s="194"/>
      <c r="N485" s="195"/>
      <c r="O485" s="77"/>
      <c r="P485" s="77"/>
      <c r="Q485" s="77"/>
      <c r="R485" s="77"/>
      <c r="S485" s="77"/>
      <c r="T485" s="7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T485" s="19" t="s">
        <v>397</v>
      </c>
      <c r="AU485" s="19" t="s">
        <v>89</v>
      </c>
    </row>
    <row r="486" s="12" customFormat="1" ht="25.92" customHeight="1">
      <c r="A486" s="12"/>
      <c r="B486" s="166"/>
      <c r="C486" s="12"/>
      <c r="D486" s="167" t="s">
        <v>78</v>
      </c>
      <c r="E486" s="168" t="s">
        <v>3573</v>
      </c>
      <c r="F486" s="168" t="s">
        <v>3574</v>
      </c>
      <c r="G486" s="12"/>
      <c r="H486" s="12"/>
      <c r="I486" s="169"/>
      <c r="J486" s="170">
        <f>BK486</f>
        <v>0</v>
      </c>
      <c r="K486" s="12"/>
      <c r="L486" s="166"/>
      <c r="M486" s="171"/>
      <c r="N486" s="172"/>
      <c r="O486" s="172"/>
      <c r="P486" s="173">
        <f>P487</f>
        <v>0</v>
      </c>
      <c r="Q486" s="172"/>
      <c r="R486" s="173">
        <f>R487</f>
        <v>0</v>
      </c>
      <c r="S486" s="172"/>
      <c r="T486" s="174">
        <f>T487</f>
        <v>0</v>
      </c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R486" s="167" t="s">
        <v>89</v>
      </c>
      <c r="AT486" s="175" t="s">
        <v>78</v>
      </c>
      <c r="AU486" s="175" t="s">
        <v>79</v>
      </c>
      <c r="AY486" s="167" t="s">
        <v>230</v>
      </c>
      <c r="BK486" s="176">
        <f>BK487</f>
        <v>0</v>
      </c>
    </row>
    <row r="487" s="12" customFormat="1" ht="22.8" customHeight="1">
      <c r="A487" s="12"/>
      <c r="B487" s="166"/>
      <c r="C487" s="12"/>
      <c r="D487" s="167" t="s">
        <v>78</v>
      </c>
      <c r="E487" s="197" t="s">
        <v>3575</v>
      </c>
      <c r="F487" s="197" t="s">
        <v>3576</v>
      </c>
      <c r="G487" s="12"/>
      <c r="H487" s="12"/>
      <c r="I487" s="169"/>
      <c r="J487" s="198">
        <f>BK487</f>
        <v>0</v>
      </c>
      <c r="K487" s="12"/>
      <c r="L487" s="166"/>
      <c r="M487" s="171"/>
      <c r="N487" s="172"/>
      <c r="O487" s="172"/>
      <c r="P487" s="173">
        <f>SUM(P488:P493)</f>
        <v>0</v>
      </c>
      <c r="Q487" s="172"/>
      <c r="R487" s="173">
        <f>SUM(R488:R493)</f>
        <v>0</v>
      </c>
      <c r="S487" s="172"/>
      <c r="T487" s="174">
        <f>SUM(T488:T493)</f>
        <v>0</v>
      </c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R487" s="167" t="s">
        <v>89</v>
      </c>
      <c r="AT487" s="175" t="s">
        <v>78</v>
      </c>
      <c r="AU487" s="175" t="s">
        <v>87</v>
      </c>
      <c r="AY487" s="167" t="s">
        <v>230</v>
      </c>
      <c r="BK487" s="176">
        <f>SUM(BK488:BK493)</f>
        <v>0</v>
      </c>
    </row>
    <row r="488" s="2" customFormat="1" ht="24.15" customHeight="1">
      <c r="A488" s="38"/>
      <c r="B488" s="177"/>
      <c r="C488" s="178" t="s">
        <v>991</v>
      </c>
      <c r="D488" s="178" t="s">
        <v>231</v>
      </c>
      <c r="E488" s="179" t="s">
        <v>3577</v>
      </c>
      <c r="F488" s="180" t="s">
        <v>3578</v>
      </c>
      <c r="G488" s="181" t="s">
        <v>543</v>
      </c>
      <c r="H488" s="182">
        <v>14</v>
      </c>
      <c r="I488" s="183"/>
      <c r="J488" s="184">
        <f>ROUND(I488*H488,2)</f>
        <v>0</v>
      </c>
      <c r="K488" s="180" t="s">
        <v>1</v>
      </c>
      <c r="L488" s="39"/>
      <c r="M488" s="185" t="s">
        <v>1</v>
      </c>
      <c r="N488" s="186" t="s">
        <v>44</v>
      </c>
      <c r="O488" s="77"/>
      <c r="P488" s="187">
        <f>O488*H488</f>
        <v>0</v>
      </c>
      <c r="Q488" s="187">
        <v>0</v>
      </c>
      <c r="R488" s="187">
        <f>Q488*H488</f>
        <v>0</v>
      </c>
      <c r="S488" s="187">
        <v>0</v>
      </c>
      <c r="T488" s="188">
        <f>S488*H488</f>
        <v>0</v>
      </c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R488" s="189" t="s">
        <v>293</v>
      </c>
      <c r="AT488" s="189" t="s">
        <v>231</v>
      </c>
      <c r="AU488" s="189" t="s">
        <v>89</v>
      </c>
      <c r="AY488" s="19" t="s">
        <v>230</v>
      </c>
      <c r="BE488" s="190">
        <f>IF(N488="základní",J488,0)</f>
        <v>0</v>
      </c>
      <c r="BF488" s="190">
        <f>IF(N488="snížená",J488,0)</f>
        <v>0</v>
      </c>
      <c r="BG488" s="190">
        <f>IF(N488="zákl. přenesená",J488,0)</f>
        <v>0</v>
      </c>
      <c r="BH488" s="190">
        <f>IF(N488="sníž. přenesená",J488,0)</f>
        <v>0</v>
      </c>
      <c r="BI488" s="190">
        <f>IF(N488="nulová",J488,0)</f>
        <v>0</v>
      </c>
      <c r="BJ488" s="19" t="s">
        <v>87</v>
      </c>
      <c r="BK488" s="190">
        <f>ROUND(I488*H488,2)</f>
        <v>0</v>
      </c>
      <c r="BL488" s="19" t="s">
        <v>293</v>
      </c>
      <c r="BM488" s="189" t="s">
        <v>3579</v>
      </c>
    </row>
    <row r="489" s="2" customFormat="1">
      <c r="A489" s="38"/>
      <c r="B489" s="39"/>
      <c r="C489" s="38"/>
      <c r="D489" s="191" t="s">
        <v>237</v>
      </c>
      <c r="E489" s="38"/>
      <c r="F489" s="192" t="s">
        <v>3578</v>
      </c>
      <c r="G489" s="38"/>
      <c r="H489" s="38"/>
      <c r="I489" s="193"/>
      <c r="J489" s="38"/>
      <c r="K489" s="38"/>
      <c r="L489" s="39"/>
      <c r="M489" s="194"/>
      <c r="N489" s="195"/>
      <c r="O489" s="77"/>
      <c r="P489" s="77"/>
      <c r="Q489" s="77"/>
      <c r="R489" s="77"/>
      <c r="S489" s="77"/>
      <c r="T489" s="7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T489" s="19" t="s">
        <v>237</v>
      </c>
      <c r="AU489" s="19" t="s">
        <v>89</v>
      </c>
    </row>
    <row r="490" s="2" customFormat="1" ht="24.15" customHeight="1">
      <c r="A490" s="38"/>
      <c r="B490" s="177"/>
      <c r="C490" s="178" t="s">
        <v>998</v>
      </c>
      <c r="D490" s="178" t="s">
        <v>231</v>
      </c>
      <c r="E490" s="179" t="s">
        <v>3580</v>
      </c>
      <c r="F490" s="180" t="s">
        <v>3581</v>
      </c>
      <c r="G490" s="181" t="s">
        <v>458</v>
      </c>
      <c r="H490" s="182">
        <v>3</v>
      </c>
      <c r="I490" s="183"/>
      <c r="J490" s="184">
        <f>ROUND(I490*H490,2)</f>
        <v>0</v>
      </c>
      <c r="K490" s="180" t="s">
        <v>1</v>
      </c>
      <c r="L490" s="39"/>
      <c r="M490" s="185" t="s">
        <v>1</v>
      </c>
      <c r="N490" s="186" t="s">
        <v>44</v>
      </c>
      <c r="O490" s="77"/>
      <c r="P490" s="187">
        <f>O490*H490</f>
        <v>0</v>
      </c>
      <c r="Q490" s="187">
        <v>0</v>
      </c>
      <c r="R490" s="187">
        <f>Q490*H490</f>
        <v>0</v>
      </c>
      <c r="S490" s="187">
        <v>0</v>
      </c>
      <c r="T490" s="188">
        <f>S490*H490</f>
        <v>0</v>
      </c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R490" s="189" t="s">
        <v>293</v>
      </c>
      <c r="AT490" s="189" t="s">
        <v>231</v>
      </c>
      <c r="AU490" s="189" t="s">
        <v>89</v>
      </c>
      <c r="AY490" s="19" t="s">
        <v>230</v>
      </c>
      <c r="BE490" s="190">
        <f>IF(N490="základní",J490,0)</f>
        <v>0</v>
      </c>
      <c r="BF490" s="190">
        <f>IF(N490="snížená",J490,0)</f>
        <v>0</v>
      </c>
      <c r="BG490" s="190">
        <f>IF(N490="zákl. přenesená",J490,0)</f>
        <v>0</v>
      </c>
      <c r="BH490" s="190">
        <f>IF(N490="sníž. přenesená",J490,0)</f>
        <v>0</v>
      </c>
      <c r="BI490" s="190">
        <f>IF(N490="nulová",J490,0)</f>
        <v>0</v>
      </c>
      <c r="BJ490" s="19" t="s">
        <v>87</v>
      </c>
      <c r="BK490" s="190">
        <f>ROUND(I490*H490,2)</f>
        <v>0</v>
      </c>
      <c r="BL490" s="19" t="s">
        <v>293</v>
      </c>
      <c r="BM490" s="189" t="s">
        <v>3582</v>
      </c>
    </row>
    <row r="491" s="2" customFormat="1">
      <c r="A491" s="38"/>
      <c r="B491" s="39"/>
      <c r="C491" s="38"/>
      <c r="D491" s="191" t="s">
        <v>237</v>
      </c>
      <c r="E491" s="38"/>
      <c r="F491" s="192" t="s">
        <v>3581</v>
      </c>
      <c r="G491" s="38"/>
      <c r="H491" s="38"/>
      <c r="I491" s="193"/>
      <c r="J491" s="38"/>
      <c r="K491" s="38"/>
      <c r="L491" s="39"/>
      <c r="M491" s="194"/>
      <c r="N491" s="195"/>
      <c r="O491" s="77"/>
      <c r="P491" s="77"/>
      <c r="Q491" s="77"/>
      <c r="R491" s="77"/>
      <c r="S491" s="77"/>
      <c r="T491" s="7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T491" s="19" t="s">
        <v>237</v>
      </c>
      <c r="AU491" s="19" t="s">
        <v>89</v>
      </c>
    </row>
    <row r="492" s="2" customFormat="1" ht="24.15" customHeight="1">
      <c r="A492" s="38"/>
      <c r="B492" s="177"/>
      <c r="C492" s="178" t="s">
        <v>1005</v>
      </c>
      <c r="D492" s="178" t="s">
        <v>231</v>
      </c>
      <c r="E492" s="179" t="s">
        <v>3583</v>
      </c>
      <c r="F492" s="180" t="s">
        <v>3584</v>
      </c>
      <c r="G492" s="181" t="s">
        <v>458</v>
      </c>
      <c r="H492" s="182">
        <v>1</v>
      </c>
      <c r="I492" s="183"/>
      <c r="J492" s="184">
        <f>ROUND(I492*H492,2)</f>
        <v>0</v>
      </c>
      <c r="K492" s="180" t="s">
        <v>1</v>
      </c>
      <c r="L492" s="39"/>
      <c r="M492" s="185" t="s">
        <v>1</v>
      </c>
      <c r="N492" s="186" t="s">
        <v>44</v>
      </c>
      <c r="O492" s="77"/>
      <c r="P492" s="187">
        <f>O492*H492</f>
        <v>0</v>
      </c>
      <c r="Q492" s="187">
        <v>0</v>
      </c>
      <c r="R492" s="187">
        <f>Q492*H492</f>
        <v>0</v>
      </c>
      <c r="S492" s="187">
        <v>0</v>
      </c>
      <c r="T492" s="188">
        <f>S492*H492</f>
        <v>0</v>
      </c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R492" s="189" t="s">
        <v>293</v>
      </c>
      <c r="AT492" s="189" t="s">
        <v>231</v>
      </c>
      <c r="AU492" s="189" t="s">
        <v>89</v>
      </c>
      <c r="AY492" s="19" t="s">
        <v>230</v>
      </c>
      <c r="BE492" s="190">
        <f>IF(N492="základní",J492,0)</f>
        <v>0</v>
      </c>
      <c r="BF492" s="190">
        <f>IF(N492="snížená",J492,0)</f>
        <v>0</v>
      </c>
      <c r="BG492" s="190">
        <f>IF(N492="zákl. přenesená",J492,0)</f>
        <v>0</v>
      </c>
      <c r="BH492" s="190">
        <f>IF(N492="sníž. přenesená",J492,0)</f>
        <v>0</v>
      </c>
      <c r="BI492" s="190">
        <f>IF(N492="nulová",J492,0)</f>
        <v>0</v>
      </c>
      <c r="BJ492" s="19" t="s">
        <v>87</v>
      </c>
      <c r="BK492" s="190">
        <f>ROUND(I492*H492,2)</f>
        <v>0</v>
      </c>
      <c r="BL492" s="19" t="s">
        <v>293</v>
      </c>
      <c r="BM492" s="189" t="s">
        <v>3585</v>
      </c>
    </row>
    <row r="493" s="2" customFormat="1">
      <c r="A493" s="38"/>
      <c r="B493" s="39"/>
      <c r="C493" s="38"/>
      <c r="D493" s="191" t="s">
        <v>237</v>
      </c>
      <c r="E493" s="38"/>
      <c r="F493" s="192" t="s">
        <v>3584</v>
      </c>
      <c r="G493" s="38"/>
      <c r="H493" s="38"/>
      <c r="I493" s="193"/>
      <c r="J493" s="38"/>
      <c r="K493" s="38"/>
      <c r="L493" s="39"/>
      <c r="M493" s="201"/>
      <c r="N493" s="202"/>
      <c r="O493" s="203"/>
      <c r="P493" s="203"/>
      <c r="Q493" s="203"/>
      <c r="R493" s="203"/>
      <c r="S493" s="203"/>
      <c r="T493" s="204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T493" s="19" t="s">
        <v>237</v>
      </c>
      <c r="AU493" s="19" t="s">
        <v>89</v>
      </c>
    </row>
    <row r="494" s="2" customFormat="1" ht="6.96" customHeight="1">
      <c r="A494" s="38"/>
      <c r="B494" s="60"/>
      <c r="C494" s="61"/>
      <c r="D494" s="61"/>
      <c r="E494" s="61"/>
      <c r="F494" s="61"/>
      <c r="G494" s="61"/>
      <c r="H494" s="61"/>
      <c r="I494" s="61"/>
      <c r="J494" s="61"/>
      <c r="K494" s="61"/>
      <c r="L494" s="39"/>
      <c r="M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</row>
  </sheetData>
  <autoFilter ref="C127:K49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6:H116"/>
    <mergeCell ref="E118:H118"/>
    <mergeCell ref="E120:H120"/>
    <mergeCell ref="L2:V2"/>
  </mergeCells>
  <hyperlinks>
    <hyperlink ref="F133" r:id="rId1" display="https://podminky.urs.cz/item/CS_URS_2025_02/121151125"/>
    <hyperlink ref="F138" r:id="rId2" display="https://podminky.urs.cz/item/CS_URS_2025_02/131251107"/>
    <hyperlink ref="F155" r:id="rId3" display="https://podminky.urs.cz/item/CS_URS_2025_02/131351107"/>
    <hyperlink ref="F160" r:id="rId4" display="https://podminky.urs.cz/item/CS_URS_2025_02/131451107"/>
    <hyperlink ref="F165" r:id="rId5" display="https://podminky.urs.cz/item/CS_URS_2025_02/131551107"/>
    <hyperlink ref="F170" r:id="rId6" display="https://podminky.urs.cz/item/CS_URS_2025_02/132254207"/>
    <hyperlink ref="F177" r:id="rId7" display="https://podminky.urs.cz/item/CS_URS_2025_02/132354207"/>
    <hyperlink ref="F184" r:id="rId8" display="https://podminky.urs.cz/item/CS_URS_2025_02/132454207"/>
    <hyperlink ref="F191" r:id="rId9" display="https://podminky.urs.cz/item/CS_URS_2025_02/132554207"/>
    <hyperlink ref="F198" r:id="rId10" display="https://podminky.urs.cz/item/CS_URS_2025_02/151811132"/>
    <hyperlink ref="F203" r:id="rId11" display="https://podminky.urs.cz/item/CS_URS_2025_02/151811232"/>
    <hyperlink ref="F206" r:id="rId12" display="https://podminky.urs.cz/item/CS_URS_2025_02/162351104"/>
    <hyperlink ref="F216" r:id="rId13" display="https://podminky.urs.cz/item/CS_URS_2025_02/162751117"/>
    <hyperlink ref="F223" r:id="rId14" display="https://podminky.urs.cz/item/CS_URS_2025_02/162751119"/>
    <hyperlink ref="F231" r:id="rId15" display="https://podminky.urs.cz/item/CS_URS_2025_02/162751137"/>
    <hyperlink ref="F240" r:id="rId16" display="https://podminky.urs.cz/item/CS_URS_2025_02/162751139"/>
    <hyperlink ref="F250" r:id="rId17" display="https://podminky.urs.cz/item/CS_URS_2025_02/162751157"/>
    <hyperlink ref="F257" r:id="rId18" display="https://podminky.urs.cz/item/CS_URS_2025_02/162751159"/>
    <hyperlink ref="F265" r:id="rId19" display="https://podminky.urs.cz/item/CS_URS_2025_02/167151111"/>
    <hyperlink ref="F271" r:id="rId20" display="https://podminky.urs.cz/item/CS_URS_2025_02/171201231"/>
    <hyperlink ref="F289" r:id="rId21" display="https://podminky.urs.cz/item/CS_URS_2025_02/171251201"/>
    <hyperlink ref="F295" r:id="rId22" display="https://podminky.urs.cz/item/CS_URS_2025_02/175151101"/>
    <hyperlink ref="F304" r:id="rId23" display="https://podminky.urs.cz/item/CS_URS_2025_02/181351115"/>
    <hyperlink ref="F309" r:id="rId24" display="https://podminky.urs.cz/item/CS_URS_2025_02/181451121"/>
    <hyperlink ref="F315" r:id="rId25" display="https://podminky.urs.cz/item/CS_URS_2025_02/182351135"/>
    <hyperlink ref="F318" r:id="rId26" display="https://podminky.urs.cz/item/CS_URS_2025_02/181451122"/>
    <hyperlink ref="F324" r:id="rId27" display="https://podminky.urs.cz/item/CS_URS_2025_02/181951114"/>
    <hyperlink ref="F328" r:id="rId28" display="https://podminky.urs.cz/item/CS_URS_2025_02/359901211"/>
    <hyperlink ref="F333" r:id="rId29" display="https://podminky.urs.cz/item/CS_URS_2025_02/382122122"/>
    <hyperlink ref="F342" r:id="rId30" display="https://podminky.urs.cz/item/CS_URS_2025_02/382122312"/>
    <hyperlink ref="F351" r:id="rId31" display="https://podminky.urs.cz/item/CS_URS_2025_02/382122411"/>
    <hyperlink ref="F359" r:id="rId32" display="https://podminky.urs.cz/item/CS_URS_2025_02/451573111"/>
    <hyperlink ref="F366" r:id="rId33" display="https://podminky.urs.cz/item/CS_URS_2025_02/452311151"/>
    <hyperlink ref="F371" r:id="rId34" display="https://podminky.urs.cz/item/CS_URS_2025_02/452321172"/>
    <hyperlink ref="F376" r:id="rId35" display="https://podminky.urs.cz/item/CS_URS_2025_02/452351111"/>
    <hyperlink ref="F382" r:id="rId36" display="https://podminky.urs.cz/item/CS_URS_2025_02/452351112"/>
    <hyperlink ref="F385" r:id="rId37" display="https://podminky.urs.cz/item/CS_URS_2025_02/452368211"/>
    <hyperlink ref="F390" r:id="rId38" display="https://podminky.urs.cz/item/CS_URS_2025_02/457315813"/>
    <hyperlink ref="F395" r:id="rId39" display="https://podminky.urs.cz/item/CS_URS_2025_02/462511270"/>
    <hyperlink ref="F401" r:id="rId40" display="https://podminky.urs.cz/item/CS_URS_2025_02/462511370"/>
    <hyperlink ref="F407" r:id="rId41" display="https://podminky.urs.cz/item/CS_URS_2025_02/463212111"/>
    <hyperlink ref="F412" r:id="rId42" display="https://podminky.urs.cz/item/CS_URS_2025_02/463212191"/>
    <hyperlink ref="F418" r:id="rId43" display="https://podminky.urs.cz/item/CS_URS_2025_02/871420310"/>
    <hyperlink ref="F426" r:id="rId44" display="https://podminky.urs.cz/item/CS_URS_2025_02/892422121"/>
    <hyperlink ref="F429" r:id="rId45" display="https://podminky.urs.cz/item/CS_URS_2025_02/892423122"/>
    <hyperlink ref="F435" r:id="rId46" display="https://podminky.urs.cz/item/CS_URS_2025_02/894410103"/>
    <hyperlink ref="F448" r:id="rId47" display="https://podminky.urs.cz/item/CS_URS_2025_02/894410211"/>
    <hyperlink ref="F455" r:id="rId48" display="https://podminky.urs.cz/item/CS_URS_2025_02/894410212"/>
    <hyperlink ref="F462" r:id="rId49" display="https://podminky.urs.cz/item/CS_URS_2025_02/894410232"/>
    <hyperlink ref="F471" r:id="rId50" display="https://podminky.urs.cz/item/CS_URS_2025_02/899104112"/>
    <hyperlink ref="F478" r:id="rId51" display="https://podminky.urs.cz/item/CS_URS_2025_02/899623181"/>
    <hyperlink ref="F482" r:id="rId52" display="https://podminky.urs.cz/item/CS_URS_2025_02/998276101"/>
    <hyperlink ref="F485" r:id="rId53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4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3586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3587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ROUND(J127,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ROUND((SUM(BE127:BE479)),  2)</f>
        <v>0</v>
      </c>
      <c r="G35" s="38"/>
      <c r="H35" s="38"/>
      <c r="I35" s="136">
        <v>0.20999999999999999</v>
      </c>
      <c r="J35" s="135">
        <f>ROUND(((SUM(BE127:BE479))*I35),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ROUND((SUM(BF127:BF479)),  2)</f>
        <v>0</v>
      </c>
      <c r="G36" s="38"/>
      <c r="H36" s="38"/>
      <c r="I36" s="136">
        <v>0.12</v>
      </c>
      <c r="J36" s="135">
        <f>ROUND(((SUM(BF127:BF479))*I36),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ROUND((SUM(BG127:BG479)),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ROUND((SUM(BH127:BH479)),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ROUND((SUM(BI127:BI479)),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3586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SO351.1 - Větev V výkopové práce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J127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1927</v>
      </c>
      <c r="E99" s="150"/>
      <c r="F99" s="150"/>
      <c r="G99" s="150"/>
      <c r="H99" s="150"/>
      <c r="I99" s="150"/>
      <c r="J99" s="151">
        <f>J128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J129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502</v>
      </c>
      <c r="E101" s="154"/>
      <c r="F101" s="154"/>
      <c r="G101" s="154"/>
      <c r="H101" s="154"/>
      <c r="I101" s="154"/>
      <c r="J101" s="155">
        <f>J368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503</v>
      </c>
      <c r="E102" s="154"/>
      <c r="F102" s="154"/>
      <c r="G102" s="154"/>
      <c r="H102" s="154"/>
      <c r="I102" s="154"/>
      <c r="J102" s="155">
        <f>J374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506</v>
      </c>
      <c r="E103" s="154"/>
      <c r="F103" s="154"/>
      <c r="G103" s="154"/>
      <c r="H103" s="154"/>
      <c r="I103" s="154"/>
      <c r="J103" s="155">
        <f>J412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2"/>
      <c r="C104" s="10"/>
      <c r="D104" s="153" t="s">
        <v>507</v>
      </c>
      <c r="E104" s="154"/>
      <c r="F104" s="154"/>
      <c r="G104" s="154"/>
      <c r="H104" s="154"/>
      <c r="I104" s="154"/>
      <c r="J104" s="155">
        <f>J431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2"/>
      <c r="C105" s="10"/>
      <c r="D105" s="153" t="s">
        <v>508</v>
      </c>
      <c r="E105" s="154"/>
      <c r="F105" s="154"/>
      <c r="G105" s="154"/>
      <c r="H105" s="154"/>
      <c r="I105" s="154"/>
      <c r="J105" s="155">
        <f>J473</f>
        <v>0</v>
      </c>
      <c r="K105" s="10"/>
      <c r="L105" s="152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60"/>
      <c r="C107" s="61"/>
      <c r="D107" s="61"/>
      <c r="E107" s="61"/>
      <c r="F107" s="61"/>
      <c r="G107" s="61"/>
      <c r="H107" s="61"/>
      <c r="I107" s="61"/>
      <c r="J107" s="61"/>
      <c r="K107" s="61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11" s="2" customFormat="1" ht="6.96" customHeight="1">
      <c r="A111" s="38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96" customHeight="1">
      <c r="A112" s="38"/>
      <c r="B112" s="39"/>
      <c r="C112" s="23" t="s">
        <v>215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16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129" t="str">
        <f>E7</f>
        <v>Veřejná prostranství v lokalitě Z15 v Plané - etapa 1</v>
      </c>
      <c r="F115" s="32"/>
      <c r="G115" s="32"/>
      <c r="H115" s="32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1" customFormat="1" ht="12" customHeight="1">
      <c r="B116" s="22"/>
      <c r="C116" s="32" t="s">
        <v>201</v>
      </c>
      <c r="L116" s="22"/>
    </row>
    <row r="117" s="2" customFormat="1" ht="16.5" customHeight="1">
      <c r="A117" s="38"/>
      <c r="B117" s="39"/>
      <c r="C117" s="38"/>
      <c r="D117" s="38"/>
      <c r="E117" s="129" t="s">
        <v>3586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1924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67" t="str">
        <f>E11</f>
        <v>SO351.1 - Větev V výkopové práce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</v>
      </c>
      <c r="D121" s="38"/>
      <c r="E121" s="38"/>
      <c r="F121" s="27" t="str">
        <f>F14</f>
        <v xml:space="preserve">Planá u Mariánských Lázní [721280] </v>
      </c>
      <c r="G121" s="38"/>
      <c r="H121" s="38"/>
      <c r="I121" s="32" t="s">
        <v>22</v>
      </c>
      <c r="J121" s="69" t="str">
        <f>IF(J14="","",J14)</f>
        <v>10. 12. 2024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24</v>
      </c>
      <c r="D123" s="38"/>
      <c r="E123" s="38"/>
      <c r="F123" s="27" t="str">
        <f>E17</f>
        <v>Planá</v>
      </c>
      <c r="G123" s="38"/>
      <c r="H123" s="38"/>
      <c r="I123" s="32" t="s">
        <v>31</v>
      </c>
      <c r="J123" s="36" t="str">
        <f>E23</f>
        <v>Laboro ateliér s.r.o.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29</v>
      </c>
      <c r="D124" s="38"/>
      <c r="E124" s="38"/>
      <c r="F124" s="27" t="str">
        <f>IF(E20="","",E20)</f>
        <v>Vyplň údaj</v>
      </c>
      <c r="G124" s="38"/>
      <c r="H124" s="38"/>
      <c r="I124" s="32" t="s">
        <v>36</v>
      </c>
      <c r="J124" s="36" t="str">
        <f>E26</f>
        <v>Laboro ateliér s.r.o.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0.32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11" customFormat="1" ht="29.28" customHeight="1">
      <c r="A126" s="156"/>
      <c r="B126" s="157"/>
      <c r="C126" s="158" t="s">
        <v>216</v>
      </c>
      <c r="D126" s="159" t="s">
        <v>64</v>
      </c>
      <c r="E126" s="159" t="s">
        <v>60</v>
      </c>
      <c r="F126" s="159" t="s">
        <v>61</v>
      </c>
      <c r="G126" s="159" t="s">
        <v>217</v>
      </c>
      <c r="H126" s="159" t="s">
        <v>218</v>
      </c>
      <c r="I126" s="159" t="s">
        <v>219</v>
      </c>
      <c r="J126" s="159" t="s">
        <v>205</v>
      </c>
      <c r="K126" s="160" t="s">
        <v>220</v>
      </c>
      <c r="L126" s="161"/>
      <c r="M126" s="86" t="s">
        <v>1</v>
      </c>
      <c r="N126" s="87" t="s">
        <v>43</v>
      </c>
      <c r="O126" s="87" t="s">
        <v>221</v>
      </c>
      <c r="P126" s="87" t="s">
        <v>222</v>
      </c>
      <c r="Q126" s="87" t="s">
        <v>223</v>
      </c>
      <c r="R126" s="87" t="s">
        <v>224</v>
      </c>
      <c r="S126" s="87" t="s">
        <v>225</v>
      </c>
      <c r="T126" s="88" t="s">
        <v>226</v>
      </c>
      <c r="U126" s="156"/>
      <c r="V126" s="156"/>
      <c r="W126" s="156"/>
      <c r="X126" s="156"/>
      <c r="Y126" s="156"/>
      <c r="Z126" s="156"/>
      <c r="AA126" s="156"/>
      <c r="AB126" s="156"/>
      <c r="AC126" s="156"/>
      <c r="AD126" s="156"/>
      <c r="AE126" s="156"/>
    </row>
    <row r="127" s="2" customFormat="1" ht="22.8" customHeight="1">
      <c r="A127" s="38"/>
      <c r="B127" s="39"/>
      <c r="C127" s="93" t="s">
        <v>227</v>
      </c>
      <c r="D127" s="38"/>
      <c r="E127" s="38"/>
      <c r="F127" s="38"/>
      <c r="G127" s="38"/>
      <c r="H127" s="38"/>
      <c r="I127" s="38"/>
      <c r="J127" s="162">
        <f>BK127</f>
        <v>0</v>
      </c>
      <c r="K127" s="38"/>
      <c r="L127" s="39"/>
      <c r="M127" s="89"/>
      <c r="N127" s="73"/>
      <c r="O127" s="90"/>
      <c r="P127" s="163">
        <f>P128</f>
        <v>0</v>
      </c>
      <c r="Q127" s="90"/>
      <c r="R127" s="163">
        <f>R128</f>
        <v>0.28772143999999999</v>
      </c>
      <c r="S127" s="90"/>
      <c r="T127" s="164">
        <f>T128</f>
        <v>38.739999999999995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78</v>
      </c>
      <c r="AU127" s="19" t="s">
        <v>207</v>
      </c>
      <c r="BK127" s="165">
        <f>BK128</f>
        <v>0</v>
      </c>
    </row>
    <row r="128" s="12" customFormat="1" ht="25.92" customHeight="1">
      <c r="A128" s="12"/>
      <c r="B128" s="166"/>
      <c r="C128" s="12"/>
      <c r="D128" s="167" t="s">
        <v>78</v>
      </c>
      <c r="E128" s="168" t="s">
        <v>509</v>
      </c>
      <c r="F128" s="168" t="s">
        <v>1929</v>
      </c>
      <c r="G128" s="12"/>
      <c r="H128" s="12"/>
      <c r="I128" s="169"/>
      <c r="J128" s="170">
        <f>BK128</f>
        <v>0</v>
      </c>
      <c r="K128" s="12"/>
      <c r="L128" s="166"/>
      <c r="M128" s="171"/>
      <c r="N128" s="172"/>
      <c r="O128" s="172"/>
      <c r="P128" s="173">
        <f>P129+P368+P374+P412+P431+P473</f>
        <v>0</v>
      </c>
      <c r="Q128" s="172"/>
      <c r="R128" s="173">
        <f>R129+R368+R374+R412+R431+R473</f>
        <v>0.28772143999999999</v>
      </c>
      <c r="S128" s="172"/>
      <c r="T128" s="174">
        <f>T129+T368+T374+T412+T431+T473</f>
        <v>38.739999999999995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87</v>
      </c>
      <c r="AT128" s="175" t="s">
        <v>78</v>
      </c>
      <c r="AU128" s="175" t="s">
        <v>79</v>
      </c>
      <c r="AY128" s="167" t="s">
        <v>230</v>
      </c>
      <c r="BK128" s="176">
        <f>BK129+BK368+BK374+BK412+BK431+BK473</f>
        <v>0</v>
      </c>
    </row>
    <row r="129" s="12" customFormat="1" ht="22.8" customHeight="1">
      <c r="A129" s="12"/>
      <c r="B129" s="166"/>
      <c r="C129" s="12"/>
      <c r="D129" s="167" t="s">
        <v>78</v>
      </c>
      <c r="E129" s="197" t="s">
        <v>87</v>
      </c>
      <c r="F129" s="197" t="s">
        <v>511</v>
      </c>
      <c r="G129" s="12"/>
      <c r="H129" s="12"/>
      <c r="I129" s="169"/>
      <c r="J129" s="198">
        <f>BK129</f>
        <v>0</v>
      </c>
      <c r="K129" s="12"/>
      <c r="L129" s="166"/>
      <c r="M129" s="171"/>
      <c r="N129" s="172"/>
      <c r="O129" s="172"/>
      <c r="P129" s="173">
        <f>SUM(P130:P367)</f>
        <v>0</v>
      </c>
      <c r="Q129" s="172"/>
      <c r="R129" s="173">
        <f>SUM(R130:R367)</f>
        <v>0.27935100000000002</v>
      </c>
      <c r="S129" s="172"/>
      <c r="T129" s="174">
        <f>SUM(T130:T367)</f>
        <v>38.739999999999995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67" t="s">
        <v>87</v>
      </c>
      <c r="AT129" s="175" t="s">
        <v>78</v>
      </c>
      <c r="AU129" s="175" t="s">
        <v>87</v>
      </c>
      <c r="AY129" s="167" t="s">
        <v>230</v>
      </c>
      <c r="BK129" s="176">
        <f>SUM(BK130:BK367)</f>
        <v>0</v>
      </c>
    </row>
    <row r="130" s="2" customFormat="1" ht="21.75" customHeight="1">
      <c r="A130" s="38"/>
      <c r="B130" s="177"/>
      <c r="C130" s="178" t="s">
        <v>87</v>
      </c>
      <c r="D130" s="178" t="s">
        <v>231</v>
      </c>
      <c r="E130" s="179" t="s">
        <v>3588</v>
      </c>
      <c r="F130" s="180" t="s">
        <v>3589</v>
      </c>
      <c r="G130" s="181" t="s">
        <v>514</v>
      </c>
      <c r="H130" s="182">
        <v>26</v>
      </c>
      <c r="I130" s="183"/>
      <c r="J130" s="184">
        <f>ROUND(I130*H130,2)</f>
        <v>0</v>
      </c>
      <c r="K130" s="180" t="s">
        <v>515</v>
      </c>
      <c r="L130" s="39"/>
      <c r="M130" s="185" t="s">
        <v>1</v>
      </c>
      <c r="N130" s="186" t="s">
        <v>44</v>
      </c>
      <c r="O130" s="77"/>
      <c r="P130" s="187">
        <f>O130*H130</f>
        <v>0</v>
      </c>
      <c r="Q130" s="187">
        <v>0</v>
      </c>
      <c r="R130" s="187">
        <f>Q130*H130</f>
        <v>0</v>
      </c>
      <c r="S130" s="187">
        <v>0.57999999999999996</v>
      </c>
      <c r="T130" s="188">
        <f>S130*H130</f>
        <v>15.079999999999998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89" t="s">
        <v>235</v>
      </c>
      <c r="AT130" s="189" t="s">
        <v>231</v>
      </c>
      <c r="AU130" s="189" t="s">
        <v>89</v>
      </c>
      <c r="AY130" s="19" t="s">
        <v>230</v>
      </c>
      <c r="BE130" s="190">
        <f>IF(N130="základní",J130,0)</f>
        <v>0</v>
      </c>
      <c r="BF130" s="190">
        <f>IF(N130="snížená",J130,0)</f>
        <v>0</v>
      </c>
      <c r="BG130" s="190">
        <f>IF(N130="zákl. přenesená",J130,0)</f>
        <v>0</v>
      </c>
      <c r="BH130" s="190">
        <f>IF(N130="sníž. přenesená",J130,0)</f>
        <v>0</v>
      </c>
      <c r="BI130" s="190">
        <f>IF(N130="nulová",J130,0)</f>
        <v>0</v>
      </c>
      <c r="BJ130" s="19" t="s">
        <v>87</v>
      </c>
      <c r="BK130" s="190">
        <f>ROUND(I130*H130,2)</f>
        <v>0</v>
      </c>
      <c r="BL130" s="19" t="s">
        <v>235</v>
      </c>
      <c r="BM130" s="189" t="s">
        <v>3590</v>
      </c>
    </row>
    <row r="131" s="2" customFormat="1">
      <c r="A131" s="38"/>
      <c r="B131" s="39"/>
      <c r="C131" s="38"/>
      <c r="D131" s="191" t="s">
        <v>237</v>
      </c>
      <c r="E131" s="38"/>
      <c r="F131" s="192" t="s">
        <v>3591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237</v>
      </c>
      <c r="AU131" s="19" t="s">
        <v>89</v>
      </c>
    </row>
    <row r="132" s="2" customFormat="1">
      <c r="A132" s="38"/>
      <c r="B132" s="39"/>
      <c r="C132" s="38"/>
      <c r="D132" s="199" t="s">
        <v>397</v>
      </c>
      <c r="E132" s="38"/>
      <c r="F132" s="200" t="s">
        <v>3592</v>
      </c>
      <c r="G132" s="38"/>
      <c r="H132" s="38"/>
      <c r="I132" s="193"/>
      <c r="J132" s="38"/>
      <c r="K132" s="38"/>
      <c r="L132" s="39"/>
      <c r="M132" s="194"/>
      <c r="N132" s="195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397</v>
      </c>
      <c r="AU132" s="19" t="s">
        <v>89</v>
      </c>
    </row>
    <row r="133" s="15" customFormat="1">
      <c r="A133" s="15"/>
      <c r="B133" s="221"/>
      <c r="C133" s="15"/>
      <c r="D133" s="191" t="s">
        <v>519</v>
      </c>
      <c r="E133" s="222" t="s">
        <v>1</v>
      </c>
      <c r="F133" s="223" t="s">
        <v>3593</v>
      </c>
      <c r="G133" s="15"/>
      <c r="H133" s="222" t="s">
        <v>1</v>
      </c>
      <c r="I133" s="224"/>
      <c r="J133" s="15"/>
      <c r="K133" s="15"/>
      <c r="L133" s="221"/>
      <c r="M133" s="225"/>
      <c r="N133" s="226"/>
      <c r="O133" s="226"/>
      <c r="P133" s="226"/>
      <c r="Q133" s="226"/>
      <c r="R133" s="226"/>
      <c r="S133" s="226"/>
      <c r="T133" s="227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22" t="s">
        <v>519</v>
      </c>
      <c r="AU133" s="222" t="s">
        <v>89</v>
      </c>
      <c r="AV133" s="15" t="s">
        <v>87</v>
      </c>
      <c r="AW133" s="15" t="s">
        <v>35</v>
      </c>
      <c r="AX133" s="15" t="s">
        <v>79</v>
      </c>
      <c r="AY133" s="222" t="s">
        <v>230</v>
      </c>
    </row>
    <row r="134" s="13" customFormat="1">
      <c r="A134" s="13"/>
      <c r="B134" s="205"/>
      <c r="C134" s="13"/>
      <c r="D134" s="191" t="s">
        <v>519</v>
      </c>
      <c r="E134" s="206" t="s">
        <v>1</v>
      </c>
      <c r="F134" s="207" t="s">
        <v>3594</v>
      </c>
      <c r="G134" s="13"/>
      <c r="H134" s="208">
        <v>26</v>
      </c>
      <c r="I134" s="209"/>
      <c r="J134" s="13"/>
      <c r="K134" s="13"/>
      <c r="L134" s="205"/>
      <c r="M134" s="210"/>
      <c r="N134" s="211"/>
      <c r="O134" s="211"/>
      <c r="P134" s="211"/>
      <c r="Q134" s="211"/>
      <c r="R134" s="211"/>
      <c r="S134" s="211"/>
      <c r="T134" s="21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06" t="s">
        <v>519</v>
      </c>
      <c r="AU134" s="206" t="s">
        <v>89</v>
      </c>
      <c r="AV134" s="13" t="s">
        <v>89</v>
      </c>
      <c r="AW134" s="13" t="s">
        <v>35</v>
      </c>
      <c r="AX134" s="13" t="s">
        <v>79</v>
      </c>
      <c r="AY134" s="206" t="s">
        <v>230</v>
      </c>
    </row>
    <row r="135" s="14" customFormat="1">
      <c r="A135" s="14"/>
      <c r="B135" s="213"/>
      <c r="C135" s="14"/>
      <c r="D135" s="191" t="s">
        <v>519</v>
      </c>
      <c r="E135" s="214" t="s">
        <v>1</v>
      </c>
      <c r="F135" s="215" t="s">
        <v>534</v>
      </c>
      <c r="G135" s="14"/>
      <c r="H135" s="216">
        <v>26</v>
      </c>
      <c r="I135" s="217"/>
      <c r="J135" s="14"/>
      <c r="K135" s="14"/>
      <c r="L135" s="213"/>
      <c r="M135" s="218"/>
      <c r="N135" s="219"/>
      <c r="O135" s="219"/>
      <c r="P135" s="219"/>
      <c r="Q135" s="219"/>
      <c r="R135" s="219"/>
      <c r="S135" s="219"/>
      <c r="T135" s="220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14" t="s">
        <v>519</v>
      </c>
      <c r="AU135" s="214" t="s">
        <v>89</v>
      </c>
      <c r="AV135" s="14" t="s">
        <v>235</v>
      </c>
      <c r="AW135" s="14" t="s">
        <v>35</v>
      </c>
      <c r="AX135" s="14" t="s">
        <v>87</v>
      </c>
      <c r="AY135" s="214" t="s">
        <v>230</v>
      </c>
    </row>
    <row r="136" s="2" customFormat="1" ht="16.5" customHeight="1">
      <c r="A136" s="38"/>
      <c r="B136" s="177"/>
      <c r="C136" s="178" t="s">
        <v>89</v>
      </c>
      <c r="D136" s="178" t="s">
        <v>231</v>
      </c>
      <c r="E136" s="179" t="s">
        <v>3595</v>
      </c>
      <c r="F136" s="180" t="s">
        <v>3596</v>
      </c>
      <c r="G136" s="181" t="s">
        <v>514</v>
      </c>
      <c r="H136" s="182">
        <v>26</v>
      </c>
      <c r="I136" s="183"/>
      <c r="J136" s="184">
        <f>ROUND(I136*H136,2)</f>
        <v>0</v>
      </c>
      <c r="K136" s="180" t="s">
        <v>515</v>
      </c>
      <c r="L136" s="39"/>
      <c r="M136" s="185" t="s">
        <v>1</v>
      </c>
      <c r="N136" s="186" t="s">
        <v>44</v>
      </c>
      <c r="O136" s="77"/>
      <c r="P136" s="187">
        <f>O136*H136</f>
        <v>0</v>
      </c>
      <c r="Q136" s="187">
        <v>0</v>
      </c>
      <c r="R136" s="187">
        <f>Q136*H136</f>
        <v>0</v>
      </c>
      <c r="S136" s="187">
        <v>0.22</v>
      </c>
      <c r="T136" s="188">
        <f>S136*H136</f>
        <v>5.7199999999999998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89" t="s">
        <v>235</v>
      </c>
      <c r="AT136" s="189" t="s">
        <v>231</v>
      </c>
      <c r="AU136" s="189" t="s">
        <v>89</v>
      </c>
      <c r="AY136" s="19" t="s">
        <v>230</v>
      </c>
      <c r="BE136" s="190">
        <f>IF(N136="základní",J136,0)</f>
        <v>0</v>
      </c>
      <c r="BF136" s="190">
        <f>IF(N136="snížená",J136,0)</f>
        <v>0</v>
      </c>
      <c r="BG136" s="190">
        <f>IF(N136="zákl. přenesená",J136,0)</f>
        <v>0</v>
      </c>
      <c r="BH136" s="190">
        <f>IF(N136="sníž. přenesená",J136,0)</f>
        <v>0</v>
      </c>
      <c r="BI136" s="190">
        <f>IF(N136="nulová",J136,0)</f>
        <v>0</v>
      </c>
      <c r="BJ136" s="19" t="s">
        <v>87</v>
      </c>
      <c r="BK136" s="190">
        <f>ROUND(I136*H136,2)</f>
        <v>0</v>
      </c>
      <c r="BL136" s="19" t="s">
        <v>235</v>
      </c>
      <c r="BM136" s="189" t="s">
        <v>3597</v>
      </c>
    </row>
    <row r="137" s="2" customFormat="1">
      <c r="A137" s="38"/>
      <c r="B137" s="39"/>
      <c r="C137" s="38"/>
      <c r="D137" s="191" t="s">
        <v>237</v>
      </c>
      <c r="E137" s="38"/>
      <c r="F137" s="192" t="s">
        <v>3598</v>
      </c>
      <c r="G137" s="38"/>
      <c r="H137" s="38"/>
      <c r="I137" s="193"/>
      <c r="J137" s="38"/>
      <c r="K137" s="38"/>
      <c r="L137" s="39"/>
      <c r="M137" s="194"/>
      <c r="N137" s="195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237</v>
      </c>
      <c r="AU137" s="19" t="s">
        <v>89</v>
      </c>
    </row>
    <row r="138" s="2" customFormat="1">
      <c r="A138" s="38"/>
      <c r="B138" s="39"/>
      <c r="C138" s="38"/>
      <c r="D138" s="199" t="s">
        <v>397</v>
      </c>
      <c r="E138" s="38"/>
      <c r="F138" s="200" t="s">
        <v>3599</v>
      </c>
      <c r="G138" s="38"/>
      <c r="H138" s="38"/>
      <c r="I138" s="193"/>
      <c r="J138" s="38"/>
      <c r="K138" s="38"/>
      <c r="L138" s="39"/>
      <c r="M138" s="194"/>
      <c r="N138" s="195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397</v>
      </c>
      <c r="AU138" s="19" t="s">
        <v>89</v>
      </c>
    </row>
    <row r="139" s="15" customFormat="1">
      <c r="A139" s="15"/>
      <c r="B139" s="221"/>
      <c r="C139" s="15"/>
      <c r="D139" s="191" t="s">
        <v>519</v>
      </c>
      <c r="E139" s="222" t="s">
        <v>1</v>
      </c>
      <c r="F139" s="223" t="s">
        <v>3593</v>
      </c>
      <c r="G139" s="15"/>
      <c r="H139" s="222" t="s">
        <v>1</v>
      </c>
      <c r="I139" s="224"/>
      <c r="J139" s="15"/>
      <c r="K139" s="15"/>
      <c r="L139" s="221"/>
      <c r="M139" s="225"/>
      <c r="N139" s="226"/>
      <c r="O139" s="226"/>
      <c r="P139" s="226"/>
      <c r="Q139" s="226"/>
      <c r="R139" s="226"/>
      <c r="S139" s="226"/>
      <c r="T139" s="227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22" t="s">
        <v>519</v>
      </c>
      <c r="AU139" s="222" t="s">
        <v>89</v>
      </c>
      <c r="AV139" s="15" t="s">
        <v>87</v>
      </c>
      <c r="AW139" s="15" t="s">
        <v>35</v>
      </c>
      <c r="AX139" s="15" t="s">
        <v>79</v>
      </c>
      <c r="AY139" s="222" t="s">
        <v>230</v>
      </c>
    </row>
    <row r="140" s="13" customFormat="1">
      <c r="A140" s="13"/>
      <c r="B140" s="205"/>
      <c r="C140" s="13"/>
      <c r="D140" s="191" t="s">
        <v>519</v>
      </c>
      <c r="E140" s="206" t="s">
        <v>1</v>
      </c>
      <c r="F140" s="207" t="s">
        <v>3594</v>
      </c>
      <c r="G140" s="13"/>
      <c r="H140" s="208">
        <v>26</v>
      </c>
      <c r="I140" s="209"/>
      <c r="J140" s="13"/>
      <c r="K140" s="13"/>
      <c r="L140" s="205"/>
      <c r="M140" s="210"/>
      <c r="N140" s="211"/>
      <c r="O140" s="211"/>
      <c r="P140" s="211"/>
      <c r="Q140" s="211"/>
      <c r="R140" s="211"/>
      <c r="S140" s="211"/>
      <c r="T140" s="21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06" t="s">
        <v>519</v>
      </c>
      <c r="AU140" s="206" t="s">
        <v>89</v>
      </c>
      <c r="AV140" s="13" t="s">
        <v>89</v>
      </c>
      <c r="AW140" s="13" t="s">
        <v>35</v>
      </c>
      <c r="AX140" s="13" t="s">
        <v>79</v>
      </c>
      <c r="AY140" s="206" t="s">
        <v>230</v>
      </c>
    </row>
    <row r="141" s="14" customFormat="1">
      <c r="A141" s="14"/>
      <c r="B141" s="213"/>
      <c r="C141" s="14"/>
      <c r="D141" s="191" t="s">
        <v>519</v>
      </c>
      <c r="E141" s="214" t="s">
        <v>1</v>
      </c>
      <c r="F141" s="215" t="s">
        <v>534</v>
      </c>
      <c r="G141" s="14"/>
      <c r="H141" s="216">
        <v>26</v>
      </c>
      <c r="I141" s="217"/>
      <c r="J141" s="14"/>
      <c r="K141" s="14"/>
      <c r="L141" s="213"/>
      <c r="M141" s="218"/>
      <c r="N141" s="219"/>
      <c r="O141" s="219"/>
      <c r="P141" s="219"/>
      <c r="Q141" s="219"/>
      <c r="R141" s="219"/>
      <c r="S141" s="219"/>
      <c r="T141" s="220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14" t="s">
        <v>519</v>
      </c>
      <c r="AU141" s="214" t="s">
        <v>89</v>
      </c>
      <c r="AV141" s="14" t="s">
        <v>235</v>
      </c>
      <c r="AW141" s="14" t="s">
        <v>35</v>
      </c>
      <c r="AX141" s="14" t="s">
        <v>87</v>
      </c>
      <c r="AY141" s="214" t="s">
        <v>230</v>
      </c>
    </row>
    <row r="142" s="2" customFormat="1" ht="16.5" customHeight="1">
      <c r="A142" s="38"/>
      <c r="B142" s="177"/>
      <c r="C142" s="178" t="s">
        <v>241</v>
      </c>
      <c r="D142" s="178" t="s">
        <v>231</v>
      </c>
      <c r="E142" s="179" t="s">
        <v>3600</v>
      </c>
      <c r="F142" s="180" t="s">
        <v>3601</v>
      </c>
      <c r="G142" s="181" t="s">
        <v>514</v>
      </c>
      <c r="H142" s="182">
        <v>156</v>
      </c>
      <c r="I142" s="183"/>
      <c r="J142" s="184">
        <f>ROUND(I142*H142,2)</f>
        <v>0</v>
      </c>
      <c r="K142" s="180" t="s">
        <v>515</v>
      </c>
      <c r="L142" s="39"/>
      <c r="M142" s="185" t="s">
        <v>1</v>
      </c>
      <c r="N142" s="186" t="s">
        <v>44</v>
      </c>
      <c r="O142" s="77"/>
      <c r="P142" s="187">
        <f>O142*H142</f>
        <v>0</v>
      </c>
      <c r="Q142" s="187">
        <v>1.0000000000000001E-05</v>
      </c>
      <c r="R142" s="187">
        <f>Q142*H142</f>
        <v>0.0015600000000000002</v>
      </c>
      <c r="S142" s="187">
        <v>0.11500000000000001</v>
      </c>
      <c r="T142" s="188">
        <f>S142*H142</f>
        <v>17.940000000000001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89" t="s">
        <v>235</v>
      </c>
      <c r="AT142" s="189" t="s">
        <v>231</v>
      </c>
      <c r="AU142" s="189" t="s">
        <v>89</v>
      </c>
      <c r="AY142" s="19" t="s">
        <v>230</v>
      </c>
      <c r="BE142" s="190">
        <f>IF(N142="základní",J142,0)</f>
        <v>0</v>
      </c>
      <c r="BF142" s="190">
        <f>IF(N142="snížená",J142,0)</f>
        <v>0</v>
      </c>
      <c r="BG142" s="190">
        <f>IF(N142="zákl. přenesená",J142,0)</f>
        <v>0</v>
      </c>
      <c r="BH142" s="190">
        <f>IF(N142="sníž. přenesená",J142,0)</f>
        <v>0</v>
      </c>
      <c r="BI142" s="190">
        <f>IF(N142="nulová",J142,0)</f>
        <v>0</v>
      </c>
      <c r="BJ142" s="19" t="s">
        <v>87</v>
      </c>
      <c r="BK142" s="190">
        <f>ROUND(I142*H142,2)</f>
        <v>0</v>
      </c>
      <c r="BL142" s="19" t="s">
        <v>235</v>
      </c>
      <c r="BM142" s="189" t="s">
        <v>3602</v>
      </c>
    </row>
    <row r="143" s="2" customFormat="1">
      <c r="A143" s="38"/>
      <c r="B143" s="39"/>
      <c r="C143" s="38"/>
      <c r="D143" s="191" t="s">
        <v>237</v>
      </c>
      <c r="E143" s="38"/>
      <c r="F143" s="192" t="s">
        <v>3603</v>
      </c>
      <c r="G143" s="38"/>
      <c r="H143" s="38"/>
      <c r="I143" s="193"/>
      <c r="J143" s="38"/>
      <c r="K143" s="38"/>
      <c r="L143" s="39"/>
      <c r="M143" s="194"/>
      <c r="N143" s="195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237</v>
      </c>
      <c r="AU143" s="19" t="s">
        <v>89</v>
      </c>
    </row>
    <row r="144" s="2" customFormat="1">
      <c r="A144" s="38"/>
      <c r="B144" s="39"/>
      <c r="C144" s="38"/>
      <c r="D144" s="199" t="s">
        <v>397</v>
      </c>
      <c r="E144" s="38"/>
      <c r="F144" s="200" t="s">
        <v>3604</v>
      </c>
      <c r="G144" s="38"/>
      <c r="H144" s="38"/>
      <c r="I144" s="193"/>
      <c r="J144" s="38"/>
      <c r="K144" s="38"/>
      <c r="L144" s="39"/>
      <c r="M144" s="194"/>
      <c r="N144" s="195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397</v>
      </c>
      <c r="AU144" s="19" t="s">
        <v>89</v>
      </c>
    </row>
    <row r="145" s="15" customFormat="1">
      <c r="A145" s="15"/>
      <c r="B145" s="221"/>
      <c r="C145" s="15"/>
      <c r="D145" s="191" t="s">
        <v>519</v>
      </c>
      <c r="E145" s="222" t="s">
        <v>1</v>
      </c>
      <c r="F145" s="223" t="s">
        <v>3593</v>
      </c>
      <c r="G145" s="15"/>
      <c r="H145" s="222" t="s">
        <v>1</v>
      </c>
      <c r="I145" s="224"/>
      <c r="J145" s="15"/>
      <c r="K145" s="15"/>
      <c r="L145" s="221"/>
      <c r="M145" s="225"/>
      <c r="N145" s="226"/>
      <c r="O145" s="226"/>
      <c r="P145" s="226"/>
      <c r="Q145" s="226"/>
      <c r="R145" s="226"/>
      <c r="S145" s="226"/>
      <c r="T145" s="227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22" t="s">
        <v>519</v>
      </c>
      <c r="AU145" s="222" t="s">
        <v>89</v>
      </c>
      <c r="AV145" s="15" t="s">
        <v>87</v>
      </c>
      <c r="AW145" s="15" t="s">
        <v>35</v>
      </c>
      <c r="AX145" s="15" t="s">
        <v>79</v>
      </c>
      <c r="AY145" s="222" t="s">
        <v>230</v>
      </c>
    </row>
    <row r="146" s="13" customFormat="1">
      <c r="A146" s="13"/>
      <c r="B146" s="205"/>
      <c r="C146" s="13"/>
      <c r="D146" s="191" t="s">
        <v>519</v>
      </c>
      <c r="E146" s="206" t="s">
        <v>1</v>
      </c>
      <c r="F146" s="207" t="s">
        <v>3605</v>
      </c>
      <c r="G146" s="13"/>
      <c r="H146" s="208">
        <v>104</v>
      </c>
      <c r="I146" s="209"/>
      <c r="J146" s="13"/>
      <c r="K146" s="13"/>
      <c r="L146" s="205"/>
      <c r="M146" s="210"/>
      <c r="N146" s="211"/>
      <c r="O146" s="211"/>
      <c r="P146" s="211"/>
      <c r="Q146" s="211"/>
      <c r="R146" s="211"/>
      <c r="S146" s="211"/>
      <c r="T146" s="21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06" t="s">
        <v>519</v>
      </c>
      <c r="AU146" s="206" t="s">
        <v>89</v>
      </c>
      <c r="AV146" s="13" t="s">
        <v>89</v>
      </c>
      <c r="AW146" s="13" t="s">
        <v>35</v>
      </c>
      <c r="AX146" s="13" t="s">
        <v>79</v>
      </c>
      <c r="AY146" s="206" t="s">
        <v>230</v>
      </c>
    </row>
    <row r="147" s="13" customFormat="1">
      <c r="A147" s="13"/>
      <c r="B147" s="205"/>
      <c r="C147" s="13"/>
      <c r="D147" s="191" t="s">
        <v>519</v>
      </c>
      <c r="E147" s="206" t="s">
        <v>1</v>
      </c>
      <c r="F147" s="207" t="s">
        <v>3606</v>
      </c>
      <c r="G147" s="13"/>
      <c r="H147" s="208">
        <v>52</v>
      </c>
      <c r="I147" s="209"/>
      <c r="J147" s="13"/>
      <c r="K147" s="13"/>
      <c r="L147" s="205"/>
      <c r="M147" s="210"/>
      <c r="N147" s="211"/>
      <c r="O147" s="211"/>
      <c r="P147" s="211"/>
      <c r="Q147" s="211"/>
      <c r="R147" s="211"/>
      <c r="S147" s="211"/>
      <c r="T147" s="21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6" t="s">
        <v>519</v>
      </c>
      <c r="AU147" s="206" t="s">
        <v>89</v>
      </c>
      <c r="AV147" s="13" t="s">
        <v>89</v>
      </c>
      <c r="AW147" s="13" t="s">
        <v>35</v>
      </c>
      <c r="AX147" s="13" t="s">
        <v>79</v>
      </c>
      <c r="AY147" s="206" t="s">
        <v>230</v>
      </c>
    </row>
    <row r="148" s="14" customFormat="1">
      <c r="A148" s="14"/>
      <c r="B148" s="213"/>
      <c r="C148" s="14"/>
      <c r="D148" s="191" t="s">
        <v>519</v>
      </c>
      <c r="E148" s="214" t="s">
        <v>1</v>
      </c>
      <c r="F148" s="215" t="s">
        <v>534</v>
      </c>
      <c r="G148" s="14"/>
      <c r="H148" s="216">
        <v>156</v>
      </c>
      <c r="I148" s="217"/>
      <c r="J148" s="14"/>
      <c r="K148" s="14"/>
      <c r="L148" s="213"/>
      <c r="M148" s="218"/>
      <c r="N148" s="219"/>
      <c r="O148" s="219"/>
      <c r="P148" s="219"/>
      <c r="Q148" s="219"/>
      <c r="R148" s="219"/>
      <c r="S148" s="219"/>
      <c r="T148" s="22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14" t="s">
        <v>519</v>
      </c>
      <c r="AU148" s="214" t="s">
        <v>89</v>
      </c>
      <c r="AV148" s="14" t="s">
        <v>235</v>
      </c>
      <c r="AW148" s="14" t="s">
        <v>35</v>
      </c>
      <c r="AX148" s="14" t="s">
        <v>87</v>
      </c>
      <c r="AY148" s="214" t="s">
        <v>230</v>
      </c>
    </row>
    <row r="149" s="2" customFormat="1" ht="16.5" customHeight="1">
      <c r="A149" s="38"/>
      <c r="B149" s="177"/>
      <c r="C149" s="178" t="s">
        <v>235</v>
      </c>
      <c r="D149" s="178" t="s">
        <v>231</v>
      </c>
      <c r="E149" s="179" t="s">
        <v>1930</v>
      </c>
      <c r="F149" s="180" t="s">
        <v>1931</v>
      </c>
      <c r="G149" s="181" t="s">
        <v>514</v>
      </c>
      <c r="H149" s="182">
        <v>520</v>
      </c>
      <c r="I149" s="183"/>
      <c r="J149" s="184">
        <f>ROUND(I149*H149,2)</f>
        <v>0</v>
      </c>
      <c r="K149" s="180" t="s">
        <v>515</v>
      </c>
      <c r="L149" s="39"/>
      <c r="M149" s="185" t="s">
        <v>1</v>
      </c>
      <c r="N149" s="186" t="s">
        <v>44</v>
      </c>
      <c r="O149" s="77"/>
      <c r="P149" s="187">
        <f>O149*H149</f>
        <v>0</v>
      </c>
      <c r="Q149" s="187">
        <v>0</v>
      </c>
      <c r="R149" s="187">
        <f>Q149*H149</f>
        <v>0</v>
      </c>
      <c r="S149" s="187">
        <v>0</v>
      </c>
      <c r="T149" s="18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89" t="s">
        <v>235</v>
      </c>
      <c r="AT149" s="189" t="s">
        <v>231</v>
      </c>
      <c r="AU149" s="189" t="s">
        <v>89</v>
      </c>
      <c r="AY149" s="19" t="s">
        <v>230</v>
      </c>
      <c r="BE149" s="190">
        <f>IF(N149="základní",J149,0)</f>
        <v>0</v>
      </c>
      <c r="BF149" s="190">
        <f>IF(N149="snížená",J149,0)</f>
        <v>0</v>
      </c>
      <c r="BG149" s="190">
        <f>IF(N149="zákl. přenesená",J149,0)</f>
        <v>0</v>
      </c>
      <c r="BH149" s="190">
        <f>IF(N149="sníž. přenesená",J149,0)</f>
        <v>0</v>
      </c>
      <c r="BI149" s="190">
        <f>IF(N149="nulová",J149,0)</f>
        <v>0</v>
      </c>
      <c r="BJ149" s="19" t="s">
        <v>87</v>
      </c>
      <c r="BK149" s="190">
        <f>ROUND(I149*H149,2)</f>
        <v>0</v>
      </c>
      <c r="BL149" s="19" t="s">
        <v>235</v>
      </c>
      <c r="BM149" s="189" t="s">
        <v>3607</v>
      </c>
    </row>
    <row r="150" s="2" customFormat="1">
      <c r="A150" s="38"/>
      <c r="B150" s="39"/>
      <c r="C150" s="38"/>
      <c r="D150" s="191" t="s">
        <v>237</v>
      </c>
      <c r="E150" s="38"/>
      <c r="F150" s="192" t="s">
        <v>1933</v>
      </c>
      <c r="G150" s="38"/>
      <c r="H150" s="38"/>
      <c r="I150" s="193"/>
      <c r="J150" s="38"/>
      <c r="K150" s="38"/>
      <c r="L150" s="39"/>
      <c r="M150" s="194"/>
      <c r="N150" s="195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237</v>
      </c>
      <c r="AU150" s="19" t="s">
        <v>89</v>
      </c>
    </row>
    <row r="151" s="2" customFormat="1">
      <c r="A151" s="38"/>
      <c r="B151" s="39"/>
      <c r="C151" s="38"/>
      <c r="D151" s="199" t="s">
        <v>397</v>
      </c>
      <c r="E151" s="38"/>
      <c r="F151" s="200" t="s">
        <v>1934</v>
      </c>
      <c r="G151" s="38"/>
      <c r="H151" s="38"/>
      <c r="I151" s="193"/>
      <c r="J151" s="38"/>
      <c r="K151" s="38"/>
      <c r="L151" s="39"/>
      <c r="M151" s="194"/>
      <c r="N151" s="195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397</v>
      </c>
      <c r="AU151" s="19" t="s">
        <v>89</v>
      </c>
    </row>
    <row r="152" s="15" customFormat="1">
      <c r="A152" s="15"/>
      <c r="B152" s="221"/>
      <c r="C152" s="15"/>
      <c r="D152" s="191" t="s">
        <v>519</v>
      </c>
      <c r="E152" s="222" t="s">
        <v>1</v>
      </c>
      <c r="F152" s="223" t="s">
        <v>1935</v>
      </c>
      <c r="G152" s="15"/>
      <c r="H152" s="222" t="s">
        <v>1</v>
      </c>
      <c r="I152" s="224"/>
      <c r="J152" s="15"/>
      <c r="K152" s="15"/>
      <c r="L152" s="221"/>
      <c r="M152" s="225"/>
      <c r="N152" s="226"/>
      <c r="O152" s="226"/>
      <c r="P152" s="226"/>
      <c r="Q152" s="226"/>
      <c r="R152" s="226"/>
      <c r="S152" s="226"/>
      <c r="T152" s="227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22" t="s">
        <v>519</v>
      </c>
      <c r="AU152" s="222" t="s">
        <v>89</v>
      </c>
      <c r="AV152" s="15" t="s">
        <v>87</v>
      </c>
      <c r="AW152" s="15" t="s">
        <v>35</v>
      </c>
      <c r="AX152" s="15" t="s">
        <v>79</v>
      </c>
      <c r="AY152" s="222" t="s">
        <v>230</v>
      </c>
    </row>
    <row r="153" s="13" customFormat="1">
      <c r="A153" s="13"/>
      <c r="B153" s="205"/>
      <c r="C153" s="13"/>
      <c r="D153" s="191" t="s">
        <v>519</v>
      </c>
      <c r="E153" s="206" t="s">
        <v>1</v>
      </c>
      <c r="F153" s="207" t="s">
        <v>3608</v>
      </c>
      <c r="G153" s="13"/>
      <c r="H153" s="208">
        <v>520</v>
      </c>
      <c r="I153" s="209"/>
      <c r="J153" s="13"/>
      <c r="K153" s="13"/>
      <c r="L153" s="205"/>
      <c r="M153" s="210"/>
      <c r="N153" s="211"/>
      <c r="O153" s="211"/>
      <c r="P153" s="211"/>
      <c r="Q153" s="211"/>
      <c r="R153" s="211"/>
      <c r="S153" s="211"/>
      <c r="T153" s="21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06" t="s">
        <v>519</v>
      </c>
      <c r="AU153" s="206" t="s">
        <v>89</v>
      </c>
      <c r="AV153" s="13" t="s">
        <v>89</v>
      </c>
      <c r="AW153" s="13" t="s">
        <v>35</v>
      </c>
      <c r="AX153" s="13" t="s">
        <v>79</v>
      </c>
      <c r="AY153" s="206" t="s">
        <v>230</v>
      </c>
    </row>
    <row r="154" s="14" customFormat="1">
      <c r="A154" s="14"/>
      <c r="B154" s="213"/>
      <c r="C154" s="14"/>
      <c r="D154" s="191" t="s">
        <v>519</v>
      </c>
      <c r="E154" s="214" t="s">
        <v>1</v>
      </c>
      <c r="F154" s="215" t="s">
        <v>534</v>
      </c>
      <c r="G154" s="14"/>
      <c r="H154" s="216">
        <v>520</v>
      </c>
      <c r="I154" s="217"/>
      <c r="J154" s="14"/>
      <c r="K154" s="14"/>
      <c r="L154" s="213"/>
      <c r="M154" s="218"/>
      <c r="N154" s="219"/>
      <c r="O154" s="219"/>
      <c r="P154" s="219"/>
      <c r="Q154" s="219"/>
      <c r="R154" s="219"/>
      <c r="S154" s="219"/>
      <c r="T154" s="220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14" t="s">
        <v>519</v>
      </c>
      <c r="AU154" s="214" t="s">
        <v>89</v>
      </c>
      <c r="AV154" s="14" t="s">
        <v>235</v>
      </c>
      <c r="AW154" s="14" t="s">
        <v>35</v>
      </c>
      <c r="AX154" s="14" t="s">
        <v>87</v>
      </c>
      <c r="AY154" s="214" t="s">
        <v>230</v>
      </c>
    </row>
    <row r="155" s="2" customFormat="1" ht="16.5" customHeight="1">
      <c r="A155" s="38"/>
      <c r="B155" s="177"/>
      <c r="C155" s="178" t="s">
        <v>248</v>
      </c>
      <c r="D155" s="178" t="s">
        <v>231</v>
      </c>
      <c r="E155" s="179" t="s">
        <v>1952</v>
      </c>
      <c r="F155" s="180" t="s">
        <v>1953</v>
      </c>
      <c r="G155" s="181" t="s">
        <v>514</v>
      </c>
      <c r="H155" s="182">
        <v>520</v>
      </c>
      <c r="I155" s="183"/>
      <c r="J155" s="184">
        <f>ROUND(I155*H155,2)</f>
        <v>0</v>
      </c>
      <c r="K155" s="180" t="s">
        <v>515</v>
      </c>
      <c r="L155" s="39"/>
      <c r="M155" s="185" t="s">
        <v>1</v>
      </c>
      <c r="N155" s="186" t="s">
        <v>44</v>
      </c>
      <c r="O155" s="77"/>
      <c r="P155" s="187">
        <f>O155*H155</f>
        <v>0</v>
      </c>
      <c r="Q155" s="187">
        <v>0</v>
      </c>
      <c r="R155" s="187">
        <f>Q155*H155</f>
        <v>0</v>
      </c>
      <c r="S155" s="187">
        <v>0</v>
      </c>
      <c r="T155" s="18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89" t="s">
        <v>235</v>
      </c>
      <c r="AT155" s="189" t="s">
        <v>231</v>
      </c>
      <c r="AU155" s="189" t="s">
        <v>89</v>
      </c>
      <c r="AY155" s="19" t="s">
        <v>230</v>
      </c>
      <c r="BE155" s="190">
        <f>IF(N155="základní",J155,0)</f>
        <v>0</v>
      </c>
      <c r="BF155" s="190">
        <f>IF(N155="snížená",J155,0)</f>
        <v>0</v>
      </c>
      <c r="BG155" s="190">
        <f>IF(N155="zákl. přenesená",J155,0)</f>
        <v>0</v>
      </c>
      <c r="BH155" s="190">
        <f>IF(N155="sníž. přenesená",J155,0)</f>
        <v>0</v>
      </c>
      <c r="BI155" s="190">
        <f>IF(N155="nulová",J155,0)</f>
        <v>0</v>
      </c>
      <c r="BJ155" s="19" t="s">
        <v>87</v>
      </c>
      <c r="BK155" s="190">
        <f>ROUND(I155*H155,2)</f>
        <v>0</v>
      </c>
      <c r="BL155" s="19" t="s">
        <v>235</v>
      </c>
      <c r="BM155" s="189" t="s">
        <v>3609</v>
      </c>
    </row>
    <row r="156" s="2" customFormat="1">
      <c r="A156" s="38"/>
      <c r="B156" s="39"/>
      <c r="C156" s="38"/>
      <c r="D156" s="191" t="s">
        <v>237</v>
      </c>
      <c r="E156" s="38"/>
      <c r="F156" s="192" t="s">
        <v>1955</v>
      </c>
      <c r="G156" s="38"/>
      <c r="H156" s="38"/>
      <c r="I156" s="193"/>
      <c r="J156" s="38"/>
      <c r="K156" s="38"/>
      <c r="L156" s="39"/>
      <c r="M156" s="194"/>
      <c r="N156" s="195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237</v>
      </c>
      <c r="AU156" s="19" t="s">
        <v>89</v>
      </c>
    </row>
    <row r="157" s="2" customFormat="1">
      <c r="A157" s="38"/>
      <c r="B157" s="39"/>
      <c r="C157" s="38"/>
      <c r="D157" s="199" t="s">
        <v>397</v>
      </c>
      <c r="E157" s="38"/>
      <c r="F157" s="200" t="s">
        <v>1956</v>
      </c>
      <c r="G157" s="38"/>
      <c r="H157" s="38"/>
      <c r="I157" s="193"/>
      <c r="J157" s="38"/>
      <c r="K157" s="38"/>
      <c r="L157" s="39"/>
      <c r="M157" s="194"/>
      <c r="N157" s="195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397</v>
      </c>
      <c r="AU157" s="19" t="s">
        <v>89</v>
      </c>
    </row>
    <row r="158" s="15" customFormat="1">
      <c r="A158" s="15"/>
      <c r="B158" s="221"/>
      <c r="C158" s="15"/>
      <c r="D158" s="191" t="s">
        <v>519</v>
      </c>
      <c r="E158" s="222" t="s">
        <v>1</v>
      </c>
      <c r="F158" s="223" t="s">
        <v>1957</v>
      </c>
      <c r="G158" s="15"/>
      <c r="H158" s="222" t="s">
        <v>1</v>
      </c>
      <c r="I158" s="224"/>
      <c r="J158" s="15"/>
      <c r="K158" s="15"/>
      <c r="L158" s="221"/>
      <c r="M158" s="225"/>
      <c r="N158" s="226"/>
      <c r="O158" s="226"/>
      <c r="P158" s="226"/>
      <c r="Q158" s="226"/>
      <c r="R158" s="226"/>
      <c r="S158" s="226"/>
      <c r="T158" s="227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22" t="s">
        <v>519</v>
      </c>
      <c r="AU158" s="222" t="s">
        <v>89</v>
      </c>
      <c r="AV158" s="15" t="s">
        <v>87</v>
      </c>
      <c r="AW158" s="15" t="s">
        <v>35</v>
      </c>
      <c r="AX158" s="15" t="s">
        <v>79</v>
      </c>
      <c r="AY158" s="222" t="s">
        <v>230</v>
      </c>
    </row>
    <row r="159" s="13" customFormat="1">
      <c r="A159" s="13"/>
      <c r="B159" s="205"/>
      <c r="C159" s="13"/>
      <c r="D159" s="191" t="s">
        <v>519</v>
      </c>
      <c r="E159" s="206" t="s">
        <v>1</v>
      </c>
      <c r="F159" s="207" t="s">
        <v>3608</v>
      </c>
      <c r="G159" s="13"/>
      <c r="H159" s="208">
        <v>520</v>
      </c>
      <c r="I159" s="209"/>
      <c r="J159" s="13"/>
      <c r="K159" s="13"/>
      <c r="L159" s="205"/>
      <c r="M159" s="210"/>
      <c r="N159" s="211"/>
      <c r="O159" s="211"/>
      <c r="P159" s="211"/>
      <c r="Q159" s="211"/>
      <c r="R159" s="211"/>
      <c r="S159" s="211"/>
      <c r="T159" s="21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06" t="s">
        <v>519</v>
      </c>
      <c r="AU159" s="206" t="s">
        <v>89</v>
      </c>
      <c r="AV159" s="13" t="s">
        <v>89</v>
      </c>
      <c r="AW159" s="13" t="s">
        <v>35</v>
      </c>
      <c r="AX159" s="13" t="s">
        <v>79</v>
      </c>
      <c r="AY159" s="206" t="s">
        <v>230</v>
      </c>
    </row>
    <row r="160" s="14" customFormat="1">
      <c r="A160" s="14"/>
      <c r="B160" s="213"/>
      <c r="C160" s="14"/>
      <c r="D160" s="191" t="s">
        <v>519</v>
      </c>
      <c r="E160" s="214" t="s">
        <v>1</v>
      </c>
      <c r="F160" s="215" t="s">
        <v>534</v>
      </c>
      <c r="G160" s="14"/>
      <c r="H160" s="216">
        <v>520</v>
      </c>
      <c r="I160" s="217"/>
      <c r="J160" s="14"/>
      <c r="K160" s="14"/>
      <c r="L160" s="213"/>
      <c r="M160" s="218"/>
      <c r="N160" s="219"/>
      <c r="O160" s="219"/>
      <c r="P160" s="219"/>
      <c r="Q160" s="219"/>
      <c r="R160" s="219"/>
      <c r="S160" s="219"/>
      <c r="T160" s="220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14" t="s">
        <v>519</v>
      </c>
      <c r="AU160" s="214" t="s">
        <v>89</v>
      </c>
      <c r="AV160" s="14" t="s">
        <v>235</v>
      </c>
      <c r="AW160" s="14" t="s">
        <v>35</v>
      </c>
      <c r="AX160" s="14" t="s">
        <v>87</v>
      </c>
      <c r="AY160" s="214" t="s">
        <v>230</v>
      </c>
    </row>
    <row r="161" s="2" customFormat="1" ht="21.75" customHeight="1">
      <c r="A161" s="38"/>
      <c r="B161" s="177"/>
      <c r="C161" s="178" t="s">
        <v>252</v>
      </c>
      <c r="D161" s="178" t="s">
        <v>231</v>
      </c>
      <c r="E161" s="179" t="s">
        <v>3610</v>
      </c>
      <c r="F161" s="180" t="s">
        <v>3611</v>
      </c>
      <c r="G161" s="181" t="s">
        <v>578</v>
      </c>
      <c r="H161" s="182">
        <v>532.21000000000004</v>
      </c>
      <c r="I161" s="183"/>
      <c r="J161" s="184">
        <f>ROUND(I161*H161,2)</f>
        <v>0</v>
      </c>
      <c r="K161" s="180" t="s">
        <v>515</v>
      </c>
      <c r="L161" s="39"/>
      <c r="M161" s="185" t="s">
        <v>1</v>
      </c>
      <c r="N161" s="186" t="s">
        <v>44</v>
      </c>
      <c r="O161" s="77"/>
      <c r="P161" s="187">
        <f>O161*H161</f>
        <v>0</v>
      </c>
      <c r="Q161" s="187">
        <v>0</v>
      </c>
      <c r="R161" s="187">
        <f>Q161*H161</f>
        <v>0</v>
      </c>
      <c r="S161" s="187">
        <v>0</v>
      </c>
      <c r="T161" s="18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89" t="s">
        <v>235</v>
      </c>
      <c r="AT161" s="189" t="s">
        <v>231</v>
      </c>
      <c r="AU161" s="189" t="s">
        <v>89</v>
      </c>
      <c r="AY161" s="19" t="s">
        <v>230</v>
      </c>
      <c r="BE161" s="190">
        <f>IF(N161="základní",J161,0)</f>
        <v>0</v>
      </c>
      <c r="BF161" s="190">
        <f>IF(N161="snížená",J161,0)</f>
        <v>0</v>
      </c>
      <c r="BG161" s="190">
        <f>IF(N161="zákl. přenesená",J161,0)</f>
        <v>0</v>
      </c>
      <c r="BH161" s="190">
        <f>IF(N161="sníž. přenesená",J161,0)</f>
        <v>0</v>
      </c>
      <c r="BI161" s="190">
        <f>IF(N161="nulová",J161,0)</f>
        <v>0</v>
      </c>
      <c r="BJ161" s="19" t="s">
        <v>87</v>
      </c>
      <c r="BK161" s="190">
        <f>ROUND(I161*H161,2)</f>
        <v>0</v>
      </c>
      <c r="BL161" s="19" t="s">
        <v>235</v>
      </c>
      <c r="BM161" s="189" t="s">
        <v>3612</v>
      </c>
    </row>
    <row r="162" s="2" customFormat="1">
      <c r="A162" s="38"/>
      <c r="B162" s="39"/>
      <c r="C162" s="38"/>
      <c r="D162" s="191" t="s">
        <v>237</v>
      </c>
      <c r="E162" s="38"/>
      <c r="F162" s="192" t="s">
        <v>3613</v>
      </c>
      <c r="G162" s="38"/>
      <c r="H162" s="38"/>
      <c r="I162" s="193"/>
      <c r="J162" s="38"/>
      <c r="K162" s="38"/>
      <c r="L162" s="39"/>
      <c r="M162" s="194"/>
      <c r="N162" s="195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237</v>
      </c>
      <c r="AU162" s="19" t="s">
        <v>89</v>
      </c>
    </row>
    <row r="163" s="2" customFormat="1">
      <c r="A163" s="38"/>
      <c r="B163" s="39"/>
      <c r="C163" s="38"/>
      <c r="D163" s="199" t="s">
        <v>397</v>
      </c>
      <c r="E163" s="38"/>
      <c r="F163" s="200" t="s">
        <v>3614</v>
      </c>
      <c r="G163" s="38"/>
      <c r="H163" s="38"/>
      <c r="I163" s="193"/>
      <c r="J163" s="38"/>
      <c r="K163" s="38"/>
      <c r="L163" s="39"/>
      <c r="M163" s="194"/>
      <c r="N163" s="195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397</v>
      </c>
      <c r="AU163" s="19" t="s">
        <v>89</v>
      </c>
    </row>
    <row r="164" s="15" customFormat="1">
      <c r="A164" s="15"/>
      <c r="B164" s="221"/>
      <c r="C164" s="15"/>
      <c r="D164" s="191" t="s">
        <v>519</v>
      </c>
      <c r="E164" s="222" t="s">
        <v>1</v>
      </c>
      <c r="F164" s="223" t="s">
        <v>3615</v>
      </c>
      <c r="G164" s="15"/>
      <c r="H164" s="222" t="s">
        <v>1</v>
      </c>
      <c r="I164" s="224"/>
      <c r="J164" s="15"/>
      <c r="K164" s="15"/>
      <c r="L164" s="221"/>
      <c r="M164" s="225"/>
      <c r="N164" s="226"/>
      <c r="O164" s="226"/>
      <c r="P164" s="226"/>
      <c r="Q164" s="226"/>
      <c r="R164" s="226"/>
      <c r="S164" s="226"/>
      <c r="T164" s="227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22" t="s">
        <v>519</v>
      </c>
      <c r="AU164" s="222" t="s">
        <v>89</v>
      </c>
      <c r="AV164" s="15" t="s">
        <v>87</v>
      </c>
      <c r="AW164" s="15" t="s">
        <v>35</v>
      </c>
      <c r="AX164" s="15" t="s">
        <v>79</v>
      </c>
      <c r="AY164" s="222" t="s">
        <v>230</v>
      </c>
    </row>
    <row r="165" s="13" customFormat="1">
      <c r="A165" s="13"/>
      <c r="B165" s="205"/>
      <c r="C165" s="13"/>
      <c r="D165" s="191" t="s">
        <v>519</v>
      </c>
      <c r="E165" s="206" t="s">
        <v>1</v>
      </c>
      <c r="F165" s="207" t="s">
        <v>3616</v>
      </c>
      <c r="G165" s="13"/>
      <c r="H165" s="208">
        <v>760.29999999999995</v>
      </c>
      <c r="I165" s="209"/>
      <c r="J165" s="13"/>
      <c r="K165" s="13"/>
      <c r="L165" s="205"/>
      <c r="M165" s="210"/>
      <c r="N165" s="211"/>
      <c r="O165" s="211"/>
      <c r="P165" s="211"/>
      <c r="Q165" s="211"/>
      <c r="R165" s="211"/>
      <c r="S165" s="211"/>
      <c r="T165" s="21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06" t="s">
        <v>519</v>
      </c>
      <c r="AU165" s="206" t="s">
        <v>89</v>
      </c>
      <c r="AV165" s="13" t="s">
        <v>89</v>
      </c>
      <c r="AW165" s="13" t="s">
        <v>35</v>
      </c>
      <c r="AX165" s="13" t="s">
        <v>79</v>
      </c>
      <c r="AY165" s="206" t="s">
        <v>230</v>
      </c>
    </row>
    <row r="166" s="14" customFormat="1">
      <c r="A166" s="14"/>
      <c r="B166" s="213"/>
      <c r="C166" s="14"/>
      <c r="D166" s="191" t="s">
        <v>519</v>
      </c>
      <c r="E166" s="214" t="s">
        <v>1</v>
      </c>
      <c r="F166" s="215" t="s">
        <v>534</v>
      </c>
      <c r="G166" s="14"/>
      <c r="H166" s="216">
        <v>760.29999999999995</v>
      </c>
      <c r="I166" s="217"/>
      <c r="J166" s="14"/>
      <c r="K166" s="14"/>
      <c r="L166" s="213"/>
      <c r="M166" s="218"/>
      <c r="N166" s="219"/>
      <c r="O166" s="219"/>
      <c r="P166" s="219"/>
      <c r="Q166" s="219"/>
      <c r="R166" s="219"/>
      <c r="S166" s="219"/>
      <c r="T166" s="220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14" t="s">
        <v>519</v>
      </c>
      <c r="AU166" s="214" t="s">
        <v>89</v>
      </c>
      <c r="AV166" s="14" t="s">
        <v>235</v>
      </c>
      <c r="AW166" s="14" t="s">
        <v>35</v>
      </c>
      <c r="AX166" s="14" t="s">
        <v>79</v>
      </c>
      <c r="AY166" s="214" t="s">
        <v>230</v>
      </c>
    </row>
    <row r="167" s="13" customFormat="1">
      <c r="A167" s="13"/>
      <c r="B167" s="205"/>
      <c r="C167" s="13"/>
      <c r="D167" s="191" t="s">
        <v>519</v>
      </c>
      <c r="E167" s="206" t="s">
        <v>1</v>
      </c>
      <c r="F167" s="207" t="s">
        <v>3617</v>
      </c>
      <c r="G167" s="13"/>
      <c r="H167" s="208">
        <v>532.21000000000004</v>
      </c>
      <c r="I167" s="209"/>
      <c r="J167" s="13"/>
      <c r="K167" s="13"/>
      <c r="L167" s="205"/>
      <c r="M167" s="210"/>
      <c r="N167" s="211"/>
      <c r="O167" s="211"/>
      <c r="P167" s="211"/>
      <c r="Q167" s="211"/>
      <c r="R167" s="211"/>
      <c r="S167" s="211"/>
      <c r="T167" s="21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06" t="s">
        <v>519</v>
      </c>
      <c r="AU167" s="206" t="s">
        <v>89</v>
      </c>
      <c r="AV167" s="13" t="s">
        <v>89</v>
      </c>
      <c r="AW167" s="13" t="s">
        <v>35</v>
      </c>
      <c r="AX167" s="13" t="s">
        <v>79</v>
      </c>
      <c r="AY167" s="206" t="s">
        <v>230</v>
      </c>
    </row>
    <row r="168" s="14" customFormat="1">
      <c r="A168" s="14"/>
      <c r="B168" s="213"/>
      <c r="C168" s="14"/>
      <c r="D168" s="191" t="s">
        <v>519</v>
      </c>
      <c r="E168" s="214" t="s">
        <v>1</v>
      </c>
      <c r="F168" s="215" t="s">
        <v>534</v>
      </c>
      <c r="G168" s="14"/>
      <c r="H168" s="216">
        <v>532.21000000000004</v>
      </c>
      <c r="I168" s="217"/>
      <c r="J168" s="14"/>
      <c r="K168" s="14"/>
      <c r="L168" s="213"/>
      <c r="M168" s="218"/>
      <c r="N168" s="219"/>
      <c r="O168" s="219"/>
      <c r="P168" s="219"/>
      <c r="Q168" s="219"/>
      <c r="R168" s="219"/>
      <c r="S168" s="219"/>
      <c r="T168" s="220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14" t="s">
        <v>519</v>
      </c>
      <c r="AU168" s="214" t="s">
        <v>89</v>
      </c>
      <c r="AV168" s="14" t="s">
        <v>235</v>
      </c>
      <c r="AW168" s="14" t="s">
        <v>35</v>
      </c>
      <c r="AX168" s="14" t="s">
        <v>87</v>
      </c>
      <c r="AY168" s="214" t="s">
        <v>230</v>
      </c>
    </row>
    <row r="169" s="2" customFormat="1" ht="21.75" customHeight="1">
      <c r="A169" s="38"/>
      <c r="B169" s="177"/>
      <c r="C169" s="178" t="s">
        <v>256</v>
      </c>
      <c r="D169" s="178" t="s">
        <v>231</v>
      </c>
      <c r="E169" s="179" t="s">
        <v>1958</v>
      </c>
      <c r="F169" s="180" t="s">
        <v>1959</v>
      </c>
      <c r="G169" s="181" t="s">
        <v>578</v>
      </c>
      <c r="H169" s="182">
        <v>156.71299999999999</v>
      </c>
      <c r="I169" s="183"/>
      <c r="J169" s="184">
        <f>ROUND(I169*H169,2)</f>
        <v>0</v>
      </c>
      <c r="K169" s="180" t="s">
        <v>515</v>
      </c>
      <c r="L169" s="39"/>
      <c r="M169" s="185" t="s">
        <v>1</v>
      </c>
      <c r="N169" s="186" t="s">
        <v>44</v>
      </c>
      <c r="O169" s="77"/>
      <c r="P169" s="187">
        <f>O169*H169</f>
        <v>0</v>
      </c>
      <c r="Q169" s="187">
        <v>0</v>
      </c>
      <c r="R169" s="187">
        <f>Q169*H169</f>
        <v>0</v>
      </c>
      <c r="S169" s="187">
        <v>0</v>
      </c>
      <c r="T169" s="18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89" t="s">
        <v>235</v>
      </c>
      <c r="AT169" s="189" t="s">
        <v>231</v>
      </c>
      <c r="AU169" s="189" t="s">
        <v>89</v>
      </c>
      <c r="AY169" s="19" t="s">
        <v>230</v>
      </c>
      <c r="BE169" s="190">
        <f>IF(N169="základní",J169,0)</f>
        <v>0</v>
      </c>
      <c r="BF169" s="190">
        <f>IF(N169="snížená",J169,0)</f>
        <v>0</v>
      </c>
      <c r="BG169" s="190">
        <f>IF(N169="zákl. přenesená",J169,0)</f>
        <v>0</v>
      </c>
      <c r="BH169" s="190">
        <f>IF(N169="sníž. přenesená",J169,0)</f>
        <v>0</v>
      </c>
      <c r="BI169" s="190">
        <f>IF(N169="nulová",J169,0)</f>
        <v>0</v>
      </c>
      <c r="BJ169" s="19" t="s">
        <v>87</v>
      </c>
      <c r="BK169" s="190">
        <f>ROUND(I169*H169,2)</f>
        <v>0</v>
      </c>
      <c r="BL169" s="19" t="s">
        <v>235</v>
      </c>
      <c r="BM169" s="189" t="s">
        <v>3618</v>
      </c>
    </row>
    <row r="170" s="2" customFormat="1">
      <c r="A170" s="38"/>
      <c r="B170" s="39"/>
      <c r="C170" s="38"/>
      <c r="D170" s="191" t="s">
        <v>237</v>
      </c>
      <c r="E170" s="38"/>
      <c r="F170" s="192" t="s">
        <v>1961</v>
      </c>
      <c r="G170" s="38"/>
      <c r="H170" s="38"/>
      <c r="I170" s="193"/>
      <c r="J170" s="38"/>
      <c r="K170" s="38"/>
      <c r="L170" s="39"/>
      <c r="M170" s="194"/>
      <c r="N170" s="195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237</v>
      </c>
      <c r="AU170" s="19" t="s">
        <v>89</v>
      </c>
    </row>
    <row r="171" s="2" customFormat="1">
      <c r="A171" s="38"/>
      <c r="B171" s="39"/>
      <c r="C171" s="38"/>
      <c r="D171" s="199" t="s">
        <v>397</v>
      </c>
      <c r="E171" s="38"/>
      <c r="F171" s="200" t="s">
        <v>1962</v>
      </c>
      <c r="G171" s="38"/>
      <c r="H171" s="38"/>
      <c r="I171" s="193"/>
      <c r="J171" s="38"/>
      <c r="K171" s="38"/>
      <c r="L171" s="39"/>
      <c r="M171" s="194"/>
      <c r="N171" s="195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397</v>
      </c>
      <c r="AU171" s="19" t="s">
        <v>89</v>
      </c>
    </row>
    <row r="172" s="15" customFormat="1">
      <c r="A172" s="15"/>
      <c r="B172" s="221"/>
      <c r="C172" s="15"/>
      <c r="D172" s="191" t="s">
        <v>519</v>
      </c>
      <c r="E172" s="222" t="s">
        <v>1</v>
      </c>
      <c r="F172" s="223" t="s">
        <v>3619</v>
      </c>
      <c r="G172" s="15"/>
      <c r="H172" s="222" t="s">
        <v>1</v>
      </c>
      <c r="I172" s="224"/>
      <c r="J172" s="15"/>
      <c r="K172" s="15"/>
      <c r="L172" s="221"/>
      <c r="M172" s="225"/>
      <c r="N172" s="226"/>
      <c r="O172" s="226"/>
      <c r="P172" s="226"/>
      <c r="Q172" s="226"/>
      <c r="R172" s="226"/>
      <c r="S172" s="226"/>
      <c r="T172" s="227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22" t="s">
        <v>519</v>
      </c>
      <c r="AU172" s="222" t="s">
        <v>89</v>
      </c>
      <c r="AV172" s="15" t="s">
        <v>87</v>
      </c>
      <c r="AW172" s="15" t="s">
        <v>35</v>
      </c>
      <c r="AX172" s="15" t="s">
        <v>79</v>
      </c>
      <c r="AY172" s="222" t="s">
        <v>230</v>
      </c>
    </row>
    <row r="173" s="13" customFormat="1">
      <c r="A173" s="13"/>
      <c r="B173" s="205"/>
      <c r="C173" s="13"/>
      <c r="D173" s="191" t="s">
        <v>519</v>
      </c>
      <c r="E173" s="206" t="s">
        <v>1</v>
      </c>
      <c r="F173" s="207" t="s">
        <v>3620</v>
      </c>
      <c r="G173" s="13"/>
      <c r="H173" s="208">
        <v>33.799999999999997</v>
      </c>
      <c r="I173" s="209"/>
      <c r="J173" s="13"/>
      <c r="K173" s="13"/>
      <c r="L173" s="205"/>
      <c r="M173" s="210"/>
      <c r="N173" s="211"/>
      <c r="O173" s="211"/>
      <c r="P173" s="211"/>
      <c r="Q173" s="211"/>
      <c r="R173" s="211"/>
      <c r="S173" s="211"/>
      <c r="T173" s="21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06" t="s">
        <v>519</v>
      </c>
      <c r="AU173" s="206" t="s">
        <v>89</v>
      </c>
      <c r="AV173" s="13" t="s">
        <v>89</v>
      </c>
      <c r="AW173" s="13" t="s">
        <v>35</v>
      </c>
      <c r="AX173" s="13" t="s">
        <v>79</v>
      </c>
      <c r="AY173" s="206" t="s">
        <v>230</v>
      </c>
    </row>
    <row r="174" s="15" customFormat="1">
      <c r="A174" s="15"/>
      <c r="B174" s="221"/>
      <c r="C174" s="15"/>
      <c r="D174" s="191" t="s">
        <v>519</v>
      </c>
      <c r="E174" s="222" t="s">
        <v>1</v>
      </c>
      <c r="F174" s="223" t="s">
        <v>3615</v>
      </c>
      <c r="G174" s="15"/>
      <c r="H174" s="222" t="s">
        <v>1</v>
      </c>
      <c r="I174" s="224"/>
      <c r="J174" s="15"/>
      <c r="K174" s="15"/>
      <c r="L174" s="221"/>
      <c r="M174" s="225"/>
      <c r="N174" s="226"/>
      <c r="O174" s="226"/>
      <c r="P174" s="226"/>
      <c r="Q174" s="226"/>
      <c r="R174" s="226"/>
      <c r="S174" s="226"/>
      <c r="T174" s="227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22" t="s">
        <v>519</v>
      </c>
      <c r="AU174" s="222" t="s">
        <v>89</v>
      </c>
      <c r="AV174" s="15" t="s">
        <v>87</v>
      </c>
      <c r="AW174" s="15" t="s">
        <v>35</v>
      </c>
      <c r="AX174" s="15" t="s">
        <v>79</v>
      </c>
      <c r="AY174" s="222" t="s">
        <v>230</v>
      </c>
    </row>
    <row r="175" s="13" customFormat="1">
      <c r="A175" s="13"/>
      <c r="B175" s="205"/>
      <c r="C175" s="13"/>
      <c r="D175" s="191" t="s">
        <v>519</v>
      </c>
      <c r="E175" s="206" t="s">
        <v>1</v>
      </c>
      <c r="F175" s="207" t="s">
        <v>3621</v>
      </c>
      <c r="G175" s="13"/>
      <c r="H175" s="208">
        <v>190.07499999999999</v>
      </c>
      <c r="I175" s="209"/>
      <c r="J175" s="13"/>
      <c r="K175" s="13"/>
      <c r="L175" s="205"/>
      <c r="M175" s="210"/>
      <c r="N175" s="211"/>
      <c r="O175" s="211"/>
      <c r="P175" s="211"/>
      <c r="Q175" s="211"/>
      <c r="R175" s="211"/>
      <c r="S175" s="211"/>
      <c r="T175" s="21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6" t="s">
        <v>519</v>
      </c>
      <c r="AU175" s="206" t="s">
        <v>89</v>
      </c>
      <c r="AV175" s="13" t="s">
        <v>89</v>
      </c>
      <c r="AW175" s="13" t="s">
        <v>35</v>
      </c>
      <c r="AX175" s="13" t="s">
        <v>79</v>
      </c>
      <c r="AY175" s="206" t="s">
        <v>230</v>
      </c>
    </row>
    <row r="176" s="14" customFormat="1">
      <c r="A176" s="14"/>
      <c r="B176" s="213"/>
      <c r="C176" s="14"/>
      <c r="D176" s="191" t="s">
        <v>519</v>
      </c>
      <c r="E176" s="214" t="s">
        <v>1</v>
      </c>
      <c r="F176" s="215" t="s">
        <v>534</v>
      </c>
      <c r="G176" s="14"/>
      <c r="H176" s="216">
        <v>223.875</v>
      </c>
      <c r="I176" s="217"/>
      <c r="J176" s="14"/>
      <c r="K176" s="14"/>
      <c r="L176" s="213"/>
      <c r="M176" s="218"/>
      <c r="N176" s="219"/>
      <c r="O176" s="219"/>
      <c r="P176" s="219"/>
      <c r="Q176" s="219"/>
      <c r="R176" s="219"/>
      <c r="S176" s="219"/>
      <c r="T176" s="220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14" t="s">
        <v>519</v>
      </c>
      <c r="AU176" s="214" t="s">
        <v>89</v>
      </c>
      <c r="AV176" s="14" t="s">
        <v>235</v>
      </c>
      <c r="AW176" s="14" t="s">
        <v>35</v>
      </c>
      <c r="AX176" s="14" t="s">
        <v>79</v>
      </c>
      <c r="AY176" s="214" t="s">
        <v>230</v>
      </c>
    </row>
    <row r="177" s="13" customFormat="1">
      <c r="A177" s="13"/>
      <c r="B177" s="205"/>
      <c r="C177" s="13"/>
      <c r="D177" s="191" t="s">
        <v>519</v>
      </c>
      <c r="E177" s="206" t="s">
        <v>1</v>
      </c>
      <c r="F177" s="207" t="s">
        <v>3622</v>
      </c>
      <c r="G177" s="13"/>
      <c r="H177" s="208">
        <v>156.71299999999999</v>
      </c>
      <c r="I177" s="209"/>
      <c r="J177" s="13"/>
      <c r="K177" s="13"/>
      <c r="L177" s="205"/>
      <c r="M177" s="210"/>
      <c r="N177" s="211"/>
      <c r="O177" s="211"/>
      <c r="P177" s="211"/>
      <c r="Q177" s="211"/>
      <c r="R177" s="211"/>
      <c r="S177" s="211"/>
      <c r="T177" s="21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06" t="s">
        <v>519</v>
      </c>
      <c r="AU177" s="206" t="s">
        <v>89</v>
      </c>
      <c r="AV177" s="13" t="s">
        <v>89</v>
      </c>
      <c r="AW177" s="13" t="s">
        <v>35</v>
      </c>
      <c r="AX177" s="13" t="s">
        <v>79</v>
      </c>
      <c r="AY177" s="206" t="s">
        <v>230</v>
      </c>
    </row>
    <row r="178" s="14" customFormat="1">
      <c r="A178" s="14"/>
      <c r="B178" s="213"/>
      <c r="C178" s="14"/>
      <c r="D178" s="191" t="s">
        <v>519</v>
      </c>
      <c r="E178" s="214" t="s">
        <v>1</v>
      </c>
      <c r="F178" s="215" t="s">
        <v>534</v>
      </c>
      <c r="G178" s="14"/>
      <c r="H178" s="216">
        <v>156.71299999999999</v>
      </c>
      <c r="I178" s="217"/>
      <c r="J178" s="14"/>
      <c r="K178" s="14"/>
      <c r="L178" s="213"/>
      <c r="M178" s="218"/>
      <c r="N178" s="219"/>
      <c r="O178" s="219"/>
      <c r="P178" s="219"/>
      <c r="Q178" s="219"/>
      <c r="R178" s="219"/>
      <c r="S178" s="219"/>
      <c r="T178" s="220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14" t="s">
        <v>519</v>
      </c>
      <c r="AU178" s="214" t="s">
        <v>89</v>
      </c>
      <c r="AV178" s="14" t="s">
        <v>235</v>
      </c>
      <c r="AW178" s="14" t="s">
        <v>35</v>
      </c>
      <c r="AX178" s="14" t="s">
        <v>87</v>
      </c>
      <c r="AY178" s="214" t="s">
        <v>230</v>
      </c>
    </row>
    <row r="179" s="2" customFormat="1" ht="21.75" customHeight="1">
      <c r="A179" s="38"/>
      <c r="B179" s="177"/>
      <c r="C179" s="178" t="s">
        <v>260</v>
      </c>
      <c r="D179" s="178" t="s">
        <v>231</v>
      </c>
      <c r="E179" s="179" t="s">
        <v>3623</v>
      </c>
      <c r="F179" s="180" t="s">
        <v>3624</v>
      </c>
      <c r="G179" s="181" t="s">
        <v>578</v>
      </c>
      <c r="H179" s="182">
        <v>76.030000000000001</v>
      </c>
      <c r="I179" s="183"/>
      <c r="J179" s="184">
        <f>ROUND(I179*H179,2)</f>
        <v>0</v>
      </c>
      <c r="K179" s="180" t="s">
        <v>515</v>
      </c>
      <c r="L179" s="39"/>
      <c r="M179" s="185" t="s">
        <v>1</v>
      </c>
      <c r="N179" s="186" t="s">
        <v>44</v>
      </c>
      <c r="O179" s="77"/>
      <c r="P179" s="187">
        <f>O179*H179</f>
        <v>0</v>
      </c>
      <c r="Q179" s="187">
        <v>0</v>
      </c>
      <c r="R179" s="187">
        <f>Q179*H179</f>
        <v>0</v>
      </c>
      <c r="S179" s="187">
        <v>0</v>
      </c>
      <c r="T179" s="18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89" t="s">
        <v>235</v>
      </c>
      <c r="AT179" s="189" t="s">
        <v>231</v>
      </c>
      <c r="AU179" s="189" t="s">
        <v>89</v>
      </c>
      <c r="AY179" s="19" t="s">
        <v>230</v>
      </c>
      <c r="BE179" s="190">
        <f>IF(N179="základní",J179,0)</f>
        <v>0</v>
      </c>
      <c r="BF179" s="190">
        <f>IF(N179="snížená",J179,0)</f>
        <v>0</v>
      </c>
      <c r="BG179" s="190">
        <f>IF(N179="zákl. přenesená",J179,0)</f>
        <v>0</v>
      </c>
      <c r="BH179" s="190">
        <f>IF(N179="sníž. přenesená",J179,0)</f>
        <v>0</v>
      </c>
      <c r="BI179" s="190">
        <f>IF(N179="nulová",J179,0)</f>
        <v>0</v>
      </c>
      <c r="BJ179" s="19" t="s">
        <v>87</v>
      </c>
      <c r="BK179" s="190">
        <f>ROUND(I179*H179,2)</f>
        <v>0</v>
      </c>
      <c r="BL179" s="19" t="s">
        <v>235</v>
      </c>
      <c r="BM179" s="189" t="s">
        <v>3625</v>
      </c>
    </row>
    <row r="180" s="2" customFormat="1">
      <c r="A180" s="38"/>
      <c r="B180" s="39"/>
      <c r="C180" s="38"/>
      <c r="D180" s="191" t="s">
        <v>237</v>
      </c>
      <c r="E180" s="38"/>
      <c r="F180" s="192" t="s">
        <v>3626</v>
      </c>
      <c r="G180" s="38"/>
      <c r="H180" s="38"/>
      <c r="I180" s="193"/>
      <c r="J180" s="38"/>
      <c r="K180" s="38"/>
      <c r="L180" s="39"/>
      <c r="M180" s="194"/>
      <c r="N180" s="195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237</v>
      </c>
      <c r="AU180" s="19" t="s">
        <v>89</v>
      </c>
    </row>
    <row r="181" s="2" customFormat="1">
      <c r="A181" s="38"/>
      <c r="B181" s="39"/>
      <c r="C181" s="38"/>
      <c r="D181" s="199" t="s">
        <v>397</v>
      </c>
      <c r="E181" s="38"/>
      <c r="F181" s="200" t="s">
        <v>3627</v>
      </c>
      <c r="G181" s="38"/>
      <c r="H181" s="38"/>
      <c r="I181" s="193"/>
      <c r="J181" s="38"/>
      <c r="K181" s="38"/>
      <c r="L181" s="39"/>
      <c r="M181" s="194"/>
      <c r="N181" s="195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397</v>
      </c>
      <c r="AU181" s="19" t="s">
        <v>89</v>
      </c>
    </row>
    <row r="182" s="15" customFormat="1">
      <c r="A182" s="15"/>
      <c r="B182" s="221"/>
      <c r="C182" s="15"/>
      <c r="D182" s="191" t="s">
        <v>519</v>
      </c>
      <c r="E182" s="222" t="s">
        <v>1</v>
      </c>
      <c r="F182" s="223" t="s">
        <v>3615</v>
      </c>
      <c r="G182" s="15"/>
      <c r="H182" s="222" t="s">
        <v>1</v>
      </c>
      <c r="I182" s="224"/>
      <c r="J182" s="15"/>
      <c r="K182" s="15"/>
      <c r="L182" s="221"/>
      <c r="M182" s="225"/>
      <c r="N182" s="226"/>
      <c r="O182" s="226"/>
      <c r="P182" s="226"/>
      <c r="Q182" s="226"/>
      <c r="R182" s="226"/>
      <c r="S182" s="226"/>
      <c r="T182" s="227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22" t="s">
        <v>519</v>
      </c>
      <c r="AU182" s="222" t="s">
        <v>89</v>
      </c>
      <c r="AV182" s="15" t="s">
        <v>87</v>
      </c>
      <c r="AW182" s="15" t="s">
        <v>35</v>
      </c>
      <c r="AX182" s="15" t="s">
        <v>79</v>
      </c>
      <c r="AY182" s="222" t="s">
        <v>230</v>
      </c>
    </row>
    <row r="183" s="13" customFormat="1">
      <c r="A183" s="13"/>
      <c r="B183" s="205"/>
      <c r="C183" s="13"/>
      <c r="D183" s="191" t="s">
        <v>519</v>
      </c>
      <c r="E183" s="206" t="s">
        <v>1</v>
      </c>
      <c r="F183" s="207" t="s">
        <v>3616</v>
      </c>
      <c r="G183" s="13"/>
      <c r="H183" s="208">
        <v>760.29999999999995</v>
      </c>
      <c r="I183" s="209"/>
      <c r="J183" s="13"/>
      <c r="K183" s="13"/>
      <c r="L183" s="205"/>
      <c r="M183" s="210"/>
      <c r="N183" s="211"/>
      <c r="O183" s="211"/>
      <c r="P183" s="211"/>
      <c r="Q183" s="211"/>
      <c r="R183" s="211"/>
      <c r="S183" s="211"/>
      <c r="T183" s="21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06" t="s">
        <v>519</v>
      </c>
      <c r="AU183" s="206" t="s">
        <v>89</v>
      </c>
      <c r="AV183" s="13" t="s">
        <v>89</v>
      </c>
      <c r="AW183" s="13" t="s">
        <v>35</v>
      </c>
      <c r="AX183" s="13" t="s">
        <v>79</v>
      </c>
      <c r="AY183" s="206" t="s">
        <v>230</v>
      </c>
    </row>
    <row r="184" s="14" customFormat="1">
      <c r="A184" s="14"/>
      <c r="B184" s="213"/>
      <c r="C184" s="14"/>
      <c r="D184" s="191" t="s">
        <v>519</v>
      </c>
      <c r="E184" s="214" t="s">
        <v>1</v>
      </c>
      <c r="F184" s="215" t="s">
        <v>534</v>
      </c>
      <c r="G184" s="14"/>
      <c r="H184" s="216">
        <v>760.29999999999995</v>
      </c>
      <c r="I184" s="217"/>
      <c r="J184" s="14"/>
      <c r="K184" s="14"/>
      <c r="L184" s="213"/>
      <c r="M184" s="218"/>
      <c r="N184" s="219"/>
      <c r="O184" s="219"/>
      <c r="P184" s="219"/>
      <c r="Q184" s="219"/>
      <c r="R184" s="219"/>
      <c r="S184" s="219"/>
      <c r="T184" s="220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14" t="s">
        <v>519</v>
      </c>
      <c r="AU184" s="214" t="s">
        <v>89</v>
      </c>
      <c r="AV184" s="14" t="s">
        <v>235</v>
      </c>
      <c r="AW184" s="14" t="s">
        <v>35</v>
      </c>
      <c r="AX184" s="14" t="s">
        <v>79</v>
      </c>
      <c r="AY184" s="214" t="s">
        <v>230</v>
      </c>
    </row>
    <row r="185" s="13" customFormat="1">
      <c r="A185" s="13"/>
      <c r="B185" s="205"/>
      <c r="C185" s="13"/>
      <c r="D185" s="191" t="s">
        <v>519</v>
      </c>
      <c r="E185" s="206" t="s">
        <v>1</v>
      </c>
      <c r="F185" s="207" t="s">
        <v>3628</v>
      </c>
      <c r="G185" s="13"/>
      <c r="H185" s="208">
        <v>76.030000000000001</v>
      </c>
      <c r="I185" s="209"/>
      <c r="J185" s="13"/>
      <c r="K185" s="13"/>
      <c r="L185" s="205"/>
      <c r="M185" s="210"/>
      <c r="N185" s="211"/>
      <c r="O185" s="211"/>
      <c r="P185" s="211"/>
      <c r="Q185" s="211"/>
      <c r="R185" s="211"/>
      <c r="S185" s="211"/>
      <c r="T185" s="21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06" t="s">
        <v>519</v>
      </c>
      <c r="AU185" s="206" t="s">
        <v>89</v>
      </c>
      <c r="AV185" s="13" t="s">
        <v>89</v>
      </c>
      <c r="AW185" s="13" t="s">
        <v>35</v>
      </c>
      <c r="AX185" s="13" t="s">
        <v>79</v>
      </c>
      <c r="AY185" s="206" t="s">
        <v>230</v>
      </c>
    </row>
    <row r="186" s="14" customFormat="1">
      <c r="A186" s="14"/>
      <c r="B186" s="213"/>
      <c r="C186" s="14"/>
      <c r="D186" s="191" t="s">
        <v>519</v>
      </c>
      <c r="E186" s="214" t="s">
        <v>1</v>
      </c>
      <c r="F186" s="215" t="s">
        <v>534</v>
      </c>
      <c r="G186" s="14"/>
      <c r="H186" s="216">
        <v>76.030000000000001</v>
      </c>
      <c r="I186" s="217"/>
      <c r="J186" s="14"/>
      <c r="K186" s="14"/>
      <c r="L186" s="213"/>
      <c r="M186" s="218"/>
      <c r="N186" s="219"/>
      <c r="O186" s="219"/>
      <c r="P186" s="219"/>
      <c r="Q186" s="219"/>
      <c r="R186" s="219"/>
      <c r="S186" s="219"/>
      <c r="T186" s="22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14" t="s">
        <v>519</v>
      </c>
      <c r="AU186" s="214" t="s">
        <v>89</v>
      </c>
      <c r="AV186" s="14" t="s">
        <v>235</v>
      </c>
      <c r="AW186" s="14" t="s">
        <v>35</v>
      </c>
      <c r="AX186" s="14" t="s">
        <v>87</v>
      </c>
      <c r="AY186" s="214" t="s">
        <v>230</v>
      </c>
    </row>
    <row r="187" s="2" customFormat="1" ht="21.75" customHeight="1">
      <c r="A187" s="38"/>
      <c r="B187" s="177"/>
      <c r="C187" s="178" t="s">
        <v>264</v>
      </c>
      <c r="D187" s="178" t="s">
        <v>231</v>
      </c>
      <c r="E187" s="179" t="s">
        <v>1980</v>
      </c>
      <c r="F187" s="180" t="s">
        <v>1981</v>
      </c>
      <c r="G187" s="181" t="s">
        <v>578</v>
      </c>
      <c r="H187" s="182">
        <v>22.388000000000002</v>
      </c>
      <c r="I187" s="183"/>
      <c r="J187" s="184">
        <f>ROUND(I187*H187,2)</f>
        <v>0</v>
      </c>
      <c r="K187" s="180" t="s">
        <v>515</v>
      </c>
      <c r="L187" s="39"/>
      <c r="M187" s="185" t="s">
        <v>1</v>
      </c>
      <c r="N187" s="186" t="s">
        <v>44</v>
      </c>
      <c r="O187" s="77"/>
      <c r="P187" s="187">
        <f>O187*H187</f>
        <v>0</v>
      </c>
      <c r="Q187" s="187">
        <v>0</v>
      </c>
      <c r="R187" s="187">
        <f>Q187*H187</f>
        <v>0</v>
      </c>
      <c r="S187" s="187">
        <v>0</v>
      </c>
      <c r="T187" s="18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89" t="s">
        <v>235</v>
      </c>
      <c r="AT187" s="189" t="s">
        <v>231</v>
      </c>
      <c r="AU187" s="189" t="s">
        <v>89</v>
      </c>
      <c r="AY187" s="19" t="s">
        <v>230</v>
      </c>
      <c r="BE187" s="190">
        <f>IF(N187="základní",J187,0)</f>
        <v>0</v>
      </c>
      <c r="BF187" s="190">
        <f>IF(N187="snížená",J187,0)</f>
        <v>0</v>
      </c>
      <c r="BG187" s="190">
        <f>IF(N187="zákl. přenesená",J187,0)</f>
        <v>0</v>
      </c>
      <c r="BH187" s="190">
        <f>IF(N187="sníž. přenesená",J187,0)</f>
        <v>0</v>
      </c>
      <c r="BI187" s="190">
        <f>IF(N187="nulová",J187,0)</f>
        <v>0</v>
      </c>
      <c r="BJ187" s="19" t="s">
        <v>87</v>
      </c>
      <c r="BK187" s="190">
        <f>ROUND(I187*H187,2)</f>
        <v>0</v>
      </c>
      <c r="BL187" s="19" t="s">
        <v>235</v>
      </c>
      <c r="BM187" s="189" t="s">
        <v>3629</v>
      </c>
    </row>
    <row r="188" s="2" customFormat="1">
      <c r="A188" s="38"/>
      <c r="B188" s="39"/>
      <c r="C188" s="38"/>
      <c r="D188" s="191" t="s">
        <v>237</v>
      </c>
      <c r="E188" s="38"/>
      <c r="F188" s="192" t="s">
        <v>1983</v>
      </c>
      <c r="G188" s="38"/>
      <c r="H188" s="38"/>
      <c r="I188" s="193"/>
      <c r="J188" s="38"/>
      <c r="K188" s="38"/>
      <c r="L188" s="39"/>
      <c r="M188" s="194"/>
      <c r="N188" s="195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237</v>
      </c>
      <c r="AU188" s="19" t="s">
        <v>89</v>
      </c>
    </row>
    <row r="189" s="2" customFormat="1">
      <c r="A189" s="38"/>
      <c r="B189" s="39"/>
      <c r="C189" s="38"/>
      <c r="D189" s="199" t="s">
        <v>397</v>
      </c>
      <c r="E189" s="38"/>
      <c r="F189" s="200" t="s">
        <v>1984</v>
      </c>
      <c r="G189" s="38"/>
      <c r="H189" s="38"/>
      <c r="I189" s="193"/>
      <c r="J189" s="38"/>
      <c r="K189" s="38"/>
      <c r="L189" s="39"/>
      <c r="M189" s="194"/>
      <c r="N189" s="195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397</v>
      </c>
      <c r="AU189" s="19" t="s">
        <v>89</v>
      </c>
    </row>
    <row r="190" s="15" customFormat="1">
      <c r="A190" s="15"/>
      <c r="B190" s="221"/>
      <c r="C190" s="15"/>
      <c r="D190" s="191" t="s">
        <v>519</v>
      </c>
      <c r="E190" s="222" t="s">
        <v>1</v>
      </c>
      <c r="F190" s="223" t="s">
        <v>3619</v>
      </c>
      <c r="G190" s="15"/>
      <c r="H190" s="222" t="s">
        <v>1</v>
      </c>
      <c r="I190" s="224"/>
      <c r="J190" s="15"/>
      <c r="K190" s="15"/>
      <c r="L190" s="221"/>
      <c r="M190" s="225"/>
      <c r="N190" s="226"/>
      <c r="O190" s="226"/>
      <c r="P190" s="226"/>
      <c r="Q190" s="226"/>
      <c r="R190" s="226"/>
      <c r="S190" s="226"/>
      <c r="T190" s="227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22" t="s">
        <v>519</v>
      </c>
      <c r="AU190" s="222" t="s">
        <v>89</v>
      </c>
      <c r="AV190" s="15" t="s">
        <v>87</v>
      </c>
      <c r="AW190" s="15" t="s">
        <v>35</v>
      </c>
      <c r="AX190" s="15" t="s">
        <v>79</v>
      </c>
      <c r="AY190" s="222" t="s">
        <v>230</v>
      </c>
    </row>
    <row r="191" s="13" customFormat="1">
      <c r="A191" s="13"/>
      <c r="B191" s="205"/>
      <c r="C191" s="13"/>
      <c r="D191" s="191" t="s">
        <v>519</v>
      </c>
      <c r="E191" s="206" t="s">
        <v>1</v>
      </c>
      <c r="F191" s="207" t="s">
        <v>3620</v>
      </c>
      <c r="G191" s="13"/>
      <c r="H191" s="208">
        <v>33.799999999999997</v>
      </c>
      <c r="I191" s="209"/>
      <c r="J191" s="13"/>
      <c r="K191" s="13"/>
      <c r="L191" s="205"/>
      <c r="M191" s="210"/>
      <c r="N191" s="211"/>
      <c r="O191" s="211"/>
      <c r="P191" s="211"/>
      <c r="Q191" s="211"/>
      <c r="R191" s="211"/>
      <c r="S191" s="211"/>
      <c r="T191" s="21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6" t="s">
        <v>519</v>
      </c>
      <c r="AU191" s="206" t="s">
        <v>89</v>
      </c>
      <c r="AV191" s="13" t="s">
        <v>89</v>
      </c>
      <c r="AW191" s="13" t="s">
        <v>35</v>
      </c>
      <c r="AX191" s="13" t="s">
        <v>79</v>
      </c>
      <c r="AY191" s="206" t="s">
        <v>230</v>
      </c>
    </row>
    <row r="192" s="15" customFormat="1">
      <c r="A192" s="15"/>
      <c r="B192" s="221"/>
      <c r="C192" s="15"/>
      <c r="D192" s="191" t="s">
        <v>519</v>
      </c>
      <c r="E192" s="222" t="s">
        <v>1</v>
      </c>
      <c r="F192" s="223" t="s">
        <v>3615</v>
      </c>
      <c r="G192" s="15"/>
      <c r="H192" s="222" t="s">
        <v>1</v>
      </c>
      <c r="I192" s="224"/>
      <c r="J192" s="15"/>
      <c r="K192" s="15"/>
      <c r="L192" s="221"/>
      <c r="M192" s="225"/>
      <c r="N192" s="226"/>
      <c r="O192" s="226"/>
      <c r="P192" s="226"/>
      <c r="Q192" s="226"/>
      <c r="R192" s="226"/>
      <c r="S192" s="226"/>
      <c r="T192" s="227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22" t="s">
        <v>519</v>
      </c>
      <c r="AU192" s="222" t="s">
        <v>89</v>
      </c>
      <c r="AV192" s="15" t="s">
        <v>87</v>
      </c>
      <c r="AW192" s="15" t="s">
        <v>35</v>
      </c>
      <c r="AX192" s="15" t="s">
        <v>79</v>
      </c>
      <c r="AY192" s="222" t="s">
        <v>230</v>
      </c>
    </row>
    <row r="193" s="13" customFormat="1">
      <c r="A193" s="13"/>
      <c r="B193" s="205"/>
      <c r="C193" s="13"/>
      <c r="D193" s="191" t="s">
        <v>519</v>
      </c>
      <c r="E193" s="206" t="s">
        <v>1</v>
      </c>
      <c r="F193" s="207" t="s">
        <v>3621</v>
      </c>
      <c r="G193" s="13"/>
      <c r="H193" s="208">
        <v>190.07499999999999</v>
      </c>
      <c r="I193" s="209"/>
      <c r="J193" s="13"/>
      <c r="K193" s="13"/>
      <c r="L193" s="205"/>
      <c r="M193" s="210"/>
      <c r="N193" s="211"/>
      <c r="O193" s="211"/>
      <c r="P193" s="211"/>
      <c r="Q193" s="211"/>
      <c r="R193" s="211"/>
      <c r="S193" s="211"/>
      <c r="T193" s="21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06" t="s">
        <v>519</v>
      </c>
      <c r="AU193" s="206" t="s">
        <v>89</v>
      </c>
      <c r="AV193" s="13" t="s">
        <v>89</v>
      </c>
      <c r="AW193" s="13" t="s">
        <v>35</v>
      </c>
      <c r="AX193" s="13" t="s">
        <v>79</v>
      </c>
      <c r="AY193" s="206" t="s">
        <v>230</v>
      </c>
    </row>
    <row r="194" s="14" customFormat="1">
      <c r="A194" s="14"/>
      <c r="B194" s="213"/>
      <c r="C194" s="14"/>
      <c r="D194" s="191" t="s">
        <v>519</v>
      </c>
      <c r="E194" s="214" t="s">
        <v>1</v>
      </c>
      <c r="F194" s="215" t="s">
        <v>534</v>
      </c>
      <c r="G194" s="14"/>
      <c r="H194" s="216">
        <v>223.875</v>
      </c>
      <c r="I194" s="217"/>
      <c r="J194" s="14"/>
      <c r="K194" s="14"/>
      <c r="L194" s="213"/>
      <c r="M194" s="218"/>
      <c r="N194" s="219"/>
      <c r="O194" s="219"/>
      <c r="P194" s="219"/>
      <c r="Q194" s="219"/>
      <c r="R194" s="219"/>
      <c r="S194" s="219"/>
      <c r="T194" s="22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14" t="s">
        <v>519</v>
      </c>
      <c r="AU194" s="214" t="s">
        <v>89</v>
      </c>
      <c r="AV194" s="14" t="s">
        <v>235</v>
      </c>
      <c r="AW194" s="14" t="s">
        <v>35</v>
      </c>
      <c r="AX194" s="14" t="s">
        <v>79</v>
      </c>
      <c r="AY194" s="214" t="s">
        <v>230</v>
      </c>
    </row>
    <row r="195" s="13" customFormat="1">
      <c r="A195" s="13"/>
      <c r="B195" s="205"/>
      <c r="C195" s="13"/>
      <c r="D195" s="191" t="s">
        <v>519</v>
      </c>
      <c r="E195" s="206" t="s">
        <v>1</v>
      </c>
      <c r="F195" s="207" t="s">
        <v>3630</v>
      </c>
      <c r="G195" s="13"/>
      <c r="H195" s="208">
        <v>22.388000000000002</v>
      </c>
      <c r="I195" s="209"/>
      <c r="J195" s="13"/>
      <c r="K195" s="13"/>
      <c r="L195" s="205"/>
      <c r="M195" s="210"/>
      <c r="N195" s="211"/>
      <c r="O195" s="211"/>
      <c r="P195" s="211"/>
      <c r="Q195" s="211"/>
      <c r="R195" s="211"/>
      <c r="S195" s="211"/>
      <c r="T195" s="21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06" t="s">
        <v>519</v>
      </c>
      <c r="AU195" s="206" t="s">
        <v>89</v>
      </c>
      <c r="AV195" s="13" t="s">
        <v>89</v>
      </c>
      <c r="AW195" s="13" t="s">
        <v>35</v>
      </c>
      <c r="AX195" s="13" t="s">
        <v>79</v>
      </c>
      <c r="AY195" s="206" t="s">
        <v>230</v>
      </c>
    </row>
    <row r="196" s="14" customFormat="1">
      <c r="A196" s="14"/>
      <c r="B196" s="213"/>
      <c r="C196" s="14"/>
      <c r="D196" s="191" t="s">
        <v>519</v>
      </c>
      <c r="E196" s="214" t="s">
        <v>1</v>
      </c>
      <c r="F196" s="215" t="s">
        <v>534</v>
      </c>
      <c r="G196" s="14"/>
      <c r="H196" s="216">
        <v>22.388000000000002</v>
      </c>
      <c r="I196" s="217"/>
      <c r="J196" s="14"/>
      <c r="K196" s="14"/>
      <c r="L196" s="213"/>
      <c r="M196" s="218"/>
      <c r="N196" s="219"/>
      <c r="O196" s="219"/>
      <c r="P196" s="219"/>
      <c r="Q196" s="219"/>
      <c r="R196" s="219"/>
      <c r="S196" s="219"/>
      <c r="T196" s="220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14" t="s">
        <v>519</v>
      </c>
      <c r="AU196" s="214" t="s">
        <v>89</v>
      </c>
      <c r="AV196" s="14" t="s">
        <v>235</v>
      </c>
      <c r="AW196" s="14" t="s">
        <v>35</v>
      </c>
      <c r="AX196" s="14" t="s">
        <v>87</v>
      </c>
      <c r="AY196" s="214" t="s">
        <v>230</v>
      </c>
    </row>
    <row r="197" s="2" customFormat="1" ht="21.75" customHeight="1">
      <c r="A197" s="38"/>
      <c r="B197" s="177"/>
      <c r="C197" s="178" t="s">
        <v>268</v>
      </c>
      <c r="D197" s="178" t="s">
        <v>231</v>
      </c>
      <c r="E197" s="179" t="s">
        <v>3631</v>
      </c>
      <c r="F197" s="180" t="s">
        <v>3632</v>
      </c>
      <c r="G197" s="181" t="s">
        <v>578</v>
      </c>
      <c r="H197" s="182">
        <v>76.030000000000001</v>
      </c>
      <c r="I197" s="183"/>
      <c r="J197" s="184">
        <f>ROUND(I197*H197,2)</f>
        <v>0</v>
      </c>
      <c r="K197" s="180" t="s">
        <v>515</v>
      </c>
      <c r="L197" s="39"/>
      <c r="M197" s="185" t="s">
        <v>1</v>
      </c>
      <c r="N197" s="186" t="s">
        <v>44</v>
      </c>
      <c r="O197" s="77"/>
      <c r="P197" s="187">
        <f>O197*H197</f>
        <v>0</v>
      </c>
      <c r="Q197" s="187">
        <v>0</v>
      </c>
      <c r="R197" s="187">
        <f>Q197*H197</f>
        <v>0</v>
      </c>
      <c r="S197" s="187">
        <v>0</v>
      </c>
      <c r="T197" s="18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89" t="s">
        <v>235</v>
      </c>
      <c r="AT197" s="189" t="s">
        <v>231</v>
      </c>
      <c r="AU197" s="189" t="s">
        <v>89</v>
      </c>
      <c r="AY197" s="19" t="s">
        <v>230</v>
      </c>
      <c r="BE197" s="190">
        <f>IF(N197="základní",J197,0)</f>
        <v>0</v>
      </c>
      <c r="BF197" s="190">
        <f>IF(N197="snížená",J197,0)</f>
        <v>0</v>
      </c>
      <c r="BG197" s="190">
        <f>IF(N197="zákl. přenesená",J197,0)</f>
        <v>0</v>
      </c>
      <c r="BH197" s="190">
        <f>IF(N197="sníž. přenesená",J197,0)</f>
        <v>0</v>
      </c>
      <c r="BI197" s="190">
        <f>IF(N197="nulová",J197,0)</f>
        <v>0</v>
      </c>
      <c r="BJ197" s="19" t="s">
        <v>87</v>
      </c>
      <c r="BK197" s="190">
        <f>ROUND(I197*H197,2)</f>
        <v>0</v>
      </c>
      <c r="BL197" s="19" t="s">
        <v>235</v>
      </c>
      <c r="BM197" s="189" t="s">
        <v>3633</v>
      </c>
    </row>
    <row r="198" s="2" customFormat="1">
      <c r="A198" s="38"/>
      <c r="B198" s="39"/>
      <c r="C198" s="38"/>
      <c r="D198" s="191" t="s">
        <v>237</v>
      </c>
      <c r="E198" s="38"/>
      <c r="F198" s="192" t="s">
        <v>3634</v>
      </c>
      <c r="G198" s="38"/>
      <c r="H198" s="38"/>
      <c r="I198" s="193"/>
      <c r="J198" s="38"/>
      <c r="K198" s="38"/>
      <c r="L198" s="39"/>
      <c r="M198" s="194"/>
      <c r="N198" s="195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237</v>
      </c>
      <c r="AU198" s="19" t="s">
        <v>89</v>
      </c>
    </row>
    <row r="199" s="2" customFormat="1">
      <c r="A199" s="38"/>
      <c r="B199" s="39"/>
      <c r="C199" s="38"/>
      <c r="D199" s="199" t="s">
        <v>397</v>
      </c>
      <c r="E199" s="38"/>
      <c r="F199" s="200" t="s">
        <v>3635</v>
      </c>
      <c r="G199" s="38"/>
      <c r="H199" s="38"/>
      <c r="I199" s="193"/>
      <c r="J199" s="38"/>
      <c r="K199" s="38"/>
      <c r="L199" s="39"/>
      <c r="M199" s="194"/>
      <c r="N199" s="195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397</v>
      </c>
      <c r="AU199" s="19" t="s">
        <v>89</v>
      </c>
    </row>
    <row r="200" s="15" customFormat="1">
      <c r="A200" s="15"/>
      <c r="B200" s="221"/>
      <c r="C200" s="15"/>
      <c r="D200" s="191" t="s">
        <v>519</v>
      </c>
      <c r="E200" s="222" t="s">
        <v>1</v>
      </c>
      <c r="F200" s="223" t="s">
        <v>3615</v>
      </c>
      <c r="G200" s="15"/>
      <c r="H200" s="222" t="s">
        <v>1</v>
      </c>
      <c r="I200" s="224"/>
      <c r="J200" s="15"/>
      <c r="K200" s="15"/>
      <c r="L200" s="221"/>
      <c r="M200" s="225"/>
      <c r="N200" s="226"/>
      <c r="O200" s="226"/>
      <c r="P200" s="226"/>
      <c r="Q200" s="226"/>
      <c r="R200" s="226"/>
      <c r="S200" s="226"/>
      <c r="T200" s="227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22" t="s">
        <v>519</v>
      </c>
      <c r="AU200" s="222" t="s">
        <v>89</v>
      </c>
      <c r="AV200" s="15" t="s">
        <v>87</v>
      </c>
      <c r="AW200" s="15" t="s">
        <v>35</v>
      </c>
      <c r="AX200" s="15" t="s">
        <v>79</v>
      </c>
      <c r="AY200" s="222" t="s">
        <v>230</v>
      </c>
    </row>
    <row r="201" s="13" customFormat="1">
      <c r="A201" s="13"/>
      <c r="B201" s="205"/>
      <c r="C201" s="13"/>
      <c r="D201" s="191" t="s">
        <v>519</v>
      </c>
      <c r="E201" s="206" t="s">
        <v>1</v>
      </c>
      <c r="F201" s="207" t="s">
        <v>3616</v>
      </c>
      <c r="G201" s="13"/>
      <c r="H201" s="208">
        <v>760.29999999999995</v>
      </c>
      <c r="I201" s="209"/>
      <c r="J201" s="13"/>
      <c r="K201" s="13"/>
      <c r="L201" s="205"/>
      <c r="M201" s="210"/>
      <c r="N201" s="211"/>
      <c r="O201" s="211"/>
      <c r="P201" s="211"/>
      <c r="Q201" s="211"/>
      <c r="R201" s="211"/>
      <c r="S201" s="211"/>
      <c r="T201" s="21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06" t="s">
        <v>519</v>
      </c>
      <c r="AU201" s="206" t="s">
        <v>89</v>
      </c>
      <c r="AV201" s="13" t="s">
        <v>89</v>
      </c>
      <c r="AW201" s="13" t="s">
        <v>35</v>
      </c>
      <c r="AX201" s="13" t="s">
        <v>79</v>
      </c>
      <c r="AY201" s="206" t="s">
        <v>230</v>
      </c>
    </row>
    <row r="202" s="14" customFormat="1">
      <c r="A202" s="14"/>
      <c r="B202" s="213"/>
      <c r="C202" s="14"/>
      <c r="D202" s="191" t="s">
        <v>519</v>
      </c>
      <c r="E202" s="214" t="s">
        <v>1</v>
      </c>
      <c r="F202" s="215" t="s">
        <v>534</v>
      </c>
      <c r="G202" s="14"/>
      <c r="H202" s="216">
        <v>760.29999999999995</v>
      </c>
      <c r="I202" s="217"/>
      <c r="J202" s="14"/>
      <c r="K202" s="14"/>
      <c r="L202" s="213"/>
      <c r="M202" s="218"/>
      <c r="N202" s="219"/>
      <c r="O202" s="219"/>
      <c r="P202" s="219"/>
      <c r="Q202" s="219"/>
      <c r="R202" s="219"/>
      <c r="S202" s="219"/>
      <c r="T202" s="22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14" t="s">
        <v>519</v>
      </c>
      <c r="AU202" s="214" t="s">
        <v>89</v>
      </c>
      <c r="AV202" s="14" t="s">
        <v>235</v>
      </c>
      <c r="AW202" s="14" t="s">
        <v>35</v>
      </c>
      <c r="AX202" s="14" t="s">
        <v>79</v>
      </c>
      <c r="AY202" s="214" t="s">
        <v>230</v>
      </c>
    </row>
    <row r="203" s="13" customFormat="1">
      <c r="A203" s="13"/>
      <c r="B203" s="205"/>
      <c r="C203" s="13"/>
      <c r="D203" s="191" t="s">
        <v>519</v>
      </c>
      <c r="E203" s="206" t="s">
        <v>1</v>
      </c>
      <c r="F203" s="207" t="s">
        <v>3628</v>
      </c>
      <c r="G203" s="13"/>
      <c r="H203" s="208">
        <v>76.030000000000001</v>
      </c>
      <c r="I203" s="209"/>
      <c r="J203" s="13"/>
      <c r="K203" s="13"/>
      <c r="L203" s="205"/>
      <c r="M203" s="210"/>
      <c r="N203" s="211"/>
      <c r="O203" s="211"/>
      <c r="P203" s="211"/>
      <c r="Q203" s="211"/>
      <c r="R203" s="211"/>
      <c r="S203" s="211"/>
      <c r="T203" s="21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06" t="s">
        <v>519</v>
      </c>
      <c r="AU203" s="206" t="s">
        <v>89</v>
      </c>
      <c r="AV203" s="13" t="s">
        <v>89</v>
      </c>
      <c r="AW203" s="13" t="s">
        <v>35</v>
      </c>
      <c r="AX203" s="13" t="s">
        <v>79</v>
      </c>
      <c r="AY203" s="206" t="s">
        <v>230</v>
      </c>
    </row>
    <row r="204" s="14" customFormat="1">
      <c r="A204" s="14"/>
      <c r="B204" s="213"/>
      <c r="C204" s="14"/>
      <c r="D204" s="191" t="s">
        <v>519</v>
      </c>
      <c r="E204" s="214" t="s">
        <v>1</v>
      </c>
      <c r="F204" s="215" t="s">
        <v>534</v>
      </c>
      <c r="G204" s="14"/>
      <c r="H204" s="216">
        <v>76.030000000000001</v>
      </c>
      <c r="I204" s="217"/>
      <c r="J204" s="14"/>
      <c r="K204" s="14"/>
      <c r="L204" s="213"/>
      <c r="M204" s="218"/>
      <c r="N204" s="219"/>
      <c r="O204" s="219"/>
      <c r="P204" s="219"/>
      <c r="Q204" s="219"/>
      <c r="R204" s="219"/>
      <c r="S204" s="219"/>
      <c r="T204" s="220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14" t="s">
        <v>519</v>
      </c>
      <c r="AU204" s="214" t="s">
        <v>89</v>
      </c>
      <c r="AV204" s="14" t="s">
        <v>235</v>
      </c>
      <c r="AW204" s="14" t="s">
        <v>35</v>
      </c>
      <c r="AX204" s="14" t="s">
        <v>87</v>
      </c>
      <c r="AY204" s="214" t="s">
        <v>230</v>
      </c>
    </row>
    <row r="205" s="2" customFormat="1" ht="21.75" customHeight="1">
      <c r="A205" s="38"/>
      <c r="B205" s="177"/>
      <c r="C205" s="178" t="s">
        <v>272</v>
      </c>
      <c r="D205" s="178" t="s">
        <v>231</v>
      </c>
      <c r="E205" s="179" t="s">
        <v>1986</v>
      </c>
      <c r="F205" s="180" t="s">
        <v>1987</v>
      </c>
      <c r="G205" s="181" t="s">
        <v>578</v>
      </c>
      <c r="H205" s="182">
        <v>22.388000000000002</v>
      </c>
      <c r="I205" s="183"/>
      <c r="J205" s="184">
        <f>ROUND(I205*H205,2)</f>
        <v>0</v>
      </c>
      <c r="K205" s="180" t="s">
        <v>515</v>
      </c>
      <c r="L205" s="39"/>
      <c r="M205" s="185" t="s">
        <v>1</v>
      </c>
      <c r="N205" s="186" t="s">
        <v>44</v>
      </c>
      <c r="O205" s="77"/>
      <c r="P205" s="187">
        <f>O205*H205</f>
        <v>0</v>
      </c>
      <c r="Q205" s="187">
        <v>0</v>
      </c>
      <c r="R205" s="187">
        <f>Q205*H205</f>
        <v>0</v>
      </c>
      <c r="S205" s="187">
        <v>0</v>
      </c>
      <c r="T205" s="188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89" t="s">
        <v>235</v>
      </c>
      <c r="AT205" s="189" t="s">
        <v>231</v>
      </c>
      <c r="AU205" s="189" t="s">
        <v>89</v>
      </c>
      <c r="AY205" s="19" t="s">
        <v>230</v>
      </c>
      <c r="BE205" s="190">
        <f>IF(N205="základní",J205,0)</f>
        <v>0</v>
      </c>
      <c r="BF205" s="190">
        <f>IF(N205="snížená",J205,0)</f>
        <v>0</v>
      </c>
      <c r="BG205" s="190">
        <f>IF(N205="zákl. přenesená",J205,0)</f>
        <v>0</v>
      </c>
      <c r="BH205" s="190">
        <f>IF(N205="sníž. přenesená",J205,0)</f>
        <v>0</v>
      </c>
      <c r="BI205" s="190">
        <f>IF(N205="nulová",J205,0)</f>
        <v>0</v>
      </c>
      <c r="BJ205" s="19" t="s">
        <v>87</v>
      </c>
      <c r="BK205" s="190">
        <f>ROUND(I205*H205,2)</f>
        <v>0</v>
      </c>
      <c r="BL205" s="19" t="s">
        <v>235</v>
      </c>
      <c r="BM205" s="189" t="s">
        <v>3636</v>
      </c>
    </row>
    <row r="206" s="2" customFormat="1">
      <c r="A206" s="38"/>
      <c r="B206" s="39"/>
      <c r="C206" s="38"/>
      <c r="D206" s="191" t="s">
        <v>237</v>
      </c>
      <c r="E206" s="38"/>
      <c r="F206" s="192" t="s">
        <v>1989</v>
      </c>
      <c r="G206" s="38"/>
      <c r="H206" s="38"/>
      <c r="I206" s="193"/>
      <c r="J206" s="38"/>
      <c r="K206" s="38"/>
      <c r="L206" s="39"/>
      <c r="M206" s="194"/>
      <c r="N206" s="195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237</v>
      </c>
      <c r="AU206" s="19" t="s">
        <v>89</v>
      </c>
    </row>
    <row r="207" s="2" customFormat="1">
      <c r="A207" s="38"/>
      <c r="B207" s="39"/>
      <c r="C207" s="38"/>
      <c r="D207" s="199" t="s">
        <v>397</v>
      </c>
      <c r="E207" s="38"/>
      <c r="F207" s="200" t="s">
        <v>1990</v>
      </c>
      <c r="G207" s="38"/>
      <c r="H207" s="38"/>
      <c r="I207" s="193"/>
      <c r="J207" s="38"/>
      <c r="K207" s="38"/>
      <c r="L207" s="39"/>
      <c r="M207" s="194"/>
      <c r="N207" s="195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397</v>
      </c>
      <c r="AU207" s="19" t="s">
        <v>89</v>
      </c>
    </row>
    <row r="208" s="15" customFormat="1">
      <c r="A208" s="15"/>
      <c r="B208" s="221"/>
      <c r="C208" s="15"/>
      <c r="D208" s="191" t="s">
        <v>519</v>
      </c>
      <c r="E208" s="222" t="s">
        <v>1</v>
      </c>
      <c r="F208" s="223" t="s">
        <v>3619</v>
      </c>
      <c r="G208" s="15"/>
      <c r="H208" s="222" t="s">
        <v>1</v>
      </c>
      <c r="I208" s="224"/>
      <c r="J208" s="15"/>
      <c r="K208" s="15"/>
      <c r="L208" s="221"/>
      <c r="M208" s="225"/>
      <c r="N208" s="226"/>
      <c r="O208" s="226"/>
      <c r="P208" s="226"/>
      <c r="Q208" s="226"/>
      <c r="R208" s="226"/>
      <c r="S208" s="226"/>
      <c r="T208" s="227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22" t="s">
        <v>519</v>
      </c>
      <c r="AU208" s="222" t="s">
        <v>89</v>
      </c>
      <c r="AV208" s="15" t="s">
        <v>87</v>
      </c>
      <c r="AW208" s="15" t="s">
        <v>35</v>
      </c>
      <c r="AX208" s="15" t="s">
        <v>79</v>
      </c>
      <c r="AY208" s="222" t="s">
        <v>230</v>
      </c>
    </row>
    <row r="209" s="13" customFormat="1">
      <c r="A209" s="13"/>
      <c r="B209" s="205"/>
      <c r="C209" s="13"/>
      <c r="D209" s="191" t="s">
        <v>519</v>
      </c>
      <c r="E209" s="206" t="s">
        <v>1</v>
      </c>
      <c r="F209" s="207" t="s">
        <v>3620</v>
      </c>
      <c r="G209" s="13"/>
      <c r="H209" s="208">
        <v>33.799999999999997</v>
      </c>
      <c r="I209" s="209"/>
      <c r="J209" s="13"/>
      <c r="K209" s="13"/>
      <c r="L209" s="205"/>
      <c r="M209" s="210"/>
      <c r="N209" s="211"/>
      <c r="O209" s="211"/>
      <c r="P209" s="211"/>
      <c r="Q209" s="211"/>
      <c r="R209" s="211"/>
      <c r="S209" s="211"/>
      <c r="T209" s="21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06" t="s">
        <v>519</v>
      </c>
      <c r="AU209" s="206" t="s">
        <v>89</v>
      </c>
      <c r="AV209" s="13" t="s">
        <v>89</v>
      </c>
      <c r="AW209" s="13" t="s">
        <v>35</v>
      </c>
      <c r="AX209" s="13" t="s">
        <v>79</v>
      </c>
      <c r="AY209" s="206" t="s">
        <v>230</v>
      </c>
    </row>
    <row r="210" s="15" customFormat="1">
      <c r="A210" s="15"/>
      <c r="B210" s="221"/>
      <c r="C210" s="15"/>
      <c r="D210" s="191" t="s">
        <v>519</v>
      </c>
      <c r="E210" s="222" t="s">
        <v>1</v>
      </c>
      <c r="F210" s="223" t="s">
        <v>3615</v>
      </c>
      <c r="G210" s="15"/>
      <c r="H210" s="222" t="s">
        <v>1</v>
      </c>
      <c r="I210" s="224"/>
      <c r="J210" s="15"/>
      <c r="K210" s="15"/>
      <c r="L210" s="221"/>
      <c r="M210" s="225"/>
      <c r="N210" s="226"/>
      <c r="O210" s="226"/>
      <c r="P210" s="226"/>
      <c r="Q210" s="226"/>
      <c r="R210" s="226"/>
      <c r="S210" s="226"/>
      <c r="T210" s="227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22" t="s">
        <v>519</v>
      </c>
      <c r="AU210" s="222" t="s">
        <v>89</v>
      </c>
      <c r="AV210" s="15" t="s">
        <v>87</v>
      </c>
      <c r="AW210" s="15" t="s">
        <v>35</v>
      </c>
      <c r="AX210" s="15" t="s">
        <v>79</v>
      </c>
      <c r="AY210" s="222" t="s">
        <v>230</v>
      </c>
    </row>
    <row r="211" s="13" customFormat="1">
      <c r="A211" s="13"/>
      <c r="B211" s="205"/>
      <c r="C211" s="13"/>
      <c r="D211" s="191" t="s">
        <v>519</v>
      </c>
      <c r="E211" s="206" t="s">
        <v>1</v>
      </c>
      <c r="F211" s="207" t="s">
        <v>3621</v>
      </c>
      <c r="G211" s="13"/>
      <c r="H211" s="208">
        <v>190.07499999999999</v>
      </c>
      <c r="I211" s="209"/>
      <c r="J211" s="13"/>
      <c r="K211" s="13"/>
      <c r="L211" s="205"/>
      <c r="M211" s="210"/>
      <c r="N211" s="211"/>
      <c r="O211" s="211"/>
      <c r="P211" s="211"/>
      <c r="Q211" s="211"/>
      <c r="R211" s="211"/>
      <c r="S211" s="211"/>
      <c r="T211" s="21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06" t="s">
        <v>519</v>
      </c>
      <c r="AU211" s="206" t="s">
        <v>89</v>
      </c>
      <c r="AV211" s="13" t="s">
        <v>89</v>
      </c>
      <c r="AW211" s="13" t="s">
        <v>35</v>
      </c>
      <c r="AX211" s="13" t="s">
        <v>79</v>
      </c>
      <c r="AY211" s="206" t="s">
        <v>230</v>
      </c>
    </row>
    <row r="212" s="14" customFormat="1">
      <c r="A212" s="14"/>
      <c r="B212" s="213"/>
      <c r="C212" s="14"/>
      <c r="D212" s="191" t="s">
        <v>519</v>
      </c>
      <c r="E212" s="214" t="s">
        <v>1</v>
      </c>
      <c r="F212" s="215" t="s">
        <v>534</v>
      </c>
      <c r="G212" s="14"/>
      <c r="H212" s="216">
        <v>223.875</v>
      </c>
      <c r="I212" s="217"/>
      <c r="J212" s="14"/>
      <c r="K212" s="14"/>
      <c r="L212" s="213"/>
      <c r="M212" s="218"/>
      <c r="N212" s="219"/>
      <c r="O212" s="219"/>
      <c r="P212" s="219"/>
      <c r="Q212" s="219"/>
      <c r="R212" s="219"/>
      <c r="S212" s="219"/>
      <c r="T212" s="220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14" t="s">
        <v>519</v>
      </c>
      <c r="AU212" s="214" t="s">
        <v>89</v>
      </c>
      <c r="AV212" s="14" t="s">
        <v>235</v>
      </c>
      <c r="AW212" s="14" t="s">
        <v>35</v>
      </c>
      <c r="AX212" s="14" t="s">
        <v>79</v>
      </c>
      <c r="AY212" s="214" t="s">
        <v>230</v>
      </c>
    </row>
    <row r="213" s="13" customFormat="1">
      <c r="A213" s="13"/>
      <c r="B213" s="205"/>
      <c r="C213" s="13"/>
      <c r="D213" s="191" t="s">
        <v>519</v>
      </c>
      <c r="E213" s="206" t="s">
        <v>1</v>
      </c>
      <c r="F213" s="207" t="s">
        <v>3630</v>
      </c>
      <c r="G213" s="13"/>
      <c r="H213" s="208">
        <v>22.388000000000002</v>
      </c>
      <c r="I213" s="209"/>
      <c r="J213" s="13"/>
      <c r="K213" s="13"/>
      <c r="L213" s="205"/>
      <c r="M213" s="210"/>
      <c r="N213" s="211"/>
      <c r="O213" s="211"/>
      <c r="P213" s="211"/>
      <c r="Q213" s="211"/>
      <c r="R213" s="211"/>
      <c r="S213" s="211"/>
      <c r="T213" s="21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06" t="s">
        <v>519</v>
      </c>
      <c r="AU213" s="206" t="s">
        <v>89</v>
      </c>
      <c r="AV213" s="13" t="s">
        <v>89</v>
      </c>
      <c r="AW213" s="13" t="s">
        <v>35</v>
      </c>
      <c r="AX213" s="13" t="s">
        <v>79</v>
      </c>
      <c r="AY213" s="206" t="s">
        <v>230</v>
      </c>
    </row>
    <row r="214" s="14" customFormat="1">
      <c r="A214" s="14"/>
      <c r="B214" s="213"/>
      <c r="C214" s="14"/>
      <c r="D214" s="191" t="s">
        <v>519</v>
      </c>
      <c r="E214" s="214" t="s">
        <v>1</v>
      </c>
      <c r="F214" s="215" t="s">
        <v>534</v>
      </c>
      <c r="G214" s="14"/>
      <c r="H214" s="216">
        <v>22.388000000000002</v>
      </c>
      <c r="I214" s="217"/>
      <c r="J214" s="14"/>
      <c r="K214" s="14"/>
      <c r="L214" s="213"/>
      <c r="M214" s="218"/>
      <c r="N214" s="219"/>
      <c r="O214" s="219"/>
      <c r="P214" s="219"/>
      <c r="Q214" s="219"/>
      <c r="R214" s="219"/>
      <c r="S214" s="219"/>
      <c r="T214" s="22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14" t="s">
        <v>519</v>
      </c>
      <c r="AU214" s="214" t="s">
        <v>89</v>
      </c>
      <c r="AV214" s="14" t="s">
        <v>235</v>
      </c>
      <c r="AW214" s="14" t="s">
        <v>35</v>
      </c>
      <c r="AX214" s="14" t="s">
        <v>87</v>
      </c>
      <c r="AY214" s="214" t="s">
        <v>230</v>
      </c>
    </row>
    <row r="215" s="2" customFormat="1" ht="21.75" customHeight="1">
      <c r="A215" s="38"/>
      <c r="B215" s="177"/>
      <c r="C215" s="178" t="s">
        <v>8</v>
      </c>
      <c r="D215" s="178" t="s">
        <v>231</v>
      </c>
      <c r="E215" s="179" t="s">
        <v>3637</v>
      </c>
      <c r="F215" s="180" t="s">
        <v>3638</v>
      </c>
      <c r="G215" s="181" t="s">
        <v>578</v>
      </c>
      <c r="H215" s="182">
        <v>76.030000000000001</v>
      </c>
      <c r="I215" s="183"/>
      <c r="J215" s="184">
        <f>ROUND(I215*H215,2)</f>
        <v>0</v>
      </c>
      <c r="K215" s="180" t="s">
        <v>515</v>
      </c>
      <c r="L215" s="39"/>
      <c r="M215" s="185" t="s">
        <v>1</v>
      </c>
      <c r="N215" s="186" t="s">
        <v>44</v>
      </c>
      <c r="O215" s="77"/>
      <c r="P215" s="187">
        <f>O215*H215</f>
        <v>0</v>
      </c>
      <c r="Q215" s="187">
        <v>0</v>
      </c>
      <c r="R215" s="187">
        <f>Q215*H215</f>
        <v>0</v>
      </c>
      <c r="S215" s="187">
        <v>0</v>
      </c>
      <c r="T215" s="188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89" t="s">
        <v>235</v>
      </c>
      <c r="AT215" s="189" t="s">
        <v>231</v>
      </c>
      <c r="AU215" s="189" t="s">
        <v>89</v>
      </c>
      <c r="AY215" s="19" t="s">
        <v>230</v>
      </c>
      <c r="BE215" s="190">
        <f>IF(N215="základní",J215,0)</f>
        <v>0</v>
      </c>
      <c r="BF215" s="190">
        <f>IF(N215="snížená",J215,0)</f>
        <v>0</v>
      </c>
      <c r="BG215" s="190">
        <f>IF(N215="zákl. přenesená",J215,0)</f>
        <v>0</v>
      </c>
      <c r="BH215" s="190">
        <f>IF(N215="sníž. přenesená",J215,0)</f>
        <v>0</v>
      </c>
      <c r="BI215" s="190">
        <f>IF(N215="nulová",J215,0)</f>
        <v>0</v>
      </c>
      <c r="BJ215" s="19" t="s">
        <v>87</v>
      </c>
      <c r="BK215" s="190">
        <f>ROUND(I215*H215,2)</f>
        <v>0</v>
      </c>
      <c r="BL215" s="19" t="s">
        <v>235</v>
      </c>
      <c r="BM215" s="189" t="s">
        <v>3639</v>
      </c>
    </row>
    <row r="216" s="2" customFormat="1">
      <c r="A216" s="38"/>
      <c r="B216" s="39"/>
      <c r="C216" s="38"/>
      <c r="D216" s="191" t="s">
        <v>237</v>
      </c>
      <c r="E216" s="38"/>
      <c r="F216" s="192" t="s">
        <v>3640</v>
      </c>
      <c r="G216" s="38"/>
      <c r="H216" s="38"/>
      <c r="I216" s="193"/>
      <c r="J216" s="38"/>
      <c r="K216" s="38"/>
      <c r="L216" s="39"/>
      <c r="M216" s="194"/>
      <c r="N216" s="195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237</v>
      </c>
      <c r="AU216" s="19" t="s">
        <v>89</v>
      </c>
    </row>
    <row r="217" s="2" customFormat="1">
      <c r="A217" s="38"/>
      <c r="B217" s="39"/>
      <c r="C217" s="38"/>
      <c r="D217" s="199" t="s">
        <v>397</v>
      </c>
      <c r="E217" s="38"/>
      <c r="F217" s="200" t="s">
        <v>3641</v>
      </c>
      <c r="G217" s="38"/>
      <c r="H217" s="38"/>
      <c r="I217" s="193"/>
      <c r="J217" s="38"/>
      <c r="K217" s="38"/>
      <c r="L217" s="39"/>
      <c r="M217" s="194"/>
      <c r="N217" s="195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397</v>
      </c>
      <c r="AU217" s="19" t="s">
        <v>89</v>
      </c>
    </row>
    <row r="218" s="15" customFormat="1">
      <c r="A218" s="15"/>
      <c r="B218" s="221"/>
      <c r="C218" s="15"/>
      <c r="D218" s="191" t="s">
        <v>519</v>
      </c>
      <c r="E218" s="222" t="s">
        <v>1</v>
      </c>
      <c r="F218" s="223" t="s">
        <v>3615</v>
      </c>
      <c r="G218" s="15"/>
      <c r="H218" s="222" t="s">
        <v>1</v>
      </c>
      <c r="I218" s="224"/>
      <c r="J218" s="15"/>
      <c r="K218" s="15"/>
      <c r="L218" s="221"/>
      <c r="M218" s="225"/>
      <c r="N218" s="226"/>
      <c r="O218" s="226"/>
      <c r="P218" s="226"/>
      <c r="Q218" s="226"/>
      <c r="R218" s="226"/>
      <c r="S218" s="226"/>
      <c r="T218" s="227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22" t="s">
        <v>519</v>
      </c>
      <c r="AU218" s="222" t="s">
        <v>89</v>
      </c>
      <c r="AV218" s="15" t="s">
        <v>87</v>
      </c>
      <c r="AW218" s="15" t="s">
        <v>35</v>
      </c>
      <c r="AX218" s="15" t="s">
        <v>79</v>
      </c>
      <c r="AY218" s="222" t="s">
        <v>230</v>
      </c>
    </row>
    <row r="219" s="13" customFormat="1">
      <c r="A219" s="13"/>
      <c r="B219" s="205"/>
      <c r="C219" s="13"/>
      <c r="D219" s="191" t="s">
        <v>519</v>
      </c>
      <c r="E219" s="206" t="s">
        <v>1</v>
      </c>
      <c r="F219" s="207" t="s">
        <v>3616</v>
      </c>
      <c r="G219" s="13"/>
      <c r="H219" s="208">
        <v>760.29999999999995</v>
      </c>
      <c r="I219" s="209"/>
      <c r="J219" s="13"/>
      <c r="K219" s="13"/>
      <c r="L219" s="205"/>
      <c r="M219" s="210"/>
      <c r="N219" s="211"/>
      <c r="O219" s="211"/>
      <c r="P219" s="211"/>
      <c r="Q219" s="211"/>
      <c r="R219" s="211"/>
      <c r="S219" s="211"/>
      <c r="T219" s="21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06" t="s">
        <v>519</v>
      </c>
      <c r="AU219" s="206" t="s">
        <v>89</v>
      </c>
      <c r="AV219" s="13" t="s">
        <v>89</v>
      </c>
      <c r="AW219" s="13" t="s">
        <v>35</v>
      </c>
      <c r="AX219" s="13" t="s">
        <v>79</v>
      </c>
      <c r="AY219" s="206" t="s">
        <v>230</v>
      </c>
    </row>
    <row r="220" s="14" customFormat="1">
      <c r="A220" s="14"/>
      <c r="B220" s="213"/>
      <c r="C220" s="14"/>
      <c r="D220" s="191" t="s">
        <v>519</v>
      </c>
      <c r="E220" s="214" t="s">
        <v>1</v>
      </c>
      <c r="F220" s="215" t="s">
        <v>534</v>
      </c>
      <c r="G220" s="14"/>
      <c r="H220" s="216">
        <v>760.29999999999995</v>
      </c>
      <c r="I220" s="217"/>
      <c r="J220" s="14"/>
      <c r="K220" s="14"/>
      <c r="L220" s="213"/>
      <c r="M220" s="218"/>
      <c r="N220" s="219"/>
      <c r="O220" s="219"/>
      <c r="P220" s="219"/>
      <c r="Q220" s="219"/>
      <c r="R220" s="219"/>
      <c r="S220" s="219"/>
      <c r="T220" s="220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14" t="s">
        <v>519</v>
      </c>
      <c r="AU220" s="214" t="s">
        <v>89</v>
      </c>
      <c r="AV220" s="14" t="s">
        <v>235</v>
      </c>
      <c r="AW220" s="14" t="s">
        <v>35</v>
      </c>
      <c r="AX220" s="14" t="s">
        <v>79</v>
      </c>
      <c r="AY220" s="214" t="s">
        <v>230</v>
      </c>
    </row>
    <row r="221" s="13" customFormat="1">
      <c r="A221" s="13"/>
      <c r="B221" s="205"/>
      <c r="C221" s="13"/>
      <c r="D221" s="191" t="s">
        <v>519</v>
      </c>
      <c r="E221" s="206" t="s">
        <v>1</v>
      </c>
      <c r="F221" s="207" t="s">
        <v>3628</v>
      </c>
      <c r="G221" s="13"/>
      <c r="H221" s="208">
        <v>76.030000000000001</v>
      </c>
      <c r="I221" s="209"/>
      <c r="J221" s="13"/>
      <c r="K221" s="13"/>
      <c r="L221" s="205"/>
      <c r="M221" s="210"/>
      <c r="N221" s="211"/>
      <c r="O221" s="211"/>
      <c r="P221" s="211"/>
      <c r="Q221" s="211"/>
      <c r="R221" s="211"/>
      <c r="S221" s="211"/>
      <c r="T221" s="21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06" t="s">
        <v>519</v>
      </c>
      <c r="AU221" s="206" t="s">
        <v>89</v>
      </c>
      <c r="AV221" s="13" t="s">
        <v>89</v>
      </c>
      <c r="AW221" s="13" t="s">
        <v>35</v>
      </c>
      <c r="AX221" s="13" t="s">
        <v>79</v>
      </c>
      <c r="AY221" s="206" t="s">
        <v>230</v>
      </c>
    </row>
    <row r="222" s="14" customFormat="1">
      <c r="A222" s="14"/>
      <c r="B222" s="213"/>
      <c r="C222" s="14"/>
      <c r="D222" s="191" t="s">
        <v>519</v>
      </c>
      <c r="E222" s="214" t="s">
        <v>1</v>
      </c>
      <c r="F222" s="215" t="s">
        <v>534</v>
      </c>
      <c r="G222" s="14"/>
      <c r="H222" s="216">
        <v>76.030000000000001</v>
      </c>
      <c r="I222" s="217"/>
      <c r="J222" s="14"/>
      <c r="K222" s="14"/>
      <c r="L222" s="213"/>
      <c r="M222" s="218"/>
      <c r="N222" s="219"/>
      <c r="O222" s="219"/>
      <c r="P222" s="219"/>
      <c r="Q222" s="219"/>
      <c r="R222" s="219"/>
      <c r="S222" s="219"/>
      <c r="T222" s="22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14" t="s">
        <v>519</v>
      </c>
      <c r="AU222" s="214" t="s">
        <v>89</v>
      </c>
      <c r="AV222" s="14" t="s">
        <v>235</v>
      </c>
      <c r="AW222" s="14" t="s">
        <v>35</v>
      </c>
      <c r="AX222" s="14" t="s">
        <v>87</v>
      </c>
      <c r="AY222" s="214" t="s">
        <v>230</v>
      </c>
    </row>
    <row r="223" s="2" customFormat="1" ht="21.75" customHeight="1">
      <c r="A223" s="38"/>
      <c r="B223" s="177"/>
      <c r="C223" s="178" t="s">
        <v>281</v>
      </c>
      <c r="D223" s="178" t="s">
        <v>231</v>
      </c>
      <c r="E223" s="179" t="s">
        <v>1991</v>
      </c>
      <c r="F223" s="180" t="s">
        <v>1992</v>
      </c>
      <c r="G223" s="181" t="s">
        <v>578</v>
      </c>
      <c r="H223" s="182">
        <v>22.388000000000002</v>
      </c>
      <c r="I223" s="183"/>
      <c r="J223" s="184">
        <f>ROUND(I223*H223,2)</f>
        <v>0</v>
      </c>
      <c r="K223" s="180" t="s">
        <v>515</v>
      </c>
      <c r="L223" s="39"/>
      <c r="M223" s="185" t="s">
        <v>1</v>
      </c>
      <c r="N223" s="186" t="s">
        <v>44</v>
      </c>
      <c r="O223" s="77"/>
      <c r="P223" s="187">
        <f>O223*H223</f>
        <v>0</v>
      </c>
      <c r="Q223" s="187">
        <v>0</v>
      </c>
      <c r="R223" s="187">
        <f>Q223*H223</f>
        <v>0</v>
      </c>
      <c r="S223" s="187">
        <v>0</v>
      </c>
      <c r="T223" s="188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89" t="s">
        <v>235</v>
      </c>
      <c r="AT223" s="189" t="s">
        <v>231</v>
      </c>
      <c r="AU223" s="189" t="s">
        <v>89</v>
      </c>
      <c r="AY223" s="19" t="s">
        <v>230</v>
      </c>
      <c r="BE223" s="190">
        <f>IF(N223="základní",J223,0)</f>
        <v>0</v>
      </c>
      <c r="BF223" s="190">
        <f>IF(N223="snížená",J223,0)</f>
        <v>0</v>
      </c>
      <c r="BG223" s="190">
        <f>IF(N223="zákl. přenesená",J223,0)</f>
        <v>0</v>
      </c>
      <c r="BH223" s="190">
        <f>IF(N223="sníž. přenesená",J223,0)</f>
        <v>0</v>
      </c>
      <c r="BI223" s="190">
        <f>IF(N223="nulová",J223,0)</f>
        <v>0</v>
      </c>
      <c r="BJ223" s="19" t="s">
        <v>87</v>
      </c>
      <c r="BK223" s="190">
        <f>ROUND(I223*H223,2)</f>
        <v>0</v>
      </c>
      <c r="BL223" s="19" t="s">
        <v>235</v>
      </c>
      <c r="BM223" s="189" t="s">
        <v>3642</v>
      </c>
    </row>
    <row r="224" s="2" customFormat="1">
      <c r="A224" s="38"/>
      <c r="B224" s="39"/>
      <c r="C224" s="38"/>
      <c r="D224" s="191" t="s">
        <v>237</v>
      </c>
      <c r="E224" s="38"/>
      <c r="F224" s="192" t="s">
        <v>1994</v>
      </c>
      <c r="G224" s="38"/>
      <c r="H224" s="38"/>
      <c r="I224" s="193"/>
      <c r="J224" s="38"/>
      <c r="K224" s="38"/>
      <c r="L224" s="39"/>
      <c r="M224" s="194"/>
      <c r="N224" s="195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237</v>
      </c>
      <c r="AU224" s="19" t="s">
        <v>89</v>
      </c>
    </row>
    <row r="225" s="2" customFormat="1">
      <c r="A225" s="38"/>
      <c r="B225" s="39"/>
      <c r="C225" s="38"/>
      <c r="D225" s="199" t="s">
        <v>397</v>
      </c>
      <c r="E225" s="38"/>
      <c r="F225" s="200" t="s">
        <v>1995</v>
      </c>
      <c r="G225" s="38"/>
      <c r="H225" s="38"/>
      <c r="I225" s="193"/>
      <c r="J225" s="38"/>
      <c r="K225" s="38"/>
      <c r="L225" s="39"/>
      <c r="M225" s="194"/>
      <c r="N225" s="195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397</v>
      </c>
      <c r="AU225" s="19" t="s">
        <v>89</v>
      </c>
    </row>
    <row r="226" s="15" customFormat="1">
      <c r="A226" s="15"/>
      <c r="B226" s="221"/>
      <c r="C226" s="15"/>
      <c r="D226" s="191" t="s">
        <v>519</v>
      </c>
      <c r="E226" s="222" t="s">
        <v>1</v>
      </c>
      <c r="F226" s="223" t="s">
        <v>3619</v>
      </c>
      <c r="G226" s="15"/>
      <c r="H226" s="222" t="s">
        <v>1</v>
      </c>
      <c r="I226" s="224"/>
      <c r="J226" s="15"/>
      <c r="K226" s="15"/>
      <c r="L226" s="221"/>
      <c r="M226" s="225"/>
      <c r="N226" s="226"/>
      <c r="O226" s="226"/>
      <c r="P226" s="226"/>
      <c r="Q226" s="226"/>
      <c r="R226" s="226"/>
      <c r="S226" s="226"/>
      <c r="T226" s="227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22" t="s">
        <v>519</v>
      </c>
      <c r="AU226" s="222" t="s">
        <v>89</v>
      </c>
      <c r="AV226" s="15" t="s">
        <v>87</v>
      </c>
      <c r="AW226" s="15" t="s">
        <v>35</v>
      </c>
      <c r="AX226" s="15" t="s">
        <v>79</v>
      </c>
      <c r="AY226" s="222" t="s">
        <v>230</v>
      </c>
    </row>
    <row r="227" s="13" customFormat="1">
      <c r="A227" s="13"/>
      <c r="B227" s="205"/>
      <c r="C227" s="13"/>
      <c r="D227" s="191" t="s">
        <v>519</v>
      </c>
      <c r="E227" s="206" t="s">
        <v>1</v>
      </c>
      <c r="F227" s="207" t="s">
        <v>3620</v>
      </c>
      <c r="G227" s="13"/>
      <c r="H227" s="208">
        <v>33.799999999999997</v>
      </c>
      <c r="I227" s="209"/>
      <c r="J227" s="13"/>
      <c r="K227" s="13"/>
      <c r="L227" s="205"/>
      <c r="M227" s="210"/>
      <c r="N227" s="211"/>
      <c r="O227" s="211"/>
      <c r="P227" s="211"/>
      <c r="Q227" s="211"/>
      <c r="R227" s="211"/>
      <c r="S227" s="211"/>
      <c r="T227" s="21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06" t="s">
        <v>519</v>
      </c>
      <c r="AU227" s="206" t="s">
        <v>89</v>
      </c>
      <c r="AV227" s="13" t="s">
        <v>89</v>
      </c>
      <c r="AW227" s="13" t="s">
        <v>35</v>
      </c>
      <c r="AX227" s="13" t="s">
        <v>79</v>
      </c>
      <c r="AY227" s="206" t="s">
        <v>230</v>
      </c>
    </row>
    <row r="228" s="15" customFormat="1">
      <c r="A228" s="15"/>
      <c r="B228" s="221"/>
      <c r="C228" s="15"/>
      <c r="D228" s="191" t="s">
        <v>519</v>
      </c>
      <c r="E228" s="222" t="s">
        <v>1</v>
      </c>
      <c r="F228" s="223" t="s">
        <v>3615</v>
      </c>
      <c r="G228" s="15"/>
      <c r="H228" s="222" t="s">
        <v>1</v>
      </c>
      <c r="I228" s="224"/>
      <c r="J228" s="15"/>
      <c r="K228" s="15"/>
      <c r="L228" s="221"/>
      <c r="M228" s="225"/>
      <c r="N228" s="226"/>
      <c r="O228" s="226"/>
      <c r="P228" s="226"/>
      <c r="Q228" s="226"/>
      <c r="R228" s="226"/>
      <c r="S228" s="226"/>
      <c r="T228" s="227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22" t="s">
        <v>519</v>
      </c>
      <c r="AU228" s="222" t="s">
        <v>89</v>
      </c>
      <c r="AV228" s="15" t="s">
        <v>87</v>
      </c>
      <c r="AW228" s="15" t="s">
        <v>35</v>
      </c>
      <c r="AX228" s="15" t="s">
        <v>79</v>
      </c>
      <c r="AY228" s="222" t="s">
        <v>230</v>
      </c>
    </row>
    <row r="229" s="13" customFormat="1">
      <c r="A229" s="13"/>
      <c r="B229" s="205"/>
      <c r="C229" s="13"/>
      <c r="D229" s="191" t="s">
        <v>519</v>
      </c>
      <c r="E229" s="206" t="s">
        <v>1</v>
      </c>
      <c r="F229" s="207" t="s">
        <v>3621</v>
      </c>
      <c r="G229" s="13"/>
      <c r="H229" s="208">
        <v>190.07499999999999</v>
      </c>
      <c r="I229" s="209"/>
      <c r="J229" s="13"/>
      <c r="K229" s="13"/>
      <c r="L229" s="205"/>
      <c r="M229" s="210"/>
      <c r="N229" s="211"/>
      <c r="O229" s="211"/>
      <c r="P229" s="211"/>
      <c r="Q229" s="211"/>
      <c r="R229" s="211"/>
      <c r="S229" s="211"/>
      <c r="T229" s="21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06" t="s">
        <v>519</v>
      </c>
      <c r="AU229" s="206" t="s">
        <v>89</v>
      </c>
      <c r="AV229" s="13" t="s">
        <v>89</v>
      </c>
      <c r="AW229" s="13" t="s">
        <v>35</v>
      </c>
      <c r="AX229" s="13" t="s">
        <v>79</v>
      </c>
      <c r="AY229" s="206" t="s">
        <v>230</v>
      </c>
    </row>
    <row r="230" s="14" customFormat="1">
      <c r="A230" s="14"/>
      <c r="B230" s="213"/>
      <c r="C230" s="14"/>
      <c r="D230" s="191" t="s">
        <v>519</v>
      </c>
      <c r="E230" s="214" t="s">
        <v>1</v>
      </c>
      <c r="F230" s="215" t="s">
        <v>534</v>
      </c>
      <c r="G230" s="14"/>
      <c r="H230" s="216">
        <v>223.875</v>
      </c>
      <c r="I230" s="217"/>
      <c r="J230" s="14"/>
      <c r="K230" s="14"/>
      <c r="L230" s="213"/>
      <c r="M230" s="218"/>
      <c r="N230" s="219"/>
      <c r="O230" s="219"/>
      <c r="P230" s="219"/>
      <c r="Q230" s="219"/>
      <c r="R230" s="219"/>
      <c r="S230" s="219"/>
      <c r="T230" s="220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14" t="s">
        <v>519</v>
      </c>
      <c r="AU230" s="214" t="s">
        <v>89</v>
      </c>
      <c r="AV230" s="14" t="s">
        <v>235</v>
      </c>
      <c r="AW230" s="14" t="s">
        <v>35</v>
      </c>
      <c r="AX230" s="14" t="s">
        <v>79</v>
      </c>
      <c r="AY230" s="214" t="s">
        <v>230</v>
      </c>
    </row>
    <row r="231" s="13" customFormat="1">
      <c r="A231" s="13"/>
      <c r="B231" s="205"/>
      <c r="C231" s="13"/>
      <c r="D231" s="191" t="s">
        <v>519</v>
      </c>
      <c r="E231" s="206" t="s">
        <v>1</v>
      </c>
      <c r="F231" s="207" t="s">
        <v>3630</v>
      </c>
      <c r="G231" s="13"/>
      <c r="H231" s="208">
        <v>22.388000000000002</v>
      </c>
      <c r="I231" s="209"/>
      <c r="J231" s="13"/>
      <c r="K231" s="13"/>
      <c r="L231" s="205"/>
      <c r="M231" s="210"/>
      <c r="N231" s="211"/>
      <c r="O231" s="211"/>
      <c r="P231" s="211"/>
      <c r="Q231" s="211"/>
      <c r="R231" s="211"/>
      <c r="S231" s="211"/>
      <c r="T231" s="21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06" t="s">
        <v>519</v>
      </c>
      <c r="AU231" s="206" t="s">
        <v>89</v>
      </c>
      <c r="AV231" s="13" t="s">
        <v>89</v>
      </c>
      <c r="AW231" s="13" t="s">
        <v>35</v>
      </c>
      <c r="AX231" s="13" t="s">
        <v>79</v>
      </c>
      <c r="AY231" s="206" t="s">
        <v>230</v>
      </c>
    </row>
    <row r="232" s="14" customFormat="1">
      <c r="A232" s="14"/>
      <c r="B232" s="213"/>
      <c r="C232" s="14"/>
      <c r="D232" s="191" t="s">
        <v>519</v>
      </c>
      <c r="E232" s="214" t="s">
        <v>1</v>
      </c>
      <c r="F232" s="215" t="s">
        <v>534</v>
      </c>
      <c r="G232" s="14"/>
      <c r="H232" s="216">
        <v>22.388000000000002</v>
      </c>
      <c r="I232" s="217"/>
      <c r="J232" s="14"/>
      <c r="K232" s="14"/>
      <c r="L232" s="213"/>
      <c r="M232" s="218"/>
      <c r="N232" s="219"/>
      <c r="O232" s="219"/>
      <c r="P232" s="219"/>
      <c r="Q232" s="219"/>
      <c r="R232" s="219"/>
      <c r="S232" s="219"/>
      <c r="T232" s="220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14" t="s">
        <v>519</v>
      </c>
      <c r="AU232" s="214" t="s">
        <v>89</v>
      </c>
      <c r="AV232" s="14" t="s">
        <v>235</v>
      </c>
      <c r="AW232" s="14" t="s">
        <v>35</v>
      </c>
      <c r="AX232" s="14" t="s">
        <v>87</v>
      </c>
      <c r="AY232" s="214" t="s">
        <v>230</v>
      </c>
    </row>
    <row r="233" s="2" customFormat="1" ht="16.5" customHeight="1">
      <c r="A233" s="38"/>
      <c r="B233" s="177"/>
      <c r="C233" s="178" t="s">
        <v>285</v>
      </c>
      <c r="D233" s="178" t="s">
        <v>231</v>
      </c>
      <c r="E233" s="179" t="s">
        <v>667</v>
      </c>
      <c r="F233" s="180" t="s">
        <v>668</v>
      </c>
      <c r="G233" s="181" t="s">
        <v>514</v>
      </c>
      <c r="H233" s="182">
        <v>478.94999999999999</v>
      </c>
      <c r="I233" s="183"/>
      <c r="J233" s="184">
        <f>ROUND(I233*H233,2)</f>
        <v>0</v>
      </c>
      <c r="K233" s="180" t="s">
        <v>515</v>
      </c>
      <c r="L233" s="39"/>
      <c r="M233" s="185" t="s">
        <v>1</v>
      </c>
      <c r="N233" s="186" t="s">
        <v>44</v>
      </c>
      <c r="O233" s="77"/>
      <c r="P233" s="187">
        <f>O233*H233</f>
        <v>0</v>
      </c>
      <c r="Q233" s="187">
        <v>0.00058</v>
      </c>
      <c r="R233" s="187">
        <f>Q233*H233</f>
        <v>0.27779100000000001</v>
      </c>
      <c r="S233" s="187">
        <v>0</v>
      </c>
      <c r="T233" s="188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89" t="s">
        <v>235</v>
      </c>
      <c r="AT233" s="189" t="s">
        <v>231</v>
      </c>
      <c r="AU233" s="189" t="s">
        <v>89</v>
      </c>
      <c r="AY233" s="19" t="s">
        <v>230</v>
      </c>
      <c r="BE233" s="190">
        <f>IF(N233="základní",J233,0)</f>
        <v>0</v>
      </c>
      <c r="BF233" s="190">
        <f>IF(N233="snížená",J233,0)</f>
        <v>0</v>
      </c>
      <c r="BG233" s="190">
        <f>IF(N233="zákl. přenesená",J233,0)</f>
        <v>0</v>
      </c>
      <c r="BH233" s="190">
        <f>IF(N233="sníž. přenesená",J233,0)</f>
        <v>0</v>
      </c>
      <c r="BI233" s="190">
        <f>IF(N233="nulová",J233,0)</f>
        <v>0</v>
      </c>
      <c r="BJ233" s="19" t="s">
        <v>87</v>
      </c>
      <c r="BK233" s="190">
        <f>ROUND(I233*H233,2)</f>
        <v>0</v>
      </c>
      <c r="BL233" s="19" t="s">
        <v>235</v>
      </c>
      <c r="BM233" s="189" t="s">
        <v>3643</v>
      </c>
    </row>
    <row r="234" s="2" customFormat="1">
      <c r="A234" s="38"/>
      <c r="B234" s="39"/>
      <c r="C234" s="38"/>
      <c r="D234" s="191" t="s">
        <v>237</v>
      </c>
      <c r="E234" s="38"/>
      <c r="F234" s="192" t="s">
        <v>670</v>
      </c>
      <c r="G234" s="38"/>
      <c r="H234" s="38"/>
      <c r="I234" s="193"/>
      <c r="J234" s="38"/>
      <c r="K234" s="38"/>
      <c r="L234" s="39"/>
      <c r="M234" s="194"/>
      <c r="N234" s="195"/>
      <c r="O234" s="77"/>
      <c r="P234" s="77"/>
      <c r="Q234" s="77"/>
      <c r="R234" s="77"/>
      <c r="S234" s="77"/>
      <c r="T234" s="7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T234" s="19" t="s">
        <v>237</v>
      </c>
      <c r="AU234" s="19" t="s">
        <v>89</v>
      </c>
    </row>
    <row r="235" s="2" customFormat="1">
      <c r="A235" s="38"/>
      <c r="B235" s="39"/>
      <c r="C235" s="38"/>
      <c r="D235" s="199" t="s">
        <v>397</v>
      </c>
      <c r="E235" s="38"/>
      <c r="F235" s="200" t="s">
        <v>671</v>
      </c>
      <c r="G235" s="38"/>
      <c r="H235" s="38"/>
      <c r="I235" s="193"/>
      <c r="J235" s="38"/>
      <c r="K235" s="38"/>
      <c r="L235" s="39"/>
      <c r="M235" s="194"/>
      <c r="N235" s="195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397</v>
      </c>
      <c r="AU235" s="19" t="s">
        <v>89</v>
      </c>
    </row>
    <row r="236" s="15" customFormat="1">
      <c r="A236" s="15"/>
      <c r="B236" s="221"/>
      <c r="C236" s="15"/>
      <c r="D236" s="191" t="s">
        <v>519</v>
      </c>
      <c r="E236" s="222" t="s">
        <v>1</v>
      </c>
      <c r="F236" s="223" t="s">
        <v>3619</v>
      </c>
      <c r="G236" s="15"/>
      <c r="H236" s="222" t="s">
        <v>1</v>
      </c>
      <c r="I236" s="224"/>
      <c r="J236" s="15"/>
      <c r="K236" s="15"/>
      <c r="L236" s="221"/>
      <c r="M236" s="225"/>
      <c r="N236" s="226"/>
      <c r="O236" s="226"/>
      <c r="P236" s="226"/>
      <c r="Q236" s="226"/>
      <c r="R236" s="226"/>
      <c r="S236" s="226"/>
      <c r="T236" s="227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22" t="s">
        <v>519</v>
      </c>
      <c r="AU236" s="222" t="s">
        <v>89</v>
      </c>
      <c r="AV236" s="15" t="s">
        <v>87</v>
      </c>
      <c r="AW236" s="15" t="s">
        <v>35</v>
      </c>
      <c r="AX236" s="15" t="s">
        <v>79</v>
      </c>
      <c r="AY236" s="222" t="s">
        <v>230</v>
      </c>
    </row>
    <row r="237" s="13" customFormat="1">
      <c r="A237" s="13"/>
      <c r="B237" s="205"/>
      <c r="C237" s="13"/>
      <c r="D237" s="191" t="s">
        <v>519</v>
      </c>
      <c r="E237" s="206" t="s">
        <v>1</v>
      </c>
      <c r="F237" s="207" t="s">
        <v>3644</v>
      </c>
      <c r="G237" s="13"/>
      <c r="H237" s="208">
        <v>98.799999999999997</v>
      </c>
      <c r="I237" s="209"/>
      <c r="J237" s="13"/>
      <c r="K237" s="13"/>
      <c r="L237" s="205"/>
      <c r="M237" s="210"/>
      <c r="N237" s="211"/>
      <c r="O237" s="211"/>
      <c r="P237" s="211"/>
      <c r="Q237" s="211"/>
      <c r="R237" s="211"/>
      <c r="S237" s="211"/>
      <c r="T237" s="21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06" t="s">
        <v>519</v>
      </c>
      <c r="AU237" s="206" t="s">
        <v>89</v>
      </c>
      <c r="AV237" s="13" t="s">
        <v>89</v>
      </c>
      <c r="AW237" s="13" t="s">
        <v>35</v>
      </c>
      <c r="AX237" s="13" t="s">
        <v>79</v>
      </c>
      <c r="AY237" s="206" t="s">
        <v>230</v>
      </c>
    </row>
    <row r="238" s="15" customFormat="1">
      <c r="A238" s="15"/>
      <c r="B238" s="221"/>
      <c r="C238" s="15"/>
      <c r="D238" s="191" t="s">
        <v>519</v>
      </c>
      <c r="E238" s="222" t="s">
        <v>1</v>
      </c>
      <c r="F238" s="223" t="s">
        <v>3615</v>
      </c>
      <c r="G238" s="15"/>
      <c r="H238" s="222" t="s">
        <v>1</v>
      </c>
      <c r="I238" s="224"/>
      <c r="J238" s="15"/>
      <c r="K238" s="15"/>
      <c r="L238" s="221"/>
      <c r="M238" s="225"/>
      <c r="N238" s="226"/>
      <c r="O238" s="226"/>
      <c r="P238" s="226"/>
      <c r="Q238" s="226"/>
      <c r="R238" s="226"/>
      <c r="S238" s="226"/>
      <c r="T238" s="227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22" t="s">
        <v>519</v>
      </c>
      <c r="AU238" s="222" t="s">
        <v>89</v>
      </c>
      <c r="AV238" s="15" t="s">
        <v>87</v>
      </c>
      <c r="AW238" s="15" t="s">
        <v>35</v>
      </c>
      <c r="AX238" s="15" t="s">
        <v>79</v>
      </c>
      <c r="AY238" s="222" t="s">
        <v>230</v>
      </c>
    </row>
    <row r="239" s="13" customFormat="1">
      <c r="A239" s="13"/>
      <c r="B239" s="205"/>
      <c r="C239" s="13"/>
      <c r="D239" s="191" t="s">
        <v>519</v>
      </c>
      <c r="E239" s="206" t="s">
        <v>1</v>
      </c>
      <c r="F239" s="207" t="s">
        <v>3645</v>
      </c>
      <c r="G239" s="13"/>
      <c r="H239" s="208">
        <v>380.14999999999998</v>
      </c>
      <c r="I239" s="209"/>
      <c r="J239" s="13"/>
      <c r="K239" s="13"/>
      <c r="L239" s="205"/>
      <c r="M239" s="210"/>
      <c r="N239" s="211"/>
      <c r="O239" s="211"/>
      <c r="P239" s="211"/>
      <c r="Q239" s="211"/>
      <c r="R239" s="211"/>
      <c r="S239" s="211"/>
      <c r="T239" s="21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06" t="s">
        <v>519</v>
      </c>
      <c r="AU239" s="206" t="s">
        <v>89</v>
      </c>
      <c r="AV239" s="13" t="s">
        <v>89</v>
      </c>
      <c r="AW239" s="13" t="s">
        <v>35</v>
      </c>
      <c r="AX239" s="13" t="s">
        <v>79</v>
      </c>
      <c r="AY239" s="206" t="s">
        <v>230</v>
      </c>
    </row>
    <row r="240" s="14" customFormat="1">
      <c r="A240" s="14"/>
      <c r="B240" s="213"/>
      <c r="C240" s="14"/>
      <c r="D240" s="191" t="s">
        <v>519</v>
      </c>
      <c r="E240" s="214" t="s">
        <v>1</v>
      </c>
      <c r="F240" s="215" t="s">
        <v>534</v>
      </c>
      <c r="G240" s="14"/>
      <c r="H240" s="216">
        <v>478.94999999999999</v>
      </c>
      <c r="I240" s="217"/>
      <c r="J240" s="14"/>
      <c r="K240" s="14"/>
      <c r="L240" s="213"/>
      <c r="M240" s="218"/>
      <c r="N240" s="219"/>
      <c r="O240" s="219"/>
      <c r="P240" s="219"/>
      <c r="Q240" s="219"/>
      <c r="R240" s="219"/>
      <c r="S240" s="219"/>
      <c r="T240" s="220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14" t="s">
        <v>519</v>
      </c>
      <c r="AU240" s="214" t="s">
        <v>89</v>
      </c>
      <c r="AV240" s="14" t="s">
        <v>235</v>
      </c>
      <c r="AW240" s="14" t="s">
        <v>35</v>
      </c>
      <c r="AX240" s="14" t="s">
        <v>87</v>
      </c>
      <c r="AY240" s="214" t="s">
        <v>230</v>
      </c>
    </row>
    <row r="241" s="2" customFormat="1" ht="16.5" customHeight="1">
      <c r="A241" s="38"/>
      <c r="B241" s="177"/>
      <c r="C241" s="178" t="s">
        <v>289</v>
      </c>
      <c r="D241" s="178" t="s">
        <v>231</v>
      </c>
      <c r="E241" s="179" t="s">
        <v>673</v>
      </c>
      <c r="F241" s="180" t="s">
        <v>674</v>
      </c>
      <c r="G241" s="181" t="s">
        <v>514</v>
      </c>
      <c r="H241" s="182">
        <v>478.94999999999999</v>
      </c>
      <c r="I241" s="183"/>
      <c r="J241" s="184">
        <f>ROUND(I241*H241,2)</f>
        <v>0</v>
      </c>
      <c r="K241" s="180" t="s">
        <v>515</v>
      </c>
      <c r="L241" s="39"/>
      <c r="M241" s="185" t="s">
        <v>1</v>
      </c>
      <c r="N241" s="186" t="s">
        <v>44</v>
      </c>
      <c r="O241" s="77"/>
      <c r="P241" s="187">
        <f>O241*H241</f>
        <v>0</v>
      </c>
      <c r="Q241" s="187">
        <v>0</v>
      </c>
      <c r="R241" s="187">
        <f>Q241*H241</f>
        <v>0</v>
      </c>
      <c r="S241" s="187">
        <v>0</v>
      </c>
      <c r="T241" s="188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89" t="s">
        <v>235</v>
      </c>
      <c r="AT241" s="189" t="s">
        <v>231</v>
      </c>
      <c r="AU241" s="189" t="s">
        <v>89</v>
      </c>
      <c r="AY241" s="19" t="s">
        <v>230</v>
      </c>
      <c r="BE241" s="190">
        <f>IF(N241="základní",J241,0)</f>
        <v>0</v>
      </c>
      <c r="BF241" s="190">
        <f>IF(N241="snížená",J241,0)</f>
        <v>0</v>
      </c>
      <c r="BG241" s="190">
        <f>IF(N241="zákl. přenesená",J241,0)</f>
        <v>0</v>
      </c>
      <c r="BH241" s="190">
        <f>IF(N241="sníž. přenesená",J241,0)</f>
        <v>0</v>
      </c>
      <c r="BI241" s="190">
        <f>IF(N241="nulová",J241,0)</f>
        <v>0</v>
      </c>
      <c r="BJ241" s="19" t="s">
        <v>87</v>
      </c>
      <c r="BK241" s="190">
        <f>ROUND(I241*H241,2)</f>
        <v>0</v>
      </c>
      <c r="BL241" s="19" t="s">
        <v>235</v>
      </c>
      <c r="BM241" s="189" t="s">
        <v>3646</v>
      </c>
    </row>
    <row r="242" s="2" customFormat="1">
      <c r="A242" s="38"/>
      <c r="B242" s="39"/>
      <c r="C242" s="38"/>
      <c r="D242" s="191" t="s">
        <v>237</v>
      </c>
      <c r="E242" s="38"/>
      <c r="F242" s="192" t="s">
        <v>676</v>
      </c>
      <c r="G242" s="38"/>
      <c r="H242" s="38"/>
      <c r="I242" s="193"/>
      <c r="J242" s="38"/>
      <c r="K242" s="38"/>
      <c r="L242" s="39"/>
      <c r="M242" s="194"/>
      <c r="N242" s="195"/>
      <c r="O242" s="77"/>
      <c r="P242" s="77"/>
      <c r="Q242" s="77"/>
      <c r="R242" s="77"/>
      <c r="S242" s="77"/>
      <c r="T242" s="7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19" t="s">
        <v>237</v>
      </c>
      <c r="AU242" s="19" t="s">
        <v>89</v>
      </c>
    </row>
    <row r="243" s="2" customFormat="1">
      <c r="A243" s="38"/>
      <c r="B243" s="39"/>
      <c r="C243" s="38"/>
      <c r="D243" s="199" t="s">
        <v>397</v>
      </c>
      <c r="E243" s="38"/>
      <c r="F243" s="200" t="s">
        <v>677</v>
      </c>
      <c r="G243" s="38"/>
      <c r="H243" s="38"/>
      <c r="I243" s="193"/>
      <c r="J243" s="38"/>
      <c r="K243" s="38"/>
      <c r="L243" s="39"/>
      <c r="M243" s="194"/>
      <c r="N243" s="195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397</v>
      </c>
      <c r="AU243" s="19" t="s">
        <v>89</v>
      </c>
    </row>
    <row r="244" s="2" customFormat="1" ht="21.75" customHeight="1">
      <c r="A244" s="38"/>
      <c r="B244" s="177"/>
      <c r="C244" s="178" t="s">
        <v>293</v>
      </c>
      <c r="D244" s="178" t="s">
        <v>231</v>
      </c>
      <c r="E244" s="179" t="s">
        <v>679</v>
      </c>
      <c r="F244" s="180" t="s">
        <v>680</v>
      </c>
      <c r="G244" s="181" t="s">
        <v>578</v>
      </c>
      <c r="H244" s="182">
        <v>624</v>
      </c>
      <c r="I244" s="183"/>
      <c r="J244" s="184">
        <f>ROUND(I244*H244,2)</f>
        <v>0</v>
      </c>
      <c r="K244" s="180" t="s">
        <v>515</v>
      </c>
      <c r="L244" s="39"/>
      <c r="M244" s="185" t="s">
        <v>1</v>
      </c>
      <c r="N244" s="186" t="s">
        <v>44</v>
      </c>
      <c r="O244" s="77"/>
      <c r="P244" s="187">
        <f>O244*H244</f>
        <v>0</v>
      </c>
      <c r="Q244" s="187">
        <v>0</v>
      </c>
      <c r="R244" s="187">
        <f>Q244*H244</f>
        <v>0</v>
      </c>
      <c r="S244" s="187">
        <v>0</v>
      </c>
      <c r="T244" s="188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89" t="s">
        <v>235</v>
      </c>
      <c r="AT244" s="189" t="s">
        <v>231</v>
      </c>
      <c r="AU244" s="189" t="s">
        <v>89</v>
      </c>
      <c r="AY244" s="19" t="s">
        <v>230</v>
      </c>
      <c r="BE244" s="190">
        <f>IF(N244="základní",J244,0)</f>
        <v>0</v>
      </c>
      <c r="BF244" s="190">
        <f>IF(N244="snížená",J244,0)</f>
        <v>0</v>
      </c>
      <c r="BG244" s="190">
        <f>IF(N244="zákl. přenesená",J244,0)</f>
        <v>0</v>
      </c>
      <c r="BH244" s="190">
        <f>IF(N244="sníž. přenesená",J244,0)</f>
        <v>0</v>
      </c>
      <c r="BI244" s="190">
        <f>IF(N244="nulová",J244,0)</f>
        <v>0</v>
      </c>
      <c r="BJ244" s="19" t="s">
        <v>87</v>
      </c>
      <c r="BK244" s="190">
        <f>ROUND(I244*H244,2)</f>
        <v>0</v>
      </c>
      <c r="BL244" s="19" t="s">
        <v>235</v>
      </c>
      <c r="BM244" s="189" t="s">
        <v>3647</v>
      </c>
    </row>
    <row r="245" s="2" customFormat="1">
      <c r="A245" s="38"/>
      <c r="B245" s="39"/>
      <c r="C245" s="38"/>
      <c r="D245" s="191" t="s">
        <v>237</v>
      </c>
      <c r="E245" s="38"/>
      <c r="F245" s="192" t="s">
        <v>682</v>
      </c>
      <c r="G245" s="38"/>
      <c r="H245" s="38"/>
      <c r="I245" s="193"/>
      <c r="J245" s="38"/>
      <c r="K245" s="38"/>
      <c r="L245" s="39"/>
      <c r="M245" s="194"/>
      <c r="N245" s="195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237</v>
      </c>
      <c r="AU245" s="19" t="s">
        <v>89</v>
      </c>
    </row>
    <row r="246" s="2" customFormat="1">
      <c r="A246" s="38"/>
      <c r="B246" s="39"/>
      <c r="C246" s="38"/>
      <c r="D246" s="199" t="s">
        <v>397</v>
      </c>
      <c r="E246" s="38"/>
      <c r="F246" s="200" t="s">
        <v>683</v>
      </c>
      <c r="G246" s="38"/>
      <c r="H246" s="38"/>
      <c r="I246" s="193"/>
      <c r="J246" s="38"/>
      <c r="K246" s="38"/>
      <c r="L246" s="39"/>
      <c r="M246" s="194"/>
      <c r="N246" s="195"/>
      <c r="O246" s="77"/>
      <c r="P246" s="77"/>
      <c r="Q246" s="77"/>
      <c r="R246" s="77"/>
      <c r="S246" s="77"/>
      <c r="T246" s="7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T246" s="19" t="s">
        <v>397</v>
      </c>
      <c r="AU246" s="19" t="s">
        <v>89</v>
      </c>
    </row>
    <row r="247" s="15" customFormat="1">
      <c r="A247" s="15"/>
      <c r="B247" s="221"/>
      <c r="C247" s="15"/>
      <c r="D247" s="191" t="s">
        <v>519</v>
      </c>
      <c r="E247" s="222" t="s">
        <v>1</v>
      </c>
      <c r="F247" s="223" t="s">
        <v>2036</v>
      </c>
      <c r="G247" s="15"/>
      <c r="H247" s="222" t="s">
        <v>1</v>
      </c>
      <c r="I247" s="224"/>
      <c r="J247" s="15"/>
      <c r="K247" s="15"/>
      <c r="L247" s="221"/>
      <c r="M247" s="225"/>
      <c r="N247" s="226"/>
      <c r="O247" s="226"/>
      <c r="P247" s="226"/>
      <c r="Q247" s="226"/>
      <c r="R247" s="226"/>
      <c r="S247" s="226"/>
      <c r="T247" s="227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22" t="s">
        <v>519</v>
      </c>
      <c r="AU247" s="222" t="s">
        <v>89</v>
      </c>
      <c r="AV247" s="15" t="s">
        <v>87</v>
      </c>
      <c r="AW247" s="15" t="s">
        <v>35</v>
      </c>
      <c r="AX247" s="15" t="s">
        <v>79</v>
      </c>
      <c r="AY247" s="222" t="s">
        <v>230</v>
      </c>
    </row>
    <row r="248" s="13" customFormat="1">
      <c r="A248" s="13"/>
      <c r="B248" s="205"/>
      <c r="C248" s="13"/>
      <c r="D248" s="191" t="s">
        <v>519</v>
      </c>
      <c r="E248" s="206" t="s">
        <v>1</v>
      </c>
      <c r="F248" s="207" t="s">
        <v>3648</v>
      </c>
      <c r="G248" s="13"/>
      <c r="H248" s="208">
        <v>312</v>
      </c>
      <c r="I248" s="209"/>
      <c r="J248" s="13"/>
      <c r="K248" s="13"/>
      <c r="L248" s="205"/>
      <c r="M248" s="210"/>
      <c r="N248" s="211"/>
      <c r="O248" s="211"/>
      <c r="P248" s="211"/>
      <c r="Q248" s="211"/>
      <c r="R248" s="211"/>
      <c r="S248" s="211"/>
      <c r="T248" s="21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06" t="s">
        <v>519</v>
      </c>
      <c r="AU248" s="206" t="s">
        <v>89</v>
      </c>
      <c r="AV248" s="13" t="s">
        <v>89</v>
      </c>
      <c r="AW248" s="13" t="s">
        <v>35</v>
      </c>
      <c r="AX248" s="13" t="s">
        <v>79</v>
      </c>
      <c r="AY248" s="206" t="s">
        <v>230</v>
      </c>
    </row>
    <row r="249" s="16" customFormat="1">
      <c r="A249" s="16"/>
      <c r="B249" s="228"/>
      <c r="C249" s="16"/>
      <c r="D249" s="191" t="s">
        <v>519</v>
      </c>
      <c r="E249" s="229" t="s">
        <v>1</v>
      </c>
      <c r="F249" s="230" t="s">
        <v>685</v>
      </c>
      <c r="G249" s="16"/>
      <c r="H249" s="231">
        <v>312</v>
      </c>
      <c r="I249" s="232"/>
      <c r="J249" s="16"/>
      <c r="K249" s="16"/>
      <c r="L249" s="228"/>
      <c r="M249" s="233"/>
      <c r="N249" s="234"/>
      <c r="O249" s="234"/>
      <c r="P249" s="234"/>
      <c r="Q249" s="234"/>
      <c r="R249" s="234"/>
      <c r="S249" s="234"/>
      <c r="T249" s="235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T249" s="229" t="s">
        <v>519</v>
      </c>
      <c r="AU249" s="229" t="s">
        <v>89</v>
      </c>
      <c r="AV249" s="16" t="s">
        <v>241</v>
      </c>
      <c r="AW249" s="16" t="s">
        <v>35</v>
      </c>
      <c r="AX249" s="16" t="s">
        <v>79</v>
      </c>
      <c r="AY249" s="229" t="s">
        <v>230</v>
      </c>
    </row>
    <row r="250" s="15" customFormat="1">
      <c r="A250" s="15"/>
      <c r="B250" s="221"/>
      <c r="C250" s="15"/>
      <c r="D250" s="191" t="s">
        <v>519</v>
      </c>
      <c r="E250" s="222" t="s">
        <v>1</v>
      </c>
      <c r="F250" s="223" t="s">
        <v>2036</v>
      </c>
      <c r="G250" s="15"/>
      <c r="H250" s="222" t="s">
        <v>1</v>
      </c>
      <c r="I250" s="224"/>
      <c r="J250" s="15"/>
      <c r="K250" s="15"/>
      <c r="L250" s="221"/>
      <c r="M250" s="225"/>
      <c r="N250" s="226"/>
      <c r="O250" s="226"/>
      <c r="P250" s="226"/>
      <c r="Q250" s="226"/>
      <c r="R250" s="226"/>
      <c r="S250" s="226"/>
      <c r="T250" s="227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22" t="s">
        <v>519</v>
      </c>
      <c r="AU250" s="222" t="s">
        <v>89</v>
      </c>
      <c r="AV250" s="15" t="s">
        <v>87</v>
      </c>
      <c r="AW250" s="15" t="s">
        <v>35</v>
      </c>
      <c r="AX250" s="15" t="s">
        <v>79</v>
      </c>
      <c r="AY250" s="222" t="s">
        <v>230</v>
      </c>
    </row>
    <row r="251" s="13" customFormat="1">
      <c r="A251" s="13"/>
      <c r="B251" s="205"/>
      <c r="C251" s="13"/>
      <c r="D251" s="191" t="s">
        <v>519</v>
      </c>
      <c r="E251" s="206" t="s">
        <v>1</v>
      </c>
      <c r="F251" s="207" t="s">
        <v>3648</v>
      </c>
      <c r="G251" s="13"/>
      <c r="H251" s="208">
        <v>312</v>
      </c>
      <c r="I251" s="209"/>
      <c r="J251" s="13"/>
      <c r="K251" s="13"/>
      <c r="L251" s="205"/>
      <c r="M251" s="210"/>
      <c r="N251" s="211"/>
      <c r="O251" s="211"/>
      <c r="P251" s="211"/>
      <c r="Q251" s="211"/>
      <c r="R251" s="211"/>
      <c r="S251" s="211"/>
      <c r="T251" s="21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06" t="s">
        <v>519</v>
      </c>
      <c r="AU251" s="206" t="s">
        <v>89</v>
      </c>
      <c r="AV251" s="13" t="s">
        <v>89</v>
      </c>
      <c r="AW251" s="13" t="s">
        <v>35</v>
      </c>
      <c r="AX251" s="13" t="s">
        <v>79</v>
      </c>
      <c r="AY251" s="206" t="s">
        <v>230</v>
      </c>
    </row>
    <row r="252" s="16" customFormat="1">
      <c r="A252" s="16"/>
      <c r="B252" s="228"/>
      <c r="C252" s="16"/>
      <c r="D252" s="191" t="s">
        <v>519</v>
      </c>
      <c r="E252" s="229" t="s">
        <v>1</v>
      </c>
      <c r="F252" s="230" t="s">
        <v>685</v>
      </c>
      <c r="G252" s="16"/>
      <c r="H252" s="231">
        <v>312</v>
      </c>
      <c r="I252" s="232"/>
      <c r="J252" s="16"/>
      <c r="K252" s="16"/>
      <c r="L252" s="228"/>
      <c r="M252" s="233"/>
      <c r="N252" s="234"/>
      <c r="O252" s="234"/>
      <c r="P252" s="234"/>
      <c r="Q252" s="234"/>
      <c r="R252" s="234"/>
      <c r="S252" s="234"/>
      <c r="T252" s="235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T252" s="229" t="s">
        <v>519</v>
      </c>
      <c r="AU252" s="229" t="s">
        <v>89</v>
      </c>
      <c r="AV252" s="16" t="s">
        <v>241</v>
      </c>
      <c r="AW252" s="16" t="s">
        <v>35</v>
      </c>
      <c r="AX252" s="16" t="s">
        <v>79</v>
      </c>
      <c r="AY252" s="229" t="s">
        <v>230</v>
      </c>
    </row>
    <row r="253" s="14" customFormat="1">
      <c r="A253" s="14"/>
      <c r="B253" s="213"/>
      <c r="C253" s="14"/>
      <c r="D253" s="191" t="s">
        <v>519</v>
      </c>
      <c r="E253" s="214" t="s">
        <v>1</v>
      </c>
      <c r="F253" s="215" t="s">
        <v>534</v>
      </c>
      <c r="G253" s="14"/>
      <c r="H253" s="216">
        <v>624</v>
      </c>
      <c r="I253" s="217"/>
      <c r="J253" s="14"/>
      <c r="K253" s="14"/>
      <c r="L253" s="213"/>
      <c r="M253" s="218"/>
      <c r="N253" s="219"/>
      <c r="O253" s="219"/>
      <c r="P253" s="219"/>
      <c r="Q253" s="219"/>
      <c r="R253" s="219"/>
      <c r="S253" s="219"/>
      <c r="T253" s="220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14" t="s">
        <v>519</v>
      </c>
      <c r="AU253" s="214" t="s">
        <v>89</v>
      </c>
      <c r="AV253" s="14" t="s">
        <v>235</v>
      </c>
      <c r="AW253" s="14" t="s">
        <v>35</v>
      </c>
      <c r="AX253" s="14" t="s">
        <v>87</v>
      </c>
      <c r="AY253" s="214" t="s">
        <v>230</v>
      </c>
    </row>
    <row r="254" s="2" customFormat="1" ht="21.75" customHeight="1">
      <c r="A254" s="38"/>
      <c r="B254" s="177"/>
      <c r="C254" s="178" t="s">
        <v>297</v>
      </c>
      <c r="D254" s="178" t="s">
        <v>231</v>
      </c>
      <c r="E254" s="179" t="s">
        <v>689</v>
      </c>
      <c r="F254" s="180" t="s">
        <v>690</v>
      </c>
      <c r="G254" s="181" t="s">
        <v>578</v>
      </c>
      <c r="H254" s="182">
        <v>688.923</v>
      </c>
      <c r="I254" s="183"/>
      <c r="J254" s="184">
        <f>ROUND(I254*H254,2)</f>
        <v>0</v>
      </c>
      <c r="K254" s="180" t="s">
        <v>515</v>
      </c>
      <c r="L254" s="39"/>
      <c r="M254" s="185" t="s">
        <v>1</v>
      </c>
      <c r="N254" s="186" t="s">
        <v>44</v>
      </c>
      <c r="O254" s="77"/>
      <c r="P254" s="187">
        <f>O254*H254</f>
        <v>0</v>
      </c>
      <c r="Q254" s="187">
        <v>0</v>
      </c>
      <c r="R254" s="187">
        <f>Q254*H254</f>
        <v>0</v>
      </c>
      <c r="S254" s="187">
        <v>0</v>
      </c>
      <c r="T254" s="188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89" t="s">
        <v>235</v>
      </c>
      <c r="AT254" s="189" t="s">
        <v>231</v>
      </c>
      <c r="AU254" s="189" t="s">
        <v>89</v>
      </c>
      <c r="AY254" s="19" t="s">
        <v>230</v>
      </c>
      <c r="BE254" s="190">
        <f>IF(N254="základní",J254,0)</f>
        <v>0</v>
      </c>
      <c r="BF254" s="190">
        <f>IF(N254="snížená",J254,0)</f>
        <v>0</v>
      </c>
      <c r="BG254" s="190">
        <f>IF(N254="zákl. přenesená",J254,0)</f>
        <v>0</v>
      </c>
      <c r="BH254" s="190">
        <f>IF(N254="sníž. přenesená",J254,0)</f>
        <v>0</v>
      </c>
      <c r="BI254" s="190">
        <f>IF(N254="nulová",J254,0)</f>
        <v>0</v>
      </c>
      <c r="BJ254" s="19" t="s">
        <v>87</v>
      </c>
      <c r="BK254" s="190">
        <f>ROUND(I254*H254,2)</f>
        <v>0</v>
      </c>
      <c r="BL254" s="19" t="s">
        <v>235</v>
      </c>
      <c r="BM254" s="189" t="s">
        <v>3649</v>
      </c>
    </row>
    <row r="255" s="2" customFormat="1">
      <c r="A255" s="38"/>
      <c r="B255" s="39"/>
      <c r="C255" s="38"/>
      <c r="D255" s="191" t="s">
        <v>237</v>
      </c>
      <c r="E255" s="38"/>
      <c r="F255" s="192" t="s">
        <v>692</v>
      </c>
      <c r="G255" s="38"/>
      <c r="H255" s="38"/>
      <c r="I255" s="193"/>
      <c r="J255" s="38"/>
      <c r="K255" s="38"/>
      <c r="L255" s="39"/>
      <c r="M255" s="194"/>
      <c r="N255" s="195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237</v>
      </c>
      <c r="AU255" s="19" t="s">
        <v>89</v>
      </c>
    </row>
    <row r="256" s="2" customFormat="1">
      <c r="A256" s="38"/>
      <c r="B256" s="39"/>
      <c r="C256" s="38"/>
      <c r="D256" s="199" t="s">
        <v>397</v>
      </c>
      <c r="E256" s="38"/>
      <c r="F256" s="200" t="s">
        <v>693</v>
      </c>
      <c r="G256" s="38"/>
      <c r="H256" s="38"/>
      <c r="I256" s="193"/>
      <c r="J256" s="38"/>
      <c r="K256" s="38"/>
      <c r="L256" s="39"/>
      <c r="M256" s="194"/>
      <c r="N256" s="195"/>
      <c r="O256" s="77"/>
      <c r="P256" s="77"/>
      <c r="Q256" s="77"/>
      <c r="R256" s="77"/>
      <c r="S256" s="77"/>
      <c r="T256" s="7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T256" s="19" t="s">
        <v>397</v>
      </c>
      <c r="AU256" s="19" t="s">
        <v>89</v>
      </c>
    </row>
    <row r="257" s="15" customFormat="1">
      <c r="A257" s="15"/>
      <c r="B257" s="221"/>
      <c r="C257" s="15"/>
      <c r="D257" s="191" t="s">
        <v>519</v>
      </c>
      <c r="E257" s="222" t="s">
        <v>1</v>
      </c>
      <c r="F257" s="223" t="s">
        <v>2039</v>
      </c>
      <c r="G257" s="15"/>
      <c r="H257" s="222" t="s">
        <v>1</v>
      </c>
      <c r="I257" s="224"/>
      <c r="J257" s="15"/>
      <c r="K257" s="15"/>
      <c r="L257" s="221"/>
      <c r="M257" s="225"/>
      <c r="N257" s="226"/>
      <c r="O257" s="226"/>
      <c r="P257" s="226"/>
      <c r="Q257" s="226"/>
      <c r="R257" s="226"/>
      <c r="S257" s="226"/>
      <c r="T257" s="227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22" t="s">
        <v>519</v>
      </c>
      <c r="AU257" s="222" t="s">
        <v>89</v>
      </c>
      <c r="AV257" s="15" t="s">
        <v>87</v>
      </c>
      <c r="AW257" s="15" t="s">
        <v>35</v>
      </c>
      <c r="AX257" s="15" t="s">
        <v>79</v>
      </c>
      <c r="AY257" s="222" t="s">
        <v>230</v>
      </c>
    </row>
    <row r="258" s="13" customFormat="1">
      <c r="A258" s="13"/>
      <c r="B258" s="205"/>
      <c r="C258" s="13"/>
      <c r="D258" s="191" t="s">
        <v>519</v>
      </c>
      <c r="E258" s="206" t="s">
        <v>1</v>
      </c>
      <c r="F258" s="207" t="s">
        <v>3617</v>
      </c>
      <c r="G258" s="13"/>
      <c r="H258" s="208">
        <v>532.21000000000004</v>
      </c>
      <c r="I258" s="209"/>
      <c r="J258" s="13"/>
      <c r="K258" s="13"/>
      <c r="L258" s="205"/>
      <c r="M258" s="210"/>
      <c r="N258" s="211"/>
      <c r="O258" s="211"/>
      <c r="P258" s="211"/>
      <c r="Q258" s="211"/>
      <c r="R258" s="211"/>
      <c r="S258" s="211"/>
      <c r="T258" s="21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06" t="s">
        <v>519</v>
      </c>
      <c r="AU258" s="206" t="s">
        <v>89</v>
      </c>
      <c r="AV258" s="13" t="s">
        <v>89</v>
      </c>
      <c r="AW258" s="13" t="s">
        <v>35</v>
      </c>
      <c r="AX258" s="13" t="s">
        <v>79</v>
      </c>
      <c r="AY258" s="206" t="s">
        <v>230</v>
      </c>
    </row>
    <row r="259" s="13" customFormat="1">
      <c r="A259" s="13"/>
      <c r="B259" s="205"/>
      <c r="C259" s="13"/>
      <c r="D259" s="191" t="s">
        <v>519</v>
      </c>
      <c r="E259" s="206" t="s">
        <v>1</v>
      </c>
      <c r="F259" s="207" t="s">
        <v>3622</v>
      </c>
      <c r="G259" s="13"/>
      <c r="H259" s="208">
        <v>156.71299999999999</v>
      </c>
      <c r="I259" s="209"/>
      <c r="J259" s="13"/>
      <c r="K259" s="13"/>
      <c r="L259" s="205"/>
      <c r="M259" s="210"/>
      <c r="N259" s="211"/>
      <c r="O259" s="211"/>
      <c r="P259" s="211"/>
      <c r="Q259" s="211"/>
      <c r="R259" s="211"/>
      <c r="S259" s="211"/>
      <c r="T259" s="21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06" t="s">
        <v>519</v>
      </c>
      <c r="AU259" s="206" t="s">
        <v>89</v>
      </c>
      <c r="AV259" s="13" t="s">
        <v>89</v>
      </c>
      <c r="AW259" s="13" t="s">
        <v>35</v>
      </c>
      <c r="AX259" s="13" t="s">
        <v>79</v>
      </c>
      <c r="AY259" s="206" t="s">
        <v>230</v>
      </c>
    </row>
    <row r="260" s="14" customFormat="1">
      <c r="A260" s="14"/>
      <c r="B260" s="213"/>
      <c r="C260" s="14"/>
      <c r="D260" s="191" t="s">
        <v>519</v>
      </c>
      <c r="E260" s="214" t="s">
        <v>1</v>
      </c>
      <c r="F260" s="215" t="s">
        <v>534</v>
      </c>
      <c r="G260" s="14"/>
      <c r="H260" s="216">
        <v>688.923</v>
      </c>
      <c r="I260" s="217"/>
      <c r="J260" s="14"/>
      <c r="K260" s="14"/>
      <c r="L260" s="213"/>
      <c r="M260" s="218"/>
      <c r="N260" s="219"/>
      <c r="O260" s="219"/>
      <c r="P260" s="219"/>
      <c r="Q260" s="219"/>
      <c r="R260" s="219"/>
      <c r="S260" s="219"/>
      <c r="T260" s="220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14" t="s">
        <v>519</v>
      </c>
      <c r="AU260" s="214" t="s">
        <v>89</v>
      </c>
      <c r="AV260" s="14" t="s">
        <v>235</v>
      </c>
      <c r="AW260" s="14" t="s">
        <v>35</v>
      </c>
      <c r="AX260" s="14" t="s">
        <v>87</v>
      </c>
      <c r="AY260" s="214" t="s">
        <v>230</v>
      </c>
    </row>
    <row r="261" s="2" customFormat="1" ht="24.15" customHeight="1">
      <c r="A261" s="38"/>
      <c r="B261" s="177"/>
      <c r="C261" s="178" t="s">
        <v>301</v>
      </c>
      <c r="D261" s="178" t="s">
        <v>231</v>
      </c>
      <c r="E261" s="179" t="s">
        <v>698</v>
      </c>
      <c r="F261" s="180" t="s">
        <v>699</v>
      </c>
      <c r="G261" s="181" t="s">
        <v>578</v>
      </c>
      <c r="H261" s="182">
        <v>3444.6149999999998</v>
      </c>
      <c r="I261" s="183"/>
      <c r="J261" s="184">
        <f>ROUND(I261*H261,2)</f>
        <v>0</v>
      </c>
      <c r="K261" s="180" t="s">
        <v>515</v>
      </c>
      <c r="L261" s="39"/>
      <c r="M261" s="185" t="s">
        <v>1</v>
      </c>
      <c r="N261" s="186" t="s">
        <v>44</v>
      </c>
      <c r="O261" s="77"/>
      <c r="P261" s="187">
        <f>O261*H261</f>
        <v>0</v>
      </c>
      <c r="Q261" s="187">
        <v>0</v>
      </c>
      <c r="R261" s="187">
        <f>Q261*H261</f>
        <v>0</v>
      </c>
      <c r="S261" s="187">
        <v>0</v>
      </c>
      <c r="T261" s="188">
        <f>S261*H261</f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189" t="s">
        <v>235</v>
      </c>
      <c r="AT261" s="189" t="s">
        <v>231</v>
      </c>
      <c r="AU261" s="189" t="s">
        <v>89</v>
      </c>
      <c r="AY261" s="19" t="s">
        <v>230</v>
      </c>
      <c r="BE261" s="190">
        <f>IF(N261="základní",J261,0)</f>
        <v>0</v>
      </c>
      <c r="BF261" s="190">
        <f>IF(N261="snížená",J261,0)</f>
        <v>0</v>
      </c>
      <c r="BG261" s="190">
        <f>IF(N261="zákl. přenesená",J261,0)</f>
        <v>0</v>
      </c>
      <c r="BH261" s="190">
        <f>IF(N261="sníž. přenesená",J261,0)</f>
        <v>0</v>
      </c>
      <c r="BI261" s="190">
        <f>IF(N261="nulová",J261,0)</f>
        <v>0</v>
      </c>
      <c r="BJ261" s="19" t="s">
        <v>87</v>
      </c>
      <c r="BK261" s="190">
        <f>ROUND(I261*H261,2)</f>
        <v>0</v>
      </c>
      <c r="BL261" s="19" t="s">
        <v>235</v>
      </c>
      <c r="BM261" s="189" t="s">
        <v>3650</v>
      </c>
    </row>
    <row r="262" s="2" customFormat="1">
      <c r="A262" s="38"/>
      <c r="B262" s="39"/>
      <c r="C262" s="38"/>
      <c r="D262" s="191" t="s">
        <v>237</v>
      </c>
      <c r="E262" s="38"/>
      <c r="F262" s="192" t="s">
        <v>701</v>
      </c>
      <c r="G262" s="38"/>
      <c r="H262" s="38"/>
      <c r="I262" s="193"/>
      <c r="J262" s="38"/>
      <c r="K262" s="38"/>
      <c r="L262" s="39"/>
      <c r="M262" s="194"/>
      <c r="N262" s="195"/>
      <c r="O262" s="77"/>
      <c r="P262" s="77"/>
      <c r="Q262" s="77"/>
      <c r="R262" s="77"/>
      <c r="S262" s="77"/>
      <c r="T262" s="7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T262" s="19" t="s">
        <v>237</v>
      </c>
      <c r="AU262" s="19" t="s">
        <v>89</v>
      </c>
    </row>
    <row r="263" s="2" customFormat="1">
      <c r="A263" s="38"/>
      <c r="B263" s="39"/>
      <c r="C263" s="38"/>
      <c r="D263" s="199" t="s">
        <v>397</v>
      </c>
      <c r="E263" s="38"/>
      <c r="F263" s="200" t="s">
        <v>702</v>
      </c>
      <c r="G263" s="38"/>
      <c r="H263" s="38"/>
      <c r="I263" s="193"/>
      <c r="J263" s="38"/>
      <c r="K263" s="38"/>
      <c r="L263" s="39"/>
      <c r="M263" s="194"/>
      <c r="N263" s="195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397</v>
      </c>
      <c r="AU263" s="19" t="s">
        <v>89</v>
      </c>
    </row>
    <row r="264" s="15" customFormat="1">
      <c r="A264" s="15"/>
      <c r="B264" s="221"/>
      <c r="C264" s="15"/>
      <c r="D264" s="191" t="s">
        <v>519</v>
      </c>
      <c r="E264" s="222" t="s">
        <v>1</v>
      </c>
      <c r="F264" s="223" t="s">
        <v>2039</v>
      </c>
      <c r="G264" s="15"/>
      <c r="H264" s="222" t="s">
        <v>1</v>
      </c>
      <c r="I264" s="224"/>
      <c r="J264" s="15"/>
      <c r="K264" s="15"/>
      <c r="L264" s="221"/>
      <c r="M264" s="225"/>
      <c r="N264" s="226"/>
      <c r="O264" s="226"/>
      <c r="P264" s="226"/>
      <c r="Q264" s="226"/>
      <c r="R264" s="226"/>
      <c r="S264" s="226"/>
      <c r="T264" s="227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22" t="s">
        <v>519</v>
      </c>
      <c r="AU264" s="222" t="s">
        <v>89</v>
      </c>
      <c r="AV264" s="15" t="s">
        <v>87</v>
      </c>
      <c r="AW264" s="15" t="s">
        <v>35</v>
      </c>
      <c r="AX264" s="15" t="s">
        <v>79</v>
      </c>
      <c r="AY264" s="222" t="s">
        <v>230</v>
      </c>
    </row>
    <row r="265" s="13" customFormat="1">
      <c r="A265" s="13"/>
      <c r="B265" s="205"/>
      <c r="C265" s="13"/>
      <c r="D265" s="191" t="s">
        <v>519</v>
      </c>
      <c r="E265" s="206" t="s">
        <v>1</v>
      </c>
      <c r="F265" s="207" t="s">
        <v>3617</v>
      </c>
      <c r="G265" s="13"/>
      <c r="H265" s="208">
        <v>532.21000000000004</v>
      </c>
      <c r="I265" s="209"/>
      <c r="J265" s="13"/>
      <c r="K265" s="13"/>
      <c r="L265" s="205"/>
      <c r="M265" s="210"/>
      <c r="N265" s="211"/>
      <c r="O265" s="211"/>
      <c r="P265" s="211"/>
      <c r="Q265" s="211"/>
      <c r="R265" s="211"/>
      <c r="S265" s="211"/>
      <c r="T265" s="21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06" t="s">
        <v>519</v>
      </c>
      <c r="AU265" s="206" t="s">
        <v>89</v>
      </c>
      <c r="AV265" s="13" t="s">
        <v>89</v>
      </c>
      <c r="AW265" s="13" t="s">
        <v>35</v>
      </c>
      <c r="AX265" s="13" t="s">
        <v>79</v>
      </c>
      <c r="AY265" s="206" t="s">
        <v>230</v>
      </c>
    </row>
    <row r="266" s="13" customFormat="1">
      <c r="A266" s="13"/>
      <c r="B266" s="205"/>
      <c r="C266" s="13"/>
      <c r="D266" s="191" t="s">
        <v>519</v>
      </c>
      <c r="E266" s="206" t="s">
        <v>1</v>
      </c>
      <c r="F266" s="207" t="s">
        <v>3622</v>
      </c>
      <c r="G266" s="13"/>
      <c r="H266" s="208">
        <v>156.71299999999999</v>
      </c>
      <c r="I266" s="209"/>
      <c r="J266" s="13"/>
      <c r="K266" s="13"/>
      <c r="L266" s="205"/>
      <c r="M266" s="210"/>
      <c r="N266" s="211"/>
      <c r="O266" s="211"/>
      <c r="P266" s="211"/>
      <c r="Q266" s="211"/>
      <c r="R266" s="211"/>
      <c r="S266" s="211"/>
      <c r="T266" s="21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06" t="s">
        <v>519</v>
      </c>
      <c r="AU266" s="206" t="s">
        <v>89</v>
      </c>
      <c r="AV266" s="13" t="s">
        <v>89</v>
      </c>
      <c r="AW266" s="13" t="s">
        <v>35</v>
      </c>
      <c r="AX266" s="13" t="s">
        <v>79</v>
      </c>
      <c r="AY266" s="206" t="s">
        <v>230</v>
      </c>
    </row>
    <row r="267" s="14" customFormat="1">
      <c r="A267" s="14"/>
      <c r="B267" s="213"/>
      <c r="C267" s="14"/>
      <c r="D267" s="191" t="s">
        <v>519</v>
      </c>
      <c r="E267" s="214" t="s">
        <v>1</v>
      </c>
      <c r="F267" s="215" t="s">
        <v>534</v>
      </c>
      <c r="G267" s="14"/>
      <c r="H267" s="216">
        <v>688.923</v>
      </c>
      <c r="I267" s="217"/>
      <c r="J267" s="14"/>
      <c r="K267" s="14"/>
      <c r="L267" s="213"/>
      <c r="M267" s="218"/>
      <c r="N267" s="219"/>
      <c r="O267" s="219"/>
      <c r="P267" s="219"/>
      <c r="Q267" s="219"/>
      <c r="R267" s="219"/>
      <c r="S267" s="219"/>
      <c r="T267" s="220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14" t="s">
        <v>519</v>
      </c>
      <c r="AU267" s="214" t="s">
        <v>89</v>
      </c>
      <c r="AV267" s="14" t="s">
        <v>235</v>
      </c>
      <c r="AW267" s="14" t="s">
        <v>35</v>
      </c>
      <c r="AX267" s="14" t="s">
        <v>87</v>
      </c>
      <c r="AY267" s="214" t="s">
        <v>230</v>
      </c>
    </row>
    <row r="268" s="13" customFormat="1">
      <c r="A268" s="13"/>
      <c r="B268" s="205"/>
      <c r="C268" s="13"/>
      <c r="D268" s="191" t="s">
        <v>519</v>
      </c>
      <c r="E268" s="13"/>
      <c r="F268" s="207" t="s">
        <v>3651</v>
      </c>
      <c r="G268" s="13"/>
      <c r="H268" s="208">
        <v>3444.6149999999998</v>
      </c>
      <c r="I268" s="209"/>
      <c r="J268" s="13"/>
      <c r="K268" s="13"/>
      <c r="L268" s="205"/>
      <c r="M268" s="210"/>
      <c r="N268" s="211"/>
      <c r="O268" s="211"/>
      <c r="P268" s="211"/>
      <c r="Q268" s="211"/>
      <c r="R268" s="211"/>
      <c r="S268" s="211"/>
      <c r="T268" s="21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06" t="s">
        <v>519</v>
      </c>
      <c r="AU268" s="206" t="s">
        <v>89</v>
      </c>
      <c r="AV268" s="13" t="s">
        <v>89</v>
      </c>
      <c r="AW268" s="13" t="s">
        <v>3</v>
      </c>
      <c r="AX268" s="13" t="s">
        <v>87</v>
      </c>
      <c r="AY268" s="206" t="s">
        <v>230</v>
      </c>
    </row>
    <row r="269" s="2" customFormat="1" ht="21.75" customHeight="1">
      <c r="A269" s="38"/>
      <c r="B269" s="177"/>
      <c r="C269" s="178" t="s">
        <v>305</v>
      </c>
      <c r="D269" s="178" t="s">
        <v>231</v>
      </c>
      <c r="E269" s="179" t="s">
        <v>704</v>
      </c>
      <c r="F269" s="180" t="s">
        <v>705</v>
      </c>
      <c r="G269" s="181" t="s">
        <v>578</v>
      </c>
      <c r="H269" s="182">
        <v>196.83600000000001</v>
      </c>
      <c r="I269" s="183"/>
      <c r="J269" s="184">
        <f>ROUND(I269*H269,2)</f>
        <v>0</v>
      </c>
      <c r="K269" s="180" t="s">
        <v>515</v>
      </c>
      <c r="L269" s="39"/>
      <c r="M269" s="185" t="s">
        <v>1</v>
      </c>
      <c r="N269" s="186" t="s">
        <v>44</v>
      </c>
      <c r="O269" s="77"/>
      <c r="P269" s="187">
        <f>O269*H269</f>
        <v>0</v>
      </c>
      <c r="Q269" s="187">
        <v>0</v>
      </c>
      <c r="R269" s="187">
        <f>Q269*H269</f>
        <v>0</v>
      </c>
      <c r="S269" s="187">
        <v>0</v>
      </c>
      <c r="T269" s="188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89" t="s">
        <v>235</v>
      </c>
      <c r="AT269" s="189" t="s">
        <v>231</v>
      </c>
      <c r="AU269" s="189" t="s">
        <v>89</v>
      </c>
      <c r="AY269" s="19" t="s">
        <v>230</v>
      </c>
      <c r="BE269" s="190">
        <f>IF(N269="základní",J269,0)</f>
        <v>0</v>
      </c>
      <c r="BF269" s="190">
        <f>IF(N269="snížená",J269,0)</f>
        <v>0</v>
      </c>
      <c r="BG269" s="190">
        <f>IF(N269="zákl. přenesená",J269,0)</f>
        <v>0</v>
      </c>
      <c r="BH269" s="190">
        <f>IF(N269="sníž. přenesená",J269,0)</f>
        <v>0</v>
      </c>
      <c r="BI269" s="190">
        <f>IF(N269="nulová",J269,0)</f>
        <v>0</v>
      </c>
      <c r="BJ269" s="19" t="s">
        <v>87</v>
      </c>
      <c r="BK269" s="190">
        <f>ROUND(I269*H269,2)</f>
        <v>0</v>
      </c>
      <c r="BL269" s="19" t="s">
        <v>235</v>
      </c>
      <c r="BM269" s="189" t="s">
        <v>3652</v>
      </c>
    </row>
    <row r="270" s="2" customFormat="1">
      <c r="A270" s="38"/>
      <c r="B270" s="39"/>
      <c r="C270" s="38"/>
      <c r="D270" s="191" t="s">
        <v>237</v>
      </c>
      <c r="E270" s="38"/>
      <c r="F270" s="192" t="s">
        <v>707</v>
      </c>
      <c r="G270" s="38"/>
      <c r="H270" s="38"/>
      <c r="I270" s="193"/>
      <c r="J270" s="38"/>
      <c r="K270" s="38"/>
      <c r="L270" s="39"/>
      <c r="M270" s="194"/>
      <c r="N270" s="195"/>
      <c r="O270" s="77"/>
      <c r="P270" s="77"/>
      <c r="Q270" s="77"/>
      <c r="R270" s="77"/>
      <c r="S270" s="77"/>
      <c r="T270" s="7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19" t="s">
        <v>237</v>
      </c>
      <c r="AU270" s="19" t="s">
        <v>89</v>
      </c>
    </row>
    <row r="271" s="2" customFormat="1">
      <c r="A271" s="38"/>
      <c r="B271" s="39"/>
      <c r="C271" s="38"/>
      <c r="D271" s="199" t="s">
        <v>397</v>
      </c>
      <c r="E271" s="38"/>
      <c r="F271" s="200" t="s">
        <v>708</v>
      </c>
      <c r="G271" s="38"/>
      <c r="H271" s="38"/>
      <c r="I271" s="193"/>
      <c r="J271" s="38"/>
      <c r="K271" s="38"/>
      <c r="L271" s="39"/>
      <c r="M271" s="194"/>
      <c r="N271" s="195"/>
      <c r="O271" s="77"/>
      <c r="P271" s="77"/>
      <c r="Q271" s="77"/>
      <c r="R271" s="77"/>
      <c r="S271" s="77"/>
      <c r="T271" s="7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19" t="s">
        <v>397</v>
      </c>
      <c r="AU271" s="19" t="s">
        <v>89</v>
      </c>
    </row>
    <row r="272" s="15" customFormat="1">
      <c r="A272" s="15"/>
      <c r="B272" s="221"/>
      <c r="C272" s="15"/>
      <c r="D272" s="191" t="s">
        <v>519</v>
      </c>
      <c r="E272" s="222" t="s">
        <v>1</v>
      </c>
      <c r="F272" s="223" t="s">
        <v>2039</v>
      </c>
      <c r="G272" s="15"/>
      <c r="H272" s="222" t="s">
        <v>1</v>
      </c>
      <c r="I272" s="224"/>
      <c r="J272" s="15"/>
      <c r="K272" s="15"/>
      <c r="L272" s="221"/>
      <c r="M272" s="225"/>
      <c r="N272" s="226"/>
      <c r="O272" s="226"/>
      <c r="P272" s="226"/>
      <c r="Q272" s="226"/>
      <c r="R272" s="226"/>
      <c r="S272" s="226"/>
      <c r="T272" s="227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22" t="s">
        <v>519</v>
      </c>
      <c r="AU272" s="222" t="s">
        <v>89</v>
      </c>
      <c r="AV272" s="15" t="s">
        <v>87</v>
      </c>
      <c r="AW272" s="15" t="s">
        <v>35</v>
      </c>
      <c r="AX272" s="15" t="s">
        <v>79</v>
      </c>
      <c r="AY272" s="222" t="s">
        <v>230</v>
      </c>
    </row>
    <row r="273" s="13" customFormat="1">
      <c r="A273" s="13"/>
      <c r="B273" s="205"/>
      <c r="C273" s="13"/>
      <c r="D273" s="191" t="s">
        <v>519</v>
      </c>
      <c r="E273" s="206" t="s">
        <v>1</v>
      </c>
      <c r="F273" s="207" t="s">
        <v>3628</v>
      </c>
      <c r="G273" s="13"/>
      <c r="H273" s="208">
        <v>76.030000000000001</v>
      </c>
      <c r="I273" s="209"/>
      <c r="J273" s="13"/>
      <c r="K273" s="13"/>
      <c r="L273" s="205"/>
      <c r="M273" s="210"/>
      <c r="N273" s="211"/>
      <c r="O273" s="211"/>
      <c r="P273" s="211"/>
      <c r="Q273" s="211"/>
      <c r="R273" s="211"/>
      <c r="S273" s="211"/>
      <c r="T273" s="21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06" t="s">
        <v>519</v>
      </c>
      <c r="AU273" s="206" t="s">
        <v>89</v>
      </c>
      <c r="AV273" s="13" t="s">
        <v>89</v>
      </c>
      <c r="AW273" s="13" t="s">
        <v>35</v>
      </c>
      <c r="AX273" s="13" t="s">
        <v>79</v>
      </c>
      <c r="AY273" s="206" t="s">
        <v>230</v>
      </c>
    </row>
    <row r="274" s="13" customFormat="1">
      <c r="A274" s="13"/>
      <c r="B274" s="205"/>
      <c r="C274" s="13"/>
      <c r="D274" s="191" t="s">
        <v>519</v>
      </c>
      <c r="E274" s="206" t="s">
        <v>1</v>
      </c>
      <c r="F274" s="207" t="s">
        <v>3630</v>
      </c>
      <c r="G274" s="13"/>
      <c r="H274" s="208">
        <v>22.388000000000002</v>
      </c>
      <c r="I274" s="209"/>
      <c r="J274" s="13"/>
      <c r="K274" s="13"/>
      <c r="L274" s="205"/>
      <c r="M274" s="210"/>
      <c r="N274" s="211"/>
      <c r="O274" s="211"/>
      <c r="P274" s="211"/>
      <c r="Q274" s="211"/>
      <c r="R274" s="211"/>
      <c r="S274" s="211"/>
      <c r="T274" s="21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06" t="s">
        <v>519</v>
      </c>
      <c r="AU274" s="206" t="s">
        <v>89</v>
      </c>
      <c r="AV274" s="13" t="s">
        <v>89</v>
      </c>
      <c r="AW274" s="13" t="s">
        <v>35</v>
      </c>
      <c r="AX274" s="13" t="s">
        <v>79</v>
      </c>
      <c r="AY274" s="206" t="s">
        <v>230</v>
      </c>
    </row>
    <row r="275" s="13" customFormat="1">
      <c r="A275" s="13"/>
      <c r="B275" s="205"/>
      <c r="C275" s="13"/>
      <c r="D275" s="191" t="s">
        <v>519</v>
      </c>
      <c r="E275" s="206" t="s">
        <v>1</v>
      </c>
      <c r="F275" s="207" t="s">
        <v>3628</v>
      </c>
      <c r="G275" s="13"/>
      <c r="H275" s="208">
        <v>76.030000000000001</v>
      </c>
      <c r="I275" s="209"/>
      <c r="J275" s="13"/>
      <c r="K275" s="13"/>
      <c r="L275" s="205"/>
      <c r="M275" s="210"/>
      <c r="N275" s="211"/>
      <c r="O275" s="211"/>
      <c r="P275" s="211"/>
      <c r="Q275" s="211"/>
      <c r="R275" s="211"/>
      <c r="S275" s="211"/>
      <c r="T275" s="21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06" t="s">
        <v>519</v>
      </c>
      <c r="AU275" s="206" t="s">
        <v>89</v>
      </c>
      <c r="AV275" s="13" t="s">
        <v>89</v>
      </c>
      <c r="AW275" s="13" t="s">
        <v>35</v>
      </c>
      <c r="AX275" s="13" t="s">
        <v>79</v>
      </c>
      <c r="AY275" s="206" t="s">
        <v>230</v>
      </c>
    </row>
    <row r="276" s="13" customFormat="1">
      <c r="A276" s="13"/>
      <c r="B276" s="205"/>
      <c r="C276" s="13"/>
      <c r="D276" s="191" t="s">
        <v>519</v>
      </c>
      <c r="E276" s="206" t="s">
        <v>1</v>
      </c>
      <c r="F276" s="207" t="s">
        <v>3630</v>
      </c>
      <c r="G276" s="13"/>
      <c r="H276" s="208">
        <v>22.388000000000002</v>
      </c>
      <c r="I276" s="209"/>
      <c r="J276" s="13"/>
      <c r="K276" s="13"/>
      <c r="L276" s="205"/>
      <c r="M276" s="210"/>
      <c r="N276" s="211"/>
      <c r="O276" s="211"/>
      <c r="P276" s="211"/>
      <c r="Q276" s="211"/>
      <c r="R276" s="211"/>
      <c r="S276" s="211"/>
      <c r="T276" s="21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06" t="s">
        <v>519</v>
      </c>
      <c r="AU276" s="206" t="s">
        <v>89</v>
      </c>
      <c r="AV276" s="13" t="s">
        <v>89</v>
      </c>
      <c r="AW276" s="13" t="s">
        <v>35</v>
      </c>
      <c r="AX276" s="13" t="s">
        <v>79</v>
      </c>
      <c r="AY276" s="206" t="s">
        <v>230</v>
      </c>
    </row>
    <row r="277" s="14" customFormat="1">
      <c r="A277" s="14"/>
      <c r="B277" s="213"/>
      <c r="C277" s="14"/>
      <c r="D277" s="191" t="s">
        <v>519</v>
      </c>
      <c r="E277" s="214" t="s">
        <v>1</v>
      </c>
      <c r="F277" s="215" t="s">
        <v>534</v>
      </c>
      <c r="G277" s="14"/>
      <c r="H277" s="216">
        <v>196.83600000000001</v>
      </c>
      <c r="I277" s="217"/>
      <c r="J277" s="14"/>
      <c r="K277" s="14"/>
      <c r="L277" s="213"/>
      <c r="M277" s="218"/>
      <c r="N277" s="219"/>
      <c r="O277" s="219"/>
      <c r="P277" s="219"/>
      <c r="Q277" s="219"/>
      <c r="R277" s="219"/>
      <c r="S277" s="219"/>
      <c r="T277" s="22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14" t="s">
        <v>519</v>
      </c>
      <c r="AU277" s="214" t="s">
        <v>89</v>
      </c>
      <c r="AV277" s="14" t="s">
        <v>235</v>
      </c>
      <c r="AW277" s="14" t="s">
        <v>35</v>
      </c>
      <c r="AX277" s="14" t="s">
        <v>87</v>
      </c>
      <c r="AY277" s="214" t="s">
        <v>230</v>
      </c>
    </row>
    <row r="278" s="2" customFormat="1" ht="24.15" customHeight="1">
      <c r="A278" s="38"/>
      <c r="B278" s="177"/>
      <c r="C278" s="178" t="s">
        <v>310</v>
      </c>
      <c r="D278" s="178" t="s">
        <v>231</v>
      </c>
      <c r="E278" s="179" t="s">
        <v>713</v>
      </c>
      <c r="F278" s="180" t="s">
        <v>714</v>
      </c>
      <c r="G278" s="181" t="s">
        <v>578</v>
      </c>
      <c r="H278" s="182">
        <v>984.17999999999995</v>
      </c>
      <c r="I278" s="183"/>
      <c r="J278" s="184">
        <f>ROUND(I278*H278,2)</f>
        <v>0</v>
      </c>
      <c r="K278" s="180" t="s">
        <v>515</v>
      </c>
      <c r="L278" s="39"/>
      <c r="M278" s="185" t="s">
        <v>1</v>
      </c>
      <c r="N278" s="186" t="s">
        <v>44</v>
      </c>
      <c r="O278" s="77"/>
      <c r="P278" s="187">
        <f>O278*H278</f>
        <v>0</v>
      </c>
      <c r="Q278" s="187">
        <v>0</v>
      </c>
      <c r="R278" s="187">
        <f>Q278*H278</f>
        <v>0</v>
      </c>
      <c r="S278" s="187">
        <v>0</v>
      </c>
      <c r="T278" s="188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89" t="s">
        <v>235</v>
      </c>
      <c r="AT278" s="189" t="s">
        <v>231</v>
      </c>
      <c r="AU278" s="189" t="s">
        <v>89</v>
      </c>
      <c r="AY278" s="19" t="s">
        <v>230</v>
      </c>
      <c r="BE278" s="190">
        <f>IF(N278="základní",J278,0)</f>
        <v>0</v>
      </c>
      <c r="BF278" s="190">
        <f>IF(N278="snížená",J278,0)</f>
        <v>0</v>
      </c>
      <c r="BG278" s="190">
        <f>IF(N278="zákl. přenesená",J278,0)</f>
        <v>0</v>
      </c>
      <c r="BH278" s="190">
        <f>IF(N278="sníž. přenesená",J278,0)</f>
        <v>0</v>
      </c>
      <c r="BI278" s="190">
        <f>IF(N278="nulová",J278,0)</f>
        <v>0</v>
      </c>
      <c r="BJ278" s="19" t="s">
        <v>87</v>
      </c>
      <c r="BK278" s="190">
        <f>ROUND(I278*H278,2)</f>
        <v>0</v>
      </c>
      <c r="BL278" s="19" t="s">
        <v>235</v>
      </c>
      <c r="BM278" s="189" t="s">
        <v>3653</v>
      </c>
    </row>
    <row r="279" s="2" customFormat="1">
      <c r="A279" s="38"/>
      <c r="B279" s="39"/>
      <c r="C279" s="38"/>
      <c r="D279" s="191" t="s">
        <v>237</v>
      </c>
      <c r="E279" s="38"/>
      <c r="F279" s="192" t="s">
        <v>716</v>
      </c>
      <c r="G279" s="38"/>
      <c r="H279" s="38"/>
      <c r="I279" s="193"/>
      <c r="J279" s="38"/>
      <c r="K279" s="38"/>
      <c r="L279" s="39"/>
      <c r="M279" s="194"/>
      <c r="N279" s="195"/>
      <c r="O279" s="77"/>
      <c r="P279" s="77"/>
      <c r="Q279" s="77"/>
      <c r="R279" s="77"/>
      <c r="S279" s="77"/>
      <c r="T279" s="7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19" t="s">
        <v>237</v>
      </c>
      <c r="AU279" s="19" t="s">
        <v>89</v>
      </c>
    </row>
    <row r="280" s="2" customFormat="1">
      <c r="A280" s="38"/>
      <c r="B280" s="39"/>
      <c r="C280" s="38"/>
      <c r="D280" s="199" t="s">
        <v>397</v>
      </c>
      <c r="E280" s="38"/>
      <c r="F280" s="200" t="s">
        <v>717</v>
      </c>
      <c r="G280" s="38"/>
      <c r="H280" s="38"/>
      <c r="I280" s="193"/>
      <c r="J280" s="38"/>
      <c r="K280" s="38"/>
      <c r="L280" s="39"/>
      <c r="M280" s="194"/>
      <c r="N280" s="195"/>
      <c r="O280" s="77"/>
      <c r="P280" s="77"/>
      <c r="Q280" s="77"/>
      <c r="R280" s="77"/>
      <c r="S280" s="77"/>
      <c r="T280" s="7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T280" s="19" t="s">
        <v>397</v>
      </c>
      <c r="AU280" s="19" t="s">
        <v>89</v>
      </c>
    </row>
    <row r="281" s="15" customFormat="1">
      <c r="A281" s="15"/>
      <c r="B281" s="221"/>
      <c r="C281" s="15"/>
      <c r="D281" s="191" t="s">
        <v>519</v>
      </c>
      <c r="E281" s="222" t="s">
        <v>1</v>
      </c>
      <c r="F281" s="223" t="s">
        <v>2039</v>
      </c>
      <c r="G281" s="15"/>
      <c r="H281" s="222" t="s">
        <v>1</v>
      </c>
      <c r="I281" s="224"/>
      <c r="J281" s="15"/>
      <c r="K281" s="15"/>
      <c r="L281" s="221"/>
      <c r="M281" s="225"/>
      <c r="N281" s="226"/>
      <c r="O281" s="226"/>
      <c r="P281" s="226"/>
      <c r="Q281" s="226"/>
      <c r="R281" s="226"/>
      <c r="S281" s="226"/>
      <c r="T281" s="227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22" t="s">
        <v>519</v>
      </c>
      <c r="AU281" s="222" t="s">
        <v>89</v>
      </c>
      <c r="AV281" s="15" t="s">
        <v>87</v>
      </c>
      <c r="AW281" s="15" t="s">
        <v>35</v>
      </c>
      <c r="AX281" s="15" t="s">
        <v>79</v>
      </c>
      <c r="AY281" s="222" t="s">
        <v>230</v>
      </c>
    </row>
    <row r="282" s="13" customFormat="1">
      <c r="A282" s="13"/>
      <c r="B282" s="205"/>
      <c r="C282" s="13"/>
      <c r="D282" s="191" t="s">
        <v>519</v>
      </c>
      <c r="E282" s="206" t="s">
        <v>1</v>
      </c>
      <c r="F282" s="207" t="s">
        <v>3628</v>
      </c>
      <c r="G282" s="13"/>
      <c r="H282" s="208">
        <v>76.030000000000001</v>
      </c>
      <c r="I282" s="209"/>
      <c r="J282" s="13"/>
      <c r="K282" s="13"/>
      <c r="L282" s="205"/>
      <c r="M282" s="210"/>
      <c r="N282" s="211"/>
      <c r="O282" s="211"/>
      <c r="P282" s="211"/>
      <c r="Q282" s="211"/>
      <c r="R282" s="211"/>
      <c r="S282" s="211"/>
      <c r="T282" s="21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06" t="s">
        <v>519</v>
      </c>
      <c r="AU282" s="206" t="s">
        <v>89</v>
      </c>
      <c r="AV282" s="13" t="s">
        <v>89</v>
      </c>
      <c r="AW282" s="13" t="s">
        <v>35</v>
      </c>
      <c r="AX282" s="13" t="s">
        <v>79</v>
      </c>
      <c r="AY282" s="206" t="s">
        <v>230</v>
      </c>
    </row>
    <row r="283" s="13" customFormat="1">
      <c r="A283" s="13"/>
      <c r="B283" s="205"/>
      <c r="C283" s="13"/>
      <c r="D283" s="191" t="s">
        <v>519</v>
      </c>
      <c r="E283" s="206" t="s">
        <v>1</v>
      </c>
      <c r="F283" s="207" t="s">
        <v>3630</v>
      </c>
      <c r="G283" s="13"/>
      <c r="H283" s="208">
        <v>22.388000000000002</v>
      </c>
      <c r="I283" s="209"/>
      <c r="J283" s="13"/>
      <c r="K283" s="13"/>
      <c r="L283" s="205"/>
      <c r="M283" s="210"/>
      <c r="N283" s="211"/>
      <c r="O283" s="211"/>
      <c r="P283" s="211"/>
      <c r="Q283" s="211"/>
      <c r="R283" s="211"/>
      <c r="S283" s="211"/>
      <c r="T283" s="21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06" t="s">
        <v>519</v>
      </c>
      <c r="AU283" s="206" t="s">
        <v>89</v>
      </c>
      <c r="AV283" s="13" t="s">
        <v>89</v>
      </c>
      <c r="AW283" s="13" t="s">
        <v>35</v>
      </c>
      <c r="AX283" s="13" t="s">
        <v>79</v>
      </c>
      <c r="AY283" s="206" t="s">
        <v>230</v>
      </c>
    </row>
    <row r="284" s="13" customFormat="1">
      <c r="A284" s="13"/>
      <c r="B284" s="205"/>
      <c r="C284" s="13"/>
      <c r="D284" s="191" t="s">
        <v>519</v>
      </c>
      <c r="E284" s="206" t="s">
        <v>1</v>
      </c>
      <c r="F284" s="207" t="s">
        <v>3628</v>
      </c>
      <c r="G284" s="13"/>
      <c r="H284" s="208">
        <v>76.030000000000001</v>
      </c>
      <c r="I284" s="209"/>
      <c r="J284" s="13"/>
      <c r="K284" s="13"/>
      <c r="L284" s="205"/>
      <c r="M284" s="210"/>
      <c r="N284" s="211"/>
      <c r="O284" s="211"/>
      <c r="P284" s="211"/>
      <c r="Q284" s="211"/>
      <c r="R284" s="211"/>
      <c r="S284" s="211"/>
      <c r="T284" s="21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06" t="s">
        <v>519</v>
      </c>
      <c r="AU284" s="206" t="s">
        <v>89</v>
      </c>
      <c r="AV284" s="13" t="s">
        <v>89</v>
      </c>
      <c r="AW284" s="13" t="s">
        <v>35</v>
      </c>
      <c r="AX284" s="13" t="s">
        <v>79</v>
      </c>
      <c r="AY284" s="206" t="s">
        <v>230</v>
      </c>
    </row>
    <row r="285" s="13" customFormat="1">
      <c r="A285" s="13"/>
      <c r="B285" s="205"/>
      <c r="C285" s="13"/>
      <c r="D285" s="191" t="s">
        <v>519</v>
      </c>
      <c r="E285" s="206" t="s">
        <v>1</v>
      </c>
      <c r="F285" s="207" t="s">
        <v>3630</v>
      </c>
      <c r="G285" s="13"/>
      <c r="H285" s="208">
        <v>22.388000000000002</v>
      </c>
      <c r="I285" s="209"/>
      <c r="J285" s="13"/>
      <c r="K285" s="13"/>
      <c r="L285" s="205"/>
      <c r="M285" s="210"/>
      <c r="N285" s="211"/>
      <c r="O285" s="211"/>
      <c r="P285" s="211"/>
      <c r="Q285" s="211"/>
      <c r="R285" s="211"/>
      <c r="S285" s="211"/>
      <c r="T285" s="21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06" t="s">
        <v>519</v>
      </c>
      <c r="AU285" s="206" t="s">
        <v>89</v>
      </c>
      <c r="AV285" s="13" t="s">
        <v>89</v>
      </c>
      <c r="AW285" s="13" t="s">
        <v>35</v>
      </c>
      <c r="AX285" s="13" t="s">
        <v>79</v>
      </c>
      <c r="AY285" s="206" t="s">
        <v>230</v>
      </c>
    </row>
    <row r="286" s="14" customFormat="1">
      <c r="A286" s="14"/>
      <c r="B286" s="213"/>
      <c r="C286" s="14"/>
      <c r="D286" s="191" t="s">
        <v>519</v>
      </c>
      <c r="E286" s="214" t="s">
        <v>1</v>
      </c>
      <c r="F286" s="215" t="s">
        <v>534</v>
      </c>
      <c r="G286" s="14"/>
      <c r="H286" s="216">
        <v>196.83600000000001</v>
      </c>
      <c r="I286" s="217"/>
      <c r="J286" s="14"/>
      <c r="K286" s="14"/>
      <c r="L286" s="213"/>
      <c r="M286" s="218"/>
      <c r="N286" s="219"/>
      <c r="O286" s="219"/>
      <c r="P286" s="219"/>
      <c r="Q286" s="219"/>
      <c r="R286" s="219"/>
      <c r="S286" s="219"/>
      <c r="T286" s="22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14" t="s">
        <v>519</v>
      </c>
      <c r="AU286" s="214" t="s">
        <v>89</v>
      </c>
      <c r="AV286" s="14" t="s">
        <v>235</v>
      </c>
      <c r="AW286" s="14" t="s">
        <v>35</v>
      </c>
      <c r="AX286" s="14" t="s">
        <v>87</v>
      </c>
      <c r="AY286" s="214" t="s">
        <v>230</v>
      </c>
    </row>
    <row r="287" s="13" customFormat="1">
      <c r="A287" s="13"/>
      <c r="B287" s="205"/>
      <c r="C287" s="13"/>
      <c r="D287" s="191" t="s">
        <v>519</v>
      </c>
      <c r="E287" s="13"/>
      <c r="F287" s="207" t="s">
        <v>3654</v>
      </c>
      <c r="G287" s="13"/>
      <c r="H287" s="208">
        <v>984.17999999999995</v>
      </c>
      <c r="I287" s="209"/>
      <c r="J287" s="13"/>
      <c r="K287" s="13"/>
      <c r="L287" s="205"/>
      <c r="M287" s="210"/>
      <c r="N287" s="211"/>
      <c r="O287" s="211"/>
      <c r="P287" s="211"/>
      <c r="Q287" s="211"/>
      <c r="R287" s="211"/>
      <c r="S287" s="211"/>
      <c r="T287" s="21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06" t="s">
        <v>519</v>
      </c>
      <c r="AU287" s="206" t="s">
        <v>89</v>
      </c>
      <c r="AV287" s="13" t="s">
        <v>89</v>
      </c>
      <c r="AW287" s="13" t="s">
        <v>3</v>
      </c>
      <c r="AX287" s="13" t="s">
        <v>87</v>
      </c>
      <c r="AY287" s="206" t="s">
        <v>230</v>
      </c>
    </row>
    <row r="288" s="2" customFormat="1" ht="21.75" customHeight="1">
      <c r="A288" s="38"/>
      <c r="B288" s="177"/>
      <c r="C288" s="178" t="s">
        <v>7</v>
      </c>
      <c r="D288" s="178" t="s">
        <v>231</v>
      </c>
      <c r="E288" s="179" t="s">
        <v>719</v>
      </c>
      <c r="F288" s="180" t="s">
        <v>720</v>
      </c>
      <c r="G288" s="181" t="s">
        <v>578</v>
      </c>
      <c r="H288" s="182">
        <v>98.418000000000006</v>
      </c>
      <c r="I288" s="183"/>
      <c r="J288" s="184">
        <f>ROUND(I288*H288,2)</f>
        <v>0</v>
      </c>
      <c r="K288" s="180" t="s">
        <v>515</v>
      </c>
      <c r="L288" s="39"/>
      <c r="M288" s="185" t="s">
        <v>1</v>
      </c>
      <c r="N288" s="186" t="s">
        <v>44</v>
      </c>
      <c r="O288" s="77"/>
      <c r="P288" s="187">
        <f>O288*H288</f>
        <v>0</v>
      </c>
      <c r="Q288" s="187">
        <v>0</v>
      </c>
      <c r="R288" s="187">
        <f>Q288*H288</f>
        <v>0</v>
      </c>
      <c r="S288" s="187">
        <v>0</v>
      </c>
      <c r="T288" s="188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89" t="s">
        <v>235</v>
      </c>
      <c r="AT288" s="189" t="s">
        <v>231</v>
      </c>
      <c r="AU288" s="189" t="s">
        <v>89</v>
      </c>
      <c r="AY288" s="19" t="s">
        <v>230</v>
      </c>
      <c r="BE288" s="190">
        <f>IF(N288="základní",J288,0)</f>
        <v>0</v>
      </c>
      <c r="BF288" s="190">
        <f>IF(N288="snížená",J288,0)</f>
        <v>0</v>
      </c>
      <c r="BG288" s="190">
        <f>IF(N288="zákl. přenesená",J288,0)</f>
        <v>0</v>
      </c>
      <c r="BH288" s="190">
        <f>IF(N288="sníž. přenesená",J288,0)</f>
        <v>0</v>
      </c>
      <c r="BI288" s="190">
        <f>IF(N288="nulová",J288,0)</f>
        <v>0</v>
      </c>
      <c r="BJ288" s="19" t="s">
        <v>87</v>
      </c>
      <c r="BK288" s="190">
        <f>ROUND(I288*H288,2)</f>
        <v>0</v>
      </c>
      <c r="BL288" s="19" t="s">
        <v>235</v>
      </c>
      <c r="BM288" s="189" t="s">
        <v>3655</v>
      </c>
    </row>
    <row r="289" s="2" customFormat="1">
      <c r="A289" s="38"/>
      <c r="B289" s="39"/>
      <c r="C289" s="38"/>
      <c r="D289" s="191" t="s">
        <v>237</v>
      </c>
      <c r="E289" s="38"/>
      <c r="F289" s="192" t="s">
        <v>722</v>
      </c>
      <c r="G289" s="38"/>
      <c r="H289" s="38"/>
      <c r="I289" s="193"/>
      <c r="J289" s="38"/>
      <c r="K289" s="38"/>
      <c r="L289" s="39"/>
      <c r="M289" s="194"/>
      <c r="N289" s="195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237</v>
      </c>
      <c r="AU289" s="19" t="s">
        <v>89</v>
      </c>
    </row>
    <row r="290" s="2" customFormat="1">
      <c r="A290" s="38"/>
      <c r="B290" s="39"/>
      <c r="C290" s="38"/>
      <c r="D290" s="199" t="s">
        <v>397</v>
      </c>
      <c r="E290" s="38"/>
      <c r="F290" s="200" t="s">
        <v>723</v>
      </c>
      <c r="G290" s="38"/>
      <c r="H290" s="38"/>
      <c r="I290" s="193"/>
      <c r="J290" s="38"/>
      <c r="K290" s="38"/>
      <c r="L290" s="39"/>
      <c r="M290" s="194"/>
      <c r="N290" s="195"/>
      <c r="O290" s="77"/>
      <c r="P290" s="77"/>
      <c r="Q290" s="77"/>
      <c r="R290" s="77"/>
      <c r="S290" s="77"/>
      <c r="T290" s="7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T290" s="19" t="s">
        <v>397</v>
      </c>
      <c r="AU290" s="19" t="s">
        <v>89</v>
      </c>
    </row>
    <row r="291" s="15" customFormat="1">
      <c r="A291" s="15"/>
      <c r="B291" s="221"/>
      <c r="C291" s="15"/>
      <c r="D291" s="191" t="s">
        <v>519</v>
      </c>
      <c r="E291" s="222" t="s">
        <v>1</v>
      </c>
      <c r="F291" s="223" t="s">
        <v>2039</v>
      </c>
      <c r="G291" s="15"/>
      <c r="H291" s="222" t="s">
        <v>1</v>
      </c>
      <c r="I291" s="224"/>
      <c r="J291" s="15"/>
      <c r="K291" s="15"/>
      <c r="L291" s="221"/>
      <c r="M291" s="225"/>
      <c r="N291" s="226"/>
      <c r="O291" s="226"/>
      <c r="P291" s="226"/>
      <c r="Q291" s="226"/>
      <c r="R291" s="226"/>
      <c r="S291" s="226"/>
      <c r="T291" s="227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22" t="s">
        <v>519</v>
      </c>
      <c r="AU291" s="222" t="s">
        <v>89</v>
      </c>
      <c r="AV291" s="15" t="s">
        <v>87</v>
      </c>
      <c r="AW291" s="15" t="s">
        <v>35</v>
      </c>
      <c r="AX291" s="15" t="s">
        <v>79</v>
      </c>
      <c r="AY291" s="222" t="s">
        <v>230</v>
      </c>
    </row>
    <row r="292" s="13" customFormat="1">
      <c r="A292" s="13"/>
      <c r="B292" s="205"/>
      <c r="C292" s="13"/>
      <c r="D292" s="191" t="s">
        <v>519</v>
      </c>
      <c r="E292" s="206" t="s">
        <v>1</v>
      </c>
      <c r="F292" s="207" t="s">
        <v>3628</v>
      </c>
      <c r="G292" s="13"/>
      <c r="H292" s="208">
        <v>76.030000000000001</v>
      </c>
      <c r="I292" s="209"/>
      <c r="J292" s="13"/>
      <c r="K292" s="13"/>
      <c r="L292" s="205"/>
      <c r="M292" s="210"/>
      <c r="N292" s="211"/>
      <c r="O292" s="211"/>
      <c r="P292" s="211"/>
      <c r="Q292" s="211"/>
      <c r="R292" s="211"/>
      <c r="S292" s="211"/>
      <c r="T292" s="21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06" t="s">
        <v>519</v>
      </c>
      <c r="AU292" s="206" t="s">
        <v>89</v>
      </c>
      <c r="AV292" s="13" t="s">
        <v>89</v>
      </c>
      <c r="AW292" s="13" t="s">
        <v>35</v>
      </c>
      <c r="AX292" s="13" t="s">
        <v>79</v>
      </c>
      <c r="AY292" s="206" t="s">
        <v>230</v>
      </c>
    </row>
    <row r="293" s="13" customFormat="1">
      <c r="A293" s="13"/>
      <c r="B293" s="205"/>
      <c r="C293" s="13"/>
      <c r="D293" s="191" t="s">
        <v>519</v>
      </c>
      <c r="E293" s="206" t="s">
        <v>1</v>
      </c>
      <c r="F293" s="207" t="s">
        <v>3630</v>
      </c>
      <c r="G293" s="13"/>
      <c r="H293" s="208">
        <v>22.388000000000002</v>
      </c>
      <c r="I293" s="209"/>
      <c r="J293" s="13"/>
      <c r="K293" s="13"/>
      <c r="L293" s="205"/>
      <c r="M293" s="210"/>
      <c r="N293" s="211"/>
      <c r="O293" s="211"/>
      <c r="P293" s="211"/>
      <c r="Q293" s="211"/>
      <c r="R293" s="211"/>
      <c r="S293" s="211"/>
      <c r="T293" s="21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06" t="s">
        <v>519</v>
      </c>
      <c r="AU293" s="206" t="s">
        <v>89</v>
      </c>
      <c r="AV293" s="13" t="s">
        <v>89</v>
      </c>
      <c r="AW293" s="13" t="s">
        <v>35</v>
      </c>
      <c r="AX293" s="13" t="s">
        <v>79</v>
      </c>
      <c r="AY293" s="206" t="s">
        <v>230</v>
      </c>
    </row>
    <row r="294" s="14" customFormat="1">
      <c r="A294" s="14"/>
      <c r="B294" s="213"/>
      <c r="C294" s="14"/>
      <c r="D294" s="191" t="s">
        <v>519</v>
      </c>
      <c r="E294" s="214" t="s">
        <v>1</v>
      </c>
      <c r="F294" s="215" t="s">
        <v>534</v>
      </c>
      <c r="G294" s="14"/>
      <c r="H294" s="216">
        <v>98.418000000000006</v>
      </c>
      <c r="I294" s="217"/>
      <c r="J294" s="14"/>
      <c r="K294" s="14"/>
      <c r="L294" s="213"/>
      <c r="M294" s="218"/>
      <c r="N294" s="219"/>
      <c r="O294" s="219"/>
      <c r="P294" s="219"/>
      <c r="Q294" s="219"/>
      <c r="R294" s="219"/>
      <c r="S294" s="219"/>
      <c r="T294" s="220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14" t="s">
        <v>519</v>
      </c>
      <c r="AU294" s="214" t="s">
        <v>89</v>
      </c>
      <c r="AV294" s="14" t="s">
        <v>235</v>
      </c>
      <c r="AW294" s="14" t="s">
        <v>35</v>
      </c>
      <c r="AX294" s="14" t="s">
        <v>87</v>
      </c>
      <c r="AY294" s="214" t="s">
        <v>230</v>
      </c>
    </row>
    <row r="295" s="2" customFormat="1" ht="24.15" customHeight="1">
      <c r="A295" s="38"/>
      <c r="B295" s="177"/>
      <c r="C295" s="178" t="s">
        <v>317</v>
      </c>
      <c r="D295" s="178" t="s">
        <v>231</v>
      </c>
      <c r="E295" s="179" t="s">
        <v>728</v>
      </c>
      <c r="F295" s="180" t="s">
        <v>729</v>
      </c>
      <c r="G295" s="181" t="s">
        <v>578</v>
      </c>
      <c r="H295" s="182">
        <v>492.08999999999998</v>
      </c>
      <c r="I295" s="183"/>
      <c r="J295" s="184">
        <f>ROUND(I295*H295,2)</f>
        <v>0</v>
      </c>
      <c r="K295" s="180" t="s">
        <v>515</v>
      </c>
      <c r="L295" s="39"/>
      <c r="M295" s="185" t="s">
        <v>1</v>
      </c>
      <c r="N295" s="186" t="s">
        <v>44</v>
      </c>
      <c r="O295" s="77"/>
      <c r="P295" s="187">
        <f>O295*H295</f>
        <v>0</v>
      </c>
      <c r="Q295" s="187">
        <v>0</v>
      </c>
      <c r="R295" s="187">
        <f>Q295*H295</f>
        <v>0</v>
      </c>
      <c r="S295" s="187">
        <v>0</v>
      </c>
      <c r="T295" s="188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89" t="s">
        <v>235</v>
      </c>
      <c r="AT295" s="189" t="s">
        <v>231</v>
      </c>
      <c r="AU295" s="189" t="s">
        <v>89</v>
      </c>
      <c r="AY295" s="19" t="s">
        <v>230</v>
      </c>
      <c r="BE295" s="190">
        <f>IF(N295="základní",J295,0)</f>
        <v>0</v>
      </c>
      <c r="BF295" s="190">
        <f>IF(N295="snížená",J295,0)</f>
        <v>0</v>
      </c>
      <c r="BG295" s="190">
        <f>IF(N295="zákl. přenesená",J295,0)</f>
        <v>0</v>
      </c>
      <c r="BH295" s="190">
        <f>IF(N295="sníž. přenesená",J295,0)</f>
        <v>0</v>
      </c>
      <c r="BI295" s="190">
        <f>IF(N295="nulová",J295,0)</f>
        <v>0</v>
      </c>
      <c r="BJ295" s="19" t="s">
        <v>87</v>
      </c>
      <c r="BK295" s="190">
        <f>ROUND(I295*H295,2)</f>
        <v>0</v>
      </c>
      <c r="BL295" s="19" t="s">
        <v>235</v>
      </c>
      <c r="BM295" s="189" t="s">
        <v>3656</v>
      </c>
    </row>
    <row r="296" s="2" customFormat="1">
      <c r="A296" s="38"/>
      <c r="B296" s="39"/>
      <c r="C296" s="38"/>
      <c r="D296" s="191" t="s">
        <v>237</v>
      </c>
      <c r="E296" s="38"/>
      <c r="F296" s="192" t="s">
        <v>731</v>
      </c>
      <c r="G296" s="38"/>
      <c r="H296" s="38"/>
      <c r="I296" s="193"/>
      <c r="J296" s="38"/>
      <c r="K296" s="38"/>
      <c r="L296" s="39"/>
      <c r="M296" s="194"/>
      <c r="N296" s="195"/>
      <c r="O296" s="77"/>
      <c r="P296" s="77"/>
      <c r="Q296" s="77"/>
      <c r="R296" s="77"/>
      <c r="S296" s="77"/>
      <c r="T296" s="7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T296" s="19" t="s">
        <v>237</v>
      </c>
      <c r="AU296" s="19" t="s">
        <v>89</v>
      </c>
    </row>
    <row r="297" s="2" customFormat="1">
      <c r="A297" s="38"/>
      <c r="B297" s="39"/>
      <c r="C297" s="38"/>
      <c r="D297" s="199" t="s">
        <v>397</v>
      </c>
      <c r="E297" s="38"/>
      <c r="F297" s="200" t="s">
        <v>732</v>
      </c>
      <c r="G297" s="38"/>
      <c r="H297" s="38"/>
      <c r="I297" s="193"/>
      <c r="J297" s="38"/>
      <c r="K297" s="38"/>
      <c r="L297" s="39"/>
      <c r="M297" s="194"/>
      <c r="N297" s="195"/>
      <c r="O297" s="77"/>
      <c r="P297" s="77"/>
      <c r="Q297" s="77"/>
      <c r="R297" s="77"/>
      <c r="S297" s="77"/>
      <c r="T297" s="7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T297" s="19" t="s">
        <v>397</v>
      </c>
      <c r="AU297" s="19" t="s">
        <v>89</v>
      </c>
    </row>
    <row r="298" s="15" customFormat="1">
      <c r="A298" s="15"/>
      <c r="B298" s="221"/>
      <c r="C298" s="15"/>
      <c r="D298" s="191" t="s">
        <v>519</v>
      </c>
      <c r="E298" s="222" t="s">
        <v>1</v>
      </c>
      <c r="F298" s="223" t="s">
        <v>2039</v>
      </c>
      <c r="G298" s="15"/>
      <c r="H298" s="222" t="s">
        <v>1</v>
      </c>
      <c r="I298" s="224"/>
      <c r="J298" s="15"/>
      <c r="K298" s="15"/>
      <c r="L298" s="221"/>
      <c r="M298" s="225"/>
      <c r="N298" s="226"/>
      <c r="O298" s="226"/>
      <c r="P298" s="226"/>
      <c r="Q298" s="226"/>
      <c r="R298" s="226"/>
      <c r="S298" s="226"/>
      <c r="T298" s="227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22" t="s">
        <v>519</v>
      </c>
      <c r="AU298" s="222" t="s">
        <v>89</v>
      </c>
      <c r="AV298" s="15" t="s">
        <v>87</v>
      </c>
      <c r="AW298" s="15" t="s">
        <v>35</v>
      </c>
      <c r="AX298" s="15" t="s">
        <v>79</v>
      </c>
      <c r="AY298" s="222" t="s">
        <v>230</v>
      </c>
    </row>
    <row r="299" s="13" customFormat="1">
      <c r="A299" s="13"/>
      <c r="B299" s="205"/>
      <c r="C299" s="13"/>
      <c r="D299" s="191" t="s">
        <v>519</v>
      </c>
      <c r="E299" s="206" t="s">
        <v>1</v>
      </c>
      <c r="F299" s="207" t="s">
        <v>3628</v>
      </c>
      <c r="G299" s="13"/>
      <c r="H299" s="208">
        <v>76.030000000000001</v>
      </c>
      <c r="I299" s="209"/>
      <c r="J299" s="13"/>
      <c r="K299" s="13"/>
      <c r="L299" s="205"/>
      <c r="M299" s="210"/>
      <c r="N299" s="211"/>
      <c r="O299" s="211"/>
      <c r="P299" s="211"/>
      <c r="Q299" s="211"/>
      <c r="R299" s="211"/>
      <c r="S299" s="211"/>
      <c r="T299" s="21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06" t="s">
        <v>519</v>
      </c>
      <c r="AU299" s="206" t="s">
        <v>89</v>
      </c>
      <c r="AV299" s="13" t="s">
        <v>89</v>
      </c>
      <c r="AW299" s="13" t="s">
        <v>35</v>
      </c>
      <c r="AX299" s="13" t="s">
        <v>79</v>
      </c>
      <c r="AY299" s="206" t="s">
        <v>230</v>
      </c>
    </row>
    <row r="300" s="13" customFormat="1">
      <c r="A300" s="13"/>
      <c r="B300" s="205"/>
      <c r="C300" s="13"/>
      <c r="D300" s="191" t="s">
        <v>519</v>
      </c>
      <c r="E300" s="206" t="s">
        <v>1</v>
      </c>
      <c r="F300" s="207" t="s">
        <v>3630</v>
      </c>
      <c r="G300" s="13"/>
      <c r="H300" s="208">
        <v>22.388000000000002</v>
      </c>
      <c r="I300" s="209"/>
      <c r="J300" s="13"/>
      <c r="K300" s="13"/>
      <c r="L300" s="205"/>
      <c r="M300" s="210"/>
      <c r="N300" s="211"/>
      <c r="O300" s="211"/>
      <c r="P300" s="211"/>
      <c r="Q300" s="211"/>
      <c r="R300" s="211"/>
      <c r="S300" s="211"/>
      <c r="T300" s="21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06" t="s">
        <v>519</v>
      </c>
      <c r="AU300" s="206" t="s">
        <v>89</v>
      </c>
      <c r="AV300" s="13" t="s">
        <v>89</v>
      </c>
      <c r="AW300" s="13" t="s">
        <v>35</v>
      </c>
      <c r="AX300" s="13" t="s">
        <v>79</v>
      </c>
      <c r="AY300" s="206" t="s">
        <v>230</v>
      </c>
    </row>
    <row r="301" s="14" customFormat="1">
      <c r="A301" s="14"/>
      <c r="B301" s="213"/>
      <c r="C301" s="14"/>
      <c r="D301" s="191" t="s">
        <v>519</v>
      </c>
      <c r="E301" s="214" t="s">
        <v>1</v>
      </c>
      <c r="F301" s="215" t="s">
        <v>534</v>
      </c>
      <c r="G301" s="14"/>
      <c r="H301" s="216">
        <v>98.418000000000006</v>
      </c>
      <c r="I301" s="217"/>
      <c r="J301" s="14"/>
      <c r="K301" s="14"/>
      <c r="L301" s="213"/>
      <c r="M301" s="218"/>
      <c r="N301" s="219"/>
      <c r="O301" s="219"/>
      <c r="P301" s="219"/>
      <c r="Q301" s="219"/>
      <c r="R301" s="219"/>
      <c r="S301" s="219"/>
      <c r="T301" s="220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14" t="s">
        <v>519</v>
      </c>
      <c r="AU301" s="214" t="s">
        <v>89</v>
      </c>
      <c r="AV301" s="14" t="s">
        <v>235</v>
      </c>
      <c r="AW301" s="14" t="s">
        <v>35</v>
      </c>
      <c r="AX301" s="14" t="s">
        <v>87</v>
      </c>
      <c r="AY301" s="214" t="s">
        <v>230</v>
      </c>
    </row>
    <row r="302" s="13" customFormat="1">
      <c r="A302" s="13"/>
      <c r="B302" s="205"/>
      <c r="C302" s="13"/>
      <c r="D302" s="191" t="s">
        <v>519</v>
      </c>
      <c r="E302" s="13"/>
      <c r="F302" s="207" t="s">
        <v>3657</v>
      </c>
      <c r="G302" s="13"/>
      <c r="H302" s="208">
        <v>492.08999999999998</v>
      </c>
      <c r="I302" s="209"/>
      <c r="J302" s="13"/>
      <c r="K302" s="13"/>
      <c r="L302" s="205"/>
      <c r="M302" s="210"/>
      <c r="N302" s="211"/>
      <c r="O302" s="211"/>
      <c r="P302" s="211"/>
      <c r="Q302" s="211"/>
      <c r="R302" s="211"/>
      <c r="S302" s="211"/>
      <c r="T302" s="21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06" t="s">
        <v>519</v>
      </c>
      <c r="AU302" s="206" t="s">
        <v>89</v>
      </c>
      <c r="AV302" s="13" t="s">
        <v>89</v>
      </c>
      <c r="AW302" s="13" t="s">
        <v>3</v>
      </c>
      <c r="AX302" s="13" t="s">
        <v>87</v>
      </c>
      <c r="AY302" s="206" t="s">
        <v>230</v>
      </c>
    </row>
    <row r="303" s="2" customFormat="1" ht="16.5" customHeight="1">
      <c r="A303" s="38"/>
      <c r="B303" s="177"/>
      <c r="C303" s="178" t="s">
        <v>321</v>
      </c>
      <c r="D303" s="178" t="s">
        <v>231</v>
      </c>
      <c r="E303" s="179" t="s">
        <v>2048</v>
      </c>
      <c r="F303" s="180" t="s">
        <v>2049</v>
      </c>
      <c r="G303" s="181" t="s">
        <v>578</v>
      </c>
      <c r="H303" s="182">
        <v>312</v>
      </c>
      <c r="I303" s="183"/>
      <c r="J303" s="184">
        <f>ROUND(I303*H303,2)</f>
        <v>0</v>
      </c>
      <c r="K303" s="180" t="s">
        <v>515</v>
      </c>
      <c r="L303" s="39"/>
      <c r="M303" s="185" t="s">
        <v>1</v>
      </c>
      <c r="N303" s="186" t="s">
        <v>44</v>
      </c>
      <c r="O303" s="77"/>
      <c r="P303" s="187">
        <f>O303*H303</f>
        <v>0</v>
      </c>
      <c r="Q303" s="187">
        <v>0</v>
      </c>
      <c r="R303" s="187">
        <f>Q303*H303</f>
        <v>0</v>
      </c>
      <c r="S303" s="187">
        <v>0</v>
      </c>
      <c r="T303" s="188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89" t="s">
        <v>235</v>
      </c>
      <c r="AT303" s="189" t="s">
        <v>231</v>
      </c>
      <c r="AU303" s="189" t="s">
        <v>89</v>
      </c>
      <c r="AY303" s="19" t="s">
        <v>230</v>
      </c>
      <c r="BE303" s="190">
        <f>IF(N303="základní",J303,0)</f>
        <v>0</v>
      </c>
      <c r="BF303" s="190">
        <f>IF(N303="snížená",J303,0)</f>
        <v>0</v>
      </c>
      <c r="BG303" s="190">
        <f>IF(N303="zákl. přenesená",J303,0)</f>
        <v>0</v>
      </c>
      <c r="BH303" s="190">
        <f>IF(N303="sníž. přenesená",J303,0)</f>
        <v>0</v>
      </c>
      <c r="BI303" s="190">
        <f>IF(N303="nulová",J303,0)</f>
        <v>0</v>
      </c>
      <c r="BJ303" s="19" t="s">
        <v>87</v>
      </c>
      <c r="BK303" s="190">
        <f>ROUND(I303*H303,2)</f>
        <v>0</v>
      </c>
      <c r="BL303" s="19" t="s">
        <v>235</v>
      </c>
      <c r="BM303" s="189" t="s">
        <v>3658</v>
      </c>
    </row>
    <row r="304" s="2" customFormat="1">
      <c r="A304" s="38"/>
      <c r="B304" s="39"/>
      <c r="C304" s="38"/>
      <c r="D304" s="191" t="s">
        <v>237</v>
      </c>
      <c r="E304" s="38"/>
      <c r="F304" s="192" t="s">
        <v>2051</v>
      </c>
      <c r="G304" s="38"/>
      <c r="H304" s="38"/>
      <c r="I304" s="193"/>
      <c r="J304" s="38"/>
      <c r="K304" s="38"/>
      <c r="L304" s="39"/>
      <c r="M304" s="194"/>
      <c r="N304" s="195"/>
      <c r="O304" s="77"/>
      <c r="P304" s="77"/>
      <c r="Q304" s="77"/>
      <c r="R304" s="77"/>
      <c r="S304" s="77"/>
      <c r="T304" s="7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19" t="s">
        <v>237</v>
      </c>
      <c r="AU304" s="19" t="s">
        <v>89</v>
      </c>
    </row>
    <row r="305" s="2" customFormat="1">
      <c r="A305" s="38"/>
      <c r="B305" s="39"/>
      <c r="C305" s="38"/>
      <c r="D305" s="199" t="s">
        <v>397</v>
      </c>
      <c r="E305" s="38"/>
      <c r="F305" s="200" t="s">
        <v>2052</v>
      </c>
      <c r="G305" s="38"/>
      <c r="H305" s="38"/>
      <c r="I305" s="193"/>
      <c r="J305" s="38"/>
      <c r="K305" s="38"/>
      <c r="L305" s="39"/>
      <c r="M305" s="194"/>
      <c r="N305" s="195"/>
      <c r="O305" s="77"/>
      <c r="P305" s="77"/>
      <c r="Q305" s="77"/>
      <c r="R305" s="77"/>
      <c r="S305" s="77"/>
      <c r="T305" s="7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T305" s="19" t="s">
        <v>397</v>
      </c>
      <c r="AU305" s="19" t="s">
        <v>89</v>
      </c>
    </row>
    <row r="306" s="15" customFormat="1">
      <c r="A306" s="15"/>
      <c r="B306" s="221"/>
      <c r="C306" s="15"/>
      <c r="D306" s="191" t="s">
        <v>519</v>
      </c>
      <c r="E306" s="222" t="s">
        <v>1</v>
      </c>
      <c r="F306" s="223" t="s">
        <v>2036</v>
      </c>
      <c r="G306" s="15"/>
      <c r="H306" s="222" t="s">
        <v>1</v>
      </c>
      <c r="I306" s="224"/>
      <c r="J306" s="15"/>
      <c r="K306" s="15"/>
      <c r="L306" s="221"/>
      <c r="M306" s="225"/>
      <c r="N306" s="226"/>
      <c r="O306" s="226"/>
      <c r="P306" s="226"/>
      <c r="Q306" s="226"/>
      <c r="R306" s="226"/>
      <c r="S306" s="226"/>
      <c r="T306" s="227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22" t="s">
        <v>519</v>
      </c>
      <c r="AU306" s="222" t="s">
        <v>89</v>
      </c>
      <c r="AV306" s="15" t="s">
        <v>87</v>
      </c>
      <c r="AW306" s="15" t="s">
        <v>35</v>
      </c>
      <c r="AX306" s="15" t="s">
        <v>79</v>
      </c>
      <c r="AY306" s="222" t="s">
        <v>230</v>
      </c>
    </row>
    <row r="307" s="13" customFormat="1">
      <c r="A307" s="13"/>
      <c r="B307" s="205"/>
      <c r="C307" s="13"/>
      <c r="D307" s="191" t="s">
        <v>519</v>
      </c>
      <c r="E307" s="206" t="s">
        <v>1</v>
      </c>
      <c r="F307" s="207" t="s">
        <v>3648</v>
      </c>
      <c r="G307" s="13"/>
      <c r="H307" s="208">
        <v>312</v>
      </c>
      <c r="I307" s="209"/>
      <c r="J307" s="13"/>
      <c r="K307" s="13"/>
      <c r="L307" s="205"/>
      <c r="M307" s="210"/>
      <c r="N307" s="211"/>
      <c r="O307" s="211"/>
      <c r="P307" s="211"/>
      <c r="Q307" s="211"/>
      <c r="R307" s="211"/>
      <c r="S307" s="211"/>
      <c r="T307" s="21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06" t="s">
        <v>519</v>
      </c>
      <c r="AU307" s="206" t="s">
        <v>89</v>
      </c>
      <c r="AV307" s="13" t="s">
        <v>89</v>
      </c>
      <c r="AW307" s="13" t="s">
        <v>35</v>
      </c>
      <c r="AX307" s="13" t="s">
        <v>79</v>
      </c>
      <c r="AY307" s="206" t="s">
        <v>230</v>
      </c>
    </row>
    <row r="308" s="14" customFormat="1">
      <c r="A308" s="14"/>
      <c r="B308" s="213"/>
      <c r="C308" s="14"/>
      <c r="D308" s="191" t="s">
        <v>519</v>
      </c>
      <c r="E308" s="214" t="s">
        <v>1</v>
      </c>
      <c r="F308" s="215" t="s">
        <v>534</v>
      </c>
      <c r="G308" s="14"/>
      <c r="H308" s="216">
        <v>312</v>
      </c>
      <c r="I308" s="217"/>
      <c r="J308" s="14"/>
      <c r="K308" s="14"/>
      <c r="L308" s="213"/>
      <c r="M308" s="218"/>
      <c r="N308" s="219"/>
      <c r="O308" s="219"/>
      <c r="P308" s="219"/>
      <c r="Q308" s="219"/>
      <c r="R308" s="219"/>
      <c r="S308" s="219"/>
      <c r="T308" s="220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14" t="s">
        <v>519</v>
      </c>
      <c r="AU308" s="214" t="s">
        <v>89</v>
      </c>
      <c r="AV308" s="14" t="s">
        <v>235</v>
      </c>
      <c r="AW308" s="14" t="s">
        <v>35</v>
      </c>
      <c r="AX308" s="14" t="s">
        <v>87</v>
      </c>
      <c r="AY308" s="214" t="s">
        <v>230</v>
      </c>
    </row>
    <row r="309" s="2" customFormat="1" ht="16.5" customHeight="1">
      <c r="A309" s="38"/>
      <c r="B309" s="177"/>
      <c r="C309" s="178" t="s">
        <v>325</v>
      </c>
      <c r="D309" s="178" t="s">
        <v>231</v>
      </c>
      <c r="E309" s="179" t="s">
        <v>2053</v>
      </c>
      <c r="F309" s="180" t="s">
        <v>2054</v>
      </c>
      <c r="G309" s="181" t="s">
        <v>748</v>
      </c>
      <c r="H309" s="182">
        <v>1968.3499999999999</v>
      </c>
      <c r="I309" s="183"/>
      <c r="J309" s="184">
        <f>ROUND(I309*H309,2)</f>
        <v>0</v>
      </c>
      <c r="K309" s="180" t="s">
        <v>515</v>
      </c>
      <c r="L309" s="39"/>
      <c r="M309" s="185" t="s">
        <v>1</v>
      </c>
      <c r="N309" s="186" t="s">
        <v>44</v>
      </c>
      <c r="O309" s="77"/>
      <c r="P309" s="187">
        <f>O309*H309</f>
        <v>0</v>
      </c>
      <c r="Q309" s="187">
        <v>0</v>
      </c>
      <c r="R309" s="187">
        <f>Q309*H309</f>
        <v>0</v>
      </c>
      <c r="S309" s="187">
        <v>0</v>
      </c>
      <c r="T309" s="188">
        <f>S309*H309</f>
        <v>0</v>
      </c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189" t="s">
        <v>235</v>
      </c>
      <c r="AT309" s="189" t="s">
        <v>231</v>
      </c>
      <c r="AU309" s="189" t="s">
        <v>89</v>
      </c>
      <c r="AY309" s="19" t="s">
        <v>230</v>
      </c>
      <c r="BE309" s="190">
        <f>IF(N309="základní",J309,0)</f>
        <v>0</v>
      </c>
      <c r="BF309" s="190">
        <f>IF(N309="snížená",J309,0)</f>
        <v>0</v>
      </c>
      <c r="BG309" s="190">
        <f>IF(N309="zákl. přenesená",J309,0)</f>
        <v>0</v>
      </c>
      <c r="BH309" s="190">
        <f>IF(N309="sníž. přenesená",J309,0)</f>
        <v>0</v>
      </c>
      <c r="BI309" s="190">
        <f>IF(N309="nulová",J309,0)</f>
        <v>0</v>
      </c>
      <c r="BJ309" s="19" t="s">
        <v>87</v>
      </c>
      <c r="BK309" s="190">
        <f>ROUND(I309*H309,2)</f>
        <v>0</v>
      </c>
      <c r="BL309" s="19" t="s">
        <v>235</v>
      </c>
      <c r="BM309" s="189" t="s">
        <v>3659</v>
      </c>
    </row>
    <row r="310" s="2" customFormat="1">
      <c r="A310" s="38"/>
      <c r="B310" s="39"/>
      <c r="C310" s="38"/>
      <c r="D310" s="191" t="s">
        <v>237</v>
      </c>
      <c r="E310" s="38"/>
      <c r="F310" s="192" t="s">
        <v>1356</v>
      </c>
      <c r="G310" s="38"/>
      <c r="H310" s="38"/>
      <c r="I310" s="193"/>
      <c r="J310" s="38"/>
      <c r="K310" s="38"/>
      <c r="L310" s="39"/>
      <c r="M310" s="194"/>
      <c r="N310" s="195"/>
      <c r="O310" s="77"/>
      <c r="P310" s="77"/>
      <c r="Q310" s="77"/>
      <c r="R310" s="77"/>
      <c r="S310" s="77"/>
      <c r="T310" s="7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T310" s="19" t="s">
        <v>237</v>
      </c>
      <c r="AU310" s="19" t="s">
        <v>89</v>
      </c>
    </row>
    <row r="311" s="2" customFormat="1">
      <c r="A311" s="38"/>
      <c r="B311" s="39"/>
      <c r="C311" s="38"/>
      <c r="D311" s="199" t="s">
        <v>397</v>
      </c>
      <c r="E311" s="38"/>
      <c r="F311" s="200" t="s">
        <v>2056</v>
      </c>
      <c r="G311" s="38"/>
      <c r="H311" s="38"/>
      <c r="I311" s="193"/>
      <c r="J311" s="38"/>
      <c r="K311" s="38"/>
      <c r="L311" s="39"/>
      <c r="M311" s="194"/>
      <c r="N311" s="195"/>
      <c r="O311" s="77"/>
      <c r="P311" s="77"/>
      <c r="Q311" s="77"/>
      <c r="R311" s="77"/>
      <c r="S311" s="77"/>
      <c r="T311" s="7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19" t="s">
        <v>397</v>
      </c>
      <c r="AU311" s="19" t="s">
        <v>89</v>
      </c>
    </row>
    <row r="312" s="15" customFormat="1">
      <c r="A312" s="15"/>
      <c r="B312" s="221"/>
      <c r="C312" s="15"/>
      <c r="D312" s="191" t="s">
        <v>519</v>
      </c>
      <c r="E312" s="222" t="s">
        <v>1</v>
      </c>
      <c r="F312" s="223" t="s">
        <v>2039</v>
      </c>
      <c r="G312" s="15"/>
      <c r="H312" s="222" t="s">
        <v>1</v>
      </c>
      <c r="I312" s="224"/>
      <c r="J312" s="15"/>
      <c r="K312" s="15"/>
      <c r="L312" s="221"/>
      <c r="M312" s="225"/>
      <c r="N312" s="226"/>
      <c r="O312" s="226"/>
      <c r="P312" s="226"/>
      <c r="Q312" s="226"/>
      <c r="R312" s="226"/>
      <c r="S312" s="226"/>
      <c r="T312" s="227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22" t="s">
        <v>519</v>
      </c>
      <c r="AU312" s="222" t="s">
        <v>89</v>
      </c>
      <c r="AV312" s="15" t="s">
        <v>87</v>
      </c>
      <c r="AW312" s="15" t="s">
        <v>35</v>
      </c>
      <c r="AX312" s="15" t="s">
        <v>79</v>
      </c>
      <c r="AY312" s="222" t="s">
        <v>230</v>
      </c>
    </row>
    <row r="313" s="15" customFormat="1">
      <c r="A313" s="15"/>
      <c r="B313" s="221"/>
      <c r="C313" s="15"/>
      <c r="D313" s="191" t="s">
        <v>519</v>
      </c>
      <c r="E313" s="222" t="s">
        <v>1</v>
      </c>
      <c r="F313" s="223" t="s">
        <v>3615</v>
      </c>
      <c r="G313" s="15"/>
      <c r="H313" s="222" t="s">
        <v>1</v>
      </c>
      <c r="I313" s="224"/>
      <c r="J313" s="15"/>
      <c r="K313" s="15"/>
      <c r="L313" s="221"/>
      <c r="M313" s="225"/>
      <c r="N313" s="226"/>
      <c r="O313" s="226"/>
      <c r="P313" s="226"/>
      <c r="Q313" s="226"/>
      <c r="R313" s="226"/>
      <c r="S313" s="226"/>
      <c r="T313" s="227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22" t="s">
        <v>519</v>
      </c>
      <c r="AU313" s="222" t="s">
        <v>89</v>
      </c>
      <c r="AV313" s="15" t="s">
        <v>87</v>
      </c>
      <c r="AW313" s="15" t="s">
        <v>35</v>
      </c>
      <c r="AX313" s="15" t="s">
        <v>79</v>
      </c>
      <c r="AY313" s="222" t="s">
        <v>230</v>
      </c>
    </row>
    <row r="314" s="13" customFormat="1">
      <c r="A314" s="13"/>
      <c r="B314" s="205"/>
      <c r="C314" s="13"/>
      <c r="D314" s="191" t="s">
        <v>519</v>
      </c>
      <c r="E314" s="206" t="s">
        <v>1</v>
      </c>
      <c r="F314" s="207" t="s">
        <v>3616</v>
      </c>
      <c r="G314" s="13"/>
      <c r="H314" s="208">
        <v>760.29999999999995</v>
      </c>
      <c r="I314" s="209"/>
      <c r="J314" s="13"/>
      <c r="K314" s="13"/>
      <c r="L314" s="205"/>
      <c r="M314" s="210"/>
      <c r="N314" s="211"/>
      <c r="O314" s="211"/>
      <c r="P314" s="211"/>
      <c r="Q314" s="211"/>
      <c r="R314" s="211"/>
      <c r="S314" s="211"/>
      <c r="T314" s="21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06" t="s">
        <v>519</v>
      </c>
      <c r="AU314" s="206" t="s">
        <v>89</v>
      </c>
      <c r="AV314" s="13" t="s">
        <v>89</v>
      </c>
      <c r="AW314" s="13" t="s">
        <v>35</v>
      </c>
      <c r="AX314" s="13" t="s">
        <v>79</v>
      </c>
      <c r="AY314" s="206" t="s">
        <v>230</v>
      </c>
    </row>
    <row r="315" s="16" customFormat="1">
      <c r="A315" s="16"/>
      <c r="B315" s="228"/>
      <c r="C315" s="16"/>
      <c r="D315" s="191" t="s">
        <v>519</v>
      </c>
      <c r="E315" s="229" t="s">
        <v>1</v>
      </c>
      <c r="F315" s="230" t="s">
        <v>685</v>
      </c>
      <c r="G315" s="16"/>
      <c r="H315" s="231">
        <v>760.29999999999995</v>
      </c>
      <c r="I315" s="232"/>
      <c r="J315" s="16"/>
      <c r="K315" s="16"/>
      <c r="L315" s="228"/>
      <c r="M315" s="233"/>
      <c r="N315" s="234"/>
      <c r="O315" s="234"/>
      <c r="P315" s="234"/>
      <c r="Q315" s="234"/>
      <c r="R315" s="234"/>
      <c r="S315" s="234"/>
      <c r="T315" s="235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T315" s="229" t="s">
        <v>519</v>
      </c>
      <c r="AU315" s="229" t="s">
        <v>89</v>
      </c>
      <c r="AV315" s="16" t="s">
        <v>241</v>
      </c>
      <c r="AW315" s="16" t="s">
        <v>35</v>
      </c>
      <c r="AX315" s="16" t="s">
        <v>79</v>
      </c>
      <c r="AY315" s="229" t="s">
        <v>230</v>
      </c>
    </row>
    <row r="316" s="15" customFormat="1">
      <c r="A316" s="15"/>
      <c r="B316" s="221"/>
      <c r="C316" s="15"/>
      <c r="D316" s="191" t="s">
        <v>519</v>
      </c>
      <c r="E316" s="222" t="s">
        <v>1</v>
      </c>
      <c r="F316" s="223" t="s">
        <v>3619</v>
      </c>
      <c r="G316" s="15"/>
      <c r="H316" s="222" t="s">
        <v>1</v>
      </c>
      <c r="I316" s="224"/>
      <c r="J316" s="15"/>
      <c r="K316" s="15"/>
      <c r="L316" s="221"/>
      <c r="M316" s="225"/>
      <c r="N316" s="226"/>
      <c r="O316" s="226"/>
      <c r="P316" s="226"/>
      <c r="Q316" s="226"/>
      <c r="R316" s="226"/>
      <c r="S316" s="226"/>
      <c r="T316" s="227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22" t="s">
        <v>519</v>
      </c>
      <c r="AU316" s="222" t="s">
        <v>89</v>
      </c>
      <c r="AV316" s="15" t="s">
        <v>87</v>
      </c>
      <c r="AW316" s="15" t="s">
        <v>35</v>
      </c>
      <c r="AX316" s="15" t="s">
        <v>79</v>
      </c>
      <c r="AY316" s="222" t="s">
        <v>230</v>
      </c>
    </row>
    <row r="317" s="13" customFormat="1">
      <c r="A317" s="13"/>
      <c r="B317" s="205"/>
      <c r="C317" s="13"/>
      <c r="D317" s="191" t="s">
        <v>519</v>
      </c>
      <c r="E317" s="206" t="s">
        <v>1</v>
      </c>
      <c r="F317" s="207" t="s">
        <v>3620</v>
      </c>
      <c r="G317" s="13"/>
      <c r="H317" s="208">
        <v>33.799999999999997</v>
      </c>
      <c r="I317" s="209"/>
      <c r="J317" s="13"/>
      <c r="K317" s="13"/>
      <c r="L317" s="205"/>
      <c r="M317" s="210"/>
      <c r="N317" s="211"/>
      <c r="O317" s="211"/>
      <c r="P317" s="211"/>
      <c r="Q317" s="211"/>
      <c r="R317" s="211"/>
      <c r="S317" s="211"/>
      <c r="T317" s="21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06" t="s">
        <v>519</v>
      </c>
      <c r="AU317" s="206" t="s">
        <v>89</v>
      </c>
      <c r="AV317" s="13" t="s">
        <v>89</v>
      </c>
      <c r="AW317" s="13" t="s">
        <v>35</v>
      </c>
      <c r="AX317" s="13" t="s">
        <v>79</v>
      </c>
      <c r="AY317" s="206" t="s">
        <v>230</v>
      </c>
    </row>
    <row r="318" s="15" customFormat="1">
      <c r="A318" s="15"/>
      <c r="B318" s="221"/>
      <c r="C318" s="15"/>
      <c r="D318" s="191" t="s">
        <v>519</v>
      </c>
      <c r="E318" s="222" t="s">
        <v>1</v>
      </c>
      <c r="F318" s="223" t="s">
        <v>3615</v>
      </c>
      <c r="G318" s="15"/>
      <c r="H318" s="222" t="s">
        <v>1</v>
      </c>
      <c r="I318" s="224"/>
      <c r="J318" s="15"/>
      <c r="K318" s="15"/>
      <c r="L318" s="221"/>
      <c r="M318" s="225"/>
      <c r="N318" s="226"/>
      <c r="O318" s="226"/>
      <c r="P318" s="226"/>
      <c r="Q318" s="226"/>
      <c r="R318" s="226"/>
      <c r="S318" s="226"/>
      <c r="T318" s="227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22" t="s">
        <v>519</v>
      </c>
      <c r="AU318" s="222" t="s">
        <v>89</v>
      </c>
      <c r="AV318" s="15" t="s">
        <v>87</v>
      </c>
      <c r="AW318" s="15" t="s">
        <v>35</v>
      </c>
      <c r="AX318" s="15" t="s">
        <v>79</v>
      </c>
      <c r="AY318" s="222" t="s">
        <v>230</v>
      </c>
    </row>
    <row r="319" s="13" customFormat="1">
      <c r="A319" s="13"/>
      <c r="B319" s="205"/>
      <c r="C319" s="13"/>
      <c r="D319" s="191" t="s">
        <v>519</v>
      </c>
      <c r="E319" s="206" t="s">
        <v>1</v>
      </c>
      <c r="F319" s="207" t="s">
        <v>3621</v>
      </c>
      <c r="G319" s="13"/>
      <c r="H319" s="208">
        <v>190.07499999999999</v>
      </c>
      <c r="I319" s="209"/>
      <c r="J319" s="13"/>
      <c r="K319" s="13"/>
      <c r="L319" s="205"/>
      <c r="M319" s="210"/>
      <c r="N319" s="211"/>
      <c r="O319" s="211"/>
      <c r="P319" s="211"/>
      <c r="Q319" s="211"/>
      <c r="R319" s="211"/>
      <c r="S319" s="211"/>
      <c r="T319" s="21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06" t="s">
        <v>519</v>
      </c>
      <c r="AU319" s="206" t="s">
        <v>89</v>
      </c>
      <c r="AV319" s="13" t="s">
        <v>89</v>
      </c>
      <c r="AW319" s="13" t="s">
        <v>35</v>
      </c>
      <c r="AX319" s="13" t="s">
        <v>79</v>
      </c>
      <c r="AY319" s="206" t="s">
        <v>230</v>
      </c>
    </row>
    <row r="320" s="16" customFormat="1">
      <c r="A320" s="16"/>
      <c r="B320" s="228"/>
      <c r="C320" s="16"/>
      <c r="D320" s="191" t="s">
        <v>519</v>
      </c>
      <c r="E320" s="229" t="s">
        <v>1</v>
      </c>
      <c r="F320" s="230" t="s">
        <v>685</v>
      </c>
      <c r="G320" s="16"/>
      <c r="H320" s="231">
        <v>223.875</v>
      </c>
      <c r="I320" s="232"/>
      <c r="J320" s="16"/>
      <c r="K320" s="16"/>
      <c r="L320" s="228"/>
      <c r="M320" s="233"/>
      <c r="N320" s="234"/>
      <c r="O320" s="234"/>
      <c r="P320" s="234"/>
      <c r="Q320" s="234"/>
      <c r="R320" s="234"/>
      <c r="S320" s="234"/>
      <c r="T320" s="235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T320" s="229" t="s">
        <v>519</v>
      </c>
      <c r="AU320" s="229" t="s">
        <v>89</v>
      </c>
      <c r="AV320" s="16" t="s">
        <v>241</v>
      </c>
      <c r="AW320" s="16" t="s">
        <v>35</v>
      </c>
      <c r="AX320" s="16" t="s">
        <v>79</v>
      </c>
      <c r="AY320" s="229" t="s">
        <v>230</v>
      </c>
    </row>
    <row r="321" s="14" customFormat="1">
      <c r="A321" s="14"/>
      <c r="B321" s="213"/>
      <c r="C321" s="14"/>
      <c r="D321" s="191" t="s">
        <v>519</v>
      </c>
      <c r="E321" s="214" t="s">
        <v>1</v>
      </c>
      <c r="F321" s="215" t="s">
        <v>534</v>
      </c>
      <c r="G321" s="14"/>
      <c r="H321" s="216">
        <v>984.17499999999995</v>
      </c>
      <c r="I321" s="217"/>
      <c r="J321" s="14"/>
      <c r="K321" s="14"/>
      <c r="L321" s="213"/>
      <c r="M321" s="218"/>
      <c r="N321" s="219"/>
      <c r="O321" s="219"/>
      <c r="P321" s="219"/>
      <c r="Q321" s="219"/>
      <c r="R321" s="219"/>
      <c r="S321" s="219"/>
      <c r="T321" s="220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14" t="s">
        <v>519</v>
      </c>
      <c r="AU321" s="214" t="s">
        <v>89</v>
      </c>
      <c r="AV321" s="14" t="s">
        <v>235</v>
      </c>
      <c r="AW321" s="14" t="s">
        <v>35</v>
      </c>
      <c r="AX321" s="14" t="s">
        <v>87</v>
      </c>
      <c r="AY321" s="214" t="s">
        <v>230</v>
      </c>
    </row>
    <row r="322" s="13" customFormat="1">
      <c r="A322" s="13"/>
      <c r="B322" s="205"/>
      <c r="C322" s="13"/>
      <c r="D322" s="191" t="s">
        <v>519</v>
      </c>
      <c r="E322" s="13"/>
      <c r="F322" s="207" t="s">
        <v>3660</v>
      </c>
      <c r="G322" s="13"/>
      <c r="H322" s="208">
        <v>1968.3499999999999</v>
      </c>
      <c r="I322" s="209"/>
      <c r="J322" s="13"/>
      <c r="K322" s="13"/>
      <c r="L322" s="205"/>
      <c r="M322" s="210"/>
      <c r="N322" s="211"/>
      <c r="O322" s="211"/>
      <c r="P322" s="211"/>
      <c r="Q322" s="211"/>
      <c r="R322" s="211"/>
      <c r="S322" s="211"/>
      <c r="T322" s="21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06" t="s">
        <v>519</v>
      </c>
      <c r="AU322" s="206" t="s">
        <v>89</v>
      </c>
      <c r="AV322" s="13" t="s">
        <v>89</v>
      </c>
      <c r="AW322" s="13" t="s">
        <v>3</v>
      </c>
      <c r="AX322" s="13" t="s">
        <v>87</v>
      </c>
      <c r="AY322" s="206" t="s">
        <v>230</v>
      </c>
    </row>
    <row r="323" s="2" customFormat="1" ht="16.5" customHeight="1">
      <c r="A323" s="38"/>
      <c r="B323" s="177"/>
      <c r="C323" s="178" t="s">
        <v>329</v>
      </c>
      <c r="D323" s="178" t="s">
        <v>231</v>
      </c>
      <c r="E323" s="179" t="s">
        <v>764</v>
      </c>
      <c r="F323" s="180" t="s">
        <v>765</v>
      </c>
      <c r="G323" s="181" t="s">
        <v>578</v>
      </c>
      <c r="H323" s="182">
        <v>312</v>
      </c>
      <c r="I323" s="183"/>
      <c r="J323" s="184">
        <f>ROUND(I323*H323,2)</f>
        <v>0</v>
      </c>
      <c r="K323" s="180" t="s">
        <v>515</v>
      </c>
      <c r="L323" s="39"/>
      <c r="M323" s="185" t="s">
        <v>1</v>
      </c>
      <c r="N323" s="186" t="s">
        <v>44</v>
      </c>
      <c r="O323" s="77"/>
      <c r="P323" s="187">
        <f>O323*H323</f>
        <v>0</v>
      </c>
      <c r="Q323" s="187">
        <v>0</v>
      </c>
      <c r="R323" s="187">
        <f>Q323*H323</f>
        <v>0</v>
      </c>
      <c r="S323" s="187">
        <v>0</v>
      </c>
      <c r="T323" s="188">
        <f>S323*H323</f>
        <v>0</v>
      </c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R323" s="189" t="s">
        <v>235</v>
      </c>
      <c r="AT323" s="189" t="s">
        <v>231</v>
      </c>
      <c r="AU323" s="189" t="s">
        <v>89</v>
      </c>
      <c r="AY323" s="19" t="s">
        <v>230</v>
      </c>
      <c r="BE323" s="190">
        <f>IF(N323="základní",J323,0)</f>
        <v>0</v>
      </c>
      <c r="BF323" s="190">
        <f>IF(N323="snížená",J323,0)</f>
        <v>0</v>
      </c>
      <c r="BG323" s="190">
        <f>IF(N323="zákl. přenesená",J323,0)</f>
        <v>0</v>
      </c>
      <c r="BH323" s="190">
        <f>IF(N323="sníž. přenesená",J323,0)</f>
        <v>0</v>
      </c>
      <c r="BI323" s="190">
        <f>IF(N323="nulová",J323,0)</f>
        <v>0</v>
      </c>
      <c r="BJ323" s="19" t="s">
        <v>87</v>
      </c>
      <c r="BK323" s="190">
        <f>ROUND(I323*H323,2)</f>
        <v>0</v>
      </c>
      <c r="BL323" s="19" t="s">
        <v>235</v>
      </c>
      <c r="BM323" s="189" t="s">
        <v>3661</v>
      </c>
    </row>
    <row r="324" s="2" customFormat="1">
      <c r="A324" s="38"/>
      <c r="B324" s="39"/>
      <c r="C324" s="38"/>
      <c r="D324" s="191" t="s">
        <v>237</v>
      </c>
      <c r="E324" s="38"/>
      <c r="F324" s="192" t="s">
        <v>767</v>
      </c>
      <c r="G324" s="38"/>
      <c r="H324" s="38"/>
      <c r="I324" s="193"/>
      <c r="J324" s="38"/>
      <c r="K324" s="38"/>
      <c r="L324" s="39"/>
      <c r="M324" s="194"/>
      <c r="N324" s="195"/>
      <c r="O324" s="77"/>
      <c r="P324" s="77"/>
      <c r="Q324" s="77"/>
      <c r="R324" s="77"/>
      <c r="S324" s="77"/>
      <c r="T324" s="7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T324" s="19" t="s">
        <v>237</v>
      </c>
      <c r="AU324" s="19" t="s">
        <v>89</v>
      </c>
    </row>
    <row r="325" s="2" customFormat="1">
      <c r="A325" s="38"/>
      <c r="B325" s="39"/>
      <c r="C325" s="38"/>
      <c r="D325" s="199" t="s">
        <v>397</v>
      </c>
      <c r="E325" s="38"/>
      <c r="F325" s="200" t="s">
        <v>768</v>
      </c>
      <c r="G325" s="38"/>
      <c r="H325" s="38"/>
      <c r="I325" s="193"/>
      <c r="J325" s="38"/>
      <c r="K325" s="38"/>
      <c r="L325" s="39"/>
      <c r="M325" s="194"/>
      <c r="N325" s="195"/>
      <c r="O325" s="77"/>
      <c r="P325" s="77"/>
      <c r="Q325" s="77"/>
      <c r="R325" s="77"/>
      <c r="S325" s="77"/>
      <c r="T325" s="7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T325" s="19" t="s">
        <v>397</v>
      </c>
      <c r="AU325" s="19" t="s">
        <v>89</v>
      </c>
    </row>
    <row r="326" s="15" customFormat="1">
      <c r="A326" s="15"/>
      <c r="B326" s="221"/>
      <c r="C326" s="15"/>
      <c r="D326" s="191" t="s">
        <v>519</v>
      </c>
      <c r="E326" s="222" t="s">
        <v>1</v>
      </c>
      <c r="F326" s="223" t="s">
        <v>2036</v>
      </c>
      <c r="G326" s="15"/>
      <c r="H326" s="222" t="s">
        <v>1</v>
      </c>
      <c r="I326" s="224"/>
      <c r="J326" s="15"/>
      <c r="K326" s="15"/>
      <c r="L326" s="221"/>
      <c r="M326" s="225"/>
      <c r="N326" s="226"/>
      <c r="O326" s="226"/>
      <c r="P326" s="226"/>
      <c r="Q326" s="226"/>
      <c r="R326" s="226"/>
      <c r="S326" s="226"/>
      <c r="T326" s="227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22" t="s">
        <v>519</v>
      </c>
      <c r="AU326" s="222" t="s">
        <v>89</v>
      </c>
      <c r="AV326" s="15" t="s">
        <v>87</v>
      </c>
      <c r="AW326" s="15" t="s">
        <v>35</v>
      </c>
      <c r="AX326" s="15" t="s">
        <v>79</v>
      </c>
      <c r="AY326" s="222" t="s">
        <v>230</v>
      </c>
    </row>
    <row r="327" s="13" customFormat="1">
      <c r="A327" s="13"/>
      <c r="B327" s="205"/>
      <c r="C327" s="13"/>
      <c r="D327" s="191" t="s">
        <v>519</v>
      </c>
      <c r="E327" s="206" t="s">
        <v>1</v>
      </c>
      <c r="F327" s="207" t="s">
        <v>3648</v>
      </c>
      <c r="G327" s="13"/>
      <c r="H327" s="208">
        <v>312</v>
      </c>
      <c r="I327" s="209"/>
      <c r="J327" s="13"/>
      <c r="K327" s="13"/>
      <c r="L327" s="205"/>
      <c r="M327" s="210"/>
      <c r="N327" s="211"/>
      <c r="O327" s="211"/>
      <c r="P327" s="211"/>
      <c r="Q327" s="211"/>
      <c r="R327" s="211"/>
      <c r="S327" s="211"/>
      <c r="T327" s="21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06" t="s">
        <v>519</v>
      </c>
      <c r="AU327" s="206" t="s">
        <v>89</v>
      </c>
      <c r="AV327" s="13" t="s">
        <v>89</v>
      </c>
      <c r="AW327" s="13" t="s">
        <v>35</v>
      </c>
      <c r="AX327" s="13" t="s">
        <v>79</v>
      </c>
      <c r="AY327" s="206" t="s">
        <v>230</v>
      </c>
    </row>
    <row r="328" s="14" customFormat="1">
      <c r="A328" s="14"/>
      <c r="B328" s="213"/>
      <c r="C328" s="14"/>
      <c r="D328" s="191" t="s">
        <v>519</v>
      </c>
      <c r="E328" s="214" t="s">
        <v>1</v>
      </c>
      <c r="F328" s="215" t="s">
        <v>534</v>
      </c>
      <c r="G328" s="14"/>
      <c r="H328" s="216">
        <v>312</v>
      </c>
      <c r="I328" s="217"/>
      <c r="J328" s="14"/>
      <c r="K328" s="14"/>
      <c r="L328" s="213"/>
      <c r="M328" s="218"/>
      <c r="N328" s="219"/>
      <c r="O328" s="219"/>
      <c r="P328" s="219"/>
      <c r="Q328" s="219"/>
      <c r="R328" s="219"/>
      <c r="S328" s="219"/>
      <c r="T328" s="220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14" t="s">
        <v>519</v>
      </c>
      <c r="AU328" s="214" t="s">
        <v>89</v>
      </c>
      <c r="AV328" s="14" t="s">
        <v>235</v>
      </c>
      <c r="AW328" s="14" t="s">
        <v>35</v>
      </c>
      <c r="AX328" s="14" t="s">
        <v>87</v>
      </c>
      <c r="AY328" s="214" t="s">
        <v>230</v>
      </c>
    </row>
    <row r="329" s="2" customFormat="1" ht="16.5" customHeight="1">
      <c r="A329" s="38"/>
      <c r="B329" s="177"/>
      <c r="C329" s="178" t="s">
        <v>332</v>
      </c>
      <c r="D329" s="178" t="s">
        <v>231</v>
      </c>
      <c r="E329" s="179" t="s">
        <v>771</v>
      </c>
      <c r="F329" s="180" t="s">
        <v>772</v>
      </c>
      <c r="G329" s="181" t="s">
        <v>578</v>
      </c>
      <c r="H329" s="182">
        <v>551.71000000000004</v>
      </c>
      <c r="I329" s="183"/>
      <c r="J329" s="184">
        <f>ROUND(I329*H329,2)</f>
        <v>0</v>
      </c>
      <c r="K329" s="180" t="s">
        <v>515</v>
      </c>
      <c r="L329" s="39"/>
      <c r="M329" s="185" t="s">
        <v>1</v>
      </c>
      <c r="N329" s="186" t="s">
        <v>44</v>
      </c>
      <c r="O329" s="77"/>
      <c r="P329" s="187">
        <f>O329*H329</f>
        <v>0</v>
      </c>
      <c r="Q329" s="187">
        <v>0</v>
      </c>
      <c r="R329" s="187">
        <f>Q329*H329</f>
        <v>0</v>
      </c>
      <c r="S329" s="187">
        <v>0</v>
      </c>
      <c r="T329" s="188">
        <f>S329*H329</f>
        <v>0</v>
      </c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R329" s="189" t="s">
        <v>235</v>
      </c>
      <c r="AT329" s="189" t="s">
        <v>231</v>
      </c>
      <c r="AU329" s="189" t="s">
        <v>89</v>
      </c>
      <c r="AY329" s="19" t="s">
        <v>230</v>
      </c>
      <c r="BE329" s="190">
        <f>IF(N329="základní",J329,0)</f>
        <v>0</v>
      </c>
      <c r="BF329" s="190">
        <f>IF(N329="snížená",J329,0)</f>
        <v>0</v>
      </c>
      <c r="BG329" s="190">
        <f>IF(N329="zákl. přenesená",J329,0)</f>
        <v>0</v>
      </c>
      <c r="BH329" s="190">
        <f>IF(N329="sníž. přenesená",J329,0)</f>
        <v>0</v>
      </c>
      <c r="BI329" s="190">
        <f>IF(N329="nulová",J329,0)</f>
        <v>0</v>
      </c>
      <c r="BJ329" s="19" t="s">
        <v>87</v>
      </c>
      <c r="BK329" s="190">
        <f>ROUND(I329*H329,2)</f>
        <v>0</v>
      </c>
      <c r="BL329" s="19" t="s">
        <v>235</v>
      </c>
      <c r="BM329" s="189" t="s">
        <v>3662</v>
      </c>
    </row>
    <row r="330" s="2" customFormat="1">
      <c r="A330" s="38"/>
      <c r="B330" s="39"/>
      <c r="C330" s="38"/>
      <c r="D330" s="191" t="s">
        <v>237</v>
      </c>
      <c r="E330" s="38"/>
      <c r="F330" s="192" t="s">
        <v>774</v>
      </c>
      <c r="G330" s="38"/>
      <c r="H330" s="38"/>
      <c r="I330" s="193"/>
      <c r="J330" s="38"/>
      <c r="K330" s="38"/>
      <c r="L330" s="39"/>
      <c r="M330" s="194"/>
      <c r="N330" s="195"/>
      <c r="O330" s="77"/>
      <c r="P330" s="77"/>
      <c r="Q330" s="77"/>
      <c r="R330" s="77"/>
      <c r="S330" s="77"/>
      <c r="T330" s="7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T330" s="19" t="s">
        <v>237</v>
      </c>
      <c r="AU330" s="19" t="s">
        <v>89</v>
      </c>
    </row>
    <row r="331" s="2" customFormat="1">
      <c r="A331" s="38"/>
      <c r="B331" s="39"/>
      <c r="C331" s="38"/>
      <c r="D331" s="199" t="s">
        <v>397</v>
      </c>
      <c r="E331" s="38"/>
      <c r="F331" s="200" t="s">
        <v>775</v>
      </c>
      <c r="G331" s="38"/>
      <c r="H331" s="38"/>
      <c r="I331" s="193"/>
      <c r="J331" s="38"/>
      <c r="K331" s="38"/>
      <c r="L331" s="39"/>
      <c r="M331" s="194"/>
      <c r="N331" s="195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397</v>
      </c>
      <c r="AU331" s="19" t="s">
        <v>89</v>
      </c>
    </row>
    <row r="332" s="15" customFormat="1">
      <c r="A332" s="15"/>
      <c r="B332" s="221"/>
      <c r="C332" s="15"/>
      <c r="D332" s="191" t="s">
        <v>519</v>
      </c>
      <c r="E332" s="222" t="s">
        <v>1</v>
      </c>
      <c r="F332" s="223" t="s">
        <v>3615</v>
      </c>
      <c r="G332" s="15"/>
      <c r="H332" s="222" t="s">
        <v>1</v>
      </c>
      <c r="I332" s="224"/>
      <c r="J332" s="15"/>
      <c r="K332" s="15"/>
      <c r="L332" s="221"/>
      <c r="M332" s="225"/>
      <c r="N332" s="226"/>
      <c r="O332" s="226"/>
      <c r="P332" s="226"/>
      <c r="Q332" s="226"/>
      <c r="R332" s="226"/>
      <c r="S332" s="226"/>
      <c r="T332" s="227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22" t="s">
        <v>519</v>
      </c>
      <c r="AU332" s="222" t="s">
        <v>89</v>
      </c>
      <c r="AV332" s="15" t="s">
        <v>87</v>
      </c>
      <c r="AW332" s="15" t="s">
        <v>35</v>
      </c>
      <c r="AX332" s="15" t="s">
        <v>79</v>
      </c>
      <c r="AY332" s="222" t="s">
        <v>230</v>
      </c>
    </row>
    <row r="333" s="13" customFormat="1">
      <c r="A333" s="13"/>
      <c r="B333" s="205"/>
      <c r="C333" s="13"/>
      <c r="D333" s="191" t="s">
        <v>519</v>
      </c>
      <c r="E333" s="206" t="s">
        <v>1</v>
      </c>
      <c r="F333" s="207" t="s">
        <v>3616</v>
      </c>
      <c r="G333" s="13"/>
      <c r="H333" s="208">
        <v>760.29999999999995</v>
      </c>
      <c r="I333" s="209"/>
      <c r="J333" s="13"/>
      <c r="K333" s="13"/>
      <c r="L333" s="205"/>
      <c r="M333" s="210"/>
      <c r="N333" s="211"/>
      <c r="O333" s="211"/>
      <c r="P333" s="211"/>
      <c r="Q333" s="211"/>
      <c r="R333" s="211"/>
      <c r="S333" s="211"/>
      <c r="T333" s="21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06" t="s">
        <v>519</v>
      </c>
      <c r="AU333" s="206" t="s">
        <v>89</v>
      </c>
      <c r="AV333" s="13" t="s">
        <v>89</v>
      </c>
      <c r="AW333" s="13" t="s">
        <v>35</v>
      </c>
      <c r="AX333" s="13" t="s">
        <v>79</v>
      </c>
      <c r="AY333" s="206" t="s">
        <v>230</v>
      </c>
    </row>
    <row r="334" s="16" customFormat="1">
      <c r="A334" s="16"/>
      <c r="B334" s="228"/>
      <c r="C334" s="16"/>
      <c r="D334" s="191" t="s">
        <v>519</v>
      </c>
      <c r="E334" s="229" t="s">
        <v>1</v>
      </c>
      <c r="F334" s="230" t="s">
        <v>685</v>
      </c>
      <c r="G334" s="16"/>
      <c r="H334" s="231">
        <v>760.29999999999995</v>
      </c>
      <c r="I334" s="232"/>
      <c r="J334" s="16"/>
      <c r="K334" s="16"/>
      <c r="L334" s="228"/>
      <c r="M334" s="233"/>
      <c r="N334" s="234"/>
      <c r="O334" s="234"/>
      <c r="P334" s="234"/>
      <c r="Q334" s="234"/>
      <c r="R334" s="234"/>
      <c r="S334" s="234"/>
      <c r="T334" s="235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T334" s="229" t="s">
        <v>519</v>
      </c>
      <c r="AU334" s="229" t="s">
        <v>89</v>
      </c>
      <c r="AV334" s="16" t="s">
        <v>241</v>
      </c>
      <c r="AW334" s="16" t="s">
        <v>35</v>
      </c>
      <c r="AX334" s="16" t="s">
        <v>79</v>
      </c>
      <c r="AY334" s="229" t="s">
        <v>230</v>
      </c>
    </row>
    <row r="335" s="15" customFormat="1">
      <c r="A335" s="15"/>
      <c r="B335" s="221"/>
      <c r="C335" s="15"/>
      <c r="D335" s="191" t="s">
        <v>519</v>
      </c>
      <c r="E335" s="222" t="s">
        <v>1</v>
      </c>
      <c r="F335" s="223" t="s">
        <v>3619</v>
      </c>
      <c r="G335" s="15"/>
      <c r="H335" s="222" t="s">
        <v>1</v>
      </c>
      <c r="I335" s="224"/>
      <c r="J335" s="15"/>
      <c r="K335" s="15"/>
      <c r="L335" s="221"/>
      <c r="M335" s="225"/>
      <c r="N335" s="226"/>
      <c r="O335" s="226"/>
      <c r="P335" s="226"/>
      <c r="Q335" s="226"/>
      <c r="R335" s="226"/>
      <c r="S335" s="226"/>
      <c r="T335" s="227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22" t="s">
        <v>519</v>
      </c>
      <c r="AU335" s="222" t="s">
        <v>89</v>
      </c>
      <c r="AV335" s="15" t="s">
        <v>87</v>
      </c>
      <c r="AW335" s="15" t="s">
        <v>35</v>
      </c>
      <c r="AX335" s="15" t="s">
        <v>79</v>
      </c>
      <c r="AY335" s="222" t="s">
        <v>230</v>
      </c>
    </row>
    <row r="336" s="13" customFormat="1">
      <c r="A336" s="13"/>
      <c r="B336" s="205"/>
      <c r="C336" s="13"/>
      <c r="D336" s="191" t="s">
        <v>519</v>
      </c>
      <c r="E336" s="206" t="s">
        <v>1</v>
      </c>
      <c r="F336" s="207" t="s">
        <v>3620</v>
      </c>
      <c r="G336" s="13"/>
      <c r="H336" s="208">
        <v>33.799999999999997</v>
      </c>
      <c r="I336" s="209"/>
      <c r="J336" s="13"/>
      <c r="K336" s="13"/>
      <c r="L336" s="205"/>
      <c r="M336" s="210"/>
      <c r="N336" s="211"/>
      <c r="O336" s="211"/>
      <c r="P336" s="211"/>
      <c r="Q336" s="211"/>
      <c r="R336" s="211"/>
      <c r="S336" s="211"/>
      <c r="T336" s="21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06" t="s">
        <v>519</v>
      </c>
      <c r="AU336" s="206" t="s">
        <v>89</v>
      </c>
      <c r="AV336" s="13" t="s">
        <v>89</v>
      </c>
      <c r="AW336" s="13" t="s">
        <v>35</v>
      </c>
      <c r="AX336" s="13" t="s">
        <v>79</v>
      </c>
      <c r="AY336" s="206" t="s">
        <v>230</v>
      </c>
    </row>
    <row r="337" s="15" customFormat="1">
      <c r="A337" s="15"/>
      <c r="B337" s="221"/>
      <c r="C337" s="15"/>
      <c r="D337" s="191" t="s">
        <v>519</v>
      </c>
      <c r="E337" s="222" t="s">
        <v>1</v>
      </c>
      <c r="F337" s="223" t="s">
        <v>3615</v>
      </c>
      <c r="G337" s="15"/>
      <c r="H337" s="222" t="s">
        <v>1</v>
      </c>
      <c r="I337" s="224"/>
      <c r="J337" s="15"/>
      <c r="K337" s="15"/>
      <c r="L337" s="221"/>
      <c r="M337" s="225"/>
      <c r="N337" s="226"/>
      <c r="O337" s="226"/>
      <c r="P337" s="226"/>
      <c r="Q337" s="226"/>
      <c r="R337" s="226"/>
      <c r="S337" s="226"/>
      <c r="T337" s="227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T337" s="222" t="s">
        <v>519</v>
      </c>
      <c r="AU337" s="222" t="s">
        <v>89</v>
      </c>
      <c r="AV337" s="15" t="s">
        <v>87</v>
      </c>
      <c r="AW337" s="15" t="s">
        <v>35</v>
      </c>
      <c r="AX337" s="15" t="s">
        <v>79</v>
      </c>
      <c r="AY337" s="222" t="s">
        <v>230</v>
      </c>
    </row>
    <row r="338" s="13" customFormat="1">
      <c r="A338" s="13"/>
      <c r="B338" s="205"/>
      <c r="C338" s="13"/>
      <c r="D338" s="191" t="s">
        <v>519</v>
      </c>
      <c r="E338" s="206" t="s">
        <v>1</v>
      </c>
      <c r="F338" s="207" t="s">
        <v>3621</v>
      </c>
      <c r="G338" s="13"/>
      <c r="H338" s="208">
        <v>190.07499999999999</v>
      </c>
      <c r="I338" s="209"/>
      <c r="J338" s="13"/>
      <c r="K338" s="13"/>
      <c r="L338" s="205"/>
      <c r="M338" s="210"/>
      <c r="N338" s="211"/>
      <c r="O338" s="211"/>
      <c r="P338" s="211"/>
      <c r="Q338" s="211"/>
      <c r="R338" s="211"/>
      <c r="S338" s="211"/>
      <c r="T338" s="21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06" t="s">
        <v>519</v>
      </c>
      <c r="AU338" s="206" t="s">
        <v>89</v>
      </c>
      <c r="AV338" s="13" t="s">
        <v>89</v>
      </c>
      <c r="AW338" s="13" t="s">
        <v>35</v>
      </c>
      <c r="AX338" s="13" t="s">
        <v>79</v>
      </c>
      <c r="AY338" s="206" t="s">
        <v>230</v>
      </c>
    </row>
    <row r="339" s="16" customFormat="1">
      <c r="A339" s="16"/>
      <c r="B339" s="228"/>
      <c r="C339" s="16"/>
      <c r="D339" s="191" t="s">
        <v>519</v>
      </c>
      <c r="E339" s="229" t="s">
        <v>1</v>
      </c>
      <c r="F339" s="230" t="s">
        <v>685</v>
      </c>
      <c r="G339" s="16"/>
      <c r="H339" s="231">
        <v>223.875</v>
      </c>
      <c r="I339" s="232"/>
      <c r="J339" s="16"/>
      <c r="K339" s="16"/>
      <c r="L339" s="228"/>
      <c r="M339" s="233"/>
      <c r="N339" s="234"/>
      <c r="O339" s="234"/>
      <c r="P339" s="234"/>
      <c r="Q339" s="234"/>
      <c r="R339" s="234"/>
      <c r="S339" s="234"/>
      <c r="T339" s="235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T339" s="229" t="s">
        <v>519</v>
      </c>
      <c r="AU339" s="229" t="s">
        <v>89</v>
      </c>
      <c r="AV339" s="16" t="s">
        <v>241</v>
      </c>
      <c r="AW339" s="16" t="s">
        <v>35</v>
      </c>
      <c r="AX339" s="16" t="s">
        <v>79</v>
      </c>
      <c r="AY339" s="229" t="s">
        <v>230</v>
      </c>
    </row>
    <row r="340" s="15" customFormat="1">
      <c r="A340" s="15"/>
      <c r="B340" s="221"/>
      <c r="C340" s="15"/>
      <c r="D340" s="191" t="s">
        <v>519</v>
      </c>
      <c r="E340" s="222" t="s">
        <v>1</v>
      </c>
      <c r="F340" s="223" t="s">
        <v>3663</v>
      </c>
      <c r="G340" s="15"/>
      <c r="H340" s="222" t="s">
        <v>1</v>
      </c>
      <c r="I340" s="224"/>
      <c r="J340" s="15"/>
      <c r="K340" s="15"/>
      <c r="L340" s="221"/>
      <c r="M340" s="225"/>
      <c r="N340" s="226"/>
      <c r="O340" s="226"/>
      <c r="P340" s="226"/>
      <c r="Q340" s="226"/>
      <c r="R340" s="226"/>
      <c r="S340" s="226"/>
      <c r="T340" s="227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22" t="s">
        <v>519</v>
      </c>
      <c r="AU340" s="222" t="s">
        <v>89</v>
      </c>
      <c r="AV340" s="15" t="s">
        <v>87</v>
      </c>
      <c r="AW340" s="15" t="s">
        <v>35</v>
      </c>
      <c r="AX340" s="15" t="s">
        <v>79</v>
      </c>
      <c r="AY340" s="222" t="s">
        <v>230</v>
      </c>
    </row>
    <row r="341" s="13" customFormat="1">
      <c r="A341" s="13"/>
      <c r="B341" s="205"/>
      <c r="C341" s="13"/>
      <c r="D341" s="191" t="s">
        <v>519</v>
      </c>
      <c r="E341" s="206" t="s">
        <v>1</v>
      </c>
      <c r="F341" s="207" t="s">
        <v>3664</v>
      </c>
      <c r="G341" s="13"/>
      <c r="H341" s="208">
        <v>-78.629999999999995</v>
      </c>
      <c r="I341" s="209"/>
      <c r="J341" s="13"/>
      <c r="K341" s="13"/>
      <c r="L341" s="205"/>
      <c r="M341" s="210"/>
      <c r="N341" s="211"/>
      <c r="O341" s="211"/>
      <c r="P341" s="211"/>
      <c r="Q341" s="211"/>
      <c r="R341" s="211"/>
      <c r="S341" s="211"/>
      <c r="T341" s="21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06" t="s">
        <v>519</v>
      </c>
      <c r="AU341" s="206" t="s">
        <v>89</v>
      </c>
      <c r="AV341" s="13" t="s">
        <v>89</v>
      </c>
      <c r="AW341" s="13" t="s">
        <v>35</v>
      </c>
      <c r="AX341" s="13" t="s">
        <v>79</v>
      </c>
      <c r="AY341" s="206" t="s">
        <v>230</v>
      </c>
    </row>
    <row r="342" s="13" customFormat="1">
      <c r="A342" s="13"/>
      <c r="B342" s="205"/>
      <c r="C342" s="13"/>
      <c r="D342" s="191" t="s">
        <v>519</v>
      </c>
      <c r="E342" s="206" t="s">
        <v>1</v>
      </c>
      <c r="F342" s="207" t="s">
        <v>3665</v>
      </c>
      <c r="G342" s="13"/>
      <c r="H342" s="208">
        <v>-353.83499999999998</v>
      </c>
      <c r="I342" s="209"/>
      <c r="J342" s="13"/>
      <c r="K342" s="13"/>
      <c r="L342" s="205"/>
      <c r="M342" s="210"/>
      <c r="N342" s="211"/>
      <c r="O342" s="211"/>
      <c r="P342" s="211"/>
      <c r="Q342" s="211"/>
      <c r="R342" s="211"/>
      <c r="S342" s="211"/>
      <c r="T342" s="21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06" t="s">
        <v>519</v>
      </c>
      <c r="AU342" s="206" t="s">
        <v>89</v>
      </c>
      <c r="AV342" s="13" t="s">
        <v>89</v>
      </c>
      <c r="AW342" s="13" t="s">
        <v>35</v>
      </c>
      <c r="AX342" s="13" t="s">
        <v>79</v>
      </c>
      <c r="AY342" s="206" t="s">
        <v>230</v>
      </c>
    </row>
    <row r="343" s="16" customFormat="1">
      <c r="A343" s="16"/>
      <c r="B343" s="228"/>
      <c r="C343" s="16"/>
      <c r="D343" s="191" t="s">
        <v>519</v>
      </c>
      <c r="E343" s="229" t="s">
        <v>1</v>
      </c>
      <c r="F343" s="230" t="s">
        <v>685</v>
      </c>
      <c r="G343" s="16"/>
      <c r="H343" s="231">
        <v>-432.46499999999998</v>
      </c>
      <c r="I343" s="232"/>
      <c r="J343" s="16"/>
      <c r="K343" s="16"/>
      <c r="L343" s="228"/>
      <c r="M343" s="233"/>
      <c r="N343" s="234"/>
      <c r="O343" s="234"/>
      <c r="P343" s="234"/>
      <c r="Q343" s="234"/>
      <c r="R343" s="234"/>
      <c r="S343" s="234"/>
      <c r="T343" s="235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T343" s="229" t="s">
        <v>519</v>
      </c>
      <c r="AU343" s="229" t="s">
        <v>89</v>
      </c>
      <c r="AV343" s="16" t="s">
        <v>241</v>
      </c>
      <c r="AW343" s="16" t="s">
        <v>35</v>
      </c>
      <c r="AX343" s="16" t="s">
        <v>79</v>
      </c>
      <c r="AY343" s="229" t="s">
        <v>230</v>
      </c>
    </row>
    <row r="344" s="14" customFormat="1">
      <c r="A344" s="14"/>
      <c r="B344" s="213"/>
      <c r="C344" s="14"/>
      <c r="D344" s="191" t="s">
        <v>519</v>
      </c>
      <c r="E344" s="214" t="s">
        <v>1</v>
      </c>
      <c r="F344" s="215" t="s">
        <v>534</v>
      </c>
      <c r="G344" s="14"/>
      <c r="H344" s="216">
        <v>551.71000000000004</v>
      </c>
      <c r="I344" s="217"/>
      <c r="J344" s="14"/>
      <c r="K344" s="14"/>
      <c r="L344" s="213"/>
      <c r="M344" s="218"/>
      <c r="N344" s="219"/>
      <c r="O344" s="219"/>
      <c r="P344" s="219"/>
      <c r="Q344" s="219"/>
      <c r="R344" s="219"/>
      <c r="S344" s="219"/>
      <c r="T344" s="220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14" t="s">
        <v>519</v>
      </c>
      <c r="AU344" s="214" t="s">
        <v>89</v>
      </c>
      <c r="AV344" s="14" t="s">
        <v>235</v>
      </c>
      <c r="AW344" s="14" t="s">
        <v>35</v>
      </c>
      <c r="AX344" s="14" t="s">
        <v>87</v>
      </c>
      <c r="AY344" s="214" t="s">
        <v>230</v>
      </c>
    </row>
    <row r="345" s="2" customFormat="1" ht="16.5" customHeight="1">
      <c r="A345" s="38"/>
      <c r="B345" s="177"/>
      <c r="C345" s="236" t="s">
        <v>336</v>
      </c>
      <c r="D345" s="236" t="s">
        <v>745</v>
      </c>
      <c r="E345" s="237" t="s">
        <v>779</v>
      </c>
      <c r="F345" s="238" t="s">
        <v>780</v>
      </c>
      <c r="G345" s="239" t="s">
        <v>748</v>
      </c>
      <c r="H345" s="240">
        <v>1103.4200000000001</v>
      </c>
      <c r="I345" s="241"/>
      <c r="J345" s="242">
        <f>ROUND(I345*H345,2)</f>
        <v>0</v>
      </c>
      <c r="K345" s="238" t="s">
        <v>515</v>
      </c>
      <c r="L345" s="243"/>
      <c r="M345" s="244" t="s">
        <v>1</v>
      </c>
      <c r="N345" s="245" t="s">
        <v>44</v>
      </c>
      <c r="O345" s="77"/>
      <c r="P345" s="187">
        <f>O345*H345</f>
        <v>0</v>
      </c>
      <c r="Q345" s="187">
        <v>0</v>
      </c>
      <c r="R345" s="187">
        <f>Q345*H345</f>
        <v>0</v>
      </c>
      <c r="S345" s="187">
        <v>0</v>
      </c>
      <c r="T345" s="188">
        <f>S345*H345</f>
        <v>0</v>
      </c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R345" s="189" t="s">
        <v>260</v>
      </c>
      <c r="AT345" s="189" t="s">
        <v>745</v>
      </c>
      <c r="AU345" s="189" t="s">
        <v>89</v>
      </c>
      <c r="AY345" s="19" t="s">
        <v>230</v>
      </c>
      <c r="BE345" s="190">
        <f>IF(N345="základní",J345,0)</f>
        <v>0</v>
      </c>
      <c r="BF345" s="190">
        <f>IF(N345="snížená",J345,0)</f>
        <v>0</v>
      </c>
      <c r="BG345" s="190">
        <f>IF(N345="zákl. přenesená",J345,0)</f>
        <v>0</v>
      </c>
      <c r="BH345" s="190">
        <f>IF(N345="sníž. přenesená",J345,0)</f>
        <v>0</v>
      </c>
      <c r="BI345" s="190">
        <f>IF(N345="nulová",J345,0)</f>
        <v>0</v>
      </c>
      <c r="BJ345" s="19" t="s">
        <v>87</v>
      </c>
      <c r="BK345" s="190">
        <f>ROUND(I345*H345,2)</f>
        <v>0</v>
      </c>
      <c r="BL345" s="19" t="s">
        <v>235</v>
      </c>
      <c r="BM345" s="189" t="s">
        <v>3666</v>
      </c>
    </row>
    <row r="346" s="2" customFormat="1">
      <c r="A346" s="38"/>
      <c r="B346" s="39"/>
      <c r="C346" s="38"/>
      <c r="D346" s="191" t="s">
        <v>237</v>
      </c>
      <c r="E346" s="38"/>
      <c r="F346" s="192" t="s">
        <v>780</v>
      </c>
      <c r="G346" s="38"/>
      <c r="H346" s="38"/>
      <c r="I346" s="193"/>
      <c r="J346" s="38"/>
      <c r="K346" s="38"/>
      <c r="L346" s="39"/>
      <c r="M346" s="194"/>
      <c r="N346" s="195"/>
      <c r="O346" s="77"/>
      <c r="P346" s="77"/>
      <c r="Q346" s="77"/>
      <c r="R346" s="77"/>
      <c r="S346" s="77"/>
      <c r="T346" s="7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T346" s="19" t="s">
        <v>237</v>
      </c>
      <c r="AU346" s="19" t="s">
        <v>89</v>
      </c>
    </row>
    <row r="347" s="13" customFormat="1">
      <c r="A347" s="13"/>
      <c r="B347" s="205"/>
      <c r="C347" s="13"/>
      <c r="D347" s="191" t="s">
        <v>519</v>
      </c>
      <c r="E347" s="13"/>
      <c r="F347" s="207" t="s">
        <v>3667</v>
      </c>
      <c r="G347" s="13"/>
      <c r="H347" s="208">
        <v>1103.4200000000001</v>
      </c>
      <c r="I347" s="209"/>
      <c r="J347" s="13"/>
      <c r="K347" s="13"/>
      <c r="L347" s="205"/>
      <c r="M347" s="210"/>
      <c r="N347" s="211"/>
      <c r="O347" s="211"/>
      <c r="P347" s="211"/>
      <c r="Q347" s="211"/>
      <c r="R347" s="211"/>
      <c r="S347" s="211"/>
      <c r="T347" s="21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06" t="s">
        <v>519</v>
      </c>
      <c r="AU347" s="206" t="s">
        <v>89</v>
      </c>
      <c r="AV347" s="13" t="s">
        <v>89</v>
      </c>
      <c r="AW347" s="13" t="s">
        <v>3</v>
      </c>
      <c r="AX347" s="13" t="s">
        <v>87</v>
      </c>
      <c r="AY347" s="206" t="s">
        <v>230</v>
      </c>
    </row>
    <row r="348" s="2" customFormat="1" ht="16.5" customHeight="1">
      <c r="A348" s="38"/>
      <c r="B348" s="177"/>
      <c r="C348" s="178" t="s">
        <v>340</v>
      </c>
      <c r="D348" s="178" t="s">
        <v>231</v>
      </c>
      <c r="E348" s="179" t="s">
        <v>789</v>
      </c>
      <c r="F348" s="180" t="s">
        <v>790</v>
      </c>
      <c r="G348" s="181" t="s">
        <v>578</v>
      </c>
      <c r="H348" s="182">
        <v>353.83499999999998</v>
      </c>
      <c r="I348" s="183"/>
      <c r="J348" s="184">
        <f>ROUND(I348*H348,2)</f>
        <v>0</v>
      </c>
      <c r="K348" s="180" t="s">
        <v>515</v>
      </c>
      <c r="L348" s="39"/>
      <c r="M348" s="185" t="s">
        <v>1</v>
      </c>
      <c r="N348" s="186" t="s">
        <v>44</v>
      </c>
      <c r="O348" s="77"/>
      <c r="P348" s="187">
        <f>O348*H348</f>
        <v>0</v>
      </c>
      <c r="Q348" s="187">
        <v>0</v>
      </c>
      <c r="R348" s="187">
        <f>Q348*H348</f>
        <v>0</v>
      </c>
      <c r="S348" s="187">
        <v>0</v>
      </c>
      <c r="T348" s="188">
        <f>S348*H348</f>
        <v>0</v>
      </c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189" t="s">
        <v>235</v>
      </c>
      <c r="AT348" s="189" t="s">
        <v>231</v>
      </c>
      <c r="AU348" s="189" t="s">
        <v>89</v>
      </c>
      <c r="AY348" s="19" t="s">
        <v>230</v>
      </c>
      <c r="BE348" s="190">
        <f>IF(N348="základní",J348,0)</f>
        <v>0</v>
      </c>
      <c r="BF348" s="190">
        <f>IF(N348="snížená",J348,0)</f>
        <v>0</v>
      </c>
      <c r="BG348" s="190">
        <f>IF(N348="zákl. přenesená",J348,0)</f>
        <v>0</v>
      </c>
      <c r="BH348" s="190">
        <f>IF(N348="sníž. přenesená",J348,0)</f>
        <v>0</v>
      </c>
      <c r="BI348" s="190">
        <f>IF(N348="nulová",J348,0)</f>
        <v>0</v>
      </c>
      <c r="BJ348" s="19" t="s">
        <v>87</v>
      </c>
      <c r="BK348" s="190">
        <f>ROUND(I348*H348,2)</f>
        <v>0</v>
      </c>
      <c r="BL348" s="19" t="s">
        <v>235</v>
      </c>
      <c r="BM348" s="189" t="s">
        <v>3668</v>
      </c>
    </row>
    <row r="349" s="2" customFormat="1">
      <c r="A349" s="38"/>
      <c r="B349" s="39"/>
      <c r="C349" s="38"/>
      <c r="D349" s="191" t="s">
        <v>237</v>
      </c>
      <c r="E349" s="38"/>
      <c r="F349" s="192" t="s">
        <v>792</v>
      </c>
      <c r="G349" s="38"/>
      <c r="H349" s="38"/>
      <c r="I349" s="193"/>
      <c r="J349" s="38"/>
      <c r="K349" s="38"/>
      <c r="L349" s="39"/>
      <c r="M349" s="194"/>
      <c r="N349" s="195"/>
      <c r="O349" s="77"/>
      <c r="P349" s="77"/>
      <c r="Q349" s="77"/>
      <c r="R349" s="77"/>
      <c r="S349" s="77"/>
      <c r="T349" s="7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T349" s="19" t="s">
        <v>237</v>
      </c>
      <c r="AU349" s="19" t="s">
        <v>89</v>
      </c>
    </row>
    <row r="350" s="2" customFormat="1">
      <c r="A350" s="38"/>
      <c r="B350" s="39"/>
      <c r="C350" s="38"/>
      <c r="D350" s="199" t="s">
        <v>397</v>
      </c>
      <c r="E350" s="38"/>
      <c r="F350" s="200" t="s">
        <v>793</v>
      </c>
      <c r="G350" s="38"/>
      <c r="H350" s="38"/>
      <c r="I350" s="193"/>
      <c r="J350" s="38"/>
      <c r="K350" s="38"/>
      <c r="L350" s="39"/>
      <c r="M350" s="194"/>
      <c r="N350" s="195"/>
      <c r="O350" s="77"/>
      <c r="P350" s="77"/>
      <c r="Q350" s="77"/>
      <c r="R350" s="77"/>
      <c r="S350" s="77"/>
      <c r="T350" s="7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T350" s="19" t="s">
        <v>397</v>
      </c>
      <c r="AU350" s="19" t="s">
        <v>89</v>
      </c>
    </row>
    <row r="351" s="13" customFormat="1">
      <c r="A351" s="13"/>
      <c r="B351" s="205"/>
      <c r="C351" s="13"/>
      <c r="D351" s="191" t="s">
        <v>519</v>
      </c>
      <c r="E351" s="206" t="s">
        <v>1</v>
      </c>
      <c r="F351" s="207" t="s">
        <v>3669</v>
      </c>
      <c r="G351" s="13"/>
      <c r="H351" s="208">
        <v>353.83499999999998</v>
      </c>
      <c r="I351" s="209"/>
      <c r="J351" s="13"/>
      <c r="K351" s="13"/>
      <c r="L351" s="205"/>
      <c r="M351" s="210"/>
      <c r="N351" s="211"/>
      <c r="O351" s="211"/>
      <c r="P351" s="211"/>
      <c r="Q351" s="211"/>
      <c r="R351" s="211"/>
      <c r="S351" s="211"/>
      <c r="T351" s="21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06" t="s">
        <v>519</v>
      </c>
      <c r="AU351" s="206" t="s">
        <v>89</v>
      </c>
      <c r="AV351" s="13" t="s">
        <v>89</v>
      </c>
      <c r="AW351" s="13" t="s">
        <v>35</v>
      </c>
      <c r="AX351" s="13" t="s">
        <v>79</v>
      </c>
      <c r="AY351" s="206" t="s">
        <v>230</v>
      </c>
    </row>
    <row r="352" s="14" customFormat="1">
      <c r="A352" s="14"/>
      <c r="B352" s="213"/>
      <c r="C352" s="14"/>
      <c r="D352" s="191" t="s">
        <v>519</v>
      </c>
      <c r="E352" s="214" t="s">
        <v>1</v>
      </c>
      <c r="F352" s="215" t="s">
        <v>534</v>
      </c>
      <c r="G352" s="14"/>
      <c r="H352" s="216">
        <v>353.83499999999998</v>
      </c>
      <c r="I352" s="217"/>
      <c r="J352" s="14"/>
      <c r="K352" s="14"/>
      <c r="L352" s="213"/>
      <c r="M352" s="218"/>
      <c r="N352" s="219"/>
      <c r="O352" s="219"/>
      <c r="P352" s="219"/>
      <c r="Q352" s="219"/>
      <c r="R352" s="219"/>
      <c r="S352" s="219"/>
      <c r="T352" s="220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14" t="s">
        <v>519</v>
      </c>
      <c r="AU352" s="214" t="s">
        <v>89</v>
      </c>
      <c r="AV352" s="14" t="s">
        <v>235</v>
      </c>
      <c r="AW352" s="14" t="s">
        <v>35</v>
      </c>
      <c r="AX352" s="14" t="s">
        <v>87</v>
      </c>
      <c r="AY352" s="214" t="s">
        <v>230</v>
      </c>
    </row>
    <row r="353" s="2" customFormat="1" ht="16.5" customHeight="1">
      <c r="A353" s="38"/>
      <c r="B353" s="177"/>
      <c r="C353" s="236" t="s">
        <v>344</v>
      </c>
      <c r="D353" s="236" t="s">
        <v>745</v>
      </c>
      <c r="E353" s="237" t="s">
        <v>3670</v>
      </c>
      <c r="F353" s="238" t="s">
        <v>3671</v>
      </c>
      <c r="G353" s="239" t="s">
        <v>748</v>
      </c>
      <c r="H353" s="240">
        <v>707.66999999999996</v>
      </c>
      <c r="I353" s="241"/>
      <c r="J353" s="242">
        <f>ROUND(I353*H353,2)</f>
        <v>0</v>
      </c>
      <c r="K353" s="238" t="s">
        <v>515</v>
      </c>
      <c r="L353" s="243"/>
      <c r="M353" s="244" t="s">
        <v>1</v>
      </c>
      <c r="N353" s="245" t="s">
        <v>44</v>
      </c>
      <c r="O353" s="77"/>
      <c r="P353" s="187">
        <f>O353*H353</f>
        <v>0</v>
      </c>
      <c r="Q353" s="187">
        <v>0</v>
      </c>
      <c r="R353" s="187">
        <f>Q353*H353</f>
        <v>0</v>
      </c>
      <c r="S353" s="187">
        <v>0</v>
      </c>
      <c r="T353" s="188">
        <f>S353*H353</f>
        <v>0</v>
      </c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R353" s="189" t="s">
        <v>260</v>
      </c>
      <c r="AT353" s="189" t="s">
        <v>745</v>
      </c>
      <c r="AU353" s="189" t="s">
        <v>89</v>
      </c>
      <c r="AY353" s="19" t="s">
        <v>230</v>
      </c>
      <c r="BE353" s="190">
        <f>IF(N353="základní",J353,0)</f>
        <v>0</v>
      </c>
      <c r="BF353" s="190">
        <f>IF(N353="snížená",J353,0)</f>
        <v>0</v>
      </c>
      <c r="BG353" s="190">
        <f>IF(N353="zákl. přenesená",J353,0)</f>
        <v>0</v>
      </c>
      <c r="BH353" s="190">
        <f>IF(N353="sníž. přenesená",J353,0)</f>
        <v>0</v>
      </c>
      <c r="BI353" s="190">
        <f>IF(N353="nulová",J353,0)</f>
        <v>0</v>
      </c>
      <c r="BJ353" s="19" t="s">
        <v>87</v>
      </c>
      <c r="BK353" s="190">
        <f>ROUND(I353*H353,2)</f>
        <v>0</v>
      </c>
      <c r="BL353" s="19" t="s">
        <v>235</v>
      </c>
      <c r="BM353" s="189" t="s">
        <v>3672</v>
      </c>
    </row>
    <row r="354" s="2" customFormat="1">
      <c r="A354" s="38"/>
      <c r="B354" s="39"/>
      <c r="C354" s="38"/>
      <c r="D354" s="191" t="s">
        <v>237</v>
      </c>
      <c r="E354" s="38"/>
      <c r="F354" s="192" t="s">
        <v>3671</v>
      </c>
      <c r="G354" s="38"/>
      <c r="H354" s="38"/>
      <c r="I354" s="193"/>
      <c r="J354" s="38"/>
      <c r="K354" s="38"/>
      <c r="L354" s="39"/>
      <c r="M354" s="194"/>
      <c r="N354" s="195"/>
      <c r="O354" s="77"/>
      <c r="P354" s="77"/>
      <c r="Q354" s="77"/>
      <c r="R354" s="77"/>
      <c r="S354" s="77"/>
      <c r="T354" s="7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T354" s="19" t="s">
        <v>237</v>
      </c>
      <c r="AU354" s="19" t="s">
        <v>89</v>
      </c>
    </row>
    <row r="355" s="13" customFormat="1">
      <c r="A355" s="13"/>
      <c r="B355" s="205"/>
      <c r="C355" s="13"/>
      <c r="D355" s="191" t="s">
        <v>519</v>
      </c>
      <c r="E355" s="13"/>
      <c r="F355" s="207" t="s">
        <v>3673</v>
      </c>
      <c r="G355" s="13"/>
      <c r="H355" s="208">
        <v>707.66999999999996</v>
      </c>
      <c r="I355" s="209"/>
      <c r="J355" s="13"/>
      <c r="K355" s="13"/>
      <c r="L355" s="205"/>
      <c r="M355" s="210"/>
      <c r="N355" s="211"/>
      <c r="O355" s="211"/>
      <c r="P355" s="211"/>
      <c r="Q355" s="211"/>
      <c r="R355" s="211"/>
      <c r="S355" s="211"/>
      <c r="T355" s="21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06" t="s">
        <v>519</v>
      </c>
      <c r="AU355" s="206" t="s">
        <v>89</v>
      </c>
      <c r="AV355" s="13" t="s">
        <v>89</v>
      </c>
      <c r="AW355" s="13" t="s">
        <v>3</v>
      </c>
      <c r="AX355" s="13" t="s">
        <v>87</v>
      </c>
      <c r="AY355" s="206" t="s">
        <v>230</v>
      </c>
    </row>
    <row r="356" s="2" customFormat="1" ht="21.75" customHeight="1">
      <c r="A356" s="38"/>
      <c r="B356" s="177"/>
      <c r="C356" s="178" t="s">
        <v>348</v>
      </c>
      <c r="D356" s="178" t="s">
        <v>231</v>
      </c>
      <c r="E356" s="179" t="s">
        <v>802</v>
      </c>
      <c r="F356" s="180" t="s">
        <v>803</v>
      </c>
      <c r="G356" s="181" t="s">
        <v>514</v>
      </c>
      <c r="H356" s="182">
        <v>520</v>
      </c>
      <c r="I356" s="183"/>
      <c r="J356" s="184">
        <f>ROUND(I356*H356,2)</f>
        <v>0</v>
      </c>
      <c r="K356" s="180" t="s">
        <v>515</v>
      </c>
      <c r="L356" s="39"/>
      <c r="M356" s="185" t="s">
        <v>1</v>
      </c>
      <c r="N356" s="186" t="s">
        <v>44</v>
      </c>
      <c r="O356" s="77"/>
      <c r="P356" s="187">
        <f>O356*H356</f>
        <v>0</v>
      </c>
      <c r="Q356" s="187">
        <v>0</v>
      </c>
      <c r="R356" s="187">
        <f>Q356*H356</f>
        <v>0</v>
      </c>
      <c r="S356" s="187">
        <v>0</v>
      </c>
      <c r="T356" s="188">
        <f>S356*H356</f>
        <v>0</v>
      </c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189" t="s">
        <v>235</v>
      </c>
      <c r="AT356" s="189" t="s">
        <v>231</v>
      </c>
      <c r="AU356" s="189" t="s">
        <v>89</v>
      </c>
      <c r="AY356" s="19" t="s">
        <v>230</v>
      </c>
      <c r="BE356" s="190">
        <f>IF(N356="základní",J356,0)</f>
        <v>0</v>
      </c>
      <c r="BF356" s="190">
        <f>IF(N356="snížená",J356,0)</f>
        <v>0</v>
      </c>
      <c r="BG356" s="190">
        <f>IF(N356="zákl. přenesená",J356,0)</f>
        <v>0</v>
      </c>
      <c r="BH356" s="190">
        <f>IF(N356="sníž. přenesená",J356,0)</f>
        <v>0</v>
      </c>
      <c r="BI356" s="190">
        <f>IF(N356="nulová",J356,0)</f>
        <v>0</v>
      </c>
      <c r="BJ356" s="19" t="s">
        <v>87</v>
      </c>
      <c r="BK356" s="190">
        <f>ROUND(I356*H356,2)</f>
        <v>0</v>
      </c>
      <c r="BL356" s="19" t="s">
        <v>235</v>
      </c>
      <c r="BM356" s="189" t="s">
        <v>3674</v>
      </c>
    </row>
    <row r="357" s="2" customFormat="1">
      <c r="A357" s="38"/>
      <c r="B357" s="39"/>
      <c r="C357" s="38"/>
      <c r="D357" s="191" t="s">
        <v>237</v>
      </c>
      <c r="E357" s="38"/>
      <c r="F357" s="192" t="s">
        <v>805</v>
      </c>
      <c r="G357" s="38"/>
      <c r="H357" s="38"/>
      <c r="I357" s="193"/>
      <c r="J357" s="38"/>
      <c r="K357" s="38"/>
      <c r="L357" s="39"/>
      <c r="M357" s="194"/>
      <c r="N357" s="195"/>
      <c r="O357" s="77"/>
      <c r="P357" s="77"/>
      <c r="Q357" s="77"/>
      <c r="R357" s="77"/>
      <c r="S357" s="77"/>
      <c r="T357" s="7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19" t="s">
        <v>237</v>
      </c>
      <c r="AU357" s="19" t="s">
        <v>89</v>
      </c>
    </row>
    <row r="358" s="2" customFormat="1">
      <c r="A358" s="38"/>
      <c r="B358" s="39"/>
      <c r="C358" s="38"/>
      <c r="D358" s="199" t="s">
        <v>397</v>
      </c>
      <c r="E358" s="38"/>
      <c r="F358" s="200" t="s">
        <v>806</v>
      </c>
      <c r="G358" s="38"/>
      <c r="H358" s="38"/>
      <c r="I358" s="193"/>
      <c r="J358" s="38"/>
      <c r="K358" s="38"/>
      <c r="L358" s="39"/>
      <c r="M358" s="194"/>
      <c r="N358" s="195"/>
      <c r="O358" s="77"/>
      <c r="P358" s="77"/>
      <c r="Q358" s="77"/>
      <c r="R358" s="77"/>
      <c r="S358" s="77"/>
      <c r="T358" s="7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T358" s="19" t="s">
        <v>397</v>
      </c>
      <c r="AU358" s="19" t="s">
        <v>89</v>
      </c>
    </row>
    <row r="359" s="15" customFormat="1">
      <c r="A359" s="15"/>
      <c r="B359" s="221"/>
      <c r="C359" s="15"/>
      <c r="D359" s="191" t="s">
        <v>519</v>
      </c>
      <c r="E359" s="222" t="s">
        <v>1</v>
      </c>
      <c r="F359" s="223" t="s">
        <v>1935</v>
      </c>
      <c r="G359" s="15"/>
      <c r="H359" s="222" t="s">
        <v>1</v>
      </c>
      <c r="I359" s="224"/>
      <c r="J359" s="15"/>
      <c r="K359" s="15"/>
      <c r="L359" s="221"/>
      <c r="M359" s="225"/>
      <c r="N359" s="226"/>
      <c r="O359" s="226"/>
      <c r="P359" s="226"/>
      <c r="Q359" s="226"/>
      <c r="R359" s="226"/>
      <c r="S359" s="226"/>
      <c r="T359" s="227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22" t="s">
        <v>519</v>
      </c>
      <c r="AU359" s="222" t="s">
        <v>89</v>
      </c>
      <c r="AV359" s="15" t="s">
        <v>87</v>
      </c>
      <c r="AW359" s="15" t="s">
        <v>35</v>
      </c>
      <c r="AX359" s="15" t="s">
        <v>79</v>
      </c>
      <c r="AY359" s="222" t="s">
        <v>230</v>
      </c>
    </row>
    <row r="360" s="13" customFormat="1">
      <c r="A360" s="13"/>
      <c r="B360" s="205"/>
      <c r="C360" s="13"/>
      <c r="D360" s="191" t="s">
        <v>519</v>
      </c>
      <c r="E360" s="206" t="s">
        <v>1</v>
      </c>
      <c r="F360" s="207" t="s">
        <v>3608</v>
      </c>
      <c r="G360" s="13"/>
      <c r="H360" s="208">
        <v>520</v>
      </c>
      <c r="I360" s="209"/>
      <c r="J360" s="13"/>
      <c r="K360" s="13"/>
      <c r="L360" s="205"/>
      <c r="M360" s="210"/>
      <c r="N360" s="211"/>
      <c r="O360" s="211"/>
      <c r="P360" s="211"/>
      <c r="Q360" s="211"/>
      <c r="R360" s="211"/>
      <c r="S360" s="211"/>
      <c r="T360" s="21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06" t="s">
        <v>519</v>
      </c>
      <c r="AU360" s="206" t="s">
        <v>89</v>
      </c>
      <c r="AV360" s="13" t="s">
        <v>89</v>
      </c>
      <c r="AW360" s="13" t="s">
        <v>35</v>
      </c>
      <c r="AX360" s="13" t="s">
        <v>79</v>
      </c>
      <c r="AY360" s="206" t="s">
        <v>230</v>
      </c>
    </row>
    <row r="361" s="14" customFormat="1">
      <c r="A361" s="14"/>
      <c r="B361" s="213"/>
      <c r="C361" s="14"/>
      <c r="D361" s="191" t="s">
        <v>519</v>
      </c>
      <c r="E361" s="214" t="s">
        <v>1</v>
      </c>
      <c r="F361" s="215" t="s">
        <v>534</v>
      </c>
      <c r="G361" s="14"/>
      <c r="H361" s="216">
        <v>520</v>
      </c>
      <c r="I361" s="217"/>
      <c r="J361" s="14"/>
      <c r="K361" s="14"/>
      <c r="L361" s="213"/>
      <c r="M361" s="218"/>
      <c r="N361" s="219"/>
      <c r="O361" s="219"/>
      <c r="P361" s="219"/>
      <c r="Q361" s="219"/>
      <c r="R361" s="219"/>
      <c r="S361" s="219"/>
      <c r="T361" s="220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14" t="s">
        <v>519</v>
      </c>
      <c r="AU361" s="214" t="s">
        <v>89</v>
      </c>
      <c r="AV361" s="14" t="s">
        <v>235</v>
      </c>
      <c r="AW361" s="14" t="s">
        <v>35</v>
      </c>
      <c r="AX361" s="14" t="s">
        <v>87</v>
      </c>
      <c r="AY361" s="214" t="s">
        <v>230</v>
      </c>
    </row>
    <row r="362" s="2" customFormat="1" ht="21.75" customHeight="1">
      <c r="A362" s="38"/>
      <c r="B362" s="177"/>
      <c r="C362" s="178" t="s">
        <v>352</v>
      </c>
      <c r="D362" s="178" t="s">
        <v>231</v>
      </c>
      <c r="E362" s="179" t="s">
        <v>2080</v>
      </c>
      <c r="F362" s="180" t="s">
        <v>2081</v>
      </c>
      <c r="G362" s="181" t="s">
        <v>514</v>
      </c>
      <c r="H362" s="182">
        <v>520</v>
      </c>
      <c r="I362" s="183"/>
      <c r="J362" s="184">
        <f>ROUND(I362*H362,2)</f>
        <v>0</v>
      </c>
      <c r="K362" s="180" t="s">
        <v>515</v>
      </c>
      <c r="L362" s="39"/>
      <c r="M362" s="185" t="s">
        <v>1</v>
      </c>
      <c r="N362" s="186" t="s">
        <v>44</v>
      </c>
      <c r="O362" s="77"/>
      <c r="P362" s="187">
        <f>O362*H362</f>
        <v>0</v>
      </c>
      <c r="Q362" s="187">
        <v>0</v>
      </c>
      <c r="R362" s="187">
        <f>Q362*H362</f>
        <v>0</v>
      </c>
      <c r="S362" s="187">
        <v>0</v>
      </c>
      <c r="T362" s="188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189" t="s">
        <v>235</v>
      </c>
      <c r="AT362" s="189" t="s">
        <v>231</v>
      </c>
      <c r="AU362" s="189" t="s">
        <v>89</v>
      </c>
      <c r="AY362" s="19" t="s">
        <v>230</v>
      </c>
      <c r="BE362" s="190">
        <f>IF(N362="základní",J362,0)</f>
        <v>0</v>
      </c>
      <c r="BF362" s="190">
        <f>IF(N362="snížená",J362,0)</f>
        <v>0</v>
      </c>
      <c r="BG362" s="190">
        <f>IF(N362="zákl. přenesená",J362,0)</f>
        <v>0</v>
      </c>
      <c r="BH362" s="190">
        <f>IF(N362="sníž. přenesená",J362,0)</f>
        <v>0</v>
      </c>
      <c r="BI362" s="190">
        <f>IF(N362="nulová",J362,0)</f>
        <v>0</v>
      </c>
      <c r="BJ362" s="19" t="s">
        <v>87</v>
      </c>
      <c r="BK362" s="190">
        <f>ROUND(I362*H362,2)</f>
        <v>0</v>
      </c>
      <c r="BL362" s="19" t="s">
        <v>235</v>
      </c>
      <c r="BM362" s="189" t="s">
        <v>3675</v>
      </c>
    </row>
    <row r="363" s="2" customFormat="1">
      <c r="A363" s="38"/>
      <c r="B363" s="39"/>
      <c r="C363" s="38"/>
      <c r="D363" s="191" t="s">
        <v>237</v>
      </c>
      <c r="E363" s="38"/>
      <c r="F363" s="192" t="s">
        <v>2083</v>
      </c>
      <c r="G363" s="38"/>
      <c r="H363" s="38"/>
      <c r="I363" s="193"/>
      <c r="J363" s="38"/>
      <c r="K363" s="38"/>
      <c r="L363" s="39"/>
      <c r="M363" s="194"/>
      <c r="N363" s="195"/>
      <c r="O363" s="77"/>
      <c r="P363" s="77"/>
      <c r="Q363" s="77"/>
      <c r="R363" s="77"/>
      <c r="S363" s="77"/>
      <c r="T363" s="7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T363" s="19" t="s">
        <v>237</v>
      </c>
      <c r="AU363" s="19" t="s">
        <v>89</v>
      </c>
    </row>
    <row r="364" s="2" customFormat="1">
      <c r="A364" s="38"/>
      <c r="B364" s="39"/>
      <c r="C364" s="38"/>
      <c r="D364" s="199" t="s">
        <v>397</v>
      </c>
      <c r="E364" s="38"/>
      <c r="F364" s="200" t="s">
        <v>2084</v>
      </c>
      <c r="G364" s="38"/>
      <c r="H364" s="38"/>
      <c r="I364" s="193"/>
      <c r="J364" s="38"/>
      <c r="K364" s="38"/>
      <c r="L364" s="39"/>
      <c r="M364" s="194"/>
      <c r="N364" s="195"/>
      <c r="O364" s="77"/>
      <c r="P364" s="77"/>
      <c r="Q364" s="77"/>
      <c r="R364" s="77"/>
      <c r="S364" s="77"/>
      <c r="T364" s="7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T364" s="19" t="s">
        <v>397</v>
      </c>
      <c r="AU364" s="19" t="s">
        <v>89</v>
      </c>
    </row>
    <row r="365" s="15" customFormat="1">
      <c r="A365" s="15"/>
      <c r="B365" s="221"/>
      <c r="C365" s="15"/>
      <c r="D365" s="191" t="s">
        <v>519</v>
      </c>
      <c r="E365" s="222" t="s">
        <v>1</v>
      </c>
      <c r="F365" s="223" t="s">
        <v>1957</v>
      </c>
      <c r="G365" s="15"/>
      <c r="H365" s="222" t="s">
        <v>1</v>
      </c>
      <c r="I365" s="224"/>
      <c r="J365" s="15"/>
      <c r="K365" s="15"/>
      <c r="L365" s="221"/>
      <c r="M365" s="225"/>
      <c r="N365" s="226"/>
      <c r="O365" s="226"/>
      <c r="P365" s="226"/>
      <c r="Q365" s="226"/>
      <c r="R365" s="226"/>
      <c r="S365" s="226"/>
      <c r="T365" s="227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22" t="s">
        <v>519</v>
      </c>
      <c r="AU365" s="222" t="s">
        <v>89</v>
      </c>
      <c r="AV365" s="15" t="s">
        <v>87</v>
      </c>
      <c r="AW365" s="15" t="s">
        <v>35</v>
      </c>
      <c r="AX365" s="15" t="s">
        <v>79</v>
      </c>
      <c r="AY365" s="222" t="s">
        <v>230</v>
      </c>
    </row>
    <row r="366" s="13" customFormat="1">
      <c r="A366" s="13"/>
      <c r="B366" s="205"/>
      <c r="C366" s="13"/>
      <c r="D366" s="191" t="s">
        <v>519</v>
      </c>
      <c r="E366" s="206" t="s">
        <v>1</v>
      </c>
      <c r="F366" s="207" t="s">
        <v>3608</v>
      </c>
      <c r="G366" s="13"/>
      <c r="H366" s="208">
        <v>520</v>
      </c>
      <c r="I366" s="209"/>
      <c r="J366" s="13"/>
      <c r="K366" s="13"/>
      <c r="L366" s="205"/>
      <c r="M366" s="210"/>
      <c r="N366" s="211"/>
      <c r="O366" s="211"/>
      <c r="P366" s="211"/>
      <c r="Q366" s="211"/>
      <c r="R366" s="211"/>
      <c r="S366" s="211"/>
      <c r="T366" s="21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06" t="s">
        <v>519</v>
      </c>
      <c r="AU366" s="206" t="s">
        <v>89</v>
      </c>
      <c r="AV366" s="13" t="s">
        <v>89</v>
      </c>
      <c r="AW366" s="13" t="s">
        <v>35</v>
      </c>
      <c r="AX366" s="13" t="s">
        <v>79</v>
      </c>
      <c r="AY366" s="206" t="s">
        <v>230</v>
      </c>
    </row>
    <row r="367" s="14" customFormat="1">
      <c r="A367" s="14"/>
      <c r="B367" s="213"/>
      <c r="C367" s="14"/>
      <c r="D367" s="191" t="s">
        <v>519</v>
      </c>
      <c r="E367" s="214" t="s">
        <v>1</v>
      </c>
      <c r="F367" s="215" t="s">
        <v>534</v>
      </c>
      <c r="G367" s="14"/>
      <c r="H367" s="216">
        <v>520</v>
      </c>
      <c r="I367" s="217"/>
      <c r="J367" s="14"/>
      <c r="K367" s="14"/>
      <c r="L367" s="213"/>
      <c r="M367" s="218"/>
      <c r="N367" s="219"/>
      <c r="O367" s="219"/>
      <c r="P367" s="219"/>
      <c r="Q367" s="219"/>
      <c r="R367" s="219"/>
      <c r="S367" s="219"/>
      <c r="T367" s="220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14" t="s">
        <v>519</v>
      </c>
      <c r="AU367" s="214" t="s">
        <v>89</v>
      </c>
      <c r="AV367" s="14" t="s">
        <v>235</v>
      </c>
      <c r="AW367" s="14" t="s">
        <v>35</v>
      </c>
      <c r="AX367" s="14" t="s">
        <v>87</v>
      </c>
      <c r="AY367" s="214" t="s">
        <v>230</v>
      </c>
    </row>
    <row r="368" s="12" customFormat="1" ht="22.8" customHeight="1">
      <c r="A368" s="12"/>
      <c r="B368" s="166"/>
      <c r="C368" s="12"/>
      <c r="D368" s="167" t="s">
        <v>78</v>
      </c>
      <c r="E368" s="197" t="s">
        <v>235</v>
      </c>
      <c r="F368" s="197" t="s">
        <v>845</v>
      </c>
      <c r="G368" s="12"/>
      <c r="H368" s="12"/>
      <c r="I368" s="169"/>
      <c r="J368" s="198">
        <f>BK368</f>
        <v>0</v>
      </c>
      <c r="K368" s="12"/>
      <c r="L368" s="166"/>
      <c r="M368" s="171"/>
      <c r="N368" s="172"/>
      <c r="O368" s="172"/>
      <c r="P368" s="173">
        <f>SUM(P369:P373)</f>
        <v>0</v>
      </c>
      <c r="Q368" s="172"/>
      <c r="R368" s="173">
        <f>SUM(R369:R373)</f>
        <v>0</v>
      </c>
      <c r="S368" s="172"/>
      <c r="T368" s="174">
        <f>SUM(T369:T373)</f>
        <v>0</v>
      </c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R368" s="167" t="s">
        <v>87</v>
      </c>
      <c r="AT368" s="175" t="s">
        <v>78</v>
      </c>
      <c r="AU368" s="175" t="s">
        <v>87</v>
      </c>
      <c r="AY368" s="167" t="s">
        <v>230</v>
      </c>
      <c r="BK368" s="176">
        <f>SUM(BK369:BK373)</f>
        <v>0</v>
      </c>
    </row>
    <row r="369" s="2" customFormat="1" ht="16.5" customHeight="1">
      <c r="A369" s="38"/>
      <c r="B369" s="177"/>
      <c r="C369" s="178" t="s">
        <v>356</v>
      </c>
      <c r="D369" s="178" t="s">
        <v>231</v>
      </c>
      <c r="E369" s="179" t="s">
        <v>846</v>
      </c>
      <c r="F369" s="180" t="s">
        <v>847</v>
      </c>
      <c r="G369" s="181" t="s">
        <v>578</v>
      </c>
      <c r="H369" s="182">
        <v>78.629999999999995</v>
      </c>
      <c r="I369" s="183"/>
      <c r="J369" s="184">
        <f>ROUND(I369*H369,2)</f>
        <v>0</v>
      </c>
      <c r="K369" s="180" t="s">
        <v>515</v>
      </c>
      <c r="L369" s="39"/>
      <c r="M369" s="185" t="s">
        <v>1</v>
      </c>
      <c r="N369" s="186" t="s">
        <v>44</v>
      </c>
      <c r="O369" s="77"/>
      <c r="P369" s="187">
        <f>O369*H369</f>
        <v>0</v>
      </c>
      <c r="Q369" s="187">
        <v>0</v>
      </c>
      <c r="R369" s="187">
        <f>Q369*H369</f>
        <v>0</v>
      </c>
      <c r="S369" s="187">
        <v>0</v>
      </c>
      <c r="T369" s="188">
        <f>S369*H369</f>
        <v>0</v>
      </c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R369" s="189" t="s">
        <v>235</v>
      </c>
      <c r="AT369" s="189" t="s">
        <v>231</v>
      </c>
      <c r="AU369" s="189" t="s">
        <v>89</v>
      </c>
      <c r="AY369" s="19" t="s">
        <v>230</v>
      </c>
      <c r="BE369" s="190">
        <f>IF(N369="základní",J369,0)</f>
        <v>0</v>
      </c>
      <c r="BF369" s="190">
        <f>IF(N369="snížená",J369,0)</f>
        <v>0</v>
      </c>
      <c r="BG369" s="190">
        <f>IF(N369="zákl. přenesená",J369,0)</f>
        <v>0</v>
      </c>
      <c r="BH369" s="190">
        <f>IF(N369="sníž. přenesená",J369,0)</f>
        <v>0</v>
      </c>
      <c r="BI369" s="190">
        <f>IF(N369="nulová",J369,0)</f>
        <v>0</v>
      </c>
      <c r="BJ369" s="19" t="s">
        <v>87</v>
      </c>
      <c r="BK369" s="190">
        <f>ROUND(I369*H369,2)</f>
        <v>0</v>
      </c>
      <c r="BL369" s="19" t="s">
        <v>235</v>
      </c>
      <c r="BM369" s="189" t="s">
        <v>3676</v>
      </c>
    </row>
    <row r="370" s="2" customFormat="1">
      <c r="A370" s="38"/>
      <c r="B370" s="39"/>
      <c r="C370" s="38"/>
      <c r="D370" s="191" t="s">
        <v>237</v>
      </c>
      <c r="E370" s="38"/>
      <c r="F370" s="192" t="s">
        <v>849</v>
      </c>
      <c r="G370" s="38"/>
      <c r="H370" s="38"/>
      <c r="I370" s="193"/>
      <c r="J370" s="38"/>
      <c r="K370" s="38"/>
      <c r="L370" s="39"/>
      <c r="M370" s="194"/>
      <c r="N370" s="195"/>
      <c r="O370" s="77"/>
      <c r="P370" s="77"/>
      <c r="Q370" s="77"/>
      <c r="R370" s="77"/>
      <c r="S370" s="77"/>
      <c r="T370" s="7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T370" s="19" t="s">
        <v>237</v>
      </c>
      <c r="AU370" s="19" t="s">
        <v>89</v>
      </c>
    </row>
    <row r="371" s="2" customFormat="1">
      <c r="A371" s="38"/>
      <c r="B371" s="39"/>
      <c r="C371" s="38"/>
      <c r="D371" s="199" t="s">
        <v>397</v>
      </c>
      <c r="E371" s="38"/>
      <c r="F371" s="200" t="s">
        <v>850</v>
      </c>
      <c r="G371" s="38"/>
      <c r="H371" s="38"/>
      <c r="I371" s="193"/>
      <c r="J371" s="38"/>
      <c r="K371" s="38"/>
      <c r="L371" s="39"/>
      <c r="M371" s="194"/>
      <c r="N371" s="195"/>
      <c r="O371" s="77"/>
      <c r="P371" s="77"/>
      <c r="Q371" s="77"/>
      <c r="R371" s="77"/>
      <c r="S371" s="77"/>
      <c r="T371" s="7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T371" s="19" t="s">
        <v>397</v>
      </c>
      <c r="AU371" s="19" t="s">
        <v>89</v>
      </c>
    </row>
    <row r="372" s="13" customFormat="1">
      <c r="A372" s="13"/>
      <c r="B372" s="205"/>
      <c r="C372" s="13"/>
      <c r="D372" s="191" t="s">
        <v>519</v>
      </c>
      <c r="E372" s="206" t="s">
        <v>1</v>
      </c>
      <c r="F372" s="207" t="s">
        <v>3677</v>
      </c>
      <c r="G372" s="13"/>
      <c r="H372" s="208">
        <v>78.629999999999995</v>
      </c>
      <c r="I372" s="209"/>
      <c r="J372" s="13"/>
      <c r="K372" s="13"/>
      <c r="L372" s="205"/>
      <c r="M372" s="210"/>
      <c r="N372" s="211"/>
      <c r="O372" s="211"/>
      <c r="P372" s="211"/>
      <c r="Q372" s="211"/>
      <c r="R372" s="211"/>
      <c r="S372" s="211"/>
      <c r="T372" s="21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06" t="s">
        <v>519</v>
      </c>
      <c r="AU372" s="206" t="s">
        <v>89</v>
      </c>
      <c r="AV372" s="13" t="s">
        <v>89</v>
      </c>
      <c r="AW372" s="13" t="s">
        <v>35</v>
      </c>
      <c r="AX372" s="13" t="s">
        <v>79</v>
      </c>
      <c r="AY372" s="206" t="s">
        <v>230</v>
      </c>
    </row>
    <row r="373" s="14" customFormat="1">
      <c r="A373" s="14"/>
      <c r="B373" s="213"/>
      <c r="C373" s="14"/>
      <c r="D373" s="191" t="s">
        <v>519</v>
      </c>
      <c r="E373" s="214" t="s">
        <v>1</v>
      </c>
      <c r="F373" s="215" t="s">
        <v>534</v>
      </c>
      <c r="G373" s="14"/>
      <c r="H373" s="216">
        <v>78.629999999999995</v>
      </c>
      <c r="I373" s="217"/>
      <c r="J373" s="14"/>
      <c r="K373" s="14"/>
      <c r="L373" s="213"/>
      <c r="M373" s="218"/>
      <c r="N373" s="219"/>
      <c r="O373" s="219"/>
      <c r="P373" s="219"/>
      <c r="Q373" s="219"/>
      <c r="R373" s="219"/>
      <c r="S373" s="219"/>
      <c r="T373" s="220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14" t="s">
        <v>519</v>
      </c>
      <c r="AU373" s="214" t="s">
        <v>89</v>
      </c>
      <c r="AV373" s="14" t="s">
        <v>235</v>
      </c>
      <c r="AW373" s="14" t="s">
        <v>35</v>
      </c>
      <c r="AX373" s="14" t="s">
        <v>87</v>
      </c>
      <c r="AY373" s="214" t="s">
        <v>230</v>
      </c>
    </row>
    <row r="374" s="12" customFormat="1" ht="22.8" customHeight="1">
      <c r="A374" s="12"/>
      <c r="B374" s="166"/>
      <c r="C374" s="12"/>
      <c r="D374" s="167" t="s">
        <v>78</v>
      </c>
      <c r="E374" s="197" t="s">
        <v>248</v>
      </c>
      <c r="F374" s="197" t="s">
        <v>860</v>
      </c>
      <c r="G374" s="12"/>
      <c r="H374" s="12"/>
      <c r="I374" s="169"/>
      <c r="J374" s="198">
        <f>BK374</f>
        <v>0</v>
      </c>
      <c r="K374" s="12"/>
      <c r="L374" s="166"/>
      <c r="M374" s="171"/>
      <c r="N374" s="172"/>
      <c r="O374" s="172"/>
      <c r="P374" s="173">
        <f>SUM(P375:P411)</f>
        <v>0</v>
      </c>
      <c r="Q374" s="172"/>
      <c r="R374" s="173">
        <f>SUM(R375:R411)</f>
        <v>0</v>
      </c>
      <c r="S374" s="172"/>
      <c r="T374" s="174">
        <f>SUM(T375:T411)</f>
        <v>0</v>
      </c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R374" s="167" t="s">
        <v>87</v>
      </c>
      <c r="AT374" s="175" t="s">
        <v>78</v>
      </c>
      <c r="AU374" s="175" t="s">
        <v>87</v>
      </c>
      <c r="AY374" s="167" t="s">
        <v>230</v>
      </c>
      <c r="BK374" s="176">
        <f>SUM(BK375:BK411)</f>
        <v>0</v>
      </c>
    </row>
    <row r="375" s="2" customFormat="1" ht="16.5" customHeight="1">
      <c r="A375" s="38"/>
      <c r="B375" s="177"/>
      <c r="C375" s="178" t="s">
        <v>360</v>
      </c>
      <c r="D375" s="178" t="s">
        <v>231</v>
      </c>
      <c r="E375" s="179" t="s">
        <v>3678</v>
      </c>
      <c r="F375" s="180" t="s">
        <v>3679</v>
      </c>
      <c r="G375" s="181" t="s">
        <v>514</v>
      </c>
      <c r="H375" s="182">
        <v>26</v>
      </c>
      <c r="I375" s="183"/>
      <c r="J375" s="184">
        <f>ROUND(I375*H375,2)</f>
        <v>0</v>
      </c>
      <c r="K375" s="180" t="s">
        <v>515</v>
      </c>
      <c r="L375" s="39"/>
      <c r="M375" s="185" t="s">
        <v>1</v>
      </c>
      <c r="N375" s="186" t="s">
        <v>44</v>
      </c>
      <c r="O375" s="77"/>
      <c r="P375" s="187">
        <f>O375*H375</f>
        <v>0</v>
      </c>
      <c r="Q375" s="187">
        <v>0</v>
      </c>
      <c r="R375" s="187">
        <f>Q375*H375</f>
        <v>0</v>
      </c>
      <c r="S375" s="187">
        <v>0</v>
      </c>
      <c r="T375" s="188">
        <f>S375*H375</f>
        <v>0</v>
      </c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R375" s="189" t="s">
        <v>235</v>
      </c>
      <c r="AT375" s="189" t="s">
        <v>231</v>
      </c>
      <c r="AU375" s="189" t="s">
        <v>89</v>
      </c>
      <c r="AY375" s="19" t="s">
        <v>230</v>
      </c>
      <c r="BE375" s="190">
        <f>IF(N375="základní",J375,0)</f>
        <v>0</v>
      </c>
      <c r="BF375" s="190">
        <f>IF(N375="snížená",J375,0)</f>
        <v>0</v>
      </c>
      <c r="BG375" s="190">
        <f>IF(N375="zákl. přenesená",J375,0)</f>
        <v>0</v>
      </c>
      <c r="BH375" s="190">
        <f>IF(N375="sníž. přenesená",J375,0)</f>
        <v>0</v>
      </c>
      <c r="BI375" s="190">
        <f>IF(N375="nulová",J375,0)</f>
        <v>0</v>
      </c>
      <c r="BJ375" s="19" t="s">
        <v>87</v>
      </c>
      <c r="BK375" s="190">
        <f>ROUND(I375*H375,2)</f>
        <v>0</v>
      </c>
      <c r="BL375" s="19" t="s">
        <v>235</v>
      </c>
      <c r="BM375" s="189" t="s">
        <v>3680</v>
      </c>
    </row>
    <row r="376" s="2" customFormat="1">
      <c r="A376" s="38"/>
      <c r="B376" s="39"/>
      <c r="C376" s="38"/>
      <c r="D376" s="191" t="s">
        <v>237</v>
      </c>
      <c r="E376" s="38"/>
      <c r="F376" s="192" t="s">
        <v>3681</v>
      </c>
      <c r="G376" s="38"/>
      <c r="H376" s="38"/>
      <c r="I376" s="193"/>
      <c r="J376" s="38"/>
      <c r="K376" s="38"/>
      <c r="L376" s="39"/>
      <c r="M376" s="194"/>
      <c r="N376" s="195"/>
      <c r="O376" s="77"/>
      <c r="P376" s="77"/>
      <c r="Q376" s="77"/>
      <c r="R376" s="77"/>
      <c r="S376" s="77"/>
      <c r="T376" s="7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T376" s="19" t="s">
        <v>237</v>
      </c>
      <c r="AU376" s="19" t="s">
        <v>89</v>
      </c>
    </row>
    <row r="377" s="2" customFormat="1">
      <c r="A377" s="38"/>
      <c r="B377" s="39"/>
      <c r="C377" s="38"/>
      <c r="D377" s="199" t="s">
        <v>397</v>
      </c>
      <c r="E377" s="38"/>
      <c r="F377" s="200" t="s">
        <v>3682</v>
      </c>
      <c r="G377" s="38"/>
      <c r="H377" s="38"/>
      <c r="I377" s="193"/>
      <c r="J377" s="38"/>
      <c r="K377" s="38"/>
      <c r="L377" s="39"/>
      <c r="M377" s="194"/>
      <c r="N377" s="195"/>
      <c r="O377" s="77"/>
      <c r="P377" s="77"/>
      <c r="Q377" s="77"/>
      <c r="R377" s="77"/>
      <c r="S377" s="77"/>
      <c r="T377" s="7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T377" s="19" t="s">
        <v>397</v>
      </c>
      <c r="AU377" s="19" t="s">
        <v>89</v>
      </c>
    </row>
    <row r="378" s="15" customFormat="1">
      <c r="A378" s="15"/>
      <c r="B378" s="221"/>
      <c r="C378" s="15"/>
      <c r="D378" s="191" t="s">
        <v>519</v>
      </c>
      <c r="E378" s="222" t="s">
        <v>1</v>
      </c>
      <c r="F378" s="223" t="s">
        <v>3593</v>
      </c>
      <c r="G378" s="15"/>
      <c r="H378" s="222" t="s">
        <v>1</v>
      </c>
      <c r="I378" s="224"/>
      <c r="J378" s="15"/>
      <c r="K378" s="15"/>
      <c r="L378" s="221"/>
      <c r="M378" s="225"/>
      <c r="N378" s="226"/>
      <c r="O378" s="226"/>
      <c r="P378" s="226"/>
      <c r="Q378" s="226"/>
      <c r="R378" s="226"/>
      <c r="S378" s="226"/>
      <c r="T378" s="227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22" t="s">
        <v>519</v>
      </c>
      <c r="AU378" s="222" t="s">
        <v>89</v>
      </c>
      <c r="AV378" s="15" t="s">
        <v>87</v>
      </c>
      <c r="AW378" s="15" t="s">
        <v>35</v>
      </c>
      <c r="AX378" s="15" t="s">
        <v>79</v>
      </c>
      <c r="AY378" s="222" t="s">
        <v>230</v>
      </c>
    </row>
    <row r="379" s="13" customFormat="1">
      <c r="A379" s="13"/>
      <c r="B379" s="205"/>
      <c r="C379" s="13"/>
      <c r="D379" s="191" t="s">
        <v>519</v>
      </c>
      <c r="E379" s="206" t="s">
        <v>1</v>
      </c>
      <c r="F379" s="207" t="s">
        <v>3594</v>
      </c>
      <c r="G379" s="13"/>
      <c r="H379" s="208">
        <v>26</v>
      </c>
      <c r="I379" s="209"/>
      <c r="J379" s="13"/>
      <c r="K379" s="13"/>
      <c r="L379" s="205"/>
      <c r="M379" s="210"/>
      <c r="N379" s="211"/>
      <c r="O379" s="211"/>
      <c r="P379" s="211"/>
      <c r="Q379" s="211"/>
      <c r="R379" s="211"/>
      <c r="S379" s="211"/>
      <c r="T379" s="21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06" t="s">
        <v>519</v>
      </c>
      <c r="AU379" s="206" t="s">
        <v>89</v>
      </c>
      <c r="AV379" s="13" t="s">
        <v>89</v>
      </c>
      <c r="AW379" s="13" t="s">
        <v>35</v>
      </c>
      <c r="AX379" s="13" t="s">
        <v>79</v>
      </c>
      <c r="AY379" s="206" t="s">
        <v>230</v>
      </c>
    </row>
    <row r="380" s="14" customFormat="1">
      <c r="A380" s="14"/>
      <c r="B380" s="213"/>
      <c r="C380" s="14"/>
      <c r="D380" s="191" t="s">
        <v>519</v>
      </c>
      <c r="E380" s="214" t="s">
        <v>1</v>
      </c>
      <c r="F380" s="215" t="s">
        <v>534</v>
      </c>
      <c r="G380" s="14"/>
      <c r="H380" s="216">
        <v>26</v>
      </c>
      <c r="I380" s="217"/>
      <c r="J380" s="14"/>
      <c r="K380" s="14"/>
      <c r="L380" s="213"/>
      <c r="M380" s="218"/>
      <c r="N380" s="219"/>
      <c r="O380" s="219"/>
      <c r="P380" s="219"/>
      <c r="Q380" s="219"/>
      <c r="R380" s="219"/>
      <c r="S380" s="219"/>
      <c r="T380" s="22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14" t="s">
        <v>519</v>
      </c>
      <c r="AU380" s="214" t="s">
        <v>89</v>
      </c>
      <c r="AV380" s="14" t="s">
        <v>235</v>
      </c>
      <c r="AW380" s="14" t="s">
        <v>35</v>
      </c>
      <c r="AX380" s="14" t="s">
        <v>87</v>
      </c>
      <c r="AY380" s="214" t="s">
        <v>230</v>
      </c>
    </row>
    <row r="381" s="2" customFormat="1" ht="16.5" customHeight="1">
      <c r="A381" s="38"/>
      <c r="B381" s="177"/>
      <c r="C381" s="178" t="s">
        <v>367</v>
      </c>
      <c r="D381" s="178" t="s">
        <v>231</v>
      </c>
      <c r="E381" s="179" t="s">
        <v>3683</v>
      </c>
      <c r="F381" s="180" t="s">
        <v>3684</v>
      </c>
      <c r="G381" s="181" t="s">
        <v>514</v>
      </c>
      <c r="H381" s="182">
        <v>52</v>
      </c>
      <c r="I381" s="183"/>
      <c r="J381" s="184">
        <f>ROUND(I381*H381,2)</f>
        <v>0</v>
      </c>
      <c r="K381" s="180" t="s">
        <v>515</v>
      </c>
      <c r="L381" s="39"/>
      <c r="M381" s="185" t="s">
        <v>1</v>
      </c>
      <c r="N381" s="186" t="s">
        <v>44</v>
      </c>
      <c r="O381" s="77"/>
      <c r="P381" s="187">
        <f>O381*H381</f>
        <v>0</v>
      </c>
      <c r="Q381" s="187">
        <v>0</v>
      </c>
      <c r="R381" s="187">
        <f>Q381*H381</f>
        <v>0</v>
      </c>
      <c r="S381" s="187">
        <v>0</v>
      </c>
      <c r="T381" s="188">
        <f>S381*H381</f>
        <v>0</v>
      </c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R381" s="189" t="s">
        <v>235</v>
      </c>
      <c r="AT381" s="189" t="s">
        <v>231</v>
      </c>
      <c r="AU381" s="189" t="s">
        <v>89</v>
      </c>
      <c r="AY381" s="19" t="s">
        <v>230</v>
      </c>
      <c r="BE381" s="190">
        <f>IF(N381="základní",J381,0)</f>
        <v>0</v>
      </c>
      <c r="BF381" s="190">
        <f>IF(N381="snížená",J381,0)</f>
        <v>0</v>
      </c>
      <c r="BG381" s="190">
        <f>IF(N381="zákl. přenesená",J381,0)</f>
        <v>0</v>
      </c>
      <c r="BH381" s="190">
        <f>IF(N381="sníž. přenesená",J381,0)</f>
        <v>0</v>
      </c>
      <c r="BI381" s="190">
        <f>IF(N381="nulová",J381,0)</f>
        <v>0</v>
      </c>
      <c r="BJ381" s="19" t="s">
        <v>87</v>
      </c>
      <c r="BK381" s="190">
        <f>ROUND(I381*H381,2)</f>
        <v>0</v>
      </c>
      <c r="BL381" s="19" t="s">
        <v>235</v>
      </c>
      <c r="BM381" s="189" t="s">
        <v>3685</v>
      </c>
    </row>
    <row r="382" s="2" customFormat="1">
      <c r="A382" s="38"/>
      <c r="B382" s="39"/>
      <c r="C382" s="38"/>
      <c r="D382" s="191" t="s">
        <v>237</v>
      </c>
      <c r="E382" s="38"/>
      <c r="F382" s="192" t="s">
        <v>3686</v>
      </c>
      <c r="G382" s="38"/>
      <c r="H382" s="38"/>
      <c r="I382" s="193"/>
      <c r="J382" s="38"/>
      <c r="K382" s="38"/>
      <c r="L382" s="39"/>
      <c r="M382" s="194"/>
      <c r="N382" s="195"/>
      <c r="O382" s="77"/>
      <c r="P382" s="77"/>
      <c r="Q382" s="77"/>
      <c r="R382" s="77"/>
      <c r="S382" s="77"/>
      <c r="T382" s="7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T382" s="19" t="s">
        <v>237</v>
      </c>
      <c r="AU382" s="19" t="s">
        <v>89</v>
      </c>
    </row>
    <row r="383" s="2" customFormat="1">
      <c r="A383" s="38"/>
      <c r="B383" s="39"/>
      <c r="C383" s="38"/>
      <c r="D383" s="199" t="s">
        <v>397</v>
      </c>
      <c r="E383" s="38"/>
      <c r="F383" s="200" t="s">
        <v>3687</v>
      </c>
      <c r="G383" s="38"/>
      <c r="H383" s="38"/>
      <c r="I383" s="193"/>
      <c r="J383" s="38"/>
      <c r="K383" s="38"/>
      <c r="L383" s="39"/>
      <c r="M383" s="194"/>
      <c r="N383" s="195"/>
      <c r="O383" s="77"/>
      <c r="P383" s="77"/>
      <c r="Q383" s="77"/>
      <c r="R383" s="77"/>
      <c r="S383" s="77"/>
      <c r="T383" s="7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T383" s="19" t="s">
        <v>397</v>
      </c>
      <c r="AU383" s="19" t="s">
        <v>89</v>
      </c>
    </row>
    <row r="384" s="15" customFormat="1">
      <c r="A384" s="15"/>
      <c r="B384" s="221"/>
      <c r="C384" s="15"/>
      <c r="D384" s="191" t="s">
        <v>519</v>
      </c>
      <c r="E384" s="222" t="s">
        <v>1</v>
      </c>
      <c r="F384" s="223" t="s">
        <v>3593</v>
      </c>
      <c r="G384" s="15"/>
      <c r="H384" s="222" t="s">
        <v>1</v>
      </c>
      <c r="I384" s="224"/>
      <c r="J384" s="15"/>
      <c r="K384" s="15"/>
      <c r="L384" s="221"/>
      <c r="M384" s="225"/>
      <c r="N384" s="226"/>
      <c r="O384" s="226"/>
      <c r="P384" s="226"/>
      <c r="Q384" s="226"/>
      <c r="R384" s="226"/>
      <c r="S384" s="226"/>
      <c r="T384" s="227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T384" s="222" t="s">
        <v>519</v>
      </c>
      <c r="AU384" s="222" t="s">
        <v>89</v>
      </c>
      <c r="AV384" s="15" t="s">
        <v>87</v>
      </c>
      <c r="AW384" s="15" t="s">
        <v>35</v>
      </c>
      <c r="AX384" s="15" t="s">
        <v>79</v>
      </c>
      <c r="AY384" s="222" t="s">
        <v>230</v>
      </c>
    </row>
    <row r="385" s="13" customFormat="1">
      <c r="A385" s="13"/>
      <c r="B385" s="205"/>
      <c r="C385" s="13"/>
      <c r="D385" s="191" t="s">
        <v>519</v>
      </c>
      <c r="E385" s="206" t="s">
        <v>1</v>
      </c>
      <c r="F385" s="207" t="s">
        <v>3688</v>
      </c>
      <c r="G385" s="13"/>
      <c r="H385" s="208">
        <v>52</v>
      </c>
      <c r="I385" s="209"/>
      <c r="J385" s="13"/>
      <c r="K385" s="13"/>
      <c r="L385" s="205"/>
      <c r="M385" s="210"/>
      <c r="N385" s="211"/>
      <c r="O385" s="211"/>
      <c r="P385" s="211"/>
      <c r="Q385" s="211"/>
      <c r="R385" s="211"/>
      <c r="S385" s="211"/>
      <c r="T385" s="21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06" t="s">
        <v>519</v>
      </c>
      <c r="AU385" s="206" t="s">
        <v>89</v>
      </c>
      <c r="AV385" s="13" t="s">
        <v>89</v>
      </c>
      <c r="AW385" s="13" t="s">
        <v>35</v>
      </c>
      <c r="AX385" s="13" t="s">
        <v>79</v>
      </c>
      <c r="AY385" s="206" t="s">
        <v>230</v>
      </c>
    </row>
    <row r="386" s="14" customFormat="1">
      <c r="A386" s="14"/>
      <c r="B386" s="213"/>
      <c r="C386" s="14"/>
      <c r="D386" s="191" t="s">
        <v>519</v>
      </c>
      <c r="E386" s="214" t="s">
        <v>1</v>
      </c>
      <c r="F386" s="215" t="s">
        <v>534</v>
      </c>
      <c r="G386" s="14"/>
      <c r="H386" s="216">
        <v>52</v>
      </c>
      <c r="I386" s="217"/>
      <c r="J386" s="14"/>
      <c r="K386" s="14"/>
      <c r="L386" s="213"/>
      <c r="M386" s="218"/>
      <c r="N386" s="219"/>
      <c r="O386" s="219"/>
      <c r="P386" s="219"/>
      <c r="Q386" s="219"/>
      <c r="R386" s="219"/>
      <c r="S386" s="219"/>
      <c r="T386" s="22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14" t="s">
        <v>519</v>
      </c>
      <c r="AU386" s="214" t="s">
        <v>89</v>
      </c>
      <c r="AV386" s="14" t="s">
        <v>235</v>
      </c>
      <c r="AW386" s="14" t="s">
        <v>35</v>
      </c>
      <c r="AX386" s="14" t="s">
        <v>87</v>
      </c>
      <c r="AY386" s="214" t="s">
        <v>230</v>
      </c>
    </row>
    <row r="387" s="2" customFormat="1" ht="16.5" customHeight="1">
      <c r="A387" s="38"/>
      <c r="B387" s="177"/>
      <c r="C387" s="178" t="s">
        <v>373</v>
      </c>
      <c r="D387" s="178" t="s">
        <v>231</v>
      </c>
      <c r="E387" s="179" t="s">
        <v>3689</v>
      </c>
      <c r="F387" s="180" t="s">
        <v>3690</v>
      </c>
      <c r="G387" s="181" t="s">
        <v>514</v>
      </c>
      <c r="H387" s="182">
        <v>26</v>
      </c>
      <c r="I387" s="183"/>
      <c r="J387" s="184">
        <f>ROUND(I387*H387,2)</f>
        <v>0</v>
      </c>
      <c r="K387" s="180" t="s">
        <v>515</v>
      </c>
      <c r="L387" s="39"/>
      <c r="M387" s="185" t="s">
        <v>1</v>
      </c>
      <c r="N387" s="186" t="s">
        <v>44</v>
      </c>
      <c r="O387" s="77"/>
      <c r="P387" s="187">
        <f>O387*H387</f>
        <v>0</v>
      </c>
      <c r="Q387" s="187">
        <v>0</v>
      </c>
      <c r="R387" s="187">
        <f>Q387*H387</f>
        <v>0</v>
      </c>
      <c r="S387" s="187">
        <v>0</v>
      </c>
      <c r="T387" s="188">
        <f>S387*H387</f>
        <v>0</v>
      </c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R387" s="189" t="s">
        <v>235</v>
      </c>
      <c r="AT387" s="189" t="s">
        <v>231</v>
      </c>
      <c r="AU387" s="189" t="s">
        <v>89</v>
      </c>
      <c r="AY387" s="19" t="s">
        <v>230</v>
      </c>
      <c r="BE387" s="190">
        <f>IF(N387="základní",J387,0)</f>
        <v>0</v>
      </c>
      <c r="BF387" s="190">
        <f>IF(N387="snížená",J387,0)</f>
        <v>0</v>
      </c>
      <c r="BG387" s="190">
        <f>IF(N387="zákl. přenesená",J387,0)</f>
        <v>0</v>
      </c>
      <c r="BH387" s="190">
        <f>IF(N387="sníž. přenesená",J387,0)</f>
        <v>0</v>
      </c>
      <c r="BI387" s="190">
        <f>IF(N387="nulová",J387,0)</f>
        <v>0</v>
      </c>
      <c r="BJ387" s="19" t="s">
        <v>87</v>
      </c>
      <c r="BK387" s="190">
        <f>ROUND(I387*H387,2)</f>
        <v>0</v>
      </c>
      <c r="BL387" s="19" t="s">
        <v>235</v>
      </c>
      <c r="BM387" s="189" t="s">
        <v>3691</v>
      </c>
    </row>
    <row r="388" s="2" customFormat="1">
      <c r="A388" s="38"/>
      <c r="B388" s="39"/>
      <c r="C388" s="38"/>
      <c r="D388" s="191" t="s">
        <v>237</v>
      </c>
      <c r="E388" s="38"/>
      <c r="F388" s="192" t="s">
        <v>3692</v>
      </c>
      <c r="G388" s="38"/>
      <c r="H388" s="38"/>
      <c r="I388" s="193"/>
      <c r="J388" s="38"/>
      <c r="K388" s="38"/>
      <c r="L388" s="39"/>
      <c r="M388" s="194"/>
      <c r="N388" s="195"/>
      <c r="O388" s="77"/>
      <c r="P388" s="77"/>
      <c r="Q388" s="77"/>
      <c r="R388" s="77"/>
      <c r="S388" s="77"/>
      <c r="T388" s="7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T388" s="19" t="s">
        <v>237</v>
      </c>
      <c r="AU388" s="19" t="s">
        <v>89</v>
      </c>
    </row>
    <row r="389" s="2" customFormat="1">
      <c r="A389" s="38"/>
      <c r="B389" s="39"/>
      <c r="C389" s="38"/>
      <c r="D389" s="199" t="s">
        <v>397</v>
      </c>
      <c r="E389" s="38"/>
      <c r="F389" s="200" t="s">
        <v>3693</v>
      </c>
      <c r="G389" s="38"/>
      <c r="H389" s="38"/>
      <c r="I389" s="193"/>
      <c r="J389" s="38"/>
      <c r="K389" s="38"/>
      <c r="L389" s="39"/>
      <c r="M389" s="194"/>
      <c r="N389" s="195"/>
      <c r="O389" s="77"/>
      <c r="P389" s="77"/>
      <c r="Q389" s="77"/>
      <c r="R389" s="77"/>
      <c r="S389" s="77"/>
      <c r="T389" s="7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19" t="s">
        <v>397</v>
      </c>
      <c r="AU389" s="19" t="s">
        <v>89</v>
      </c>
    </row>
    <row r="390" s="15" customFormat="1">
      <c r="A390" s="15"/>
      <c r="B390" s="221"/>
      <c r="C390" s="15"/>
      <c r="D390" s="191" t="s">
        <v>519</v>
      </c>
      <c r="E390" s="222" t="s">
        <v>1</v>
      </c>
      <c r="F390" s="223" t="s">
        <v>3593</v>
      </c>
      <c r="G390" s="15"/>
      <c r="H390" s="222" t="s">
        <v>1</v>
      </c>
      <c r="I390" s="224"/>
      <c r="J390" s="15"/>
      <c r="K390" s="15"/>
      <c r="L390" s="221"/>
      <c r="M390" s="225"/>
      <c r="N390" s="226"/>
      <c r="O390" s="226"/>
      <c r="P390" s="226"/>
      <c r="Q390" s="226"/>
      <c r="R390" s="226"/>
      <c r="S390" s="226"/>
      <c r="T390" s="227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22" t="s">
        <v>519</v>
      </c>
      <c r="AU390" s="222" t="s">
        <v>89</v>
      </c>
      <c r="AV390" s="15" t="s">
        <v>87</v>
      </c>
      <c r="AW390" s="15" t="s">
        <v>35</v>
      </c>
      <c r="AX390" s="15" t="s">
        <v>79</v>
      </c>
      <c r="AY390" s="222" t="s">
        <v>230</v>
      </c>
    </row>
    <row r="391" s="13" customFormat="1">
      <c r="A391" s="13"/>
      <c r="B391" s="205"/>
      <c r="C391" s="13"/>
      <c r="D391" s="191" t="s">
        <v>519</v>
      </c>
      <c r="E391" s="206" t="s">
        <v>1</v>
      </c>
      <c r="F391" s="207" t="s">
        <v>3594</v>
      </c>
      <c r="G391" s="13"/>
      <c r="H391" s="208">
        <v>26</v>
      </c>
      <c r="I391" s="209"/>
      <c r="J391" s="13"/>
      <c r="K391" s="13"/>
      <c r="L391" s="205"/>
      <c r="M391" s="210"/>
      <c r="N391" s="211"/>
      <c r="O391" s="211"/>
      <c r="P391" s="211"/>
      <c r="Q391" s="211"/>
      <c r="R391" s="211"/>
      <c r="S391" s="211"/>
      <c r="T391" s="21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06" t="s">
        <v>519</v>
      </c>
      <c r="AU391" s="206" t="s">
        <v>89</v>
      </c>
      <c r="AV391" s="13" t="s">
        <v>89</v>
      </c>
      <c r="AW391" s="13" t="s">
        <v>35</v>
      </c>
      <c r="AX391" s="13" t="s">
        <v>79</v>
      </c>
      <c r="AY391" s="206" t="s">
        <v>230</v>
      </c>
    </row>
    <row r="392" s="14" customFormat="1">
      <c r="A392" s="14"/>
      <c r="B392" s="213"/>
      <c r="C392" s="14"/>
      <c r="D392" s="191" t="s">
        <v>519</v>
      </c>
      <c r="E392" s="214" t="s">
        <v>1</v>
      </c>
      <c r="F392" s="215" t="s">
        <v>534</v>
      </c>
      <c r="G392" s="14"/>
      <c r="H392" s="216">
        <v>26</v>
      </c>
      <c r="I392" s="217"/>
      <c r="J392" s="14"/>
      <c r="K392" s="14"/>
      <c r="L392" s="213"/>
      <c r="M392" s="218"/>
      <c r="N392" s="219"/>
      <c r="O392" s="219"/>
      <c r="P392" s="219"/>
      <c r="Q392" s="219"/>
      <c r="R392" s="219"/>
      <c r="S392" s="219"/>
      <c r="T392" s="220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14" t="s">
        <v>519</v>
      </c>
      <c r="AU392" s="214" t="s">
        <v>89</v>
      </c>
      <c r="AV392" s="14" t="s">
        <v>235</v>
      </c>
      <c r="AW392" s="14" t="s">
        <v>35</v>
      </c>
      <c r="AX392" s="14" t="s">
        <v>87</v>
      </c>
      <c r="AY392" s="214" t="s">
        <v>230</v>
      </c>
    </row>
    <row r="393" s="2" customFormat="1" ht="16.5" customHeight="1">
      <c r="A393" s="38"/>
      <c r="B393" s="177"/>
      <c r="C393" s="178" t="s">
        <v>377</v>
      </c>
      <c r="D393" s="178" t="s">
        <v>231</v>
      </c>
      <c r="E393" s="179" t="s">
        <v>3694</v>
      </c>
      <c r="F393" s="180" t="s">
        <v>3695</v>
      </c>
      <c r="G393" s="181" t="s">
        <v>514</v>
      </c>
      <c r="H393" s="182">
        <v>156</v>
      </c>
      <c r="I393" s="183"/>
      <c r="J393" s="184">
        <f>ROUND(I393*H393,2)</f>
        <v>0</v>
      </c>
      <c r="K393" s="180" t="s">
        <v>515</v>
      </c>
      <c r="L393" s="39"/>
      <c r="M393" s="185" t="s">
        <v>1</v>
      </c>
      <c r="N393" s="186" t="s">
        <v>44</v>
      </c>
      <c r="O393" s="77"/>
      <c r="P393" s="187">
        <f>O393*H393</f>
        <v>0</v>
      </c>
      <c r="Q393" s="187">
        <v>0</v>
      </c>
      <c r="R393" s="187">
        <f>Q393*H393</f>
        <v>0</v>
      </c>
      <c r="S393" s="187">
        <v>0</v>
      </c>
      <c r="T393" s="188">
        <f>S393*H393</f>
        <v>0</v>
      </c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R393" s="189" t="s">
        <v>235</v>
      </c>
      <c r="AT393" s="189" t="s">
        <v>231</v>
      </c>
      <c r="AU393" s="189" t="s">
        <v>89</v>
      </c>
      <c r="AY393" s="19" t="s">
        <v>230</v>
      </c>
      <c r="BE393" s="190">
        <f>IF(N393="základní",J393,0)</f>
        <v>0</v>
      </c>
      <c r="BF393" s="190">
        <f>IF(N393="snížená",J393,0)</f>
        <v>0</v>
      </c>
      <c r="BG393" s="190">
        <f>IF(N393="zákl. přenesená",J393,0)</f>
        <v>0</v>
      </c>
      <c r="BH393" s="190">
        <f>IF(N393="sníž. přenesená",J393,0)</f>
        <v>0</v>
      </c>
      <c r="BI393" s="190">
        <f>IF(N393="nulová",J393,0)</f>
        <v>0</v>
      </c>
      <c r="BJ393" s="19" t="s">
        <v>87</v>
      </c>
      <c r="BK393" s="190">
        <f>ROUND(I393*H393,2)</f>
        <v>0</v>
      </c>
      <c r="BL393" s="19" t="s">
        <v>235</v>
      </c>
      <c r="BM393" s="189" t="s">
        <v>3696</v>
      </c>
    </row>
    <row r="394" s="2" customFormat="1">
      <c r="A394" s="38"/>
      <c r="B394" s="39"/>
      <c r="C394" s="38"/>
      <c r="D394" s="191" t="s">
        <v>237</v>
      </c>
      <c r="E394" s="38"/>
      <c r="F394" s="192" t="s">
        <v>3697</v>
      </c>
      <c r="G394" s="38"/>
      <c r="H394" s="38"/>
      <c r="I394" s="193"/>
      <c r="J394" s="38"/>
      <c r="K394" s="38"/>
      <c r="L394" s="39"/>
      <c r="M394" s="194"/>
      <c r="N394" s="195"/>
      <c r="O394" s="77"/>
      <c r="P394" s="77"/>
      <c r="Q394" s="77"/>
      <c r="R394" s="77"/>
      <c r="S394" s="77"/>
      <c r="T394" s="7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T394" s="19" t="s">
        <v>237</v>
      </c>
      <c r="AU394" s="19" t="s">
        <v>89</v>
      </c>
    </row>
    <row r="395" s="2" customFormat="1">
      <c r="A395" s="38"/>
      <c r="B395" s="39"/>
      <c r="C395" s="38"/>
      <c r="D395" s="199" t="s">
        <v>397</v>
      </c>
      <c r="E395" s="38"/>
      <c r="F395" s="200" t="s">
        <v>3698</v>
      </c>
      <c r="G395" s="38"/>
      <c r="H395" s="38"/>
      <c r="I395" s="193"/>
      <c r="J395" s="38"/>
      <c r="K395" s="38"/>
      <c r="L395" s="39"/>
      <c r="M395" s="194"/>
      <c r="N395" s="195"/>
      <c r="O395" s="77"/>
      <c r="P395" s="77"/>
      <c r="Q395" s="77"/>
      <c r="R395" s="77"/>
      <c r="S395" s="77"/>
      <c r="T395" s="7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19" t="s">
        <v>397</v>
      </c>
      <c r="AU395" s="19" t="s">
        <v>89</v>
      </c>
    </row>
    <row r="396" s="15" customFormat="1">
      <c r="A396" s="15"/>
      <c r="B396" s="221"/>
      <c r="C396" s="15"/>
      <c r="D396" s="191" t="s">
        <v>519</v>
      </c>
      <c r="E396" s="222" t="s">
        <v>1</v>
      </c>
      <c r="F396" s="223" t="s">
        <v>3593</v>
      </c>
      <c r="G396" s="15"/>
      <c r="H396" s="222" t="s">
        <v>1</v>
      </c>
      <c r="I396" s="224"/>
      <c r="J396" s="15"/>
      <c r="K396" s="15"/>
      <c r="L396" s="221"/>
      <c r="M396" s="225"/>
      <c r="N396" s="226"/>
      <c r="O396" s="226"/>
      <c r="P396" s="226"/>
      <c r="Q396" s="226"/>
      <c r="R396" s="226"/>
      <c r="S396" s="226"/>
      <c r="T396" s="227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22" t="s">
        <v>519</v>
      </c>
      <c r="AU396" s="222" t="s">
        <v>89</v>
      </c>
      <c r="AV396" s="15" t="s">
        <v>87</v>
      </c>
      <c r="AW396" s="15" t="s">
        <v>35</v>
      </c>
      <c r="AX396" s="15" t="s">
        <v>79</v>
      </c>
      <c r="AY396" s="222" t="s">
        <v>230</v>
      </c>
    </row>
    <row r="397" s="13" customFormat="1">
      <c r="A397" s="13"/>
      <c r="B397" s="205"/>
      <c r="C397" s="13"/>
      <c r="D397" s="191" t="s">
        <v>519</v>
      </c>
      <c r="E397" s="206" t="s">
        <v>1</v>
      </c>
      <c r="F397" s="207" t="s">
        <v>3605</v>
      </c>
      <c r="G397" s="13"/>
      <c r="H397" s="208">
        <v>104</v>
      </c>
      <c r="I397" s="209"/>
      <c r="J397" s="13"/>
      <c r="K397" s="13"/>
      <c r="L397" s="205"/>
      <c r="M397" s="210"/>
      <c r="N397" s="211"/>
      <c r="O397" s="211"/>
      <c r="P397" s="211"/>
      <c r="Q397" s="211"/>
      <c r="R397" s="211"/>
      <c r="S397" s="211"/>
      <c r="T397" s="21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06" t="s">
        <v>519</v>
      </c>
      <c r="AU397" s="206" t="s">
        <v>89</v>
      </c>
      <c r="AV397" s="13" t="s">
        <v>89</v>
      </c>
      <c r="AW397" s="13" t="s">
        <v>35</v>
      </c>
      <c r="AX397" s="13" t="s">
        <v>79</v>
      </c>
      <c r="AY397" s="206" t="s">
        <v>230</v>
      </c>
    </row>
    <row r="398" s="13" customFormat="1">
      <c r="A398" s="13"/>
      <c r="B398" s="205"/>
      <c r="C398" s="13"/>
      <c r="D398" s="191" t="s">
        <v>519</v>
      </c>
      <c r="E398" s="206" t="s">
        <v>1</v>
      </c>
      <c r="F398" s="207" t="s">
        <v>3606</v>
      </c>
      <c r="G398" s="13"/>
      <c r="H398" s="208">
        <v>52</v>
      </c>
      <c r="I398" s="209"/>
      <c r="J398" s="13"/>
      <c r="K398" s="13"/>
      <c r="L398" s="205"/>
      <c r="M398" s="210"/>
      <c r="N398" s="211"/>
      <c r="O398" s="211"/>
      <c r="P398" s="211"/>
      <c r="Q398" s="211"/>
      <c r="R398" s="211"/>
      <c r="S398" s="211"/>
      <c r="T398" s="21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06" t="s">
        <v>519</v>
      </c>
      <c r="AU398" s="206" t="s">
        <v>89</v>
      </c>
      <c r="AV398" s="13" t="s">
        <v>89</v>
      </c>
      <c r="AW398" s="13" t="s">
        <v>35</v>
      </c>
      <c r="AX398" s="13" t="s">
        <v>79</v>
      </c>
      <c r="AY398" s="206" t="s">
        <v>230</v>
      </c>
    </row>
    <row r="399" s="14" customFormat="1">
      <c r="A399" s="14"/>
      <c r="B399" s="213"/>
      <c r="C399" s="14"/>
      <c r="D399" s="191" t="s">
        <v>519</v>
      </c>
      <c r="E399" s="214" t="s">
        <v>1</v>
      </c>
      <c r="F399" s="215" t="s">
        <v>534</v>
      </c>
      <c r="G399" s="14"/>
      <c r="H399" s="216">
        <v>156</v>
      </c>
      <c r="I399" s="217"/>
      <c r="J399" s="14"/>
      <c r="K399" s="14"/>
      <c r="L399" s="213"/>
      <c r="M399" s="218"/>
      <c r="N399" s="219"/>
      <c r="O399" s="219"/>
      <c r="P399" s="219"/>
      <c r="Q399" s="219"/>
      <c r="R399" s="219"/>
      <c r="S399" s="219"/>
      <c r="T399" s="220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14" t="s">
        <v>519</v>
      </c>
      <c r="AU399" s="214" t="s">
        <v>89</v>
      </c>
      <c r="AV399" s="14" t="s">
        <v>235</v>
      </c>
      <c r="AW399" s="14" t="s">
        <v>35</v>
      </c>
      <c r="AX399" s="14" t="s">
        <v>87</v>
      </c>
      <c r="AY399" s="214" t="s">
        <v>230</v>
      </c>
    </row>
    <row r="400" s="2" customFormat="1" ht="16.5" customHeight="1">
      <c r="A400" s="38"/>
      <c r="B400" s="177"/>
      <c r="C400" s="178" t="s">
        <v>381</v>
      </c>
      <c r="D400" s="178" t="s">
        <v>231</v>
      </c>
      <c r="E400" s="179" t="s">
        <v>3699</v>
      </c>
      <c r="F400" s="180" t="s">
        <v>3700</v>
      </c>
      <c r="G400" s="181" t="s">
        <v>514</v>
      </c>
      <c r="H400" s="182">
        <v>104</v>
      </c>
      <c r="I400" s="183"/>
      <c r="J400" s="184">
        <f>ROUND(I400*H400,2)</f>
        <v>0</v>
      </c>
      <c r="K400" s="180" t="s">
        <v>515</v>
      </c>
      <c r="L400" s="39"/>
      <c r="M400" s="185" t="s">
        <v>1</v>
      </c>
      <c r="N400" s="186" t="s">
        <v>44</v>
      </c>
      <c r="O400" s="77"/>
      <c r="P400" s="187">
        <f>O400*H400</f>
        <v>0</v>
      </c>
      <c r="Q400" s="187">
        <v>0</v>
      </c>
      <c r="R400" s="187">
        <f>Q400*H400</f>
        <v>0</v>
      </c>
      <c r="S400" s="187">
        <v>0</v>
      </c>
      <c r="T400" s="188">
        <f>S400*H400</f>
        <v>0</v>
      </c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R400" s="189" t="s">
        <v>235</v>
      </c>
      <c r="AT400" s="189" t="s">
        <v>231</v>
      </c>
      <c r="AU400" s="189" t="s">
        <v>89</v>
      </c>
      <c r="AY400" s="19" t="s">
        <v>230</v>
      </c>
      <c r="BE400" s="190">
        <f>IF(N400="základní",J400,0)</f>
        <v>0</v>
      </c>
      <c r="BF400" s="190">
        <f>IF(N400="snížená",J400,0)</f>
        <v>0</v>
      </c>
      <c r="BG400" s="190">
        <f>IF(N400="zákl. přenesená",J400,0)</f>
        <v>0</v>
      </c>
      <c r="BH400" s="190">
        <f>IF(N400="sníž. přenesená",J400,0)</f>
        <v>0</v>
      </c>
      <c r="BI400" s="190">
        <f>IF(N400="nulová",J400,0)</f>
        <v>0</v>
      </c>
      <c r="BJ400" s="19" t="s">
        <v>87</v>
      </c>
      <c r="BK400" s="190">
        <f>ROUND(I400*H400,2)</f>
        <v>0</v>
      </c>
      <c r="BL400" s="19" t="s">
        <v>235</v>
      </c>
      <c r="BM400" s="189" t="s">
        <v>3701</v>
      </c>
    </row>
    <row r="401" s="2" customFormat="1">
      <c r="A401" s="38"/>
      <c r="B401" s="39"/>
      <c r="C401" s="38"/>
      <c r="D401" s="191" t="s">
        <v>237</v>
      </c>
      <c r="E401" s="38"/>
      <c r="F401" s="192" t="s">
        <v>3702</v>
      </c>
      <c r="G401" s="38"/>
      <c r="H401" s="38"/>
      <c r="I401" s="193"/>
      <c r="J401" s="38"/>
      <c r="K401" s="38"/>
      <c r="L401" s="39"/>
      <c r="M401" s="194"/>
      <c r="N401" s="195"/>
      <c r="O401" s="77"/>
      <c r="P401" s="77"/>
      <c r="Q401" s="77"/>
      <c r="R401" s="77"/>
      <c r="S401" s="77"/>
      <c r="T401" s="7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T401" s="19" t="s">
        <v>237</v>
      </c>
      <c r="AU401" s="19" t="s">
        <v>89</v>
      </c>
    </row>
    <row r="402" s="2" customFormat="1">
      <c r="A402" s="38"/>
      <c r="B402" s="39"/>
      <c r="C402" s="38"/>
      <c r="D402" s="199" t="s">
        <v>397</v>
      </c>
      <c r="E402" s="38"/>
      <c r="F402" s="200" t="s">
        <v>3703</v>
      </c>
      <c r="G402" s="38"/>
      <c r="H402" s="38"/>
      <c r="I402" s="193"/>
      <c r="J402" s="38"/>
      <c r="K402" s="38"/>
      <c r="L402" s="39"/>
      <c r="M402" s="194"/>
      <c r="N402" s="195"/>
      <c r="O402" s="77"/>
      <c r="P402" s="77"/>
      <c r="Q402" s="77"/>
      <c r="R402" s="77"/>
      <c r="S402" s="77"/>
      <c r="T402" s="7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T402" s="19" t="s">
        <v>397</v>
      </c>
      <c r="AU402" s="19" t="s">
        <v>89</v>
      </c>
    </row>
    <row r="403" s="15" customFormat="1">
      <c r="A403" s="15"/>
      <c r="B403" s="221"/>
      <c r="C403" s="15"/>
      <c r="D403" s="191" t="s">
        <v>519</v>
      </c>
      <c r="E403" s="222" t="s">
        <v>1</v>
      </c>
      <c r="F403" s="223" t="s">
        <v>3593</v>
      </c>
      <c r="G403" s="15"/>
      <c r="H403" s="222" t="s">
        <v>1</v>
      </c>
      <c r="I403" s="224"/>
      <c r="J403" s="15"/>
      <c r="K403" s="15"/>
      <c r="L403" s="221"/>
      <c r="M403" s="225"/>
      <c r="N403" s="226"/>
      <c r="O403" s="226"/>
      <c r="P403" s="226"/>
      <c r="Q403" s="226"/>
      <c r="R403" s="226"/>
      <c r="S403" s="226"/>
      <c r="T403" s="227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22" t="s">
        <v>519</v>
      </c>
      <c r="AU403" s="222" t="s">
        <v>89</v>
      </c>
      <c r="AV403" s="15" t="s">
        <v>87</v>
      </c>
      <c r="AW403" s="15" t="s">
        <v>35</v>
      </c>
      <c r="AX403" s="15" t="s">
        <v>79</v>
      </c>
      <c r="AY403" s="222" t="s">
        <v>230</v>
      </c>
    </row>
    <row r="404" s="13" customFormat="1">
      <c r="A404" s="13"/>
      <c r="B404" s="205"/>
      <c r="C404" s="13"/>
      <c r="D404" s="191" t="s">
        <v>519</v>
      </c>
      <c r="E404" s="206" t="s">
        <v>1</v>
      </c>
      <c r="F404" s="207" t="s">
        <v>3605</v>
      </c>
      <c r="G404" s="13"/>
      <c r="H404" s="208">
        <v>104</v>
      </c>
      <c r="I404" s="209"/>
      <c r="J404" s="13"/>
      <c r="K404" s="13"/>
      <c r="L404" s="205"/>
      <c r="M404" s="210"/>
      <c r="N404" s="211"/>
      <c r="O404" s="211"/>
      <c r="P404" s="211"/>
      <c r="Q404" s="211"/>
      <c r="R404" s="211"/>
      <c r="S404" s="211"/>
      <c r="T404" s="21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06" t="s">
        <v>519</v>
      </c>
      <c r="AU404" s="206" t="s">
        <v>89</v>
      </c>
      <c r="AV404" s="13" t="s">
        <v>89</v>
      </c>
      <c r="AW404" s="13" t="s">
        <v>35</v>
      </c>
      <c r="AX404" s="13" t="s">
        <v>79</v>
      </c>
      <c r="AY404" s="206" t="s">
        <v>230</v>
      </c>
    </row>
    <row r="405" s="14" customFormat="1">
      <c r="A405" s="14"/>
      <c r="B405" s="213"/>
      <c r="C405" s="14"/>
      <c r="D405" s="191" t="s">
        <v>519</v>
      </c>
      <c r="E405" s="214" t="s">
        <v>1</v>
      </c>
      <c r="F405" s="215" t="s">
        <v>534</v>
      </c>
      <c r="G405" s="14"/>
      <c r="H405" s="216">
        <v>104</v>
      </c>
      <c r="I405" s="217"/>
      <c r="J405" s="14"/>
      <c r="K405" s="14"/>
      <c r="L405" s="213"/>
      <c r="M405" s="218"/>
      <c r="N405" s="219"/>
      <c r="O405" s="219"/>
      <c r="P405" s="219"/>
      <c r="Q405" s="219"/>
      <c r="R405" s="219"/>
      <c r="S405" s="219"/>
      <c r="T405" s="220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14" t="s">
        <v>519</v>
      </c>
      <c r="AU405" s="214" t="s">
        <v>89</v>
      </c>
      <c r="AV405" s="14" t="s">
        <v>235</v>
      </c>
      <c r="AW405" s="14" t="s">
        <v>35</v>
      </c>
      <c r="AX405" s="14" t="s">
        <v>87</v>
      </c>
      <c r="AY405" s="214" t="s">
        <v>230</v>
      </c>
    </row>
    <row r="406" s="2" customFormat="1" ht="16.5" customHeight="1">
      <c r="A406" s="38"/>
      <c r="B406" s="177"/>
      <c r="C406" s="178" t="s">
        <v>386</v>
      </c>
      <c r="D406" s="178" t="s">
        <v>231</v>
      </c>
      <c r="E406" s="179" t="s">
        <v>3704</v>
      </c>
      <c r="F406" s="180" t="s">
        <v>3705</v>
      </c>
      <c r="G406" s="181" t="s">
        <v>514</v>
      </c>
      <c r="H406" s="182">
        <v>52</v>
      </c>
      <c r="I406" s="183"/>
      <c r="J406" s="184">
        <f>ROUND(I406*H406,2)</f>
        <v>0</v>
      </c>
      <c r="K406" s="180" t="s">
        <v>515</v>
      </c>
      <c r="L406" s="39"/>
      <c r="M406" s="185" t="s">
        <v>1</v>
      </c>
      <c r="N406" s="186" t="s">
        <v>44</v>
      </c>
      <c r="O406" s="77"/>
      <c r="P406" s="187">
        <f>O406*H406</f>
        <v>0</v>
      </c>
      <c r="Q406" s="187">
        <v>0</v>
      </c>
      <c r="R406" s="187">
        <f>Q406*H406</f>
        <v>0</v>
      </c>
      <c r="S406" s="187">
        <v>0</v>
      </c>
      <c r="T406" s="188">
        <f>S406*H406</f>
        <v>0</v>
      </c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R406" s="189" t="s">
        <v>235</v>
      </c>
      <c r="AT406" s="189" t="s">
        <v>231</v>
      </c>
      <c r="AU406" s="189" t="s">
        <v>89</v>
      </c>
      <c r="AY406" s="19" t="s">
        <v>230</v>
      </c>
      <c r="BE406" s="190">
        <f>IF(N406="základní",J406,0)</f>
        <v>0</v>
      </c>
      <c r="BF406" s="190">
        <f>IF(N406="snížená",J406,0)</f>
        <v>0</v>
      </c>
      <c r="BG406" s="190">
        <f>IF(N406="zákl. přenesená",J406,0)</f>
        <v>0</v>
      </c>
      <c r="BH406" s="190">
        <f>IF(N406="sníž. přenesená",J406,0)</f>
        <v>0</v>
      </c>
      <c r="BI406" s="190">
        <f>IF(N406="nulová",J406,0)</f>
        <v>0</v>
      </c>
      <c r="BJ406" s="19" t="s">
        <v>87</v>
      </c>
      <c r="BK406" s="190">
        <f>ROUND(I406*H406,2)</f>
        <v>0</v>
      </c>
      <c r="BL406" s="19" t="s">
        <v>235</v>
      </c>
      <c r="BM406" s="189" t="s">
        <v>3706</v>
      </c>
    </row>
    <row r="407" s="2" customFormat="1">
      <c r="A407" s="38"/>
      <c r="B407" s="39"/>
      <c r="C407" s="38"/>
      <c r="D407" s="191" t="s">
        <v>237</v>
      </c>
      <c r="E407" s="38"/>
      <c r="F407" s="192" t="s">
        <v>3707</v>
      </c>
      <c r="G407" s="38"/>
      <c r="H407" s="38"/>
      <c r="I407" s="193"/>
      <c r="J407" s="38"/>
      <c r="K407" s="38"/>
      <c r="L407" s="39"/>
      <c r="M407" s="194"/>
      <c r="N407" s="195"/>
      <c r="O407" s="77"/>
      <c r="P407" s="77"/>
      <c r="Q407" s="77"/>
      <c r="R407" s="77"/>
      <c r="S407" s="77"/>
      <c r="T407" s="7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T407" s="19" t="s">
        <v>237</v>
      </c>
      <c r="AU407" s="19" t="s">
        <v>89</v>
      </c>
    </row>
    <row r="408" s="2" customFormat="1">
      <c r="A408" s="38"/>
      <c r="B408" s="39"/>
      <c r="C408" s="38"/>
      <c r="D408" s="199" t="s">
        <v>397</v>
      </c>
      <c r="E408" s="38"/>
      <c r="F408" s="200" t="s">
        <v>3708</v>
      </c>
      <c r="G408" s="38"/>
      <c r="H408" s="38"/>
      <c r="I408" s="193"/>
      <c r="J408" s="38"/>
      <c r="K408" s="38"/>
      <c r="L408" s="39"/>
      <c r="M408" s="194"/>
      <c r="N408" s="195"/>
      <c r="O408" s="77"/>
      <c r="P408" s="77"/>
      <c r="Q408" s="77"/>
      <c r="R408" s="77"/>
      <c r="S408" s="77"/>
      <c r="T408" s="7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T408" s="19" t="s">
        <v>397</v>
      </c>
      <c r="AU408" s="19" t="s">
        <v>89</v>
      </c>
    </row>
    <row r="409" s="15" customFormat="1">
      <c r="A409" s="15"/>
      <c r="B409" s="221"/>
      <c r="C409" s="15"/>
      <c r="D409" s="191" t="s">
        <v>519</v>
      </c>
      <c r="E409" s="222" t="s">
        <v>1</v>
      </c>
      <c r="F409" s="223" t="s">
        <v>3593</v>
      </c>
      <c r="G409" s="15"/>
      <c r="H409" s="222" t="s">
        <v>1</v>
      </c>
      <c r="I409" s="224"/>
      <c r="J409" s="15"/>
      <c r="K409" s="15"/>
      <c r="L409" s="221"/>
      <c r="M409" s="225"/>
      <c r="N409" s="226"/>
      <c r="O409" s="226"/>
      <c r="P409" s="226"/>
      <c r="Q409" s="226"/>
      <c r="R409" s="226"/>
      <c r="S409" s="226"/>
      <c r="T409" s="227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T409" s="222" t="s">
        <v>519</v>
      </c>
      <c r="AU409" s="222" t="s">
        <v>89</v>
      </c>
      <c r="AV409" s="15" t="s">
        <v>87</v>
      </c>
      <c r="AW409" s="15" t="s">
        <v>35</v>
      </c>
      <c r="AX409" s="15" t="s">
        <v>79</v>
      </c>
      <c r="AY409" s="222" t="s">
        <v>230</v>
      </c>
    </row>
    <row r="410" s="13" customFormat="1">
      <c r="A410" s="13"/>
      <c r="B410" s="205"/>
      <c r="C410" s="13"/>
      <c r="D410" s="191" t="s">
        <v>519</v>
      </c>
      <c r="E410" s="206" t="s">
        <v>1</v>
      </c>
      <c r="F410" s="207" t="s">
        <v>3606</v>
      </c>
      <c r="G410" s="13"/>
      <c r="H410" s="208">
        <v>52</v>
      </c>
      <c r="I410" s="209"/>
      <c r="J410" s="13"/>
      <c r="K410" s="13"/>
      <c r="L410" s="205"/>
      <c r="M410" s="210"/>
      <c r="N410" s="211"/>
      <c r="O410" s="211"/>
      <c r="P410" s="211"/>
      <c r="Q410" s="211"/>
      <c r="R410" s="211"/>
      <c r="S410" s="211"/>
      <c r="T410" s="21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06" t="s">
        <v>519</v>
      </c>
      <c r="AU410" s="206" t="s">
        <v>89</v>
      </c>
      <c r="AV410" s="13" t="s">
        <v>89</v>
      </c>
      <c r="AW410" s="13" t="s">
        <v>35</v>
      </c>
      <c r="AX410" s="13" t="s">
        <v>79</v>
      </c>
      <c r="AY410" s="206" t="s">
        <v>230</v>
      </c>
    </row>
    <row r="411" s="14" customFormat="1">
      <c r="A411" s="14"/>
      <c r="B411" s="213"/>
      <c r="C411" s="14"/>
      <c r="D411" s="191" t="s">
        <v>519</v>
      </c>
      <c r="E411" s="214" t="s">
        <v>1</v>
      </c>
      <c r="F411" s="215" t="s">
        <v>534</v>
      </c>
      <c r="G411" s="14"/>
      <c r="H411" s="216">
        <v>52</v>
      </c>
      <c r="I411" s="217"/>
      <c r="J411" s="14"/>
      <c r="K411" s="14"/>
      <c r="L411" s="213"/>
      <c r="M411" s="218"/>
      <c r="N411" s="219"/>
      <c r="O411" s="219"/>
      <c r="P411" s="219"/>
      <c r="Q411" s="219"/>
      <c r="R411" s="219"/>
      <c r="S411" s="219"/>
      <c r="T411" s="220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14" t="s">
        <v>519</v>
      </c>
      <c r="AU411" s="214" t="s">
        <v>89</v>
      </c>
      <c r="AV411" s="14" t="s">
        <v>235</v>
      </c>
      <c r="AW411" s="14" t="s">
        <v>35</v>
      </c>
      <c r="AX411" s="14" t="s">
        <v>87</v>
      </c>
      <c r="AY411" s="214" t="s">
        <v>230</v>
      </c>
    </row>
    <row r="412" s="12" customFormat="1" ht="22.8" customHeight="1">
      <c r="A412" s="12"/>
      <c r="B412" s="166"/>
      <c r="C412" s="12"/>
      <c r="D412" s="167" t="s">
        <v>78</v>
      </c>
      <c r="E412" s="197" t="s">
        <v>264</v>
      </c>
      <c r="F412" s="197" t="s">
        <v>1139</v>
      </c>
      <c r="G412" s="12"/>
      <c r="H412" s="12"/>
      <c r="I412" s="169"/>
      <c r="J412" s="198">
        <f>BK412</f>
        <v>0</v>
      </c>
      <c r="K412" s="12"/>
      <c r="L412" s="166"/>
      <c r="M412" s="171"/>
      <c r="N412" s="172"/>
      <c r="O412" s="172"/>
      <c r="P412" s="173">
        <f>SUM(P413:P430)</f>
        <v>0</v>
      </c>
      <c r="Q412" s="172"/>
      <c r="R412" s="173">
        <f>SUM(R413:R430)</f>
        <v>0.0083704399999999998</v>
      </c>
      <c r="S412" s="172"/>
      <c r="T412" s="174">
        <f>SUM(T413:T430)</f>
        <v>0</v>
      </c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R412" s="167" t="s">
        <v>87</v>
      </c>
      <c r="AT412" s="175" t="s">
        <v>78</v>
      </c>
      <c r="AU412" s="175" t="s">
        <v>87</v>
      </c>
      <c r="AY412" s="167" t="s">
        <v>230</v>
      </c>
      <c r="BK412" s="176">
        <f>SUM(BK413:BK430)</f>
        <v>0</v>
      </c>
    </row>
    <row r="413" s="2" customFormat="1" ht="16.5" customHeight="1">
      <c r="A413" s="38"/>
      <c r="B413" s="177"/>
      <c r="C413" s="178" t="s">
        <v>391</v>
      </c>
      <c r="D413" s="178" t="s">
        <v>231</v>
      </c>
      <c r="E413" s="179" t="s">
        <v>3709</v>
      </c>
      <c r="F413" s="180" t="s">
        <v>3710</v>
      </c>
      <c r="G413" s="181" t="s">
        <v>543</v>
      </c>
      <c r="H413" s="182">
        <v>52</v>
      </c>
      <c r="I413" s="183"/>
      <c r="J413" s="184">
        <f>ROUND(I413*H413,2)</f>
        <v>0</v>
      </c>
      <c r="K413" s="180" t="s">
        <v>515</v>
      </c>
      <c r="L413" s="39"/>
      <c r="M413" s="185" t="s">
        <v>1</v>
      </c>
      <c r="N413" s="186" t="s">
        <v>44</v>
      </c>
      <c r="O413" s="77"/>
      <c r="P413" s="187">
        <f>O413*H413</f>
        <v>0</v>
      </c>
      <c r="Q413" s="187">
        <v>4.3699999999999997E-06</v>
      </c>
      <c r="R413" s="187">
        <f>Q413*H413</f>
        <v>0.00022723999999999997</v>
      </c>
      <c r="S413" s="187">
        <v>0</v>
      </c>
      <c r="T413" s="188">
        <f>S413*H413</f>
        <v>0</v>
      </c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R413" s="189" t="s">
        <v>235</v>
      </c>
      <c r="AT413" s="189" t="s">
        <v>231</v>
      </c>
      <c r="AU413" s="189" t="s">
        <v>89</v>
      </c>
      <c r="AY413" s="19" t="s">
        <v>230</v>
      </c>
      <c r="BE413" s="190">
        <f>IF(N413="základní",J413,0)</f>
        <v>0</v>
      </c>
      <c r="BF413" s="190">
        <f>IF(N413="snížená",J413,0)</f>
        <v>0</v>
      </c>
      <c r="BG413" s="190">
        <f>IF(N413="zákl. přenesená",J413,0)</f>
        <v>0</v>
      </c>
      <c r="BH413" s="190">
        <f>IF(N413="sníž. přenesená",J413,0)</f>
        <v>0</v>
      </c>
      <c r="BI413" s="190">
        <f>IF(N413="nulová",J413,0)</f>
        <v>0</v>
      </c>
      <c r="BJ413" s="19" t="s">
        <v>87</v>
      </c>
      <c r="BK413" s="190">
        <f>ROUND(I413*H413,2)</f>
        <v>0</v>
      </c>
      <c r="BL413" s="19" t="s">
        <v>235</v>
      </c>
      <c r="BM413" s="189" t="s">
        <v>3711</v>
      </c>
    </row>
    <row r="414" s="2" customFormat="1">
      <c r="A414" s="38"/>
      <c r="B414" s="39"/>
      <c r="C414" s="38"/>
      <c r="D414" s="191" t="s">
        <v>237</v>
      </c>
      <c r="E414" s="38"/>
      <c r="F414" s="192" t="s">
        <v>3712</v>
      </c>
      <c r="G414" s="38"/>
      <c r="H414" s="38"/>
      <c r="I414" s="193"/>
      <c r="J414" s="38"/>
      <c r="K414" s="38"/>
      <c r="L414" s="39"/>
      <c r="M414" s="194"/>
      <c r="N414" s="195"/>
      <c r="O414" s="77"/>
      <c r="P414" s="77"/>
      <c r="Q414" s="77"/>
      <c r="R414" s="77"/>
      <c r="S414" s="77"/>
      <c r="T414" s="7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T414" s="19" t="s">
        <v>237</v>
      </c>
      <c r="AU414" s="19" t="s">
        <v>89</v>
      </c>
    </row>
    <row r="415" s="2" customFormat="1">
      <c r="A415" s="38"/>
      <c r="B415" s="39"/>
      <c r="C415" s="38"/>
      <c r="D415" s="199" t="s">
        <v>397</v>
      </c>
      <c r="E415" s="38"/>
      <c r="F415" s="200" t="s">
        <v>3713</v>
      </c>
      <c r="G415" s="38"/>
      <c r="H415" s="38"/>
      <c r="I415" s="193"/>
      <c r="J415" s="38"/>
      <c r="K415" s="38"/>
      <c r="L415" s="39"/>
      <c r="M415" s="194"/>
      <c r="N415" s="195"/>
      <c r="O415" s="77"/>
      <c r="P415" s="77"/>
      <c r="Q415" s="77"/>
      <c r="R415" s="77"/>
      <c r="S415" s="77"/>
      <c r="T415" s="7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T415" s="19" t="s">
        <v>397</v>
      </c>
      <c r="AU415" s="19" t="s">
        <v>89</v>
      </c>
    </row>
    <row r="416" s="15" customFormat="1">
      <c r="A416" s="15"/>
      <c r="B416" s="221"/>
      <c r="C416" s="15"/>
      <c r="D416" s="191" t="s">
        <v>519</v>
      </c>
      <c r="E416" s="222" t="s">
        <v>1</v>
      </c>
      <c r="F416" s="223" t="s">
        <v>3593</v>
      </c>
      <c r="G416" s="15"/>
      <c r="H416" s="222" t="s">
        <v>1</v>
      </c>
      <c r="I416" s="224"/>
      <c r="J416" s="15"/>
      <c r="K416" s="15"/>
      <c r="L416" s="221"/>
      <c r="M416" s="225"/>
      <c r="N416" s="226"/>
      <c r="O416" s="226"/>
      <c r="P416" s="226"/>
      <c r="Q416" s="226"/>
      <c r="R416" s="226"/>
      <c r="S416" s="226"/>
      <c r="T416" s="227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T416" s="222" t="s">
        <v>519</v>
      </c>
      <c r="AU416" s="222" t="s">
        <v>89</v>
      </c>
      <c r="AV416" s="15" t="s">
        <v>87</v>
      </c>
      <c r="AW416" s="15" t="s">
        <v>35</v>
      </c>
      <c r="AX416" s="15" t="s">
        <v>79</v>
      </c>
      <c r="AY416" s="222" t="s">
        <v>230</v>
      </c>
    </row>
    <row r="417" s="13" customFormat="1">
      <c r="A417" s="13"/>
      <c r="B417" s="205"/>
      <c r="C417" s="13"/>
      <c r="D417" s="191" t="s">
        <v>519</v>
      </c>
      <c r="E417" s="206" t="s">
        <v>1</v>
      </c>
      <c r="F417" s="207" t="s">
        <v>3714</v>
      </c>
      <c r="G417" s="13"/>
      <c r="H417" s="208">
        <v>52</v>
      </c>
      <c r="I417" s="209"/>
      <c r="J417" s="13"/>
      <c r="K417" s="13"/>
      <c r="L417" s="205"/>
      <c r="M417" s="210"/>
      <c r="N417" s="211"/>
      <c r="O417" s="211"/>
      <c r="P417" s="211"/>
      <c r="Q417" s="211"/>
      <c r="R417" s="211"/>
      <c r="S417" s="211"/>
      <c r="T417" s="21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06" t="s">
        <v>519</v>
      </c>
      <c r="AU417" s="206" t="s">
        <v>89</v>
      </c>
      <c r="AV417" s="13" t="s">
        <v>89</v>
      </c>
      <c r="AW417" s="13" t="s">
        <v>35</v>
      </c>
      <c r="AX417" s="13" t="s">
        <v>79</v>
      </c>
      <c r="AY417" s="206" t="s">
        <v>230</v>
      </c>
    </row>
    <row r="418" s="14" customFormat="1">
      <c r="A418" s="14"/>
      <c r="B418" s="213"/>
      <c r="C418" s="14"/>
      <c r="D418" s="191" t="s">
        <v>519</v>
      </c>
      <c r="E418" s="214" t="s">
        <v>1</v>
      </c>
      <c r="F418" s="215" t="s">
        <v>534</v>
      </c>
      <c r="G418" s="14"/>
      <c r="H418" s="216">
        <v>52</v>
      </c>
      <c r="I418" s="217"/>
      <c r="J418" s="14"/>
      <c r="K418" s="14"/>
      <c r="L418" s="213"/>
      <c r="M418" s="218"/>
      <c r="N418" s="219"/>
      <c r="O418" s="219"/>
      <c r="P418" s="219"/>
      <c r="Q418" s="219"/>
      <c r="R418" s="219"/>
      <c r="S418" s="219"/>
      <c r="T418" s="220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14" t="s">
        <v>519</v>
      </c>
      <c r="AU418" s="214" t="s">
        <v>89</v>
      </c>
      <c r="AV418" s="14" t="s">
        <v>235</v>
      </c>
      <c r="AW418" s="14" t="s">
        <v>35</v>
      </c>
      <c r="AX418" s="14" t="s">
        <v>87</v>
      </c>
      <c r="AY418" s="214" t="s">
        <v>230</v>
      </c>
    </row>
    <row r="419" s="2" customFormat="1" ht="16.5" customHeight="1">
      <c r="A419" s="38"/>
      <c r="B419" s="177"/>
      <c r="C419" s="178" t="s">
        <v>402</v>
      </c>
      <c r="D419" s="178" t="s">
        <v>231</v>
      </c>
      <c r="E419" s="179" t="s">
        <v>3715</v>
      </c>
      <c r="F419" s="180" t="s">
        <v>3716</v>
      </c>
      <c r="G419" s="181" t="s">
        <v>543</v>
      </c>
      <c r="H419" s="182">
        <v>52</v>
      </c>
      <c r="I419" s="183"/>
      <c r="J419" s="184">
        <f>ROUND(I419*H419,2)</f>
        <v>0</v>
      </c>
      <c r="K419" s="180" t="s">
        <v>515</v>
      </c>
      <c r="L419" s="39"/>
      <c r="M419" s="185" t="s">
        <v>1</v>
      </c>
      <c r="N419" s="186" t="s">
        <v>44</v>
      </c>
      <c r="O419" s="77"/>
      <c r="P419" s="187">
        <f>O419*H419</f>
        <v>0</v>
      </c>
      <c r="Q419" s="187">
        <v>0</v>
      </c>
      <c r="R419" s="187">
        <f>Q419*H419</f>
        <v>0</v>
      </c>
      <c r="S419" s="187">
        <v>0</v>
      </c>
      <c r="T419" s="188">
        <f>S419*H419</f>
        <v>0</v>
      </c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R419" s="189" t="s">
        <v>235</v>
      </c>
      <c r="AT419" s="189" t="s">
        <v>231</v>
      </c>
      <c r="AU419" s="189" t="s">
        <v>89</v>
      </c>
      <c r="AY419" s="19" t="s">
        <v>230</v>
      </c>
      <c r="BE419" s="190">
        <f>IF(N419="základní",J419,0)</f>
        <v>0</v>
      </c>
      <c r="BF419" s="190">
        <f>IF(N419="snížená",J419,0)</f>
        <v>0</v>
      </c>
      <c r="BG419" s="190">
        <f>IF(N419="zákl. přenesená",J419,0)</f>
        <v>0</v>
      </c>
      <c r="BH419" s="190">
        <f>IF(N419="sníž. přenesená",J419,0)</f>
        <v>0</v>
      </c>
      <c r="BI419" s="190">
        <f>IF(N419="nulová",J419,0)</f>
        <v>0</v>
      </c>
      <c r="BJ419" s="19" t="s">
        <v>87</v>
      </c>
      <c r="BK419" s="190">
        <f>ROUND(I419*H419,2)</f>
        <v>0</v>
      </c>
      <c r="BL419" s="19" t="s">
        <v>235</v>
      </c>
      <c r="BM419" s="189" t="s">
        <v>3717</v>
      </c>
    </row>
    <row r="420" s="2" customFormat="1">
      <c r="A420" s="38"/>
      <c r="B420" s="39"/>
      <c r="C420" s="38"/>
      <c r="D420" s="191" t="s">
        <v>237</v>
      </c>
      <c r="E420" s="38"/>
      <c r="F420" s="192" t="s">
        <v>3718</v>
      </c>
      <c r="G420" s="38"/>
      <c r="H420" s="38"/>
      <c r="I420" s="193"/>
      <c r="J420" s="38"/>
      <c r="K420" s="38"/>
      <c r="L420" s="39"/>
      <c r="M420" s="194"/>
      <c r="N420" s="195"/>
      <c r="O420" s="77"/>
      <c r="P420" s="77"/>
      <c r="Q420" s="77"/>
      <c r="R420" s="77"/>
      <c r="S420" s="77"/>
      <c r="T420" s="7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T420" s="19" t="s">
        <v>237</v>
      </c>
      <c r="AU420" s="19" t="s">
        <v>89</v>
      </c>
    </row>
    <row r="421" s="2" customFormat="1">
      <c r="A421" s="38"/>
      <c r="B421" s="39"/>
      <c r="C421" s="38"/>
      <c r="D421" s="199" t="s">
        <v>397</v>
      </c>
      <c r="E421" s="38"/>
      <c r="F421" s="200" t="s">
        <v>3719</v>
      </c>
      <c r="G421" s="38"/>
      <c r="H421" s="38"/>
      <c r="I421" s="193"/>
      <c r="J421" s="38"/>
      <c r="K421" s="38"/>
      <c r="L421" s="39"/>
      <c r="M421" s="194"/>
      <c r="N421" s="195"/>
      <c r="O421" s="77"/>
      <c r="P421" s="77"/>
      <c r="Q421" s="77"/>
      <c r="R421" s="77"/>
      <c r="S421" s="77"/>
      <c r="T421" s="7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T421" s="19" t="s">
        <v>397</v>
      </c>
      <c r="AU421" s="19" t="s">
        <v>89</v>
      </c>
    </row>
    <row r="422" s="2" customFormat="1" ht="16.5" customHeight="1">
      <c r="A422" s="38"/>
      <c r="B422" s="177"/>
      <c r="C422" s="178" t="s">
        <v>406</v>
      </c>
      <c r="D422" s="178" t="s">
        <v>231</v>
      </c>
      <c r="E422" s="179" t="s">
        <v>3720</v>
      </c>
      <c r="F422" s="180" t="s">
        <v>3721</v>
      </c>
      <c r="G422" s="181" t="s">
        <v>543</v>
      </c>
      <c r="H422" s="182">
        <v>52</v>
      </c>
      <c r="I422" s="183"/>
      <c r="J422" s="184">
        <f>ROUND(I422*H422,2)</f>
        <v>0</v>
      </c>
      <c r="K422" s="180" t="s">
        <v>515</v>
      </c>
      <c r="L422" s="39"/>
      <c r="M422" s="185" t="s">
        <v>1</v>
      </c>
      <c r="N422" s="186" t="s">
        <v>44</v>
      </c>
      <c r="O422" s="77"/>
      <c r="P422" s="187">
        <f>O422*H422</f>
        <v>0</v>
      </c>
      <c r="Q422" s="187">
        <v>0.00015660000000000001</v>
      </c>
      <c r="R422" s="187">
        <f>Q422*H422</f>
        <v>0.0081431999999999997</v>
      </c>
      <c r="S422" s="187">
        <v>0</v>
      </c>
      <c r="T422" s="188">
        <f>S422*H422</f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89" t="s">
        <v>235</v>
      </c>
      <c r="AT422" s="189" t="s">
        <v>231</v>
      </c>
      <c r="AU422" s="189" t="s">
        <v>89</v>
      </c>
      <c r="AY422" s="19" t="s">
        <v>230</v>
      </c>
      <c r="BE422" s="190">
        <f>IF(N422="základní",J422,0)</f>
        <v>0</v>
      </c>
      <c r="BF422" s="190">
        <f>IF(N422="snížená",J422,0)</f>
        <v>0</v>
      </c>
      <c r="BG422" s="190">
        <f>IF(N422="zákl. přenesená",J422,0)</f>
        <v>0</v>
      </c>
      <c r="BH422" s="190">
        <f>IF(N422="sníž. přenesená",J422,0)</f>
        <v>0</v>
      </c>
      <c r="BI422" s="190">
        <f>IF(N422="nulová",J422,0)</f>
        <v>0</v>
      </c>
      <c r="BJ422" s="19" t="s">
        <v>87</v>
      </c>
      <c r="BK422" s="190">
        <f>ROUND(I422*H422,2)</f>
        <v>0</v>
      </c>
      <c r="BL422" s="19" t="s">
        <v>235</v>
      </c>
      <c r="BM422" s="189" t="s">
        <v>3722</v>
      </c>
    </row>
    <row r="423" s="2" customFormat="1">
      <c r="A423" s="38"/>
      <c r="B423" s="39"/>
      <c r="C423" s="38"/>
      <c r="D423" s="191" t="s">
        <v>237</v>
      </c>
      <c r="E423" s="38"/>
      <c r="F423" s="192" t="s">
        <v>3723</v>
      </c>
      <c r="G423" s="38"/>
      <c r="H423" s="38"/>
      <c r="I423" s="193"/>
      <c r="J423" s="38"/>
      <c r="K423" s="38"/>
      <c r="L423" s="39"/>
      <c r="M423" s="194"/>
      <c r="N423" s="195"/>
      <c r="O423" s="77"/>
      <c r="P423" s="77"/>
      <c r="Q423" s="77"/>
      <c r="R423" s="77"/>
      <c r="S423" s="77"/>
      <c r="T423" s="7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T423" s="19" t="s">
        <v>237</v>
      </c>
      <c r="AU423" s="19" t="s">
        <v>89</v>
      </c>
    </row>
    <row r="424" s="2" customFormat="1">
      <c r="A424" s="38"/>
      <c r="B424" s="39"/>
      <c r="C424" s="38"/>
      <c r="D424" s="199" t="s">
        <v>397</v>
      </c>
      <c r="E424" s="38"/>
      <c r="F424" s="200" t="s">
        <v>3724</v>
      </c>
      <c r="G424" s="38"/>
      <c r="H424" s="38"/>
      <c r="I424" s="193"/>
      <c r="J424" s="38"/>
      <c r="K424" s="38"/>
      <c r="L424" s="39"/>
      <c r="M424" s="194"/>
      <c r="N424" s="195"/>
      <c r="O424" s="77"/>
      <c r="P424" s="77"/>
      <c r="Q424" s="77"/>
      <c r="R424" s="77"/>
      <c r="S424" s="77"/>
      <c r="T424" s="7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T424" s="19" t="s">
        <v>397</v>
      </c>
      <c r="AU424" s="19" t="s">
        <v>89</v>
      </c>
    </row>
    <row r="425" s="2" customFormat="1" ht="16.5" customHeight="1">
      <c r="A425" s="38"/>
      <c r="B425" s="177"/>
      <c r="C425" s="178" t="s">
        <v>410</v>
      </c>
      <c r="D425" s="178" t="s">
        <v>231</v>
      </c>
      <c r="E425" s="179" t="s">
        <v>3725</v>
      </c>
      <c r="F425" s="180" t="s">
        <v>3726</v>
      </c>
      <c r="G425" s="181" t="s">
        <v>543</v>
      </c>
      <c r="H425" s="182">
        <v>52</v>
      </c>
      <c r="I425" s="183"/>
      <c r="J425" s="184">
        <f>ROUND(I425*H425,2)</f>
        <v>0</v>
      </c>
      <c r="K425" s="180" t="s">
        <v>515</v>
      </c>
      <c r="L425" s="39"/>
      <c r="M425" s="185" t="s">
        <v>1</v>
      </c>
      <c r="N425" s="186" t="s">
        <v>44</v>
      </c>
      <c r="O425" s="77"/>
      <c r="P425" s="187">
        <f>O425*H425</f>
        <v>0</v>
      </c>
      <c r="Q425" s="187">
        <v>0</v>
      </c>
      <c r="R425" s="187">
        <f>Q425*H425</f>
        <v>0</v>
      </c>
      <c r="S425" s="187">
        <v>0</v>
      </c>
      <c r="T425" s="188">
        <f>S425*H425</f>
        <v>0</v>
      </c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R425" s="189" t="s">
        <v>235</v>
      </c>
      <c r="AT425" s="189" t="s">
        <v>231</v>
      </c>
      <c r="AU425" s="189" t="s">
        <v>89</v>
      </c>
      <c r="AY425" s="19" t="s">
        <v>230</v>
      </c>
      <c r="BE425" s="190">
        <f>IF(N425="základní",J425,0)</f>
        <v>0</v>
      </c>
      <c r="BF425" s="190">
        <f>IF(N425="snížená",J425,0)</f>
        <v>0</v>
      </c>
      <c r="BG425" s="190">
        <f>IF(N425="zákl. přenesená",J425,0)</f>
        <v>0</v>
      </c>
      <c r="BH425" s="190">
        <f>IF(N425="sníž. přenesená",J425,0)</f>
        <v>0</v>
      </c>
      <c r="BI425" s="190">
        <f>IF(N425="nulová",J425,0)</f>
        <v>0</v>
      </c>
      <c r="BJ425" s="19" t="s">
        <v>87</v>
      </c>
      <c r="BK425" s="190">
        <f>ROUND(I425*H425,2)</f>
        <v>0</v>
      </c>
      <c r="BL425" s="19" t="s">
        <v>235</v>
      </c>
      <c r="BM425" s="189" t="s">
        <v>3727</v>
      </c>
    </row>
    <row r="426" s="2" customFormat="1">
      <c r="A426" s="38"/>
      <c r="B426" s="39"/>
      <c r="C426" s="38"/>
      <c r="D426" s="191" t="s">
        <v>237</v>
      </c>
      <c r="E426" s="38"/>
      <c r="F426" s="192" t="s">
        <v>3728</v>
      </c>
      <c r="G426" s="38"/>
      <c r="H426" s="38"/>
      <c r="I426" s="193"/>
      <c r="J426" s="38"/>
      <c r="K426" s="38"/>
      <c r="L426" s="39"/>
      <c r="M426" s="194"/>
      <c r="N426" s="195"/>
      <c r="O426" s="77"/>
      <c r="P426" s="77"/>
      <c r="Q426" s="77"/>
      <c r="R426" s="77"/>
      <c r="S426" s="77"/>
      <c r="T426" s="7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T426" s="19" t="s">
        <v>237</v>
      </c>
      <c r="AU426" s="19" t="s">
        <v>89</v>
      </c>
    </row>
    <row r="427" s="2" customFormat="1">
      <c r="A427" s="38"/>
      <c r="B427" s="39"/>
      <c r="C427" s="38"/>
      <c r="D427" s="199" t="s">
        <v>397</v>
      </c>
      <c r="E427" s="38"/>
      <c r="F427" s="200" t="s">
        <v>3729</v>
      </c>
      <c r="G427" s="38"/>
      <c r="H427" s="38"/>
      <c r="I427" s="193"/>
      <c r="J427" s="38"/>
      <c r="K427" s="38"/>
      <c r="L427" s="39"/>
      <c r="M427" s="194"/>
      <c r="N427" s="195"/>
      <c r="O427" s="77"/>
      <c r="P427" s="77"/>
      <c r="Q427" s="77"/>
      <c r="R427" s="77"/>
      <c r="S427" s="77"/>
      <c r="T427" s="7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T427" s="19" t="s">
        <v>397</v>
      </c>
      <c r="AU427" s="19" t="s">
        <v>89</v>
      </c>
    </row>
    <row r="428" s="15" customFormat="1">
      <c r="A428" s="15"/>
      <c r="B428" s="221"/>
      <c r="C428" s="15"/>
      <c r="D428" s="191" t="s">
        <v>519</v>
      </c>
      <c r="E428" s="222" t="s">
        <v>1</v>
      </c>
      <c r="F428" s="223" t="s">
        <v>3593</v>
      </c>
      <c r="G428" s="15"/>
      <c r="H428" s="222" t="s">
        <v>1</v>
      </c>
      <c r="I428" s="224"/>
      <c r="J428" s="15"/>
      <c r="K428" s="15"/>
      <c r="L428" s="221"/>
      <c r="M428" s="225"/>
      <c r="N428" s="226"/>
      <c r="O428" s="226"/>
      <c r="P428" s="226"/>
      <c r="Q428" s="226"/>
      <c r="R428" s="226"/>
      <c r="S428" s="226"/>
      <c r="T428" s="227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22" t="s">
        <v>519</v>
      </c>
      <c r="AU428" s="222" t="s">
        <v>89</v>
      </c>
      <c r="AV428" s="15" t="s">
        <v>87</v>
      </c>
      <c r="AW428" s="15" t="s">
        <v>35</v>
      </c>
      <c r="AX428" s="15" t="s">
        <v>79</v>
      </c>
      <c r="AY428" s="222" t="s">
        <v>230</v>
      </c>
    </row>
    <row r="429" s="13" customFormat="1">
      <c r="A429" s="13"/>
      <c r="B429" s="205"/>
      <c r="C429" s="13"/>
      <c r="D429" s="191" t="s">
        <v>519</v>
      </c>
      <c r="E429" s="206" t="s">
        <v>1</v>
      </c>
      <c r="F429" s="207" t="s">
        <v>3714</v>
      </c>
      <c r="G429" s="13"/>
      <c r="H429" s="208">
        <v>52</v>
      </c>
      <c r="I429" s="209"/>
      <c r="J429" s="13"/>
      <c r="K429" s="13"/>
      <c r="L429" s="205"/>
      <c r="M429" s="210"/>
      <c r="N429" s="211"/>
      <c r="O429" s="211"/>
      <c r="P429" s="211"/>
      <c r="Q429" s="211"/>
      <c r="R429" s="211"/>
      <c r="S429" s="211"/>
      <c r="T429" s="21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06" t="s">
        <v>519</v>
      </c>
      <c r="AU429" s="206" t="s">
        <v>89</v>
      </c>
      <c r="AV429" s="13" t="s">
        <v>89</v>
      </c>
      <c r="AW429" s="13" t="s">
        <v>35</v>
      </c>
      <c r="AX429" s="13" t="s">
        <v>79</v>
      </c>
      <c r="AY429" s="206" t="s">
        <v>230</v>
      </c>
    </row>
    <row r="430" s="14" customFormat="1">
      <c r="A430" s="14"/>
      <c r="B430" s="213"/>
      <c r="C430" s="14"/>
      <c r="D430" s="191" t="s">
        <v>519</v>
      </c>
      <c r="E430" s="214" t="s">
        <v>1</v>
      </c>
      <c r="F430" s="215" t="s">
        <v>534</v>
      </c>
      <c r="G430" s="14"/>
      <c r="H430" s="216">
        <v>52</v>
      </c>
      <c r="I430" s="217"/>
      <c r="J430" s="14"/>
      <c r="K430" s="14"/>
      <c r="L430" s="213"/>
      <c r="M430" s="218"/>
      <c r="N430" s="219"/>
      <c r="O430" s="219"/>
      <c r="P430" s="219"/>
      <c r="Q430" s="219"/>
      <c r="R430" s="219"/>
      <c r="S430" s="219"/>
      <c r="T430" s="220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14" t="s">
        <v>519</v>
      </c>
      <c r="AU430" s="214" t="s">
        <v>89</v>
      </c>
      <c r="AV430" s="14" t="s">
        <v>235</v>
      </c>
      <c r="AW430" s="14" t="s">
        <v>35</v>
      </c>
      <c r="AX430" s="14" t="s">
        <v>87</v>
      </c>
      <c r="AY430" s="214" t="s">
        <v>230</v>
      </c>
    </row>
    <row r="431" s="12" customFormat="1" ht="22.8" customHeight="1">
      <c r="A431" s="12"/>
      <c r="B431" s="166"/>
      <c r="C431" s="12"/>
      <c r="D431" s="167" t="s">
        <v>78</v>
      </c>
      <c r="E431" s="197" t="s">
        <v>1313</v>
      </c>
      <c r="F431" s="197" t="s">
        <v>1314</v>
      </c>
      <c r="G431" s="12"/>
      <c r="H431" s="12"/>
      <c r="I431" s="169"/>
      <c r="J431" s="198">
        <f>BK431</f>
        <v>0</v>
      </c>
      <c r="K431" s="12"/>
      <c r="L431" s="166"/>
      <c r="M431" s="171"/>
      <c r="N431" s="172"/>
      <c r="O431" s="172"/>
      <c r="P431" s="173">
        <f>SUM(P432:P472)</f>
        <v>0</v>
      </c>
      <c r="Q431" s="172"/>
      <c r="R431" s="173">
        <f>SUM(R432:R472)</f>
        <v>0</v>
      </c>
      <c r="S431" s="172"/>
      <c r="T431" s="174">
        <f>SUM(T432:T472)</f>
        <v>0</v>
      </c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R431" s="167" t="s">
        <v>87</v>
      </c>
      <c r="AT431" s="175" t="s">
        <v>78</v>
      </c>
      <c r="AU431" s="175" t="s">
        <v>87</v>
      </c>
      <c r="AY431" s="167" t="s">
        <v>230</v>
      </c>
      <c r="BK431" s="176">
        <f>SUM(BK432:BK472)</f>
        <v>0</v>
      </c>
    </row>
    <row r="432" s="2" customFormat="1" ht="16.5" customHeight="1">
      <c r="A432" s="38"/>
      <c r="B432" s="177"/>
      <c r="C432" s="178" t="s">
        <v>416</v>
      </c>
      <c r="D432" s="178" t="s">
        <v>231</v>
      </c>
      <c r="E432" s="179" t="s">
        <v>1316</v>
      </c>
      <c r="F432" s="180" t="s">
        <v>1317</v>
      </c>
      <c r="G432" s="181" t="s">
        <v>748</v>
      </c>
      <c r="H432" s="182">
        <v>33.020000000000003</v>
      </c>
      <c r="I432" s="183"/>
      <c r="J432" s="184">
        <f>ROUND(I432*H432,2)</f>
        <v>0</v>
      </c>
      <c r="K432" s="180" t="s">
        <v>515</v>
      </c>
      <c r="L432" s="39"/>
      <c r="M432" s="185" t="s">
        <v>1</v>
      </c>
      <c r="N432" s="186" t="s">
        <v>44</v>
      </c>
      <c r="O432" s="77"/>
      <c r="P432" s="187">
        <f>O432*H432</f>
        <v>0</v>
      </c>
      <c r="Q432" s="187">
        <v>0</v>
      </c>
      <c r="R432" s="187">
        <f>Q432*H432</f>
        <v>0</v>
      </c>
      <c r="S432" s="187">
        <v>0</v>
      </c>
      <c r="T432" s="188">
        <f>S432*H432</f>
        <v>0</v>
      </c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R432" s="189" t="s">
        <v>235</v>
      </c>
      <c r="AT432" s="189" t="s">
        <v>231</v>
      </c>
      <c r="AU432" s="189" t="s">
        <v>89</v>
      </c>
      <c r="AY432" s="19" t="s">
        <v>230</v>
      </c>
      <c r="BE432" s="190">
        <f>IF(N432="základní",J432,0)</f>
        <v>0</v>
      </c>
      <c r="BF432" s="190">
        <f>IF(N432="snížená",J432,0)</f>
        <v>0</v>
      </c>
      <c r="BG432" s="190">
        <f>IF(N432="zákl. přenesená",J432,0)</f>
        <v>0</v>
      </c>
      <c r="BH432" s="190">
        <f>IF(N432="sníž. přenesená",J432,0)</f>
        <v>0</v>
      </c>
      <c r="BI432" s="190">
        <f>IF(N432="nulová",J432,0)</f>
        <v>0</v>
      </c>
      <c r="BJ432" s="19" t="s">
        <v>87</v>
      </c>
      <c r="BK432" s="190">
        <f>ROUND(I432*H432,2)</f>
        <v>0</v>
      </c>
      <c r="BL432" s="19" t="s">
        <v>235</v>
      </c>
      <c r="BM432" s="189" t="s">
        <v>3730</v>
      </c>
    </row>
    <row r="433" s="2" customFormat="1">
      <c r="A433" s="38"/>
      <c r="B433" s="39"/>
      <c r="C433" s="38"/>
      <c r="D433" s="191" t="s">
        <v>237</v>
      </c>
      <c r="E433" s="38"/>
      <c r="F433" s="192" t="s">
        <v>1319</v>
      </c>
      <c r="G433" s="38"/>
      <c r="H433" s="38"/>
      <c r="I433" s="193"/>
      <c r="J433" s="38"/>
      <c r="K433" s="38"/>
      <c r="L433" s="39"/>
      <c r="M433" s="194"/>
      <c r="N433" s="195"/>
      <c r="O433" s="77"/>
      <c r="P433" s="77"/>
      <c r="Q433" s="77"/>
      <c r="R433" s="77"/>
      <c r="S433" s="77"/>
      <c r="T433" s="7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T433" s="19" t="s">
        <v>237</v>
      </c>
      <c r="AU433" s="19" t="s">
        <v>89</v>
      </c>
    </row>
    <row r="434" s="2" customFormat="1">
      <c r="A434" s="38"/>
      <c r="B434" s="39"/>
      <c r="C434" s="38"/>
      <c r="D434" s="199" t="s">
        <v>397</v>
      </c>
      <c r="E434" s="38"/>
      <c r="F434" s="200" t="s">
        <v>1320</v>
      </c>
      <c r="G434" s="38"/>
      <c r="H434" s="38"/>
      <c r="I434" s="193"/>
      <c r="J434" s="38"/>
      <c r="K434" s="38"/>
      <c r="L434" s="39"/>
      <c r="M434" s="194"/>
      <c r="N434" s="195"/>
      <c r="O434" s="77"/>
      <c r="P434" s="77"/>
      <c r="Q434" s="77"/>
      <c r="R434" s="77"/>
      <c r="S434" s="77"/>
      <c r="T434" s="7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T434" s="19" t="s">
        <v>397</v>
      </c>
      <c r="AU434" s="19" t="s">
        <v>89</v>
      </c>
    </row>
    <row r="435" s="15" customFormat="1">
      <c r="A435" s="15"/>
      <c r="B435" s="221"/>
      <c r="C435" s="15"/>
      <c r="D435" s="191" t="s">
        <v>519</v>
      </c>
      <c r="E435" s="222" t="s">
        <v>1</v>
      </c>
      <c r="F435" s="223" t="s">
        <v>3731</v>
      </c>
      <c r="G435" s="15"/>
      <c r="H435" s="222" t="s">
        <v>1</v>
      </c>
      <c r="I435" s="224"/>
      <c r="J435" s="15"/>
      <c r="K435" s="15"/>
      <c r="L435" s="221"/>
      <c r="M435" s="225"/>
      <c r="N435" s="226"/>
      <c r="O435" s="226"/>
      <c r="P435" s="226"/>
      <c r="Q435" s="226"/>
      <c r="R435" s="226"/>
      <c r="S435" s="226"/>
      <c r="T435" s="227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T435" s="222" t="s">
        <v>519</v>
      </c>
      <c r="AU435" s="222" t="s">
        <v>89</v>
      </c>
      <c r="AV435" s="15" t="s">
        <v>87</v>
      </c>
      <c r="AW435" s="15" t="s">
        <v>35</v>
      </c>
      <c r="AX435" s="15" t="s">
        <v>79</v>
      </c>
      <c r="AY435" s="222" t="s">
        <v>230</v>
      </c>
    </row>
    <row r="436" s="13" customFormat="1">
      <c r="A436" s="13"/>
      <c r="B436" s="205"/>
      <c r="C436" s="13"/>
      <c r="D436" s="191" t="s">
        <v>519</v>
      </c>
      <c r="E436" s="206" t="s">
        <v>1</v>
      </c>
      <c r="F436" s="207" t="s">
        <v>3732</v>
      </c>
      <c r="G436" s="13"/>
      <c r="H436" s="208">
        <v>15.08</v>
      </c>
      <c r="I436" s="209"/>
      <c r="J436" s="13"/>
      <c r="K436" s="13"/>
      <c r="L436" s="205"/>
      <c r="M436" s="210"/>
      <c r="N436" s="211"/>
      <c r="O436" s="211"/>
      <c r="P436" s="211"/>
      <c r="Q436" s="211"/>
      <c r="R436" s="211"/>
      <c r="S436" s="211"/>
      <c r="T436" s="21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06" t="s">
        <v>519</v>
      </c>
      <c r="AU436" s="206" t="s">
        <v>89</v>
      </c>
      <c r="AV436" s="13" t="s">
        <v>89</v>
      </c>
      <c r="AW436" s="13" t="s">
        <v>35</v>
      </c>
      <c r="AX436" s="13" t="s">
        <v>79</v>
      </c>
      <c r="AY436" s="206" t="s">
        <v>230</v>
      </c>
    </row>
    <row r="437" s="13" customFormat="1">
      <c r="A437" s="13"/>
      <c r="B437" s="205"/>
      <c r="C437" s="13"/>
      <c r="D437" s="191" t="s">
        <v>519</v>
      </c>
      <c r="E437" s="206" t="s">
        <v>1</v>
      </c>
      <c r="F437" s="207" t="s">
        <v>3733</v>
      </c>
      <c r="G437" s="13"/>
      <c r="H437" s="208">
        <v>17.940000000000001</v>
      </c>
      <c r="I437" s="209"/>
      <c r="J437" s="13"/>
      <c r="K437" s="13"/>
      <c r="L437" s="205"/>
      <c r="M437" s="210"/>
      <c r="N437" s="211"/>
      <c r="O437" s="211"/>
      <c r="P437" s="211"/>
      <c r="Q437" s="211"/>
      <c r="R437" s="211"/>
      <c r="S437" s="211"/>
      <c r="T437" s="21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06" t="s">
        <v>519</v>
      </c>
      <c r="AU437" s="206" t="s">
        <v>89</v>
      </c>
      <c r="AV437" s="13" t="s">
        <v>89</v>
      </c>
      <c r="AW437" s="13" t="s">
        <v>35</v>
      </c>
      <c r="AX437" s="13" t="s">
        <v>79</v>
      </c>
      <c r="AY437" s="206" t="s">
        <v>230</v>
      </c>
    </row>
    <row r="438" s="14" customFormat="1">
      <c r="A438" s="14"/>
      <c r="B438" s="213"/>
      <c r="C438" s="14"/>
      <c r="D438" s="191" t="s">
        <v>519</v>
      </c>
      <c r="E438" s="214" t="s">
        <v>1</v>
      </c>
      <c r="F438" s="215" t="s">
        <v>534</v>
      </c>
      <c r="G438" s="14"/>
      <c r="H438" s="216">
        <v>33.020000000000003</v>
      </c>
      <c r="I438" s="217"/>
      <c r="J438" s="14"/>
      <c r="K438" s="14"/>
      <c r="L438" s="213"/>
      <c r="M438" s="218"/>
      <c r="N438" s="219"/>
      <c r="O438" s="219"/>
      <c r="P438" s="219"/>
      <c r="Q438" s="219"/>
      <c r="R438" s="219"/>
      <c r="S438" s="219"/>
      <c r="T438" s="220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14" t="s">
        <v>519</v>
      </c>
      <c r="AU438" s="214" t="s">
        <v>89</v>
      </c>
      <c r="AV438" s="14" t="s">
        <v>235</v>
      </c>
      <c r="AW438" s="14" t="s">
        <v>35</v>
      </c>
      <c r="AX438" s="14" t="s">
        <v>87</v>
      </c>
      <c r="AY438" s="214" t="s">
        <v>230</v>
      </c>
    </row>
    <row r="439" s="2" customFormat="1" ht="16.5" customHeight="1">
      <c r="A439" s="38"/>
      <c r="B439" s="177"/>
      <c r="C439" s="178" t="s">
        <v>422</v>
      </c>
      <c r="D439" s="178" t="s">
        <v>231</v>
      </c>
      <c r="E439" s="179" t="s">
        <v>1323</v>
      </c>
      <c r="F439" s="180" t="s">
        <v>1324</v>
      </c>
      <c r="G439" s="181" t="s">
        <v>748</v>
      </c>
      <c r="H439" s="182">
        <v>462.27999999999997</v>
      </c>
      <c r="I439" s="183"/>
      <c r="J439" s="184">
        <f>ROUND(I439*H439,2)</f>
        <v>0</v>
      </c>
      <c r="K439" s="180" t="s">
        <v>515</v>
      </c>
      <c r="L439" s="39"/>
      <c r="M439" s="185" t="s">
        <v>1</v>
      </c>
      <c r="N439" s="186" t="s">
        <v>44</v>
      </c>
      <c r="O439" s="77"/>
      <c r="P439" s="187">
        <f>O439*H439</f>
        <v>0</v>
      </c>
      <c r="Q439" s="187">
        <v>0</v>
      </c>
      <c r="R439" s="187">
        <f>Q439*H439</f>
        <v>0</v>
      </c>
      <c r="S439" s="187">
        <v>0</v>
      </c>
      <c r="T439" s="188">
        <f>S439*H439</f>
        <v>0</v>
      </c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R439" s="189" t="s">
        <v>235</v>
      </c>
      <c r="AT439" s="189" t="s">
        <v>231</v>
      </c>
      <c r="AU439" s="189" t="s">
        <v>89</v>
      </c>
      <c r="AY439" s="19" t="s">
        <v>230</v>
      </c>
      <c r="BE439" s="190">
        <f>IF(N439="základní",J439,0)</f>
        <v>0</v>
      </c>
      <c r="BF439" s="190">
        <f>IF(N439="snížená",J439,0)</f>
        <v>0</v>
      </c>
      <c r="BG439" s="190">
        <f>IF(N439="zákl. přenesená",J439,0)</f>
        <v>0</v>
      </c>
      <c r="BH439" s="190">
        <f>IF(N439="sníž. přenesená",J439,0)</f>
        <v>0</v>
      </c>
      <c r="BI439" s="190">
        <f>IF(N439="nulová",J439,0)</f>
        <v>0</v>
      </c>
      <c r="BJ439" s="19" t="s">
        <v>87</v>
      </c>
      <c r="BK439" s="190">
        <f>ROUND(I439*H439,2)</f>
        <v>0</v>
      </c>
      <c r="BL439" s="19" t="s">
        <v>235</v>
      </c>
      <c r="BM439" s="189" t="s">
        <v>3734</v>
      </c>
    </row>
    <row r="440" s="2" customFormat="1">
      <c r="A440" s="38"/>
      <c r="B440" s="39"/>
      <c r="C440" s="38"/>
      <c r="D440" s="191" t="s">
        <v>237</v>
      </c>
      <c r="E440" s="38"/>
      <c r="F440" s="192" t="s">
        <v>1326</v>
      </c>
      <c r="G440" s="38"/>
      <c r="H440" s="38"/>
      <c r="I440" s="193"/>
      <c r="J440" s="38"/>
      <c r="K440" s="38"/>
      <c r="L440" s="39"/>
      <c r="M440" s="194"/>
      <c r="N440" s="195"/>
      <c r="O440" s="77"/>
      <c r="P440" s="77"/>
      <c r="Q440" s="77"/>
      <c r="R440" s="77"/>
      <c r="S440" s="77"/>
      <c r="T440" s="7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T440" s="19" t="s">
        <v>237</v>
      </c>
      <c r="AU440" s="19" t="s">
        <v>89</v>
      </c>
    </row>
    <row r="441" s="2" customFormat="1">
      <c r="A441" s="38"/>
      <c r="B441" s="39"/>
      <c r="C441" s="38"/>
      <c r="D441" s="199" t="s">
        <v>397</v>
      </c>
      <c r="E441" s="38"/>
      <c r="F441" s="200" t="s">
        <v>1327</v>
      </c>
      <c r="G441" s="38"/>
      <c r="H441" s="38"/>
      <c r="I441" s="193"/>
      <c r="J441" s="38"/>
      <c r="K441" s="38"/>
      <c r="L441" s="39"/>
      <c r="M441" s="194"/>
      <c r="N441" s="195"/>
      <c r="O441" s="77"/>
      <c r="P441" s="77"/>
      <c r="Q441" s="77"/>
      <c r="R441" s="77"/>
      <c r="S441" s="77"/>
      <c r="T441" s="7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T441" s="19" t="s">
        <v>397</v>
      </c>
      <c r="AU441" s="19" t="s">
        <v>89</v>
      </c>
    </row>
    <row r="442" s="15" customFormat="1">
      <c r="A442" s="15"/>
      <c r="B442" s="221"/>
      <c r="C442" s="15"/>
      <c r="D442" s="191" t="s">
        <v>519</v>
      </c>
      <c r="E442" s="222" t="s">
        <v>1</v>
      </c>
      <c r="F442" s="223" t="s">
        <v>3731</v>
      </c>
      <c r="G442" s="15"/>
      <c r="H442" s="222" t="s">
        <v>1</v>
      </c>
      <c r="I442" s="224"/>
      <c r="J442" s="15"/>
      <c r="K442" s="15"/>
      <c r="L442" s="221"/>
      <c r="M442" s="225"/>
      <c r="N442" s="226"/>
      <c r="O442" s="226"/>
      <c r="P442" s="226"/>
      <c r="Q442" s="226"/>
      <c r="R442" s="226"/>
      <c r="S442" s="226"/>
      <c r="T442" s="227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22" t="s">
        <v>519</v>
      </c>
      <c r="AU442" s="222" t="s">
        <v>89</v>
      </c>
      <c r="AV442" s="15" t="s">
        <v>87</v>
      </c>
      <c r="AW442" s="15" t="s">
        <v>35</v>
      </c>
      <c r="AX442" s="15" t="s">
        <v>79</v>
      </c>
      <c r="AY442" s="222" t="s">
        <v>230</v>
      </c>
    </row>
    <row r="443" s="13" customFormat="1">
      <c r="A443" s="13"/>
      <c r="B443" s="205"/>
      <c r="C443" s="13"/>
      <c r="D443" s="191" t="s">
        <v>519</v>
      </c>
      <c r="E443" s="206" t="s">
        <v>1</v>
      </c>
      <c r="F443" s="207" t="s">
        <v>3732</v>
      </c>
      <c r="G443" s="13"/>
      <c r="H443" s="208">
        <v>15.08</v>
      </c>
      <c r="I443" s="209"/>
      <c r="J443" s="13"/>
      <c r="K443" s="13"/>
      <c r="L443" s="205"/>
      <c r="M443" s="210"/>
      <c r="N443" s="211"/>
      <c r="O443" s="211"/>
      <c r="P443" s="211"/>
      <c r="Q443" s="211"/>
      <c r="R443" s="211"/>
      <c r="S443" s="211"/>
      <c r="T443" s="212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06" t="s">
        <v>519</v>
      </c>
      <c r="AU443" s="206" t="s">
        <v>89</v>
      </c>
      <c r="AV443" s="13" t="s">
        <v>89</v>
      </c>
      <c r="AW443" s="13" t="s">
        <v>35</v>
      </c>
      <c r="AX443" s="13" t="s">
        <v>79</v>
      </c>
      <c r="AY443" s="206" t="s">
        <v>230</v>
      </c>
    </row>
    <row r="444" s="13" customFormat="1">
      <c r="A444" s="13"/>
      <c r="B444" s="205"/>
      <c r="C444" s="13"/>
      <c r="D444" s="191" t="s">
        <v>519</v>
      </c>
      <c r="E444" s="206" t="s">
        <v>1</v>
      </c>
      <c r="F444" s="207" t="s">
        <v>3733</v>
      </c>
      <c r="G444" s="13"/>
      <c r="H444" s="208">
        <v>17.940000000000001</v>
      </c>
      <c r="I444" s="209"/>
      <c r="J444" s="13"/>
      <c r="K444" s="13"/>
      <c r="L444" s="205"/>
      <c r="M444" s="210"/>
      <c r="N444" s="211"/>
      <c r="O444" s="211"/>
      <c r="P444" s="211"/>
      <c r="Q444" s="211"/>
      <c r="R444" s="211"/>
      <c r="S444" s="211"/>
      <c r="T444" s="212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06" t="s">
        <v>519</v>
      </c>
      <c r="AU444" s="206" t="s">
        <v>89</v>
      </c>
      <c r="AV444" s="13" t="s">
        <v>89</v>
      </c>
      <c r="AW444" s="13" t="s">
        <v>35</v>
      </c>
      <c r="AX444" s="13" t="s">
        <v>79</v>
      </c>
      <c r="AY444" s="206" t="s">
        <v>230</v>
      </c>
    </row>
    <row r="445" s="14" customFormat="1">
      <c r="A445" s="14"/>
      <c r="B445" s="213"/>
      <c r="C445" s="14"/>
      <c r="D445" s="191" t="s">
        <v>519</v>
      </c>
      <c r="E445" s="214" t="s">
        <v>1</v>
      </c>
      <c r="F445" s="215" t="s">
        <v>534</v>
      </c>
      <c r="G445" s="14"/>
      <c r="H445" s="216">
        <v>33.020000000000003</v>
      </c>
      <c r="I445" s="217"/>
      <c r="J445" s="14"/>
      <c r="K445" s="14"/>
      <c r="L445" s="213"/>
      <c r="M445" s="218"/>
      <c r="N445" s="219"/>
      <c r="O445" s="219"/>
      <c r="P445" s="219"/>
      <c r="Q445" s="219"/>
      <c r="R445" s="219"/>
      <c r="S445" s="219"/>
      <c r="T445" s="220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14" t="s">
        <v>519</v>
      </c>
      <c r="AU445" s="214" t="s">
        <v>89</v>
      </c>
      <c r="AV445" s="14" t="s">
        <v>235</v>
      </c>
      <c r="AW445" s="14" t="s">
        <v>35</v>
      </c>
      <c r="AX445" s="14" t="s">
        <v>87</v>
      </c>
      <c r="AY445" s="214" t="s">
        <v>230</v>
      </c>
    </row>
    <row r="446" s="13" customFormat="1">
      <c r="A446" s="13"/>
      <c r="B446" s="205"/>
      <c r="C446" s="13"/>
      <c r="D446" s="191" t="s">
        <v>519</v>
      </c>
      <c r="E446" s="13"/>
      <c r="F446" s="207" t="s">
        <v>3735</v>
      </c>
      <c r="G446" s="13"/>
      <c r="H446" s="208">
        <v>462.27999999999997</v>
      </c>
      <c r="I446" s="209"/>
      <c r="J446" s="13"/>
      <c r="K446" s="13"/>
      <c r="L446" s="205"/>
      <c r="M446" s="210"/>
      <c r="N446" s="211"/>
      <c r="O446" s="211"/>
      <c r="P446" s="211"/>
      <c r="Q446" s="211"/>
      <c r="R446" s="211"/>
      <c r="S446" s="211"/>
      <c r="T446" s="21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06" t="s">
        <v>519</v>
      </c>
      <c r="AU446" s="206" t="s">
        <v>89</v>
      </c>
      <c r="AV446" s="13" t="s">
        <v>89</v>
      </c>
      <c r="AW446" s="13" t="s">
        <v>3</v>
      </c>
      <c r="AX446" s="13" t="s">
        <v>87</v>
      </c>
      <c r="AY446" s="206" t="s">
        <v>230</v>
      </c>
    </row>
    <row r="447" s="2" customFormat="1" ht="16.5" customHeight="1">
      <c r="A447" s="38"/>
      <c r="B447" s="177"/>
      <c r="C447" s="178" t="s">
        <v>426</v>
      </c>
      <c r="D447" s="178" t="s">
        <v>231</v>
      </c>
      <c r="E447" s="179" t="s">
        <v>1330</v>
      </c>
      <c r="F447" s="180" t="s">
        <v>1331</v>
      </c>
      <c r="G447" s="181" t="s">
        <v>748</v>
      </c>
      <c r="H447" s="182">
        <v>5.7199999999999998</v>
      </c>
      <c r="I447" s="183"/>
      <c r="J447" s="184">
        <f>ROUND(I447*H447,2)</f>
        <v>0</v>
      </c>
      <c r="K447" s="180" t="s">
        <v>515</v>
      </c>
      <c r="L447" s="39"/>
      <c r="M447" s="185" t="s">
        <v>1</v>
      </c>
      <c r="N447" s="186" t="s">
        <v>44</v>
      </c>
      <c r="O447" s="77"/>
      <c r="P447" s="187">
        <f>O447*H447</f>
        <v>0</v>
      </c>
      <c r="Q447" s="187">
        <v>0</v>
      </c>
      <c r="R447" s="187">
        <f>Q447*H447</f>
        <v>0</v>
      </c>
      <c r="S447" s="187">
        <v>0</v>
      </c>
      <c r="T447" s="188">
        <f>S447*H447</f>
        <v>0</v>
      </c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R447" s="189" t="s">
        <v>235</v>
      </c>
      <c r="AT447" s="189" t="s">
        <v>231</v>
      </c>
      <c r="AU447" s="189" t="s">
        <v>89</v>
      </c>
      <c r="AY447" s="19" t="s">
        <v>230</v>
      </c>
      <c r="BE447" s="190">
        <f>IF(N447="základní",J447,0)</f>
        <v>0</v>
      </c>
      <c r="BF447" s="190">
        <f>IF(N447="snížená",J447,0)</f>
        <v>0</v>
      </c>
      <c r="BG447" s="190">
        <f>IF(N447="zákl. přenesená",J447,0)</f>
        <v>0</v>
      </c>
      <c r="BH447" s="190">
        <f>IF(N447="sníž. přenesená",J447,0)</f>
        <v>0</v>
      </c>
      <c r="BI447" s="190">
        <f>IF(N447="nulová",J447,0)</f>
        <v>0</v>
      </c>
      <c r="BJ447" s="19" t="s">
        <v>87</v>
      </c>
      <c r="BK447" s="190">
        <f>ROUND(I447*H447,2)</f>
        <v>0</v>
      </c>
      <c r="BL447" s="19" t="s">
        <v>235</v>
      </c>
      <c r="BM447" s="189" t="s">
        <v>3736</v>
      </c>
    </row>
    <row r="448" s="2" customFormat="1">
      <c r="A448" s="38"/>
      <c r="B448" s="39"/>
      <c r="C448" s="38"/>
      <c r="D448" s="191" t="s">
        <v>237</v>
      </c>
      <c r="E448" s="38"/>
      <c r="F448" s="192" t="s">
        <v>1333</v>
      </c>
      <c r="G448" s="38"/>
      <c r="H448" s="38"/>
      <c r="I448" s="193"/>
      <c r="J448" s="38"/>
      <c r="K448" s="38"/>
      <c r="L448" s="39"/>
      <c r="M448" s="194"/>
      <c r="N448" s="195"/>
      <c r="O448" s="77"/>
      <c r="P448" s="77"/>
      <c r="Q448" s="77"/>
      <c r="R448" s="77"/>
      <c r="S448" s="77"/>
      <c r="T448" s="7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T448" s="19" t="s">
        <v>237</v>
      </c>
      <c r="AU448" s="19" t="s">
        <v>89</v>
      </c>
    </row>
    <row r="449" s="2" customFormat="1">
      <c r="A449" s="38"/>
      <c r="B449" s="39"/>
      <c r="C449" s="38"/>
      <c r="D449" s="199" t="s">
        <v>397</v>
      </c>
      <c r="E449" s="38"/>
      <c r="F449" s="200" t="s">
        <v>1334</v>
      </c>
      <c r="G449" s="38"/>
      <c r="H449" s="38"/>
      <c r="I449" s="193"/>
      <c r="J449" s="38"/>
      <c r="K449" s="38"/>
      <c r="L449" s="39"/>
      <c r="M449" s="194"/>
      <c r="N449" s="195"/>
      <c r="O449" s="77"/>
      <c r="P449" s="77"/>
      <c r="Q449" s="77"/>
      <c r="R449" s="77"/>
      <c r="S449" s="77"/>
      <c r="T449" s="7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T449" s="19" t="s">
        <v>397</v>
      </c>
      <c r="AU449" s="19" t="s">
        <v>89</v>
      </c>
    </row>
    <row r="450" s="15" customFormat="1">
      <c r="A450" s="15"/>
      <c r="B450" s="221"/>
      <c r="C450" s="15"/>
      <c r="D450" s="191" t="s">
        <v>519</v>
      </c>
      <c r="E450" s="222" t="s">
        <v>1</v>
      </c>
      <c r="F450" s="223" t="s">
        <v>3731</v>
      </c>
      <c r="G450" s="15"/>
      <c r="H450" s="222" t="s">
        <v>1</v>
      </c>
      <c r="I450" s="224"/>
      <c r="J450" s="15"/>
      <c r="K450" s="15"/>
      <c r="L450" s="221"/>
      <c r="M450" s="225"/>
      <c r="N450" s="226"/>
      <c r="O450" s="226"/>
      <c r="P450" s="226"/>
      <c r="Q450" s="226"/>
      <c r="R450" s="226"/>
      <c r="S450" s="226"/>
      <c r="T450" s="227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22" t="s">
        <v>519</v>
      </c>
      <c r="AU450" s="222" t="s">
        <v>89</v>
      </c>
      <c r="AV450" s="15" t="s">
        <v>87</v>
      </c>
      <c r="AW450" s="15" t="s">
        <v>35</v>
      </c>
      <c r="AX450" s="15" t="s">
        <v>79</v>
      </c>
      <c r="AY450" s="222" t="s">
        <v>230</v>
      </c>
    </row>
    <row r="451" s="13" customFormat="1">
      <c r="A451" s="13"/>
      <c r="B451" s="205"/>
      <c r="C451" s="13"/>
      <c r="D451" s="191" t="s">
        <v>519</v>
      </c>
      <c r="E451" s="206" t="s">
        <v>1</v>
      </c>
      <c r="F451" s="207" t="s">
        <v>3737</v>
      </c>
      <c r="G451" s="13"/>
      <c r="H451" s="208">
        <v>5.7199999999999998</v>
      </c>
      <c r="I451" s="209"/>
      <c r="J451" s="13"/>
      <c r="K451" s="13"/>
      <c r="L451" s="205"/>
      <c r="M451" s="210"/>
      <c r="N451" s="211"/>
      <c r="O451" s="211"/>
      <c r="P451" s="211"/>
      <c r="Q451" s="211"/>
      <c r="R451" s="211"/>
      <c r="S451" s="211"/>
      <c r="T451" s="21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06" t="s">
        <v>519</v>
      </c>
      <c r="AU451" s="206" t="s">
        <v>89</v>
      </c>
      <c r="AV451" s="13" t="s">
        <v>89</v>
      </c>
      <c r="AW451" s="13" t="s">
        <v>35</v>
      </c>
      <c r="AX451" s="13" t="s">
        <v>79</v>
      </c>
      <c r="AY451" s="206" t="s">
        <v>230</v>
      </c>
    </row>
    <row r="452" s="14" customFormat="1">
      <c r="A452" s="14"/>
      <c r="B452" s="213"/>
      <c r="C452" s="14"/>
      <c r="D452" s="191" t="s">
        <v>519</v>
      </c>
      <c r="E452" s="214" t="s">
        <v>1</v>
      </c>
      <c r="F452" s="215" t="s">
        <v>534</v>
      </c>
      <c r="G452" s="14"/>
      <c r="H452" s="216">
        <v>5.7199999999999998</v>
      </c>
      <c r="I452" s="217"/>
      <c r="J452" s="14"/>
      <c r="K452" s="14"/>
      <c r="L452" s="213"/>
      <c r="M452" s="218"/>
      <c r="N452" s="219"/>
      <c r="O452" s="219"/>
      <c r="P452" s="219"/>
      <c r="Q452" s="219"/>
      <c r="R452" s="219"/>
      <c r="S452" s="219"/>
      <c r="T452" s="220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14" t="s">
        <v>519</v>
      </c>
      <c r="AU452" s="214" t="s">
        <v>89</v>
      </c>
      <c r="AV452" s="14" t="s">
        <v>235</v>
      </c>
      <c r="AW452" s="14" t="s">
        <v>35</v>
      </c>
      <c r="AX452" s="14" t="s">
        <v>87</v>
      </c>
      <c r="AY452" s="214" t="s">
        <v>230</v>
      </c>
    </row>
    <row r="453" s="2" customFormat="1" ht="16.5" customHeight="1">
      <c r="A453" s="38"/>
      <c r="B453" s="177"/>
      <c r="C453" s="178" t="s">
        <v>430</v>
      </c>
      <c r="D453" s="178" t="s">
        <v>231</v>
      </c>
      <c r="E453" s="179" t="s">
        <v>1339</v>
      </c>
      <c r="F453" s="180" t="s">
        <v>1340</v>
      </c>
      <c r="G453" s="181" t="s">
        <v>748</v>
      </c>
      <c r="H453" s="182">
        <v>80.079999999999998</v>
      </c>
      <c r="I453" s="183"/>
      <c r="J453" s="184">
        <f>ROUND(I453*H453,2)</f>
        <v>0</v>
      </c>
      <c r="K453" s="180" t="s">
        <v>515</v>
      </c>
      <c r="L453" s="39"/>
      <c r="M453" s="185" t="s">
        <v>1</v>
      </c>
      <c r="N453" s="186" t="s">
        <v>44</v>
      </c>
      <c r="O453" s="77"/>
      <c r="P453" s="187">
        <f>O453*H453</f>
        <v>0</v>
      </c>
      <c r="Q453" s="187">
        <v>0</v>
      </c>
      <c r="R453" s="187">
        <f>Q453*H453</f>
        <v>0</v>
      </c>
      <c r="S453" s="187">
        <v>0</v>
      </c>
      <c r="T453" s="188">
        <f>S453*H453</f>
        <v>0</v>
      </c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R453" s="189" t="s">
        <v>235</v>
      </c>
      <c r="AT453" s="189" t="s">
        <v>231</v>
      </c>
      <c r="AU453" s="189" t="s">
        <v>89</v>
      </c>
      <c r="AY453" s="19" t="s">
        <v>230</v>
      </c>
      <c r="BE453" s="190">
        <f>IF(N453="základní",J453,0)</f>
        <v>0</v>
      </c>
      <c r="BF453" s="190">
        <f>IF(N453="snížená",J453,0)</f>
        <v>0</v>
      </c>
      <c r="BG453" s="190">
        <f>IF(N453="zákl. přenesená",J453,0)</f>
        <v>0</v>
      </c>
      <c r="BH453" s="190">
        <f>IF(N453="sníž. přenesená",J453,0)</f>
        <v>0</v>
      </c>
      <c r="BI453" s="190">
        <f>IF(N453="nulová",J453,0)</f>
        <v>0</v>
      </c>
      <c r="BJ453" s="19" t="s">
        <v>87</v>
      </c>
      <c r="BK453" s="190">
        <f>ROUND(I453*H453,2)</f>
        <v>0</v>
      </c>
      <c r="BL453" s="19" t="s">
        <v>235</v>
      </c>
      <c r="BM453" s="189" t="s">
        <v>3738</v>
      </c>
    </row>
    <row r="454" s="2" customFormat="1">
      <c r="A454" s="38"/>
      <c r="B454" s="39"/>
      <c r="C454" s="38"/>
      <c r="D454" s="191" t="s">
        <v>237</v>
      </c>
      <c r="E454" s="38"/>
      <c r="F454" s="192" t="s">
        <v>1342</v>
      </c>
      <c r="G454" s="38"/>
      <c r="H454" s="38"/>
      <c r="I454" s="193"/>
      <c r="J454" s="38"/>
      <c r="K454" s="38"/>
      <c r="L454" s="39"/>
      <c r="M454" s="194"/>
      <c r="N454" s="195"/>
      <c r="O454" s="77"/>
      <c r="P454" s="77"/>
      <c r="Q454" s="77"/>
      <c r="R454" s="77"/>
      <c r="S454" s="77"/>
      <c r="T454" s="7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T454" s="19" t="s">
        <v>237</v>
      </c>
      <c r="AU454" s="19" t="s">
        <v>89</v>
      </c>
    </row>
    <row r="455" s="2" customFormat="1">
      <c r="A455" s="38"/>
      <c r="B455" s="39"/>
      <c r="C455" s="38"/>
      <c r="D455" s="199" t="s">
        <v>397</v>
      </c>
      <c r="E455" s="38"/>
      <c r="F455" s="200" t="s">
        <v>1343</v>
      </c>
      <c r="G455" s="38"/>
      <c r="H455" s="38"/>
      <c r="I455" s="193"/>
      <c r="J455" s="38"/>
      <c r="K455" s="38"/>
      <c r="L455" s="39"/>
      <c r="M455" s="194"/>
      <c r="N455" s="195"/>
      <c r="O455" s="77"/>
      <c r="P455" s="77"/>
      <c r="Q455" s="77"/>
      <c r="R455" s="77"/>
      <c r="S455" s="77"/>
      <c r="T455" s="7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T455" s="19" t="s">
        <v>397</v>
      </c>
      <c r="AU455" s="19" t="s">
        <v>89</v>
      </c>
    </row>
    <row r="456" s="15" customFormat="1">
      <c r="A456" s="15"/>
      <c r="B456" s="221"/>
      <c r="C456" s="15"/>
      <c r="D456" s="191" t="s">
        <v>519</v>
      </c>
      <c r="E456" s="222" t="s">
        <v>1</v>
      </c>
      <c r="F456" s="223" t="s">
        <v>3731</v>
      </c>
      <c r="G456" s="15"/>
      <c r="H456" s="222" t="s">
        <v>1</v>
      </c>
      <c r="I456" s="224"/>
      <c r="J456" s="15"/>
      <c r="K456" s="15"/>
      <c r="L456" s="221"/>
      <c r="M456" s="225"/>
      <c r="N456" s="226"/>
      <c r="O456" s="226"/>
      <c r="P456" s="226"/>
      <c r="Q456" s="226"/>
      <c r="R456" s="226"/>
      <c r="S456" s="226"/>
      <c r="T456" s="227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T456" s="222" t="s">
        <v>519</v>
      </c>
      <c r="AU456" s="222" t="s">
        <v>89</v>
      </c>
      <c r="AV456" s="15" t="s">
        <v>87</v>
      </c>
      <c r="AW456" s="15" t="s">
        <v>35</v>
      </c>
      <c r="AX456" s="15" t="s">
        <v>79</v>
      </c>
      <c r="AY456" s="222" t="s">
        <v>230</v>
      </c>
    </row>
    <row r="457" s="13" customFormat="1">
      <c r="A457" s="13"/>
      <c r="B457" s="205"/>
      <c r="C457" s="13"/>
      <c r="D457" s="191" t="s">
        <v>519</v>
      </c>
      <c r="E457" s="206" t="s">
        <v>1</v>
      </c>
      <c r="F457" s="207" t="s">
        <v>3737</v>
      </c>
      <c r="G457" s="13"/>
      <c r="H457" s="208">
        <v>5.7199999999999998</v>
      </c>
      <c r="I457" s="209"/>
      <c r="J457" s="13"/>
      <c r="K457" s="13"/>
      <c r="L457" s="205"/>
      <c r="M457" s="210"/>
      <c r="N457" s="211"/>
      <c r="O457" s="211"/>
      <c r="P457" s="211"/>
      <c r="Q457" s="211"/>
      <c r="R457" s="211"/>
      <c r="S457" s="211"/>
      <c r="T457" s="21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06" t="s">
        <v>519</v>
      </c>
      <c r="AU457" s="206" t="s">
        <v>89</v>
      </c>
      <c r="AV457" s="13" t="s">
        <v>89</v>
      </c>
      <c r="AW457" s="13" t="s">
        <v>35</v>
      </c>
      <c r="AX457" s="13" t="s">
        <v>79</v>
      </c>
      <c r="AY457" s="206" t="s">
        <v>230</v>
      </c>
    </row>
    <row r="458" s="14" customFormat="1">
      <c r="A458" s="14"/>
      <c r="B458" s="213"/>
      <c r="C458" s="14"/>
      <c r="D458" s="191" t="s">
        <v>519</v>
      </c>
      <c r="E458" s="214" t="s">
        <v>1</v>
      </c>
      <c r="F458" s="215" t="s">
        <v>534</v>
      </c>
      <c r="G458" s="14"/>
      <c r="H458" s="216">
        <v>5.7199999999999998</v>
      </c>
      <c r="I458" s="217"/>
      <c r="J458" s="14"/>
      <c r="K458" s="14"/>
      <c r="L458" s="213"/>
      <c r="M458" s="218"/>
      <c r="N458" s="219"/>
      <c r="O458" s="219"/>
      <c r="P458" s="219"/>
      <c r="Q458" s="219"/>
      <c r="R458" s="219"/>
      <c r="S458" s="219"/>
      <c r="T458" s="220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14" t="s">
        <v>519</v>
      </c>
      <c r="AU458" s="214" t="s">
        <v>89</v>
      </c>
      <c r="AV458" s="14" t="s">
        <v>235</v>
      </c>
      <c r="AW458" s="14" t="s">
        <v>35</v>
      </c>
      <c r="AX458" s="14" t="s">
        <v>87</v>
      </c>
      <c r="AY458" s="214" t="s">
        <v>230</v>
      </c>
    </row>
    <row r="459" s="13" customFormat="1">
      <c r="A459" s="13"/>
      <c r="B459" s="205"/>
      <c r="C459" s="13"/>
      <c r="D459" s="191" t="s">
        <v>519</v>
      </c>
      <c r="E459" s="13"/>
      <c r="F459" s="207" t="s">
        <v>3739</v>
      </c>
      <c r="G459" s="13"/>
      <c r="H459" s="208">
        <v>80.079999999999998</v>
      </c>
      <c r="I459" s="209"/>
      <c r="J459" s="13"/>
      <c r="K459" s="13"/>
      <c r="L459" s="205"/>
      <c r="M459" s="210"/>
      <c r="N459" s="211"/>
      <c r="O459" s="211"/>
      <c r="P459" s="211"/>
      <c r="Q459" s="211"/>
      <c r="R459" s="211"/>
      <c r="S459" s="211"/>
      <c r="T459" s="21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06" t="s">
        <v>519</v>
      </c>
      <c r="AU459" s="206" t="s">
        <v>89</v>
      </c>
      <c r="AV459" s="13" t="s">
        <v>89</v>
      </c>
      <c r="AW459" s="13" t="s">
        <v>3</v>
      </c>
      <c r="AX459" s="13" t="s">
        <v>87</v>
      </c>
      <c r="AY459" s="206" t="s">
        <v>230</v>
      </c>
    </row>
    <row r="460" s="2" customFormat="1" ht="24.15" customHeight="1">
      <c r="A460" s="38"/>
      <c r="B460" s="177"/>
      <c r="C460" s="178" t="s">
        <v>434</v>
      </c>
      <c r="D460" s="178" t="s">
        <v>231</v>
      </c>
      <c r="E460" s="179" t="s">
        <v>1353</v>
      </c>
      <c r="F460" s="180" t="s">
        <v>1354</v>
      </c>
      <c r="G460" s="181" t="s">
        <v>748</v>
      </c>
      <c r="H460" s="182">
        <v>15.08</v>
      </c>
      <c r="I460" s="183"/>
      <c r="J460" s="184">
        <f>ROUND(I460*H460,2)</f>
        <v>0</v>
      </c>
      <c r="K460" s="180" t="s">
        <v>515</v>
      </c>
      <c r="L460" s="39"/>
      <c r="M460" s="185" t="s">
        <v>1</v>
      </c>
      <c r="N460" s="186" t="s">
        <v>44</v>
      </c>
      <c r="O460" s="77"/>
      <c r="P460" s="187">
        <f>O460*H460</f>
        <v>0</v>
      </c>
      <c r="Q460" s="187">
        <v>0</v>
      </c>
      <c r="R460" s="187">
        <f>Q460*H460</f>
        <v>0</v>
      </c>
      <c r="S460" s="187">
        <v>0</v>
      </c>
      <c r="T460" s="188">
        <f>S460*H460</f>
        <v>0</v>
      </c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R460" s="189" t="s">
        <v>235</v>
      </c>
      <c r="AT460" s="189" t="s">
        <v>231</v>
      </c>
      <c r="AU460" s="189" t="s">
        <v>89</v>
      </c>
      <c r="AY460" s="19" t="s">
        <v>230</v>
      </c>
      <c r="BE460" s="190">
        <f>IF(N460="základní",J460,0)</f>
        <v>0</v>
      </c>
      <c r="BF460" s="190">
        <f>IF(N460="snížená",J460,0)</f>
        <v>0</v>
      </c>
      <c r="BG460" s="190">
        <f>IF(N460="zákl. přenesená",J460,0)</f>
        <v>0</v>
      </c>
      <c r="BH460" s="190">
        <f>IF(N460="sníž. přenesená",J460,0)</f>
        <v>0</v>
      </c>
      <c r="BI460" s="190">
        <f>IF(N460="nulová",J460,0)</f>
        <v>0</v>
      </c>
      <c r="BJ460" s="19" t="s">
        <v>87</v>
      </c>
      <c r="BK460" s="190">
        <f>ROUND(I460*H460,2)</f>
        <v>0</v>
      </c>
      <c r="BL460" s="19" t="s">
        <v>235</v>
      </c>
      <c r="BM460" s="189" t="s">
        <v>3740</v>
      </c>
    </row>
    <row r="461" s="2" customFormat="1">
      <c r="A461" s="38"/>
      <c r="B461" s="39"/>
      <c r="C461" s="38"/>
      <c r="D461" s="191" t="s">
        <v>237</v>
      </c>
      <c r="E461" s="38"/>
      <c r="F461" s="192" t="s">
        <v>1356</v>
      </c>
      <c r="G461" s="38"/>
      <c r="H461" s="38"/>
      <c r="I461" s="193"/>
      <c r="J461" s="38"/>
      <c r="K461" s="38"/>
      <c r="L461" s="39"/>
      <c r="M461" s="194"/>
      <c r="N461" s="195"/>
      <c r="O461" s="77"/>
      <c r="P461" s="77"/>
      <c r="Q461" s="77"/>
      <c r="R461" s="77"/>
      <c r="S461" s="77"/>
      <c r="T461" s="7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T461" s="19" t="s">
        <v>237</v>
      </c>
      <c r="AU461" s="19" t="s">
        <v>89</v>
      </c>
    </row>
    <row r="462" s="2" customFormat="1">
      <c r="A462" s="38"/>
      <c r="B462" s="39"/>
      <c r="C462" s="38"/>
      <c r="D462" s="199" t="s">
        <v>397</v>
      </c>
      <c r="E462" s="38"/>
      <c r="F462" s="200" t="s">
        <v>1357</v>
      </c>
      <c r="G462" s="38"/>
      <c r="H462" s="38"/>
      <c r="I462" s="193"/>
      <c r="J462" s="38"/>
      <c r="K462" s="38"/>
      <c r="L462" s="39"/>
      <c r="M462" s="194"/>
      <c r="N462" s="195"/>
      <c r="O462" s="77"/>
      <c r="P462" s="77"/>
      <c r="Q462" s="77"/>
      <c r="R462" s="77"/>
      <c r="S462" s="77"/>
      <c r="T462" s="7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T462" s="19" t="s">
        <v>397</v>
      </c>
      <c r="AU462" s="19" t="s">
        <v>89</v>
      </c>
    </row>
    <row r="463" s="15" customFormat="1">
      <c r="A463" s="15"/>
      <c r="B463" s="221"/>
      <c r="C463" s="15"/>
      <c r="D463" s="191" t="s">
        <v>519</v>
      </c>
      <c r="E463" s="222" t="s">
        <v>1</v>
      </c>
      <c r="F463" s="223" t="s">
        <v>3731</v>
      </c>
      <c r="G463" s="15"/>
      <c r="H463" s="222" t="s">
        <v>1</v>
      </c>
      <c r="I463" s="224"/>
      <c r="J463" s="15"/>
      <c r="K463" s="15"/>
      <c r="L463" s="221"/>
      <c r="M463" s="225"/>
      <c r="N463" s="226"/>
      <c r="O463" s="226"/>
      <c r="P463" s="226"/>
      <c r="Q463" s="226"/>
      <c r="R463" s="226"/>
      <c r="S463" s="226"/>
      <c r="T463" s="227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22" t="s">
        <v>519</v>
      </c>
      <c r="AU463" s="222" t="s">
        <v>89</v>
      </c>
      <c r="AV463" s="15" t="s">
        <v>87</v>
      </c>
      <c r="AW463" s="15" t="s">
        <v>35</v>
      </c>
      <c r="AX463" s="15" t="s">
        <v>79</v>
      </c>
      <c r="AY463" s="222" t="s">
        <v>230</v>
      </c>
    </row>
    <row r="464" s="13" customFormat="1">
      <c r="A464" s="13"/>
      <c r="B464" s="205"/>
      <c r="C464" s="13"/>
      <c r="D464" s="191" t="s">
        <v>519</v>
      </c>
      <c r="E464" s="206" t="s">
        <v>1</v>
      </c>
      <c r="F464" s="207" t="s">
        <v>3732</v>
      </c>
      <c r="G464" s="13"/>
      <c r="H464" s="208">
        <v>15.08</v>
      </c>
      <c r="I464" s="209"/>
      <c r="J464" s="13"/>
      <c r="K464" s="13"/>
      <c r="L464" s="205"/>
      <c r="M464" s="210"/>
      <c r="N464" s="211"/>
      <c r="O464" s="211"/>
      <c r="P464" s="211"/>
      <c r="Q464" s="211"/>
      <c r="R464" s="211"/>
      <c r="S464" s="211"/>
      <c r="T464" s="21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06" t="s">
        <v>519</v>
      </c>
      <c r="AU464" s="206" t="s">
        <v>89</v>
      </c>
      <c r="AV464" s="13" t="s">
        <v>89</v>
      </c>
      <c r="AW464" s="13" t="s">
        <v>35</v>
      </c>
      <c r="AX464" s="13" t="s">
        <v>79</v>
      </c>
      <c r="AY464" s="206" t="s">
        <v>230</v>
      </c>
    </row>
    <row r="465" s="14" customFormat="1">
      <c r="A465" s="14"/>
      <c r="B465" s="213"/>
      <c r="C465" s="14"/>
      <c r="D465" s="191" t="s">
        <v>519</v>
      </c>
      <c r="E465" s="214" t="s">
        <v>1</v>
      </c>
      <c r="F465" s="215" t="s">
        <v>534</v>
      </c>
      <c r="G465" s="14"/>
      <c r="H465" s="216">
        <v>15.08</v>
      </c>
      <c r="I465" s="217"/>
      <c r="J465" s="14"/>
      <c r="K465" s="14"/>
      <c r="L465" s="213"/>
      <c r="M465" s="218"/>
      <c r="N465" s="219"/>
      <c r="O465" s="219"/>
      <c r="P465" s="219"/>
      <c r="Q465" s="219"/>
      <c r="R465" s="219"/>
      <c r="S465" s="219"/>
      <c r="T465" s="220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14" t="s">
        <v>519</v>
      </c>
      <c r="AU465" s="214" t="s">
        <v>89</v>
      </c>
      <c r="AV465" s="14" t="s">
        <v>235</v>
      </c>
      <c r="AW465" s="14" t="s">
        <v>35</v>
      </c>
      <c r="AX465" s="14" t="s">
        <v>87</v>
      </c>
      <c r="AY465" s="214" t="s">
        <v>230</v>
      </c>
    </row>
    <row r="466" s="2" customFormat="1" ht="24.15" customHeight="1">
      <c r="A466" s="38"/>
      <c r="B466" s="177"/>
      <c r="C466" s="178" t="s">
        <v>438</v>
      </c>
      <c r="D466" s="178" t="s">
        <v>231</v>
      </c>
      <c r="E466" s="179" t="s">
        <v>1360</v>
      </c>
      <c r="F466" s="180" t="s">
        <v>1361</v>
      </c>
      <c r="G466" s="181" t="s">
        <v>748</v>
      </c>
      <c r="H466" s="182">
        <v>23.66</v>
      </c>
      <c r="I466" s="183"/>
      <c r="J466" s="184">
        <f>ROUND(I466*H466,2)</f>
        <v>0</v>
      </c>
      <c r="K466" s="180" t="s">
        <v>515</v>
      </c>
      <c r="L466" s="39"/>
      <c r="M466" s="185" t="s">
        <v>1</v>
      </c>
      <c r="N466" s="186" t="s">
        <v>44</v>
      </c>
      <c r="O466" s="77"/>
      <c r="P466" s="187">
        <f>O466*H466</f>
        <v>0</v>
      </c>
      <c r="Q466" s="187">
        <v>0</v>
      </c>
      <c r="R466" s="187">
        <f>Q466*H466</f>
        <v>0</v>
      </c>
      <c r="S466" s="187">
        <v>0</v>
      </c>
      <c r="T466" s="188">
        <f>S466*H466</f>
        <v>0</v>
      </c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R466" s="189" t="s">
        <v>235</v>
      </c>
      <c r="AT466" s="189" t="s">
        <v>231</v>
      </c>
      <c r="AU466" s="189" t="s">
        <v>89</v>
      </c>
      <c r="AY466" s="19" t="s">
        <v>230</v>
      </c>
      <c r="BE466" s="190">
        <f>IF(N466="základní",J466,0)</f>
        <v>0</v>
      </c>
      <c r="BF466" s="190">
        <f>IF(N466="snížená",J466,0)</f>
        <v>0</v>
      </c>
      <c r="BG466" s="190">
        <f>IF(N466="zákl. přenesená",J466,0)</f>
        <v>0</v>
      </c>
      <c r="BH466" s="190">
        <f>IF(N466="sníž. přenesená",J466,0)</f>
        <v>0</v>
      </c>
      <c r="BI466" s="190">
        <f>IF(N466="nulová",J466,0)</f>
        <v>0</v>
      </c>
      <c r="BJ466" s="19" t="s">
        <v>87</v>
      </c>
      <c r="BK466" s="190">
        <f>ROUND(I466*H466,2)</f>
        <v>0</v>
      </c>
      <c r="BL466" s="19" t="s">
        <v>235</v>
      </c>
      <c r="BM466" s="189" t="s">
        <v>3741</v>
      </c>
    </row>
    <row r="467" s="2" customFormat="1">
      <c r="A467" s="38"/>
      <c r="B467" s="39"/>
      <c r="C467" s="38"/>
      <c r="D467" s="191" t="s">
        <v>237</v>
      </c>
      <c r="E467" s="38"/>
      <c r="F467" s="192" t="s">
        <v>1363</v>
      </c>
      <c r="G467" s="38"/>
      <c r="H467" s="38"/>
      <c r="I467" s="193"/>
      <c r="J467" s="38"/>
      <c r="K467" s="38"/>
      <c r="L467" s="39"/>
      <c r="M467" s="194"/>
      <c r="N467" s="195"/>
      <c r="O467" s="77"/>
      <c r="P467" s="77"/>
      <c r="Q467" s="77"/>
      <c r="R467" s="77"/>
      <c r="S467" s="77"/>
      <c r="T467" s="7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T467" s="19" t="s">
        <v>237</v>
      </c>
      <c r="AU467" s="19" t="s">
        <v>89</v>
      </c>
    </row>
    <row r="468" s="2" customFormat="1">
      <c r="A468" s="38"/>
      <c r="B468" s="39"/>
      <c r="C468" s="38"/>
      <c r="D468" s="199" t="s">
        <v>397</v>
      </c>
      <c r="E468" s="38"/>
      <c r="F468" s="200" t="s">
        <v>1364</v>
      </c>
      <c r="G468" s="38"/>
      <c r="H468" s="38"/>
      <c r="I468" s="193"/>
      <c r="J468" s="38"/>
      <c r="K468" s="38"/>
      <c r="L468" s="39"/>
      <c r="M468" s="194"/>
      <c r="N468" s="195"/>
      <c r="O468" s="77"/>
      <c r="P468" s="77"/>
      <c r="Q468" s="77"/>
      <c r="R468" s="77"/>
      <c r="S468" s="77"/>
      <c r="T468" s="7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T468" s="19" t="s">
        <v>397</v>
      </c>
      <c r="AU468" s="19" t="s">
        <v>89</v>
      </c>
    </row>
    <row r="469" s="15" customFormat="1">
      <c r="A469" s="15"/>
      <c r="B469" s="221"/>
      <c r="C469" s="15"/>
      <c r="D469" s="191" t="s">
        <v>519</v>
      </c>
      <c r="E469" s="222" t="s">
        <v>1</v>
      </c>
      <c r="F469" s="223" t="s">
        <v>3731</v>
      </c>
      <c r="G469" s="15"/>
      <c r="H469" s="222" t="s">
        <v>1</v>
      </c>
      <c r="I469" s="224"/>
      <c r="J469" s="15"/>
      <c r="K469" s="15"/>
      <c r="L469" s="221"/>
      <c r="M469" s="225"/>
      <c r="N469" s="226"/>
      <c r="O469" s="226"/>
      <c r="P469" s="226"/>
      <c r="Q469" s="226"/>
      <c r="R469" s="226"/>
      <c r="S469" s="226"/>
      <c r="T469" s="227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T469" s="222" t="s">
        <v>519</v>
      </c>
      <c r="AU469" s="222" t="s">
        <v>89</v>
      </c>
      <c r="AV469" s="15" t="s">
        <v>87</v>
      </c>
      <c r="AW469" s="15" t="s">
        <v>35</v>
      </c>
      <c r="AX469" s="15" t="s">
        <v>79</v>
      </c>
      <c r="AY469" s="222" t="s">
        <v>230</v>
      </c>
    </row>
    <row r="470" s="13" customFormat="1">
      <c r="A470" s="13"/>
      <c r="B470" s="205"/>
      <c r="C470" s="13"/>
      <c r="D470" s="191" t="s">
        <v>519</v>
      </c>
      <c r="E470" s="206" t="s">
        <v>1</v>
      </c>
      <c r="F470" s="207" t="s">
        <v>3737</v>
      </c>
      <c r="G470" s="13"/>
      <c r="H470" s="208">
        <v>5.7199999999999998</v>
      </c>
      <c r="I470" s="209"/>
      <c r="J470" s="13"/>
      <c r="K470" s="13"/>
      <c r="L470" s="205"/>
      <c r="M470" s="210"/>
      <c r="N470" s="211"/>
      <c r="O470" s="211"/>
      <c r="P470" s="211"/>
      <c r="Q470" s="211"/>
      <c r="R470" s="211"/>
      <c r="S470" s="211"/>
      <c r="T470" s="21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06" t="s">
        <v>519</v>
      </c>
      <c r="AU470" s="206" t="s">
        <v>89</v>
      </c>
      <c r="AV470" s="13" t="s">
        <v>89</v>
      </c>
      <c r="AW470" s="13" t="s">
        <v>35</v>
      </c>
      <c r="AX470" s="13" t="s">
        <v>79</v>
      </c>
      <c r="AY470" s="206" t="s">
        <v>230</v>
      </c>
    </row>
    <row r="471" s="13" customFormat="1">
      <c r="A471" s="13"/>
      <c r="B471" s="205"/>
      <c r="C471" s="13"/>
      <c r="D471" s="191" t="s">
        <v>519</v>
      </c>
      <c r="E471" s="206" t="s">
        <v>1</v>
      </c>
      <c r="F471" s="207" t="s">
        <v>3733</v>
      </c>
      <c r="G471" s="13"/>
      <c r="H471" s="208">
        <v>17.940000000000001</v>
      </c>
      <c r="I471" s="209"/>
      <c r="J471" s="13"/>
      <c r="K471" s="13"/>
      <c r="L471" s="205"/>
      <c r="M471" s="210"/>
      <c r="N471" s="211"/>
      <c r="O471" s="211"/>
      <c r="P471" s="211"/>
      <c r="Q471" s="211"/>
      <c r="R471" s="211"/>
      <c r="S471" s="211"/>
      <c r="T471" s="21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06" t="s">
        <v>519</v>
      </c>
      <c r="AU471" s="206" t="s">
        <v>89</v>
      </c>
      <c r="AV471" s="13" t="s">
        <v>89</v>
      </c>
      <c r="AW471" s="13" t="s">
        <v>35</v>
      </c>
      <c r="AX471" s="13" t="s">
        <v>79</v>
      </c>
      <c r="AY471" s="206" t="s">
        <v>230</v>
      </c>
    </row>
    <row r="472" s="14" customFormat="1">
      <c r="A472" s="14"/>
      <c r="B472" s="213"/>
      <c r="C472" s="14"/>
      <c r="D472" s="191" t="s">
        <v>519</v>
      </c>
      <c r="E472" s="214" t="s">
        <v>1</v>
      </c>
      <c r="F472" s="215" t="s">
        <v>534</v>
      </c>
      <c r="G472" s="14"/>
      <c r="H472" s="216">
        <v>23.66</v>
      </c>
      <c r="I472" s="217"/>
      <c r="J472" s="14"/>
      <c r="K472" s="14"/>
      <c r="L472" s="213"/>
      <c r="M472" s="218"/>
      <c r="N472" s="219"/>
      <c r="O472" s="219"/>
      <c r="P472" s="219"/>
      <c r="Q472" s="219"/>
      <c r="R472" s="219"/>
      <c r="S472" s="219"/>
      <c r="T472" s="22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14" t="s">
        <v>519</v>
      </c>
      <c r="AU472" s="214" t="s">
        <v>89</v>
      </c>
      <c r="AV472" s="14" t="s">
        <v>235</v>
      </c>
      <c r="AW472" s="14" t="s">
        <v>35</v>
      </c>
      <c r="AX472" s="14" t="s">
        <v>87</v>
      </c>
      <c r="AY472" s="214" t="s">
        <v>230</v>
      </c>
    </row>
    <row r="473" s="12" customFormat="1" ht="22.8" customHeight="1">
      <c r="A473" s="12"/>
      <c r="B473" s="166"/>
      <c r="C473" s="12"/>
      <c r="D473" s="167" t="s">
        <v>78</v>
      </c>
      <c r="E473" s="197" t="s">
        <v>1366</v>
      </c>
      <c r="F473" s="197" t="s">
        <v>1367</v>
      </c>
      <c r="G473" s="12"/>
      <c r="H473" s="12"/>
      <c r="I473" s="169"/>
      <c r="J473" s="198">
        <f>BK473</f>
        <v>0</v>
      </c>
      <c r="K473" s="12"/>
      <c r="L473" s="166"/>
      <c r="M473" s="171"/>
      <c r="N473" s="172"/>
      <c r="O473" s="172"/>
      <c r="P473" s="173">
        <f>SUM(P474:P479)</f>
        <v>0</v>
      </c>
      <c r="Q473" s="172"/>
      <c r="R473" s="173">
        <f>SUM(R474:R479)</f>
        <v>0</v>
      </c>
      <c r="S473" s="172"/>
      <c r="T473" s="174">
        <f>SUM(T474:T479)</f>
        <v>0</v>
      </c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R473" s="167" t="s">
        <v>87</v>
      </c>
      <c r="AT473" s="175" t="s">
        <v>78</v>
      </c>
      <c r="AU473" s="175" t="s">
        <v>87</v>
      </c>
      <c r="AY473" s="167" t="s">
        <v>230</v>
      </c>
      <c r="BK473" s="176">
        <f>SUM(BK474:BK479)</f>
        <v>0</v>
      </c>
    </row>
    <row r="474" s="2" customFormat="1" ht="16.5" customHeight="1">
      <c r="A474" s="38"/>
      <c r="B474" s="177"/>
      <c r="C474" s="178" t="s">
        <v>445</v>
      </c>
      <c r="D474" s="178" t="s">
        <v>231</v>
      </c>
      <c r="E474" s="179" t="s">
        <v>2241</v>
      </c>
      <c r="F474" s="180" t="s">
        <v>2242</v>
      </c>
      <c r="G474" s="181" t="s">
        <v>748</v>
      </c>
      <c r="H474" s="182">
        <v>0.28799999999999998</v>
      </c>
      <c r="I474" s="183"/>
      <c r="J474" s="184">
        <f>ROUND(I474*H474,2)</f>
        <v>0</v>
      </c>
      <c r="K474" s="180" t="s">
        <v>515</v>
      </c>
      <c r="L474" s="39"/>
      <c r="M474" s="185" t="s">
        <v>1</v>
      </c>
      <c r="N474" s="186" t="s">
        <v>44</v>
      </c>
      <c r="O474" s="77"/>
      <c r="P474" s="187">
        <f>O474*H474</f>
        <v>0</v>
      </c>
      <c r="Q474" s="187">
        <v>0</v>
      </c>
      <c r="R474" s="187">
        <f>Q474*H474</f>
        <v>0</v>
      </c>
      <c r="S474" s="187">
        <v>0</v>
      </c>
      <c r="T474" s="188">
        <f>S474*H474</f>
        <v>0</v>
      </c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R474" s="189" t="s">
        <v>235</v>
      </c>
      <c r="AT474" s="189" t="s">
        <v>231</v>
      </c>
      <c r="AU474" s="189" t="s">
        <v>89</v>
      </c>
      <c r="AY474" s="19" t="s">
        <v>230</v>
      </c>
      <c r="BE474" s="190">
        <f>IF(N474="základní",J474,0)</f>
        <v>0</v>
      </c>
      <c r="BF474" s="190">
        <f>IF(N474="snížená",J474,0)</f>
        <v>0</v>
      </c>
      <c r="BG474" s="190">
        <f>IF(N474="zákl. přenesená",J474,0)</f>
        <v>0</v>
      </c>
      <c r="BH474" s="190">
        <f>IF(N474="sníž. přenesená",J474,0)</f>
        <v>0</v>
      </c>
      <c r="BI474" s="190">
        <f>IF(N474="nulová",J474,0)</f>
        <v>0</v>
      </c>
      <c r="BJ474" s="19" t="s">
        <v>87</v>
      </c>
      <c r="BK474" s="190">
        <f>ROUND(I474*H474,2)</f>
        <v>0</v>
      </c>
      <c r="BL474" s="19" t="s">
        <v>235</v>
      </c>
      <c r="BM474" s="189" t="s">
        <v>3742</v>
      </c>
    </row>
    <row r="475" s="2" customFormat="1">
      <c r="A475" s="38"/>
      <c r="B475" s="39"/>
      <c r="C475" s="38"/>
      <c r="D475" s="191" t="s">
        <v>237</v>
      </c>
      <c r="E475" s="38"/>
      <c r="F475" s="192" t="s">
        <v>2244</v>
      </c>
      <c r="G475" s="38"/>
      <c r="H475" s="38"/>
      <c r="I475" s="193"/>
      <c r="J475" s="38"/>
      <c r="K475" s="38"/>
      <c r="L475" s="39"/>
      <c r="M475" s="194"/>
      <c r="N475" s="195"/>
      <c r="O475" s="77"/>
      <c r="P475" s="77"/>
      <c r="Q475" s="77"/>
      <c r="R475" s="77"/>
      <c r="S475" s="77"/>
      <c r="T475" s="7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T475" s="19" t="s">
        <v>237</v>
      </c>
      <c r="AU475" s="19" t="s">
        <v>89</v>
      </c>
    </row>
    <row r="476" s="2" customFormat="1">
      <c r="A476" s="38"/>
      <c r="B476" s="39"/>
      <c r="C476" s="38"/>
      <c r="D476" s="199" t="s">
        <v>397</v>
      </c>
      <c r="E476" s="38"/>
      <c r="F476" s="200" t="s">
        <v>2245</v>
      </c>
      <c r="G476" s="38"/>
      <c r="H476" s="38"/>
      <c r="I476" s="193"/>
      <c r="J476" s="38"/>
      <c r="K476" s="38"/>
      <c r="L476" s="39"/>
      <c r="M476" s="194"/>
      <c r="N476" s="195"/>
      <c r="O476" s="77"/>
      <c r="P476" s="77"/>
      <c r="Q476" s="77"/>
      <c r="R476" s="77"/>
      <c r="S476" s="77"/>
      <c r="T476" s="7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T476" s="19" t="s">
        <v>397</v>
      </c>
      <c r="AU476" s="19" t="s">
        <v>89</v>
      </c>
    </row>
    <row r="477" s="2" customFormat="1" ht="21.75" customHeight="1">
      <c r="A477" s="38"/>
      <c r="B477" s="177"/>
      <c r="C477" s="178" t="s">
        <v>450</v>
      </c>
      <c r="D477" s="178" t="s">
        <v>231</v>
      </c>
      <c r="E477" s="179" t="s">
        <v>2246</v>
      </c>
      <c r="F477" s="180" t="s">
        <v>2247</v>
      </c>
      <c r="G477" s="181" t="s">
        <v>748</v>
      </c>
      <c r="H477" s="182">
        <v>0.28799999999999998</v>
      </c>
      <c r="I477" s="183"/>
      <c r="J477" s="184">
        <f>ROUND(I477*H477,2)</f>
        <v>0</v>
      </c>
      <c r="K477" s="180" t="s">
        <v>515</v>
      </c>
      <c r="L477" s="39"/>
      <c r="M477" s="185" t="s">
        <v>1</v>
      </c>
      <c r="N477" s="186" t="s">
        <v>44</v>
      </c>
      <c r="O477" s="77"/>
      <c r="P477" s="187">
        <f>O477*H477</f>
        <v>0</v>
      </c>
      <c r="Q477" s="187">
        <v>0</v>
      </c>
      <c r="R477" s="187">
        <f>Q477*H477</f>
        <v>0</v>
      </c>
      <c r="S477" s="187">
        <v>0</v>
      </c>
      <c r="T477" s="188">
        <f>S477*H477</f>
        <v>0</v>
      </c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R477" s="189" t="s">
        <v>235</v>
      </c>
      <c r="AT477" s="189" t="s">
        <v>231</v>
      </c>
      <c r="AU477" s="189" t="s">
        <v>89</v>
      </c>
      <c r="AY477" s="19" t="s">
        <v>230</v>
      </c>
      <c r="BE477" s="190">
        <f>IF(N477="základní",J477,0)</f>
        <v>0</v>
      </c>
      <c r="BF477" s="190">
        <f>IF(N477="snížená",J477,0)</f>
        <v>0</v>
      </c>
      <c r="BG477" s="190">
        <f>IF(N477="zákl. přenesená",J477,0)</f>
        <v>0</v>
      </c>
      <c r="BH477" s="190">
        <f>IF(N477="sníž. přenesená",J477,0)</f>
        <v>0</v>
      </c>
      <c r="BI477" s="190">
        <f>IF(N477="nulová",J477,0)</f>
        <v>0</v>
      </c>
      <c r="BJ477" s="19" t="s">
        <v>87</v>
      </c>
      <c r="BK477" s="190">
        <f>ROUND(I477*H477,2)</f>
        <v>0</v>
      </c>
      <c r="BL477" s="19" t="s">
        <v>235</v>
      </c>
      <c r="BM477" s="189" t="s">
        <v>3743</v>
      </c>
    </row>
    <row r="478" s="2" customFormat="1">
      <c r="A478" s="38"/>
      <c r="B478" s="39"/>
      <c r="C478" s="38"/>
      <c r="D478" s="191" t="s">
        <v>237</v>
      </c>
      <c r="E478" s="38"/>
      <c r="F478" s="192" t="s">
        <v>2249</v>
      </c>
      <c r="G478" s="38"/>
      <c r="H478" s="38"/>
      <c r="I478" s="193"/>
      <c r="J478" s="38"/>
      <c r="K478" s="38"/>
      <c r="L478" s="39"/>
      <c r="M478" s="194"/>
      <c r="N478" s="195"/>
      <c r="O478" s="77"/>
      <c r="P478" s="77"/>
      <c r="Q478" s="77"/>
      <c r="R478" s="77"/>
      <c r="S478" s="77"/>
      <c r="T478" s="7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T478" s="19" t="s">
        <v>237</v>
      </c>
      <c r="AU478" s="19" t="s">
        <v>89</v>
      </c>
    </row>
    <row r="479" s="2" customFormat="1">
      <c r="A479" s="38"/>
      <c r="B479" s="39"/>
      <c r="C479" s="38"/>
      <c r="D479" s="199" t="s">
        <v>397</v>
      </c>
      <c r="E479" s="38"/>
      <c r="F479" s="200" t="s">
        <v>2250</v>
      </c>
      <c r="G479" s="38"/>
      <c r="H479" s="38"/>
      <c r="I479" s="193"/>
      <c r="J479" s="38"/>
      <c r="K479" s="38"/>
      <c r="L479" s="39"/>
      <c r="M479" s="201"/>
      <c r="N479" s="202"/>
      <c r="O479" s="203"/>
      <c r="P479" s="203"/>
      <c r="Q479" s="203"/>
      <c r="R479" s="203"/>
      <c r="S479" s="203"/>
      <c r="T479" s="204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T479" s="19" t="s">
        <v>397</v>
      </c>
      <c r="AU479" s="19" t="s">
        <v>89</v>
      </c>
    </row>
    <row r="480" s="2" customFormat="1" ht="6.96" customHeight="1">
      <c r="A480" s="38"/>
      <c r="B480" s="60"/>
      <c r="C480" s="61"/>
      <c r="D480" s="61"/>
      <c r="E480" s="61"/>
      <c r="F480" s="61"/>
      <c r="G480" s="61"/>
      <c r="H480" s="61"/>
      <c r="I480" s="61"/>
      <c r="J480" s="61"/>
      <c r="K480" s="61"/>
      <c r="L480" s="39"/>
      <c r="M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</row>
  </sheetData>
  <autoFilter ref="C126:K47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hyperlinks>
    <hyperlink ref="F132" r:id="rId1" display="https://podminky.urs.cz/item/CS_URS_2025_02/113107424"/>
    <hyperlink ref="F138" r:id="rId2" display="https://podminky.urs.cz/item/CS_URS_2025_02/113107442"/>
    <hyperlink ref="F144" r:id="rId3" display="https://podminky.urs.cz/item/CS_URS_2025_02/113154523"/>
    <hyperlink ref="F151" r:id="rId4" display="https://podminky.urs.cz/item/CS_URS_2025_02/121151113"/>
    <hyperlink ref="F157" r:id="rId5" display="https://podminky.urs.cz/item/CS_URS_2025_02/121151116"/>
    <hyperlink ref="F163" r:id="rId6" display="https://podminky.urs.cz/item/CS_URS_2025_02/132251256"/>
    <hyperlink ref="F171" r:id="rId7" display="https://podminky.urs.cz/item/CS_URS_2025_02/132254206"/>
    <hyperlink ref="F181" r:id="rId8" display="https://podminky.urs.cz/item/CS_URS_2025_02/132351256"/>
    <hyperlink ref="F189" r:id="rId9" display="https://podminky.urs.cz/item/CS_URS_2025_02/132354206"/>
    <hyperlink ref="F199" r:id="rId10" display="https://podminky.urs.cz/item/CS_URS_2025_02/132451256"/>
    <hyperlink ref="F207" r:id="rId11" display="https://podminky.urs.cz/item/CS_URS_2025_02/132454206"/>
    <hyperlink ref="F217" r:id="rId12" display="https://podminky.urs.cz/item/CS_URS_2025_02/132551256"/>
    <hyperlink ref="F225" r:id="rId13" display="https://podminky.urs.cz/item/CS_URS_2025_02/132554206"/>
    <hyperlink ref="F235" r:id="rId14" display="https://podminky.urs.cz/item/CS_URS_2025_02/151811131"/>
    <hyperlink ref="F243" r:id="rId15" display="https://podminky.urs.cz/item/CS_URS_2025_02/151811231"/>
    <hyperlink ref="F246" r:id="rId16" display="https://podminky.urs.cz/item/CS_URS_2025_02/162351104"/>
    <hyperlink ref="F256" r:id="rId17" display="https://podminky.urs.cz/item/CS_URS_2025_02/162751117"/>
    <hyperlink ref="F263" r:id="rId18" display="https://podminky.urs.cz/item/CS_URS_2025_02/162751119"/>
    <hyperlink ref="F271" r:id="rId19" display="https://podminky.urs.cz/item/CS_URS_2025_02/162751137"/>
    <hyperlink ref="F280" r:id="rId20" display="https://podminky.urs.cz/item/CS_URS_2025_02/162751139"/>
    <hyperlink ref="F290" r:id="rId21" display="https://podminky.urs.cz/item/CS_URS_2025_02/162751157"/>
    <hyperlink ref="F297" r:id="rId22" display="https://podminky.urs.cz/item/CS_URS_2025_02/162751159"/>
    <hyperlink ref="F305" r:id="rId23" display="https://podminky.urs.cz/item/CS_URS_2025_02/167151111"/>
    <hyperlink ref="F311" r:id="rId24" display="https://podminky.urs.cz/item/CS_URS_2025_02/171201231"/>
    <hyperlink ref="F325" r:id="rId25" display="https://podminky.urs.cz/item/CS_URS_2025_02/171251201"/>
    <hyperlink ref="F331" r:id="rId26" display="https://podminky.urs.cz/item/CS_URS_2025_02/174151101"/>
    <hyperlink ref="F350" r:id="rId27" display="https://podminky.urs.cz/item/CS_URS_2025_02/175151101"/>
    <hyperlink ref="F358" r:id="rId28" display="https://podminky.urs.cz/item/CS_URS_2025_02/181351103"/>
    <hyperlink ref="F364" r:id="rId29" display="https://podminky.urs.cz/item/CS_URS_2025_02/181351106"/>
    <hyperlink ref="F371" r:id="rId30" display="https://podminky.urs.cz/item/CS_URS_2025_02/451573111"/>
    <hyperlink ref="F377" r:id="rId31" display="https://podminky.urs.cz/item/CS_URS_2025_02/564831011"/>
    <hyperlink ref="F383" r:id="rId32" display="https://podminky.urs.cz/item/CS_URS_2025_02/564851011"/>
    <hyperlink ref="F389" r:id="rId33" display="https://podminky.urs.cz/item/CS_URS_2025_02/565165001"/>
    <hyperlink ref="F395" r:id="rId34" display="https://podminky.urs.cz/item/CS_URS_2025_02/573211109"/>
    <hyperlink ref="F402" r:id="rId35" display="https://podminky.urs.cz/item/CS_URS_2025_02/577144111"/>
    <hyperlink ref="F408" r:id="rId36" display="https://podminky.urs.cz/item/CS_URS_2025_02/577145112"/>
    <hyperlink ref="F415" r:id="rId37" display="https://podminky.urs.cz/item/CS_URS_2025_02/919112111"/>
    <hyperlink ref="F421" r:id="rId38" display="https://podminky.urs.cz/item/CS_URS_2025_02/919112212"/>
    <hyperlink ref="F424" r:id="rId39" display="https://podminky.urs.cz/item/CS_URS_2025_02/919121111"/>
    <hyperlink ref="F427" r:id="rId40" display="https://podminky.urs.cz/item/CS_URS_2025_02/919735112"/>
    <hyperlink ref="F434" r:id="rId41" display="https://podminky.urs.cz/item/CS_URS_2025_02/997221551"/>
    <hyperlink ref="F441" r:id="rId42" display="https://podminky.urs.cz/item/CS_URS_2025_02/997221559"/>
    <hyperlink ref="F449" r:id="rId43" display="https://podminky.urs.cz/item/CS_URS_2025_02/997221561"/>
    <hyperlink ref="F455" r:id="rId44" display="https://podminky.urs.cz/item/CS_URS_2025_02/997221569"/>
    <hyperlink ref="F462" r:id="rId45" display="https://podminky.urs.cz/item/CS_URS_2025_02/997221873"/>
    <hyperlink ref="F468" r:id="rId46" display="https://podminky.urs.cz/item/CS_URS_2025_02/997221875"/>
    <hyperlink ref="F476" r:id="rId47" display="https://podminky.urs.cz/item/CS_URS_2025_02/998276101"/>
    <hyperlink ref="F479" r:id="rId48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9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3586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3744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ROUND(J127,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ROUND((SUM(BE127:BE450)),  2)</f>
        <v>0</v>
      </c>
      <c r="G35" s="38"/>
      <c r="H35" s="38"/>
      <c r="I35" s="136">
        <v>0.20999999999999999</v>
      </c>
      <c r="J35" s="135">
        <f>ROUND(((SUM(BE127:BE450))*I35),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ROUND((SUM(BF127:BF450)),  2)</f>
        <v>0</v>
      </c>
      <c r="G36" s="38"/>
      <c r="H36" s="38"/>
      <c r="I36" s="136">
        <v>0.12</v>
      </c>
      <c r="J36" s="135">
        <f>ROUND(((SUM(BF127:BF450))*I36),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ROUND((SUM(BG127:BG450)),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ROUND((SUM(BH127:BH450)),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ROUND((SUM(BI127:BI450)),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3586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SO351.2 - Větev V4 výkopové práce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J127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1927</v>
      </c>
      <c r="E99" s="150"/>
      <c r="F99" s="150"/>
      <c r="G99" s="150"/>
      <c r="H99" s="150"/>
      <c r="I99" s="150"/>
      <c r="J99" s="151">
        <f>J128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J129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502</v>
      </c>
      <c r="E101" s="154"/>
      <c r="F101" s="154"/>
      <c r="G101" s="154"/>
      <c r="H101" s="154"/>
      <c r="I101" s="154"/>
      <c r="J101" s="155">
        <f>J313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503</v>
      </c>
      <c r="E102" s="154"/>
      <c r="F102" s="154"/>
      <c r="G102" s="154"/>
      <c r="H102" s="154"/>
      <c r="I102" s="154"/>
      <c r="J102" s="155">
        <f>J319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506</v>
      </c>
      <c r="E103" s="154"/>
      <c r="F103" s="154"/>
      <c r="G103" s="154"/>
      <c r="H103" s="154"/>
      <c r="I103" s="154"/>
      <c r="J103" s="155">
        <f>J362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2"/>
      <c r="C104" s="10"/>
      <c r="D104" s="153" t="s">
        <v>507</v>
      </c>
      <c r="E104" s="154"/>
      <c r="F104" s="154"/>
      <c r="G104" s="154"/>
      <c r="H104" s="154"/>
      <c r="I104" s="154"/>
      <c r="J104" s="155">
        <f>J402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2"/>
      <c r="C105" s="10"/>
      <c r="D105" s="153" t="s">
        <v>508</v>
      </c>
      <c r="E105" s="154"/>
      <c r="F105" s="154"/>
      <c r="G105" s="154"/>
      <c r="H105" s="154"/>
      <c r="I105" s="154"/>
      <c r="J105" s="155">
        <f>J444</f>
        <v>0</v>
      </c>
      <c r="K105" s="10"/>
      <c r="L105" s="152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60"/>
      <c r="C107" s="61"/>
      <c r="D107" s="61"/>
      <c r="E107" s="61"/>
      <c r="F107" s="61"/>
      <c r="G107" s="61"/>
      <c r="H107" s="61"/>
      <c r="I107" s="61"/>
      <c r="J107" s="61"/>
      <c r="K107" s="61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11" s="2" customFormat="1" ht="6.96" customHeight="1">
      <c r="A111" s="38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96" customHeight="1">
      <c r="A112" s="38"/>
      <c r="B112" s="39"/>
      <c r="C112" s="23" t="s">
        <v>215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16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129" t="str">
        <f>E7</f>
        <v>Veřejná prostranství v lokalitě Z15 v Plané - etapa 1</v>
      </c>
      <c r="F115" s="32"/>
      <c r="G115" s="32"/>
      <c r="H115" s="32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1" customFormat="1" ht="12" customHeight="1">
      <c r="B116" s="22"/>
      <c r="C116" s="32" t="s">
        <v>201</v>
      </c>
      <c r="L116" s="22"/>
    </row>
    <row r="117" s="2" customFormat="1" ht="16.5" customHeight="1">
      <c r="A117" s="38"/>
      <c r="B117" s="39"/>
      <c r="C117" s="38"/>
      <c r="D117" s="38"/>
      <c r="E117" s="129" t="s">
        <v>3586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1924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67" t="str">
        <f>E11</f>
        <v>SO351.2 - Větev V4 výkopové práce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</v>
      </c>
      <c r="D121" s="38"/>
      <c r="E121" s="38"/>
      <c r="F121" s="27" t="str">
        <f>F14</f>
        <v xml:space="preserve">Planá u Mariánských Lázní [721280] </v>
      </c>
      <c r="G121" s="38"/>
      <c r="H121" s="38"/>
      <c r="I121" s="32" t="s">
        <v>22</v>
      </c>
      <c r="J121" s="69" t="str">
        <f>IF(J14="","",J14)</f>
        <v>10. 12. 2024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24</v>
      </c>
      <c r="D123" s="38"/>
      <c r="E123" s="38"/>
      <c r="F123" s="27" t="str">
        <f>E17</f>
        <v>Planá</v>
      </c>
      <c r="G123" s="38"/>
      <c r="H123" s="38"/>
      <c r="I123" s="32" t="s">
        <v>31</v>
      </c>
      <c r="J123" s="36" t="str">
        <f>E23</f>
        <v>Laboro ateliér s.r.o.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29</v>
      </c>
      <c r="D124" s="38"/>
      <c r="E124" s="38"/>
      <c r="F124" s="27" t="str">
        <f>IF(E20="","",E20)</f>
        <v>Vyplň údaj</v>
      </c>
      <c r="G124" s="38"/>
      <c r="H124" s="38"/>
      <c r="I124" s="32" t="s">
        <v>36</v>
      </c>
      <c r="J124" s="36" t="str">
        <f>E26</f>
        <v>Laboro ateliér s.r.o.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0.32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11" customFormat="1" ht="29.28" customHeight="1">
      <c r="A126" s="156"/>
      <c r="B126" s="157"/>
      <c r="C126" s="158" t="s">
        <v>216</v>
      </c>
      <c r="D126" s="159" t="s">
        <v>64</v>
      </c>
      <c r="E126" s="159" t="s">
        <v>60</v>
      </c>
      <c r="F126" s="159" t="s">
        <v>61</v>
      </c>
      <c r="G126" s="159" t="s">
        <v>217</v>
      </c>
      <c r="H126" s="159" t="s">
        <v>218</v>
      </c>
      <c r="I126" s="159" t="s">
        <v>219</v>
      </c>
      <c r="J126" s="159" t="s">
        <v>205</v>
      </c>
      <c r="K126" s="160" t="s">
        <v>220</v>
      </c>
      <c r="L126" s="161"/>
      <c r="M126" s="86" t="s">
        <v>1</v>
      </c>
      <c r="N126" s="87" t="s">
        <v>43</v>
      </c>
      <c r="O126" s="87" t="s">
        <v>221</v>
      </c>
      <c r="P126" s="87" t="s">
        <v>222</v>
      </c>
      <c r="Q126" s="87" t="s">
        <v>223</v>
      </c>
      <c r="R126" s="87" t="s">
        <v>224</v>
      </c>
      <c r="S126" s="87" t="s">
        <v>225</v>
      </c>
      <c r="T126" s="88" t="s">
        <v>226</v>
      </c>
      <c r="U126" s="156"/>
      <c r="V126" s="156"/>
      <c r="W126" s="156"/>
      <c r="X126" s="156"/>
      <c r="Y126" s="156"/>
      <c r="Z126" s="156"/>
      <c r="AA126" s="156"/>
      <c r="AB126" s="156"/>
      <c r="AC126" s="156"/>
      <c r="AD126" s="156"/>
      <c r="AE126" s="156"/>
    </row>
    <row r="127" s="2" customFormat="1" ht="22.8" customHeight="1">
      <c r="A127" s="38"/>
      <c r="B127" s="39"/>
      <c r="C127" s="93" t="s">
        <v>227</v>
      </c>
      <c r="D127" s="38"/>
      <c r="E127" s="38"/>
      <c r="F127" s="38"/>
      <c r="G127" s="38"/>
      <c r="H127" s="38"/>
      <c r="I127" s="38"/>
      <c r="J127" s="162">
        <f>BK127</f>
        <v>0</v>
      </c>
      <c r="K127" s="38"/>
      <c r="L127" s="39"/>
      <c r="M127" s="89"/>
      <c r="N127" s="73"/>
      <c r="O127" s="90"/>
      <c r="P127" s="163">
        <f>P128</f>
        <v>0</v>
      </c>
      <c r="Q127" s="90"/>
      <c r="R127" s="163">
        <f>R128</f>
        <v>1.1107814599999999</v>
      </c>
      <c r="S127" s="90"/>
      <c r="T127" s="164">
        <f>T128</f>
        <v>15.27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78</v>
      </c>
      <c r="AU127" s="19" t="s">
        <v>207</v>
      </c>
      <c r="BK127" s="165">
        <f>BK128</f>
        <v>0</v>
      </c>
    </row>
    <row r="128" s="12" customFormat="1" ht="25.92" customHeight="1">
      <c r="A128" s="12"/>
      <c r="B128" s="166"/>
      <c r="C128" s="12"/>
      <c r="D128" s="167" t="s">
        <v>78</v>
      </c>
      <c r="E128" s="168" t="s">
        <v>509</v>
      </c>
      <c r="F128" s="168" t="s">
        <v>1929</v>
      </c>
      <c r="G128" s="12"/>
      <c r="H128" s="12"/>
      <c r="I128" s="169"/>
      <c r="J128" s="170">
        <f>BK128</f>
        <v>0</v>
      </c>
      <c r="K128" s="12"/>
      <c r="L128" s="166"/>
      <c r="M128" s="171"/>
      <c r="N128" s="172"/>
      <c r="O128" s="172"/>
      <c r="P128" s="173">
        <f>P129+P313+P319+P362+P402+P444</f>
        <v>0</v>
      </c>
      <c r="Q128" s="172"/>
      <c r="R128" s="173">
        <f>R129+R313+R319+R362+R402+R444</f>
        <v>1.1107814599999999</v>
      </c>
      <c r="S128" s="172"/>
      <c r="T128" s="174">
        <f>T129+T313+T319+T362+T402+T444</f>
        <v>15.27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87</v>
      </c>
      <c r="AT128" s="175" t="s">
        <v>78</v>
      </c>
      <c r="AU128" s="175" t="s">
        <v>79</v>
      </c>
      <c r="AY128" s="167" t="s">
        <v>230</v>
      </c>
      <c r="BK128" s="176">
        <f>BK129+BK313+BK319+BK362+BK402+BK444</f>
        <v>0</v>
      </c>
    </row>
    <row r="129" s="12" customFormat="1" ht="22.8" customHeight="1">
      <c r="A129" s="12"/>
      <c r="B129" s="166"/>
      <c r="C129" s="12"/>
      <c r="D129" s="167" t="s">
        <v>78</v>
      </c>
      <c r="E129" s="197" t="s">
        <v>87</v>
      </c>
      <c r="F129" s="197" t="s">
        <v>511</v>
      </c>
      <c r="G129" s="12"/>
      <c r="H129" s="12"/>
      <c r="I129" s="169"/>
      <c r="J129" s="198">
        <f>BK129</f>
        <v>0</v>
      </c>
      <c r="K129" s="12"/>
      <c r="L129" s="166"/>
      <c r="M129" s="171"/>
      <c r="N129" s="172"/>
      <c r="O129" s="172"/>
      <c r="P129" s="173">
        <f>SUM(P130:P312)</f>
        <v>0</v>
      </c>
      <c r="Q129" s="172"/>
      <c r="R129" s="173">
        <f>SUM(R130:R312)</f>
        <v>0.13316400000000001</v>
      </c>
      <c r="S129" s="172"/>
      <c r="T129" s="174">
        <f>SUM(T130:T312)</f>
        <v>15.27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67" t="s">
        <v>87</v>
      </c>
      <c r="AT129" s="175" t="s">
        <v>78</v>
      </c>
      <c r="AU129" s="175" t="s">
        <v>87</v>
      </c>
      <c r="AY129" s="167" t="s">
        <v>230</v>
      </c>
      <c r="BK129" s="176">
        <f>SUM(BK130:BK312)</f>
        <v>0</v>
      </c>
    </row>
    <row r="130" s="2" customFormat="1" ht="16.5" customHeight="1">
      <c r="A130" s="38"/>
      <c r="B130" s="177"/>
      <c r="C130" s="178" t="s">
        <v>87</v>
      </c>
      <c r="D130" s="178" t="s">
        <v>231</v>
      </c>
      <c r="E130" s="179" t="s">
        <v>3745</v>
      </c>
      <c r="F130" s="180" t="s">
        <v>3746</v>
      </c>
      <c r="G130" s="181" t="s">
        <v>514</v>
      </c>
      <c r="H130" s="182">
        <v>4</v>
      </c>
      <c r="I130" s="183"/>
      <c r="J130" s="184">
        <f>ROUND(I130*H130,2)</f>
        <v>0</v>
      </c>
      <c r="K130" s="180" t="s">
        <v>515</v>
      </c>
      <c r="L130" s="39"/>
      <c r="M130" s="185" t="s">
        <v>1</v>
      </c>
      <c r="N130" s="186" t="s">
        <v>44</v>
      </c>
      <c r="O130" s="77"/>
      <c r="P130" s="187">
        <f>O130*H130</f>
        <v>0</v>
      </c>
      <c r="Q130" s="187">
        <v>0</v>
      </c>
      <c r="R130" s="187">
        <f>Q130*H130</f>
        <v>0</v>
      </c>
      <c r="S130" s="187">
        <v>0.26000000000000001</v>
      </c>
      <c r="T130" s="188">
        <f>S130*H130</f>
        <v>1.04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89" t="s">
        <v>235</v>
      </c>
      <c r="AT130" s="189" t="s">
        <v>231</v>
      </c>
      <c r="AU130" s="189" t="s">
        <v>89</v>
      </c>
      <c r="AY130" s="19" t="s">
        <v>230</v>
      </c>
      <c r="BE130" s="190">
        <f>IF(N130="základní",J130,0)</f>
        <v>0</v>
      </c>
      <c r="BF130" s="190">
        <f>IF(N130="snížená",J130,0)</f>
        <v>0</v>
      </c>
      <c r="BG130" s="190">
        <f>IF(N130="zákl. přenesená",J130,0)</f>
        <v>0</v>
      </c>
      <c r="BH130" s="190">
        <f>IF(N130="sníž. přenesená",J130,0)</f>
        <v>0</v>
      </c>
      <c r="BI130" s="190">
        <f>IF(N130="nulová",J130,0)</f>
        <v>0</v>
      </c>
      <c r="BJ130" s="19" t="s">
        <v>87</v>
      </c>
      <c r="BK130" s="190">
        <f>ROUND(I130*H130,2)</f>
        <v>0</v>
      </c>
      <c r="BL130" s="19" t="s">
        <v>235</v>
      </c>
      <c r="BM130" s="189" t="s">
        <v>3747</v>
      </c>
    </row>
    <row r="131" s="2" customFormat="1">
      <c r="A131" s="38"/>
      <c r="B131" s="39"/>
      <c r="C131" s="38"/>
      <c r="D131" s="191" t="s">
        <v>237</v>
      </c>
      <c r="E131" s="38"/>
      <c r="F131" s="192" t="s">
        <v>3748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237</v>
      </c>
      <c r="AU131" s="19" t="s">
        <v>89</v>
      </c>
    </row>
    <row r="132" s="2" customFormat="1">
      <c r="A132" s="38"/>
      <c r="B132" s="39"/>
      <c r="C132" s="38"/>
      <c r="D132" s="199" t="s">
        <v>397</v>
      </c>
      <c r="E132" s="38"/>
      <c r="F132" s="200" t="s">
        <v>3749</v>
      </c>
      <c r="G132" s="38"/>
      <c r="H132" s="38"/>
      <c r="I132" s="193"/>
      <c r="J132" s="38"/>
      <c r="K132" s="38"/>
      <c r="L132" s="39"/>
      <c r="M132" s="194"/>
      <c r="N132" s="195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397</v>
      </c>
      <c r="AU132" s="19" t="s">
        <v>89</v>
      </c>
    </row>
    <row r="133" s="13" customFormat="1">
      <c r="A133" s="13"/>
      <c r="B133" s="205"/>
      <c r="C133" s="13"/>
      <c r="D133" s="191" t="s">
        <v>519</v>
      </c>
      <c r="E133" s="206" t="s">
        <v>1</v>
      </c>
      <c r="F133" s="207" t="s">
        <v>3750</v>
      </c>
      <c r="G133" s="13"/>
      <c r="H133" s="208">
        <v>4</v>
      </c>
      <c r="I133" s="209"/>
      <c r="J133" s="13"/>
      <c r="K133" s="13"/>
      <c r="L133" s="205"/>
      <c r="M133" s="210"/>
      <c r="N133" s="211"/>
      <c r="O133" s="211"/>
      <c r="P133" s="211"/>
      <c r="Q133" s="211"/>
      <c r="R133" s="211"/>
      <c r="S133" s="211"/>
      <c r="T133" s="21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6" t="s">
        <v>519</v>
      </c>
      <c r="AU133" s="206" t="s">
        <v>89</v>
      </c>
      <c r="AV133" s="13" t="s">
        <v>89</v>
      </c>
      <c r="AW133" s="13" t="s">
        <v>35</v>
      </c>
      <c r="AX133" s="13" t="s">
        <v>79</v>
      </c>
      <c r="AY133" s="206" t="s">
        <v>230</v>
      </c>
    </row>
    <row r="134" s="14" customFormat="1">
      <c r="A134" s="14"/>
      <c r="B134" s="213"/>
      <c r="C134" s="14"/>
      <c r="D134" s="191" t="s">
        <v>519</v>
      </c>
      <c r="E134" s="214" t="s">
        <v>1</v>
      </c>
      <c r="F134" s="215" t="s">
        <v>534</v>
      </c>
      <c r="G134" s="14"/>
      <c r="H134" s="216">
        <v>4</v>
      </c>
      <c r="I134" s="217"/>
      <c r="J134" s="14"/>
      <c r="K134" s="14"/>
      <c r="L134" s="213"/>
      <c r="M134" s="218"/>
      <c r="N134" s="219"/>
      <c r="O134" s="219"/>
      <c r="P134" s="219"/>
      <c r="Q134" s="219"/>
      <c r="R134" s="219"/>
      <c r="S134" s="219"/>
      <c r="T134" s="220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14" t="s">
        <v>519</v>
      </c>
      <c r="AU134" s="214" t="s">
        <v>89</v>
      </c>
      <c r="AV134" s="14" t="s">
        <v>235</v>
      </c>
      <c r="AW134" s="14" t="s">
        <v>35</v>
      </c>
      <c r="AX134" s="14" t="s">
        <v>87</v>
      </c>
      <c r="AY134" s="214" t="s">
        <v>230</v>
      </c>
    </row>
    <row r="135" s="2" customFormat="1" ht="21.75" customHeight="1">
      <c r="A135" s="38"/>
      <c r="B135" s="177"/>
      <c r="C135" s="178" t="s">
        <v>89</v>
      </c>
      <c r="D135" s="178" t="s">
        <v>231</v>
      </c>
      <c r="E135" s="179" t="s">
        <v>3588</v>
      </c>
      <c r="F135" s="180" t="s">
        <v>3589</v>
      </c>
      <c r="G135" s="181" t="s">
        <v>514</v>
      </c>
      <c r="H135" s="182">
        <v>9</v>
      </c>
      <c r="I135" s="183"/>
      <c r="J135" s="184">
        <f>ROUND(I135*H135,2)</f>
        <v>0</v>
      </c>
      <c r="K135" s="180" t="s">
        <v>515</v>
      </c>
      <c r="L135" s="39"/>
      <c r="M135" s="185" t="s">
        <v>1</v>
      </c>
      <c r="N135" s="186" t="s">
        <v>44</v>
      </c>
      <c r="O135" s="77"/>
      <c r="P135" s="187">
        <f>O135*H135</f>
        <v>0</v>
      </c>
      <c r="Q135" s="187">
        <v>0</v>
      </c>
      <c r="R135" s="187">
        <f>Q135*H135</f>
        <v>0</v>
      </c>
      <c r="S135" s="187">
        <v>0.57999999999999996</v>
      </c>
      <c r="T135" s="188">
        <f>S135*H135</f>
        <v>5.2199999999999998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89" t="s">
        <v>235</v>
      </c>
      <c r="AT135" s="189" t="s">
        <v>231</v>
      </c>
      <c r="AU135" s="189" t="s">
        <v>89</v>
      </c>
      <c r="AY135" s="19" t="s">
        <v>230</v>
      </c>
      <c r="BE135" s="190">
        <f>IF(N135="základní",J135,0)</f>
        <v>0</v>
      </c>
      <c r="BF135" s="190">
        <f>IF(N135="snížená",J135,0)</f>
        <v>0</v>
      </c>
      <c r="BG135" s="190">
        <f>IF(N135="zákl. přenesená",J135,0)</f>
        <v>0</v>
      </c>
      <c r="BH135" s="190">
        <f>IF(N135="sníž. přenesená",J135,0)</f>
        <v>0</v>
      </c>
      <c r="BI135" s="190">
        <f>IF(N135="nulová",J135,0)</f>
        <v>0</v>
      </c>
      <c r="BJ135" s="19" t="s">
        <v>87</v>
      </c>
      <c r="BK135" s="190">
        <f>ROUND(I135*H135,2)</f>
        <v>0</v>
      </c>
      <c r="BL135" s="19" t="s">
        <v>235</v>
      </c>
      <c r="BM135" s="189" t="s">
        <v>3751</v>
      </c>
    </row>
    <row r="136" s="2" customFormat="1">
      <c r="A136" s="38"/>
      <c r="B136" s="39"/>
      <c r="C136" s="38"/>
      <c r="D136" s="191" t="s">
        <v>237</v>
      </c>
      <c r="E136" s="38"/>
      <c r="F136" s="192" t="s">
        <v>3591</v>
      </c>
      <c r="G136" s="38"/>
      <c r="H136" s="38"/>
      <c r="I136" s="193"/>
      <c r="J136" s="38"/>
      <c r="K136" s="38"/>
      <c r="L136" s="39"/>
      <c r="M136" s="194"/>
      <c r="N136" s="195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237</v>
      </c>
      <c r="AU136" s="19" t="s">
        <v>89</v>
      </c>
    </row>
    <row r="137" s="2" customFormat="1">
      <c r="A137" s="38"/>
      <c r="B137" s="39"/>
      <c r="C137" s="38"/>
      <c r="D137" s="199" t="s">
        <v>397</v>
      </c>
      <c r="E137" s="38"/>
      <c r="F137" s="200" t="s">
        <v>3592</v>
      </c>
      <c r="G137" s="38"/>
      <c r="H137" s="38"/>
      <c r="I137" s="193"/>
      <c r="J137" s="38"/>
      <c r="K137" s="38"/>
      <c r="L137" s="39"/>
      <c r="M137" s="194"/>
      <c r="N137" s="195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397</v>
      </c>
      <c r="AU137" s="19" t="s">
        <v>89</v>
      </c>
    </row>
    <row r="138" s="15" customFormat="1">
      <c r="A138" s="15"/>
      <c r="B138" s="221"/>
      <c r="C138" s="15"/>
      <c r="D138" s="191" t="s">
        <v>519</v>
      </c>
      <c r="E138" s="222" t="s">
        <v>1</v>
      </c>
      <c r="F138" s="223" t="s">
        <v>3593</v>
      </c>
      <c r="G138" s="15"/>
      <c r="H138" s="222" t="s">
        <v>1</v>
      </c>
      <c r="I138" s="224"/>
      <c r="J138" s="15"/>
      <c r="K138" s="15"/>
      <c r="L138" s="221"/>
      <c r="M138" s="225"/>
      <c r="N138" s="226"/>
      <c r="O138" s="226"/>
      <c r="P138" s="226"/>
      <c r="Q138" s="226"/>
      <c r="R138" s="226"/>
      <c r="S138" s="226"/>
      <c r="T138" s="227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22" t="s">
        <v>519</v>
      </c>
      <c r="AU138" s="222" t="s">
        <v>89</v>
      </c>
      <c r="AV138" s="15" t="s">
        <v>87</v>
      </c>
      <c r="AW138" s="15" t="s">
        <v>35</v>
      </c>
      <c r="AX138" s="15" t="s">
        <v>79</v>
      </c>
      <c r="AY138" s="222" t="s">
        <v>230</v>
      </c>
    </row>
    <row r="139" s="13" customFormat="1">
      <c r="A139" s="13"/>
      <c r="B139" s="205"/>
      <c r="C139" s="13"/>
      <c r="D139" s="191" t="s">
        <v>519</v>
      </c>
      <c r="E139" s="206" t="s">
        <v>1</v>
      </c>
      <c r="F139" s="207" t="s">
        <v>3752</v>
      </c>
      <c r="G139" s="13"/>
      <c r="H139" s="208">
        <v>9</v>
      </c>
      <c r="I139" s="209"/>
      <c r="J139" s="13"/>
      <c r="K139" s="13"/>
      <c r="L139" s="205"/>
      <c r="M139" s="210"/>
      <c r="N139" s="211"/>
      <c r="O139" s="211"/>
      <c r="P139" s="211"/>
      <c r="Q139" s="211"/>
      <c r="R139" s="211"/>
      <c r="S139" s="211"/>
      <c r="T139" s="21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06" t="s">
        <v>519</v>
      </c>
      <c r="AU139" s="206" t="s">
        <v>89</v>
      </c>
      <c r="AV139" s="13" t="s">
        <v>89</v>
      </c>
      <c r="AW139" s="13" t="s">
        <v>35</v>
      </c>
      <c r="AX139" s="13" t="s">
        <v>79</v>
      </c>
      <c r="AY139" s="206" t="s">
        <v>230</v>
      </c>
    </row>
    <row r="140" s="14" customFormat="1">
      <c r="A140" s="14"/>
      <c r="B140" s="213"/>
      <c r="C140" s="14"/>
      <c r="D140" s="191" t="s">
        <v>519</v>
      </c>
      <c r="E140" s="214" t="s">
        <v>1</v>
      </c>
      <c r="F140" s="215" t="s">
        <v>534</v>
      </c>
      <c r="G140" s="14"/>
      <c r="H140" s="216">
        <v>9</v>
      </c>
      <c r="I140" s="217"/>
      <c r="J140" s="14"/>
      <c r="K140" s="14"/>
      <c r="L140" s="213"/>
      <c r="M140" s="218"/>
      <c r="N140" s="219"/>
      <c r="O140" s="219"/>
      <c r="P140" s="219"/>
      <c r="Q140" s="219"/>
      <c r="R140" s="219"/>
      <c r="S140" s="219"/>
      <c r="T140" s="220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14" t="s">
        <v>519</v>
      </c>
      <c r="AU140" s="214" t="s">
        <v>89</v>
      </c>
      <c r="AV140" s="14" t="s">
        <v>235</v>
      </c>
      <c r="AW140" s="14" t="s">
        <v>35</v>
      </c>
      <c r="AX140" s="14" t="s">
        <v>87</v>
      </c>
      <c r="AY140" s="214" t="s">
        <v>230</v>
      </c>
    </row>
    <row r="141" s="2" customFormat="1" ht="16.5" customHeight="1">
      <c r="A141" s="38"/>
      <c r="B141" s="177"/>
      <c r="C141" s="178" t="s">
        <v>241</v>
      </c>
      <c r="D141" s="178" t="s">
        <v>231</v>
      </c>
      <c r="E141" s="179" t="s">
        <v>3595</v>
      </c>
      <c r="F141" s="180" t="s">
        <v>3596</v>
      </c>
      <c r="G141" s="181" t="s">
        <v>514</v>
      </c>
      <c r="H141" s="182">
        <v>9</v>
      </c>
      <c r="I141" s="183"/>
      <c r="J141" s="184">
        <f>ROUND(I141*H141,2)</f>
        <v>0</v>
      </c>
      <c r="K141" s="180" t="s">
        <v>515</v>
      </c>
      <c r="L141" s="39"/>
      <c r="M141" s="185" t="s">
        <v>1</v>
      </c>
      <c r="N141" s="186" t="s">
        <v>44</v>
      </c>
      <c r="O141" s="77"/>
      <c r="P141" s="187">
        <f>O141*H141</f>
        <v>0</v>
      </c>
      <c r="Q141" s="187">
        <v>0</v>
      </c>
      <c r="R141" s="187">
        <f>Q141*H141</f>
        <v>0</v>
      </c>
      <c r="S141" s="187">
        <v>0.22</v>
      </c>
      <c r="T141" s="188">
        <f>S141*H141</f>
        <v>1.98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89" t="s">
        <v>235</v>
      </c>
      <c r="AT141" s="189" t="s">
        <v>231</v>
      </c>
      <c r="AU141" s="189" t="s">
        <v>89</v>
      </c>
      <c r="AY141" s="19" t="s">
        <v>230</v>
      </c>
      <c r="BE141" s="190">
        <f>IF(N141="základní",J141,0)</f>
        <v>0</v>
      </c>
      <c r="BF141" s="190">
        <f>IF(N141="snížená",J141,0)</f>
        <v>0</v>
      </c>
      <c r="BG141" s="190">
        <f>IF(N141="zákl. přenesená",J141,0)</f>
        <v>0</v>
      </c>
      <c r="BH141" s="190">
        <f>IF(N141="sníž. přenesená",J141,0)</f>
        <v>0</v>
      </c>
      <c r="BI141" s="190">
        <f>IF(N141="nulová",J141,0)</f>
        <v>0</v>
      </c>
      <c r="BJ141" s="19" t="s">
        <v>87</v>
      </c>
      <c r="BK141" s="190">
        <f>ROUND(I141*H141,2)</f>
        <v>0</v>
      </c>
      <c r="BL141" s="19" t="s">
        <v>235</v>
      </c>
      <c r="BM141" s="189" t="s">
        <v>3753</v>
      </c>
    </row>
    <row r="142" s="2" customFormat="1">
      <c r="A142" s="38"/>
      <c r="B142" s="39"/>
      <c r="C142" s="38"/>
      <c r="D142" s="191" t="s">
        <v>237</v>
      </c>
      <c r="E142" s="38"/>
      <c r="F142" s="192" t="s">
        <v>3598</v>
      </c>
      <c r="G142" s="38"/>
      <c r="H142" s="38"/>
      <c r="I142" s="193"/>
      <c r="J142" s="38"/>
      <c r="K142" s="38"/>
      <c r="L142" s="39"/>
      <c r="M142" s="194"/>
      <c r="N142" s="195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237</v>
      </c>
      <c r="AU142" s="19" t="s">
        <v>89</v>
      </c>
    </row>
    <row r="143" s="2" customFormat="1">
      <c r="A143" s="38"/>
      <c r="B143" s="39"/>
      <c r="C143" s="38"/>
      <c r="D143" s="199" t="s">
        <v>397</v>
      </c>
      <c r="E143" s="38"/>
      <c r="F143" s="200" t="s">
        <v>3599</v>
      </c>
      <c r="G143" s="38"/>
      <c r="H143" s="38"/>
      <c r="I143" s="193"/>
      <c r="J143" s="38"/>
      <c r="K143" s="38"/>
      <c r="L143" s="39"/>
      <c r="M143" s="194"/>
      <c r="N143" s="195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397</v>
      </c>
      <c r="AU143" s="19" t="s">
        <v>89</v>
      </c>
    </row>
    <row r="144" s="15" customFormat="1">
      <c r="A144" s="15"/>
      <c r="B144" s="221"/>
      <c r="C144" s="15"/>
      <c r="D144" s="191" t="s">
        <v>519</v>
      </c>
      <c r="E144" s="222" t="s">
        <v>1</v>
      </c>
      <c r="F144" s="223" t="s">
        <v>3593</v>
      </c>
      <c r="G144" s="15"/>
      <c r="H144" s="222" t="s">
        <v>1</v>
      </c>
      <c r="I144" s="224"/>
      <c r="J144" s="15"/>
      <c r="K144" s="15"/>
      <c r="L144" s="221"/>
      <c r="M144" s="225"/>
      <c r="N144" s="226"/>
      <c r="O144" s="226"/>
      <c r="P144" s="226"/>
      <c r="Q144" s="226"/>
      <c r="R144" s="226"/>
      <c r="S144" s="226"/>
      <c r="T144" s="227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22" t="s">
        <v>519</v>
      </c>
      <c r="AU144" s="222" t="s">
        <v>89</v>
      </c>
      <c r="AV144" s="15" t="s">
        <v>87</v>
      </c>
      <c r="AW144" s="15" t="s">
        <v>35</v>
      </c>
      <c r="AX144" s="15" t="s">
        <v>79</v>
      </c>
      <c r="AY144" s="222" t="s">
        <v>230</v>
      </c>
    </row>
    <row r="145" s="13" customFormat="1">
      <c r="A145" s="13"/>
      <c r="B145" s="205"/>
      <c r="C145" s="13"/>
      <c r="D145" s="191" t="s">
        <v>519</v>
      </c>
      <c r="E145" s="206" t="s">
        <v>1</v>
      </c>
      <c r="F145" s="207" t="s">
        <v>3752</v>
      </c>
      <c r="G145" s="13"/>
      <c r="H145" s="208">
        <v>9</v>
      </c>
      <c r="I145" s="209"/>
      <c r="J145" s="13"/>
      <c r="K145" s="13"/>
      <c r="L145" s="205"/>
      <c r="M145" s="210"/>
      <c r="N145" s="211"/>
      <c r="O145" s="211"/>
      <c r="P145" s="211"/>
      <c r="Q145" s="211"/>
      <c r="R145" s="211"/>
      <c r="S145" s="211"/>
      <c r="T145" s="21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06" t="s">
        <v>519</v>
      </c>
      <c r="AU145" s="206" t="s">
        <v>89</v>
      </c>
      <c r="AV145" s="13" t="s">
        <v>89</v>
      </c>
      <c r="AW145" s="13" t="s">
        <v>35</v>
      </c>
      <c r="AX145" s="13" t="s">
        <v>79</v>
      </c>
      <c r="AY145" s="206" t="s">
        <v>230</v>
      </c>
    </row>
    <row r="146" s="14" customFormat="1">
      <c r="A146" s="14"/>
      <c r="B146" s="213"/>
      <c r="C146" s="14"/>
      <c r="D146" s="191" t="s">
        <v>519</v>
      </c>
      <c r="E146" s="214" t="s">
        <v>1</v>
      </c>
      <c r="F146" s="215" t="s">
        <v>534</v>
      </c>
      <c r="G146" s="14"/>
      <c r="H146" s="216">
        <v>9</v>
      </c>
      <c r="I146" s="217"/>
      <c r="J146" s="14"/>
      <c r="K146" s="14"/>
      <c r="L146" s="213"/>
      <c r="M146" s="218"/>
      <c r="N146" s="219"/>
      <c r="O146" s="219"/>
      <c r="P146" s="219"/>
      <c r="Q146" s="219"/>
      <c r="R146" s="219"/>
      <c r="S146" s="219"/>
      <c r="T146" s="220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14" t="s">
        <v>519</v>
      </c>
      <c r="AU146" s="214" t="s">
        <v>89</v>
      </c>
      <c r="AV146" s="14" t="s">
        <v>235</v>
      </c>
      <c r="AW146" s="14" t="s">
        <v>35</v>
      </c>
      <c r="AX146" s="14" t="s">
        <v>87</v>
      </c>
      <c r="AY146" s="214" t="s">
        <v>230</v>
      </c>
    </row>
    <row r="147" s="2" customFormat="1" ht="16.5" customHeight="1">
      <c r="A147" s="38"/>
      <c r="B147" s="177"/>
      <c r="C147" s="178" t="s">
        <v>235</v>
      </c>
      <c r="D147" s="178" t="s">
        <v>231</v>
      </c>
      <c r="E147" s="179" t="s">
        <v>3600</v>
      </c>
      <c r="F147" s="180" t="s">
        <v>3601</v>
      </c>
      <c r="G147" s="181" t="s">
        <v>514</v>
      </c>
      <c r="H147" s="182">
        <v>54</v>
      </c>
      <c r="I147" s="183"/>
      <c r="J147" s="184">
        <f>ROUND(I147*H147,2)</f>
        <v>0</v>
      </c>
      <c r="K147" s="180" t="s">
        <v>515</v>
      </c>
      <c r="L147" s="39"/>
      <c r="M147" s="185" t="s">
        <v>1</v>
      </c>
      <c r="N147" s="186" t="s">
        <v>44</v>
      </c>
      <c r="O147" s="77"/>
      <c r="P147" s="187">
        <f>O147*H147</f>
        <v>0</v>
      </c>
      <c r="Q147" s="187">
        <v>1.0000000000000001E-05</v>
      </c>
      <c r="R147" s="187">
        <f>Q147*H147</f>
        <v>0.00054000000000000001</v>
      </c>
      <c r="S147" s="187">
        <v>0.11500000000000001</v>
      </c>
      <c r="T147" s="188">
        <f>S147*H147</f>
        <v>6.21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89" t="s">
        <v>235</v>
      </c>
      <c r="AT147" s="189" t="s">
        <v>231</v>
      </c>
      <c r="AU147" s="189" t="s">
        <v>89</v>
      </c>
      <c r="AY147" s="19" t="s">
        <v>230</v>
      </c>
      <c r="BE147" s="190">
        <f>IF(N147="základní",J147,0)</f>
        <v>0</v>
      </c>
      <c r="BF147" s="190">
        <f>IF(N147="snížená",J147,0)</f>
        <v>0</v>
      </c>
      <c r="BG147" s="190">
        <f>IF(N147="zákl. přenesená",J147,0)</f>
        <v>0</v>
      </c>
      <c r="BH147" s="190">
        <f>IF(N147="sníž. přenesená",J147,0)</f>
        <v>0</v>
      </c>
      <c r="BI147" s="190">
        <f>IF(N147="nulová",J147,0)</f>
        <v>0</v>
      </c>
      <c r="BJ147" s="19" t="s">
        <v>87</v>
      </c>
      <c r="BK147" s="190">
        <f>ROUND(I147*H147,2)</f>
        <v>0</v>
      </c>
      <c r="BL147" s="19" t="s">
        <v>235</v>
      </c>
      <c r="BM147" s="189" t="s">
        <v>3754</v>
      </c>
    </row>
    <row r="148" s="2" customFormat="1">
      <c r="A148" s="38"/>
      <c r="B148" s="39"/>
      <c r="C148" s="38"/>
      <c r="D148" s="191" t="s">
        <v>237</v>
      </c>
      <c r="E148" s="38"/>
      <c r="F148" s="192" t="s">
        <v>3603</v>
      </c>
      <c r="G148" s="38"/>
      <c r="H148" s="38"/>
      <c r="I148" s="193"/>
      <c r="J148" s="38"/>
      <c r="K148" s="38"/>
      <c r="L148" s="39"/>
      <c r="M148" s="194"/>
      <c r="N148" s="195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237</v>
      </c>
      <c r="AU148" s="19" t="s">
        <v>89</v>
      </c>
    </row>
    <row r="149" s="2" customFormat="1">
      <c r="A149" s="38"/>
      <c r="B149" s="39"/>
      <c r="C149" s="38"/>
      <c r="D149" s="199" t="s">
        <v>397</v>
      </c>
      <c r="E149" s="38"/>
      <c r="F149" s="200" t="s">
        <v>3604</v>
      </c>
      <c r="G149" s="38"/>
      <c r="H149" s="38"/>
      <c r="I149" s="193"/>
      <c r="J149" s="38"/>
      <c r="K149" s="38"/>
      <c r="L149" s="39"/>
      <c r="M149" s="194"/>
      <c r="N149" s="195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397</v>
      </c>
      <c r="AU149" s="19" t="s">
        <v>89</v>
      </c>
    </row>
    <row r="150" s="15" customFormat="1">
      <c r="A150" s="15"/>
      <c r="B150" s="221"/>
      <c r="C150" s="15"/>
      <c r="D150" s="191" t="s">
        <v>519</v>
      </c>
      <c r="E150" s="222" t="s">
        <v>1</v>
      </c>
      <c r="F150" s="223" t="s">
        <v>3593</v>
      </c>
      <c r="G150" s="15"/>
      <c r="H150" s="222" t="s">
        <v>1</v>
      </c>
      <c r="I150" s="224"/>
      <c r="J150" s="15"/>
      <c r="K150" s="15"/>
      <c r="L150" s="221"/>
      <c r="M150" s="225"/>
      <c r="N150" s="226"/>
      <c r="O150" s="226"/>
      <c r="P150" s="226"/>
      <c r="Q150" s="226"/>
      <c r="R150" s="226"/>
      <c r="S150" s="226"/>
      <c r="T150" s="227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22" t="s">
        <v>519</v>
      </c>
      <c r="AU150" s="222" t="s">
        <v>89</v>
      </c>
      <c r="AV150" s="15" t="s">
        <v>87</v>
      </c>
      <c r="AW150" s="15" t="s">
        <v>35</v>
      </c>
      <c r="AX150" s="15" t="s">
        <v>79</v>
      </c>
      <c r="AY150" s="222" t="s">
        <v>230</v>
      </c>
    </row>
    <row r="151" s="13" customFormat="1">
      <c r="A151" s="13"/>
      <c r="B151" s="205"/>
      <c r="C151" s="13"/>
      <c r="D151" s="191" t="s">
        <v>519</v>
      </c>
      <c r="E151" s="206" t="s">
        <v>1</v>
      </c>
      <c r="F151" s="207" t="s">
        <v>3755</v>
      </c>
      <c r="G151" s="13"/>
      <c r="H151" s="208">
        <v>36</v>
      </c>
      <c r="I151" s="209"/>
      <c r="J151" s="13"/>
      <c r="K151" s="13"/>
      <c r="L151" s="205"/>
      <c r="M151" s="210"/>
      <c r="N151" s="211"/>
      <c r="O151" s="211"/>
      <c r="P151" s="211"/>
      <c r="Q151" s="211"/>
      <c r="R151" s="211"/>
      <c r="S151" s="211"/>
      <c r="T151" s="21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06" t="s">
        <v>519</v>
      </c>
      <c r="AU151" s="206" t="s">
        <v>89</v>
      </c>
      <c r="AV151" s="13" t="s">
        <v>89</v>
      </c>
      <c r="AW151" s="13" t="s">
        <v>35</v>
      </c>
      <c r="AX151" s="13" t="s">
        <v>79</v>
      </c>
      <c r="AY151" s="206" t="s">
        <v>230</v>
      </c>
    </row>
    <row r="152" s="13" customFormat="1">
      <c r="A152" s="13"/>
      <c r="B152" s="205"/>
      <c r="C152" s="13"/>
      <c r="D152" s="191" t="s">
        <v>519</v>
      </c>
      <c r="E152" s="206" t="s">
        <v>1</v>
      </c>
      <c r="F152" s="207" t="s">
        <v>3756</v>
      </c>
      <c r="G152" s="13"/>
      <c r="H152" s="208">
        <v>18</v>
      </c>
      <c r="I152" s="209"/>
      <c r="J152" s="13"/>
      <c r="K152" s="13"/>
      <c r="L152" s="205"/>
      <c r="M152" s="210"/>
      <c r="N152" s="211"/>
      <c r="O152" s="211"/>
      <c r="P152" s="211"/>
      <c r="Q152" s="211"/>
      <c r="R152" s="211"/>
      <c r="S152" s="211"/>
      <c r="T152" s="21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6" t="s">
        <v>519</v>
      </c>
      <c r="AU152" s="206" t="s">
        <v>89</v>
      </c>
      <c r="AV152" s="13" t="s">
        <v>89</v>
      </c>
      <c r="AW152" s="13" t="s">
        <v>35</v>
      </c>
      <c r="AX152" s="13" t="s">
        <v>79</v>
      </c>
      <c r="AY152" s="206" t="s">
        <v>230</v>
      </c>
    </row>
    <row r="153" s="14" customFormat="1">
      <c r="A153" s="14"/>
      <c r="B153" s="213"/>
      <c r="C153" s="14"/>
      <c r="D153" s="191" t="s">
        <v>519</v>
      </c>
      <c r="E153" s="214" t="s">
        <v>1</v>
      </c>
      <c r="F153" s="215" t="s">
        <v>534</v>
      </c>
      <c r="G153" s="14"/>
      <c r="H153" s="216">
        <v>54</v>
      </c>
      <c r="I153" s="217"/>
      <c r="J153" s="14"/>
      <c r="K153" s="14"/>
      <c r="L153" s="213"/>
      <c r="M153" s="218"/>
      <c r="N153" s="219"/>
      <c r="O153" s="219"/>
      <c r="P153" s="219"/>
      <c r="Q153" s="219"/>
      <c r="R153" s="219"/>
      <c r="S153" s="219"/>
      <c r="T153" s="22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14" t="s">
        <v>519</v>
      </c>
      <c r="AU153" s="214" t="s">
        <v>89</v>
      </c>
      <c r="AV153" s="14" t="s">
        <v>235</v>
      </c>
      <c r="AW153" s="14" t="s">
        <v>35</v>
      </c>
      <c r="AX153" s="14" t="s">
        <v>87</v>
      </c>
      <c r="AY153" s="214" t="s">
        <v>230</v>
      </c>
    </row>
    <row r="154" s="2" customFormat="1" ht="16.5" customHeight="1">
      <c r="A154" s="38"/>
      <c r="B154" s="177"/>
      <c r="C154" s="178" t="s">
        <v>248</v>
      </c>
      <c r="D154" s="178" t="s">
        <v>231</v>
      </c>
      <c r="E154" s="179" t="s">
        <v>541</v>
      </c>
      <c r="F154" s="180" t="s">
        <v>542</v>
      </c>
      <c r="G154" s="181" t="s">
        <v>543</v>
      </c>
      <c r="H154" s="182">
        <v>4</v>
      </c>
      <c r="I154" s="183"/>
      <c r="J154" s="184">
        <f>ROUND(I154*H154,2)</f>
        <v>0</v>
      </c>
      <c r="K154" s="180" t="s">
        <v>515</v>
      </c>
      <c r="L154" s="39"/>
      <c r="M154" s="185" t="s">
        <v>1</v>
      </c>
      <c r="N154" s="186" t="s">
        <v>44</v>
      </c>
      <c r="O154" s="77"/>
      <c r="P154" s="187">
        <f>O154*H154</f>
        <v>0</v>
      </c>
      <c r="Q154" s="187">
        <v>0</v>
      </c>
      <c r="R154" s="187">
        <f>Q154*H154</f>
        <v>0</v>
      </c>
      <c r="S154" s="187">
        <v>0.20499999999999999</v>
      </c>
      <c r="T154" s="188">
        <f>S154*H154</f>
        <v>0.81999999999999995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89" t="s">
        <v>235</v>
      </c>
      <c r="AT154" s="189" t="s">
        <v>231</v>
      </c>
      <c r="AU154" s="189" t="s">
        <v>89</v>
      </c>
      <c r="AY154" s="19" t="s">
        <v>230</v>
      </c>
      <c r="BE154" s="190">
        <f>IF(N154="základní",J154,0)</f>
        <v>0</v>
      </c>
      <c r="BF154" s="190">
        <f>IF(N154="snížená",J154,0)</f>
        <v>0</v>
      </c>
      <c r="BG154" s="190">
        <f>IF(N154="zákl. přenesená",J154,0)</f>
        <v>0</v>
      </c>
      <c r="BH154" s="190">
        <f>IF(N154="sníž. přenesená",J154,0)</f>
        <v>0</v>
      </c>
      <c r="BI154" s="190">
        <f>IF(N154="nulová",J154,0)</f>
        <v>0</v>
      </c>
      <c r="BJ154" s="19" t="s">
        <v>87</v>
      </c>
      <c r="BK154" s="190">
        <f>ROUND(I154*H154,2)</f>
        <v>0</v>
      </c>
      <c r="BL154" s="19" t="s">
        <v>235</v>
      </c>
      <c r="BM154" s="189" t="s">
        <v>3757</v>
      </c>
    </row>
    <row r="155" s="2" customFormat="1">
      <c r="A155" s="38"/>
      <c r="B155" s="39"/>
      <c r="C155" s="38"/>
      <c r="D155" s="191" t="s">
        <v>237</v>
      </c>
      <c r="E155" s="38"/>
      <c r="F155" s="192" t="s">
        <v>545</v>
      </c>
      <c r="G155" s="38"/>
      <c r="H155" s="38"/>
      <c r="I155" s="193"/>
      <c r="J155" s="38"/>
      <c r="K155" s="38"/>
      <c r="L155" s="39"/>
      <c r="M155" s="194"/>
      <c r="N155" s="195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237</v>
      </c>
      <c r="AU155" s="19" t="s">
        <v>89</v>
      </c>
    </row>
    <row r="156" s="2" customFormat="1">
      <c r="A156" s="38"/>
      <c r="B156" s="39"/>
      <c r="C156" s="38"/>
      <c r="D156" s="199" t="s">
        <v>397</v>
      </c>
      <c r="E156" s="38"/>
      <c r="F156" s="200" t="s">
        <v>546</v>
      </c>
      <c r="G156" s="38"/>
      <c r="H156" s="38"/>
      <c r="I156" s="193"/>
      <c r="J156" s="38"/>
      <c r="K156" s="38"/>
      <c r="L156" s="39"/>
      <c r="M156" s="194"/>
      <c r="N156" s="195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397</v>
      </c>
      <c r="AU156" s="19" t="s">
        <v>89</v>
      </c>
    </row>
    <row r="157" s="13" customFormat="1">
      <c r="A157" s="13"/>
      <c r="B157" s="205"/>
      <c r="C157" s="13"/>
      <c r="D157" s="191" t="s">
        <v>519</v>
      </c>
      <c r="E157" s="206" t="s">
        <v>1</v>
      </c>
      <c r="F157" s="207" t="s">
        <v>3758</v>
      </c>
      <c r="G157" s="13"/>
      <c r="H157" s="208">
        <v>4</v>
      </c>
      <c r="I157" s="209"/>
      <c r="J157" s="13"/>
      <c r="K157" s="13"/>
      <c r="L157" s="205"/>
      <c r="M157" s="210"/>
      <c r="N157" s="211"/>
      <c r="O157" s="211"/>
      <c r="P157" s="211"/>
      <c r="Q157" s="211"/>
      <c r="R157" s="211"/>
      <c r="S157" s="211"/>
      <c r="T157" s="21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6" t="s">
        <v>519</v>
      </c>
      <c r="AU157" s="206" t="s">
        <v>89</v>
      </c>
      <c r="AV157" s="13" t="s">
        <v>89</v>
      </c>
      <c r="AW157" s="13" t="s">
        <v>35</v>
      </c>
      <c r="AX157" s="13" t="s">
        <v>79</v>
      </c>
      <c r="AY157" s="206" t="s">
        <v>230</v>
      </c>
    </row>
    <row r="158" s="14" customFormat="1">
      <c r="A158" s="14"/>
      <c r="B158" s="213"/>
      <c r="C158" s="14"/>
      <c r="D158" s="191" t="s">
        <v>519</v>
      </c>
      <c r="E158" s="214" t="s">
        <v>1</v>
      </c>
      <c r="F158" s="215" t="s">
        <v>534</v>
      </c>
      <c r="G158" s="14"/>
      <c r="H158" s="216">
        <v>4</v>
      </c>
      <c r="I158" s="217"/>
      <c r="J158" s="14"/>
      <c r="K158" s="14"/>
      <c r="L158" s="213"/>
      <c r="M158" s="218"/>
      <c r="N158" s="219"/>
      <c r="O158" s="219"/>
      <c r="P158" s="219"/>
      <c r="Q158" s="219"/>
      <c r="R158" s="219"/>
      <c r="S158" s="219"/>
      <c r="T158" s="22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14" t="s">
        <v>519</v>
      </c>
      <c r="AU158" s="214" t="s">
        <v>89</v>
      </c>
      <c r="AV158" s="14" t="s">
        <v>235</v>
      </c>
      <c r="AW158" s="14" t="s">
        <v>35</v>
      </c>
      <c r="AX158" s="14" t="s">
        <v>87</v>
      </c>
      <c r="AY158" s="214" t="s">
        <v>230</v>
      </c>
    </row>
    <row r="159" s="2" customFormat="1" ht="16.5" customHeight="1">
      <c r="A159" s="38"/>
      <c r="B159" s="177"/>
      <c r="C159" s="178" t="s">
        <v>252</v>
      </c>
      <c r="D159" s="178" t="s">
        <v>231</v>
      </c>
      <c r="E159" s="179" t="s">
        <v>3759</v>
      </c>
      <c r="F159" s="180" t="s">
        <v>3760</v>
      </c>
      <c r="G159" s="181" t="s">
        <v>543</v>
      </c>
      <c r="H159" s="182">
        <v>3</v>
      </c>
      <c r="I159" s="183"/>
      <c r="J159" s="184">
        <f>ROUND(I159*H159,2)</f>
        <v>0</v>
      </c>
      <c r="K159" s="180" t="s">
        <v>515</v>
      </c>
      <c r="L159" s="39"/>
      <c r="M159" s="185" t="s">
        <v>1</v>
      </c>
      <c r="N159" s="186" t="s">
        <v>44</v>
      </c>
      <c r="O159" s="77"/>
      <c r="P159" s="187">
        <f>O159*H159</f>
        <v>0</v>
      </c>
      <c r="Q159" s="187">
        <v>0.036900000000000002</v>
      </c>
      <c r="R159" s="187">
        <f>Q159*H159</f>
        <v>0.11070000000000001</v>
      </c>
      <c r="S159" s="187">
        <v>0</v>
      </c>
      <c r="T159" s="18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89" t="s">
        <v>235</v>
      </c>
      <c r="AT159" s="189" t="s">
        <v>231</v>
      </c>
      <c r="AU159" s="189" t="s">
        <v>89</v>
      </c>
      <c r="AY159" s="19" t="s">
        <v>230</v>
      </c>
      <c r="BE159" s="190">
        <f>IF(N159="základní",J159,0)</f>
        <v>0</v>
      </c>
      <c r="BF159" s="190">
        <f>IF(N159="snížená",J159,0)</f>
        <v>0</v>
      </c>
      <c r="BG159" s="190">
        <f>IF(N159="zákl. přenesená",J159,0)</f>
        <v>0</v>
      </c>
      <c r="BH159" s="190">
        <f>IF(N159="sníž. přenesená",J159,0)</f>
        <v>0</v>
      </c>
      <c r="BI159" s="190">
        <f>IF(N159="nulová",J159,0)</f>
        <v>0</v>
      </c>
      <c r="BJ159" s="19" t="s">
        <v>87</v>
      </c>
      <c r="BK159" s="190">
        <f>ROUND(I159*H159,2)</f>
        <v>0</v>
      </c>
      <c r="BL159" s="19" t="s">
        <v>235</v>
      </c>
      <c r="BM159" s="189" t="s">
        <v>3761</v>
      </c>
    </row>
    <row r="160" s="2" customFormat="1">
      <c r="A160" s="38"/>
      <c r="B160" s="39"/>
      <c r="C160" s="38"/>
      <c r="D160" s="191" t="s">
        <v>237</v>
      </c>
      <c r="E160" s="38"/>
      <c r="F160" s="192" t="s">
        <v>3762</v>
      </c>
      <c r="G160" s="38"/>
      <c r="H160" s="38"/>
      <c r="I160" s="193"/>
      <c r="J160" s="38"/>
      <c r="K160" s="38"/>
      <c r="L160" s="39"/>
      <c r="M160" s="194"/>
      <c r="N160" s="195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237</v>
      </c>
      <c r="AU160" s="19" t="s">
        <v>89</v>
      </c>
    </row>
    <row r="161" s="2" customFormat="1">
      <c r="A161" s="38"/>
      <c r="B161" s="39"/>
      <c r="C161" s="38"/>
      <c r="D161" s="199" t="s">
        <v>397</v>
      </c>
      <c r="E161" s="38"/>
      <c r="F161" s="200" t="s">
        <v>3763</v>
      </c>
      <c r="G161" s="38"/>
      <c r="H161" s="38"/>
      <c r="I161" s="193"/>
      <c r="J161" s="38"/>
      <c r="K161" s="38"/>
      <c r="L161" s="39"/>
      <c r="M161" s="194"/>
      <c r="N161" s="195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397</v>
      </c>
      <c r="AU161" s="19" t="s">
        <v>89</v>
      </c>
    </row>
    <row r="162" s="15" customFormat="1">
      <c r="A162" s="15"/>
      <c r="B162" s="221"/>
      <c r="C162" s="15"/>
      <c r="D162" s="191" t="s">
        <v>519</v>
      </c>
      <c r="E162" s="222" t="s">
        <v>1</v>
      </c>
      <c r="F162" s="223" t="s">
        <v>3764</v>
      </c>
      <c r="G162" s="15"/>
      <c r="H162" s="222" t="s">
        <v>1</v>
      </c>
      <c r="I162" s="224"/>
      <c r="J162" s="15"/>
      <c r="K162" s="15"/>
      <c r="L162" s="221"/>
      <c r="M162" s="225"/>
      <c r="N162" s="226"/>
      <c r="O162" s="226"/>
      <c r="P162" s="226"/>
      <c r="Q162" s="226"/>
      <c r="R162" s="226"/>
      <c r="S162" s="226"/>
      <c r="T162" s="227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22" t="s">
        <v>519</v>
      </c>
      <c r="AU162" s="222" t="s">
        <v>89</v>
      </c>
      <c r="AV162" s="15" t="s">
        <v>87</v>
      </c>
      <c r="AW162" s="15" t="s">
        <v>35</v>
      </c>
      <c r="AX162" s="15" t="s">
        <v>79</v>
      </c>
      <c r="AY162" s="222" t="s">
        <v>230</v>
      </c>
    </row>
    <row r="163" s="13" customFormat="1">
      <c r="A163" s="13"/>
      <c r="B163" s="205"/>
      <c r="C163" s="13"/>
      <c r="D163" s="191" t="s">
        <v>519</v>
      </c>
      <c r="E163" s="206" t="s">
        <v>1</v>
      </c>
      <c r="F163" s="207" t="s">
        <v>3765</v>
      </c>
      <c r="G163" s="13"/>
      <c r="H163" s="208">
        <v>3</v>
      </c>
      <c r="I163" s="209"/>
      <c r="J163" s="13"/>
      <c r="K163" s="13"/>
      <c r="L163" s="205"/>
      <c r="M163" s="210"/>
      <c r="N163" s="211"/>
      <c r="O163" s="211"/>
      <c r="P163" s="211"/>
      <c r="Q163" s="211"/>
      <c r="R163" s="211"/>
      <c r="S163" s="211"/>
      <c r="T163" s="21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06" t="s">
        <v>519</v>
      </c>
      <c r="AU163" s="206" t="s">
        <v>89</v>
      </c>
      <c r="AV163" s="13" t="s">
        <v>89</v>
      </c>
      <c r="AW163" s="13" t="s">
        <v>35</v>
      </c>
      <c r="AX163" s="13" t="s">
        <v>79</v>
      </c>
      <c r="AY163" s="206" t="s">
        <v>230</v>
      </c>
    </row>
    <row r="164" s="14" customFormat="1">
      <c r="A164" s="14"/>
      <c r="B164" s="213"/>
      <c r="C164" s="14"/>
      <c r="D164" s="191" t="s">
        <v>519</v>
      </c>
      <c r="E164" s="214" t="s">
        <v>1</v>
      </c>
      <c r="F164" s="215" t="s">
        <v>534</v>
      </c>
      <c r="G164" s="14"/>
      <c r="H164" s="216">
        <v>3</v>
      </c>
      <c r="I164" s="217"/>
      <c r="J164" s="14"/>
      <c r="K164" s="14"/>
      <c r="L164" s="213"/>
      <c r="M164" s="218"/>
      <c r="N164" s="219"/>
      <c r="O164" s="219"/>
      <c r="P164" s="219"/>
      <c r="Q164" s="219"/>
      <c r="R164" s="219"/>
      <c r="S164" s="219"/>
      <c r="T164" s="22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14" t="s">
        <v>519</v>
      </c>
      <c r="AU164" s="214" t="s">
        <v>89</v>
      </c>
      <c r="AV164" s="14" t="s">
        <v>235</v>
      </c>
      <c r="AW164" s="14" t="s">
        <v>35</v>
      </c>
      <c r="AX164" s="14" t="s">
        <v>87</v>
      </c>
      <c r="AY164" s="214" t="s">
        <v>230</v>
      </c>
    </row>
    <row r="165" s="2" customFormat="1" ht="21.75" customHeight="1">
      <c r="A165" s="38"/>
      <c r="B165" s="177"/>
      <c r="C165" s="178" t="s">
        <v>256</v>
      </c>
      <c r="D165" s="178" t="s">
        <v>231</v>
      </c>
      <c r="E165" s="179" t="s">
        <v>3610</v>
      </c>
      <c r="F165" s="180" t="s">
        <v>3611</v>
      </c>
      <c r="G165" s="181" t="s">
        <v>578</v>
      </c>
      <c r="H165" s="182">
        <v>69</v>
      </c>
      <c r="I165" s="183"/>
      <c r="J165" s="184">
        <f>ROUND(I165*H165,2)</f>
        <v>0</v>
      </c>
      <c r="K165" s="180" t="s">
        <v>515</v>
      </c>
      <c r="L165" s="39"/>
      <c r="M165" s="185" t="s">
        <v>1</v>
      </c>
      <c r="N165" s="186" t="s">
        <v>44</v>
      </c>
      <c r="O165" s="77"/>
      <c r="P165" s="187">
        <f>O165*H165</f>
        <v>0</v>
      </c>
      <c r="Q165" s="187">
        <v>0</v>
      </c>
      <c r="R165" s="187">
        <f>Q165*H165</f>
        <v>0</v>
      </c>
      <c r="S165" s="187">
        <v>0</v>
      </c>
      <c r="T165" s="18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89" t="s">
        <v>235</v>
      </c>
      <c r="AT165" s="189" t="s">
        <v>231</v>
      </c>
      <c r="AU165" s="189" t="s">
        <v>89</v>
      </c>
      <c r="AY165" s="19" t="s">
        <v>230</v>
      </c>
      <c r="BE165" s="190">
        <f>IF(N165="základní",J165,0)</f>
        <v>0</v>
      </c>
      <c r="BF165" s="190">
        <f>IF(N165="snížená",J165,0)</f>
        <v>0</v>
      </c>
      <c r="BG165" s="190">
        <f>IF(N165="zákl. přenesená",J165,0)</f>
        <v>0</v>
      </c>
      <c r="BH165" s="190">
        <f>IF(N165="sníž. přenesená",J165,0)</f>
        <v>0</v>
      </c>
      <c r="BI165" s="190">
        <f>IF(N165="nulová",J165,0)</f>
        <v>0</v>
      </c>
      <c r="BJ165" s="19" t="s">
        <v>87</v>
      </c>
      <c r="BK165" s="190">
        <f>ROUND(I165*H165,2)</f>
        <v>0</v>
      </c>
      <c r="BL165" s="19" t="s">
        <v>235</v>
      </c>
      <c r="BM165" s="189" t="s">
        <v>3766</v>
      </c>
    </row>
    <row r="166" s="2" customFormat="1">
      <c r="A166" s="38"/>
      <c r="B166" s="39"/>
      <c r="C166" s="38"/>
      <c r="D166" s="191" t="s">
        <v>237</v>
      </c>
      <c r="E166" s="38"/>
      <c r="F166" s="192" t="s">
        <v>3613</v>
      </c>
      <c r="G166" s="38"/>
      <c r="H166" s="38"/>
      <c r="I166" s="193"/>
      <c r="J166" s="38"/>
      <c r="K166" s="38"/>
      <c r="L166" s="39"/>
      <c r="M166" s="194"/>
      <c r="N166" s="195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237</v>
      </c>
      <c r="AU166" s="19" t="s">
        <v>89</v>
      </c>
    </row>
    <row r="167" s="2" customFormat="1">
      <c r="A167" s="38"/>
      <c r="B167" s="39"/>
      <c r="C167" s="38"/>
      <c r="D167" s="199" t="s">
        <v>397</v>
      </c>
      <c r="E167" s="38"/>
      <c r="F167" s="200" t="s">
        <v>3614</v>
      </c>
      <c r="G167" s="38"/>
      <c r="H167" s="38"/>
      <c r="I167" s="193"/>
      <c r="J167" s="38"/>
      <c r="K167" s="38"/>
      <c r="L167" s="39"/>
      <c r="M167" s="194"/>
      <c r="N167" s="195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397</v>
      </c>
      <c r="AU167" s="19" t="s">
        <v>89</v>
      </c>
    </row>
    <row r="168" s="15" customFormat="1">
      <c r="A168" s="15"/>
      <c r="B168" s="221"/>
      <c r="C168" s="15"/>
      <c r="D168" s="191" t="s">
        <v>519</v>
      </c>
      <c r="E168" s="222" t="s">
        <v>1</v>
      </c>
      <c r="F168" s="223" t="s">
        <v>3767</v>
      </c>
      <c r="G168" s="15"/>
      <c r="H168" s="222" t="s">
        <v>1</v>
      </c>
      <c r="I168" s="224"/>
      <c r="J168" s="15"/>
      <c r="K168" s="15"/>
      <c r="L168" s="221"/>
      <c r="M168" s="225"/>
      <c r="N168" s="226"/>
      <c r="O168" s="226"/>
      <c r="P168" s="226"/>
      <c r="Q168" s="226"/>
      <c r="R168" s="226"/>
      <c r="S168" s="226"/>
      <c r="T168" s="227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22" t="s">
        <v>519</v>
      </c>
      <c r="AU168" s="222" t="s">
        <v>89</v>
      </c>
      <c r="AV168" s="15" t="s">
        <v>87</v>
      </c>
      <c r="AW168" s="15" t="s">
        <v>35</v>
      </c>
      <c r="AX168" s="15" t="s">
        <v>79</v>
      </c>
      <c r="AY168" s="222" t="s">
        <v>230</v>
      </c>
    </row>
    <row r="169" s="13" customFormat="1">
      <c r="A169" s="13"/>
      <c r="B169" s="205"/>
      <c r="C169" s="13"/>
      <c r="D169" s="191" t="s">
        <v>519</v>
      </c>
      <c r="E169" s="206" t="s">
        <v>1</v>
      </c>
      <c r="F169" s="207" t="s">
        <v>3768</v>
      </c>
      <c r="G169" s="13"/>
      <c r="H169" s="208">
        <v>86.25</v>
      </c>
      <c r="I169" s="209"/>
      <c r="J169" s="13"/>
      <c r="K169" s="13"/>
      <c r="L169" s="205"/>
      <c r="M169" s="210"/>
      <c r="N169" s="211"/>
      <c r="O169" s="211"/>
      <c r="P169" s="211"/>
      <c r="Q169" s="211"/>
      <c r="R169" s="211"/>
      <c r="S169" s="211"/>
      <c r="T169" s="21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06" t="s">
        <v>519</v>
      </c>
      <c r="AU169" s="206" t="s">
        <v>89</v>
      </c>
      <c r="AV169" s="13" t="s">
        <v>89</v>
      </c>
      <c r="AW169" s="13" t="s">
        <v>35</v>
      </c>
      <c r="AX169" s="13" t="s">
        <v>79</v>
      </c>
      <c r="AY169" s="206" t="s">
        <v>230</v>
      </c>
    </row>
    <row r="170" s="14" customFormat="1">
      <c r="A170" s="14"/>
      <c r="B170" s="213"/>
      <c r="C170" s="14"/>
      <c r="D170" s="191" t="s">
        <v>519</v>
      </c>
      <c r="E170" s="214" t="s">
        <v>1</v>
      </c>
      <c r="F170" s="215" t="s">
        <v>534</v>
      </c>
      <c r="G170" s="14"/>
      <c r="H170" s="216">
        <v>86.25</v>
      </c>
      <c r="I170" s="217"/>
      <c r="J170" s="14"/>
      <c r="K170" s="14"/>
      <c r="L170" s="213"/>
      <c r="M170" s="218"/>
      <c r="N170" s="219"/>
      <c r="O170" s="219"/>
      <c r="P170" s="219"/>
      <c r="Q170" s="219"/>
      <c r="R170" s="219"/>
      <c r="S170" s="219"/>
      <c r="T170" s="22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14" t="s">
        <v>519</v>
      </c>
      <c r="AU170" s="214" t="s">
        <v>89</v>
      </c>
      <c r="AV170" s="14" t="s">
        <v>235</v>
      </c>
      <c r="AW170" s="14" t="s">
        <v>35</v>
      </c>
      <c r="AX170" s="14" t="s">
        <v>79</v>
      </c>
      <c r="AY170" s="214" t="s">
        <v>230</v>
      </c>
    </row>
    <row r="171" s="13" customFormat="1">
      <c r="A171" s="13"/>
      <c r="B171" s="205"/>
      <c r="C171" s="13"/>
      <c r="D171" s="191" t="s">
        <v>519</v>
      </c>
      <c r="E171" s="206" t="s">
        <v>1</v>
      </c>
      <c r="F171" s="207" t="s">
        <v>3769</v>
      </c>
      <c r="G171" s="13"/>
      <c r="H171" s="208">
        <v>69</v>
      </c>
      <c r="I171" s="209"/>
      <c r="J171" s="13"/>
      <c r="K171" s="13"/>
      <c r="L171" s="205"/>
      <c r="M171" s="210"/>
      <c r="N171" s="211"/>
      <c r="O171" s="211"/>
      <c r="P171" s="211"/>
      <c r="Q171" s="211"/>
      <c r="R171" s="211"/>
      <c r="S171" s="211"/>
      <c r="T171" s="21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06" t="s">
        <v>519</v>
      </c>
      <c r="AU171" s="206" t="s">
        <v>89</v>
      </c>
      <c r="AV171" s="13" t="s">
        <v>89</v>
      </c>
      <c r="AW171" s="13" t="s">
        <v>35</v>
      </c>
      <c r="AX171" s="13" t="s">
        <v>79</v>
      </c>
      <c r="AY171" s="206" t="s">
        <v>230</v>
      </c>
    </row>
    <row r="172" s="14" customFormat="1">
      <c r="A172" s="14"/>
      <c r="B172" s="213"/>
      <c r="C172" s="14"/>
      <c r="D172" s="191" t="s">
        <v>519</v>
      </c>
      <c r="E172" s="214" t="s">
        <v>1</v>
      </c>
      <c r="F172" s="215" t="s">
        <v>534</v>
      </c>
      <c r="G172" s="14"/>
      <c r="H172" s="216">
        <v>69</v>
      </c>
      <c r="I172" s="217"/>
      <c r="J172" s="14"/>
      <c r="K172" s="14"/>
      <c r="L172" s="213"/>
      <c r="M172" s="218"/>
      <c r="N172" s="219"/>
      <c r="O172" s="219"/>
      <c r="P172" s="219"/>
      <c r="Q172" s="219"/>
      <c r="R172" s="219"/>
      <c r="S172" s="219"/>
      <c r="T172" s="220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14" t="s">
        <v>519</v>
      </c>
      <c r="AU172" s="214" t="s">
        <v>89</v>
      </c>
      <c r="AV172" s="14" t="s">
        <v>235</v>
      </c>
      <c r="AW172" s="14" t="s">
        <v>35</v>
      </c>
      <c r="AX172" s="14" t="s">
        <v>87</v>
      </c>
      <c r="AY172" s="214" t="s">
        <v>230</v>
      </c>
    </row>
    <row r="173" s="2" customFormat="1" ht="21.75" customHeight="1">
      <c r="A173" s="38"/>
      <c r="B173" s="177"/>
      <c r="C173" s="178" t="s">
        <v>260</v>
      </c>
      <c r="D173" s="178" t="s">
        <v>231</v>
      </c>
      <c r="E173" s="179" t="s">
        <v>1958</v>
      </c>
      <c r="F173" s="180" t="s">
        <v>1959</v>
      </c>
      <c r="G173" s="181" t="s">
        <v>578</v>
      </c>
      <c r="H173" s="182">
        <v>10.800000000000001</v>
      </c>
      <c r="I173" s="183"/>
      <c r="J173" s="184">
        <f>ROUND(I173*H173,2)</f>
        <v>0</v>
      </c>
      <c r="K173" s="180" t="s">
        <v>515</v>
      </c>
      <c r="L173" s="39"/>
      <c r="M173" s="185" t="s">
        <v>1</v>
      </c>
      <c r="N173" s="186" t="s">
        <v>44</v>
      </c>
      <c r="O173" s="77"/>
      <c r="P173" s="187">
        <f>O173*H173</f>
        <v>0</v>
      </c>
      <c r="Q173" s="187">
        <v>0</v>
      </c>
      <c r="R173" s="187">
        <f>Q173*H173</f>
        <v>0</v>
      </c>
      <c r="S173" s="187">
        <v>0</v>
      </c>
      <c r="T173" s="18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89" t="s">
        <v>235</v>
      </c>
      <c r="AT173" s="189" t="s">
        <v>231</v>
      </c>
      <c r="AU173" s="189" t="s">
        <v>89</v>
      </c>
      <c r="AY173" s="19" t="s">
        <v>230</v>
      </c>
      <c r="BE173" s="190">
        <f>IF(N173="základní",J173,0)</f>
        <v>0</v>
      </c>
      <c r="BF173" s="190">
        <f>IF(N173="snížená",J173,0)</f>
        <v>0</v>
      </c>
      <c r="BG173" s="190">
        <f>IF(N173="zákl. přenesená",J173,0)</f>
        <v>0</v>
      </c>
      <c r="BH173" s="190">
        <f>IF(N173="sníž. přenesená",J173,0)</f>
        <v>0</v>
      </c>
      <c r="BI173" s="190">
        <f>IF(N173="nulová",J173,0)</f>
        <v>0</v>
      </c>
      <c r="BJ173" s="19" t="s">
        <v>87</v>
      </c>
      <c r="BK173" s="190">
        <f>ROUND(I173*H173,2)</f>
        <v>0</v>
      </c>
      <c r="BL173" s="19" t="s">
        <v>235</v>
      </c>
      <c r="BM173" s="189" t="s">
        <v>3770</v>
      </c>
    </row>
    <row r="174" s="2" customFormat="1">
      <c r="A174" s="38"/>
      <c r="B174" s="39"/>
      <c r="C174" s="38"/>
      <c r="D174" s="191" t="s">
        <v>237</v>
      </c>
      <c r="E174" s="38"/>
      <c r="F174" s="192" t="s">
        <v>1961</v>
      </c>
      <c r="G174" s="38"/>
      <c r="H174" s="38"/>
      <c r="I174" s="193"/>
      <c r="J174" s="38"/>
      <c r="K174" s="38"/>
      <c r="L174" s="39"/>
      <c r="M174" s="194"/>
      <c r="N174" s="195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237</v>
      </c>
      <c r="AU174" s="19" t="s">
        <v>89</v>
      </c>
    </row>
    <row r="175" s="2" customFormat="1">
      <c r="A175" s="38"/>
      <c r="B175" s="39"/>
      <c r="C175" s="38"/>
      <c r="D175" s="199" t="s">
        <v>397</v>
      </c>
      <c r="E175" s="38"/>
      <c r="F175" s="200" t="s">
        <v>1962</v>
      </c>
      <c r="G175" s="38"/>
      <c r="H175" s="38"/>
      <c r="I175" s="193"/>
      <c r="J175" s="38"/>
      <c r="K175" s="38"/>
      <c r="L175" s="39"/>
      <c r="M175" s="194"/>
      <c r="N175" s="195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397</v>
      </c>
      <c r="AU175" s="19" t="s">
        <v>89</v>
      </c>
    </row>
    <row r="176" s="15" customFormat="1">
      <c r="A176" s="15"/>
      <c r="B176" s="221"/>
      <c r="C176" s="15"/>
      <c r="D176" s="191" t="s">
        <v>519</v>
      </c>
      <c r="E176" s="222" t="s">
        <v>1</v>
      </c>
      <c r="F176" s="223" t="s">
        <v>3619</v>
      </c>
      <c r="G176" s="15"/>
      <c r="H176" s="222" t="s">
        <v>1</v>
      </c>
      <c r="I176" s="224"/>
      <c r="J176" s="15"/>
      <c r="K176" s="15"/>
      <c r="L176" s="221"/>
      <c r="M176" s="225"/>
      <c r="N176" s="226"/>
      <c r="O176" s="226"/>
      <c r="P176" s="226"/>
      <c r="Q176" s="226"/>
      <c r="R176" s="226"/>
      <c r="S176" s="226"/>
      <c r="T176" s="227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22" t="s">
        <v>519</v>
      </c>
      <c r="AU176" s="222" t="s">
        <v>89</v>
      </c>
      <c r="AV176" s="15" t="s">
        <v>87</v>
      </c>
      <c r="AW176" s="15" t="s">
        <v>35</v>
      </c>
      <c r="AX176" s="15" t="s">
        <v>79</v>
      </c>
      <c r="AY176" s="222" t="s">
        <v>230</v>
      </c>
    </row>
    <row r="177" s="13" customFormat="1">
      <c r="A177" s="13"/>
      <c r="B177" s="205"/>
      <c r="C177" s="13"/>
      <c r="D177" s="191" t="s">
        <v>519</v>
      </c>
      <c r="E177" s="206" t="s">
        <v>1</v>
      </c>
      <c r="F177" s="207" t="s">
        <v>3771</v>
      </c>
      <c r="G177" s="13"/>
      <c r="H177" s="208">
        <v>13.5</v>
      </c>
      <c r="I177" s="209"/>
      <c r="J177" s="13"/>
      <c r="K177" s="13"/>
      <c r="L177" s="205"/>
      <c r="M177" s="210"/>
      <c r="N177" s="211"/>
      <c r="O177" s="211"/>
      <c r="P177" s="211"/>
      <c r="Q177" s="211"/>
      <c r="R177" s="211"/>
      <c r="S177" s="211"/>
      <c r="T177" s="21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06" t="s">
        <v>519</v>
      </c>
      <c r="AU177" s="206" t="s">
        <v>89</v>
      </c>
      <c r="AV177" s="13" t="s">
        <v>89</v>
      </c>
      <c r="AW177" s="13" t="s">
        <v>35</v>
      </c>
      <c r="AX177" s="13" t="s">
        <v>79</v>
      </c>
      <c r="AY177" s="206" t="s">
        <v>230</v>
      </c>
    </row>
    <row r="178" s="14" customFormat="1">
      <c r="A178" s="14"/>
      <c r="B178" s="213"/>
      <c r="C178" s="14"/>
      <c r="D178" s="191" t="s">
        <v>519</v>
      </c>
      <c r="E178" s="214" t="s">
        <v>1</v>
      </c>
      <c r="F178" s="215" t="s">
        <v>534</v>
      </c>
      <c r="G178" s="14"/>
      <c r="H178" s="216">
        <v>13.5</v>
      </c>
      <c r="I178" s="217"/>
      <c r="J178" s="14"/>
      <c r="K178" s="14"/>
      <c r="L178" s="213"/>
      <c r="M178" s="218"/>
      <c r="N178" s="219"/>
      <c r="O178" s="219"/>
      <c r="P178" s="219"/>
      <c r="Q178" s="219"/>
      <c r="R178" s="219"/>
      <c r="S178" s="219"/>
      <c r="T178" s="220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14" t="s">
        <v>519</v>
      </c>
      <c r="AU178" s="214" t="s">
        <v>89</v>
      </c>
      <c r="AV178" s="14" t="s">
        <v>235</v>
      </c>
      <c r="AW178" s="14" t="s">
        <v>35</v>
      </c>
      <c r="AX178" s="14" t="s">
        <v>79</v>
      </c>
      <c r="AY178" s="214" t="s">
        <v>230</v>
      </c>
    </row>
    <row r="179" s="13" customFormat="1">
      <c r="A179" s="13"/>
      <c r="B179" s="205"/>
      <c r="C179" s="13"/>
      <c r="D179" s="191" t="s">
        <v>519</v>
      </c>
      <c r="E179" s="206" t="s">
        <v>1</v>
      </c>
      <c r="F179" s="207" t="s">
        <v>3772</v>
      </c>
      <c r="G179" s="13"/>
      <c r="H179" s="208">
        <v>10.800000000000001</v>
      </c>
      <c r="I179" s="209"/>
      <c r="J179" s="13"/>
      <c r="K179" s="13"/>
      <c r="L179" s="205"/>
      <c r="M179" s="210"/>
      <c r="N179" s="211"/>
      <c r="O179" s="211"/>
      <c r="P179" s="211"/>
      <c r="Q179" s="211"/>
      <c r="R179" s="211"/>
      <c r="S179" s="211"/>
      <c r="T179" s="21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06" t="s">
        <v>519</v>
      </c>
      <c r="AU179" s="206" t="s">
        <v>89</v>
      </c>
      <c r="AV179" s="13" t="s">
        <v>89</v>
      </c>
      <c r="AW179" s="13" t="s">
        <v>35</v>
      </c>
      <c r="AX179" s="13" t="s">
        <v>79</v>
      </c>
      <c r="AY179" s="206" t="s">
        <v>230</v>
      </c>
    </row>
    <row r="180" s="14" customFormat="1">
      <c r="A180" s="14"/>
      <c r="B180" s="213"/>
      <c r="C180" s="14"/>
      <c r="D180" s="191" t="s">
        <v>519</v>
      </c>
      <c r="E180" s="214" t="s">
        <v>1</v>
      </c>
      <c r="F180" s="215" t="s">
        <v>534</v>
      </c>
      <c r="G180" s="14"/>
      <c r="H180" s="216">
        <v>10.800000000000001</v>
      </c>
      <c r="I180" s="217"/>
      <c r="J180" s="14"/>
      <c r="K180" s="14"/>
      <c r="L180" s="213"/>
      <c r="M180" s="218"/>
      <c r="N180" s="219"/>
      <c r="O180" s="219"/>
      <c r="P180" s="219"/>
      <c r="Q180" s="219"/>
      <c r="R180" s="219"/>
      <c r="S180" s="219"/>
      <c r="T180" s="220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14" t="s">
        <v>519</v>
      </c>
      <c r="AU180" s="214" t="s">
        <v>89</v>
      </c>
      <c r="AV180" s="14" t="s">
        <v>235</v>
      </c>
      <c r="AW180" s="14" t="s">
        <v>35</v>
      </c>
      <c r="AX180" s="14" t="s">
        <v>87</v>
      </c>
      <c r="AY180" s="214" t="s">
        <v>230</v>
      </c>
    </row>
    <row r="181" s="2" customFormat="1" ht="21.75" customHeight="1">
      <c r="A181" s="38"/>
      <c r="B181" s="177"/>
      <c r="C181" s="178" t="s">
        <v>264</v>
      </c>
      <c r="D181" s="178" t="s">
        <v>231</v>
      </c>
      <c r="E181" s="179" t="s">
        <v>3623</v>
      </c>
      <c r="F181" s="180" t="s">
        <v>3624</v>
      </c>
      <c r="G181" s="181" t="s">
        <v>578</v>
      </c>
      <c r="H181" s="182">
        <v>6.4690000000000003</v>
      </c>
      <c r="I181" s="183"/>
      <c r="J181" s="184">
        <f>ROUND(I181*H181,2)</f>
        <v>0</v>
      </c>
      <c r="K181" s="180" t="s">
        <v>515</v>
      </c>
      <c r="L181" s="39"/>
      <c r="M181" s="185" t="s">
        <v>1</v>
      </c>
      <c r="N181" s="186" t="s">
        <v>44</v>
      </c>
      <c r="O181" s="77"/>
      <c r="P181" s="187">
        <f>O181*H181</f>
        <v>0</v>
      </c>
      <c r="Q181" s="187">
        <v>0</v>
      </c>
      <c r="R181" s="187">
        <f>Q181*H181</f>
        <v>0</v>
      </c>
      <c r="S181" s="187">
        <v>0</v>
      </c>
      <c r="T181" s="18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89" t="s">
        <v>235</v>
      </c>
      <c r="AT181" s="189" t="s">
        <v>231</v>
      </c>
      <c r="AU181" s="189" t="s">
        <v>89</v>
      </c>
      <c r="AY181" s="19" t="s">
        <v>230</v>
      </c>
      <c r="BE181" s="190">
        <f>IF(N181="základní",J181,0)</f>
        <v>0</v>
      </c>
      <c r="BF181" s="190">
        <f>IF(N181="snížená",J181,0)</f>
        <v>0</v>
      </c>
      <c r="BG181" s="190">
        <f>IF(N181="zákl. přenesená",J181,0)</f>
        <v>0</v>
      </c>
      <c r="BH181" s="190">
        <f>IF(N181="sníž. přenesená",J181,0)</f>
        <v>0</v>
      </c>
      <c r="BI181" s="190">
        <f>IF(N181="nulová",J181,0)</f>
        <v>0</v>
      </c>
      <c r="BJ181" s="19" t="s">
        <v>87</v>
      </c>
      <c r="BK181" s="190">
        <f>ROUND(I181*H181,2)</f>
        <v>0</v>
      </c>
      <c r="BL181" s="19" t="s">
        <v>235</v>
      </c>
      <c r="BM181" s="189" t="s">
        <v>3773</v>
      </c>
    </row>
    <row r="182" s="2" customFormat="1">
      <c r="A182" s="38"/>
      <c r="B182" s="39"/>
      <c r="C182" s="38"/>
      <c r="D182" s="191" t="s">
        <v>237</v>
      </c>
      <c r="E182" s="38"/>
      <c r="F182" s="192" t="s">
        <v>3626</v>
      </c>
      <c r="G182" s="38"/>
      <c r="H182" s="38"/>
      <c r="I182" s="193"/>
      <c r="J182" s="38"/>
      <c r="K182" s="38"/>
      <c r="L182" s="39"/>
      <c r="M182" s="194"/>
      <c r="N182" s="195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237</v>
      </c>
      <c r="AU182" s="19" t="s">
        <v>89</v>
      </c>
    </row>
    <row r="183" s="2" customFormat="1">
      <c r="A183" s="38"/>
      <c r="B183" s="39"/>
      <c r="C183" s="38"/>
      <c r="D183" s="199" t="s">
        <v>397</v>
      </c>
      <c r="E183" s="38"/>
      <c r="F183" s="200" t="s">
        <v>3627</v>
      </c>
      <c r="G183" s="38"/>
      <c r="H183" s="38"/>
      <c r="I183" s="193"/>
      <c r="J183" s="38"/>
      <c r="K183" s="38"/>
      <c r="L183" s="39"/>
      <c r="M183" s="194"/>
      <c r="N183" s="195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397</v>
      </c>
      <c r="AU183" s="19" t="s">
        <v>89</v>
      </c>
    </row>
    <row r="184" s="15" customFormat="1">
      <c r="A184" s="15"/>
      <c r="B184" s="221"/>
      <c r="C184" s="15"/>
      <c r="D184" s="191" t="s">
        <v>519</v>
      </c>
      <c r="E184" s="222" t="s">
        <v>1</v>
      </c>
      <c r="F184" s="223" t="s">
        <v>3767</v>
      </c>
      <c r="G184" s="15"/>
      <c r="H184" s="222" t="s">
        <v>1</v>
      </c>
      <c r="I184" s="224"/>
      <c r="J184" s="15"/>
      <c r="K184" s="15"/>
      <c r="L184" s="221"/>
      <c r="M184" s="225"/>
      <c r="N184" s="226"/>
      <c r="O184" s="226"/>
      <c r="P184" s="226"/>
      <c r="Q184" s="226"/>
      <c r="R184" s="226"/>
      <c r="S184" s="226"/>
      <c r="T184" s="227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22" t="s">
        <v>519</v>
      </c>
      <c r="AU184" s="222" t="s">
        <v>89</v>
      </c>
      <c r="AV184" s="15" t="s">
        <v>87</v>
      </c>
      <c r="AW184" s="15" t="s">
        <v>35</v>
      </c>
      <c r="AX184" s="15" t="s">
        <v>79</v>
      </c>
      <c r="AY184" s="222" t="s">
        <v>230</v>
      </c>
    </row>
    <row r="185" s="13" customFormat="1">
      <c r="A185" s="13"/>
      <c r="B185" s="205"/>
      <c r="C185" s="13"/>
      <c r="D185" s="191" t="s">
        <v>519</v>
      </c>
      <c r="E185" s="206" t="s">
        <v>1</v>
      </c>
      <c r="F185" s="207" t="s">
        <v>3768</v>
      </c>
      <c r="G185" s="13"/>
      <c r="H185" s="208">
        <v>86.25</v>
      </c>
      <c r="I185" s="209"/>
      <c r="J185" s="13"/>
      <c r="K185" s="13"/>
      <c r="L185" s="205"/>
      <c r="M185" s="210"/>
      <c r="N185" s="211"/>
      <c r="O185" s="211"/>
      <c r="P185" s="211"/>
      <c r="Q185" s="211"/>
      <c r="R185" s="211"/>
      <c r="S185" s="211"/>
      <c r="T185" s="21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06" t="s">
        <v>519</v>
      </c>
      <c r="AU185" s="206" t="s">
        <v>89</v>
      </c>
      <c r="AV185" s="13" t="s">
        <v>89</v>
      </c>
      <c r="AW185" s="13" t="s">
        <v>35</v>
      </c>
      <c r="AX185" s="13" t="s">
        <v>79</v>
      </c>
      <c r="AY185" s="206" t="s">
        <v>230</v>
      </c>
    </row>
    <row r="186" s="14" customFormat="1">
      <c r="A186" s="14"/>
      <c r="B186" s="213"/>
      <c r="C186" s="14"/>
      <c r="D186" s="191" t="s">
        <v>519</v>
      </c>
      <c r="E186" s="214" t="s">
        <v>1</v>
      </c>
      <c r="F186" s="215" t="s">
        <v>534</v>
      </c>
      <c r="G186" s="14"/>
      <c r="H186" s="216">
        <v>86.25</v>
      </c>
      <c r="I186" s="217"/>
      <c r="J186" s="14"/>
      <c r="K186" s="14"/>
      <c r="L186" s="213"/>
      <c r="M186" s="218"/>
      <c r="N186" s="219"/>
      <c r="O186" s="219"/>
      <c r="P186" s="219"/>
      <c r="Q186" s="219"/>
      <c r="R186" s="219"/>
      <c r="S186" s="219"/>
      <c r="T186" s="22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14" t="s">
        <v>519</v>
      </c>
      <c r="AU186" s="214" t="s">
        <v>89</v>
      </c>
      <c r="AV186" s="14" t="s">
        <v>235</v>
      </c>
      <c r="AW186" s="14" t="s">
        <v>35</v>
      </c>
      <c r="AX186" s="14" t="s">
        <v>79</v>
      </c>
      <c r="AY186" s="214" t="s">
        <v>230</v>
      </c>
    </row>
    <row r="187" s="13" customFormat="1">
      <c r="A187" s="13"/>
      <c r="B187" s="205"/>
      <c r="C187" s="13"/>
      <c r="D187" s="191" t="s">
        <v>519</v>
      </c>
      <c r="E187" s="206" t="s">
        <v>1</v>
      </c>
      <c r="F187" s="207" t="s">
        <v>3774</v>
      </c>
      <c r="G187" s="13"/>
      <c r="H187" s="208">
        <v>6.4690000000000003</v>
      </c>
      <c r="I187" s="209"/>
      <c r="J187" s="13"/>
      <c r="K187" s="13"/>
      <c r="L187" s="205"/>
      <c r="M187" s="210"/>
      <c r="N187" s="211"/>
      <c r="O187" s="211"/>
      <c r="P187" s="211"/>
      <c r="Q187" s="211"/>
      <c r="R187" s="211"/>
      <c r="S187" s="211"/>
      <c r="T187" s="21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06" t="s">
        <v>519</v>
      </c>
      <c r="AU187" s="206" t="s">
        <v>89</v>
      </c>
      <c r="AV187" s="13" t="s">
        <v>89</v>
      </c>
      <c r="AW187" s="13" t="s">
        <v>35</v>
      </c>
      <c r="AX187" s="13" t="s">
        <v>79</v>
      </c>
      <c r="AY187" s="206" t="s">
        <v>230</v>
      </c>
    </row>
    <row r="188" s="14" customFormat="1">
      <c r="A188" s="14"/>
      <c r="B188" s="213"/>
      <c r="C188" s="14"/>
      <c r="D188" s="191" t="s">
        <v>519</v>
      </c>
      <c r="E188" s="214" t="s">
        <v>1</v>
      </c>
      <c r="F188" s="215" t="s">
        <v>534</v>
      </c>
      <c r="G188" s="14"/>
      <c r="H188" s="216">
        <v>6.4690000000000003</v>
      </c>
      <c r="I188" s="217"/>
      <c r="J188" s="14"/>
      <c r="K188" s="14"/>
      <c r="L188" s="213"/>
      <c r="M188" s="218"/>
      <c r="N188" s="219"/>
      <c r="O188" s="219"/>
      <c r="P188" s="219"/>
      <c r="Q188" s="219"/>
      <c r="R188" s="219"/>
      <c r="S188" s="219"/>
      <c r="T188" s="22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14" t="s">
        <v>519</v>
      </c>
      <c r="AU188" s="214" t="s">
        <v>89</v>
      </c>
      <c r="AV188" s="14" t="s">
        <v>235</v>
      </c>
      <c r="AW188" s="14" t="s">
        <v>35</v>
      </c>
      <c r="AX188" s="14" t="s">
        <v>87</v>
      </c>
      <c r="AY188" s="214" t="s">
        <v>230</v>
      </c>
    </row>
    <row r="189" s="2" customFormat="1" ht="21.75" customHeight="1">
      <c r="A189" s="38"/>
      <c r="B189" s="177"/>
      <c r="C189" s="178" t="s">
        <v>268</v>
      </c>
      <c r="D189" s="178" t="s">
        <v>231</v>
      </c>
      <c r="E189" s="179" t="s">
        <v>1980</v>
      </c>
      <c r="F189" s="180" t="s">
        <v>1981</v>
      </c>
      <c r="G189" s="181" t="s">
        <v>578</v>
      </c>
      <c r="H189" s="182">
        <v>1.0129999999999999</v>
      </c>
      <c r="I189" s="183"/>
      <c r="J189" s="184">
        <f>ROUND(I189*H189,2)</f>
        <v>0</v>
      </c>
      <c r="K189" s="180" t="s">
        <v>515</v>
      </c>
      <c r="L189" s="39"/>
      <c r="M189" s="185" t="s">
        <v>1</v>
      </c>
      <c r="N189" s="186" t="s">
        <v>44</v>
      </c>
      <c r="O189" s="77"/>
      <c r="P189" s="187">
        <f>O189*H189</f>
        <v>0</v>
      </c>
      <c r="Q189" s="187">
        <v>0</v>
      </c>
      <c r="R189" s="187">
        <f>Q189*H189</f>
        <v>0</v>
      </c>
      <c r="S189" s="187">
        <v>0</v>
      </c>
      <c r="T189" s="18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89" t="s">
        <v>235</v>
      </c>
      <c r="AT189" s="189" t="s">
        <v>231</v>
      </c>
      <c r="AU189" s="189" t="s">
        <v>89</v>
      </c>
      <c r="AY189" s="19" t="s">
        <v>230</v>
      </c>
      <c r="BE189" s="190">
        <f>IF(N189="základní",J189,0)</f>
        <v>0</v>
      </c>
      <c r="BF189" s="190">
        <f>IF(N189="snížená",J189,0)</f>
        <v>0</v>
      </c>
      <c r="BG189" s="190">
        <f>IF(N189="zákl. přenesená",J189,0)</f>
        <v>0</v>
      </c>
      <c r="BH189" s="190">
        <f>IF(N189="sníž. přenesená",J189,0)</f>
        <v>0</v>
      </c>
      <c r="BI189" s="190">
        <f>IF(N189="nulová",J189,0)</f>
        <v>0</v>
      </c>
      <c r="BJ189" s="19" t="s">
        <v>87</v>
      </c>
      <c r="BK189" s="190">
        <f>ROUND(I189*H189,2)</f>
        <v>0</v>
      </c>
      <c r="BL189" s="19" t="s">
        <v>235</v>
      </c>
      <c r="BM189" s="189" t="s">
        <v>3775</v>
      </c>
    </row>
    <row r="190" s="2" customFormat="1">
      <c r="A190" s="38"/>
      <c r="B190" s="39"/>
      <c r="C190" s="38"/>
      <c r="D190" s="191" t="s">
        <v>237</v>
      </c>
      <c r="E190" s="38"/>
      <c r="F190" s="192" t="s">
        <v>1983</v>
      </c>
      <c r="G190" s="38"/>
      <c r="H190" s="38"/>
      <c r="I190" s="193"/>
      <c r="J190" s="38"/>
      <c r="K190" s="38"/>
      <c r="L190" s="39"/>
      <c r="M190" s="194"/>
      <c r="N190" s="195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237</v>
      </c>
      <c r="AU190" s="19" t="s">
        <v>89</v>
      </c>
    </row>
    <row r="191" s="2" customFormat="1">
      <c r="A191" s="38"/>
      <c r="B191" s="39"/>
      <c r="C191" s="38"/>
      <c r="D191" s="199" t="s">
        <v>397</v>
      </c>
      <c r="E191" s="38"/>
      <c r="F191" s="200" t="s">
        <v>1984</v>
      </c>
      <c r="G191" s="38"/>
      <c r="H191" s="38"/>
      <c r="I191" s="193"/>
      <c r="J191" s="38"/>
      <c r="K191" s="38"/>
      <c r="L191" s="39"/>
      <c r="M191" s="194"/>
      <c r="N191" s="195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397</v>
      </c>
      <c r="AU191" s="19" t="s">
        <v>89</v>
      </c>
    </row>
    <row r="192" s="13" customFormat="1">
      <c r="A192" s="13"/>
      <c r="B192" s="205"/>
      <c r="C192" s="13"/>
      <c r="D192" s="191" t="s">
        <v>519</v>
      </c>
      <c r="E192" s="206" t="s">
        <v>1</v>
      </c>
      <c r="F192" s="207" t="s">
        <v>3776</v>
      </c>
      <c r="G192" s="13"/>
      <c r="H192" s="208">
        <v>1.0129999999999999</v>
      </c>
      <c r="I192" s="209"/>
      <c r="J192" s="13"/>
      <c r="K192" s="13"/>
      <c r="L192" s="205"/>
      <c r="M192" s="210"/>
      <c r="N192" s="211"/>
      <c r="O192" s="211"/>
      <c r="P192" s="211"/>
      <c r="Q192" s="211"/>
      <c r="R192" s="211"/>
      <c r="S192" s="211"/>
      <c r="T192" s="21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06" t="s">
        <v>519</v>
      </c>
      <c r="AU192" s="206" t="s">
        <v>89</v>
      </c>
      <c r="AV192" s="13" t="s">
        <v>89</v>
      </c>
      <c r="AW192" s="13" t="s">
        <v>35</v>
      </c>
      <c r="AX192" s="13" t="s">
        <v>79</v>
      </c>
      <c r="AY192" s="206" t="s">
        <v>230</v>
      </c>
    </row>
    <row r="193" s="14" customFormat="1">
      <c r="A193" s="14"/>
      <c r="B193" s="213"/>
      <c r="C193" s="14"/>
      <c r="D193" s="191" t="s">
        <v>519</v>
      </c>
      <c r="E193" s="214" t="s">
        <v>1</v>
      </c>
      <c r="F193" s="215" t="s">
        <v>534</v>
      </c>
      <c r="G193" s="14"/>
      <c r="H193" s="216">
        <v>1.0129999999999999</v>
      </c>
      <c r="I193" s="217"/>
      <c r="J193" s="14"/>
      <c r="K193" s="14"/>
      <c r="L193" s="213"/>
      <c r="M193" s="218"/>
      <c r="N193" s="219"/>
      <c r="O193" s="219"/>
      <c r="P193" s="219"/>
      <c r="Q193" s="219"/>
      <c r="R193" s="219"/>
      <c r="S193" s="219"/>
      <c r="T193" s="220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14" t="s">
        <v>519</v>
      </c>
      <c r="AU193" s="214" t="s">
        <v>89</v>
      </c>
      <c r="AV193" s="14" t="s">
        <v>235</v>
      </c>
      <c r="AW193" s="14" t="s">
        <v>35</v>
      </c>
      <c r="AX193" s="14" t="s">
        <v>87</v>
      </c>
      <c r="AY193" s="214" t="s">
        <v>230</v>
      </c>
    </row>
    <row r="194" s="2" customFormat="1" ht="21.75" customHeight="1">
      <c r="A194" s="38"/>
      <c r="B194" s="177"/>
      <c r="C194" s="178" t="s">
        <v>272</v>
      </c>
      <c r="D194" s="178" t="s">
        <v>231</v>
      </c>
      <c r="E194" s="179" t="s">
        <v>3631</v>
      </c>
      <c r="F194" s="180" t="s">
        <v>3632</v>
      </c>
      <c r="G194" s="181" t="s">
        <v>578</v>
      </c>
      <c r="H194" s="182">
        <v>6.4690000000000003</v>
      </c>
      <c r="I194" s="183"/>
      <c r="J194" s="184">
        <f>ROUND(I194*H194,2)</f>
        <v>0</v>
      </c>
      <c r="K194" s="180" t="s">
        <v>515</v>
      </c>
      <c r="L194" s="39"/>
      <c r="M194" s="185" t="s">
        <v>1</v>
      </c>
      <c r="N194" s="186" t="s">
        <v>44</v>
      </c>
      <c r="O194" s="77"/>
      <c r="P194" s="187">
        <f>O194*H194</f>
        <v>0</v>
      </c>
      <c r="Q194" s="187">
        <v>0</v>
      </c>
      <c r="R194" s="187">
        <f>Q194*H194</f>
        <v>0</v>
      </c>
      <c r="S194" s="187">
        <v>0</v>
      </c>
      <c r="T194" s="188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89" t="s">
        <v>235</v>
      </c>
      <c r="AT194" s="189" t="s">
        <v>231</v>
      </c>
      <c r="AU194" s="189" t="s">
        <v>89</v>
      </c>
      <c r="AY194" s="19" t="s">
        <v>230</v>
      </c>
      <c r="BE194" s="190">
        <f>IF(N194="základní",J194,0)</f>
        <v>0</v>
      </c>
      <c r="BF194" s="190">
        <f>IF(N194="snížená",J194,0)</f>
        <v>0</v>
      </c>
      <c r="BG194" s="190">
        <f>IF(N194="zákl. přenesená",J194,0)</f>
        <v>0</v>
      </c>
      <c r="BH194" s="190">
        <f>IF(N194="sníž. přenesená",J194,0)</f>
        <v>0</v>
      </c>
      <c r="BI194" s="190">
        <f>IF(N194="nulová",J194,0)</f>
        <v>0</v>
      </c>
      <c r="BJ194" s="19" t="s">
        <v>87</v>
      </c>
      <c r="BK194" s="190">
        <f>ROUND(I194*H194,2)</f>
        <v>0</v>
      </c>
      <c r="BL194" s="19" t="s">
        <v>235</v>
      </c>
      <c r="BM194" s="189" t="s">
        <v>3777</v>
      </c>
    </row>
    <row r="195" s="2" customFormat="1">
      <c r="A195" s="38"/>
      <c r="B195" s="39"/>
      <c r="C195" s="38"/>
      <c r="D195" s="191" t="s">
        <v>237</v>
      </c>
      <c r="E195" s="38"/>
      <c r="F195" s="192" t="s">
        <v>3634</v>
      </c>
      <c r="G195" s="38"/>
      <c r="H195" s="38"/>
      <c r="I195" s="193"/>
      <c r="J195" s="38"/>
      <c r="K195" s="38"/>
      <c r="L195" s="39"/>
      <c r="M195" s="194"/>
      <c r="N195" s="195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237</v>
      </c>
      <c r="AU195" s="19" t="s">
        <v>89</v>
      </c>
    </row>
    <row r="196" s="2" customFormat="1">
      <c r="A196" s="38"/>
      <c r="B196" s="39"/>
      <c r="C196" s="38"/>
      <c r="D196" s="199" t="s">
        <v>397</v>
      </c>
      <c r="E196" s="38"/>
      <c r="F196" s="200" t="s">
        <v>3635</v>
      </c>
      <c r="G196" s="38"/>
      <c r="H196" s="38"/>
      <c r="I196" s="193"/>
      <c r="J196" s="38"/>
      <c r="K196" s="38"/>
      <c r="L196" s="39"/>
      <c r="M196" s="194"/>
      <c r="N196" s="195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397</v>
      </c>
      <c r="AU196" s="19" t="s">
        <v>89</v>
      </c>
    </row>
    <row r="197" s="15" customFormat="1">
      <c r="A197" s="15"/>
      <c r="B197" s="221"/>
      <c r="C197" s="15"/>
      <c r="D197" s="191" t="s">
        <v>519</v>
      </c>
      <c r="E197" s="222" t="s">
        <v>1</v>
      </c>
      <c r="F197" s="223" t="s">
        <v>3767</v>
      </c>
      <c r="G197" s="15"/>
      <c r="H197" s="222" t="s">
        <v>1</v>
      </c>
      <c r="I197" s="224"/>
      <c r="J197" s="15"/>
      <c r="K197" s="15"/>
      <c r="L197" s="221"/>
      <c r="M197" s="225"/>
      <c r="N197" s="226"/>
      <c r="O197" s="226"/>
      <c r="P197" s="226"/>
      <c r="Q197" s="226"/>
      <c r="R197" s="226"/>
      <c r="S197" s="226"/>
      <c r="T197" s="227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22" t="s">
        <v>519</v>
      </c>
      <c r="AU197" s="222" t="s">
        <v>89</v>
      </c>
      <c r="AV197" s="15" t="s">
        <v>87</v>
      </c>
      <c r="AW197" s="15" t="s">
        <v>35</v>
      </c>
      <c r="AX197" s="15" t="s">
        <v>79</v>
      </c>
      <c r="AY197" s="222" t="s">
        <v>230</v>
      </c>
    </row>
    <row r="198" s="13" customFormat="1">
      <c r="A198" s="13"/>
      <c r="B198" s="205"/>
      <c r="C198" s="13"/>
      <c r="D198" s="191" t="s">
        <v>519</v>
      </c>
      <c r="E198" s="206" t="s">
        <v>1</v>
      </c>
      <c r="F198" s="207" t="s">
        <v>3768</v>
      </c>
      <c r="G198" s="13"/>
      <c r="H198" s="208">
        <v>86.25</v>
      </c>
      <c r="I198" s="209"/>
      <c r="J198" s="13"/>
      <c r="K198" s="13"/>
      <c r="L198" s="205"/>
      <c r="M198" s="210"/>
      <c r="N198" s="211"/>
      <c r="O198" s="211"/>
      <c r="P198" s="211"/>
      <c r="Q198" s="211"/>
      <c r="R198" s="211"/>
      <c r="S198" s="211"/>
      <c r="T198" s="21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06" t="s">
        <v>519</v>
      </c>
      <c r="AU198" s="206" t="s">
        <v>89</v>
      </c>
      <c r="AV198" s="13" t="s">
        <v>89</v>
      </c>
      <c r="AW198" s="13" t="s">
        <v>35</v>
      </c>
      <c r="AX198" s="13" t="s">
        <v>79</v>
      </c>
      <c r="AY198" s="206" t="s">
        <v>230</v>
      </c>
    </row>
    <row r="199" s="14" customFormat="1">
      <c r="A199" s="14"/>
      <c r="B199" s="213"/>
      <c r="C199" s="14"/>
      <c r="D199" s="191" t="s">
        <v>519</v>
      </c>
      <c r="E199" s="214" t="s">
        <v>1</v>
      </c>
      <c r="F199" s="215" t="s">
        <v>534</v>
      </c>
      <c r="G199" s="14"/>
      <c r="H199" s="216">
        <v>86.25</v>
      </c>
      <c r="I199" s="217"/>
      <c r="J199" s="14"/>
      <c r="K199" s="14"/>
      <c r="L199" s="213"/>
      <c r="M199" s="218"/>
      <c r="N199" s="219"/>
      <c r="O199" s="219"/>
      <c r="P199" s="219"/>
      <c r="Q199" s="219"/>
      <c r="R199" s="219"/>
      <c r="S199" s="219"/>
      <c r="T199" s="220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14" t="s">
        <v>519</v>
      </c>
      <c r="AU199" s="214" t="s">
        <v>89</v>
      </c>
      <c r="AV199" s="14" t="s">
        <v>235</v>
      </c>
      <c r="AW199" s="14" t="s">
        <v>35</v>
      </c>
      <c r="AX199" s="14" t="s">
        <v>79</v>
      </c>
      <c r="AY199" s="214" t="s">
        <v>230</v>
      </c>
    </row>
    <row r="200" s="13" customFormat="1">
      <c r="A200" s="13"/>
      <c r="B200" s="205"/>
      <c r="C200" s="13"/>
      <c r="D200" s="191" t="s">
        <v>519</v>
      </c>
      <c r="E200" s="206" t="s">
        <v>1</v>
      </c>
      <c r="F200" s="207" t="s">
        <v>3774</v>
      </c>
      <c r="G200" s="13"/>
      <c r="H200" s="208">
        <v>6.4690000000000003</v>
      </c>
      <c r="I200" s="209"/>
      <c r="J200" s="13"/>
      <c r="K200" s="13"/>
      <c r="L200" s="205"/>
      <c r="M200" s="210"/>
      <c r="N200" s="211"/>
      <c r="O200" s="211"/>
      <c r="P200" s="211"/>
      <c r="Q200" s="211"/>
      <c r="R200" s="211"/>
      <c r="S200" s="211"/>
      <c r="T200" s="21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06" t="s">
        <v>519</v>
      </c>
      <c r="AU200" s="206" t="s">
        <v>89</v>
      </c>
      <c r="AV200" s="13" t="s">
        <v>89</v>
      </c>
      <c r="AW200" s="13" t="s">
        <v>35</v>
      </c>
      <c r="AX200" s="13" t="s">
        <v>79</v>
      </c>
      <c r="AY200" s="206" t="s">
        <v>230</v>
      </c>
    </row>
    <row r="201" s="14" customFormat="1">
      <c r="A201" s="14"/>
      <c r="B201" s="213"/>
      <c r="C201" s="14"/>
      <c r="D201" s="191" t="s">
        <v>519</v>
      </c>
      <c r="E201" s="214" t="s">
        <v>1</v>
      </c>
      <c r="F201" s="215" t="s">
        <v>534</v>
      </c>
      <c r="G201" s="14"/>
      <c r="H201" s="216">
        <v>6.4690000000000003</v>
      </c>
      <c r="I201" s="217"/>
      <c r="J201" s="14"/>
      <c r="K201" s="14"/>
      <c r="L201" s="213"/>
      <c r="M201" s="218"/>
      <c r="N201" s="219"/>
      <c r="O201" s="219"/>
      <c r="P201" s="219"/>
      <c r="Q201" s="219"/>
      <c r="R201" s="219"/>
      <c r="S201" s="219"/>
      <c r="T201" s="220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14" t="s">
        <v>519</v>
      </c>
      <c r="AU201" s="214" t="s">
        <v>89</v>
      </c>
      <c r="AV201" s="14" t="s">
        <v>235</v>
      </c>
      <c r="AW201" s="14" t="s">
        <v>35</v>
      </c>
      <c r="AX201" s="14" t="s">
        <v>87</v>
      </c>
      <c r="AY201" s="214" t="s">
        <v>230</v>
      </c>
    </row>
    <row r="202" s="2" customFormat="1" ht="21.75" customHeight="1">
      <c r="A202" s="38"/>
      <c r="B202" s="177"/>
      <c r="C202" s="178" t="s">
        <v>8</v>
      </c>
      <c r="D202" s="178" t="s">
        <v>231</v>
      </c>
      <c r="E202" s="179" t="s">
        <v>1986</v>
      </c>
      <c r="F202" s="180" t="s">
        <v>1987</v>
      </c>
      <c r="G202" s="181" t="s">
        <v>578</v>
      </c>
      <c r="H202" s="182">
        <v>1.0129999999999999</v>
      </c>
      <c r="I202" s="183"/>
      <c r="J202" s="184">
        <f>ROUND(I202*H202,2)</f>
        <v>0</v>
      </c>
      <c r="K202" s="180" t="s">
        <v>515</v>
      </c>
      <c r="L202" s="39"/>
      <c r="M202" s="185" t="s">
        <v>1</v>
      </c>
      <c r="N202" s="186" t="s">
        <v>44</v>
      </c>
      <c r="O202" s="77"/>
      <c r="P202" s="187">
        <f>O202*H202</f>
        <v>0</v>
      </c>
      <c r="Q202" s="187">
        <v>0</v>
      </c>
      <c r="R202" s="187">
        <f>Q202*H202</f>
        <v>0</v>
      </c>
      <c r="S202" s="187">
        <v>0</v>
      </c>
      <c r="T202" s="188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89" t="s">
        <v>235</v>
      </c>
      <c r="AT202" s="189" t="s">
        <v>231</v>
      </c>
      <c r="AU202" s="189" t="s">
        <v>89</v>
      </c>
      <c r="AY202" s="19" t="s">
        <v>230</v>
      </c>
      <c r="BE202" s="190">
        <f>IF(N202="základní",J202,0)</f>
        <v>0</v>
      </c>
      <c r="BF202" s="190">
        <f>IF(N202="snížená",J202,0)</f>
        <v>0</v>
      </c>
      <c r="BG202" s="190">
        <f>IF(N202="zákl. přenesená",J202,0)</f>
        <v>0</v>
      </c>
      <c r="BH202" s="190">
        <f>IF(N202="sníž. přenesená",J202,0)</f>
        <v>0</v>
      </c>
      <c r="BI202" s="190">
        <f>IF(N202="nulová",J202,0)</f>
        <v>0</v>
      </c>
      <c r="BJ202" s="19" t="s">
        <v>87</v>
      </c>
      <c r="BK202" s="190">
        <f>ROUND(I202*H202,2)</f>
        <v>0</v>
      </c>
      <c r="BL202" s="19" t="s">
        <v>235</v>
      </c>
      <c r="BM202" s="189" t="s">
        <v>3778</v>
      </c>
    </row>
    <row r="203" s="2" customFormat="1">
      <c r="A203" s="38"/>
      <c r="B203" s="39"/>
      <c r="C203" s="38"/>
      <c r="D203" s="191" t="s">
        <v>237</v>
      </c>
      <c r="E203" s="38"/>
      <c r="F203" s="192" t="s">
        <v>1989</v>
      </c>
      <c r="G203" s="38"/>
      <c r="H203" s="38"/>
      <c r="I203" s="193"/>
      <c r="J203" s="38"/>
      <c r="K203" s="38"/>
      <c r="L203" s="39"/>
      <c r="M203" s="194"/>
      <c r="N203" s="195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237</v>
      </c>
      <c r="AU203" s="19" t="s">
        <v>89</v>
      </c>
    </row>
    <row r="204" s="2" customFormat="1">
      <c r="A204" s="38"/>
      <c r="B204" s="39"/>
      <c r="C204" s="38"/>
      <c r="D204" s="199" t="s">
        <v>397</v>
      </c>
      <c r="E204" s="38"/>
      <c r="F204" s="200" t="s">
        <v>1990</v>
      </c>
      <c r="G204" s="38"/>
      <c r="H204" s="38"/>
      <c r="I204" s="193"/>
      <c r="J204" s="38"/>
      <c r="K204" s="38"/>
      <c r="L204" s="39"/>
      <c r="M204" s="194"/>
      <c r="N204" s="195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397</v>
      </c>
      <c r="AU204" s="19" t="s">
        <v>89</v>
      </c>
    </row>
    <row r="205" s="13" customFormat="1">
      <c r="A205" s="13"/>
      <c r="B205" s="205"/>
      <c r="C205" s="13"/>
      <c r="D205" s="191" t="s">
        <v>519</v>
      </c>
      <c r="E205" s="206" t="s">
        <v>1</v>
      </c>
      <c r="F205" s="207" t="s">
        <v>3776</v>
      </c>
      <c r="G205" s="13"/>
      <c r="H205" s="208">
        <v>1.0129999999999999</v>
      </c>
      <c r="I205" s="209"/>
      <c r="J205" s="13"/>
      <c r="K205" s="13"/>
      <c r="L205" s="205"/>
      <c r="M205" s="210"/>
      <c r="N205" s="211"/>
      <c r="O205" s="211"/>
      <c r="P205" s="211"/>
      <c r="Q205" s="211"/>
      <c r="R205" s="211"/>
      <c r="S205" s="211"/>
      <c r="T205" s="21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06" t="s">
        <v>519</v>
      </c>
      <c r="AU205" s="206" t="s">
        <v>89</v>
      </c>
      <c r="AV205" s="13" t="s">
        <v>89</v>
      </c>
      <c r="AW205" s="13" t="s">
        <v>35</v>
      </c>
      <c r="AX205" s="13" t="s">
        <v>79</v>
      </c>
      <c r="AY205" s="206" t="s">
        <v>230</v>
      </c>
    </row>
    <row r="206" s="14" customFormat="1">
      <c r="A206" s="14"/>
      <c r="B206" s="213"/>
      <c r="C206" s="14"/>
      <c r="D206" s="191" t="s">
        <v>519</v>
      </c>
      <c r="E206" s="214" t="s">
        <v>1</v>
      </c>
      <c r="F206" s="215" t="s">
        <v>534</v>
      </c>
      <c r="G206" s="14"/>
      <c r="H206" s="216">
        <v>1.0129999999999999</v>
      </c>
      <c r="I206" s="217"/>
      <c r="J206" s="14"/>
      <c r="K206" s="14"/>
      <c r="L206" s="213"/>
      <c r="M206" s="218"/>
      <c r="N206" s="219"/>
      <c r="O206" s="219"/>
      <c r="P206" s="219"/>
      <c r="Q206" s="219"/>
      <c r="R206" s="219"/>
      <c r="S206" s="219"/>
      <c r="T206" s="220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14" t="s">
        <v>519</v>
      </c>
      <c r="AU206" s="214" t="s">
        <v>89</v>
      </c>
      <c r="AV206" s="14" t="s">
        <v>235</v>
      </c>
      <c r="AW206" s="14" t="s">
        <v>35</v>
      </c>
      <c r="AX206" s="14" t="s">
        <v>87</v>
      </c>
      <c r="AY206" s="214" t="s">
        <v>230</v>
      </c>
    </row>
    <row r="207" s="2" customFormat="1" ht="21.75" customHeight="1">
      <c r="A207" s="38"/>
      <c r="B207" s="177"/>
      <c r="C207" s="178" t="s">
        <v>281</v>
      </c>
      <c r="D207" s="178" t="s">
        <v>231</v>
      </c>
      <c r="E207" s="179" t="s">
        <v>3637</v>
      </c>
      <c r="F207" s="180" t="s">
        <v>3638</v>
      </c>
      <c r="G207" s="181" t="s">
        <v>578</v>
      </c>
      <c r="H207" s="182">
        <v>4.3129999999999997</v>
      </c>
      <c r="I207" s="183"/>
      <c r="J207" s="184">
        <f>ROUND(I207*H207,2)</f>
        <v>0</v>
      </c>
      <c r="K207" s="180" t="s">
        <v>515</v>
      </c>
      <c r="L207" s="39"/>
      <c r="M207" s="185" t="s">
        <v>1</v>
      </c>
      <c r="N207" s="186" t="s">
        <v>44</v>
      </c>
      <c r="O207" s="77"/>
      <c r="P207" s="187">
        <f>O207*H207</f>
        <v>0</v>
      </c>
      <c r="Q207" s="187">
        <v>0</v>
      </c>
      <c r="R207" s="187">
        <f>Q207*H207</f>
        <v>0</v>
      </c>
      <c r="S207" s="187">
        <v>0</v>
      </c>
      <c r="T207" s="18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89" t="s">
        <v>235</v>
      </c>
      <c r="AT207" s="189" t="s">
        <v>231</v>
      </c>
      <c r="AU207" s="189" t="s">
        <v>89</v>
      </c>
      <c r="AY207" s="19" t="s">
        <v>230</v>
      </c>
      <c r="BE207" s="190">
        <f>IF(N207="základní",J207,0)</f>
        <v>0</v>
      </c>
      <c r="BF207" s="190">
        <f>IF(N207="snížená",J207,0)</f>
        <v>0</v>
      </c>
      <c r="BG207" s="190">
        <f>IF(N207="zákl. přenesená",J207,0)</f>
        <v>0</v>
      </c>
      <c r="BH207" s="190">
        <f>IF(N207="sníž. přenesená",J207,0)</f>
        <v>0</v>
      </c>
      <c r="BI207" s="190">
        <f>IF(N207="nulová",J207,0)</f>
        <v>0</v>
      </c>
      <c r="BJ207" s="19" t="s">
        <v>87</v>
      </c>
      <c r="BK207" s="190">
        <f>ROUND(I207*H207,2)</f>
        <v>0</v>
      </c>
      <c r="BL207" s="19" t="s">
        <v>235</v>
      </c>
      <c r="BM207" s="189" t="s">
        <v>3779</v>
      </c>
    </row>
    <row r="208" s="2" customFormat="1">
      <c r="A208" s="38"/>
      <c r="B208" s="39"/>
      <c r="C208" s="38"/>
      <c r="D208" s="191" t="s">
        <v>237</v>
      </c>
      <c r="E208" s="38"/>
      <c r="F208" s="192" t="s">
        <v>3640</v>
      </c>
      <c r="G208" s="38"/>
      <c r="H208" s="38"/>
      <c r="I208" s="193"/>
      <c r="J208" s="38"/>
      <c r="K208" s="38"/>
      <c r="L208" s="39"/>
      <c r="M208" s="194"/>
      <c r="N208" s="195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237</v>
      </c>
      <c r="AU208" s="19" t="s">
        <v>89</v>
      </c>
    </row>
    <row r="209" s="2" customFormat="1">
      <c r="A209" s="38"/>
      <c r="B209" s="39"/>
      <c r="C209" s="38"/>
      <c r="D209" s="199" t="s">
        <v>397</v>
      </c>
      <c r="E209" s="38"/>
      <c r="F209" s="200" t="s">
        <v>3641</v>
      </c>
      <c r="G209" s="38"/>
      <c r="H209" s="38"/>
      <c r="I209" s="193"/>
      <c r="J209" s="38"/>
      <c r="K209" s="38"/>
      <c r="L209" s="39"/>
      <c r="M209" s="194"/>
      <c r="N209" s="195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397</v>
      </c>
      <c r="AU209" s="19" t="s">
        <v>89</v>
      </c>
    </row>
    <row r="210" s="15" customFormat="1">
      <c r="A210" s="15"/>
      <c r="B210" s="221"/>
      <c r="C210" s="15"/>
      <c r="D210" s="191" t="s">
        <v>519</v>
      </c>
      <c r="E210" s="222" t="s">
        <v>1</v>
      </c>
      <c r="F210" s="223" t="s">
        <v>3767</v>
      </c>
      <c r="G210" s="15"/>
      <c r="H210" s="222" t="s">
        <v>1</v>
      </c>
      <c r="I210" s="224"/>
      <c r="J210" s="15"/>
      <c r="K210" s="15"/>
      <c r="L210" s="221"/>
      <c r="M210" s="225"/>
      <c r="N210" s="226"/>
      <c r="O210" s="226"/>
      <c r="P210" s="226"/>
      <c r="Q210" s="226"/>
      <c r="R210" s="226"/>
      <c r="S210" s="226"/>
      <c r="T210" s="227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22" t="s">
        <v>519</v>
      </c>
      <c r="AU210" s="222" t="s">
        <v>89</v>
      </c>
      <c r="AV210" s="15" t="s">
        <v>87</v>
      </c>
      <c r="AW210" s="15" t="s">
        <v>35</v>
      </c>
      <c r="AX210" s="15" t="s">
        <v>79</v>
      </c>
      <c r="AY210" s="222" t="s">
        <v>230</v>
      </c>
    </row>
    <row r="211" s="13" customFormat="1">
      <c r="A211" s="13"/>
      <c r="B211" s="205"/>
      <c r="C211" s="13"/>
      <c r="D211" s="191" t="s">
        <v>519</v>
      </c>
      <c r="E211" s="206" t="s">
        <v>1</v>
      </c>
      <c r="F211" s="207" t="s">
        <v>3768</v>
      </c>
      <c r="G211" s="13"/>
      <c r="H211" s="208">
        <v>86.25</v>
      </c>
      <c r="I211" s="209"/>
      <c r="J211" s="13"/>
      <c r="K211" s="13"/>
      <c r="L211" s="205"/>
      <c r="M211" s="210"/>
      <c r="N211" s="211"/>
      <c r="O211" s="211"/>
      <c r="P211" s="211"/>
      <c r="Q211" s="211"/>
      <c r="R211" s="211"/>
      <c r="S211" s="211"/>
      <c r="T211" s="21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06" t="s">
        <v>519</v>
      </c>
      <c r="AU211" s="206" t="s">
        <v>89</v>
      </c>
      <c r="AV211" s="13" t="s">
        <v>89</v>
      </c>
      <c r="AW211" s="13" t="s">
        <v>35</v>
      </c>
      <c r="AX211" s="13" t="s">
        <v>79</v>
      </c>
      <c r="AY211" s="206" t="s">
        <v>230</v>
      </c>
    </row>
    <row r="212" s="14" customFormat="1">
      <c r="A212" s="14"/>
      <c r="B212" s="213"/>
      <c r="C212" s="14"/>
      <c r="D212" s="191" t="s">
        <v>519</v>
      </c>
      <c r="E212" s="214" t="s">
        <v>1</v>
      </c>
      <c r="F212" s="215" t="s">
        <v>534</v>
      </c>
      <c r="G212" s="14"/>
      <c r="H212" s="216">
        <v>86.25</v>
      </c>
      <c r="I212" s="217"/>
      <c r="J212" s="14"/>
      <c r="K212" s="14"/>
      <c r="L212" s="213"/>
      <c r="M212" s="218"/>
      <c r="N212" s="219"/>
      <c r="O212" s="219"/>
      <c r="P212" s="219"/>
      <c r="Q212" s="219"/>
      <c r="R212" s="219"/>
      <c r="S212" s="219"/>
      <c r="T212" s="220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14" t="s">
        <v>519</v>
      </c>
      <c r="AU212" s="214" t="s">
        <v>89</v>
      </c>
      <c r="AV212" s="14" t="s">
        <v>235</v>
      </c>
      <c r="AW212" s="14" t="s">
        <v>35</v>
      </c>
      <c r="AX212" s="14" t="s">
        <v>79</v>
      </c>
      <c r="AY212" s="214" t="s">
        <v>230</v>
      </c>
    </row>
    <row r="213" s="13" customFormat="1">
      <c r="A213" s="13"/>
      <c r="B213" s="205"/>
      <c r="C213" s="13"/>
      <c r="D213" s="191" t="s">
        <v>519</v>
      </c>
      <c r="E213" s="206" t="s">
        <v>1</v>
      </c>
      <c r="F213" s="207" t="s">
        <v>3780</v>
      </c>
      <c r="G213" s="13"/>
      <c r="H213" s="208">
        <v>4.3129999999999997</v>
      </c>
      <c r="I213" s="209"/>
      <c r="J213" s="13"/>
      <c r="K213" s="13"/>
      <c r="L213" s="205"/>
      <c r="M213" s="210"/>
      <c r="N213" s="211"/>
      <c r="O213" s="211"/>
      <c r="P213" s="211"/>
      <c r="Q213" s="211"/>
      <c r="R213" s="211"/>
      <c r="S213" s="211"/>
      <c r="T213" s="21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06" t="s">
        <v>519</v>
      </c>
      <c r="AU213" s="206" t="s">
        <v>89</v>
      </c>
      <c r="AV213" s="13" t="s">
        <v>89</v>
      </c>
      <c r="AW213" s="13" t="s">
        <v>35</v>
      </c>
      <c r="AX213" s="13" t="s">
        <v>79</v>
      </c>
      <c r="AY213" s="206" t="s">
        <v>230</v>
      </c>
    </row>
    <row r="214" s="14" customFormat="1">
      <c r="A214" s="14"/>
      <c r="B214" s="213"/>
      <c r="C214" s="14"/>
      <c r="D214" s="191" t="s">
        <v>519</v>
      </c>
      <c r="E214" s="214" t="s">
        <v>1</v>
      </c>
      <c r="F214" s="215" t="s">
        <v>534</v>
      </c>
      <c r="G214" s="14"/>
      <c r="H214" s="216">
        <v>4.3129999999999997</v>
      </c>
      <c r="I214" s="217"/>
      <c r="J214" s="14"/>
      <c r="K214" s="14"/>
      <c r="L214" s="213"/>
      <c r="M214" s="218"/>
      <c r="N214" s="219"/>
      <c r="O214" s="219"/>
      <c r="P214" s="219"/>
      <c r="Q214" s="219"/>
      <c r="R214" s="219"/>
      <c r="S214" s="219"/>
      <c r="T214" s="22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14" t="s">
        <v>519</v>
      </c>
      <c r="AU214" s="214" t="s">
        <v>89</v>
      </c>
      <c r="AV214" s="14" t="s">
        <v>235</v>
      </c>
      <c r="AW214" s="14" t="s">
        <v>35</v>
      </c>
      <c r="AX214" s="14" t="s">
        <v>87</v>
      </c>
      <c r="AY214" s="214" t="s">
        <v>230</v>
      </c>
    </row>
    <row r="215" s="2" customFormat="1" ht="21.75" customHeight="1">
      <c r="A215" s="38"/>
      <c r="B215" s="177"/>
      <c r="C215" s="178" t="s">
        <v>285</v>
      </c>
      <c r="D215" s="178" t="s">
        <v>231</v>
      </c>
      <c r="E215" s="179" t="s">
        <v>1991</v>
      </c>
      <c r="F215" s="180" t="s">
        <v>1992</v>
      </c>
      <c r="G215" s="181" t="s">
        <v>578</v>
      </c>
      <c r="H215" s="182">
        <v>0.67500000000000004</v>
      </c>
      <c r="I215" s="183"/>
      <c r="J215" s="184">
        <f>ROUND(I215*H215,2)</f>
        <v>0</v>
      </c>
      <c r="K215" s="180" t="s">
        <v>515</v>
      </c>
      <c r="L215" s="39"/>
      <c r="M215" s="185" t="s">
        <v>1</v>
      </c>
      <c r="N215" s="186" t="s">
        <v>44</v>
      </c>
      <c r="O215" s="77"/>
      <c r="P215" s="187">
        <f>O215*H215</f>
        <v>0</v>
      </c>
      <c r="Q215" s="187">
        <v>0</v>
      </c>
      <c r="R215" s="187">
        <f>Q215*H215</f>
        <v>0</v>
      </c>
      <c r="S215" s="187">
        <v>0</v>
      </c>
      <c r="T215" s="188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89" t="s">
        <v>235</v>
      </c>
      <c r="AT215" s="189" t="s">
        <v>231</v>
      </c>
      <c r="AU215" s="189" t="s">
        <v>89</v>
      </c>
      <c r="AY215" s="19" t="s">
        <v>230</v>
      </c>
      <c r="BE215" s="190">
        <f>IF(N215="základní",J215,0)</f>
        <v>0</v>
      </c>
      <c r="BF215" s="190">
        <f>IF(N215="snížená",J215,0)</f>
        <v>0</v>
      </c>
      <c r="BG215" s="190">
        <f>IF(N215="zákl. přenesená",J215,0)</f>
        <v>0</v>
      </c>
      <c r="BH215" s="190">
        <f>IF(N215="sníž. přenesená",J215,0)</f>
        <v>0</v>
      </c>
      <c r="BI215" s="190">
        <f>IF(N215="nulová",J215,0)</f>
        <v>0</v>
      </c>
      <c r="BJ215" s="19" t="s">
        <v>87</v>
      </c>
      <c r="BK215" s="190">
        <f>ROUND(I215*H215,2)</f>
        <v>0</v>
      </c>
      <c r="BL215" s="19" t="s">
        <v>235</v>
      </c>
      <c r="BM215" s="189" t="s">
        <v>3781</v>
      </c>
    </row>
    <row r="216" s="2" customFormat="1">
      <c r="A216" s="38"/>
      <c r="B216" s="39"/>
      <c r="C216" s="38"/>
      <c r="D216" s="191" t="s">
        <v>237</v>
      </c>
      <c r="E216" s="38"/>
      <c r="F216" s="192" t="s">
        <v>1994</v>
      </c>
      <c r="G216" s="38"/>
      <c r="H216" s="38"/>
      <c r="I216" s="193"/>
      <c r="J216" s="38"/>
      <c r="K216" s="38"/>
      <c r="L216" s="39"/>
      <c r="M216" s="194"/>
      <c r="N216" s="195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237</v>
      </c>
      <c r="AU216" s="19" t="s">
        <v>89</v>
      </c>
    </row>
    <row r="217" s="2" customFormat="1">
      <c r="A217" s="38"/>
      <c r="B217" s="39"/>
      <c r="C217" s="38"/>
      <c r="D217" s="199" t="s">
        <v>397</v>
      </c>
      <c r="E217" s="38"/>
      <c r="F217" s="200" t="s">
        <v>1995</v>
      </c>
      <c r="G217" s="38"/>
      <c r="H217" s="38"/>
      <c r="I217" s="193"/>
      <c r="J217" s="38"/>
      <c r="K217" s="38"/>
      <c r="L217" s="39"/>
      <c r="M217" s="194"/>
      <c r="N217" s="195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397</v>
      </c>
      <c r="AU217" s="19" t="s">
        <v>89</v>
      </c>
    </row>
    <row r="218" s="13" customFormat="1">
      <c r="A218" s="13"/>
      <c r="B218" s="205"/>
      <c r="C218" s="13"/>
      <c r="D218" s="191" t="s">
        <v>519</v>
      </c>
      <c r="E218" s="206" t="s">
        <v>1</v>
      </c>
      <c r="F218" s="207" t="s">
        <v>3782</v>
      </c>
      <c r="G218" s="13"/>
      <c r="H218" s="208">
        <v>0.67500000000000004</v>
      </c>
      <c r="I218" s="209"/>
      <c r="J218" s="13"/>
      <c r="K218" s="13"/>
      <c r="L218" s="205"/>
      <c r="M218" s="210"/>
      <c r="N218" s="211"/>
      <c r="O218" s="211"/>
      <c r="P218" s="211"/>
      <c r="Q218" s="211"/>
      <c r="R218" s="211"/>
      <c r="S218" s="211"/>
      <c r="T218" s="21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06" t="s">
        <v>519</v>
      </c>
      <c r="AU218" s="206" t="s">
        <v>89</v>
      </c>
      <c r="AV218" s="13" t="s">
        <v>89</v>
      </c>
      <c r="AW218" s="13" t="s">
        <v>35</v>
      </c>
      <c r="AX218" s="13" t="s">
        <v>79</v>
      </c>
      <c r="AY218" s="206" t="s">
        <v>230</v>
      </c>
    </row>
    <row r="219" s="14" customFormat="1">
      <c r="A219" s="14"/>
      <c r="B219" s="213"/>
      <c r="C219" s="14"/>
      <c r="D219" s="191" t="s">
        <v>519</v>
      </c>
      <c r="E219" s="214" t="s">
        <v>1</v>
      </c>
      <c r="F219" s="215" t="s">
        <v>534</v>
      </c>
      <c r="G219" s="14"/>
      <c r="H219" s="216">
        <v>0.67500000000000004</v>
      </c>
      <c r="I219" s="217"/>
      <c r="J219" s="14"/>
      <c r="K219" s="14"/>
      <c r="L219" s="213"/>
      <c r="M219" s="218"/>
      <c r="N219" s="219"/>
      <c r="O219" s="219"/>
      <c r="P219" s="219"/>
      <c r="Q219" s="219"/>
      <c r="R219" s="219"/>
      <c r="S219" s="219"/>
      <c r="T219" s="220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14" t="s">
        <v>519</v>
      </c>
      <c r="AU219" s="214" t="s">
        <v>89</v>
      </c>
      <c r="AV219" s="14" t="s">
        <v>235</v>
      </c>
      <c r="AW219" s="14" t="s">
        <v>35</v>
      </c>
      <c r="AX219" s="14" t="s">
        <v>87</v>
      </c>
      <c r="AY219" s="214" t="s">
        <v>230</v>
      </c>
    </row>
    <row r="220" s="2" customFormat="1" ht="16.5" customHeight="1">
      <c r="A220" s="38"/>
      <c r="B220" s="177"/>
      <c r="C220" s="178" t="s">
        <v>289</v>
      </c>
      <c r="D220" s="178" t="s">
        <v>231</v>
      </c>
      <c r="E220" s="179" t="s">
        <v>3783</v>
      </c>
      <c r="F220" s="180" t="s">
        <v>3784</v>
      </c>
      <c r="G220" s="181" t="s">
        <v>578</v>
      </c>
      <c r="H220" s="182">
        <v>1</v>
      </c>
      <c r="I220" s="183"/>
      <c r="J220" s="184">
        <f>ROUND(I220*H220,2)</f>
        <v>0</v>
      </c>
      <c r="K220" s="180" t="s">
        <v>515</v>
      </c>
      <c r="L220" s="39"/>
      <c r="M220" s="185" t="s">
        <v>1</v>
      </c>
      <c r="N220" s="186" t="s">
        <v>44</v>
      </c>
      <c r="O220" s="77"/>
      <c r="P220" s="187">
        <f>O220*H220</f>
        <v>0</v>
      </c>
      <c r="Q220" s="187">
        <v>0</v>
      </c>
      <c r="R220" s="187">
        <f>Q220*H220</f>
        <v>0</v>
      </c>
      <c r="S220" s="187">
        <v>0</v>
      </c>
      <c r="T220" s="188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89" t="s">
        <v>235</v>
      </c>
      <c r="AT220" s="189" t="s">
        <v>231</v>
      </c>
      <c r="AU220" s="189" t="s">
        <v>89</v>
      </c>
      <c r="AY220" s="19" t="s">
        <v>230</v>
      </c>
      <c r="BE220" s="190">
        <f>IF(N220="základní",J220,0)</f>
        <v>0</v>
      </c>
      <c r="BF220" s="190">
        <f>IF(N220="snížená",J220,0)</f>
        <v>0</v>
      </c>
      <c r="BG220" s="190">
        <f>IF(N220="zákl. přenesená",J220,0)</f>
        <v>0</v>
      </c>
      <c r="BH220" s="190">
        <f>IF(N220="sníž. přenesená",J220,0)</f>
        <v>0</v>
      </c>
      <c r="BI220" s="190">
        <f>IF(N220="nulová",J220,0)</f>
        <v>0</v>
      </c>
      <c r="BJ220" s="19" t="s">
        <v>87</v>
      </c>
      <c r="BK220" s="190">
        <f>ROUND(I220*H220,2)</f>
        <v>0</v>
      </c>
      <c r="BL220" s="19" t="s">
        <v>235</v>
      </c>
      <c r="BM220" s="189" t="s">
        <v>3785</v>
      </c>
    </row>
    <row r="221" s="2" customFormat="1">
      <c r="A221" s="38"/>
      <c r="B221" s="39"/>
      <c r="C221" s="38"/>
      <c r="D221" s="191" t="s">
        <v>237</v>
      </c>
      <c r="E221" s="38"/>
      <c r="F221" s="192" t="s">
        <v>3786</v>
      </c>
      <c r="G221" s="38"/>
      <c r="H221" s="38"/>
      <c r="I221" s="193"/>
      <c r="J221" s="38"/>
      <c r="K221" s="38"/>
      <c r="L221" s="39"/>
      <c r="M221" s="194"/>
      <c r="N221" s="195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237</v>
      </c>
      <c r="AU221" s="19" t="s">
        <v>89</v>
      </c>
    </row>
    <row r="222" s="2" customFormat="1">
      <c r="A222" s="38"/>
      <c r="B222" s="39"/>
      <c r="C222" s="38"/>
      <c r="D222" s="199" t="s">
        <v>397</v>
      </c>
      <c r="E222" s="38"/>
      <c r="F222" s="200" t="s">
        <v>3787</v>
      </c>
      <c r="G222" s="38"/>
      <c r="H222" s="38"/>
      <c r="I222" s="193"/>
      <c r="J222" s="38"/>
      <c r="K222" s="38"/>
      <c r="L222" s="39"/>
      <c r="M222" s="194"/>
      <c r="N222" s="195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397</v>
      </c>
      <c r="AU222" s="19" t="s">
        <v>89</v>
      </c>
    </row>
    <row r="223" s="15" customFormat="1">
      <c r="A223" s="15"/>
      <c r="B223" s="221"/>
      <c r="C223" s="15"/>
      <c r="D223" s="191" t="s">
        <v>519</v>
      </c>
      <c r="E223" s="222" t="s">
        <v>1</v>
      </c>
      <c r="F223" s="223" t="s">
        <v>3788</v>
      </c>
      <c r="G223" s="15"/>
      <c r="H223" s="222" t="s">
        <v>1</v>
      </c>
      <c r="I223" s="224"/>
      <c r="J223" s="15"/>
      <c r="K223" s="15"/>
      <c r="L223" s="221"/>
      <c r="M223" s="225"/>
      <c r="N223" s="226"/>
      <c r="O223" s="226"/>
      <c r="P223" s="226"/>
      <c r="Q223" s="226"/>
      <c r="R223" s="226"/>
      <c r="S223" s="226"/>
      <c r="T223" s="227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22" t="s">
        <v>519</v>
      </c>
      <c r="AU223" s="222" t="s">
        <v>89</v>
      </c>
      <c r="AV223" s="15" t="s">
        <v>87</v>
      </c>
      <c r="AW223" s="15" t="s">
        <v>35</v>
      </c>
      <c r="AX223" s="15" t="s">
        <v>79</v>
      </c>
      <c r="AY223" s="222" t="s">
        <v>230</v>
      </c>
    </row>
    <row r="224" s="13" customFormat="1">
      <c r="A224" s="13"/>
      <c r="B224" s="205"/>
      <c r="C224" s="13"/>
      <c r="D224" s="191" t="s">
        <v>519</v>
      </c>
      <c r="E224" s="206" t="s">
        <v>1</v>
      </c>
      <c r="F224" s="207" t="s">
        <v>3789</v>
      </c>
      <c r="G224" s="13"/>
      <c r="H224" s="208">
        <v>1</v>
      </c>
      <c r="I224" s="209"/>
      <c r="J224" s="13"/>
      <c r="K224" s="13"/>
      <c r="L224" s="205"/>
      <c r="M224" s="210"/>
      <c r="N224" s="211"/>
      <c r="O224" s="211"/>
      <c r="P224" s="211"/>
      <c r="Q224" s="211"/>
      <c r="R224" s="211"/>
      <c r="S224" s="211"/>
      <c r="T224" s="21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06" t="s">
        <v>519</v>
      </c>
      <c r="AU224" s="206" t="s">
        <v>89</v>
      </c>
      <c r="AV224" s="13" t="s">
        <v>89</v>
      </c>
      <c r="AW224" s="13" t="s">
        <v>35</v>
      </c>
      <c r="AX224" s="13" t="s">
        <v>79</v>
      </c>
      <c r="AY224" s="206" t="s">
        <v>230</v>
      </c>
    </row>
    <row r="225" s="14" customFormat="1">
      <c r="A225" s="14"/>
      <c r="B225" s="213"/>
      <c r="C225" s="14"/>
      <c r="D225" s="191" t="s">
        <v>519</v>
      </c>
      <c r="E225" s="214" t="s">
        <v>1</v>
      </c>
      <c r="F225" s="215" t="s">
        <v>534</v>
      </c>
      <c r="G225" s="14"/>
      <c r="H225" s="216">
        <v>1</v>
      </c>
      <c r="I225" s="217"/>
      <c r="J225" s="14"/>
      <c r="K225" s="14"/>
      <c r="L225" s="213"/>
      <c r="M225" s="218"/>
      <c r="N225" s="219"/>
      <c r="O225" s="219"/>
      <c r="P225" s="219"/>
      <c r="Q225" s="219"/>
      <c r="R225" s="219"/>
      <c r="S225" s="219"/>
      <c r="T225" s="220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14" t="s">
        <v>519</v>
      </c>
      <c r="AU225" s="214" t="s">
        <v>89</v>
      </c>
      <c r="AV225" s="14" t="s">
        <v>235</v>
      </c>
      <c r="AW225" s="14" t="s">
        <v>35</v>
      </c>
      <c r="AX225" s="14" t="s">
        <v>87</v>
      </c>
      <c r="AY225" s="214" t="s">
        <v>230</v>
      </c>
    </row>
    <row r="226" s="2" customFormat="1" ht="16.5" customHeight="1">
      <c r="A226" s="38"/>
      <c r="B226" s="177"/>
      <c r="C226" s="178" t="s">
        <v>293</v>
      </c>
      <c r="D226" s="178" t="s">
        <v>231</v>
      </c>
      <c r="E226" s="179" t="s">
        <v>667</v>
      </c>
      <c r="F226" s="180" t="s">
        <v>668</v>
      </c>
      <c r="G226" s="181" t="s">
        <v>514</v>
      </c>
      <c r="H226" s="182">
        <v>37.799999999999997</v>
      </c>
      <c r="I226" s="183"/>
      <c r="J226" s="184">
        <f>ROUND(I226*H226,2)</f>
        <v>0</v>
      </c>
      <c r="K226" s="180" t="s">
        <v>515</v>
      </c>
      <c r="L226" s="39"/>
      <c r="M226" s="185" t="s">
        <v>1</v>
      </c>
      <c r="N226" s="186" t="s">
        <v>44</v>
      </c>
      <c r="O226" s="77"/>
      <c r="P226" s="187">
        <f>O226*H226</f>
        <v>0</v>
      </c>
      <c r="Q226" s="187">
        <v>0.00058</v>
      </c>
      <c r="R226" s="187">
        <f>Q226*H226</f>
        <v>0.021923999999999999</v>
      </c>
      <c r="S226" s="187">
        <v>0</v>
      </c>
      <c r="T226" s="188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89" t="s">
        <v>235</v>
      </c>
      <c r="AT226" s="189" t="s">
        <v>231</v>
      </c>
      <c r="AU226" s="189" t="s">
        <v>89</v>
      </c>
      <c r="AY226" s="19" t="s">
        <v>230</v>
      </c>
      <c r="BE226" s="190">
        <f>IF(N226="základní",J226,0)</f>
        <v>0</v>
      </c>
      <c r="BF226" s="190">
        <f>IF(N226="snížená",J226,0)</f>
        <v>0</v>
      </c>
      <c r="BG226" s="190">
        <f>IF(N226="zákl. přenesená",J226,0)</f>
        <v>0</v>
      </c>
      <c r="BH226" s="190">
        <f>IF(N226="sníž. přenesená",J226,0)</f>
        <v>0</v>
      </c>
      <c r="BI226" s="190">
        <f>IF(N226="nulová",J226,0)</f>
        <v>0</v>
      </c>
      <c r="BJ226" s="19" t="s">
        <v>87</v>
      </c>
      <c r="BK226" s="190">
        <f>ROUND(I226*H226,2)</f>
        <v>0</v>
      </c>
      <c r="BL226" s="19" t="s">
        <v>235</v>
      </c>
      <c r="BM226" s="189" t="s">
        <v>3790</v>
      </c>
    </row>
    <row r="227" s="2" customFormat="1">
      <c r="A227" s="38"/>
      <c r="B227" s="39"/>
      <c r="C227" s="38"/>
      <c r="D227" s="191" t="s">
        <v>237</v>
      </c>
      <c r="E227" s="38"/>
      <c r="F227" s="192" t="s">
        <v>670</v>
      </c>
      <c r="G227" s="38"/>
      <c r="H227" s="38"/>
      <c r="I227" s="193"/>
      <c r="J227" s="38"/>
      <c r="K227" s="38"/>
      <c r="L227" s="39"/>
      <c r="M227" s="194"/>
      <c r="N227" s="195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237</v>
      </c>
      <c r="AU227" s="19" t="s">
        <v>89</v>
      </c>
    </row>
    <row r="228" s="2" customFormat="1">
      <c r="A228" s="38"/>
      <c r="B228" s="39"/>
      <c r="C228" s="38"/>
      <c r="D228" s="199" t="s">
        <v>397</v>
      </c>
      <c r="E228" s="38"/>
      <c r="F228" s="200" t="s">
        <v>671</v>
      </c>
      <c r="G228" s="38"/>
      <c r="H228" s="38"/>
      <c r="I228" s="193"/>
      <c r="J228" s="38"/>
      <c r="K228" s="38"/>
      <c r="L228" s="39"/>
      <c r="M228" s="194"/>
      <c r="N228" s="195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397</v>
      </c>
      <c r="AU228" s="19" t="s">
        <v>89</v>
      </c>
    </row>
    <row r="229" s="15" customFormat="1">
      <c r="A229" s="15"/>
      <c r="B229" s="221"/>
      <c r="C229" s="15"/>
      <c r="D229" s="191" t="s">
        <v>519</v>
      </c>
      <c r="E229" s="222" t="s">
        <v>1</v>
      </c>
      <c r="F229" s="223" t="s">
        <v>3619</v>
      </c>
      <c r="G229" s="15"/>
      <c r="H229" s="222" t="s">
        <v>1</v>
      </c>
      <c r="I229" s="224"/>
      <c r="J229" s="15"/>
      <c r="K229" s="15"/>
      <c r="L229" s="221"/>
      <c r="M229" s="225"/>
      <c r="N229" s="226"/>
      <c r="O229" s="226"/>
      <c r="P229" s="226"/>
      <c r="Q229" s="226"/>
      <c r="R229" s="226"/>
      <c r="S229" s="226"/>
      <c r="T229" s="227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22" t="s">
        <v>519</v>
      </c>
      <c r="AU229" s="222" t="s">
        <v>89</v>
      </c>
      <c r="AV229" s="15" t="s">
        <v>87</v>
      </c>
      <c r="AW229" s="15" t="s">
        <v>35</v>
      </c>
      <c r="AX229" s="15" t="s">
        <v>79</v>
      </c>
      <c r="AY229" s="222" t="s">
        <v>230</v>
      </c>
    </row>
    <row r="230" s="13" customFormat="1">
      <c r="A230" s="13"/>
      <c r="B230" s="205"/>
      <c r="C230" s="13"/>
      <c r="D230" s="191" t="s">
        <v>519</v>
      </c>
      <c r="E230" s="206" t="s">
        <v>1</v>
      </c>
      <c r="F230" s="207" t="s">
        <v>3791</v>
      </c>
      <c r="G230" s="13"/>
      <c r="H230" s="208">
        <v>37.799999999999997</v>
      </c>
      <c r="I230" s="209"/>
      <c r="J230" s="13"/>
      <c r="K230" s="13"/>
      <c r="L230" s="205"/>
      <c r="M230" s="210"/>
      <c r="N230" s="211"/>
      <c r="O230" s="211"/>
      <c r="P230" s="211"/>
      <c r="Q230" s="211"/>
      <c r="R230" s="211"/>
      <c r="S230" s="211"/>
      <c r="T230" s="21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06" t="s">
        <v>519</v>
      </c>
      <c r="AU230" s="206" t="s">
        <v>89</v>
      </c>
      <c r="AV230" s="13" t="s">
        <v>89</v>
      </c>
      <c r="AW230" s="13" t="s">
        <v>35</v>
      </c>
      <c r="AX230" s="13" t="s">
        <v>79</v>
      </c>
      <c r="AY230" s="206" t="s">
        <v>230</v>
      </c>
    </row>
    <row r="231" s="14" customFormat="1">
      <c r="A231" s="14"/>
      <c r="B231" s="213"/>
      <c r="C231" s="14"/>
      <c r="D231" s="191" t="s">
        <v>519</v>
      </c>
      <c r="E231" s="214" t="s">
        <v>1</v>
      </c>
      <c r="F231" s="215" t="s">
        <v>534</v>
      </c>
      <c r="G231" s="14"/>
      <c r="H231" s="216">
        <v>37.799999999999997</v>
      </c>
      <c r="I231" s="217"/>
      <c r="J231" s="14"/>
      <c r="K231" s="14"/>
      <c r="L231" s="213"/>
      <c r="M231" s="218"/>
      <c r="N231" s="219"/>
      <c r="O231" s="219"/>
      <c r="P231" s="219"/>
      <c r="Q231" s="219"/>
      <c r="R231" s="219"/>
      <c r="S231" s="219"/>
      <c r="T231" s="220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14" t="s">
        <v>519</v>
      </c>
      <c r="AU231" s="214" t="s">
        <v>89</v>
      </c>
      <c r="AV231" s="14" t="s">
        <v>235</v>
      </c>
      <c r="AW231" s="14" t="s">
        <v>35</v>
      </c>
      <c r="AX231" s="14" t="s">
        <v>87</v>
      </c>
      <c r="AY231" s="214" t="s">
        <v>230</v>
      </c>
    </row>
    <row r="232" s="2" customFormat="1" ht="16.5" customHeight="1">
      <c r="A232" s="38"/>
      <c r="B232" s="177"/>
      <c r="C232" s="178" t="s">
        <v>297</v>
      </c>
      <c r="D232" s="178" t="s">
        <v>231</v>
      </c>
      <c r="E232" s="179" t="s">
        <v>673</v>
      </c>
      <c r="F232" s="180" t="s">
        <v>674</v>
      </c>
      <c r="G232" s="181" t="s">
        <v>514</v>
      </c>
      <c r="H232" s="182">
        <v>37.799999999999997</v>
      </c>
      <c r="I232" s="183"/>
      <c r="J232" s="184">
        <f>ROUND(I232*H232,2)</f>
        <v>0</v>
      </c>
      <c r="K232" s="180" t="s">
        <v>515</v>
      </c>
      <c r="L232" s="39"/>
      <c r="M232" s="185" t="s">
        <v>1</v>
      </c>
      <c r="N232" s="186" t="s">
        <v>44</v>
      </c>
      <c r="O232" s="77"/>
      <c r="P232" s="187">
        <f>O232*H232</f>
        <v>0</v>
      </c>
      <c r="Q232" s="187">
        <v>0</v>
      </c>
      <c r="R232" s="187">
        <f>Q232*H232</f>
        <v>0</v>
      </c>
      <c r="S232" s="187">
        <v>0</v>
      </c>
      <c r="T232" s="188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89" t="s">
        <v>235</v>
      </c>
      <c r="AT232" s="189" t="s">
        <v>231</v>
      </c>
      <c r="AU232" s="189" t="s">
        <v>89</v>
      </c>
      <c r="AY232" s="19" t="s">
        <v>230</v>
      </c>
      <c r="BE232" s="190">
        <f>IF(N232="základní",J232,0)</f>
        <v>0</v>
      </c>
      <c r="BF232" s="190">
        <f>IF(N232="snížená",J232,0)</f>
        <v>0</v>
      </c>
      <c r="BG232" s="190">
        <f>IF(N232="zákl. přenesená",J232,0)</f>
        <v>0</v>
      </c>
      <c r="BH232" s="190">
        <f>IF(N232="sníž. přenesená",J232,0)</f>
        <v>0</v>
      </c>
      <c r="BI232" s="190">
        <f>IF(N232="nulová",J232,0)</f>
        <v>0</v>
      </c>
      <c r="BJ232" s="19" t="s">
        <v>87</v>
      </c>
      <c r="BK232" s="190">
        <f>ROUND(I232*H232,2)</f>
        <v>0</v>
      </c>
      <c r="BL232" s="19" t="s">
        <v>235</v>
      </c>
      <c r="BM232" s="189" t="s">
        <v>3792</v>
      </c>
    </row>
    <row r="233" s="2" customFormat="1">
      <c r="A233" s="38"/>
      <c r="B233" s="39"/>
      <c r="C233" s="38"/>
      <c r="D233" s="191" t="s">
        <v>237</v>
      </c>
      <c r="E233" s="38"/>
      <c r="F233" s="192" t="s">
        <v>676</v>
      </c>
      <c r="G233" s="38"/>
      <c r="H233" s="38"/>
      <c r="I233" s="193"/>
      <c r="J233" s="38"/>
      <c r="K233" s="38"/>
      <c r="L233" s="39"/>
      <c r="M233" s="194"/>
      <c r="N233" s="195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237</v>
      </c>
      <c r="AU233" s="19" t="s">
        <v>89</v>
      </c>
    </row>
    <row r="234" s="2" customFormat="1">
      <c r="A234" s="38"/>
      <c r="B234" s="39"/>
      <c r="C234" s="38"/>
      <c r="D234" s="199" t="s">
        <v>397</v>
      </c>
      <c r="E234" s="38"/>
      <c r="F234" s="200" t="s">
        <v>677</v>
      </c>
      <c r="G234" s="38"/>
      <c r="H234" s="38"/>
      <c r="I234" s="193"/>
      <c r="J234" s="38"/>
      <c r="K234" s="38"/>
      <c r="L234" s="39"/>
      <c r="M234" s="194"/>
      <c r="N234" s="195"/>
      <c r="O234" s="77"/>
      <c r="P234" s="77"/>
      <c r="Q234" s="77"/>
      <c r="R234" s="77"/>
      <c r="S234" s="77"/>
      <c r="T234" s="7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T234" s="19" t="s">
        <v>397</v>
      </c>
      <c r="AU234" s="19" t="s">
        <v>89</v>
      </c>
    </row>
    <row r="235" s="2" customFormat="1" ht="21.75" customHeight="1">
      <c r="A235" s="38"/>
      <c r="B235" s="177"/>
      <c r="C235" s="178" t="s">
        <v>301</v>
      </c>
      <c r="D235" s="178" t="s">
        <v>231</v>
      </c>
      <c r="E235" s="179" t="s">
        <v>689</v>
      </c>
      <c r="F235" s="180" t="s">
        <v>690</v>
      </c>
      <c r="G235" s="181" t="s">
        <v>578</v>
      </c>
      <c r="H235" s="182">
        <v>79.799999999999997</v>
      </c>
      <c r="I235" s="183"/>
      <c r="J235" s="184">
        <f>ROUND(I235*H235,2)</f>
        <v>0</v>
      </c>
      <c r="K235" s="180" t="s">
        <v>515</v>
      </c>
      <c r="L235" s="39"/>
      <c r="M235" s="185" t="s">
        <v>1</v>
      </c>
      <c r="N235" s="186" t="s">
        <v>44</v>
      </c>
      <c r="O235" s="77"/>
      <c r="P235" s="187">
        <f>O235*H235</f>
        <v>0</v>
      </c>
      <c r="Q235" s="187">
        <v>0</v>
      </c>
      <c r="R235" s="187">
        <f>Q235*H235</f>
        <v>0</v>
      </c>
      <c r="S235" s="187">
        <v>0</v>
      </c>
      <c r="T235" s="188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89" t="s">
        <v>235</v>
      </c>
      <c r="AT235" s="189" t="s">
        <v>231</v>
      </c>
      <c r="AU235" s="189" t="s">
        <v>89</v>
      </c>
      <c r="AY235" s="19" t="s">
        <v>230</v>
      </c>
      <c r="BE235" s="190">
        <f>IF(N235="základní",J235,0)</f>
        <v>0</v>
      </c>
      <c r="BF235" s="190">
        <f>IF(N235="snížená",J235,0)</f>
        <v>0</v>
      </c>
      <c r="BG235" s="190">
        <f>IF(N235="zákl. přenesená",J235,0)</f>
        <v>0</v>
      </c>
      <c r="BH235" s="190">
        <f>IF(N235="sníž. přenesená",J235,0)</f>
        <v>0</v>
      </c>
      <c r="BI235" s="190">
        <f>IF(N235="nulová",J235,0)</f>
        <v>0</v>
      </c>
      <c r="BJ235" s="19" t="s">
        <v>87</v>
      </c>
      <c r="BK235" s="190">
        <f>ROUND(I235*H235,2)</f>
        <v>0</v>
      </c>
      <c r="BL235" s="19" t="s">
        <v>235</v>
      </c>
      <c r="BM235" s="189" t="s">
        <v>3793</v>
      </c>
    </row>
    <row r="236" s="2" customFormat="1">
      <c r="A236" s="38"/>
      <c r="B236" s="39"/>
      <c r="C236" s="38"/>
      <c r="D236" s="191" t="s">
        <v>237</v>
      </c>
      <c r="E236" s="38"/>
      <c r="F236" s="192" t="s">
        <v>692</v>
      </c>
      <c r="G236" s="38"/>
      <c r="H236" s="38"/>
      <c r="I236" s="193"/>
      <c r="J236" s="38"/>
      <c r="K236" s="38"/>
      <c r="L236" s="39"/>
      <c r="M236" s="194"/>
      <c r="N236" s="195"/>
      <c r="O236" s="77"/>
      <c r="P236" s="77"/>
      <c r="Q236" s="77"/>
      <c r="R236" s="77"/>
      <c r="S236" s="77"/>
      <c r="T236" s="7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T236" s="19" t="s">
        <v>237</v>
      </c>
      <c r="AU236" s="19" t="s">
        <v>89</v>
      </c>
    </row>
    <row r="237" s="2" customFormat="1">
      <c r="A237" s="38"/>
      <c r="B237" s="39"/>
      <c r="C237" s="38"/>
      <c r="D237" s="199" t="s">
        <v>397</v>
      </c>
      <c r="E237" s="38"/>
      <c r="F237" s="200" t="s">
        <v>693</v>
      </c>
      <c r="G237" s="38"/>
      <c r="H237" s="38"/>
      <c r="I237" s="193"/>
      <c r="J237" s="38"/>
      <c r="K237" s="38"/>
      <c r="L237" s="39"/>
      <c r="M237" s="194"/>
      <c r="N237" s="195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397</v>
      </c>
      <c r="AU237" s="19" t="s">
        <v>89</v>
      </c>
    </row>
    <row r="238" s="15" customFormat="1">
      <c r="A238" s="15"/>
      <c r="B238" s="221"/>
      <c r="C238" s="15"/>
      <c r="D238" s="191" t="s">
        <v>519</v>
      </c>
      <c r="E238" s="222" t="s">
        <v>1</v>
      </c>
      <c r="F238" s="223" t="s">
        <v>2039</v>
      </c>
      <c r="G238" s="15"/>
      <c r="H238" s="222" t="s">
        <v>1</v>
      </c>
      <c r="I238" s="224"/>
      <c r="J238" s="15"/>
      <c r="K238" s="15"/>
      <c r="L238" s="221"/>
      <c r="M238" s="225"/>
      <c r="N238" s="226"/>
      <c r="O238" s="226"/>
      <c r="P238" s="226"/>
      <c r="Q238" s="226"/>
      <c r="R238" s="226"/>
      <c r="S238" s="226"/>
      <c r="T238" s="227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22" t="s">
        <v>519</v>
      </c>
      <c r="AU238" s="222" t="s">
        <v>89</v>
      </c>
      <c r="AV238" s="15" t="s">
        <v>87</v>
      </c>
      <c r="AW238" s="15" t="s">
        <v>35</v>
      </c>
      <c r="AX238" s="15" t="s">
        <v>79</v>
      </c>
      <c r="AY238" s="222" t="s">
        <v>230</v>
      </c>
    </row>
    <row r="239" s="13" customFormat="1">
      <c r="A239" s="13"/>
      <c r="B239" s="205"/>
      <c r="C239" s="13"/>
      <c r="D239" s="191" t="s">
        <v>519</v>
      </c>
      <c r="E239" s="206" t="s">
        <v>1</v>
      </c>
      <c r="F239" s="207" t="s">
        <v>3769</v>
      </c>
      <c r="G239" s="13"/>
      <c r="H239" s="208">
        <v>69</v>
      </c>
      <c r="I239" s="209"/>
      <c r="J239" s="13"/>
      <c r="K239" s="13"/>
      <c r="L239" s="205"/>
      <c r="M239" s="210"/>
      <c r="N239" s="211"/>
      <c r="O239" s="211"/>
      <c r="P239" s="211"/>
      <c r="Q239" s="211"/>
      <c r="R239" s="211"/>
      <c r="S239" s="211"/>
      <c r="T239" s="21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06" t="s">
        <v>519</v>
      </c>
      <c r="AU239" s="206" t="s">
        <v>89</v>
      </c>
      <c r="AV239" s="13" t="s">
        <v>89</v>
      </c>
      <c r="AW239" s="13" t="s">
        <v>35</v>
      </c>
      <c r="AX239" s="13" t="s">
        <v>79</v>
      </c>
      <c r="AY239" s="206" t="s">
        <v>230</v>
      </c>
    </row>
    <row r="240" s="13" customFormat="1">
      <c r="A240" s="13"/>
      <c r="B240" s="205"/>
      <c r="C240" s="13"/>
      <c r="D240" s="191" t="s">
        <v>519</v>
      </c>
      <c r="E240" s="206" t="s">
        <v>1</v>
      </c>
      <c r="F240" s="207" t="s">
        <v>3772</v>
      </c>
      <c r="G240" s="13"/>
      <c r="H240" s="208">
        <v>10.800000000000001</v>
      </c>
      <c r="I240" s="209"/>
      <c r="J240" s="13"/>
      <c r="K240" s="13"/>
      <c r="L240" s="205"/>
      <c r="M240" s="210"/>
      <c r="N240" s="211"/>
      <c r="O240" s="211"/>
      <c r="P240" s="211"/>
      <c r="Q240" s="211"/>
      <c r="R240" s="211"/>
      <c r="S240" s="211"/>
      <c r="T240" s="21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06" t="s">
        <v>519</v>
      </c>
      <c r="AU240" s="206" t="s">
        <v>89</v>
      </c>
      <c r="AV240" s="13" t="s">
        <v>89</v>
      </c>
      <c r="AW240" s="13" t="s">
        <v>35</v>
      </c>
      <c r="AX240" s="13" t="s">
        <v>79</v>
      </c>
      <c r="AY240" s="206" t="s">
        <v>230</v>
      </c>
    </row>
    <row r="241" s="14" customFormat="1">
      <c r="A241" s="14"/>
      <c r="B241" s="213"/>
      <c r="C241" s="14"/>
      <c r="D241" s="191" t="s">
        <v>519</v>
      </c>
      <c r="E241" s="214" t="s">
        <v>1</v>
      </c>
      <c r="F241" s="215" t="s">
        <v>534</v>
      </c>
      <c r="G241" s="14"/>
      <c r="H241" s="216">
        <v>79.799999999999997</v>
      </c>
      <c r="I241" s="217"/>
      <c r="J241" s="14"/>
      <c r="K241" s="14"/>
      <c r="L241" s="213"/>
      <c r="M241" s="218"/>
      <c r="N241" s="219"/>
      <c r="O241" s="219"/>
      <c r="P241" s="219"/>
      <c r="Q241" s="219"/>
      <c r="R241" s="219"/>
      <c r="S241" s="219"/>
      <c r="T241" s="22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14" t="s">
        <v>519</v>
      </c>
      <c r="AU241" s="214" t="s">
        <v>89</v>
      </c>
      <c r="AV241" s="14" t="s">
        <v>235</v>
      </c>
      <c r="AW241" s="14" t="s">
        <v>35</v>
      </c>
      <c r="AX241" s="14" t="s">
        <v>87</v>
      </c>
      <c r="AY241" s="214" t="s">
        <v>230</v>
      </c>
    </row>
    <row r="242" s="2" customFormat="1" ht="24.15" customHeight="1">
      <c r="A242" s="38"/>
      <c r="B242" s="177"/>
      <c r="C242" s="178" t="s">
        <v>305</v>
      </c>
      <c r="D242" s="178" t="s">
        <v>231</v>
      </c>
      <c r="E242" s="179" t="s">
        <v>698</v>
      </c>
      <c r="F242" s="180" t="s">
        <v>699</v>
      </c>
      <c r="G242" s="181" t="s">
        <v>578</v>
      </c>
      <c r="H242" s="182">
        <v>399</v>
      </c>
      <c r="I242" s="183"/>
      <c r="J242" s="184">
        <f>ROUND(I242*H242,2)</f>
        <v>0</v>
      </c>
      <c r="K242" s="180" t="s">
        <v>515</v>
      </c>
      <c r="L242" s="39"/>
      <c r="M242" s="185" t="s">
        <v>1</v>
      </c>
      <c r="N242" s="186" t="s">
        <v>44</v>
      </c>
      <c r="O242" s="77"/>
      <c r="P242" s="187">
        <f>O242*H242</f>
        <v>0</v>
      </c>
      <c r="Q242" s="187">
        <v>0</v>
      </c>
      <c r="R242" s="187">
        <f>Q242*H242</f>
        <v>0</v>
      </c>
      <c r="S242" s="187">
        <v>0</v>
      </c>
      <c r="T242" s="188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89" t="s">
        <v>235</v>
      </c>
      <c r="AT242" s="189" t="s">
        <v>231</v>
      </c>
      <c r="AU242" s="189" t="s">
        <v>89</v>
      </c>
      <c r="AY242" s="19" t="s">
        <v>230</v>
      </c>
      <c r="BE242" s="190">
        <f>IF(N242="základní",J242,0)</f>
        <v>0</v>
      </c>
      <c r="BF242" s="190">
        <f>IF(N242="snížená",J242,0)</f>
        <v>0</v>
      </c>
      <c r="BG242" s="190">
        <f>IF(N242="zákl. přenesená",J242,0)</f>
        <v>0</v>
      </c>
      <c r="BH242" s="190">
        <f>IF(N242="sníž. přenesená",J242,0)</f>
        <v>0</v>
      </c>
      <c r="BI242" s="190">
        <f>IF(N242="nulová",J242,0)</f>
        <v>0</v>
      </c>
      <c r="BJ242" s="19" t="s">
        <v>87</v>
      </c>
      <c r="BK242" s="190">
        <f>ROUND(I242*H242,2)</f>
        <v>0</v>
      </c>
      <c r="BL242" s="19" t="s">
        <v>235</v>
      </c>
      <c r="BM242" s="189" t="s">
        <v>3794</v>
      </c>
    </row>
    <row r="243" s="2" customFormat="1">
      <c r="A243" s="38"/>
      <c r="B243" s="39"/>
      <c r="C243" s="38"/>
      <c r="D243" s="191" t="s">
        <v>237</v>
      </c>
      <c r="E243" s="38"/>
      <c r="F243" s="192" t="s">
        <v>701</v>
      </c>
      <c r="G243" s="38"/>
      <c r="H243" s="38"/>
      <c r="I243" s="193"/>
      <c r="J243" s="38"/>
      <c r="K243" s="38"/>
      <c r="L243" s="39"/>
      <c r="M243" s="194"/>
      <c r="N243" s="195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237</v>
      </c>
      <c r="AU243" s="19" t="s">
        <v>89</v>
      </c>
    </row>
    <row r="244" s="2" customFormat="1">
      <c r="A244" s="38"/>
      <c r="B244" s="39"/>
      <c r="C244" s="38"/>
      <c r="D244" s="199" t="s">
        <v>397</v>
      </c>
      <c r="E244" s="38"/>
      <c r="F244" s="200" t="s">
        <v>702</v>
      </c>
      <c r="G244" s="38"/>
      <c r="H244" s="38"/>
      <c r="I244" s="193"/>
      <c r="J244" s="38"/>
      <c r="K244" s="38"/>
      <c r="L244" s="39"/>
      <c r="M244" s="194"/>
      <c r="N244" s="195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397</v>
      </c>
      <c r="AU244" s="19" t="s">
        <v>89</v>
      </c>
    </row>
    <row r="245" s="15" customFormat="1">
      <c r="A245" s="15"/>
      <c r="B245" s="221"/>
      <c r="C245" s="15"/>
      <c r="D245" s="191" t="s">
        <v>519</v>
      </c>
      <c r="E245" s="222" t="s">
        <v>1</v>
      </c>
      <c r="F245" s="223" t="s">
        <v>2039</v>
      </c>
      <c r="G245" s="15"/>
      <c r="H245" s="222" t="s">
        <v>1</v>
      </c>
      <c r="I245" s="224"/>
      <c r="J245" s="15"/>
      <c r="K245" s="15"/>
      <c r="L245" s="221"/>
      <c r="M245" s="225"/>
      <c r="N245" s="226"/>
      <c r="O245" s="226"/>
      <c r="P245" s="226"/>
      <c r="Q245" s="226"/>
      <c r="R245" s="226"/>
      <c r="S245" s="226"/>
      <c r="T245" s="227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22" t="s">
        <v>519</v>
      </c>
      <c r="AU245" s="222" t="s">
        <v>89</v>
      </c>
      <c r="AV245" s="15" t="s">
        <v>87</v>
      </c>
      <c r="AW245" s="15" t="s">
        <v>35</v>
      </c>
      <c r="AX245" s="15" t="s">
        <v>79</v>
      </c>
      <c r="AY245" s="222" t="s">
        <v>230</v>
      </c>
    </row>
    <row r="246" s="13" customFormat="1">
      <c r="A246" s="13"/>
      <c r="B246" s="205"/>
      <c r="C246" s="13"/>
      <c r="D246" s="191" t="s">
        <v>519</v>
      </c>
      <c r="E246" s="206" t="s">
        <v>1</v>
      </c>
      <c r="F246" s="207" t="s">
        <v>3769</v>
      </c>
      <c r="G246" s="13"/>
      <c r="H246" s="208">
        <v>69</v>
      </c>
      <c r="I246" s="209"/>
      <c r="J246" s="13"/>
      <c r="K246" s="13"/>
      <c r="L246" s="205"/>
      <c r="M246" s="210"/>
      <c r="N246" s="211"/>
      <c r="O246" s="211"/>
      <c r="P246" s="211"/>
      <c r="Q246" s="211"/>
      <c r="R246" s="211"/>
      <c r="S246" s="211"/>
      <c r="T246" s="21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06" t="s">
        <v>519</v>
      </c>
      <c r="AU246" s="206" t="s">
        <v>89</v>
      </c>
      <c r="AV246" s="13" t="s">
        <v>89</v>
      </c>
      <c r="AW246" s="13" t="s">
        <v>35</v>
      </c>
      <c r="AX246" s="13" t="s">
        <v>79</v>
      </c>
      <c r="AY246" s="206" t="s">
        <v>230</v>
      </c>
    </row>
    <row r="247" s="13" customFormat="1">
      <c r="A247" s="13"/>
      <c r="B247" s="205"/>
      <c r="C247" s="13"/>
      <c r="D247" s="191" t="s">
        <v>519</v>
      </c>
      <c r="E247" s="206" t="s">
        <v>1</v>
      </c>
      <c r="F247" s="207" t="s">
        <v>3772</v>
      </c>
      <c r="G247" s="13"/>
      <c r="H247" s="208">
        <v>10.800000000000001</v>
      </c>
      <c r="I247" s="209"/>
      <c r="J247" s="13"/>
      <c r="K247" s="13"/>
      <c r="L247" s="205"/>
      <c r="M247" s="210"/>
      <c r="N247" s="211"/>
      <c r="O247" s="211"/>
      <c r="P247" s="211"/>
      <c r="Q247" s="211"/>
      <c r="R247" s="211"/>
      <c r="S247" s="211"/>
      <c r="T247" s="21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06" t="s">
        <v>519</v>
      </c>
      <c r="AU247" s="206" t="s">
        <v>89</v>
      </c>
      <c r="AV247" s="13" t="s">
        <v>89</v>
      </c>
      <c r="AW247" s="13" t="s">
        <v>35</v>
      </c>
      <c r="AX247" s="13" t="s">
        <v>79</v>
      </c>
      <c r="AY247" s="206" t="s">
        <v>230</v>
      </c>
    </row>
    <row r="248" s="14" customFormat="1">
      <c r="A248" s="14"/>
      <c r="B248" s="213"/>
      <c r="C248" s="14"/>
      <c r="D248" s="191" t="s">
        <v>519</v>
      </c>
      <c r="E248" s="214" t="s">
        <v>1</v>
      </c>
      <c r="F248" s="215" t="s">
        <v>534</v>
      </c>
      <c r="G248" s="14"/>
      <c r="H248" s="216">
        <v>79.799999999999997</v>
      </c>
      <c r="I248" s="217"/>
      <c r="J248" s="14"/>
      <c r="K248" s="14"/>
      <c r="L248" s="213"/>
      <c r="M248" s="218"/>
      <c r="N248" s="219"/>
      <c r="O248" s="219"/>
      <c r="P248" s="219"/>
      <c r="Q248" s="219"/>
      <c r="R248" s="219"/>
      <c r="S248" s="219"/>
      <c r="T248" s="220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14" t="s">
        <v>519</v>
      </c>
      <c r="AU248" s="214" t="s">
        <v>89</v>
      </c>
      <c r="AV248" s="14" t="s">
        <v>235</v>
      </c>
      <c r="AW248" s="14" t="s">
        <v>35</v>
      </c>
      <c r="AX248" s="14" t="s">
        <v>87</v>
      </c>
      <c r="AY248" s="214" t="s">
        <v>230</v>
      </c>
    </row>
    <row r="249" s="13" customFormat="1">
      <c r="A249" s="13"/>
      <c r="B249" s="205"/>
      <c r="C249" s="13"/>
      <c r="D249" s="191" t="s">
        <v>519</v>
      </c>
      <c r="E249" s="13"/>
      <c r="F249" s="207" t="s">
        <v>3795</v>
      </c>
      <c r="G249" s="13"/>
      <c r="H249" s="208">
        <v>399</v>
      </c>
      <c r="I249" s="209"/>
      <c r="J249" s="13"/>
      <c r="K249" s="13"/>
      <c r="L249" s="205"/>
      <c r="M249" s="210"/>
      <c r="N249" s="211"/>
      <c r="O249" s="211"/>
      <c r="P249" s="211"/>
      <c r="Q249" s="211"/>
      <c r="R249" s="211"/>
      <c r="S249" s="211"/>
      <c r="T249" s="21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06" t="s">
        <v>519</v>
      </c>
      <c r="AU249" s="206" t="s">
        <v>89</v>
      </c>
      <c r="AV249" s="13" t="s">
        <v>89</v>
      </c>
      <c r="AW249" s="13" t="s">
        <v>3</v>
      </c>
      <c r="AX249" s="13" t="s">
        <v>87</v>
      </c>
      <c r="AY249" s="206" t="s">
        <v>230</v>
      </c>
    </row>
    <row r="250" s="2" customFormat="1" ht="21.75" customHeight="1">
      <c r="A250" s="38"/>
      <c r="B250" s="177"/>
      <c r="C250" s="178" t="s">
        <v>310</v>
      </c>
      <c r="D250" s="178" t="s">
        <v>231</v>
      </c>
      <c r="E250" s="179" t="s">
        <v>704</v>
      </c>
      <c r="F250" s="180" t="s">
        <v>705</v>
      </c>
      <c r="G250" s="181" t="s">
        <v>578</v>
      </c>
      <c r="H250" s="182">
        <v>14.964</v>
      </c>
      <c r="I250" s="183"/>
      <c r="J250" s="184">
        <f>ROUND(I250*H250,2)</f>
        <v>0</v>
      </c>
      <c r="K250" s="180" t="s">
        <v>515</v>
      </c>
      <c r="L250" s="39"/>
      <c r="M250" s="185" t="s">
        <v>1</v>
      </c>
      <c r="N250" s="186" t="s">
        <v>44</v>
      </c>
      <c r="O250" s="77"/>
      <c r="P250" s="187">
        <f>O250*H250</f>
        <v>0</v>
      </c>
      <c r="Q250" s="187">
        <v>0</v>
      </c>
      <c r="R250" s="187">
        <f>Q250*H250</f>
        <v>0</v>
      </c>
      <c r="S250" s="187">
        <v>0</v>
      </c>
      <c r="T250" s="188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89" t="s">
        <v>235</v>
      </c>
      <c r="AT250" s="189" t="s">
        <v>231</v>
      </c>
      <c r="AU250" s="189" t="s">
        <v>89</v>
      </c>
      <c r="AY250" s="19" t="s">
        <v>230</v>
      </c>
      <c r="BE250" s="190">
        <f>IF(N250="základní",J250,0)</f>
        <v>0</v>
      </c>
      <c r="BF250" s="190">
        <f>IF(N250="snížená",J250,0)</f>
        <v>0</v>
      </c>
      <c r="BG250" s="190">
        <f>IF(N250="zákl. přenesená",J250,0)</f>
        <v>0</v>
      </c>
      <c r="BH250" s="190">
        <f>IF(N250="sníž. přenesená",J250,0)</f>
        <v>0</v>
      </c>
      <c r="BI250" s="190">
        <f>IF(N250="nulová",J250,0)</f>
        <v>0</v>
      </c>
      <c r="BJ250" s="19" t="s">
        <v>87</v>
      </c>
      <c r="BK250" s="190">
        <f>ROUND(I250*H250,2)</f>
        <v>0</v>
      </c>
      <c r="BL250" s="19" t="s">
        <v>235</v>
      </c>
      <c r="BM250" s="189" t="s">
        <v>3796</v>
      </c>
    </row>
    <row r="251" s="2" customFormat="1">
      <c r="A251" s="38"/>
      <c r="B251" s="39"/>
      <c r="C251" s="38"/>
      <c r="D251" s="191" t="s">
        <v>237</v>
      </c>
      <c r="E251" s="38"/>
      <c r="F251" s="192" t="s">
        <v>707</v>
      </c>
      <c r="G251" s="38"/>
      <c r="H251" s="38"/>
      <c r="I251" s="193"/>
      <c r="J251" s="38"/>
      <c r="K251" s="38"/>
      <c r="L251" s="39"/>
      <c r="M251" s="194"/>
      <c r="N251" s="195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237</v>
      </c>
      <c r="AU251" s="19" t="s">
        <v>89</v>
      </c>
    </row>
    <row r="252" s="2" customFormat="1">
      <c r="A252" s="38"/>
      <c r="B252" s="39"/>
      <c r="C252" s="38"/>
      <c r="D252" s="199" t="s">
        <v>397</v>
      </c>
      <c r="E252" s="38"/>
      <c r="F252" s="200" t="s">
        <v>708</v>
      </c>
      <c r="G252" s="38"/>
      <c r="H252" s="38"/>
      <c r="I252" s="193"/>
      <c r="J252" s="38"/>
      <c r="K252" s="38"/>
      <c r="L252" s="39"/>
      <c r="M252" s="194"/>
      <c r="N252" s="195"/>
      <c r="O252" s="77"/>
      <c r="P252" s="77"/>
      <c r="Q252" s="77"/>
      <c r="R252" s="77"/>
      <c r="S252" s="77"/>
      <c r="T252" s="7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19" t="s">
        <v>397</v>
      </c>
      <c r="AU252" s="19" t="s">
        <v>89</v>
      </c>
    </row>
    <row r="253" s="15" customFormat="1">
      <c r="A253" s="15"/>
      <c r="B253" s="221"/>
      <c r="C253" s="15"/>
      <c r="D253" s="191" t="s">
        <v>519</v>
      </c>
      <c r="E253" s="222" t="s">
        <v>1</v>
      </c>
      <c r="F253" s="223" t="s">
        <v>2039</v>
      </c>
      <c r="G253" s="15"/>
      <c r="H253" s="222" t="s">
        <v>1</v>
      </c>
      <c r="I253" s="224"/>
      <c r="J253" s="15"/>
      <c r="K253" s="15"/>
      <c r="L253" s="221"/>
      <c r="M253" s="225"/>
      <c r="N253" s="226"/>
      <c r="O253" s="226"/>
      <c r="P253" s="226"/>
      <c r="Q253" s="226"/>
      <c r="R253" s="226"/>
      <c r="S253" s="226"/>
      <c r="T253" s="227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22" t="s">
        <v>519</v>
      </c>
      <c r="AU253" s="222" t="s">
        <v>89</v>
      </c>
      <c r="AV253" s="15" t="s">
        <v>87</v>
      </c>
      <c r="AW253" s="15" t="s">
        <v>35</v>
      </c>
      <c r="AX253" s="15" t="s">
        <v>79</v>
      </c>
      <c r="AY253" s="222" t="s">
        <v>230</v>
      </c>
    </row>
    <row r="254" s="13" customFormat="1">
      <c r="A254" s="13"/>
      <c r="B254" s="205"/>
      <c r="C254" s="13"/>
      <c r="D254" s="191" t="s">
        <v>519</v>
      </c>
      <c r="E254" s="206" t="s">
        <v>1</v>
      </c>
      <c r="F254" s="207" t="s">
        <v>3774</v>
      </c>
      <c r="G254" s="13"/>
      <c r="H254" s="208">
        <v>6.4690000000000003</v>
      </c>
      <c r="I254" s="209"/>
      <c r="J254" s="13"/>
      <c r="K254" s="13"/>
      <c r="L254" s="205"/>
      <c r="M254" s="210"/>
      <c r="N254" s="211"/>
      <c r="O254" s="211"/>
      <c r="P254" s="211"/>
      <c r="Q254" s="211"/>
      <c r="R254" s="211"/>
      <c r="S254" s="211"/>
      <c r="T254" s="21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06" t="s">
        <v>519</v>
      </c>
      <c r="AU254" s="206" t="s">
        <v>89</v>
      </c>
      <c r="AV254" s="13" t="s">
        <v>89</v>
      </c>
      <c r="AW254" s="13" t="s">
        <v>35</v>
      </c>
      <c r="AX254" s="13" t="s">
        <v>79</v>
      </c>
      <c r="AY254" s="206" t="s">
        <v>230</v>
      </c>
    </row>
    <row r="255" s="13" customFormat="1">
      <c r="A255" s="13"/>
      <c r="B255" s="205"/>
      <c r="C255" s="13"/>
      <c r="D255" s="191" t="s">
        <v>519</v>
      </c>
      <c r="E255" s="206" t="s">
        <v>1</v>
      </c>
      <c r="F255" s="207" t="s">
        <v>3776</v>
      </c>
      <c r="G255" s="13"/>
      <c r="H255" s="208">
        <v>1.0129999999999999</v>
      </c>
      <c r="I255" s="209"/>
      <c r="J255" s="13"/>
      <c r="K255" s="13"/>
      <c r="L255" s="205"/>
      <c r="M255" s="210"/>
      <c r="N255" s="211"/>
      <c r="O255" s="211"/>
      <c r="P255" s="211"/>
      <c r="Q255" s="211"/>
      <c r="R255" s="211"/>
      <c r="S255" s="211"/>
      <c r="T255" s="21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06" t="s">
        <v>519</v>
      </c>
      <c r="AU255" s="206" t="s">
        <v>89</v>
      </c>
      <c r="AV255" s="13" t="s">
        <v>89</v>
      </c>
      <c r="AW255" s="13" t="s">
        <v>35</v>
      </c>
      <c r="AX255" s="13" t="s">
        <v>79</v>
      </c>
      <c r="AY255" s="206" t="s">
        <v>230</v>
      </c>
    </row>
    <row r="256" s="13" customFormat="1">
      <c r="A256" s="13"/>
      <c r="B256" s="205"/>
      <c r="C256" s="13"/>
      <c r="D256" s="191" t="s">
        <v>519</v>
      </c>
      <c r="E256" s="206" t="s">
        <v>1</v>
      </c>
      <c r="F256" s="207" t="s">
        <v>3774</v>
      </c>
      <c r="G256" s="13"/>
      <c r="H256" s="208">
        <v>6.4690000000000003</v>
      </c>
      <c r="I256" s="209"/>
      <c r="J256" s="13"/>
      <c r="K256" s="13"/>
      <c r="L256" s="205"/>
      <c r="M256" s="210"/>
      <c r="N256" s="211"/>
      <c r="O256" s="211"/>
      <c r="P256" s="211"/>
      <c r="Q256" s="211"/>
      <c r="R256" s="211"/>
      <c r="S256" s="211"/>
      <c r="T256" s="21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06" t="s">
        <v>519</v>
      </c>
      <c r="AU256" s="206" t="s">
        <v>89</v>
      </c>
      <c r="AV256" s="13" t="s">
        <v>89</v>
      </c>
      <c r="AW256" s="13" t="s">
        <v>35</v>
      </c>
      <c r="AX256" s="13" t="s">
        <v>79</v>
      </c>
      <c r="AY256" s="206" t="s">
        <v>230</v>
      </c>
    </row>
    <row r="257" s="13" customFormat="1">
      <c r="A257" s="13"/>
      <c r="B257" s="205"/>
      <c r="C257" s="13"/>
      <c r="D257" s="191" t="s">
        <v>519</v>
      </c>
      <c r="E257" s="206" t="s">
        <v>1</v>
      </c>
      <c r="F257" s="207" t="s">
        <v>3776</v>
      </c>
      <c r="G257" s="13"/>
      <c r="H257" s="208">
        <v>1.0129999999999999</v>
      </c>
      <c r="I257" s="209"/>
      <c r="J257" s="13"/>
      <c r="K257" s="13"/>
      <c r="L257" s="205"/>
      <c r="M257" s="210"/>
      <c r="N257" s="211"/>
      <c r="O257" s="211"/>
      <c r="P257" s="211"/>
      <c r="Q257" s="211"/>
      <c r="R257" s="211"/>
      <c r="S257" s="211"/>
      <c r="T257" s="21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06" t="s">
        <v>519</v>
      </c>
      <c r="AU257" s="206" t="s">
        <v>89</v>
      </c>
      <c r="AV257" s="13" t="s">
        <v>89</v>
      </c>
      <c r="AW257" s="13" t="s">
        <v>35</v>
      </c>
      <c r="AX257" s="13" t="s">
        <v>79</v>
      </c>
      <c r="AY257" s="206" t="s">
        <v>230</v>
      </c>
    </row>
    <row r="258" s="14" customFormat="1">
      <c r="A258" s="14"/>
      <c r="B258" s="213"/>
      <c r="C258" s="14"/>
      <c r="D258" s="191" t="s">
        <v>519</v>
      </c>
      <c r="E258" s="214" t="s">
        <v>1</v>
      </c>
      <c r="F258" s="215" t="s">
        <v>534</v>
      </c>
      <c r="G258" s="14"/>
      <c r="H258" s="216">
        <v>14.964</v>
      </c>
      <c r="I258" s="217"/>
      <c r="J258" s="14"/>
      <c r="K258" s="14"/>
      <c r="L258" s="213"/>
      <c r="M258" s="218"/>
      <c r="N258" s="219"/>
      <c r="O258" s="219"/>
      <c r="P258" s="219"/>
      <c r="Q258" s="219"/>
      <c r="R258" s="219"/>
      <c r="S258" s="219"/>
      <c r="T258" s="22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14" t="s">
        <v>519</v>
      </c>
      <c r="AU258" s="214" t="s">
        <v>89</v>
      </c>
      <c r="AV258" s="14" t="s">
        <v>235</v>
      </c>
      <c r="AW258" s="14" t="s">
        <v>35</v>
      </c>
      <c r="AX258" s="14" t="s">
        <v>87</v>
      </c>
      <c r="AY258" s="214" t="s">
        <v>230</v>
      </c>
    </row>
    <row r="259" s="2" customFormat="1" ht="24.15" customHeight="1">
      <c r="A259" s="38"/>
      <c r="B259" s="177"/>
      <c r="C259" s="178" t="s">
        <v>7</v>
      </c>
      <c r="D259" s="178" t="s">
        <v>231</v>
      </c>
      <c r="E259" s="179" t="s">
        <v>713</v>
      </c>
      <c r="F259" s="180" t="s">
        <v>714</v>
      </c>
      <c r="G259" s="181" t="s">
        <v>578</v>
      </c>
      <c r="H259" s="182">
        <v>74.819999999999993</v>
      </c>
      <c r="I259" s="183"/>
      <c r="J259" s="184">
        <f>ROUND(I259*H259,2)</f>
        <v>0</v>
      </c>
      <c r="K259" s="180" t="s">
        <v>515</v>
      </c>
      <c r="L259" s="39"/>
      <c r="M259" s="185" t="s">
        <v>1</v>
      </c>
      <c r="N259" s="186" t="s">
        <v>44</v>
      </c>
      <c r="O259" s="77"/>
      <c r="P259" s="187">
        <f>O259*H259</f>
        <v>0</v>
      </c>
      <c r="Q259" s="187">
        <v>0</v>
      </c>
      <c r="R259" s="187">
        <f>Q259*H259</f>
        <v>0</v>
      </c>
      <c r="S259" s="187">
        <v>0</v>
      </c>
      <c r="T259" s="188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89" t="s">
        <v>235</v>
      </c>
      <c r="AT259" s="189" t="s">
        <v>231</v>
      </c>
      <c r="AU259" s="189" t="s">
        <v>89</v>
      </c>
      <c r="AY259" s="19" t="s">
        <v>230</v>
      </c>
      <c r="BE259" s="190">
        <f>IF(N259="základní",J259,0)</f>
        <v>0</v>
      </c>
      <c r="BF259" s="190">
        <f>IF(N259="snížená",J259,0)</f>
        <v>0</v>
      </c>
      <c r="BG259" s="190">
        <f>IF(N259="zákl. přenesená",J259,0)</f>
        <v>0</v>
      </c>
      <c r="BH259" s="190">
        <f>IF(N259="sníž. přenesená",J259,0)</f>
        <v>0</v>
      </c>
      <c r="BI259" s="190">
        <f>IF(N259="nulová",J259,0)</f>
        <v>0</v>
      </c>
      <c r="BJ259" s="19" t="s">
        <v>87</v>
      </c>
      <c r="BK259" s="190">
        <f>ROUND(I259*H259,2)</f>
        <v>0</v>
      </c>
      <c r="BL259" s="19" t="s">
        <v>235</v>
      </c>
      <c r="BM259" s="189" t="s">
        <v>3797</v>
      </c>
    </row>
    <row r="260" s="2" customFormat="1">
      <c r="A260" s="38"/>
      <c r="B260" s="39"/>
      <c r="C260" s="38"/>
      <c r="D260" s="191" t="s">
        <v>237</v>
      </c>
      <c r="E260" s="38"/>
      <c r="F260" s="192" t="s">
        <v>716</v>
      </c>
      <c r="G260" s="38"/>
      <c r="H260" s="38"/>
      <c r="I260" s="193"/>
      <c r="J260" s="38"/>
      <c r="K260" s="38"/>
      <c r="L260" s="39"/>
      <c r="M260" s="194"/>
      <c r="N260" s="195"/>
      <c r="O260" s="77"/>
      <c r="P260" s="77"/>
      <c r="Q260" s="77"/>
      <c r="R260" s="77"/>
      <c r="S260" s="77"/>
      <c r="T260" s="7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T260" s="19" t="s">
        <v>237</v>
      </c>
      <c r="AU260" s="19" t="s">
        <v>89</v>
      </c>
    </row>
    <row r="261" s="2" customFormat="1">
      <c r="A261" s="38"/>
      <c r="B261" s="39"/>
      <c r="C261" s="38"/>
      <c r="D261" s="199" t="s">
        <v>397</v>
      </c>
      <c r="E261" s="38"/>
      <c r="F261" s="200" t="s">
        <v>717</v>
      </c>
      <c r="G261" s="38"/>
      <c r="H261" s="38"/>
      <c r="I261" s="193"/>
      <c r="J261" s="38"/>
      <c r="K261" s="38"/>
      <c r="L261" s="39"/>
      <c r="M261" s="194"/>
      <c r="N261" s="195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397</v>
      </c>
      <c r="AU261" s="19" t="s">
        <v>89</v>
      </c>
    </row>
    <row r="262" s="15" customFormat="1">
      <c r="A262" s="15"/>
      <c r="B262" s="221"/>
      <c r="C262" s="15"/>
      <c r="D262" s="191" t="s">
        <v>519</v>
      </c>
      <c r="E262" s="222" t="s">
        <v>1</v>
      </c>
      <c r="F262" s="223" t="s">
        <v>2039</v>
      </c>
      <c r="G262" s="15"/>
      <c r="H262" s="222" t="s">
        <v>1</v>
      </c>
      <c r="I262" s="224"/>
      <c r="J262" s="15"/>
      <c r="K262" s="15"/>
      <c r="L262" s="221"/>
      <c r="M262" s="225"/>
      <c r="N262" s="226"/>
      <c r="O262" s="226"/>
      <c r="P262" s="226"/>
      <c r="Q262" s="226"/>
      <c r="R262" s="226"/>
      <c r="S262" s="226"/>
      <c r="T262" s="227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22" t="s">
        <v>519</v>
      </c>
      <c r="AU262" s="222" t="s">
        <v>89</v>
      </c>
      <c r="AV262" s="15" t="s">
        <v>87</v>
      </c>
      <c r="AW262" s="15" t="s">
        <v>35</v>
      </c>
      <c r="AX262" s="15" t="s">
        <v>79</v>
      </c>
      <c r="AY262" s="222" t="s">
        <v>230</v>
      </c>
    </row>
    <row r="263" s="13" customFormat="1">
      <c r="A263" s="13"/>
      <c r="B263" s="205"/>
      <c r="C263" s="13"/>
      <c r="D263" s="191" t="s">
        <v>519</v>
      </c>
      <c r="E263" s="206" t="s">
        <v>1</v>
      </c>
      <c r="F263" s="207" t="s">
        <v>3774</v>
      </c>
      <c r="G263" s="13"/>
      <c r="H263" s="208">
        <v>6.4690000000000003</v>
      </c>
      <c r="I263" s="209"/>
      <c r="J263" s="13"/>
      <c r="K263" s="13"/>
      <c r="L263" s="205"/>
      <c r="M263" s="210"/>
      <c r="N263" s="211"/>
      <c r="O263" s="211"/>
      <c r="P263" s="211"/>
      <c r="Q263" s="211"/>
      <c r="R263" s="211"/>
      <c r="S263" s="211"/>
      <c r="T263" s="21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06" t="s">
        <v>519</v>
      </c>
      <c r="AU263" s="206" t="s">
        <v>89</v>
      </c>
      <c r="AV263" s="13" t="s">
        <v>89</v>
      </c>
      <c r="AW263" s="13" t="s">
        <v>35</v>
      </c>
      <c r="AX263" s="13" t="s">
        <v>79</v>
      </c>
      <c r="AY263" s="206" t="s">
        <v>230</v>
      </c>
    </row>
    <row r="264" s="13" customFormat="1">
      <c r="A264" s="13"/>
      <c r="B264" s="205"/>
      <c r="C264" s="13"/>
      <c r="D264" s="191" t="s">
        <v>519</v>
      </c>
      <c r="E264" s="206" t="s">
        <v>1</v>
      </c>
      <c r="F264" s="207" t="s">
        <v>3776</v>
      </c>
      <c r="G264" s="13"/>
      <c r="H264" s="208">
        <v>1.0129999999999999</v>
      </c>
      <c r="I264" s="209"/>
      <c r="J264" s="13"/>
      <c r="K264" s="13"/>
      <c r="L264" s="205"/>
      <c r="M264" s="210"/>
      <c r="N264" s="211"/>
      <c r="O264" s="211"/>
      <c r="P264" s="211"/>
      <c r="Q264" s="211"/>
      <c r="R264" s="211"/>
      <c r="S264" s="211"/>
      <c r="T264" s="21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06" t="s">
        <v>519</v>
      </c>
      <c r="AU264" s="206" t="s">
        <v>89</v>
      </c>
      <c r="AV264" s="13" t="s">
        <v>89</v>
      </c>
      <c r="AW264" s="13" t="s">
        <v>35</v>
      </c>
      <c r="AX264" s="13" t="s">
        <v>79</v>
      </c>
      <c r="AY264" s="206" t="s">
        <v>230</v>
      </c>
    </row>
    <row r="265" s="13" customFormat="1">
      <c r="A265" s="13"/>
      <c r="B265" s="205"/>
      <c r="C265" s="13"/>
      <c r="D265" s="191" t="s">
        <v>519</v>
      </c>
      <c r="E265" s="206" t="s">
        <v>1</v>
      </c>
      <c r="F265" s="207" t="s">
        <v>3774</v>
      </c>
      <c r="G265" s="13"/>
      <c r="H265" s="208">
        <v>6.4690000000000003</v>
      </c>
      <c r="I265" s="209"/>
      <c r="J265" s="13"/>
      <c r="K265" s="13"/>
      <c r="L265" s="205"/>
      <c r="M265" s="210"/>
      <c r="N265" s="211"/>
      <c r="O265" s="211"/>
      <c r="P265" s="211"/>
      <c r="Q265" s="211"/>
      <c r="R265" s="211"/>
      <c r="S265" s="211"/>
      <c r="T265" s="21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06" t="s">
        <v>519</v>
      </c>
      <c r="AU265" s="206" t="s">
        <v>89</v>
      </c>
      <c r="AV265" s="13" t="s">
        <v>89</v>
      </c>
      <c r="AW265" s="13" t="s">
        <v>35</v>
      </c>
      <c r="AX265" s="13" t="s">
        <v>79</v>
      </c>
      <c r="AY265" s="206" t="s">
        <v>230</v>
      </c>
    </row>
    <row r="266" s="13" customFormat="1">
      <c r="A266" s="13"/>
      <c r="B266" s="205"/>
      <c r="C266" s="13"/>
      <c r="D266" s="191" t="s">
        <v>519</v>
      </c>
      <c r="E266" s="206" t="s">
        <v>1</v>
      </c>
      <c r="F266" s="207" t="s">
        <v>3776</v>
      </c>
      <c r="G266" s="13"/>
      <c r="H266" s="208">
        <v>1.0129999999999999</v>
      </c>
      <c r="I266" s="209"/>
      <c r="J266" s="13"/>
      <c r="K266" s="13"/>
      <c r="L266" s="205"/>
      <c r="M266" s="210"/>
      <c r="N266" s="211"/>
      <c r="O266" s="211"/>
      <c r="P266" s="211"/>
      <c r="Q266" s="211"/>
      <c r="R266" s="211"/>
      <c r="S266" s="211"/>
      <c r="T266" s="21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06" t="s">
        <v>519</v>
      </c>
      <c r="AU266" s="206" t="s">
        <v>89</v>
      </c>
      <c r="AV266" s="13" t="s">
        <v>89</v>
      </c>
      <c r="AW266" s="13" t="s">
        <v>35</v>
      </c>
      <c r="AX266" s="13" t="s">
        <v>79</v>
      </c>
      <c r="AY266" s="206" t="s">
        <v>230</v>
      </c>
    </row>
    <row r="267" s="14" customFormat="1">
      <c r="A267" s="14"/>
      <c r="B267" s="213"/>
      <c r="C267" s="14"/>
      <c r="D267" s="191" t="s">
        <v>519</v>
      </c>
      <c r="E267" s="214" t="s">
        <v>1</v>
      </c>
      <c r="F267" s="215" t="s">
        <v>534</v>
      </c>
      <c r="G267" s="14"/>
      <c r="H267" s="216">
        <v>14.964</v>
      </c>
      <c r="I267" s="217"/>
      <c r="J267" s="14"/>
      <c r="K267" s="14"/>
      <c r="L267" s="213"/>
      <c r="M267" s="218"/>
      <c r="N267" s="219"/>
      <c r="O267" s="219"/>
      <c r="P267" s="219"/>
      <c r="Q267" s="219"/>
      <c r="R267" s="219"/>
      <c r="S267" s="219"/>
      <c r="T267" s="220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14" t="s">
        <v>519</v>
      </c>
      <c r="AU267" s="214" t="s">
        <v>89</v>
      </c>
      <c r="AV267" s="14" t="s">
        <v>235</v>
      </c>
      <c r="AW267" s="14" t="s">
        <v>35</v>
      </c>
      <c r="AX267" s="14" t="s">
        <v>87</v>
      </c>
      <c r="AY267" s="214" t="s">
        <v>230</v>
      </c>
    </row>
    <row r="268" s="13" customFormat="1">
      <c r="A268" s="13"/>
      <c r="B268" s="205"/>
      <c r="C268" s="13"/>
      <c r="D268" s="191" t="s">
        <v>519</v>
      </c>
      <c r="E268" s="13"/>
      <c r="F268" s="207" t="s">
        <v>3798</v>
      </c>
      <c r="G268" s="13"/>
      <c r="H268" s="208">
        <v>74.819999999999993</v>
      </c>
      <c r="I268" s="209"/>
      <c r="J268" s="13"/>
      <c r="K268" s="13"/>
      <c r="L268" s="205"/>
      <c r="M268" s="210"/>
      <c r="N268" s="211"/>
      <c r="O268" s="211"/>
      <c r="P268" s="211"/>
      <c r="Q268" s="211"/>
      <c r="R268" s="211"/>
      <c r="S268" s="211"/>
      <c r="T268" s="21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06" t="s">
        <v>519</v>
      </c>
      <c r="AU268" s="206" t="s">
        <v>89</v>
      </c>
      <c r="AV268" s="13" t="s">
        <v>89</v>
      </c>
      <c r="AW268" s="13" t="s">
        <v>3</v>
      </c>
      <c r="AX268" s="13" t="s">
        <v>87</v>
      </c>
      <c r="AY268" s="206" t="s">
        <v>230</v>
      </c>
    </row>
    <row r="269" s="2" customFormat="1" ht="21.75" customHeight="1">
      <c r="A269" s="38"/>
      <c r="B269" s="177"/>
      <c r="C269" s="178" t="s">
        <v>317</v>
      </c>
      <c r="D269" s="178" t="s">
        <v>231</v>
      </c>
      <c r="E269" s="179" t="s">
        <v>719</v>
      </c>
      <c r="F269" s="180" t="s">
        <v>720</v>
      </c>
      <c r="G269" s="181" t="s">
        <v>578</v>
      </c>
      <c r="H269" s="182">
        <v>4.9880000000000004</v>
      </c>
      <c r="I269" s="183"/>
      <c r="J269" s="184">
        <f>ROUND(I269*H269,2)</f>
        <v>0</v>
      </c>
      <c r="K269" s="180" t="s">
        <v>515</v>
      </c>
      <c r="L269" s="39"/>
      <c r="M269" s="185" t="s">
        <v>1</v>
      </c>
      <c r="N269" s="186" t="s">
        <v>44</v>
      </c>
      <c r="O269" s="77"/>
      <c r="P269" s="187">
        <f>O269*H269</f>
        <v>0</v>
      </c>
      <c r="Q269" s="187">
        <v>0</v>
      </c>
      <c r="R269" s="187">
        <f>Q269*H269</f>
        <v>0</v>
      </c>
      <c r="S269" s="187">
        <v>0</v>
      </c>
      <c r="T269" s="188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89" t="s">
        <v>235</v>
      </c>
      <c r="AT269" s="189" t="s">
        <v>231</v>
      </c>
      <c r="AU269" s="189" t="s">
        <v>89</v>
      </c>
      <c r="AY269" s="19" t="s">
        <v>230</v>
      </c>
      <c r="BE269" s="190">
        <f>IF(N269="základní",J269,0)</f>
        <v>0</v>
      </c>
      <c r="BF269" s="190">
        <f>IF(N269="snížená",J269,0)</f>
        <v>0</v>
      </c>
      <c r="BG269" s="190">
        <f>IF(N269="zákl. přenesená",J269,0)</f>
        <v>0</v>
      </c>
      <c r="BH269" s="190">
        <f>IF(N269="sníž. přenesená",J269,0)</f>
        <v>0</v>
      </c>
      <c r="BI269" s="190">
        <f>IF(N269="nulová",J269,0)</f>
        <v>0</v>
      </c>
      <c r="BJ269" s="19" t="s">
        <v>87</v>
      </c>
      <c r="BK269" s="190">
        <f>ROUND(I269*H269,2)</f>
        <v>0</v>
      </c>
      <c r="BL269" s="19" t="s">
        <v>235</v>
      </c>
      <c r="BM269" s="189" t="s">
        <v>3799</v>
      </c>
    </row>
    <row r="270" s="2" customFormat="1">
      <c r="A270" s="38"/>
      <c r="B270" s="39"/>
      <c r="C270" s="38"/>
      <c r="D270" s="191" t="s">
        <v>237</v>
      </c>
      <c r="E270" s="38"/>
      <c r="F270" s="192" t="s">
        <v>722</v>
      </c>
      <c r="G270" s="38"/>
      <c r="H270" s="38"/>
      <c r="I270" s="193"/>
      <c r="J270" s="38"/>
      <c r="K270" s="38"/>
      <c r="L270" s="39"/>
      <c r="M270" s="194"/>
      <c r="N270" s="195"/>
      <c r="O270" s="77"/>
      <c r="P270" s="77"/>
      <c r="Q270" s="77"/>
      <c r="R270" s="77"/>
      <c r="S270" s="77"/>
      <c r="T270" s="7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19" t="s">
        <v>237</v>
      </c>
      <c r="AU270" s="19" t="s">
        <v>89</v>
      </c>
    </row>
    <row r="271" s="2" customFormat="1">
      <c r="A271" s="38"/>
      <c r="B271" s="39"/>
      <c r="C271" s="38"/>
      <c r="D271" s="199" t="s">
        <v>397</v>
      </c>
      <c r="E271" s="38"/>
      <c r="F271" s="200" t="s">
        <v>723</v>
      </c>
      <c r="G271" s="38"/>
      <c r="H271" s="38"/>
      <c r="I271" s="193"/>
      <c r="J271" s="38"/>
      <c r="K271" s="38"/>
      <c r="L271" s="39"/>
      <c r="M271" s="194"/>
      <c r="N271" s="195"/>
      <c r="O271" s="77"/>
      <c r="P271" s="77"/>
      <c r="Q271" s="77"/>
      <c r="R271" s="77"/>
      <c r="S271" s="77"/>
      <c r="T271" s="7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19" t="s">
        <v>397</v>
      </c>
      <c r="AU271" s="19" t="s">
        <v>89</v>
      </c>
    </row>
    <row r="272" s="15" customFormat="1">
      <c r="A272" s="15"/>
      <c r="B272" s="221"/>
      <c r="C272" s="15"/>
      <c r="D272" s="191" t="s">
        <v>519</v>
      </c>
      <c r="E272" s="222" t="s">
        <v>1</v>
      </c>
      <c r="F272" s="223" t="s">
        <v>2039</v>
      </c>
      <c r="G272" s="15"/>
      <c r="H272" s="222" t="s">
        <v>1</v>
      </c>
      <c r="I272" s="224"/>
      <c r="J272" s="15"/>
      <c r="K272" s="15"/>
      <c r="L272" s="221"/>
      <c r="M272" s="225"/>
      <c r="N272" s="226"/>
      <c r="O272" s="226"/>
      <c r="P272" s="226"/>
      <c r="Q272" s="226"/>
      <c r="R272" s="226"/>
      <c r="S272" s="226"/>
      <c r="T272" s="227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22" t="s">
        <v>519</v>
      </c>
      <c r="AU272" s="222" t="s">
        <v>89</v>
      </c>
      <c r="AV272" s="15" t="s">
        <v>87</v>
      </c>
      <c r="AW272" s="15" t="s">
        <v>35</v>
      </c>
      <c r="AX272" s="15" t="s">
        <v>79</v>
      </c>
      <c r="AY272" s="222" t="s">
        <v>230</v>
      </c>
    </row>
    <row r="273" s="13" customFormat="1">
      <c r="A273" s="13"/>
      <c r="B273" s="205"/>
      <c r="C273" s="13"/>
      <c r="D273" s="191" t="s">
        <v>519</v>
      </c>
      <c r="E273" s="206" t="s">
        <v>1</v>
      </c>
      <c r="F273" s="207" t="s">
        <v>3780</v>
      </c>
      <c r="G273" s="13"/>
      <c r="H273" s="208">
        <v>4.3129999999999997</v>
      </c>
      <c r="I273" s="209"/>
      <c r="J273" s="13"/>
      <c r="K273" s="13"/>
      <c r="L273" s="205"/>
      <c r="M273" s="210"/>
      <c r="N273" s="211"/>
      <c r="O273" s="211"/>
      <c r="P273" s="211"/>
      <c r="Q273" s="211"/>
      <c r="R273" s="211"/>
      <c r="S273" s="211"/>
      <c r="T273" s="21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06" t="s">
        <v>519</v>
      </c>
      <c r="AU273" s="206" t="s">
        <v>89</v>
      </c>
      <c r="AV273" s="13" t="s">
        <v>89</v>
      </c>
      <c r="AW273" s="13" t="s">
        <v>35</v>
      </c>
      <c r="AX273" s="13" t="s">
        <v>79</v>
      </c>
      <c r="AY273" s="206" t="s">
        <v>230</v>
      </c>
    </row>
    <row r="274" s="13" customFormat="1">
      <c r="A274" s="13"/>
      <c r="B274" s="205"/>
      <c r="C274" s="13"/>
      <c r="D274" s="191" t="s">
        <v>519</v>
      </c>
      <c r="E274" s="206" t="s">
        <v>1</v>
      </c>
      <c r="F274" s="207" t="s">
        <v>3782</v>
      </c>
      <c r="G274" s="13"/>
      <c r="H274" s="208">
        <v>0.67500000000000004</v>
      </c>
      <c r="I274" s="209"/>
      <c r="J274" s="13"/>
      <c r="K274" s="13"/>
      <c r="L274" s="205"/>
      <c r="M274" s="210"/>
      <c r="N274" s="211"/>
      <c r="O274" s="211"/>
      <c r="P274" s="211"/>
      <c r="Q274" s="211"/>
      <c r="R274" s="211"/>
      <c r="S274" s="211"/>
      <c r="T274" s="21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06" t="s">
        <v>519</v>
      </c>
      <c r="AU274" s="206" t="s">
        <v>89</v>
      </c>
      <c r="AV274" s="13" t="s">
        <v>89</v>
      </c>
      <c r="AW274" s="13" t="s">
        <v>35</v>
      </c>
      <c r="AX274" s="13" t="s">
        <v>79</v>
      </c>
      <c r="AY274" s="206" t="s">
        <v>230</v>
      </c>
    </row>
    <row r="275" s="14" customFormat="1">
      <c r="A275" s="14"/>
      <c r="B275" s="213"/>
      <c r="C275" s="14"/>
      <c r="D275" s="191" t="s">
        <v>519</v>
      </c>
      <c r="E275" s="214" t="s">
        <v>1</v>
      </c>
      <c r="F275" s="215" t="s">
        <v>534</v>
      </c>
      <c r="G275" s="14"/>
      <c r="H275" s="216">
        <v>4.9879999999999995</v>
      </c>
      <c r="I275" s="217"/>
      <c r="J275" s="14"/>
      <c r="K275" s="14"/>
      <c r="L275" s="213"/>
      <c r="M275" s="218"/>
      <c r="N275" s="219"/>
      <c r="O275" s="219"/>
      <c r="P275" s="219"/>
      <c r="Q275" s="219"/>
      <c r="R275" s="219"/>
      <c r="S275" s="219"/>
      <c r="T275" s="22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14" t="s">
        <v>519</v>
      </c>
      <c r="AU275" s="214" t="s">
        <v>89</v>
      </c>
      <c r="AV275" s="14" t="s">
        <v>235</v>
      </c>
      <c r="AW275" s="14" t="s">
        <v>35</v>
      </c>
      <c r="AX275" s="14" t="s">
        <v>87</v>
      </c>
      <c r="AY275" s="214" t="s">
        <v>230</v>
      </c>
    </row>
    <row r="276" s="2" customFormat="1" ht="24.15" customHeight="1">
      <c r="A276" s="38"/>
      <c r="B276" s="177"/>
      <c r="C276" s="178" t="s">
        <v>321</v>
      </c>
      <c r="D276" s="178" t="s">
        <v>231</v>
      </c>
      <c r="E276" s="179" t="s">
        <v>728</v>
      </c>
      <c r="F276" s="180" t="s">
        <v>729</v>
      </c>
      <c r="G276" s="181" t="s">
        <v>578</v>
      </c>
      <c r="H276" s="182">
        <v>24.940000000000001</v>
      </c>
      <c r="I276" s="183"/>
      <c r="J276" s="184">
        <f>ROUND(I276*H276,2)</f>
        <v>0</v>
      </c>
      <c r="K276" s="180" t="s">
        <v>515</v>
      </c>
      <c r="L276" s="39"/>
      <c r="M276" s="185" t="s">
        <v>1</v>
      </c>
      <c r="N276" s="186" t="s">
        <v>44</v>
      </c>
      <c r="O276" s="77"/>
      <c r="P276" s="187">
        <f>O276*H276</f>
        <v>0</v>
      </c>
      <c r="Q276" s="187">
        <v>0</v>
      </c>
      <c r="R276" s="187">
        <f>Q276*H276</f>
        <v>0</v>
      </c>
      <c r="S276" s="187">
        <v>0</v>
      </c>
      <c r="T276" s="188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189" t="s">
        <v>235</v>
      </c>
      <c r="AT276" s="189" t="s">
        <v>231</v>
      </c>
      <c r="AU276" s="189" t="s">
        <v>89</v>
      </c>
      <c r="AY276" s="19" t="s">
        <v>230</v>
      </c>
      <c r="BE276" s="190">
        <f>IF(N276="základní",J276,0)</f>
        <v>0</v>
      </c>
      <c r="BF276" s="190">
        <f>IF(N276="snížená",J276,0)</f>
        <v>0</v>
      </c>
      <c r="BG276" s="190">
        <f>IF(N276="zákl. přenesená",J276,0)</f>
        <v>0</v>
      </c>
      <c r="BH276" s="190">
        <f>IF(N276="sníž. přenesená",J276,0)</f>
        <v>0</v>
      </c>
      <c r="BI276" s="190">
        <f>IF(N276="nulová",J276,0)</f>
        <v>0</v>
      </c>
      <c r="BJ276" s="19" t="s">
        <v>87</v>
      </c>
      <c r="BK276" s="190">
        <f>ROUND(I276*H276,2)</f>
        <v>0</v>
      </c>
      <c r="BL276" s="19" t="s">
        <v>235</v>
      </c>
      <c r="BM276" s="189" t="s">
        <v>3800</v>
      </c>
    </row>
    <row r="277" s="2" customFormat="1">
      <c r="A277" s="38"/>
      <c r="B277" s="39"/>
      <c r="C277" s="38"/>
      <c r="D277" s="191" t="s">
        <v>237</v>
      </c>
      <c r="E277" s="38"/>
      <c r="F277" s="192" t="s">
        <v>731</v>
      </c>
      <c r="G277" s="38"/>
      <c r="H277" s="38"/>
      <c r="I277" s="193"/>
      <c r="J277" s="38"/>
      <c r="K277" s="38"/>
      <c r="L277" s="39"/>
      <c r="M277" s="194"/>
      <c r="N277" s="195"/>
      <c r="O277" s="77"/>
      <c r="P277" s="77"/>
      <c r="Q277" s="77"/>
      <c r="R277" s="77"/>
      <c r="S277" s="77"/>
      <c r="T277" s="7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19" t="s">
        <v>237</v>
      </c>
      <c r="AU277" s="19" t="s">
        <v>89</v>
      </c>
    </row>
    <row r="278" s="2" customFormat="1">
      <c r="A278" s="38"/>
      <c r="B278" s="39"/>
      <c r="C278" s="38"/>
      <c r="D278" s="199" t="s">
        <v>397</v>
      </c>
      <c r="E278" s="38"/>
      <c r="F278" s="200" t="s">
        <v>732</v>
      </c>
      <c r="G278" s="38"/>
      <c r="H278" s="38"/>
      <c r="I278" s="193"/>
      <c r="J278" s="38"/>
      <c r="K278" s="38"/>
      <c r="L278" s="39"/>
      <c r="M278" s="194"/>
      <c r="N278" s="195"/>
      <c r="O278" s="77"/>
      <c r="P278" s="77"/>
      <c r="Q278" s="77"/>
      <c r="R278" s="77"/>
      <c r="S278" s="77"/>
      <c r="T278" s="7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19" t="s">
        <v>397</v>
      </c>
      <c r="AU278" s="19" t="s">
        <v>89</v>
      </c>
    </row>
    <row r="279" s="15" customFormat="1">
      <c r="A279" s="15"/>
      <c r="B279" s="221"/>
      <c r="C279" s="15"/>
      <c r="D279" s="191" t="s">
        <v>519</v>
      </c>
      <c r="E279" s="222" t="s">
        <v>1</v>
      </c>
      <c r="F279" s="223" t="s">
        <v>2039</v>
      </c>
      <c r="G279" s="15"/>
      <c r="H279" s="222" t="s">
        <v>1</v>
      </c>
      <c r="I279" s="224"/>
      <c r="J279" s="15"/>
      <c r="K279" s="15"/>
      <c r="L279" s="221"/>
      <c r="M279" s="225"/>
      <c r="N279" s="226"/>
      <c r="O279" s="226"/>
      <c r="P279" s="226"/>
      <c r="Q279" s="226"/>
      <c r="R279" s="226"/>
      <c r="S279" s="226"/>
      <c r="T279" s="227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22" t="s">
        <v>519</v>
      </c>
      <c r="AU279" s="222" t="s">
        <v>89</v>
      </c>
      <c r="AV279" s="15" t="s">
        <v>87</v>
      </c>
      <c r="AW279" s="15" t="s">
        <v>35</v>
      </c>
      <c r="AX279" s="15" t="s">
        <v>79</v>
      </c>
      <c r="AY279" s="222" t="s">
        <v>230</v>
      </c>
    </row>
    <row r="280" s="13" customFormat="1">
      <c r="A280" s="13"/>
      <c r="B280" s="205"/>
      <c r="C280" s="13"/>
      <c r="D280" s="191" t="s">
        <v>519</v>
      </c>
      <c r="E280" s="206" t="s">
        <v>1</v>
      </c>
      <c r="F280" s="207" t="s">
        <v>3780</v>
      </c>
      <c r="G280" s="13"/>
      <c r="H280" s="208">
        <v>4.3129999999999997</v>
      </c>
      <c r="I280" s="209"/>
      <c r="J280" s="13"/>
      <c r="K280" s="13"/>
      <c r="L280" s="205"/>
      <c r="M280" s="210"/>
      <c r="N280" s="211"/>
      <c r="O280" s="211"/>
      <c r="P280" s="211"/>
      <c r="Q280" s="211"/>
      <c r="R280" s="211"/>
      <c r="S280" s="211"/>
      <c r="T280" s="21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06" t="s">
        <v>519</v>
      </c>
      <c r="AU280" s="206" t="s">
        <v>89</v>
      </c>
      <c r="AV280" s="13" t="s">
        <v>89</v>
      </c>
      <c r="AW280" s="13" t="s">
        <v>35</v>
      </c>
      <c r="AX280" s="13" t="s">
        <v>79</v>
      </c>
      <c r="AY280" s="206" t="s">
        <v>230</v>
      </c>
    </row>
    <row r="281" s="13" customFormat="1">
      <c r="A281" s="13"/>
      <c r="B281" s="205"/>
      <c r="C281" s="13"/>
      <c r="D281" s="191" t="s">
        <v>519</v>
      </c>
      <c r="E281" s="206" t="s">
        <v>1</v>
      </c>
      <c r="F281" s="207" t="s">
        <v>3782</v>
      </c>
      <c r="G281" s="13"/>
      <c r="H281" s="208">
        <v>0.67500000000000004</v>
      </c>
      <c r="I281" s="209"/>
      <c r="J281" s="13"/>
      <c r="K281" s="13"/>
      <c r="L281" s="205"/>
      <c r="M281" s="210"/>
      <c r="N281" s="211"/>
      <c r="O281" s="211"/>
      <c r="P281" s="211"/>
      <c r="Q281" s="211"/>
      <c r="R281" s="211"/>
      <c r="S281" s="211"/>
      <c r="T281" s="21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06" t="s">
        <v>519</v>
      </c>
      <c r="AU281" s="206" t="s">
        <v>89</v>
      </c>
      <c r="AV281" s="13" t="s">
        <v>89</v>
      </c>
      <c r="AW281" s="13" t="s">
        <v>35</v>
      </c>
      <c r="AX281" s="13" t="s">
        <v>79</v>
      </c>
      <c r="AY281" s="206" t="s">
        <v>230</v>
      </c>
    </row>
    <row r="282" s="14" customFormat="1">
      <c r="A282" s="14"/>
      <c r="B282" s="213"/>
      <c r="C282" s="14"/>
      <c r="D282" s="191" t="s">
        <v>519</v>
      </c>
      <c r="E282" s="214" t="s">
        <v>1</v>
      </c>
      <c r="F282" s="215" t="s">
        <v>534</v>
      </c>
      <c r="G282" s="14"/>
      <c r="H282" s="216">
        <v>4.9879999999999995</v>
      </c>
      <c r="I282" s="217"/>
      <c r="J282" s="14"/>
      <c r="K282" s="14"/>
      <c r="L282" s="213"/>
      <c r="M282" s="218"/>
      <c r="N282" s="219"/>
      <c r="O282" s="219"/>
      <c r="P282" s="219"/>
      <c r="Q282" s="219"/>
      <c r="R282" s="219"/>
      <c r="S282" s="219"/>
      <c r="T282" s="22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14" t="s">
        <v>519</v>
      </c>
      <c r="AU282" s="214" t="s">
        <v>89</v>
      </c>
      <c r="AV282" s="14" t="s">
        <v>235</v>
      </c>
      <c r="AW282" s="14" t="s">
        <v>35</v>
      </c>
      <c r="AX282" s="14" t="s">
        <v>87</v>
      </c>
      <c r="AY282" s="214" t="s">
        <v>230</v>
      </c>
    </row>
    <row r="283" s="13" customFormat="1">
      <c r="A283" s="13"/>
      <c r="B283" s="205"/>
      <c r="C283" s="13"/>
      <c r="D283" s="191" t="s">
        <v>519</v>
      </c>
      <c r="E283" s="13"/>
      <c r="F283" s="207" t="s">
        <v>3801</v>
      </c>
      <c r="G283" s="13"/>
      <c r="H283" s="208">
        <v>24.940000000000001</v>
      </c>
      <c r="I283" s="209"/>
      <c r="J283" s="13"/>
      <c r="K283" s="13"/>
      <c r="L283" s="205"/>
      <c r="M283" s="210"/>
      <c r="N283" s="211"/>
      <c r="O283" s="211"/>
      <c r="P283" s="211"/>
      <c r="Q283" s="211"/>
      <c r="R283" s="211"/>
      <c r="S283" s="211"/>
      <c r="T283" s="21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06" t="s">
        <v>519</v>
      </c>
      <c r="AU283" s="206" t="s">
        <v>89</v>
      </c>
      <c r="AV283" s="13" t="s">
        <v>89</v>
      </c>
      <c r="AW283" s="13" t="s">
        <v>3</v>
      </c>
      <c r="AX283" s="13" t="s">
        <v>87</v>
      </c>
      <c r="AY283" s="206" t="s">
        <v>230</v>
      </c>
    </row>
    <row r="284" s="2" customFormat="1" ht="16.5" customHeight="1">
      <c r="A284" s="38"/>
      <c r="B284" s="177"/>
      <c r="C284" s="178" t="s">
        <v>325</v>
      </c>
      <c r="D284" s="178" t="s">
        <v>231</v>
      </c>
      <c r="E284" s="179" t="s">
        <v>2053</v>
      </c>
      <c r="F284" s="180" t="s">
        <v>2054</v>
      </c>
      <c r="G284" s="181" t="s">
        <v>748</v>
      </c>
      <c r="H284" s="182">
        <v>199.5</v>
      </c>
      <c r="I284" s="183"/>
      <c r="J284" s="184">
        <f>ROUND(I284*H284,2)</f>
        <v>0</v>
      </c>
      <c r="K284" s="180" t="s">
        <v>515</v>
      </c>
      <c r="L284" s="39"/>
      <c r="M284" s="185" t="s">
        <v>1</v>
      </c>
      <c r="N284" s="186" t="s">
        <v>44</v>
      </c>
      <c r="O284" s="77"/>
      <c r="P284" s="187">
        <f>O284*H284</f>
        <v>0</v>
      </c>
      <c r="Q284" s="187">
        <v>0</v>
      </c>
      <c r="R284" s="187">
        <f>Q284*H284</f>
        <v>0</v>
      </c>
      <c r="S284" s="187">
        <v>0</v>
      </c>
      <c r="T284" s="188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89" t="s">
        <v>235</v>
      </c>
      <c r="AT284" s="189" t="s">
        <v>231</v>
      </c>
      <c r="AU284" s="189" t="s">
        <v>89</v>
      </c>
      <c r="AY284" s="19" t="s">
        <v>230</v>
      </c>
      <c r="BE284" s="190">
        <f>IF(N284="základní",J284,0)</f>
        <v>0</v>
      </c>
      <c r="BF284" s="190">
        <f>IF(N284="snížená",J284,0)</f>
        <v>0</v>
      </c>
      <c r="BG284" s="190">
        <f>IF(N284="zákl. přenesená",J284,0)</f>
        <v>0</v>
      </c>
      <c r="BH284" s="190">
        <f>IF(N284="sníž. přenesená",J284,0)</f>
        <v>0</v>
      </c>
      <c r="BI284" s="190">
        <f>IF(N284="nulová",J284,0)</f>
        <v>0</v>
      </c>
      <c r="BJ284" s="19" t="s">
        <v>87</v>
      </c>
      <c r="BK284" s="190">
        <f>ROUND(I284*H284,2)</f>
        <v>0</v>
      </c>
      <c r="BL284" s="19" t="s">
        <v>235</v>
      </c>
      <c r="BM284" s="189" t="s">
        <v>3802</v>
      </c>
    </row>
    <row r="285" s="2" customFormat="1">
      <c r="A285" s="38"/>
      <c r="B285" s="39"/>
      <c r="C285" s="38"/>
      <c r="D285" s="191" t="s">
        <v>237</v>
      </c>
      <c r="E285" s="38"/>
      <c r="F285" s="192" t="s">
        <v>1356</v>
      </c>
      <c r="G285" s="38"/>
      <c r="H285" s="38"/>
      <c r="I285" s="193"/>
      <c r="J285" s="38"/>
      <c r="K285" s="38"/>
      <c r="L285" s="39"/>
      <c r="M285" s="194"/>
      <c r="N285" s="195"/>
      <c r="O285" s="77"/>
      <c r="P285" s="77"/>
      <c r="Q285" s="77"/>
      <c r="R285" s="77"/>
      <c r="S285" s="77"/>
      <c r="T285" s="7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19" t="s">
        <v>237</v>
      </c>
      <c r="AU285" s="19" t="s">
        <v>89</v>
      </c>
    </row>
    <row r="286" s="2" customFormat="1">
      <c r="A286" s="38"/>
      <c r="B286" s="39"/>
      <c r="C286" s="38"/>
      <c r="D286" s="199" t="s">
        <v>397</v>
      </c>
      <c r="E286" s="38"/>
      <c r="F286" s="200" t="s">
        <v>2056</v>
      </c>
      <c r="G286" s="38"/>
      <c r="H286" s="38"/>
      <c r="I286" s="193"/>
      <c r="J286" s="38"/>
      <c r="K286" s="38"/>
      <c r="L286" s="39"/>
      <c r="M286" s="194"/>
      <c r="N286" s="195"/>
      <c r="O286" s="77"/>
      <c r="P286" s="77"/>
      <c r="Q286" s="77"/>
      <c r="R286" s="77"/>
      <c r="S286" s="77"/>
      <c r="T286" s="7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T286" s="19" t="s">
        <v>397</v>
      </c>
      <c r="AU286" s="19" t="s">
        <v>89</v>
      </c>
    </row>
    <row r="287" s="15" customFormat="1">
      <c r="A287" s="15"/>
      <c r="B287" s="221"/>
      <c r="C287" s="15"/>
      <c r="D287" s="191" t="s">
        <v>519</v>
      </c>
      <c r="E287" s="222" t="s">
        <v>1</v>
      </c>
      <c r="F287" s="223" t="s">
        <v>2039</v>
      </c>
      <c r="G287" s="15"/>
      <c r="H287" s="222" t="s">
        <v>1</v>
      </c>
      <c r="I287" s="224"/>
      <c r="J287" s="15"/>
      <c r="K287" s="15"/>
      <c r="L287" s="221"/>
      <c r="M287" s="225"/>
      <c r="N287" s="226"/>
      <c r="O287" s="226"/>
      <c r="P287" s="226"/>
      <c r="Q287" s="226"/>
      <c r="R287" s="226"/>
      <c r="S287" s="226"/>
      <c r="T287" s="227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22" t="s">
        <v>519</v>
      </c>
      <c r="AU287" s="222" t="s">
        <v>89</v>
      </c>
      <c r="AV287" s="15" t="s">
        <v>87</v>
      </c>
      <c r="AW287" s="15" t="s">
        <v>35</v>
      </c>
      <c r="AX287" s="15" t="s">
        <v>79</v>
      </c>
      <c r="AY287" s="222" t="s">
        <v>230</v>
      </c>
    </row>
    <row r="288" s="13" customFormat="1">
      <c r="A288" s="13"/>
      <c r="B288" s="205"/>
      <c r="C288" s="13"/>
      <c r="D288" s="191" t="s">
        <v>519</v>
      </c>
      <c r="E288" s="206" t="s">
        <v>1</v>
      </c>
      <c r="F288" s="207" t="s">
        <v>3768</v>
      </c>
      <c r="G288" s="13"/>
      <c r="H288" s="208">
        <v>86.25</v>
      </c>
      <c r="I288" s="209"/>
      <c r="J288" s="13"/>
      <c r="K288" s="13"/>
      <c r="L288" s="205"/>
      <c r="M288" s="210"/>
      <c r="N288" s="211"/>
      <c r="O288" s="211"/>
      <c r="P288" s="211"/>
      <c r="Q288" s="211"/>
      <c r="R288" s="211"/>
      <c r="S288" s="211"/>
      <c r="T288" s="21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06" t="s">
        <v>519</v>
      </c>
      <c r="AU288" s="206" t="s">
        <v>89</v>
      </c>
      <c r="AV288" s="13" t="s">
        <v>89</v>
      </c>
      <c r="AW288" s="13" t="s">
        <v>35</v>
      </c>
      <c r="AX288" s="13" t="s">
        <v>79</v>
      </c>
      <c r="AY288" s="206" t="s">
        <v>230</v>
      </c>
    </row>
    <row r="289" s="13" customFormat="1">
      <c r="A289" s="13"/>
      <c r="B289" s="205"/>
      <c r="C289" s="13"/>
      <c r="D289" s="191" t="s">
        <v>519</v>
      </c>
      <c r="E289" s="206" t="s">
        <v>1</v>
      </c>
      <c r="F289" s="207" t="s">
        <v>3771</v>
      </c>
      <c r="G289" s="13"/>
      <c r="H289" s="208">
        <v>13.5</v>
      </c>
      <c r="I289" s="209"/>
      <c r="J289" s="13"/>
      <c r="K289" s="13"/>
      <c r="L289" s="205"/>
      <c r="M289" s="210"/>
      <c r="N289" s="211"/>
      <c r="O289" s="211"/>
      <c r="P289" s="211"/>
      <c r="Q289" s="211"/>
      <c r="R289" s="211"/>
      <c r="S289" s="211"/>
      <c r="T289" s="21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06" t="s">
        <v>519</v>
      </c>
      <c r="AU289" s="206" t="s">
        <v>89</v>
      </c>
      <c r="AV289" s="13" t="s">
        <v>89</v>
      </c>
      <c r="AW289" s="13" t="s">
        <v>35</v>
      </c>
      <c r="AX289" s="13" t="s">
        <v>79</v>
      </c>
      <c r="AY289" s="206" t="s">
        <v>230</v>
      </c>
    </row>
    <row r="290" s="14" customFormat="1">
      <c r="A290" s="14"/>
      <c r="B290" s="213"/>
      <c r="C290" s="14"/>
      <c r="D290" s="191" t="s">
        <v>519</v>
      </c>
      <c r="E290" s="214" t="s">
        <v>1</v>
      </c>
      <c r="F290" s="215" t="s">
        <v>534</v>
      </c>
      <c r="G290" s="14"/>
      <c r="H290" s="216">
        <v>99.75</v>
      </c>
      <c r="I290" s="217"/>
      <c r="J290" s="14"/>
      <c r="K290" s="14"/>
      <c r="L290" s="213"/>
      <c r="M290" s="218"/>
      <c r="N290" s="219"/>
      <c r="O290" s="219"/>
      <c r="P290" s="219"/>
      <c r="Q290" s="219"/>
      <c r="R290" s="219"/>
      <c r="S290" s="219"/>
      <c r="T290" s="22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14" t="s">
        <v>519</v>
      </c>
      <c r="AU290" s="214" t="s">
        <v>89</v>
      </c>
      <c r="AV290" s="14" t="s">
        <v>235</v>
      </c>
      <c r="AW290" s="14" t="s">
        <v>35</v>
      </c>
      <c r="AX290" s="14" t="s">
        <v>87</v>
      </c>
      <c r="AY290" s="214" t="s">
        <v>230</v>
      </c>
    </row>
    <row r="291" s="13" customFormat="1">
      <c r="A291" s="13"/>
      <c r="B291" s="205"/>
      <c r="C291" s="13"/>
      <c r="D291" s="191" t="s">
        <v>519</v>
      </c>
      <c r="E291" s="13"/>
      <c r="F291" s="207" t="s">
        <v>3803</v>
      </c>
      <c r="G291" s="13"/>
      <c r="H291" s="208">
        <v>199.5</v>
      </c>
      <c r="I291" s="209"/>
      <c r="J291" s="13"/>
      <c r="K291" s="13"/>
      <c r="L291" s="205"/>
      <c r="M291" s="210"/>
      <c r="N291" s="211"/>
      <c r="O291" s="211"/>
      <c r="P291" s="211"/>
      <c r="Q291" s="211"/>
      <c r="R291" s="211"/>
      <c r="S291" s="211"/>
      <c r="T291" s="21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06" t="s">
        <v>519</v>
      </c>
      <c r="AU291" s="206" t="s">
        <v>89</v>
      </c>
      <c r="AV291" s="13" t="s">
        <v>89</v>
      </c>
      <c r="AW291" s="13" t="s">
        <v>3</v>
      </c>
      <c r="AX291" s="13" t="s">
        <v>87</v>
      </c>
      <c r="AY291" s="206" t="s">
        <v>230</v>
      </c>
    </row>
    <row r="292" s="2" customFormat="1" ht="16.5" customHeight="1">
      <c r="A292" s="38"/>
      <c r="B292" s="177"/>
      <c r="C292" s="178" t="s">
        <v>329</v>
      </c>
      <c r="D292" s="178" t="s">
        <v>231</v>
      </c>
      <c r="E292" s="179" t="s">
        <v>771</v>
      </c>
      <c r="F292" s="180" t="s">
        <v>772</v>
      </c>
      <c r="G292" s="181" t="s">
        <v>578</v>
      </c>
      <c r="H292" s="182">
        <v>60.75</v>
      </c>
      <c r="I292" s="183"/>
      <c r="J292" s="184">
        <f>ROUND(I292*H292,2)</f>
        <v>0</v>
      </c>
      <c r="K292" s="180" t="s">
        <v>515</v>
      </c>
      <c r="L292" s="39"/>
      <c r="M292" s="185" t="s">
        <v>1</v>
      </c>
      <c r="N292" s="186" t="s">
        <v>44</v>
      </c>
      <c r="O292" s="77"/>
      <c r="P292" s="187">
        <f>O292*H292</f>
        <v>0</v>
      </c>
      <c r="Q292" s="187">
        <v>0</v>
      </c>
      <c r="R292" s="187">
        <f>Q292*H292</f>
        <v>0</v>
      </c>
      <c r="S292" s="187">
        <v>0</v>
      </c>
      <c r="T292" s="188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89" t="s">
        <v>235</v>
      </c>
      <c r="AT292" s="189" t="s">
        <v>231</v>
      </c>
      <c r="AU292" s="189" t="s">
        <v>89</v>
      </c>
      <c r="AY292" s="19" t="s">
        <v>230</v>
      </c>
      <c r="BE292" s="190">
        <f>IF(N292="základní",J292,0)</f>
        <v>0</v>
      </c>
      <c r="BF292" s="190">
        <f>IF(N292="snížená",J292,0)</f>
        <v>0</v>
      </c>
      <c r="BG292" s="190">
        <f>IF(N292="zákl. přenesená",J292,0)</f>
        <v>0</v>
      </c>
      <c r="BH292" s="190">
        <f>IF(N292="sníž. přenesená",J292,0)</f>
        <v>0</v>
      </c>
      <c r="BI292" s="190">
        <f>IF(N292="nulová",J292,0)</f>
        <v>0</v>
      </c>
      <c r="BJ292" s="19" t="s">
        <v>87</v>
      </c>
      <c r="BK292" s="190">
        <f>ROUND(I292*H292,2)</f>
        <v>0</v>
      </c>
      <c r="BL292" s="19" t="s">
        <v>235</v>
      </c>
      <c r="BM292" s="189" t="s">
        <v>3804</v>
      </c>
    </row>
    <row r="293" s="2" customFormat="1">
      <c r="A293" s="38"/>
      <c r="B293" s="39"/>
      <c r="C293" s="38"/>
      <c r="D293" s="191" t="s">
        <v>237</v>
      </c>
      <c r="E293" s="38"/>
      <c r="F293" s="192" t="s">
        <v>774</v>
      </c>
      <c r="G293" s="38"/>
      <c r="H293" s="38"/>
      <c r="I293" s="193"/>
      <c r="J293" s="38"/>
      <c r="K293" s="38"/>
      <c r="L293" s="39"/>
      <c r="M293" s="194"/>
      <c r="N293" s="195"/>
      <c r="O293" s="77"/>
      <c r="P293" s="77"/>
      <c r="Q293" s="77"/>
      <c r="R293" s="77"/>
      <c r="S293" s="77"/>
      <c r="T293" s="7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T293" s="19" t="s">
        <v>237</v>
      </c>
      <c r="AU293" s="19" t="s">
        <v>89</v>
      </c>
    </row>
    <row r="294" s="2" customFormat="1">
      <c r="A294" s="38"/>
      <c r="B294" s="39"/>
      <c r="C294" s="38"/>
      <c r="D294" s="199" t="s">
        <v>397</v>
      </c>
      <c r="E294" s="38"/>
      <c r="F294" s="200" t="s">
        <v>775</v>
      </c>
      <c r="G294" s="38"/>
      <c r="H294" s="38"/>
      <c r="I294" s="193"/>
      <c r="J294" s="38"/>
      <c r="K294" s="38"/>
      <c r="L294" s="39"/>
      <c r="M294" s="194"/>
      <c r="N294" s="195"/>
      <c r="O294" s="77"/>
      <c r="P294" s="77"/>
      <c r="Q294" s="77"/>
      <c r="R294" s="77"/>
      <c r="S294" s="77"/>
      <c r="T294" s="7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19" t="s">
        <v>397</v>
      </c>
      <c r="AU294" s="19" t="s">
        <v>89</v>
      </c>
    </row>
    <row r="295" s="13" customFormat="1">
      <c r="A295" s="13"/>
      <c r="B295" s="205"/>
      <c r="C295" s="13"/>
      <c r="D295" s="191" t="s">
        <v>519</v>
      </c>
      <c r="E295" s="206" t="s">
        <v>1</v>
      </c>
      <c r="F295" s="207" t="s">
        <v>3768</v>
      </c>
      <c r="G295" s="13"/>
      <c r="H295" s="208">
        <v>86.25</v>
      </c>
      <c r="I295" s="209"/>
      <c r="J295" s="13"/>
      <c r="K295" s="13"/>
      <c r="L295" s="205"/>
      <c r="M295" s="210"/>
      <c r="N295" s="211"/>
      <c r="O295" s="211"/>
      <c r="P295" s="211"/>
      <c r="Q295" s="211"/>
      <c r="R295" s="211"/>
      <c r="S295" s="211"/>
      <c r="T295" s="21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06" t="s">
        <v>519</v>
      </c>
      <c r="AU295" s="206" t="s">
        <v>89</v>
      </c>
      <c r="AV295" s="13" t="s">
        <v>89</v>
      </c>
      <c r="AW295" s="13" t="s">
        <v>35</v>
      </c>
      <c r="AX295" s="13" t="s">
        <v>79</v>
      </c>
      <c r="AY295" s="206" t="s">
        <v>230</v>
      </c>
    </row>
    <row r="296" s="13" customFormat="1">
      <c r="A296" s="13"/>
      <c r="B296" s="205"/>
      <c r="C296" s="13"/>
      <c r="D296" s="191" t="s">
        <v>519</v>
      </c>
      <c r="E296" s="206" t="s">
        <v>1</v>
      </c>
      <c r="F296" s="207" t="s">
        <v>3771</v>
      </c>
      <c r="G296" s="13"/>
      <c r="H296" s="208">
        <v>13.5</v>
      </c>
      <c r="I296" s="209"/>
      <c r="J296" s="13"/>
      <c r="K296" s="13"/>
      <c r="L296" s="205"/>
      <c r="M296" s="210"/>
      <c r="N296" s="211"/>
      <c r="O296" s="211"/>
      <c r="P296" s="211"/>
      <c r="Q296" s="211"/>
      <c r="R296" s="211"/>
      <c r="S296" s="211"/>
      <c r="T296" s="21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06" t="s">
        <v>519</v>
      </c>
      <c r="AU296" s="206" t="s">
        <v>89</v>
      </c>
      <c r="AV296" s="13" t="s">
        <v>89</v>
      </c>
      <c r="AW296" s="13" t="s">
        <v>35</v>
      </c>
      <c r="AX296" s="13" t="s">
        <v>79</v>
      </c>
      <c r="AY296" s="206" t="s">
        <v>230</v>
      </c>
    </row>
    <row r="297" s="16" customFormat="1">
      <c r="A297" s="16"/>
      <c r="B297" s="228"/>
      <c r="C297" s="16"/>
      <c r="D297" s="191" t="s">
        <v>519</v>
      </c>
      <c r="E297" s="229" t="s">
        <v>1</v>
      </c>
      <c r="F297" s="230" t="s">
        <v>685</v>
      </c>
      <c r="G297" s="16"/>
      <c r="H297" s="231">
        <v>99.75</v>
      </c>
      <c r="I297" s="232"/>
      <c r="J297" s="16"/>
      <c r="K297" s="16"/>
      <c r="L297" s="228"/>
      <c r="M297" s="233"/>
      <c r="N297" s="234"/>
      <c r="O297" s="234"/>
      <c r="P297" s="234"/>
      <c r="Q297" s="234"/>
      <c r="R297" s="234"/>
      <c r="S297" s="234"/>
      <c r="T297" s="235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T297" s="229" t="s">
        <v>519</v>
      </c>
      <c r="AU297" s="229" t="s">
        <v>89</v>
      </c>
      <c r="AV297" s="16" t="s">
        <v>241</v>
      </c>
      <c r="AW297" s="16" t="s">
        <v>35</v>
      </c>
      <c r="AX297" s="16" t="s">
        <v>79</v>
      </c>
      <c r="AY297" s="229" t="s">
        <v>230</v>
      </c>
    </row>
    <row r="298" s="13" customFormat="1">
      <c r="A298" s="13"/>
      <c r="B298" s="205"/>
      <c r="C298" s="13"/>
      <c r="D298" s="191" t="s">
        <v>519</v>
      </c>
      <c r="E298" s="206" t="s">
        <v>1</v>
      </c>
      <c r="F298" s="207" t="s">
        <v>3805</v>
      </c>
      <c r="G298" s="13"/>
      <c r="H298" s="208">
        <v>-7.7999999999999998</v>
      </c>
      <c r="I298" s="209"/>
      <c r="J298" s="13"/>
      <c r="K298" s="13"/>
      <c r="L298" s="205"/>
      <c r="M298" s="210"/>
      <c r="N298" s="211"/>
      <c r="O298" s="211"/>
      <c r="P298" s="211"/>
      <c r="Q298" s="211"/>
      <c r="R298" s="211"/>
      <c r="S298" s="211"/>
      <c r="T298" s="21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06" t="s">
        <v>519</v>
      </c>
      <c r="AU298" s="206" t="s">
        <v>89</v>
      </c>
      <c r="AV298" s="13" t="s">
        <v>89</v>
      </c>
      <c r="AW298" s="13" t="s">
        <v>35</v>
      </c>
      <c r="AX298" s="13" t="s">
        <v>79</v>
      </c>
      <c r="AY298" s="206" t="s">
        <v>230</v>
      </c>
    </row>
    <row r="299" s="13" customFormat="1">
      <c r="A299" s="13"/>
      <c r="B299" s="205"/>
      <c r="C299" s="13"/>
      <c r="D299" s="191" t="s">
        <v>519</v>
      </c>
      <c r="E299" s="206" t="s">
        <v>1</v>
      </c>
      <c r="F299" s="207" t="s">
        <v>3806</v>
      </c>
      <c r="G299" s="13"/>
      <c r="H299" s="208">
        <v>-31.199999999999999</v>
      </c>
      <c r="I299" s="209"/>
      <c r="J299" s="13"/>
      <c r="K299" s="13"/>
      <c r="L299" s="205"/>
      <c r="M299" s="210"/>
      <c r="N299" s="211"/>
      <c r="O299" s="211"/>
      <c r="P299" s="211"/>
      <c r="Q299" s="211"/>
      <c r="R299" s="211"/>
      <c r="S299" s="211"/>
      <c r="T299" s="21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06" t="s">
        <v>519</v>
      </c>
      <c r="AU299" s="206" t="s">
        <v>89</v>
      </c>
      <c r="AV299" s="13" t="s">
        <v>89</v>
      </c>
      <c r="AW299" s="13" t="s">
        <v>35</v>
      </c>
      <c r="AX299" s="13" t="s">
        <v>79</v>
      </c>
      <c r="AY299" s="206" t="s">
        <v>230</v>
      </c>
    </row>
    <row r="300" s="16" customFormat="1">
      <c r="A300" s="16"/>
      <c r="B300" s="228"/>
      <c r="C300" s="16"/>
      <c r="D300" s="191" t="s">
        <v>519</v>
      </c>
      <c r="E300" s="229" t="s">
        <v>1</v>
      </c>
      <c r="F300" s="230" t="s">
        <v>685</v>
      </c>
      <c r="G300" s="16"/>
      <c r="H300" s="231">
        <v>-39</v>
      </c>
      <c r="I300" s="232"/>
      <c r="J300" s="16"/>
      <c r="K300" s="16"/>
      <c r="L300" s="228"/>
      <c r="M300" s="233"/>
      <c r="N300" s="234"/>
      <c r="O300" s="234"/>
      <c r="P300" s="234"/>
      <c r="Q300" s="234"/>
      <c r="R300" s="234"/>
      <c r="S300" s="234"/>
      <c r="T300" s="235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T300" s="229" t="s">
        <v>519</v>
      </c>
      <c r="AU300" s="229" t="s">
        <v>89</v>
      </c>
      <c r="AV300" s="16" t="s">
        <v>241</v>
      </c>
      <c r="AW300" s="16" t="s">
        <v>35</v>
      </c>
      <c r="AX300" s="16" t="s">
        <v>79</v>
      </c>
      <c r="AY300" s="229" t="s">
        <v>230</v>
      </c>
    </row>
    <row r="301" s="14" customFormat="1">
      <c r="A301" s="14"/>
      <c r="B301" s="213"/>
      <c r="C301" s="14"/>
      <c r="D301" s="191" t="s">
        <v>519</v>
      </c>
      <c r="E301" s="214" t="s">
        <v>1</v>
      </c>
      <c r="F301" s="215" t="s">
        <v>534</v>
      </c>
      <c r="G301" s="14"/>
      <c r="H301" s="216">
        <v>60.75</v>
      </c>
      <c r="I301" s="217"/>
      <c r="J301" s="14"/>
      <c r="K301" s="14"/>
      <c r="L301" s="213"/>
      <c r="M301" s="218"/>
      <c r="N301" s="219"/>
      <c r="O301" s="219"/>
      <c r="P301" s="219"/>
      <c r="Q301" s="219"/>
      <c r="R301" s="219"/>
      <c r="S301" s="219"/>
      <c r="T301" s="220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14" t="s">
        <v>519</v>
      </c>
      <c r="AU301" s="214" t="s">
        <v>89</v>
      </c>
      <c r="AV301" s="14" t="s">
        <v>235</v>
      </c>
      <c r="AW301" s="14" t="s">
        <v>35</v>
      </c>
      <c r="AX301" s="14" t="s">
        <v>87</v>
      </c>
      <c r="AY301" s="214" t="s">
        <v>230</v>
      </c>
    </row>
    <row r="302" s="2" customFormat="1" ht="16.5" customHeight="1">
      <c r="A302" s="38"/>
      <c r="B302" s="177"/>
      <c r="C302" s="236" t="s">
        <v>332</v>
      </c>
      <c r="D302" s="236" t="s">
        <v>745</v>
      </c>
      <c r="E302" s="237" t="s">
        <v>779</v>
      </c>
      <c r="F302" s="238" t="s">
        <v>780</v>
      </c>
      <c r="G302" s="239" t="s">
        <v>748</v>
      </c>
      <c r="H302" s="240">
        <v>121.5</v>
      </c>
      <c r="I302" s="241"/>
      <c r="J302" s="242">
        <f>ROUND(I302*H302,2)</f>
        <v>0</v>
      </c>
      <c r="K302" s="238" t="s">
        <v>515</v>
      </c>
      <c r="L302" s="243"/>
      <c r="M302" s="244" t="s">
        <v>1</v>
      </c>
      <c r="N302" s="245" t="s">
        <v>44</v>
      </c>
      <c r="O302" s="77"/>
      <c r="P302" s="187">
        <f>O302*H302</f>
        <v>0</v>
      </c>
      <c r="Q302" s="187">
        <v>0</v>
      </c>
      <c r="R302" s="187">
        <f>Q302*H302</f>
        <v>0</v>
      </c>
      <c r="S302" s="187">
        <v>0</v>
      </c>
      <c r="T302" s="188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89" t="s">
        <v>260</v>
      </c>
      <c r="AT302" s="189" t="s">
        <v>745</v>
      </c>
      <c r="AU302" s="189" t="s">
        <v>89</v>
      </c>
      <c r="AY302" s="19" t="s">
        <v>230</v>
      </c>
      <c r="BE302" s="190">
        <f>IF(N302="základní",J302,0)</f>
        <v>0</v>
      </c>
      <c r="BF302" s="190">
        <f>IF(N302="snížená",J302,0)</f>
        <v>0</v>
      </c>
      <c r="BG302" s="190">
        <f>IF(N302="zákl. přenesená",J302,0)</f>
        <v>0</v>
      </c>
      <c r="BH302" s="190">
        <f>IF(N302="sníž. přenesená",J302,0)</f>
        <v>0</v>
      </c>
      <c r="BI302" s="190">
        <f>IF(N302="nulová",J302,0)</f>
        <v>0</v>
      </c>
      <c r="BJ302" s="19" t="s">
        <v>87</v>
      </c>
      <c r="BK302" s="190">
        <f>ROUND(I302*H302,2)</f>
        <v>0</v>
      </c>
      <c r="BL302" s="19" t="s">
        <v>235</v>
      </c>
      <c r="BM302" s="189" t="s">
        <v>3807</v>
      </c>
    </row>
    <row r="303" s="2" customFormat="1">
      <c r="A303" s="38"/>
      <c r="B303" s="39"/>
      <c r="C303" s="38"/>
      <c r="D303" s="191" t="s">
        <v>237</v>
      </c>
      <c r="E303" s="38"/>
      <c r="F303" s="192" t="s">
        <v>780</v>
      </c>
      <c r="G303" s="38"/>
      <c r="H303" s="38"/>
      <c r="I303" s="193"/>
      <c r="J303" s="38"/>
      <c r="K303" s="38"/>
      <c r="L303" s="39"/>
      <c r="M303" s="194"/>
      <c r="N303" s="195"/>
      <c r="O303" s="77"/>
      <c r="P303" s="77"/>
      <c r="Q303" s="77"/>
      <c r="R303" s="77"/>
      <c r="S303" s="77"/>
      <c r="T303" s="7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19" t="s">
        <v>237</v>
      </c>
      <c r="AU303" s="19" t="s">
        <v>89</v>
      </c>
    </row>
    <row r="304" s="13" customFormat="1">
      <c r="A304" s="13"/>
      <c r="B304" s="205"/>
      <c r="C304" s="13"/>
      <c r="D304" s="191" t="s">
        <v>519</v>
      </c>
      <c r="E304" s="13"/>
      <c r="F304" s="207" t="s">
        <v>3808</v>
      </c>
      <c r="G304" s="13"/>
      <c r="H304" s="208">
        <v>121.5</v>
      </c>
      <c r="I304" s="209"/>
      <c r="J304" s="13"/>
      <c r="K304" s="13"/>
      <c r="L304" s="205"/>
      <c r="M304" s="210"/>
      <c r="N304" s="211"/>
      <c r="O304" s="211"/>
      <c r="P304" s="211"/>
      <c r="Q304" s="211"/>
      <c r="R304" s="211"/>
      <c r="S304" s="211"/>
      <c r="T304" s="21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06" t="s">
        <v>519</v>
      </c>
      <c r="AU304" s="206" t="s">
        <v>89</v>
      </c>
      <c r="AV304" s="13" t="s">
        <v>89</v>
      </c>
      <c r="AW304" s="13" t="s">
        <v>3</v>
      </c>
      <c r="AX304" s="13" t="s">
        <v>87</v>
      </c>
      <c r="AY304" s="206" t="s">
        <v>230</v>
      </c>
    </row>
    <row r="305" s="2" customFormat="1" ht="16.5" customHeight="1">
      <c r="A305" s="38"/>
      <c r="B305" s="177"/>
      <c r="C305" s="178" t="s">
        <v>336</v>
      </c>
      <c r="D305" s="178" t="s">
        <v>231</v>
      </c>
      <c r="E305" s="179" t="s">
        <v>789</v>
      </c>
      <c r="F305" s="180" t="s">
        <v>790</v>
      </c>
      <c r="G305" s="181" t="s">
        <v>578</v>
      </c>
      <c r="H305" s="182">
        <v>31.199999999999999</v>
      </c>
      <c r="I305" s="183"/>
      <c r="J305" s="184">
        <f>ROUND(I305*H305,2)</f>
        <v>0</v>
      </c>
      <c r="K305" s="180" t="s">
        <v>515</v>
      </c>
      <c r="L305" s="39"/>
      <c r="M305" s="185" t="s">
        <v>1</v>
      </c>
      <c r="N305" s="186" t="s">
        <v>44</v>
      </c>
      <c r="O305" s="77"/>
      <c r="P305" s="187">
        <f>O305*H305</f>
        <v>0</v>
      </c>
      <c r="Q305" s="187">
        <v>0</v>
      </c>
      <c r="R305" s="187">
        <f>Q305*H305</f>
        <v>0</v>
      </c>
      <c r="S305" s="187">
        <v>0</v>
      </c>
      <c r="T305" s="188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89" t="s">
        <v>235</v>
      </c>
      <c r="AT305" s="189" t="s">
        <v>231</v>
      </c>
      <c r="AU305" s="189" t="s">
        <v>89</v>
      </c>
      <c r="AY305" s="19" t="s">
        <v>230</v>
      </c>
      <c r="BE305" s="190">
        <f>IF(N305="základní",J305,0)</f>
        <v>0</v>
      </c>
      <c r="BF305" s="190">
        <f>IF(N305="snížená",J305,0)</f>
        <v>0</v>
      </c>
      <c r="BG305" s="190">
        <f>IF(N305="zákl. přenesená",J305,0)</f>
        <v>0</v>
      </c>
      <c r="BH305" s="190">
        <f>IF(N305="sníž. přenesená",J305,0)</f>
        <v>0</v>
      </c>
      <c r="BI305" s="190">
        <f>IF(N305="nulová",J305,0)</f>
        <v>0</v>
      </c>
      <c r="BJ305" s="19" t="s">
        <v>87</v>
      </c>
      <c r="BK305" s="190">
        <f>ROUND(I305*H305,2)</f>
        <v>0</v>
      </c>
      <c r="BL305" s="19" t="s">
        <v>235</v>
      </c>
      <c r="BM305" s="189" t="s">
        <v>3809</v>
      </c>
    </row>
    <row r="306" s="2" customFormat="1">
      <c r="A306" s="38"/>
      <c r="B306" s="39"/>
      <c r="C306" s="38"/>
      <c r="D306" s="191" t="s">
        <v>237</v>
      </c>
      <c r="E306" s="38"/>
      <c r="F306" s="192" t="s">
        <v>792</v>
      </c>
      <c r="G306" s="38"/>
      <c r="H306" s="38"/>
      <c r="I306" s="193"/>
      <c r="J306" s="38"/>
      <c r="K306" s="38"/>
      <c r="L306" s="39"/>
      <c r="M306" s="194"/>
      <c r="N306" s="195"/>
      <c r="O306" s="77"/>
      <c r="P306" s="77"/>
      <c r="Q306" s="77"/>
      <c r="R306" s="77"/>
      <c r="S306" s="77"/>
      <c r="T306" s="7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T306" s="19" t="s">
        <v>237</v>
      </c>
      <c r="AU306" s="19" t="s">
        <v>89</v>
      </c>
    </row>
    <row r="307" s="2" customFormat="1">
      <c r="A307" s="38"/>
      <c r="B307" s="39"/>
      <c r="C307" s="38"/>
      <c r="D307" s="199" t="s">
        <v>397</v>
      </c>
      <c r="E307" s="38"/>
      <c r="F307" s="200" t="s">
        <v>793</v>
      </c>
      <c r="G307" s="38"/>
      <c r="H307" s="38"/>
      <c r="I307" s="193"/>
      <c r="J307" s="38"/>
      <c r="K307" s="38"/>
      <c r="L307" s="39"/>
      <c r="M307" s="194"/>
      <c r="N307" s="195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397</v>
      </c>
      <c r="AU307" s="19" t="s">
        <v>89</v>
      </c>
    </row>
    <row r="308" s="13" customFormat="1">
      <c r="A308" s="13"/>
      <c r="B308" s="205"/>
      <c r="C308" s="13"/>
      <c r="D308" s="191" t="s">
        <v>519</v>
      </c>
      <c r="E308" s="206" t="s">
        <v>1</v>
      </c>
      <c r="F308" s="207" t="s">
        <v>3810</v>
      </c>
      <c r="G308" s="13"/>
      <c r="H308" s="208">
        <v>31.199999999999999</v>
      </c>
      <c r="I308" s="209"/>
      <c r="J308" s="13"/>
      <c r="K308" s="13"/>
      <c r="L308" s="205"/>
      <c r="M308" s="210"/>
      <c r="N308" s="211"/>
      <c r="O308" s="211"/>
      <c r="P308" s="211"/>
      <c r="Q308" s="211"/>
      <c r="R308" s="211"/>
      <c r="S308" s="211"/>
      <c r="T308" s="21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06" t="s">
        <v>519</v>
      </c>
      <c r="AU308" s="206" t="s">
        <v>89</v>
      </c>
      <c r="AV308" s="13" t="s">
        <v>89</v>
      </c>
      <c r="AW308" s="13" t="s">
        <v>35</v>
      </c>
      <c r="AX308" s="13" t="s">
        <v>79</v>
      </c>
      <c r="AY308" s="206" t="s">
        <v>230</v>
      </c>
    </row>
    <row r="309" s="14" customFormat="1">
      <c r="A309" s="14"/>
      <c r="B309" s="213"/>
      <c r="C309" s="14"/>
      <c r="D309" s="191" t="s">
        <v>519</v>
      </c>
      <c r="E309" s="214" t="s">
        <v>1</v>
      </c>
      <c r="F309" s="215" t="s">
        <v>534</v>
      </c>
      <c r="G309" s="14"/>
      <c r="H309" s="216">
        <v>31.199999999999999</v>
      </c>
      <c r="I309" s="217"/>
      <c r="J309" s="14"/>
      <c r="K309" s="14"/>
      <c r="L309" s="213"/>
      <c r="M309" s="218"/>
      <c r="N309" s="219"/>
      <c r="O309" s="219"/>
      <c r="P309" s="219"/>
      <c r="Q309" s="219"/>
      <c r="R309" s="219"/>
      <c r="S309" s="219"/>
      <c r="T309" s="220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14" t="s">
        <v>519</v>
      </c>
      <c r="AU309" s="214" t="s">
        <v>89</v>
      </c>
      <c r="AV309" s="14" t="s">
        <v>235</v>
      </c>
      <c r="AW309" s="14" t="s">
        <v>35</v>
      </c>
      <c r="AX309" s="14" t="s">
        <v>87</v>
      </c>
      <c r="AY309" s="214" t="s">
        <v>230</v>
      </c>
    </row>
    <row r="310" s="2" customFormat="1" ht="16.5" customHeight="1">
      <c r="A310" s="38"/>
      <c r="B310" s="177"/>
      <c r="C310" s="236" t="s">
        <v>340</v>
      </c>
      <c r="D310" s="236" t="s">
        <v>745</v>
      </c>
      <c r="E310" s="237" t="s">
        <v>3670</v>
      </c>
      <c r="F310" s="238" t="s">
        <v>3671</v>
      </c>
      <c r="G310" s="239" t="s">
        <v>748</v>
      </c>
      <c r="H310" s="240">
        <v>62.399999999999999</v>
      </c>
      <c r="I310" s="241"/>
      <c r="J310" s="242">
        <f>ROUND(I310*H310,2)</f>
        <v>0</v>
      </c>
      <c r="K310" s="238" t="s">
        <v>515</v>
      </c>
      <c r="L310" s="243"/>
      <c r="M310" s="244" t="s">
        <v>1</v>
      </c>
      <c r="N310" s="245" t="s">
        <v>44</v>
      </c>
      <c r="O310" s="77"/>
      <c r="P310" s="187">
        <f>O310*H310</f>
        <v>0</v>
      </c>
      <c r="Q310" s="187">
        <v>0</v>
      </c>
      <c r="R310" s="187">
        <f>Q310*H310</f>
        <v>0</v>
      </c>
      <c r="S310" s="187">
        <v>0</v>
      </c>
      <c r="T310" s="188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89" t="s">
        <v>260</v>
      </c>
      <c r="AT310" s="189" t="s">
        <v>745</v>
      </c>
      <c r="AU310" s="189" t="s">
        <v>89</v>
      </c>
      <c r="AY310" s="19" t="s">
        <v>230</v>
      </c>
      <c r="BE310" s="190">
        <f>IF(N310="základní",J310,0)</f>
        <v>0</v>
      </c>
      <c r="BF310" s="190">
        <f>IF(N310="snížená",J310,0)</f>
        <v>0</v>
      </c>
      <c r="BG310" s="190">
        <f>IF(N310="zákl. přenesená",J310,0)</f>
        <v>0</v>
      </c>
      <c r="BH310" s="190">
        <f>IF(N310="sníž. přenesená",J310,0)</f>
        <v>0</v>
      </c>
      <c r="BI310" s="190">
        <f>IF(N310="nulová",J310,0)</f>
        <v>0</v>
      </c>
      <c r="BJ310" s="19" t="s">
        <v>87</v>
      </c>
      <c r="BK310" s="190">
        <f>ROUND(I310*H310,2)</f>
        <v>0</v>
      </c>
      <c r="BL310" s="19" t="s">
        <v>235</v>
      </c>
      <c r="BM310" s="189" t="s">
        <v>3811</v>
      </c>
    </row>
    <row r="311" s="2" customFormat="1">
      <c r="A311" s="38"/>
      <c r="B311" s="39"/>
      <c r="C311" s="38"/>
      <c r="D311" s="191" t="s">
        <v>237</v>
      </c>
      <c r="E311" s="38"/>
      <c r="F311" s="192" t="s">
        <v>3671</v>
      </c>
      <c r="G311" s="38"/>
      <c r="H311" s="38"/>
      <c r="I311" s="193"/>
      <c r="J311" s="38"/>
      <c r="K311" s="38"/>
      <c r="L311" s="39"/>
      <c r="M311" s="194"/>
      <c r="N311" s="195"/>
      <c r="O311" s="77"/>
      <c r="P311" s="77"/>
      <c r="Q311" s="77"/>
      <c r="R311" s="77"/>
      <c r="S311" s="77"/>
      <c r="T311" s="7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19" t="s">
        <v>237</v>
      </c>
      <c r="AU311" s="19" t="s">
        <v>89</v>
      </c>
    </row>
    <row r="312" s="13" customFormat="1">
      <c r="A312" s="13"/>
      <c r="B312" s="205"/>
      <c r="C312" s="13"/>
      <c r="D312" s="191" t="s">
        <v>519</v>
      </c>
      <c r="E312" s="13"/>
      <c r="F312" s="207" t="s">
        <v>3812</v>
      </c>
      <c r="G312" s="13"/>
      <c r="H312" s="208">
        <v>62.399999999999999</v>
      </c>
      <c r="I312" s="209"/>
      <c r="J312" s="13"/>
      <c r="K312" s="13"/>
      <c r="L312" s="205"/>
      <c r="M312" s="210"/>
      <c r="N312" s="211"/>
      <c r="O312" s="211"/>
      <c r="P312" s="211"/>
      <c r="Q312" s="211"/>
      <c r="R312" s="211"/>
      <c r="S312" s="211"/>
      <c r="T312" s="21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06" t="s">
        <v>519</v>
      </c>
      <c r="AU312" s="206" t="s">
        <v>89</v>
      </c>
      <c r="AV312" s="13" t="s">
        <v>89</v>
      </c>
      <c r="AW312" s="13" t="s">
        <v>3</v>
      </c>
      <c r="AX312" s="13" t="s">
        <v>87</v>
      </c>
      <c r="AY312" s="206" t="s">
        <v>230</v>
      </c>
    </row>
    <row r="313" s="12" customFormat="1" ht="22.8" customHeight="1">
      <c r="A313" s="12"/>
      <c r="B313" s="166"/>
      <c r="C313" s="12"/>
      <c r="D313" s="167" t="s">
        <v>78</v>
      </c>
      <c r="E313" s="197" t="s">
        <v>235</v>
      </c>
      <c r="F313" s="197" t="s">
        <v>845</v>
      </c>
      <c r="G313" s="12"/>
      <c r="H313" s="12"/>
      <c r="I313" s="169"/>
      <c r="J313" s="198">
        <f>BK313</f>
        <v>0</v>
      </c>
      <c r="K313" s="12"/>
      <c r="L313" s="166"/>
      <c r="M313" s="171"/>
      <c r="N313" s="172"/>
      <c r="O313" s="172"/>
      <c r="P313" s="173">
        <f>SUM(P314:P318)</f>
        <v>0</v>
      </c>
      <c r="Q313" s="172"/>
      <c r="R313" s="173">
        <f>SUM(R314:R318)</f>
        <v>0</v>
      </c>
      <c r="S313" s="172"/>
      <c r="T313" s="174">
        <f>SUM(T314:T318)</f>
        <v>0</v>
      </c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R313" s="167" t="s">
        <v>87</v>
      </c>
      <c r="AT313" s="175" t="s">
        <v>78</v>
      </c>
      <c r="AU313" s="175" t="s">
        <v>87</v>
      </c>
      <c r="AY313" s="167" t="s">
        <v>230</v>
      </c>
      <c r="BK313" s="176">
        <f>SUM(BK314:BK318)</f>
        <v>0</v>
      </c>
    </row>
    <row r="314" s="2" customFormat="1" ht="16.5" customHeight="1">
      <c r="A314" s="38"/>
      <c r="B314" s="177"/>
      <c r="C314" s="178" t="s">
        <v>344</v>
      </c>
      <c r="D314" s="178" t="s">
        <v>231</v>
      </c>
      <c r="E314" s="179" t="s">
        <v>846</v>
      </c>
      <c r="F314" s="180" t="s">
        <v>847</v>
      </c>
      <c r="G314" s="181" t="s">
        <v>578</v>
      </c>
      <c r="H314" s="182">
        <v>7.7999999999999998</v>
      </c>
      <c r="I314" s="183"/>
      <c r="J314" s="184">
        <f>ROUND(I314*H314,2)</f>
        <v>0</v>
      </c>
      <c r="K314" s="180" t="s">
        <v>515</v>
      </c>
      <c r="L314" s="39"/>
      <c r="M314" s="185" t="s">
        <v>1</v>
      </c>
      <c r="N314" s="186" t="s">
        <v>44</v>
      </c>
      <c r="O314" s="77"/>
      <c r="P314" s="187">
        <f>O314*H314</f>
        <v>0</v>
      </c>
      <c r="Q314" s="187">
        <v>0</v>
      </c>
      <c r="R314" s="187">
        <f>Q314*H314</f>
        <v>0</v>
      </c>
      <c r="S314" s="187">
        <v>0</v>
      </c>
      <c r="T314" s="188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89" t="s">
        <v>235</v>
      </c>
      <c r="AT314" s="189" t="s">
        <v>231</v>
      </c>
      <c r="AU314" s="189" t="s">
        <v>89</v>
      </c>
      <c r="AY314" s="19" t="s">
        <v>230</v>
      </c>
      <c r="BE314" s="190">
        <f>IF(N314="základní",J314,0)</f>
        <v>0</v>
      </c>
      <c r="BF314" s="190">
        <f>IF(N314="snížená",J314,0)</f>
        <v>0</v>
      </c>
      <c r="BG314" s="190">
        <f>IF(N314="zákl. přenesená",J314,0)</f>
        <v>0</v>
      </c>
      <c r="BH314" s="190">
        <f>IF(N314="sníž. přenesená",J314,0)</f>
        <v>0</v>
      </c>
      <c r="BI314" s="190">
        <f>IF(N314="nulová",J314,0)</f>
        <v>0</v>
      </c>
      <c r="BJ314" s="19" t="s">
        <v>87</v>
      </c>
      <c r="BK314" s="190">
        <f>ROUND(I314*H314,2)</f>
        <v>0</v>
      </c>
      <c r="BL314" s="19" t="s">
        <v>235</v>
      </c>
      <c r="BM314" s="189" t="s">
        <v>3813</v>
      </c>
    </row>
    <row r="315" s="2" customFormat="1">
      <c r="A315" s="38"/>
      <c r="B315" s="39"/>
      <c r="C315" s="38"/>
      <c r="D315" s="191" t="s">
        <v>237</v>
      </c>
      <c r="E315" s="38"/>
      <c r="F315" s="192" t="s">
        <v>849</v>
      </c>
      <c r="G315" s="38"/>
      <c r="H315" s="38"/>
      <c r="I315" s="193"/>
      <c r="J315" s="38"/>
      <c r="K315" s="38"/>
      <c r="L315" s="39"/>
      <c r="M315" s="194"/>
      <c r="N315" s="195"/>
      <c r="O315" s="77"/>
      <c r="P315" s="77"/>
      <c r="Q315" s="77"/>
      <c r="R315" s="77"/>
      <c r="S315" s="77"/>
      <c r="T315" s="7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19" t="s">
        <v>237</v>
      </c>
      <c r="AU315" s="19" t="s">
        <v>89</v>
      </c>
    </row>
    <row r="316" s="2" customFormat="1">
      <c r="A316" s="38"/>
      <c r="B316" s="39"/>
      <c r="C316" s="38"/>
      <c r="D316" s="199" t="s">
        <v>397</v>
      </c>
      <c r="E316" s="38"/>
      <c r="F316" s="200" t="s">
        <v>850</v>
      </c>
      <c r="G316" s="38"/>
      <c r="H316" s="38"/>
      <c r="I316" s="193"/>
      <c r="J316" s="38"/>
      <c r="K316" s="38"/>
      <c r="L316" s="39"/>
      <c r="M316" s="194"/>
      <c r="N316" s="195"/>
      <c r="O316" s="77"/>
      <c r="P316" s="77"/>
      <c r="Q316" s="77"/>
      <c r="R316" s="77"/>
      <c r="S316" s="77"/>
      <c r="T316" s="7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19" t="s">
        <v>397</v>
      </c>
      <c r="AU316" s="19" t="s">
        <v>89</v>
      </c>
    </row>
    <row r="317" s="13" customFormat="1">
      <c r="A317" s="13"/>
      <c r="B317" s="205"/>
      <c r="C317" s="13"/>
      <c r="D317" s="191" t="s">
        <v>519</v>
      </c>
      <c r="E317" s="206" t="s">
        <v>1</v>
      </c>
      <c r="F317" s="207" t="s">
        <v>3814</v>
      </c>
      <c r="G317" s="13"/>
      <c r="H317" s="208">
        <v>7.7999999999999998</v>
      </c>
      <c r="I317" s="209"/>
      <c r="J317" s="13"/>
      <c r="K317" s="13"/>
      <c r="L317" s="205"/>
      <c r="M317" s="210"/>
      <c r="N317" s="211"/>
      <c r="O317" s="211"/>
      <c r="P317" s="211"/>
      <c r="Q317" s="211"/>
      <c r="R317" s="211"/>
      <c r="S317" s="211"/>
      <c r="T317" s="21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06" t="s">
        <v>519</v>
      </c>
      <c r="AU317" s="206" t="s">
        <v>89</v>
      </c>
      <c r="AV317" s="13" t="s">
        <v>89</v>
      </c>
      <c r="AW317" s="13" t="s">
        <v>35</v>
      </c>
      <c r="AX317" s="13" t="s">
        <v>79</v>
      </c>
      <c r="AY317" s="206" t="s">
        <v>230</v>
      </c>
    </row>
    <row r="318" s="14" customFormat="1">
      <c r="A318" s="14"/>
      <c r="B318" s="213"/>
      <c r="C318" s="14"/>
      <c r="D318" s="191" t="s">
        <v>519</v>
      </c>
      <c r="E318" s="214" t="s">
        <v>1</v>
      </c>
      <c r="F318" s="215" t="s">
        <v>534</v>
      </c>
      <c r="G318" s="14"/>
      <c r="H318" s="216">
        <v>7.7999999999999998</v>
      </c>
      <c r="I318" s="217"/>
      <c r="J318" s="14"/>
      <c r="K318" s="14"/>
      <c r="L318" s="213"/>
      <c r="M318" s="218"/>
      <c r="N318" s="219"/>
      <c r="O318" s="219"/>
      <c r="P318" s="219"/>
      <c r="Q318" s="219"/>
      <c r="R318" s="219"/>
      <c r="S318" s="219"/>
      <c r="T318" s="220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14" t="s">
        <v>519</v>
      </c>
      <c r="AU318" s="214" t="s">
        <v>89</v>
      </c>
      <c r="AV318" s="14" t="s">
        <v>235</v>
      </c>
      <c r="AW318" s="14" t="s">
        <v>35</v>
      </c>
      <c r="AX318" s="14" t="s">
        <v>87</v>
      </c>
      <c r="AY318" s="214" t="s">
        <v>230</v>
      </c>
    </row>
    <row r="319" s="12" customFormat="1" ht="22.8" customHeight="1">
      <c r="A319" s="12"/>
      <c r="B319" s="166"/>
      <c r="C319" s="12"/>
      <c r="D319" s="167" t="s">
        <v>78</v>
      </c>
      <c r="E319" s="197" t="s">
        <v>248</v>
      </c>
      <c r="F319" s="197" t="s">
        <v>860</v>
      </c>
      <c r="G319" s="12"/>
      <c r="H319" s="12"/>
      <c r="I319" s="169"/>
      <c r="J319" s="198">
        <f>BK319</f>
        <v>0</v>
      </c>
      <c r="K319" s="12"/>
      <c r="L319" s="166"/>
      <c r="M319" s="171"/>
      <c r="N319" s="172"/>
      <c r="O319" s="172"/>
      <c r="P319" s="173">
        <f>SUM(P320:P361)</f>
        <v>0</v>
      </c>
      <c r="Q319" s="172"/>
      <c r="R319" s="173">
        <f>SUM(R320:R361)</f>
        <v>0.35687999999999998</v>
      </c>
      <c r="S319" s="172"/>
      <c r="T319" s="174">
        <f>SUM(T320:T361)</f>
        <v>0</v>
      </c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R319" s="167" t="s">
        <v>87</v>
      </c>
      <c r="AT319" s="175" t="s">
        <v>78</v>
      </c>
      <c r="AU319" s="175" t="s">
        <v>87</v>
      </c>
      <c r="AY319" s="167" t="s">
        <v>230</v>
      </c>
      <c r="BK319" s="176">
        <f>SUM(BK320:BK361)</f>
        <v>0</v>
      </c>
    </row>
    <row r="320" s="2" customFormat="1" ht="16.5" customHeight="1">
      <c r="A320" s="38"/>
      <c r="B320" s="177"/>
      <c r="C320" s="178" t="s">
        <v>348</v>
      </c>
      <c r="D320" s="178" t="s">
        <v>231</v>
      </c>
      <c r="E320" s="179" t="s">
        <v>3678</v>
      </c>
      <c r="F320" s="180" t="s">
        <v>3679</v>
      </c>
      <c r="G320" s="181" t="s">
        <v>514</v>
      </c>
      <c r="H320" s="182">
        <v>9</v>
      </c>
      <c r="I320" s="183"/>
      <c r="J320" s="184">
        <f>ROUND(I320*H320,2)</f>
        <v>0</v>
      </c>
      <c r="K320" s="180" t="s">
        <v>515</v>
      </c>
      <c r="L320" s="39"/>
      <c r="M320" s="185" t="s">
        <v>1</v>
      </c>
      <c r="N320" s="186" t="s">
        <v>44</v>
      </c>
      <c r="O320" s="77"/>
      <c r="P320" s="187">
        <f>O320*H320</f>
        <v>0</v>
      </c>
      <c r="Q320" s="187">
        <v>0</v>
      </c>
      <c r="R320" s="187">
        <f>Q320*H320</f>
        <v>0</v>
      </c>
      <c r="S320" s="187">
        <v>0</v>
      </c>
      <c r="T320" s="188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89" t="s">
        <v>235</v>
      </c>
      <c r="AT320" s="189" t="s">
        <v>231</v>
      </c>
      <c r="AU320" s="189" t="s">
        <v>89</v>
      </c>
      <c r="AY320" s="19" t="s">
        <v>230</v>
      </c>
      <c r="BE320" s="190">
        <f>IF(N320="základní",J320,0)</f>
        <v>0</v>
      </c>
      <c r="BF320" s="190">
        <f>IF(N320="snížená",J320,0)</f>
        <v>0</v>
      </c>
      <c r="BG320" s="190">
        <f>IF(N320="zákl. přenesená",J320,0)</f>
        <v>0</v>
      </c>
      <c r="BH320" s="190">
        <f>IF(N320="sníž. přenesená",J320,0)</f>
        <v>0</v>
      </c>
      <c r="BI320" s="190">
        <f>IF(N320="nulová",J320,0)</f>
        <v>0</v>
      </c>
      <c r="BJ320" s="19" t="s">
        <v>87</v>
      </c>
      <c r="BK320" s="190">
        <f>ROUND(I320*H320,2)</f>
        <v>0</v>
      </c>
      <c r="BL320" s="19" t="s">
        <v>235</v>
      </c>
      <c r="BM320" s="189" t="s">
        <v>3815</v>
      </c>
    </row>
    <row r="321" s="2" customFormat="1">
      <c r="A321" s="38"/>
      <c r="B321" s="39"/>
      <c r="C321" s="38"/>
      <c r="D321" s="191" t="s">
        <v>237</v>
      </c>
      <c r="E321" s="38"/>
      <c r="F321" s="192" t="s">
        <v>3681</v>
      </c>
      <c r="G321" s="38"/>
      <c r="H321" s="38"/>
      <c r="I321" s="193"/>
      <c r="J321" s="38"/>
      <c r="K321" s="38"/>
      <c r="L321" s="39"/>
      <c r="M321" s="194"/>
      <c r="N321" s="195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237</v>
      </c>
      <c r="AU321" s="19" t="s">
        <v>89</v>
      </c>
    </row>
    <row r="322" s="2" customFormat="1">
      <c r="A322" s="38"/>
      <c r="B322" s="39"/>
      <c r="C322" s="38"/>
      <c r="D322" s="199" t="s">
        <v>397</v>
      </c>
      <c r="E322" s="38"/>
      <c r="F322" s="200" t="s">
        <v>3682</v>
      </c>
      <c r="G322" s="38"/>
      <c r="H322" s="38"/>
      <c r="I322" s="193"/>
      <c r="J322" s="38"/>
      <c r="K322" s="38"/>
      <c r="L322" s="39"/>
      <c r="M322" s="194"/>
      <c r="N322" s="195"/>
      <c r="O322" s="77"/>
      <c r="P322" s="77"/>
      <c r="Q322" s="77"/>
      <c r="R322" s="77"/>
      <c r="S322" s="77"/>
      <c r="T322" s="7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T322" s="19" t="s">
        <v>397</v>
      </c>
      <c r="AU322" s="19" t="s">
        <v>89</v>
      </c>
    </row>
    <row r="323" s="15" customFormat="1">
      <c r="A323" s="15"/>
      <c r="B323" s="221"/>
      <c r="C323" s="15"/>
      <c r="D323" s="191" t="s">
        <v>519</v>
      </c>
      <c r="E323" s="222" t="s">
        <v>1</v>
      </c>
      <c r="F323" s="223" t="s">
        <v>3593</v>
      </c>
      <c r="G323" s="15"/>
      <c r="H323" s="222" t="s">
        <v>1</v>
      </c>
      <c r="I323" s="224"/>
      <c r="J323" s="15"/>
      <c r="K323" s="15"/>
      <c r="L323" s="221"/>
      <c r="M323" s="225"/>
      <c r="N323" s="226"/>
      <c r="O323" s="226"/>
      <c r="P323" s="226"/>
      <c r="Q323" s="226"/>
      <c r="R323" s="226"/>
      <c r="S323" s="226"/>
      <c r="T323" s="227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22" t="s">
        <v>519</v>
      </c>
      <c r="AU323" s="222" t="s">
        <v>89</v>
      </c>
      <c r="AV323" s="15" t="s">
        <v>87</v>
      </c>
      <c r="AW323" s="15" t="s">
        <v>35</v>
      </c>
      <c r="AX323" s="15" t="s">
        <v>79</v>
      </c>
      <c r="AY323" s="222" t="s">
        <v>230</v>
      </c>
    </row>
    <row r="324" s="13" customFormat="1">
      <c r="A324" s="13"/>
      <c r="B324" s="205"/>
      <c r="C324" s="13"/>
      <c r="D324" s="191" t="s">
        <v>519</v>
      </c>
      <c r="E324" s="206" t="s">
        <v>1</v>
      </c>
      <c r="F324" s="207" t="s">
        <v>3752</v>
      </c>
      <c r="G324" s="13"/>
      <c r="H324" s="208">
        <v>9</v>
      </c>
      <c r="I324" s="209"/>
      <c r="J324" s="13"/>
      <c r="K324" s="13"/>
      <c r="L324" s="205"/>
      <c r="M324" s="210"/>
      <c r="N324" s="211"/>
      <c r="O324" s="211"/>
      <c r="P324" s="211"/>
      <c r="Q324" s="211"/>
      <c r="R324" s="211"/>
      <c r="S324" s="211"/>
      <c r="T324" s="21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06" t="s">
        <v>519</v>
      </c>
      <c r="AU324" s="206" t="s">
        <v>89</v>
      </c>
      <c r="AV324" s="13" t="s">
        <v>89</v>
      </c>
      <c r="AW324" s="13" t="s">
        <v>35</v>
      </c>
      <c r="AX324" s="13" t="s">
        <v>79</v>
      </c>
      <c r="AY324" s="206" t="s">
        <v>230</v>
      </c>
    </row>
    <row r="325" s="14" customFormat="1">
      <c r="A325" s="14"/>
      <c r="B325" s="213"/>
      <c r="C325" s="14"/>
      <c r="D325" s="191" t="s">
        <v>519</v>
      </c>
      <c r="E325" s="214" t="s">
        <v>1</v>
      </c>
      <c r="F325" s="215" t="s">
        <v>534</v>
      </c>
      <c r="G325" s="14"/>
      <c r="H325" s="216">
        <v>9</v>
      </c>
      <c r="I325" s="217"/>
      <c r="J325" s="14"/>
      <c r="K325" s="14"/>
      <c r="L325" s="213"/>
      <c r="M325" s="218"/>
      <c r="N325" s="219"/>
      <c r="O325" s="219"/>
      <c r="P325" s="219"/>
      <c r="Q325" s="219"/>
      <c r="R325" s="219"/>
      <c r="S325" s="219"/>
      <c r="T325" s="220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14" t="s">
        <v>519</v>
      </c>
      <c r="AU325" s="214" t="s">
        <v>89</v>
      </c>
      <c r="AV325" s="14" t="s">
        <v>235</v>
      </c>
      <c r="AW325" s="14" t="s">
        <v>35</v>
      </c>
      <c r="AX325" s="14" t="s">
        <v>87</v>
      </c>
      <c r="AY325" s="214" t="s">
        <v>230</v>
      </c>
    </row>
    <row r="326" s="2" customFormat="1" ht="16.5" customHeight="1">
      <c r="A326" s="38"/>
      <c r="B326" s="177"/>
      <c r="C326" s="178" t="s">
        <v>352</v>
      </c>
      <c r="D326" s="178" t="s">
        <v>231</v>
      </c>
      <c r="E326" s="179" t="s">
        <v>3683</v>
      </c>
      <c r="F326" s="180" t="s">
        <v>3684</v>
      </c>
      <c r="G326" s="181" t="s">
        <v>514</v>
      </c>
      <c r="H326" s="182">
        <v>18</v>
      </c>
      <c r="I326" s="183"/>
      <c r="J326" s="184">
        <f>ROUND(I326*H326,2)</f>
        <v>0</v>
      </c>
      <c r="K326" s="180" t="s">
        <v>515</v>
      </c>
      <c r="L326" s="39"/>
      <c r="M326" s="185" t="s">
        <v>1</v>
      </c>
      <c r="N326" s="186" t="s">
        <v>44</v>
      </c>
      <c r="O326" s="77"/>
      <c r="P326" s="187">
        <f>O326*H326</f>
        <v>0</v>
      </c>
      <c r="Q326" s="187">
        <v>0</v>
      </c>
      <c r="R326" s="187">
        <f>Q326*H326</f>
        <v>0</v>
      </c>
      <c r="S326" s="187">
        <v>0</v>
      </c>
      <c r="T326" s="188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89" t="s">
        <v>235</v>
      </c>
      <c r="AT326" s="189" t="s">
        <v>231</v>
      </c>
      <c r="AU326" s="189" t="s">
        <v>89</v>
      </c>
      <c r="AY326" s="19" t="s">
        <v>230</v>
      </c>
      <c r="BE326" s="190">
        <f>IF(N326="základní",J326,0)</f>
        <v>0</v>
      </c>
      <c r="BF326" s="190">
        <f>IF(N326="snížená",J326,0)</f>
        <v>0</v>
      </c>
      <c r="BG326" s="190">
        <f>IF(N326="zákl. přenesená",J326,0)</f>
        <v>0</v>
      </c>
      <c r="BH326" s="190">
        <f>IF(N326="sníž. přenesená",J326,0)</f>
        <v>0</v>
      </c>
      <c r="BI326" s="190">
        <f>IF(N326="nulová",J326,0)</f>
        <v>0</v>
      </c>
      <c r="BJ326" s="19" t="s">
        <v>87</v>
      </c>
      <c r="BK326" s="190">
        <f>ROUND(I326*H326,2)</f>
        <v>0</v>
      </c>
      <c r="BL326" s="19" t="s">
        <v>235</v>
      </c>
      <c r="BM326" s="189" t="s">
        <v>3816</v>
      </c>
    </row>
    <row r="327" s="2" customFormat="1">
      <c r="A327" s="38"/>
      <c r="B327" s="39"/>
      <c r="C327" s="38"/>
      <c r="D327" s="191" t="s">
        <v>237</v>
      </c>
      <c r="E327" s="38"/>
      <c r="F327" s="192" t="s">
        <v>3686</v>
      </c>
      <c r="G327" s="38"/>
      <c r="H327" s="38"/>
      <c r="I327" s="193"/>
      <c r="J327" s="38"/>
      <c r="K327" s="38"/>
      <c r="L327" s="39"/>
      <c r="M327" s="194"/>
      <c r="N327" s="195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237</v>
      </c>
      <c r="AU327" s="19" t="s">
        <v>89</v>
      </c>
    </row>
    <row r="328" s="2" customFormat="1">
      <c r="A328" s="38"/>
      <c r="B328" s="39"/>
      <c r="C328" s="38"/>
      <c r="D328" s="199" t="s">
        <v>397</v>
      </c>
      <c r="E328" s="38"/>
      <c r="F328" s="200" t="s">
        <v>3687</v>
      </c>
      <c r="G328" s="38"/>
      <c r="H328" s="38"/>
      <c r="I328" s="193"/>
      <c r="J328" s="38"/>
      <c r="K328" s="38"/>
      <c r="L328" s="39"/>
      <c r="M328" s="194"/>
      <c r="N328" s="195"/>
      <c r="O328" s="77"/>
      <c r="P328" s="77"/>
      <c r="Q328" s="77"/>
      <c r="R328" s="77"/>
      <c r="S328" s="77"/>
      <c r="T328" s="7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T328" s="19" t="s">
        <v>397</v>
      </c>
      <c r="AU328" s="19" t="s">
        <v>89</v>
      </c>
    </row>
    <row r="329" s="15" customFormat="1">
      <c r="A329" s="15"/>
      <c r="B329" s="221"/>
      <c r="C329" s="15"/>
      <c r="D329" s="191" t="s">
        <v>519</v>
      </c>
      <c r="E329" s="222" t="s">
        <v>1</v>
      </c>
      <c r="F329" s="223" t="s">
        <v>3593</v>
      </c>
      <c r="G329" s="15"/>
      <c r="H329" s="222" t="s">
        <v>1</v>
      </c>
      <c r="I329" s="224"/>
      <c r="J329" s="15"/>
      <c r="K329" s="15"/>
      <c r="L329" s="221"/>
      <c r="M329" s="225"/>
      <c r="N329" s="226"/>
      <c r="O329" s="226"/>
      <c r="P329" s="226"/>
      <c r="Q329" s="226"/>
      <c r="R329" s="226"/>
      <c r="S329" s="226"/>
      <c r="T329" s="227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22" t="s">
        <v>519</v>
      </c>
      <c r="AU329" s="222" t="s">
        <v>89</v>
      </c>
      <c r="AV329" s="15" t="s">
        <v>87</v>
      </c>
      <c r="AW329" s="15" t="s">
        <v>35</v>
      </c>
      <c r="AX329" s="15" t="s">
        <v>79</v>
      </c>
      <c r="AY329" s="222" t="s">
        <v>230</v>
      </c>
    </row>
    <row r="330" s="13" customFormat="1">
      <c r="A330" s="13"/>
      <c r="B330" s="205"/>
      <c r="C330" s="13"/>
      <c r="D330" s="191" t="s">
        <v>519</v>
      </c>
      <c r="E330" s="206" t="s">
        <v>1</v>
      </c>
      <c r="F330" s="207" t="s">
        <v>3817</v>
      </c>
      <c r="G330" s="13"/>
      <c r="H330" s="208">
        <v>18</v>
      </c>
      <c r="I330" s="209"/>
      <c r="J330" s="13"/>
      <c r="K330" s="13"/>
      <c r="L330" s="205"/>
      <c r="M330" s="210"/>
      <c r="N330" s="211"/>
      <c r="O330" s="211"/>
      <c r="P330" s="211"/>
      <c r="Q330" s="211"/>
      <c r="R330" s="211"/>
      <c r="S330" s="211"/>
      <c r="T330" s="21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06" t="s">
        <v>519</v>
      </c>
      <c r="AU330" s="206" t="s">
        <v>89</v>
      </c>
      <c r="AV330" s="13" t="s">
        <v>89</v>
      </c>
      <c r="AW330" s="13" t="s">
        <v>35</v>
      </c>
      <c r="AX330" s="13" t="s">
        <v>79</v>
      </c>
      <c r="AY330" s="206" t="s">
        <v>230</v>
      </c>
    </row>
    <row r="331" s="14" customFormat="1">
      <c r="A331" s="14"/>
      <c r="B331" s="213"/>
      <c r="C331" s="14"/>
      <c r="D331" s="191" t="s">
        <v>519</v>
      </c>
      <c r="E331" s="214" t="s">
        <v>1</v>
      </c>
      <c r="F331" s="215" t="s">
        <v>534</v>
      </c>
      <c r="G331" s="14"/>
      <c r="H331" s="216">
        <v>18</v>
      </c>
      <c r="I331" s="217"/>
      <c r="J331" s="14"/>
      <c r="K331" s="14"/>
      <c r="L331" s="213"/>
      <c r="M331" s="218"/>
      <c r="N331" s="219"/>
      <c r="O331" s="219"/>
      <c r="P331" s="219"/>
      <c r="Q331" s="219"/>
      <c r="R331" s="219"/>
      <c r="S331" s="219"/>
      <c r="T331" s="220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14" t="s">
        <v>519</v>
      </c>
      <c r="AU331" s="214" t="s">
        <v>89</v>
      </c>
      <c r="AV331" s="14" t="s">
        <v>235</v>
      </c>
      <c r="AW331" s="14" t="s">
        <v>35</v>
      </c>
      <c r="AX331" s="14" t="s">
        <v>87</v>
      </c>
      <c r="AY331" s="214" t="s">
        <v>230</v>
      </c>
    </row>
    <row r="332" s="2" customFormat="1" ht="16.5" customHeight="1">
      <c r="A332" s="38"/>
      <c r="B332" s="177"/>
      <c r="C332" s="178" t="s">
        <v>356</v>
      </c>
      <c r="D332" s="178" t="s">
        <v>231</v>
      </c>
      <c r="E332" s="179" t="s">
        <v>3689</v>
      </c>
      <c r="F332" s="180" t="s">
        <v>3690</v>
      </c>
      <c r="G332" s="181" t="s">
        <v>514</v>
      </c>
      <c r="H332" s="182">
        <v>9</v>
      </c>
      <c r="I332" s="183"/>
      <c r="J332" s="184">
        <f>ROUND(I332*H332,2)</f>
        <v>0</v>
      </c>
      <c r="K332" s="180" t="s">
        <v>515</v>
      </c>
      <c r="L332" s="39"/>
      <c r="M332" s="185" t="s">
        <v>1</v>
      </c>
      <c r="N332" s="186" t="s">
        <v>44</v>
      </c>
      <c r="O332" s="77"/>
      <c r="P332" s="187">
        <f>O332*H332</f>
        <v>0</v>
      </c>
      <c r="Q332" s="187">
        <v>0</v>
      </c>
      <c r="R332" s="187">
        <f>Q332*H332</f>
        <v>0</v>
      </c>
      <c r="S332" s="187">
        <v>0</v>
      </c>
      <c r="T332" s="188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89" t="s">
        <v>235</v>
      </c>
      <c r="AT332" s="189" t="s">
        <v>231</v>
      </c>
      <c r="AU332" s="189" t="s">
        <v>89</v>
      </c>
      <c r="AY332" s="19" t="s">
        <v>230</v>
      </c>
      <c r="BE332" s="190">
        <f>IF(N332="základní",J332,0)</f>
        <v>0</v>
      </c>
      <c r="BF332" s="190">
        <f>IF(N332="snížená",J332,0)</f>
        <v>0</v>
      </c>
      <c r="BG332" s="190">
        <f>IF(N332="zákl. přenesená",J332,0)</f>
        <v>0</v>
      </c>
      <c r="BH332" s="190">
        <f>IF(N332="sníž. přenesená",J332,0)</f>
        <v>0</v>
      </c>
      <c r="BI332" s="190">
        <f>IF(N332="nulová",J332,0)</f>
        <v>0</v>
      </c>
      <c r="BJ332" s="19" t="s">
        <v>87</v>
      </c>
      <c r="BK332" s="190">
        <f>ROUND(I332*H332,2)</f>
        <v>0</v>
      </c>
      <c r="BL332" s="19" t="s">
        <v>235</v>
      </c>
      <c r="BM332" s="189" t="s">
        <v>3818</v>
      </c>
    </row>
    <row r="333" s="2" customFormat="1">
      <c r="A333" s="38"/>
      <c r="B333" s="39"/>
      <c r="C333" s="38"/>
      <c r="D333" s="191" t="s">
        <v>237</v>
      </c>
      <c r="E333" s="38"/>
      <c r="F333" s="192" t="s">
        <v>3692</v>
      </c>
      <c r="G333" s="38"/>
      <c r="H333" s="38"/>
      <c r="I333" s="193"/>
      <c r="J333" s="38"/>
      <c r="K333" s="38"/>
      <c r="L333" s="39"/>
      <c r="M333" s="194"/>
      <c r="N333" s="195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237</v>
      </c>
      <c r="AU333" s="19" t="s">
        <v>89</v>
      </c>
    </row>
    <row r="334" s="2" customFormat="1">
      <c r="A334" s="38"/>
      <c r="B334" s="39"/>
      <c r="C334" s="38"/>
      <c r="D334" s="199" t="s">
        <v>397</v>
      </c>
      <c r="E334" s="38"/>
      <c r="F334" s="200" t="s">
        <v>3693</v>
      </c>
      <c r="G334" s="38"/>
      <c r="H334" s="38"/>
      <c r="I334" s="193"/>
      <c r="J334" s="38"/>
      <c r="K334" s="38"/>
      <c r="L334" s="39"/>
      <c r="M334" s="194"/>
      <c r="N334" s="195"/>
      <c r="O334" s="77"/>
      <c r="P334" s="77"/>
      <c r="Q334" s="77"/>
      <c r="R334" s="77"/>
      <c r="S334" s="77"/>
      <c r="T334" s="7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T334" s="19" t="s">
        <v>397</v>
      </c>
      <c r="AU334" s="19" t="s">
        <v>89</v>
      </c>
    </row>
    <row r="335" s="15" customFormat="1">
      <c r="A335" s="15"/>
      <c r="B335" s="221"/>
      <c r="C335" s="15"/>
      <c r="D335" s="191" t="s">
        <v>519</v>
      </c>
      <c r="E335" s="222" t="s">
        <v>1</v>
      </c>
      <c r="F335" s="223" t="s">
        <v>3593</v>
      </c>
      <c r="G335" s="15"/>
      <c r="H335" s="222" t="s">
        <v>1</v>
      </c>
      <c r="I335" s="224"/>
      <c r="J335" s="15"/>
      <c r="K335" s="15"/>
      <c r="L335" s="221"/>
      <c r="M335" s="225"/>
      <c r="N335" s="226"/>
      <c r="O335" s="226"/>
      <c r="P335" s="226"/>
      <c r="Q335" s="226"/>
      <c r="R335" s="226"/>
      <c r="S335" s="226"/>
      <c r="T335" s="227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22" t="s">
        <v>519</v>
      </c>
      <c r="AU335" s="222" t="s">
        <v>89</v>
      </c>
      <c r="AV335" s="15" t="s">
        <v>87</v>
      </c>
      <c r="AW335" s="15" t="s">
        <v>35</v>
      </c>
      <c r="AX335" s="15" t="s">
        <v>79</v>
      </c>
      <c r="AY335" s="222" t="s">
        <v>230</v>
      </c>
    </row>
    <row r="336" s="13" customFormat="1">
      <c r="A336" s="13"/>
      <c r="B336" s="205"/>
      <c r="C336" s="13"/>
      <c r="D336" s="191" t="s">
        <v>519</v>
      </c>
      <c r="E336" s="206" t="s">
        <v>1</v>
      </c>
      <c r="F336" s="207" t="s">
        <v>3752</v>
      </c>
      <c r="G336" s="13"/>
      <c r="H336" s="208">
        <v>9</v>
      </c>
      <c r="I336" s="209"/>
      <c r="J336" s="13"/>
      <c r="K336" s="13"/>
      <c r="L336" s="205"/>
      <c r="M336" s="210"/>
      <c r="N336" s="211"/>
      <c r="O336" s="211"/>
      <c r="P336" s="211"/>
      <c r="Q336" s="211"/>
      <c r="R336" s="211"/>
      <c r="S336" s="211"/>
      <c r="T336" s="21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06" t="s">
        <v>519</v>
      </c>
      <c r="AU336" s="206" t="s">
        <v>89</v>
      </c>
      <c r="AV336" s="13" t="s">
        <v>89</v>
      </c>
      <c r="AW336" s="13" t="s">
        <v>35</v>
      </c>
      <c r="AX336" s="13" t="s">
        <v>79</v>
      </c>
      <c r="AY336" s="206" t="s">
        <v>230</v>
      </c>
    </row>
    <row r="337" s="14" customFormat="1">
      <c r="A337" s="14"/>
      <c r="B337" s="213"/>
      <c r="C337" s="14"/>
      <c r="D337" s="191" t="s">
        <v>519</v>
      </c>
      <c r="E337" s="214" t="s">
        <v>1</v>
      </c>
      <c r="F337" s="215" t="s">
        <v>534</v>
      </c>
      <c r="G337" s="14"/>
      <c r="H337" s="216">
        <v>9</v>
      </c>
      <c r="I337" s="217"/>
      <c r="J337" s="14"/>
      <c r="K337" s="14"/>
      <c r="L337" s="213"/>
      <c r="M337" s="218"/>
      <c r="N337" s="219"/>
      <c r="O337" s="219"/>
      <c r="P337" s="219"/>
      <c r="Q337" s="219"/>
      <c r="R337" s="219"/>
      <c r="S337" s="219"/>
      <c r="T337" s="220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14" t="s">
        <v>519</v>
      </c>
      <c r="AU337" s="214" t="s">
        <v>89</v>
      </c>
      <c r="AV337" s="14" t="s">
        <v>235</v>
      </c>
      <c r="AW337" s="14" t="s">
        <v>35</v>
      </c>
      <c r="AX337" s="14" t="s">
        <v>87</v>
      </c>
      <c r="AY337" s="214" t="s">
        <v>230</v>
      </c>
    </row>
    <row r="338" s="2" customFormat="1" ht="16.5" customHeight="1">
      <c r="A338" s="38"/>
      <c r="B338" s="177"/>
      <c r="C338" s="178" t="s">
        <v>360</v>
      </c>
      <c r="D338" s="178" t="s">
        <v>231</v>
      </c>
      <c r="E338" s="179" t="s">
        <v>3694</v>
      </c>
      <c r="F338" s="180" t="s">
        <v>3695</v>
      </c>
      <c r="G338" s="181" t="s">
        <v>514</v>
      </c>
      <c r="H338" s="182">
        <v>54</v>
      </c>
      <c r="I338" s="183"/>
      <c r="J338" s="184">
        <f>ROUND(I338*H338,2)</f>
        <v>0</v>
      </c>
      <c r="K338" s="180" t="s">
        <v>515</v>
      </c>
      <c r="L338" s="39"/>
      <c r="M338" s="185" t="s">
        <v>1</v>
      </c>
      <c r="N338" s="186" t="s">
        <v>44</v>
      </c>
      <c r="O338" s="77"/>
      <c r="P338" s="187">
        <f>O338*H338</f>
        <v>0</v>
      </c>
      <c r="Q338" s="187">
        <v>0</v>
      </c>
      <c r="R338" s="187">
        <f>Q338*H338</f>
        <v>0</v>
      </c>
      <c r="S338" s="187">
        <v>0</v>
      </c>
      <c r="T338" s="188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189" t="s">
        <v>235</v>
      </c>
      <c r="AT338" s="189" t="s">
        <v>231</v>
      </c>
      <c r="AU338" s="189" t="s">
        <v>89</v>
      </c>
      <c r="AY338" s="19" t="s">
        <v>230</v>
      </c>
      <c r="BE338" s="190">
        <f>IF(N338="základní",J338,0)</f>
        <v>0</v>
      </c>
      <c r="BF338" s="190">
        <f>IF(N338="snížená",J338,0)</f>
        <v>0</v>
      </c>
      <c r="BG338" s="190">
        <f>IF(N338="zákl. přenesená",J338,0)</f>
        <v>0</v>
      </c>
      <c r="BH338" s="190">
        <f>IF(N338="sníž. přenesená",J338,0)</f>
        <v>0</v>
      </c>
      <c r="BI338" s="190">
        <f>IF(N338="nulová",J338,0)</f>
        <v>0</v>
      </c>
      <c r="BJ338" s="19" t="s">
        <v>87</v>
      </c>
      <c r="BK338" s="190">
        <f>ROUND(I338*H338,2)</f>
        <v>0</v>
      </c>
      <c r="BL338" s="19" t="s">
        <v>235</v>
      </c>
      <c r="BM338" s="189" t="s">
        <v>3819</v>
      </c>
    </row>
    <row r="339" s="2" customFormat="1">
      <c r="A339" s="38"/>
      <c r="B339" s="39"/>
      <c r="C339" s="38"/>
      <c r="D339" s="191" t="s">
        <v>237</v>
      </c>
      <c r="E339" s="38"/>
      <c r="F339" s="192" t="s">
        <v>3697</v>
      </c>
      <c r="G339" s="38"/>
      <c r="H339" s="38"/>
      <c r="I339" s="193"/>
      <c r="J339" s="38"/>
      <c r="K339" s="38"/>
      <c r="L339" s="39"/>
      <c r="M339" s="194"/>
      <c r="N339" s="195"/>
      <c r="O339" s="77"/>
      <c r="P339" s="77"/>
      <c r="Q339" s="77"/>
      <c r="R339" s="77"/>
      <c r="S339" s="77"/>
      <c r="T339" s="7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T339" s="19" t="s">
        <v>237</v>
      </c>
      <c r="AU339" s="19" t="s">
        <v>89</v>
      </c>
    </row>
    <row r="340" s="2" customFormat="1">
      <c r="A340" s="38"/>
      <c r="B340" s="39"/>
      <c r="C340" s="38"/>
      <c r="D340" s="199" t="s">
        <v>397</v>
      </c>
      <c r="E340" s="38"/>
      <c r="F340" s="200" t="s">
        <v>3698</v>
      </c>
      <c r="G340" s="38"/>
      <c r="H340" s="38"/>
      <c r="I340" s="193"/>
      <c r="J340" s="38"/>
      <c r="K340" s="38"/>
      <c r="L340" s="39"/>
      <c r="M340" s="194"/>
      <c r="N340" s="195"/>
      <c r="O340" s="77"/>
      <c r="P340" s="77"/>
      <c r="Q340" s="77"/>
      <c r="R340" s="77"/>
      <c r="S340" s="77"/>
      <c r="T340" s="7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T340" s="19" t="s">
        <v>397</v>
      </c>
      <c r="AU340" s="19" t="s">
        <v>89</v>
      </c>
    </row>
    <row r="341" s="15" customFormat="1">
      <c r="A341" s="15"/>
      <c r="B341" s="221"/>
      <c r="C341" s="15"/>
      <c r="D341" s="191" t="s">
        <v>519</v>
      </c>
      <c r="E341" s="222" t="s">
        <v>1</v>
      </c>
      <c r="F341" s="223" t="s">
        <v>3593</v>
      </c>
      <c r="G341" s="15"/>
      <c r="H341" s="222" t="s">
        <v>1</v>
      </c>
      <c r="I341" s="224"/>
      <c r="J341" s="15"/>
      <c r="K341" s="15"/>
      <c r="L341" s="221"/>
      <c r="M341" s="225"/>
      <c r="N341" s="226"/>
      <c r="O341" s="226"/>
      <c r="P341" s="226"/>
      <c r="Q341" s="226"/>
      <c r="R341" s="226"/>
      <c r="S341" s="226"/>
      <c r="T341" s="227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22" t="s">
        <v>519</v>
      </c>
      <c r="AU341" s="222" t="s">
        <v>89</v>
      </c>
      <c r="AV341" s="15" t="s">
        <v>87</v>
      </c>
      <c r="AW341" s="15" t="s">
        <v>35</v>
      </c>
      <c r="AX341" s="15" t="s">
        <v>79</v>
      </c>
      <c r="AY341" s="222" t="s">
        <v>230</v>
      </c>
    </row>
    <row r="342" s="13" customFormat="1">
      <c r="A342" s="13"/>
      <c r="B342" s="205"/>
      <c r="C342" s="13"/>
      <c r="D342" s="191" t="s">
        <v>519</v>
      </c>
      <c r="E342" s="206" t="s">
        <v>1</v>
      </c>
      <c r="F342" s="207" t="s">
        <v>3755</v>
      </c>
      <c r="G342" s="13"/>
      <c r="H342" s="208">
        <v>36</v>
      </c>
      <c r="I342" s="209"/>
      <c r="J342" s="13"/>
      <c r="K342" s="13"/>
      <c r="L342" s="205"/>
      <c r="M342" s="210"/>
      <c r="N342" s="211"/>
      <c r="O342" s="211"/>
      <c r="P342" s="211"/>
      <c r="Q342" s="211"/>
      <c r="R342" s="211"/>
      <c r="S342" s="211"/>
      <c r="T342" s="21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06" t="s">
        <v>519</v>
      </c>
      <c r="AU342" s="206" t="s">
        <v>89</v>
      </c>
      <c r="AV342" s="13" t="s">
        <v>89</v>
      </c>
      <c r="AW342" s="13" t="s">
        <v>35</v>
      </c>
      <c r="AX342" s="13" t="s">
        <v>79</v>
      </c>
      <c r="AY342" s="206" t="s">
        <v>230</v>
      </c>
    </row>
    <row r="343" s="13" customFormat="1">
      <c r="A343" s="13"/>
      <c r="B343" s="205"/>
      <c r="C343" s="13"/>
      <c r="D343" s="191" t="s">
        <v>519</v>
      </c>
      <c r="E343" s="206" t="s">
        <v>1</v>
      </c>
      <c r="F343" s="207" t="s">
        <v>3756</v>
      </c>
      <c r="G343" s="13"/>
      <c r="H343" s="208">
        <v>18</v>
      </c>
      <c r="I343" s="209"/>
      <c r="J343" s="13"/>
      <c r="K343" s="13"/>
      <c r="L343" s="205"/>
      <c r="M343" s="210"/>
      <c r="N343" s="211"/>
      <c r="O343" s="211"/>
      <c r="P343" s="211"/>
      <c r="Q343" s="211"/>
      <c r="R343" s="211"/>
      <c r="S343" s="211"/>
      <c r="T343" s="21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06" t="s">
        <v>519</v>
      </c>
      <c r="AU343" s="206" t="s">
        <v>89</v>
      </c>
      <c r="AV343" s="13" t="s">
        <v>89</v>
      </c>
      <c r="AW343" s="13" t="s">
        <v>35</v>
      </c>
      <c r="AX343" s="13" t="s">
        <v>79</v>
      </c>
      <c r="AY343" s="206" t="s">
        <v>230</v>
      </c>
    </row>
    <row r="344" s="14" customFormat="1">
      <c r="A344" s="14"/>
      <c r="B344" s="213"/>
      <c r="C344" s="14"/>
      <c r="D344" s="191" t="s">
        <v>519</v>
      </c>
      <c r="E344" s="214" t="s">
        <v>1</v>
      </c>
      <c r="F344" s="215" t="s">
        <v>534</v>
      </c>
      <c r="G344" s="14"/>
      <c r="H344" s="216">
        <v>54</v>
      </c>
      <c r="I344" s="217"/>
      <c r="J344" s="14"/>
      <c r="K344" s="14"/>
      <c r="L344" s="213"/>
      <c r="M344" s="218"/>
      <c r="N344" s="219"/>
      <c r="O344" s="219"/>
      <c r="P344" s="219"/>
      <c r="Q344" s="219"/>
      <c r="R344" s="219"/>
      <c r="S344" s="219"/>
      <c r="T344" s="220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14" t="s">
        <v>519</v>
      </c>
      <c r="AU344" s="214" t="s">
        <v>89</v>
      </c>
      <c r="AV344" s="14" t="s">
        <v>235</v>
      </c>
      <c r="AW344" s="14" t="s">
        <v>35</v>
      </c>
      <c r="AX344" s="14" t="s">
        <v>87</v>
      </c>
      <c r="AY344" s="214" t="s">
        <v>230</v>
      </c>
    </row>
    <row r="345" s="2" customFormat="1" ht="16.5" customHeight="1">
      <c r="A345" s="38"/>
      <c r="B345" s="177"/>
      <c r="C345" s="178" t="s">
        <v>367</v>
      </c>
      <c r="D345" s="178" t="s">
        <v>231</v>
      </c>
      <c r="E345" s="179" t="s">
        <v>3699</v>
      </c>
      <c r="F345" s="180" t="s">
        <v>3700</v>
      </c>
      <c r="G345" s="181" t="s">
        <v>514</v>
      </c>
      <c r="H345" s="182">
        <v>36</v>
      </c>
      <c r="I345" s="183"/>
      <c r="J345" s="184">
        <f>ROUND(I345*H345,2)</f>
        <v>0</v>
      </c>
      <c r="K345" s="180" t="s">
        <v>515</v>
      </c>
      <c r="L345" s="39"/>
      <c r="M345" s="185" t="s">
        <v>1</v>
      </c>
      <c r="N345" s="186" t="s">
        <v>44</v>
      </c>
      <c r="O345" s="77"/>
      <c r="P345" s="187">
        <f>O345*H345</f>
        <v>0</v>
      </c>
      <c r="Q345" s="187">
        <v>0</v>
      </c>
      <c r="R345" s="187">
        <f>Q345*H345</f>
        <v>0</v>
      </c>
      <c r="S345" s="187">
        <v>0</v>
      </c>
      <c r="T345" s="188">
        <f>S345*H345</f>
        <v>0</v>
      </c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R345" s="189" t="s">
        <v>235</v>
      </c>
      <c r="AT345" s="189" t="s">
        <v>231</v>
      </c>
      <c r="AU345" s="189" t="s">
        <v>89</v>
      </c>
      <c r="AY345" s="19" t="s">
        <v>230</v>
      </c>
      <c r="BE345" s="190">
        <f>IF(N345="základní",J345,0)</f>
        <v>0</v>
      </c>
      <c r="BF345" s="190">
        <f>IF(N345="snížená",J345,0)</f>
        <v>0</v>
      </c>
      <c r="BG345" s="190">
        <f>IF(N345="zákl. přenesená",J345,0)</f>
        <v>0</v>
      </c>
      <c r="BH345" s="190">
        <f>IF(N345="sníž. přenesená",J345,0)</f>
        <v>0</v>
      </c>
      <c r="BI345" s="190">
        <f>IF(N345="nulová",J345,0)</f>
        <v>0</v>
      </c>
      <c r="BJ345" s="19" t="s">
        <v>87</v>
      </c>
      <c r="BK345" s="190">
        <f>ROUND(I345*H345,2)</f>
        <v>0</v>
      </c>
      <c r="BL345" s="19" t="s">
        <v>235</v>
      </c>
      <c r="BM345" s="189" t="s">
        <v>3820</v>
      </c>
    </row>
    <row r="346" s="2" customFormat="1">
      <c r="A346" s="38"/>
      <c r="B346" s="39"/>
      <c r="C346" s="38"/>
      <c r="D346" s="191" t="s">
        <v>237</v>
      </c>
      <c r="E346" s="38"/>
      <c r="F346" s="192" t="s">
        <v>3702</v>
      </c>
      <c r="G346" s="38"/>
      <c r="H346" s="38"/>
      <c r="I346" s="193"/>
      <c r="J346" s="38"/>
      <c r="K346" s="38"/>
      <c r="L346" s="39"/>
      <c r="M346" s="194"/>
      <c r="N346" s="195"/>
      <c r="O346" s="77"/>
      <c r="P346" s="77"/>
      <c r="Q346" s="77"/>
      <c r="R346" s="77"/>
      <c r="S346" s="77"/>
      <c r="T346" s="7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T346" s="19" t="s">
        <v>237</v>
      </c>
      <c r="AU346" s="19" t="s">
        <v>89</v>
      </c>
    </row>
    <row r="347" s="2" customFormat="1">
      <c r="A347" s="38"/>
      <c r="B347" s="39"/>
      <c r="C347" s="38"/>
      <c r="D347" s="199" t="s">
        <v>397</v>
      </c>
      <c r="E347" s="38"/>
      <c r="F347" s="200" t="s">
        <v>3703</v>
      </c>
      <c r="G347" s="38"/>
      <c r="H347" s="38"/>
      <c r="I347" s="193"/>
      <c r="J347" s="38"/>
      <c r="K347" s="38"/>
      <c r="L347" s="39"/>
      <c r="M347" s="194"/>
      <c r="N347" s="195"/>
      <c r="O347" s="77"/>
      <c r="P347" s="77"/>
      <c r="Q347" s="77"/>
      <c r="R347" s="77"/>
      <c r="S347" s="77"/>
      <c r="T347" s="7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T347" s="19" t="s">
        <v>397</v>
      </c>
      <c r="AU347" s="19" t="s">
        <v>89</v>
      </c>
    </row>
    <row r="348" s="15" customFormat="1">
      <c r="A348" s="15"/>
      <c r="B348" s="221"/>
      <c r="C348" s="15"/>
      <c r="D348" s="191" t="s">
        <v>519</v>
      </c>
      <c r="E348" s="222" t="s">
        <v>1</v>
      </c>
      <c r="F348" s="223" t="s">
        <v>3593</v>
      </c>
      <c r="G348" s="15"/>
      <c r="H348" s="222" t="s">
        <v>1</v>
      </c>
      <c r="I348" s="224"/>
      <c r="J348" s="15"/>
      <c r="K348" s="15"/>
      <c r="L348" s="221"/>
      <c r="M348" s="225"/>
      <c r="N348" s="226"/>
      <c r="O348" s="226"/>
      <c r="P348" s="226"/>
      <c r="Q348" s="226"/>
      <c r="R348" s="226"/>
      <c r="S348" s="226"/>
      <c r="T348" s="227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22" t="s">
        <v>519</v>
      </c>
      <c r="AU348" s="222" t="s">
        <v>89</v>
      </c>
      <c r="AV348" s="15" t="s">
        <v>87</v>
      </c>
      <c r="AW348" s="15" t="s">
        <v>35</v>
      </c>
      <c r="AX348" s="15" t="s">
        <v>79</v>
      </c>
      <c r="AY348" s="222" t="s">
        <v>230</v>
      </c>
    </row>
    <row r="349" s="13" customFormat="1">
      <c r="A349" s="13"/>
      <c r="B349" s="205"/>
      <c r="C349" s="13"/>
      <c r="D349" s="191" t="s">
        <v>519</v>
      </c>
      <c r="E349" s="206" t="s">
        <v>1</v>
      </c>
      <c r="F349" s="207" t="s">
        <v>3755</v>
      </c>
      <c r="G349" s="13"/>
      <c r="H349" s="208">
        <v>36</v>
      </c>
      <c r="I349" s="209"/>
      <c r="J349" s="13"/>
      <c r="K349" s="13"/>
      <c r="L349" s="205"/>
      <c r="M349" s="210"/>
      <c r="N349" s="211"/>
      <c r="O349" s="211"/>
      <c r="P349" s="211"/>
      <c r="Q349" s="211"/>
      <c r="R349" s="211"/>
      <c r="S349" s="211"/>
      <c r="T349" s="21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06" t="s">
        <v>519</v>
      </c>
      <c r="AU349" s="206" t="s">
        <v>89</v>
      </c>
      <c r="AV349" s="13" t="s">
        <v>89</v>
      </c>
      <c r="AW349" s="13" t="s">
        <v>35</v>
      </c>
      <c r="AX349" s="13" t="s">
        <v>79</v>
      </c>
      <c r="AY349" s="206" t="s">
        <v>230</v>
      </c>
    </row>
    <row r="350" s="14" customFormat="1">
      <c r="A350" s="14"/>
      <c r="B350" s="213"/>
      <c r="C350" s="14"/>
      <c r="D350" s="191" t="s">
        <v>519</v>
      </c>
      <c r="E350" s="214" t="s">
        <v>1</v>
      </c>
      <c r="F350" s="215" t="s">
        <v>534</v>
      </c>
      <c r="G350" s="14"/>
      <c r="H350" s="216">
        <v>36</v>
      </c>
      <c r="I350" s="217"/>
      <c r="J350" s="14"/>
      <c r="K350" s="14"/>
      <c r="L350" s="213"/>
      <c r="M350" s="218"/>
      <c r="N350" s="219"/>
      <c r="O350" s="219"/>
      <c r="P350" s="219"/>
      <c r="Q350" s="219"/>
      <c r="R350" s="219"/>
      <c r="S350" s="219"/>
      <c r="T350" s="220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14" t="s">
        <v>519</v>
      </c>
      <c r="AU350" s="214" t="s">
        <v>89</v>
      </c>
      <c r="AV350" s="14" t="s">
        <v>235</v>
      </c>
      <c r="AW350" s="14" t="s">
        <v>35</v>
      </c>
      <c r="AX350" s="14" t="s">
        <v>87</v>
      </c>
      <c r="AY350" s="214" t="s">
        <v>230</v>
      </c>
    </row>
    <row r="351" s="2" customFormat="1" ht="16.5" customHeight="1">
      <c r="A351" s="38"/>
      <c r="B351" s="177"/>
      <c r="C351" s="178" t="s">
        <v>373</v>
      </c>
      <c r="D351" s="178" t="s">
        <v>231</v>
      </c>
      <c r="E351" s="179" t="s">
        <v>3704</v>
      </c>
      <c r="F351" s="180" t="s">
        <v>3705</v>
      </c>
      <c r="G351" s="181" t="s">
        <v>514</v>
      </c>
      <c r="H351" s="182">
        <v>18</v>
      </c>
      <c r="I351" s="183"/>
      <c r="J351" s="184">
        <f>ROUND(I351*H351,2)</f>
        <v>0</v>
      </c>
      <c r="K351" s="180" t="s">
        <v>515</v>
      </c>
      <c r="L351" s="39"/>
      <c r="M351" s="185" t="s">
        <v>1</v>
      </c>
      <c r="N351" s="186" t="s">
        <v>44</v>
      </c>
      <c r="O351" s="77"/>
      <c r="P351" s="187">
        <f>O351*H351</f>
        <v>0</v>
      </c>
      <c r="Q351" s="187">
        <v>0</v>
      </c>
      <c r="R351" s="187">
        <f>Q351*H351</f>
        <v>0</v>
      </c>
      <c r="S351" s="187">
        <v>0</v>
      </c>
      <c r="T351" s="188">
        <f>S351*H351</f>
        <v>0</v>
      </c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R351" s="189" t="s">
        <v>235</v>
      </c>
      <c r="AT351" s="189" t="s">
        <v>231</v>
      </c>
      <c r="AU351" s="189" t="s">
        <v>89</v>
      </c>
      <c r="AY351" s="19" t="s">
        <v>230</v>
      </c>
      <c r="BE351" s="190">
        <f>IF(N351="základní",J351,0)</f>
        <v>0</v>
      </c>
      <c r="BF351" s="190">
        <f>IF(N351="snížená",J351,0)</f>
        <v>0</v>
      </c>
      <c r="BG351" s="190">
        <f>IF(N351="zákl. přenesená",J351,0)</f>
        <v>0</v>
      </c>
      <c r="BH351" s="190">
        <f>IF(N351="sníž. přenesená",J351,0)</f>
        <v>0</v>
      </c>
      <c r="BI351" s="190">
        <f>IF(N351="nulová",J351,0)</f>
        <v>0</v>
      </c>
      <c r="BJ351" s="19" t="s">
        <v>87</v>
      </c>
      <c r="BK351" s="190">
        <f>ROUND(I351*H351,2)</f>
        <v>0</v>
      </c>
      <c r="BL351" s="19" t="s">
        <v>235</v>
      </c>
      <c r="BM351" s="189" t="s">
        <v>3821</v>
      </c>
    </row>
    <row r="352" s="2" customFormat="1">
      <c r="A352" s="38"/>
      <c r="B352" s="39"/>
      <c r="C352" s="38"/>
      <c r="D352" s="191" t="s">
        <v>237</v>
      </c>
      <c r="E352" s="38"/>
      <c r="F352" s="192" t="s">
        <v>3707</v>
      </c>
      <c r="G352" s="38"/>
      <c r="H352" s="38"/>
      <c r="I352" s="193"/>
      <c r="J352" s="38"/>
      <c r="K352" s="38"/>
      <c r="L352" s="39"/>
      <c r="M352" s="194"/>
      <c r="N352" s="195"/>
      <c r="O352" s="77"/>
      <c r="P352" s="77"/>
      <c r="Q352" s="77"/>
      <c r="R352" s="77"/>
      <c r="S352" s="77"/>
      <c r="T352" s="7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T352" s="19" t="s">
        <v>237</v>
      </c>
      <c r="AU352" s="19" t="s">
        <v>89</v>
      </c>
    </row>
    <row r="353" s="2" customFormat="1">
      <c r="A353" s="38"/>
      <c r="B353" s="39"/>
      <c r="C353" s="38"/>
      <c r="D353" s="199" t="s">
        <v>397</v>
      </c>
      <c r="E353" s="38"/>
      <c r="F353" s="200" t="s">
        <v>3708</v>
      </c>
      <c r="G353" s="38"/>
      <c r="H353" s="38"/>
      <c r="I353" s="193"/>
      <c r="J353" s="38"/>
      <c r="K353" s="38"/>
      <c r="L353" s="39"/>
      <c r="M353" s="194"/>
      <c r="N353" s="195"/>
      <c r="O353" s="77"/>
      <c r="P353" s="77"/>
      <c r="Q353" s="77"/>
      <c r="R353" s="77"/>
      <c r="S353" s="77"/>
      <c r="T353" s="7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19" t="s">
        <v>397</v>
      </c>
      <c r="AU353" s="19" t="s">
        <v>89</v>
      </c>
    </row>
    <row r="354" s="15" customFormat="1">
      <c r="A354" s="15"/>
      <c r="B354" s="221"/>
      <c r="C354" s="15"/>
      <c r="D354" s="191" t="s">
        <v>519</v>
      </c>
      <c r="E354" s="222" t="s">
        <v>1</v>
      </c>
      <c r="F354" s="223" t="s">
        <v>3593</v>
      </c>
      <c r="G354" s="15"/>
      <c r="H354" s="222" t="s">
        <v>1</v>
      </c>
      <c r="I354" s="224"/>
      <c r="J354" s="15"/>
      <c r="K354" s="15"/>
      <c r="L354" s="221"/>
      <c r="M354" s="225"/>
      <c r="N354" s="226"/>
      <c r="O354" s="226"/>
      <c r="P354" s="226"/>
      <c r="Q354" s="226"/>
      <c r="R354" s="226"/>
      <c r="S354" s="226"/>
      <c r="T354" s="227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22" t="s">
        <v>519</v>
      </c>
      <c r="AU354" s="222" t="s">
        <v>89</v>
      </c>
      <c r="AV354" s="15" t="s">
        <v>87</v>
      </c>
      <c r="AW354" s="15" t="s">
        <v>35</v>
      </c>
      <c r="AX354" s="15" t="s">
        <v>79</v>
      </c>
      <c r="AY354" s="222" t="s">
        <v>230</v>
      </c>
    </row>
    <row r="355" s="13" customFormat="1">
      <c r="A355" s="13"/>
      <c r="B355" s="205"/>
      <c r="C355" s="13"/>
      <c r="D355" s="191" t="s">
        <v>519</v>
      </c>
      <c r="E355" s="206" t="s">
        <v>1</v>
      </c>
      <c r="F355" s="207" t="s">
        <v>3756</v>
      </c>
      <c r="G355" s="13"/>
      <c r="H355" s="208">
        <v>18</v>
      </c>
      <c r="I355" s="209"/>
      <c r="J355" s="13"/>
      <c r="K355" s="13"/>
      <c r="L355" s="205"/>
      <c r="M355" s="210"/>
      <c r="N355" s="211"/>
      <c r="O355" s="211"/>
      <c r="P355" s="211"/>
      <c r="Q355" s="211"/>
      <c r="R355" s="211"/>
      <c r="S355" s="211"/>
      <c r="T355" s="21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06" t="s">
        <v>519</v>
      </c>
      <c r="AU355" s="206" t="s">
        <v>89</v>
      </c>
      <c r="AV355" s="13" t="s">
        <v>89</v>
      </c>
      <c r="AW355" s="13" t="s">
        <v>35</v>
      </c>
      <c r="AX355" s="13" t="s">
        <v>79</v>
      </c>
      <c r="AY355" s="206" t="s">
        <v>230</v>
      </c>
    </row>
    <row r="356" s="14" customFormat="1">
      <c r="A356" s="14"/>
      <c r="B356" s="213"/>
      <c r="C356" s="14"/>
      <c r="D356" s="191" t="s">
        <v>519</v>
      </c>
      <c r="E356" s="214" t="s">
        <v>1</v>
      </c>
      <c r="F356" s="215" t="s">
        <v>534</v>
      </c>
      <c r="G356" s="14"/>
      <c r="H356" s="216">
        <v>18</v>
      </c>
      <c r="I356" s="217"/>
      <c r="J356" s="14"/>
      <c r="K356" s="14"/>
      <c r="L356" s="213"/>
      <c r="M356" s="218"/>
      <c r="N356" s="219"/>
      <c r="O356" s="219"/>
      <c r="P356" s="219"/>
      <c r="Q356" s="219"/>
      <c r="R356" s="219"/>
      <c r="S356" s="219"/>
      <c r="T356" s="22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14" t="s">
        <v>519</v>
      </c>
      <c r="AU356" s="214" t="s">
        <v>89</v>
      </c>
      <c r="AV356" s="14" t="s">
        <v>235</v>
      </c>
      <c r="AW356" s="14" t="s">
        <v>35</v>
      </c>
      <c r="AX356" s="14" t="s">
        <v>87</v>
      </c>
      <c r="AY356" s="214" t="s">
        <v>230</v>
      </c>
    </row>
    <row r="357" s="2" customFormat="1" ht="16.5" customHeight="1">
      <c r="A357" s="38"/>
      <c r="B357" s="177"/>
      <c r="C357" s="178" t="s">
        <v>377</v>
      </c>
      <c r="D357" s="178" t="s">
        <v>231</v>
      </c>
      <c r="E357" s="179" t="s">
        <v>3822</v>
      </c>
      <c r="F357" s="180" t="s">
        <v>3823</v>
      </c>
      <c r="G357" s="181" t="s">
        <v>514</v>
      </c>
      <c r="H357" s="182">
        <v>4</v>
      </c>
      <c r="I357" s="183"/>
      <c r="J357" s="184">
        <f>ROUND(I357*H357,2)</f>
        <v>0</v>
      </c>
      <c r="K357" s="180" t="s">
        <v>515</v>
      </c>
      <c r="L357" s="39"/>
      <c r="M357" s="185" t="s">
        <v>1</v>
      </c>
      <c r="N357" s="186" t="s">
        <v>44</v>
      </c>
      <c r="O357" s="77"/>
      <c r="P357" s="187">
        <f>O357*H357</f>
        <v>0</v>
      </c>
      <c r="Q357" s="187">
        <v>0.089219999999999994</v>
      </c>
      <c r="R357" s="187">
        <f>Q357*H357</f>
        <v>0.35687999999999998</v>
      </c>
      <c r="S357" s="187">
        <v>0</v>
      </c>
      <c r="T357" s="188">
        <f>S357*H357</f>
        <v>0</v>
      </c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R357" s="189" t="s">
        <v>235</v>
      </c>
      <c r="AT357" s="189" t="s">
        <v>231</v>
      </c>
      <c r="AU357" s="189" t="s">
        <v>89</v>
      </c>
      <c r="AY357" s="19" t="s">
        <v>230</v>
      </c>
      <c r="BE357" s="190">
        <f>IF(N357="základní",J357,0)</f>
        <v>0</v>
      </c>
      <c r="BF357" s="190">
        <f>IF(N357="snížená",J357,0)</f>
        <v>0</v>
      </c>
      <c r="BG357" s="190">
        <f>IF(N357="zákl. přenesená",J357,0)</f>
        <v>0</v>
      </c>
      <c r="BH357" s="190">
        <f>IF(N357="sníž. přenesená",J357,0)</f>
        <v>0</v>
      </c>
      <c r="BI357" s="190">
        <f>IF(N357="nulová",J357,0)</f>
        <v>0</v>
      </c>
      <c r="BJ357" s="19" t="s">
        <v>87</v>
      </c>
      <c r="BK357" s="190">
        <f>ROUND(I357*H357,2)</f>
        <v>0</v>
      </c>
      <c r="BL357" s="19" t="s">
        <v>235</v>
      </c>
      <c r="BM357" s="189" t="s">
        <v>3824</v>
      </c>
    </row>
    <row r="358" s="2" customFormat="1">
      <c r="A358" s="38"/>
      <c r="B358" s="39"/>
      <c r="C358" s="38"/>
      <c r="D358" s="191" t="s">
        <v>237</v>
      </c>
      <c r="E358" s="38"/>
      <c r="F358" s="192" t="s">
        <v>3825</v>
      </c>
      <c r="G358" s="38"/>
      <c r="H358" s="38"/>
      <c r="I358" s="193"/>
      <c r="J358" s="38"/>
      <c r="K358" s="38"/>
      <c r="L358" s="39"/>
      <c r="M358" s="194"/>
      <c r="N358" s="195"/>
      <c r="O358" s="77"/>
      <c r="P358" s="77"/>
      <c r="Q358" s="77"/>
      <c r="R358" s="77"/>
      <c r="S358" s="77"/>
      <c r="T358" s="7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T358" s="19" t="s">
        <v>237</v>
      </c>
      <c r="AU358" s="19" t="s">
        <v>89</v>
      </c>
    </row>
    <row r="359" s="2" customFormat="1">
      <c r="A359" s="38"/>
      <c r="B359" s="39"/>
      <c r="C359" s="38"/>
      <c r="D359" s="199" t="s">
        <v>397</v>
      </c>
      <c r="E359" s="38"/>
      <c r="F359" s="200" t="s">
        <v>3826</v>
      </c>
      <c r="G359" s="38"/>
      <c r="H359" s="38"/>
      <c r="I359" s="193"/>
      <c r="J359" s="38"/>
      <c r="K359" s="38"/>
      <c r="L359" s="39"/>
      <c r="M359" s="194"/>
      <c r="N359" s="195"/>
      <c r="O359" s="77"/>
      <c r="P359" s="77"/>
      <c r="Q359" s="77"/>
      <c r="R359" s="77"/>
      <c r="S359" s="77"/>
      <c r="T359" s="7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T359" s="19" t="s">
        <v>397</v>
      </c>
      <c r="AU359" s="19" t="s">
        <v>89</v>
      </c>
    </row>
    <row r="360" s="13" customFormat="1">
      <c r="A360" s="13"/>
      <c r="B360" s="205"/>
      <c r="C360" s="13"/>
      <c r="D360" s="191" t="s">
        <v>519</v>
      </c>
      <c r="E360" s="206" t="s">
        <v>1</v>
      </c>
      <c r="F360" s="207" t="s">
        <v>3827</v>
      </c>
      <c r="G360" s="13"/>
      <c r="H360" s="208">
        <v>4</v>
      </c>
      <c r="I360" s="209"/>
      <c r="J360" s="13"/>
      <c r="K360" s="13"/>
      <c r="L360" s="205"/>
      <c r="M360" s="210"/>
      <c r="N360" s="211"/>
      <c r="O360" s="211"/>
      <c r="P360" s="211"/>
      <c r="Q360" s="211"/>
      <c r="R360" s="211"/>
      <c r="S360" s="211"/>
      <c r="T360" s="21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06" t="s">
        <v>519</v>
      </c>
      <c r="AU360" s="206" t="s">
        <v>89</v>
      </c>
      <c r="AV360" s="13" t="s">
        <v>89</v>
      </c>
      <c r="AW360" s="13" t="s">
        <v>35</v>
      </c>
      <c r="AX360" s="13" t="s">
        <v>79</v>
      </c>
      <c r="AY360" s="206" t="s">
        <v>230</v>
      </c>
    </row>
    <row r="361" s="14" customFormat="1">
      <c r="A361" s="14"/>
      <c r="B361" s="213"/>
      <c r="C361" s="14"/>
      <c r="D361" s="191" t="s">
        <v>519</v>
      </c>
      <c r="E361" s="214" t="s">
        <v>1</v>
      </c>
      <c r="F361" s="215" t="s">
        <v>534</v>
      </c>
      <c r="G361" s="14"/>
      <c r="H361" s="216">
        <v>4</v>
      </c>
      <c r="I361" s="217"/>
      <c r="J361" s="14"/>
      <c r="K361" s="14"/>
      <c r="L361" s="213"/>
      <c r="M361" s="218"/>
      <c r="N361" s="219"/>
      <c r="O361" s="219"/>
      <c r="P361" s="219"/>
      <c r="Q361" s="219"/>
      <c r="R361" s="219"/>
      <c r="S361" s="219"/>
      <c r="T361" s="220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14" t="s">
        <v>519</v>
      </c>
      <c r="AU361" s="214" t="s">
        <v>89</v>
      </c>
      <c r="AV361" s="14" t="s">
        <v>235</v>
      </c>
      <c r="AW361" s="14" t="s">
        <v>35</v>
      </c>
      <c r="AX361" s="14" t="s">
        <v>87</v>
      </c>
      <c r="AY361" s="214" t="s">
        <v>230</v>
      </c>
    </row>
    <row r="362" s="12" customFormat="1" ht="22.8" customHeight="1">
      <c r="A362" s="12"/>
      <c r="B362" s="166"/>
      <c r="C362" s="12"/>
      <c r="D362" s="167" t="s">
        <v>78</v>
      </c>
      <c r="E362" s="197" t="s">
        <v>264</v>
      </c>
      <c r="F362" s="197" t="s">
        <v>1139</v>
      </c>
      <c r="G362" s="12"/>
      <c r="H362" s="12"/>
      <c r="I362" s="169"/>
      <c r="J362" s="198">
        <f>BK362</f>
        <v>0</v>
      </c>
      <c r="K362" s="12"/>
      <c r="L362" s="166"/>
      <c r="M362" s="171"/>
      <c r="N362" s="172"/>
      <c r="O362" s="172"/>
      <c r="P362" s="173">
        <f>SUM(P363:P401)</f>
        <v>0</v>
      </c>
      <c r="Q362" s="172"/>
      <c r="R362" s="173">
        <f>SUM(R363:R401)</f>
        <v>0.62073745999999996</v>
      </c>
      <c r="S362" s="172"/>
      <c r="T362" s="174">
        <f>SUM(T363:T401)</f>
        <v>0</v>
      </c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R362" s="167" t="s">
        <v>87</v>
      </c>
      <c r="AT362" s="175" t="s">
        <v>78</v>
      </c>
      <c r="AU362" s="175" t="s">
        <v>87</v>
      </c>
      <c r="AY362" s="167" t="s">
        <v>230</v>
      </c>
      <c r="BK362" s="176">
        <f>SUM(BK363:BK401)</f>
        <v>0</v>
      </c>
    </row>
    <row r="363" s="2" customFormat="1" ht="16.5" customHeight="1">
      <c r="A363" s="38"/>
      <c r="B363" s="177"/>
      <c r="C363" s="178" t="s">
        <v>381</v>
      </c>
      <c r="D363" s="178" t="s">
        <v>231</v>
      </c>
      <c r="E363" s="179" t="s">
        <v>1223</v>
      </c>
      <c r="F363" s="180" t="s">
        <v>1224</v>
      </c>
      <c r="G363" s="181" t="s">
        <v>543</v>
      </c>
      <c r="H363" s="182">
        <v>2</v>
      </c>
      <c r="I363" s="183"/>
      <c r="J363" s="184">
        <f>ROUND(I363*H363,2)</f>
        <v>0</v>
      </c>
      <c r="K363" s="180" t="s">
        <v>515</v>
      </c>
      <c r="L363" s="39"/>
      <c r="M363" s="185" t="s">
        <v>1</v>
      </c>
      <c r="N363" s="186" t="s">
        <v>44</v>
      </c>
      <c r="O363" s="77"/>
      <c r="P363" s="187">
        <f>O363*H363</f>
        <v>0</v>
      </c>
      <c r="Q363" s="187">
        <v>0.16850000000000001</v>
      </c>
      <c r="R363" s="187">
        <f>Q363*H363</f>
        <v>0.33700000000000002</v>
      </c>
      <c r="S363" s="187">
        <v>0</v>
      </c>
      <c r="T363" s="188">
        <f>S363*H363</f>
        <v>0</v>
      </c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R363" s="189" t="s">
        <v>235</v>
      </c>
      <c r="AT363" s="189" t="s">
        <v>231</v>
      </c>
      <c r="AU363" s="189" t="s">
        <v>89</v>
      </c>
      <c r="AY363" s="19" t="s">
        <v>230</v>
      </c>
      <c r="BE363" s="190">
        <f>IF(N363="základní",J363,0)</f>
        <v>0</v>
      </c>
      <c r="BF363" s="190">
        <f>IF(N363="snížená",J363,0)</f>
        <v>0</v>
      </c>
      <c r="BG363" s="190">
        <f>IF(N363="zákl. přenesená",J363,0)</f>
        <v>0</v>
      </c>
      <c r="BH363" s="190">
        <f>IF(N363="sníž. přenesená",J363,0)</f>
        <v>0</v>
      </c>
      <c r="BI363" s="190">
        <f>IF(N363="nulová",J363,0)</f>
        <v>0</v>
      </c>
      <c r="BJ363" s="19" t="s">
        <v>87</v>
      </c>
      <c r="BK363" s="190">
        <f>ROUND(I363*H363,2)</f>
        <v>0</v>
      </c>
      <c r="BL363" s="19" t="s">
        <v>235</v>
      </c>
      <c r="BM363" s="189" t="s">
        <v>3828</v>
      </c>
    </row>
    <row r="364" s="2" customFormat="1">
      <c r="A364" s="38"/>
      <c r="B364" s="39"/>
      <c r="C364" s="38"/>
      <c r="D364" s="191" t="s">
        <v>237</v>
      </c>
      <c r="E364" s="38"/>
      <c r="F364" s="192" t="s">
        <v>1226</v>
      </c>
      <c r="G364" s="38"/>
      <c r="H364" s="38"/>
      <c r="I364" s="193"/>
      <c r="J364" s="38"/>
      <c r="K364" s="38"/>
      <c r="L364" s="39"/>
      <c r="M364" s="194"/>
      <c r="N364" s="195"/>
      <c r="O364" s="77"/>
      <c r="P364" s="77"/>
      <c r="Q364" s="77"/>
      <c r="R364" s="77"/>
      <c r="S364" s="77"/>
      <c r="T364" s="7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T364" s="19" t="s">
        <v>237</v>
      </c>
      <c r="AU364" s="19" t="s">
        <v>89</v>
      </c>
    </row>
    <row r="365" s="2" customFormat="1">
      <c r="A365" s="38"/>
      <c r="B365" s="39"/>
      <c r="C365" s="38"/>
      <c r="D365" s="199" t="s">
        <v>397</v>
      </c>
      <c r="E365" s="38"/>
      <c r="F365" s="200" t="s">
        <v>1227</v>
      </c>
      <c r="G365" s="38"/>
      <c r="H365" s="38"/>
      <c r="I365" s="193"/>
      <c r="J365" s="38"/>
      <c r="K365" s="38"/>
      <c r="L365" s="39"/>
      <c r="M365" s="194"/>
      <c r="N365" s="195"/>
      <c r="O365" s="77"/>
      <c r="P365" s="77"/>
      <c r="Q365" s="77"/>
      <c r="R365" s="77"/>
      <c r="S365" s="77"/>
      <c r="T365" s="7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T365" s="19" t="s">
        <v>397</v>
      </c>
      <c r="AU365" s="19" t="s">
        <v>89</v>
      </c>
    </row>
    <row r="366" s="13" customFormat="1">
      <c r="A366" s="13"/>
      <c r="B366" s="205"/>
      <c r="C366" s="13"/>
      <c r="D366" s="191" t="s">
        <v>519</v>
      </c>
      <c r="E366" s="206" t="s">
        <v>1</v>
      </c>
      <c r="F366" s="207" t="s">
        <v>3829</v>
      </c>
      <c r="G366" s="13"/>
      <c r="H366" s="208">
        <v>2</v>
      </c>
      <c r="I366" s="209"/>
      <c r="J366" s="13"/>
      <c r="K366" s="13"/>
      <c r="L366" s="205"/>
      <c r="M366" s="210"/>
      <c r="N366" s="211"/>
      <c r="O366" s="211"/>
      <c r="P366" s="211"/>
      <c r="Q366" s="211"/>
      <c r="R366" s="211"/>
      <c r="S366" s="211"/>
      <c r="T366" s="21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06" t="s">
        <v>519</v>
      </c>
      <c r="AU366" s="206" t="s">
        <v>89</v>
      </c>
      <c r="AV366" s="13" t="s">
        <v>89</v>
      </c>
      <c r="AW366" s="13" t="s">
        <v>35</v>
      </c>
      <c r="AX366" s="13" t="s">
        <v>79</v>
      </c>
      <c r="AY366" s="206" t="s">
        <v>230</v>
      </c>
    </row>
    <row r="367" s="14" customFormat="1">
      <c r="A367" s="14"/>
      <c r="B367" s="213"/>
      <c r="C367" s="14"/>
      <c r="D367" s="191" t="s">
        <v>519</v>
      </c>
      <c r="E367" s="214" t="s">
        <v>1</v>
      </c>
      <c r="F367" s="215" t="s">
        <v>534</v>
      </c>
      <c r="G367" s="14"/>
      <c r="H367" s="216">
        <v>2</v>
      </c>
      <c r="I367" s="217"/>
      <c r="J367" s="14"/>
      <c r="K367" s="14"/>
      <c r="L367" s="213"/>
      <c r="M367" s="218"/>
      <c r="N367" s="219"/>
      <c r="O367" s="219"/>
      <c r="P367" s="219"/>
      <c r="Q367" s="219"/>
      <c r="R367" s="219"/>
      <c r="S367" s="219"/>
      <c r="T367" s="220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14" t="s">
        <v>519</v>
      </c>
      <c r="AU367" s="214" t="s">
        <v>89</v>
      </c>
      <c r="AV367" s="14" t="s">
        <v>235</v>
      </c>
      <c r="AW367" s="14" t="s">
        <v>35</v>
      </c>
      <c r="AX367" s="14" t="s">
        <v>87</v>
      </c>
      <c r="AY367" s="214" t="s">
        <v>230</v>
      </c>
    </row>
    <row r="368" s="2" customFormat="1" ht="16.5" customHeight="1">
      <c r="A368" s="38"/>
      <c r="B368" s="177"/>
      <c r="C368" s="178" t="s">
        <v>386</v>
      </c>
      <c r="D368" s="178" t="s">
        <v>231</v>
      </c>
      <c r="E368" s="179" t="s">
        <v>1260</v>
      </c>
      <c r="F368" s="180" t="s">
        <v>1261</v>
      </c>
      <c r="G368" s="181" t="s">
        <v>543</v>
      </c>
      <c r="H368" s="182">
        <v>2</v>
      </c>
      <c r="I368" s="183"/>
      <c r="J368" s="184">
        <f>ROUND(I368*H368,2)</f>
        <v>0</v>
      </c>
      <c r="K368" s="180" t="s">
        <v>515</v>
      </c>
      <c r="L368" s="39"/>
      <c r="M368" s="185" t="s">
        <v>1</v>
      </c>
      <c r="N368" s="186" t="s">
        <v>44</v>
      </c>
      <c r="O368" s="77"/>
      <c r="P368" s="187">
        <f>O368*H368</f>
        <v>0</v>
      </c>
      <c r="Q368" s="187">
        <v>0.14041999999999999</v>
      </c>
      <c r="R368" s="187">
        <f>Q368*H368</f>
        <v>0.28083999999999998</v>
      </c>
      <c r="S368" s="187">
        <v>0</v>
      </c>
      <c r="T368" s="188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89" t="s">
        <v>235</v>
      </c>
      <c r="AT368" s="189" t="s">
        <v>231</v>
      </c>
      <c r="AU368" s="189" t="s">
        <v>89</v>
      </c>
      <c r="AY368" s="19" t="s">
        <v>230</v>
      </c>
      <c r="BE368" s="190">
        <f>IF(N368="základní",J368,0)</f>
        <v>0</v>
      </c>
      <c r="BF368" s="190">
        <f>IF(N368="snížená",J368,0)</f>
        <v>0</v>
      </c>
      <c r="BG368" s="190">
        <f>IF(N368="zákl. přenesená",J368,0)</f>
        <v>0</v>
      </c>
      <c r="BH368" s="190">
        <f>IF(N368="sníž. přenesená",J368,0)</f>
        <v>0</v>
      </c>
      <c r="BI368" s="190">
        <f>IF(N368="nulová",J368,0)</f>
        <v>0</v>
      </c>
      <c r="BJ368" s="19" t="s">
        <v>87</v>
      </c>
      <c r="BK368" s="190">
        <f>ROUND(I368*H368,2)</f>
        <v>0</v>
      </c>
      <c r="BL368" s="19" t="s">
        <v>235</v>
      </c>
      <c r="BM368" s="189" t="s">
        <v>3830</v>
      </c>
    </row>
    <row r="369" s="2" customFormat="1">
      <c r="A369" s="38"/>
      <c r="B369" s="39"/>
      <c r="C369" s="38"/>
      <c r="D369" s="191" t="s">
        <v>237</v>
      </c>
      <c r="E369" s="38"/>
      <c r="F369" s="192" t="s">
        <v>1263</v>
      </c>
      <c r="G369" s="38"/>
      <c r="H369" s="38"/>
      <c r="I369" s="193"/>
      <c r="J369" s="38"/>
      <c r="K369" s="38"/>
      <c r="L369" s="39"/>
      <c r="M369" s="194"/>
      <c r="N369" s="195"/>
      <c r="O369" s="77"/>
      <c r="P369" s="77"/>
      <c r="Q369" s="77"/>
      <c r="R369" s="77"/>
      <c r="S369" s="77"/>
      <c r="T369" s="7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T369" s="19" t="s">
        <v>237</v>
      </c>
      <c r="AU369" s="19" t="s">
        <v>89</v>
      </c>
    </row>
    <row r="370" s="2" customFormat="1">
      <c r="A370" s="38"/>
      <c r="B370" s="39"/>
      <c r="C370" s="38"/>
      <c r="D370" s="199" t="s">
        <v>397</v>
      </c>
      <c r="E370" s="38"/>
      <c r="F370" s="200" t="s">
        <v>1264</v>
      </c>
      <c r="G370" s="38"/>
      <c r="H370" s="38"/>
      <c r="I370" s="193"/>
      <c r="J370" s="38"/>
      <c r="K370" s="38"/>
      <c r="L370" s="39"/>
      <c r="M370" s="194"/>
      <c r="N370" s="195"/>
      <c r="O370" s="77"/>
      <c r="P370" s="77"/>
      <c r="Q370" s="77"/>
      <c r="R370" s="77"/>
      <c r="S370" s="77"/>
      <c r="T370" s="7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T370" s="19" t="s">
        <v>397</v>
      </c>
      <c r="AU370" s="19" t="s">
        <v>89</v>
      </c>
    </row>
    <row r="371" s="13" customFormat="1">
      <c r="A371" s="13"/>
      <c r="B371" s="205"/>
      <c r="C371" s="13"/>
      <c r="D371" s="191" t="s">
        <v>519</v>
      </c>
      <c r="E371" s="206" t="s">
        <v>1</v>
      </c>
      <c r="F371" s="207" t="s">
        <v>3829</v>
      </c>
      <c r="G371" s="13"/>
      <c r="H371" s="208">
        <v>2</v>
      </c>
      <c r="I371" s="209"/>
      <c r="J371" s="13"/>
      <c r="K371" s="13"/>
      <c r="L371" s="205"/>
      <c r="M371" s="210"/>
      <c r="N371" s="211"/>
      <c r="O371" s="211"/>
      <c r="P371" s="211"/>
      <c r="Q371" s="211"/>
      <c r="R371" s="211"/>
      <c r="S371" s="211"/>
      <c r="T371" s="21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06" t="s">
        <v>519</v>
      </c>
      <c r="AU371" s="206" t="s">
        <v>89</v>
      </c>
      <c r="AV371" s="13" t="s">
        <v>89</v>
      </c>
      <c r="AW371" s="13" t="s">
        <v>35</v>
      </c>
      <c r="AX371" s="13" t="s">
        <v>79</v>
      </c>
      <c r="AY371" s="206" t="s">
        <v>230</v>
      </c>
    </row>
    <row r="372" s="14" customFormat="1">
      <c r="A372" s="14"/>
      <c r="B372" s="213"/>
      <c r="C372" s="14"/>
      <c r="D372" s="191" t="s">
        <v>519</v>
      </c>
      <c r="E372" s="214" t="s">
        <v>1</v>
      </c>
      <c r="F372" s="215" t="s">
        <v>534</v>
      </c>
      <c r="G372" s="14"/>
      <c r="H372" s="216">
        <v>2</v>
      </c>
      <c r="I372" s="217"/>
      <c r="J372" s="14"/>
      <c r="K372" s="14"/>
      <c r="L372" s="213"/>
      <c r="M372" s="218"/>
      <c r="N372" s="219"/>
      <c r="O372" s="219"/>
      <c r="P372" s="219"/>
      <c r="Q372" s="219"/>
      <c r="R372" s="219"/>
      <c r="S372" s="219"/>
      <c r="T372" s="22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14" t="s">
        <v>519</v>
      </c>
      <c r="AU372" s="214" t="s">
        <v>89</v>
      </c>
      <c r="AV372" s="14" t="s">
        <v>235</v>
      </c>
      <c r="AW372" s="14" t="s">
        <v>35</v>
      </c>
      <c r="AX372" s="14" t="s">
        <v>87</v>
      </c>
      <c r="AY372" s="214" t="s">
        <v>230</v>
      </c>
    </row>
    <row r="373" s="2" customFormat="1" ht="16.5" customHeight="1">
      <c r="A373" s="38"/>
      <c r="B373" s="177"/>
      <c r="C373" s="178" t="s">
        <v>391</v>
      </c>
      <c r="D373" s="178" t="s">
        <v>231</v>
      </c>
      <c r="E373" s="179" t="s">
        <v>3709</v>
      </c>
      <c r="F373" s="180" t="s">
        <v>3710</v>
      </c>
      <c r="G373" s="181" t="s">
        <v>543</v>
      </c>
      <c r="H373" s="182">
        <v>18</v>
      </c>
      <c r="I373" s="183"/>
      <c r="J373" s="184">
        <f>ROUND(I373*H373,2)</f>
        <v>0</v>
      </c>
      <c r="K373" s="180" t="s">
        <v>515</v>
      </c>
      <c r="L373" s="39"/>
      <c r="M373" s="185" t="s">
        <v>1</v>
      </c>
      <c r="N373" s="186" t="s">
        <v>44</v>
      </c>
      <c r="O373" s="77"/>
      <c r="P373" s="187">
        <f>O373*H373</f>
        <v>0</v>
      </c>
      <c r="Q373" s="187">
        <v>4.3699999999999997E-06</v>
      </c>
      <c r="R373" s="187">
        <f>Q373*H373</f>
        <v>7.8659999999999996E-05</v>
      </c>
      <c r="S373" s="187">
        <v>0</v>
      </c>
      <c r="T373" s="188">
        <f>S373*H373</f>
        <v>0</v>
      </c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R373" s="189" t="s">
        <v>235</v>
      </c>
      <c r="AT373" s="189" t="s">
        <v>231</v>
      </c>
      <c r="AU373" s="189" t="s">
        <v>89</v>
      </c>
      <c r="AY373" s="19" t="s">
        <v>230</v>
      </c>
      <c r="BE373" s="190">
        <f>IF(N373="základní",J373,0)</f>
        <v>0</v>
      </c>
      <c r="BF373" s="190">
        <f>IF(N373="snížená",J373,0)</f>
        <v>0</v>
      </c>
      <c r="BG373" s="190">
        <f>IF(N373="zákl. přenesená",J373,0)</f>
        <v>0</v>
      </c>
      <c r="BH373" s="190">
        <f>IF(N373="sníž. přenesená",J373,0)</f>
        <v>0</v>
      </c>
      <c r="BI373" s="190">
        <f>IF(N373="nulová",J373,0)</f>
        <v>0</v>
      </c>
      <c r="BJ373" s="19" t="s">
        <v>87</v>
      </c>
      <c r="BK373" s="190">
        <f>ROUND(I373*H373,2)</f>
        <v>0</v>
      </c>
      <c r="BL373" s="19" t="s">
        <v>235</v>
      </c>
      <c r="BM373" s="189" t="s">
        <v>3831</v>
      </c>
    </row>
    <row r="374" s="2" customFormat="1">
      <c r="A374" s="38"/>
      <c r="B374" s="39"/>
      <c r="C374" s="38"/>
      <c r="D374" s="191" t="s">
        <v>237</v>
      </c>
      <c r="E374" s="38"/>
      <c r="F374" s="192" t="s">
        <v>3712</v>
      </c>
      <c r="G374" s="38"/>
      <c r="H374" s="38"/>
      <c r="I374" s="193"/>
      <c r="J374" s="38"/>
      <c r="K374" s="38"/>
      <c r="L374" s="39"/>
      <c r="M374" s="194"/>
      <c r="N374" s="195"/>
      <c r="O374" s="77"/>
      <c r="P374" s="77"/>
      <c r="Q374" s="77"/>
      <c r="R374" s="77"/>
      <c r="S374" s="77"/>
      <c r="T374" s="7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T374" s="19" t="s">
        <v>237</v>
      </c>
      <c r="AU374" s="19" t="s">
        <v>89</v>
      </c>
    </row>
    <row r="375" s="2" customFormat="1">
      <c r="A375" s="38"/>
      <c r="B375" s="39"/>
      <c r="C375" s="38"/>
      <c r="D375" s="199" t="s">
        <v>397</v>
      </c>
      <c r="E375" s="38"/>
      <c r="F375" s="200" t="s">
        <v>3713</v>
      </c>
      <c r="G375" s="38"/>
      <c r="H375" s="38"/>
      <c r="I375" s="193"/>
      <c r="J375" s="38"/>
      <c r="K375" s="38"/>
      <c r="L375" s="39"/>
      <c r="M375" s="194"/>
      <c r="N375" s="195"/>
      <c r="O375" s="77"/>
      <c r="P375" s="77"/>
      <c r="Q375" s="77"/>
      <c r="R375" s="77"/>
      <c r="S375" s="77"/>
      <c r="T375" s="7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T375" s="19" t="s">
        <v>397</v>
      </c>
      <c r="AU375" s="19" t="s">
        <v>89</v>
      </c>
    </row>
    <row r="376" s="15" customFormat="1">
      <c r="A376" s="15"/>
      <c r="B376" s="221"/>
      <c r="C376" s="15"/>
      <c r="D376" s="191" t="s">
        <v>519</v>
      </c>
      <c r="E376" s="222" t="s">
        <v>1</v>
      </c>
      <c r="F376" s="223" t="s">
        <v>3593</v>
      </c>
      <c r="G376" s="15"/>
      <c r="H376" s="222" t="s">
        <v>1</v>
      </c>
      <c r="I376" s="224"/>
      <c r="J376" s="15"/>
      <c r="K376" s="15"/>
      <c r="L376" s="221"/>
      <c r="M376" s="225"/>
      <c r="N376" s="226"/>
      <c r="O376" s="226"/>
      <c r="P376" s="226"/>
      <c r="Q376" s="226"/>
      <c r="R376" s="226"/>
      <c r="S376" s="226"/>
      <c r="T376" s="227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22" t="s">
        <v>519</v>
      </c>
      <c r="AU376" s="222" t="s">
        <v>89</v>
      </c>
      <c r="AV376" s="15" t="s">
        <v>87</v>
      </c>
      <c r="AW376" s="15" t="s">
        <v>35</v>
      </c>
      <c r="AX376" s="15" t="s">
        <v>79</v>
      </c>
      <c r="AY376" s="222" t="s">
        <v>230</v>
      </c>
    </row>
    <row r="377" s="13" customFormat="1">
      <c r="A377" s="13"/>
      <c r="B377" s="205"/>
      <c r="C377" s="13"/>
      <c r="D377" s="191" t="s">
        <v>519</v>
      </c>
      <c r="E377" s="206" t="s">
        <v>1</v>
      </c>
      <c r="F377" s="207" t="s">
        <v>3832</v>
      </c>
      <c r="G377" s="13"/>
      <c r="H377" s="208">
        <v>18</v>
      </c>
      <c r="I377" s="209"/>
      <c r="J377" s="13"/>
      <c r="K377" s="13"/>
      <c r="L377" s="205"/>
      <c r="M377" s="210"/>
      <c r="N377" s="211"/>
      <c r="O377" s="211"/>
      <c r="P377" s="211"/>
      <c r="Q377" s="211"/>
      <c r="R377" s="211"/>
      <c r="S377" s="211"/>
      <c r="T377" s="21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06" t="s">
        <v>519</v>
      </c>
      <c r="AU377" s="206" t="s">
        <v>89</v>
      </c>
      <c r="AV377" s="13" t="s">
        <v>89</v>
      </c>
      <c r="AW377" s="13" t="s">
        <v>35</v>
      </c>
      <c r="AX377" s="13" t="s">
        <v>79</v>
      </c>
      <c r="AY377" s="206" t="s">
        <v>230</v>
      </c>
    </row>
    <row r="378" s="14" customFormat="1">
      <c r="A378" s="14"/>
      <c r="B378" s="213"/>
      <c r="C378" s="14"/>
      <c r="D378" s="191" t="s">
        <v>519</v>
      </c>
      <c r="E378" s="214" t="s">
        <v>1</v>
      </c>
      <c r="F378" s="215" t="s">
        <v>534</v>
      </c>
      <c r="G378" s="14"/>
      <c r="H378" s="216">
        <v>18</v>
      </c>
      <c r="I378" s="217"/>
      <c r="J378" s="14"/>
      <c r="K378" s="14"/>
      <c r="L378" s="213"/>
      <c r="M378" s="218"/>
      <c r="N378" s="219"/>
      <c r="O378" s="219"/>
      <c r="P378" s="219"/>
      <c r="Q378" s="219"/>
      <c r="R378" s="219"/>
      <c r="S378" s="219"/>
      <c r="T378" s="22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14" t="s">
        <v>519</v>
      </c>
      <c r="AU378" s="214" t="s">
        <v>89</v>
      </c>
      <c r="AV378" s="14" t="s">
        <v>235</v>
      </c>
      <c r="AW378" s="14" t="s">
        <v>35</v>
      </c>
      <c r="AX378" s="14" t="s">
        <v>87</v>
      </c>
      <c r="AY378" s="214" t="s">
        <v>230</v>
      </c>
    </row>
    <row r="379" s="2" customFormat="1" ht="16.5" customHeight="1">
      <c r="A379" s="38"/>
      <c r="B379" s="177"/>
      <c r="C379" s="178" t="s">
        <v>402</v>
      </c>
      <c r="D379" s="178" t="s">
        <v>231</v>
      </c>
      <c r="E379" s="179" t="s">
        <v>3715</v>
      </c>
      <c r="F379" s="180" t="s">
        <v>3716</v>
      </c>
      <c r="G379" s="181" t="s">
        <v>543</v>
      </c>
      <c r="H379" s="182">
        <v>18</v>
      </c>
      <c r="I379" s="183"/>
      <c r="J379" s="184">
        <f>ROUND(I379*H379,2)</f>
        <v>0</v>
      </c>
      <c r="K379" s="180" t="s">
        <v>515</v>
      </c>
      <c r="L379" s="39"/>
      <c r="M379" s="185" t="s">
        <v>1</v>
      </c>
      <c r="N379" s="186" t="s">
        <v>44</v>
      </c>
      <c r="O379" s="77"/>
      <c r="P379" s="187">
        <f>O379*H379</f>
        <v>0</v>
      </c>
      <c r="Q379" s="187">
        <v>0</v>
      </c>
      <c r="R379" s="187">
        <f>Q379*H379</f>
        <v>0</v>
      </c>
      <c r="S379" s="187">
        <v>0</v>
      </c>
      <c r="T379" s="188">
        <f>S379*H379</f>
        <v>0</v>
      </c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R379" s="189" t="s">
        <v>235</v>
      </c>
      <c r="AT379" s="189" t="s">
        <v>231</v>
      </c>
      <c r="AU379" s="189" t="s">
        <v>89</v>
      </c>
      <c r="AY379" s="19" t="s">
        <v>230</v>
      </c>
      <c r="BE379" s="190">
        <f>IF(N379="základní",J379,0)</f>
        <v>0</v>
      </c>
      <c r="BF379" s="190">
        <f>IF(N379="snížená",J379,0)</f>
        <v>0</v>
      </c>
      <c r="BG379" s="190">
        <f>IF(N379="zákl. přenesená",J379,0)</f>
        <v>0</v>
      </c>
      <c r="BH379" s="190">
        <f>IF(N379="sníž. přenesená",J379,0)</f>
        <v>0</v>
      </c>
      <c r="BI379" s="190">
        <f>IF(N379="nulová",J379,0)</f>
        <v>0</v>
      </c>
      <c r="BJ379" s="19" t="s">
        <v>87</v>
      </c>
      <c r="BK379" s="190">
        <f>ROUND(I379*H379,2)</f>
        <v>0</v>
      </c>
      <c r="BL379" s="19" t="s">
        <v>235</v>
      </c>
      <c r="BM379" s="189" t="s">
        <v>3833</v>
      </c>
    </row>
    <row r="380" s="2" customFormat="1">
      <c r="A380" s="38"/>
      <c r="B380" s="39"/>
      <c r="C380" s="38"/>
      <c r="D380" s="191" t="s">
        <v>237</v>
      </c>
      <c r="E380" s="38"/>
      <c r="F380" s="192" t="s">
        <v>3718</v>
      </c>
      <c r="G380" s="38"/>
      <c r="H380" s="38"/>
      <c r="I380" s="193"/>
      <c r="J380" s="38"/>
      <c r="K380" s="38"/>
      <c r="L380" s="39"/>
      <c r="M380" s="194"/>
      <c r="N380" s="195"/>
      <c r="O380" s="77"/>
      <c r="P380" s="77"/>
      <c r="Q380" s="77"/>
      <c r="R380" s="77"/>
      <c r="S380" s="77"/>
      <c r="T380" s="7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T380" s="19" t="s">
        <v>237</v>
      </c>
      <c r="AU380" s="19" t="s">
        <v>89</v>
      </c>
    </row>
    <row r="381" s="2" customFormat="1">
      <c r="A381" s="38"/>
      <c r="B381" s="39"/>
      <c r="C381" s="38"/>
      <c r="D381" s="199" t="s">
        <v>397</v>
      </c>
      <c r="E381" s="38"/>
      <c r="F381" s="200" t="s">
        <v>3719</v>
      </c>
      <c r="G381" s="38"/>
      <c r="H381" s="38"/>
      <c r="I381" s="193"/>
      <c r="J381" s="38"/>
      <c r="K381" s="38"/>
      <c r="L381" s="39"/>
      <c r="M381" s="194"/>
      <c r="N381" s="195"/>
      <c r="O381" s="77"/>
      <c r="P381" s="77"/>
      <c r="Q381" s="77"/>
      <c r="R381" s="77"/>
      <c r="S381" s="77"/>
      <c r="T381" s="7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19" t="s">
        <v>397</v>
      </c>
      <c r="AU381" s="19" t="s">
        <v>89</v>
      </c>
    </row>
    <row r="382" s="2" customFormat="1" ht="16.5" customHeight="1">
      <c r="A382" s="38"/>
      <c r="B382" s="177"/>
      <c r="C382" s="178" t="s">
        <v>406</v>
      </c>
      <c r="D382" s="178" t="s">
        <v>231</v>
      </c>
      <c r="E382" s="179" t="s">
        <v>3720</v>
      </c>
      <c r="F382" s="180" t="s">
        <v>3721</v>
      </c>
      <c r="G382" s="181" t="s">
        <v>543</v>
      </c>
      <c r="H382" s="182">
        <v>18</v>
      </c>
      <c r="I382" s="183"/>
      <c r="J382" s="184">
        <f>ROUND(I382*H382,2)</f>
        <v>0</v>
      </c>
      <c r="K382" s="180" t="s">
        <v>515</v>
      </c>
      <c r="L382" s="39"/>
      <c r="M382" s="185" t="s">
        <v>1</v>
      </c>
      <c r="N382" s="186" t="s">
        <v>44</v>
      </c>
      <c r="O382" s="77"/>
      <c r="P382" s="187">
        <f>O382*H382</f>
        <v>0</v>
      </c>
      <c r="Q382" s="187">
        <v>0.00015660000000000001</v>
      </c>
      <c r="R382" s="187">
        <f>Q382*H382</f>
        <v>0.0028188000000000002</v>
      </c>
      <c r="S382" s="187">
        <v>0</v>
      </c>
      <c r="T382" s="188">
        <f>S382*H382</f>
        <v>0</v>
      </c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R382" s="189" t="s">
        <v>235</v>
      </c>
      <c r="AT382" s="189" t="s">
        <v>231</v>
      </c>
      <c r="AU382" s="189" t="s">
        <v>89</v>
      </c>
      <c r="AY382" s="19" t="s">
        <v>230</v>
      </c>
      <c r="BE382" s="190">
        <f>IF(N382="základní",J382,0)</f>
        <v>0</v>
      </c>
      <c r="BF382" s="190">
        <f>IF(N382="snížená",J382,0)</f>
        <v>0</v>
      </c>
      <c r="BG382" s="190">
        <f>IF(N382="zákl. přenesená",J382,0)</f>
        <v>0</v>
      </c>
      <c r="BH382" s="190">
        <f>IF(N382="sníž. přenesená",J382,0)</f>
        <v>0</v>
      </c>
      <c r="BI382" s="190">
        <f>IF(N382="nulová",J382,0)</f>
        <v>0</v>
      </c>
      <c r="BJ382" s="19" t="s">
        <v>87</v>
      </c>
      <c r="BK382" s="190">
        <f>ROUND(I382*H382,2)</f>
        <v>0</v>
      </c>
      <c r="BL382" s="19" t="s">
        <v>235</v>
      </c>
      <c r="BM382" s="189" t="s">
        <v>3834</v>
      </c>
    </row>
    <row r="383" s="2" customFormat="1">
      <c r="A383" s="38"/>
      <c r="B383" s="39"/>
      <c r="C383" s="38"/>
      <c r="D383" s="191" t="s">
        <v>237</v>
      </c>
      <c r="E383" s="38"/>
      <c r="F383" s="192" t="s">
        <v>3723</v>
      </c>
      <c r="G383" s="38"/>
      <c r="H383" s="38"/>
      <c r="I383" s="193"/>
      <c r="J383" s="38"/>
      <c r="K383" s="38"/>
      <c r="L383" s="39"/>
      <c r="M383" s="194"/>
      <c r="N383" s="195"/>
      <c r="O383" s="77"/>
      <c r="P383" s="77"/>
      <c r="Q383" s="77"/>
      <c r="R383" s="77"/>
      <c r="S383" s="77"/>
      <c r="T383" s="7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T383" s="19" t="s">
        <v>237</v>
      </c>
      <c r="AU383" s="19" t="s">
        <v>89</v>
      </c>
    </row>
    <row r="384" s="2" customFormat="1">
      <c r="A384" s="38"/>
      <c r="B384" s="39"/>
      <c r="C384" s="38"/>
      <c r="D384" s="199" t="s">
        <v>397</v>
      </c>
      <c r="E384" s="38"/>
      <c r="F384" s="200" t="s">
        <v>3724</v>
      </c>
      <c r="G384" s="38"/>
      <c r="H384" s="38"/>
      <c r="I384" s="193"/>
      <c r="J384" s="38"/>
      <c r="K384" s="38"/>
      <c r="L384" s="39"/>
      <c r="M384" s="194"/>
      <c r="N384" s="195"/>
      <c r="O384" s="77"/>
      <c r="P384" s="77"/>
      <c r="Q384" s="77"/>
      <c r="R384" s="77"/>
      <c r="S384" s="77"/>
      <c r="T384" s="7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T384" s="19" t="s">
        <v>397</v>
      </c>
      <c r="AU384" s="19" t="s">
        <v>89</v>
      </c>
    </row>
    <row r="385" s="2" customFormat="1" ht="16.5" customHeight="1">
      <c r="A385" s="38"/>
      <c r="B385" s="177"/>
      <c r="C385" s="178" t="s">
        <v>410</v>
      </c>
      <c r="D385" s="178" t="s">
        <v>231</v>
      </c>
      <c r="E385" s="179" t="s">
        <v>3725</v>
      </c>
      <c r="F385" s="180" t="s">
        <v>3726</v>
      </c>
      <c r="G385" s="181" t="s">
        <v>543</v>
      </c>
      <c r="H385" s="182">
        <v>18</v>
      </c>
      <c r="I385" s="183"/>
      <c r="J385" s="184">
        <f>ROUND(I385*H385,2)</f>
        <v>0</v>
      </c>
      <c r="K385" s="180" t="s">
        <v>515</v>
      </c>
      <c r="L385" s="39"/>
      <c r="M385" s="185" t="s">
        <v>1</v>
      </c>
      <c r="N385" s="186" t="s">
        <v>44</v>
      </c>
      <c r="O385" s="77"/>
      <c r="P385" s="187">
        <f>O385*H385</f>
        <v>0</v>
      </c>
      <c r="Q385" s="187">
        <v>0</v>
      </c>
      <c r="R385" s="187">
        <f>Q385*H385</f>
        <v>0</v>
      </c>
      <c r="S385" s="187">
        <v>0</v>
      </c>
      <c r="T385" s="188">
        <f>S385*H385</f>
        <v>0</v>
      </c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R385" s="189" t="s">
        <v>235</v>
      </c>
      <c r="AT385" s="189" t="s">
        <v>231</v>
      </c>
      <c r="AU385" s="189" t="s">
        <v>89</v>
      </c>
      <c r="AY385" s="19" t="s">
        <v>230</v>
      </c>
      <c r="BE385" s="190">
        <f>IF(N385="základní",J385,0)</f>
        <v>0</v>
      </c>
      <c r="BF385" s="190">
        <f>IF(N385="snížená",J385,0)</f>
        <v>0</v>
      </c>
      <c r="BG385" s="190">
        <f>IF(N385="zákl. přenesená",J385,0)</f>
        <v>0</v>
      </c>
      <c r="BH385" s="190">
        <f>IF(N385="sníž. přenesená",J385,0)</f>
        <v>0</v>
      </c>
      <c r="BI385" s="190">
        <f>IF(N385="nulová",J385,0)</f>
        <v>0</v>
      </c>
      <c r="BJ385" s="19" t="s">
        <v>87</v>
      </c>
      <c r="BK385" s="190">
        <f>ROUND(I385*H385,2)</f>
        <v>0</v>
      </c>
      <c r="BL385" s="19" t="s">
        <v>235</v>
      </c>
      <c r="BM385" s="189" t="s">
        <v>3835</v>
      </c>
    </row>
    <row r="386" s="2" customFormat="1">
      <c r="A386" s="38"/>
      <c r="B386" s="39"/>
      <c r="C386" s="38"/>
      <c r="D386" s="191" t="s">
        <v>237</v>
      </c>
      <c r="E386" s="38"/>
      <c r="F386" s="192" t="s">
        <v>3728</v>
      </c>
      <c r="G386" s="38"/>
      <c r="H386" s="38"/>
      <c r="I386" s="193"/>
      <c r="J386" s="38"/>
      <c r="K386" s="38"/>
      <c r="L386" s="39"/>
      <c r="M386" s="194"/>
      <c r="N386" s="195"/>
      <c r="O386" s="77"/>
      <c r="P386" s="77"/>
      <c r="Q386" s="77"/>
      <c r="R386" s="77"/>
      <c r="S386" s="77"/>
      <c r="T386" s="7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T386" s="19" t="s">
        <v>237</v>
      </c>
      <c r="AU386" s="19" t="s">
        <v>89</v>
      </c>
    </row>
    <row r="387" s="2" customFormat="1">
      <c r="A387" s="38"/>
      <c r="B387" s="39"/>
      <c r="C387" s="38"/>
      <c r="D387" s="199" t="s">
        <v>397</v>
      </c>
      <c r="E387" s="38"/>
      <c r="F387" s="200" t="s">
        <v>3729</v>
      </c>
      <c r="G387" s="38"/>
      <c r="H387" s="38"/>
      <c r="I387" s="193"/>
      <c r="J387" s="38"/>
      <c r="K387" s="38"/>
      <c r="L387" s="39"/>
      <c r="M387" s="194"/>
      <c r="N387" s="195"/>
      <c r="O387" s="77"/>
      <c r="P387" s="77"/>
      <c r="Q387" s="77"/>
      <c r="R387" s="77"/>
      <c r="S387" s="77"/>
      <c r="T387" s="7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T387" s="19" t="s">
        <v>397</v>
      </c>
      <c r="AU387" s="19" t="s">
        <v>89</v>
      </c>
    </row>
    <row r="388" s="15" customFormat="1">
      <c r="A388" s="15"/>
      <c r="B388" s="221"/>
      <c r="C388" s="15"/>
      <c r="D388" s="191" t="s">
        <v>519</v>
      </c>
      <c r="E388" s="222" t="s">
        <v>1</v>
      </c>
      <c r="F388" s="223" t="s">
        <v>3593</v>
      </c>
      <c r="G388" s="15"/>
      <c r="H388" s="222" t="s">
        <v>1</v>
      </c>
      <c r="I388" s="224"/>
      <c r="J388" s="15"/>
      <c r="K388" s="15"/>
      <c r="L388" s="221"/>
      <c r="M388" s="225"/>
      <c r="N388" s="226"/>
      <c r="O388" s="226"/>
      <c r="P388" s="226"/>
      <c r="Q388" s="226"/>
      <c r="R388" s="226"/>
      <c r="S388" s="226"/>
      <c r="T388" s="227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22" t="s">
        <v>519</v>
      </c>
      <c r="AU388" s="222" t="s">
        <v>89</v>
      </c>
      <c r="AV388" s="15" t="s">
        <v>87</v>
      </c>
      <c r="AW388" s="15" t="s">
        <v>35</v>
      </c>
      <c r="AX388" s="15" t="s">
        <v>79</v>
      </c>
      <c r="AY388" s="222" t="s">
        <v>230</v>
      </c>
    </row>
    <row r="389" s="13" customFormat="1">
      <c r="A389" s="13"/>
      <c r="B389" s="205"/>
      <c r="C389" s="13"/>
      <c r="D389" s="191" t="s">
        <v>519</v>
      </c>
      <c r="E389" s="206" t="s">
        <v>1</v>
      </c>
      <c r="F389" s="207" t="s">
        <v>3832</v>
      </c>
      <c r="G389" s="13"/>
      <c r="H389" s="208">
        <v>18</v>
      </c>
      <c r="I389" s="209"/>
      <c r="J389" s="13"/>
      <c r="K389" s="13"/>
      <c r="L389" s="205"/>
      <c r="M389" s="210"/>
      <c r="N389" s="211"/>
      <c r="O389" s="211"/>
      <c r="P389" s="211"/>
      <c r="Q389" s="211"/>
      <c r="R389" s="211"/>
      <c r="S389" s="211"/>
      <c r="T389" s="21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06" t="s">
        <v>519</v>
      </c>
      <c r="AU389" s="206" t="s">
        <v>89</v>
      </c>
      <c r="AV389" s="13" t="s">
        <v>89</v>
      </c>
      <c r="AW389" s="13" t="s">
        <v>35</v>
      </c>
      <c r="AX389" s="13" t="s">
        <v>79</v>
      </c>
      <c r="AY389" s="206" t="s">
        <v>230</v>
      </c>
    </row>
    <row r="390" s="14" customFormat="1">
      <c r="A390" s="14"/>
      <c r="B390" s="213"/>
      <c r="C390" s="14"/>
      <c r="D390" s="191" t="s">
        <v>519</v>
      </c>
      <c r="E390" s="214" t="s">
        <v>1</v>
      </c>
      <c r="F390" s="215" t="s">
        <v>534</v>
      </c>
      <c r="G390" s="14"/>
      <c r="H390" s="216">
        <v>18</v>
      </c>
      <c r="I390" s="217"/>
      <c r="J390" s="14"/>
      <c r="K390" s="14"/>
      <c r="L390" s="213"/>
      <c r="M390" s="218"/>
      <c r="N390" s="219"/>
      <c r="O390" s="219"/>
      <c r="P390" s="219"/>
      <c r="Q390" s="219"/>
      <c r="R390" s="219"/>
      <c r="S390" s="219"/>
      <c r="T390" s="220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14" t="s">
        <v>519</v>
      </c>
      <c r="AU390" s="214" t="s">
        <v>89</v>
      </c>
      <c r="AV390" s="14" t="s">
        <v>235</v>
      </c>
      <c r="AW390" s="14" t="s">
        <v>35</v>
      </c>
      <c r="AX390" s="14" t="s">
        <v>87</v>
      </c>
      <c r="AY390" s="214" t="s">
        <v>230</v>
      </c>
    </row>
    <row r="391" s="2" customFormat="1" ht="16.5" customHeight="1">
      <c r="A391" s="38"/>
      <c r="B391" s="177"/>
      <c r="C391" s="178" t="s">
        <v>416</v>
      </c>
      <c r="D391" s="178" t="s">
        <v>231</v>
      </c>
      <c r="E391" s="179" t="s">
        <v>3836</v>
      </c>
      <c r="F391" s="180" t="s">
        <v>3837</v>
      </c>
      <c r="G391" s="181" t="s">
        <v>543</v>
      </c>
      <c r="H391" s="182">
        <v>2</v>
      </c>
      <c r="I391" s="183"/>
      <c r="J391" s="184">
        <f>ROUND(I391*H391,2)</f>
        <v>0</v>
      </c>
      <c r="K391" s="180" t="s">
        <v>515</v>
      </c>
      <c r="L391" s="39"/>
      <c r="M391" s="185" t="s">
        <v>1</v>
      </c>
      <c r="N391" s="186" t="s">
        <v>44</v>
      </c>
      <c r="O391" s="77"/>
      <c r="P391" s="187">
        <f>O391*H391</f>
        <v>0</v>
      </c>
      <c r="Q391" s="187">
        <v>0</v>
      </c>
      <c r="R391" s="187">
        <f>Q391*H391</f>
        <v>0</v>
      </c>
      <c r="S391" s="187">
        <v>0</v>
      </c>
      <c r="T391" s="188">
        <f>S391*H391</f>
        <v>0</v>
      </c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R391" s="189" t="s">
        <v>235</v>
      </c>
      <c r="AT391" s="189" t="s">
        <v>231</v>
      </c>
      <c r="AU391" s="189" t="s">
        <v>89</v>
      </c>
      <c r="AY391" s="19" t="s">
        <v>230</v>
      </c>
      <c r="BE391" s="190">
        <f>IF(N391="základní",J391,0)</f>
        <v>0</v>
      </c>
      <c r="BF391" s="190">
        <f>IF(N391="snížená",J391,0)</f>
        <v>0</v>
      </c>
      <c r="BG391" s="190">
        <f>IF(N391="zákl. přenesená",J391,0)</f>
        <v>0</v>
      </c>
      <c r="BH391" s="190">
        <f>IF(N391="sníž. přenesená",J391,0)</f>
        <v>0</v>
      </c>
      <c r="BI391" s="190">
        <f>IF(N391="nulová",J391,0)</f>
        <v>0</v>
      </c>
      <c r="BJ391" s="19" t="s">
        <v>87</v>
      </c>
      <c r="BK391" s="190">
        <f>ROUND(I391*H391,2)</f>
        <v>0</v>
      </c>
      <c r="BL391" s="19" t="s">
        <v>235</v>
      </c>
      <c r="BM391" s="189" t="s">
        <v>3838</v>
      </c>
    </row>
    <row r="392" s="2" customFormat="1">
      <c r="A392" s="38"/>
      <c r="B392" s="39"/>
      <c r="C392" s="38"/>
      <c r="D392" s="191" t="s">
        <v>237</v>
      </c>
      <c r="E392" s="38"/>
      <c r="F392" s="192" t="s">
        <v>3839</v>
      </c>
      <c r="G392" s="38"/>
      <c r="H392" s="38"/>
      <c r="I392" s="193"/>
      <c r="J392" s="38"/>
      <c r="K392" s="38"/>
      <c r="L392" s="39"/>
      <c r="M392" s="194"/>
      <c r="N392" s="195"/>
      <c r="O392" s="77"/>
      <c r="P392" s="77"/>
      <c r="Q392" s="77"/>
      <c r="R392" s="77"/>
      <c r="S392" s="77"/>
      <c r="T392" s="7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T392" s="19" t="s">
        <v>237</v>
      </c>
      <c r="AU392" s="19" t="s">
        <v>89</v>
      </c>
    </row>
    <row r="393" s="2" customFormat="1">
      <c r="A393" s="38"/>
      <c r="B393" s="39"/>
      <c r="C393" s="38"/>
      <c r="D393" s="199" t="s">
        <v>397</v>
      </c>
      <c r="E393" s="38"/>
      <c r="F393" s="200" t="s">
        <v>3840</v>
      </c>
      <c r="G393" s="38"/>
      <c r="H393" s="38"/>
      <c r="I393" s="193"/>
      <c r="J393" s="38"/>
      <c r="K393" s="38"/>
      <c r="L393" s="39"/>
      <c r="M393" s="194"/>
      <c r="N393" s="195"/>
      <c r="O393" s="77"/>
      <c r="P393" s="77"/>
      <c r="Q393" s="77"/>
      <c r="R393" s="77"/>
      <c r="S393" s="77"/>
      <c r="T393" s="7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T393" s="19" t="s">
        <v>397</v>
      </c>
      <c r="AU393" s="19" t="s">
        <v>89</v>
      </c>
    </row>
    <row r="394" s="2" customFormat="1" ht="16.5" customHeight="1">
      <c r="A394" s="38"/>
      <c r="B394" s="177"/>
      <c r="C394" s="178" t="s">
        <v>422</v>
      </c>
      <c r="D394" s="178" t="s">
        <v>231</v>
      </c>
      <c r="E394" s="179" t="s">
        <v>3841</v>
      </c>
      <c r="F394" s="180" t="s">
        <v>3842</v>
      </c>
      <c r="G394" s="181" t="s">
        <v>543</v>
      </c>
      <c r="H394" s="182">
        <v>2</v>
      </c>
      <c r="I394" s="183"/>
      <c r="J394" s="184">
        <f>ROUND(I394*H394,2)</f>
        <v>0</v>
      </c>
      <c r="K394" s="180" t="s">
        <v>515</v>
      </c>
      <c r="L394" s="39"/>
      <c r="M394" s="185" t="s">
        <v>1</v>
      </c>
      <c r="N394" s="186" t="s">
        <v>44</v>
      </c>
      <c r="O394" s="77"/>
      <c r="P394" s="187">
        <f>O394*H394</f>
        <v>0</v>
      </c>
      <c r="Q394" s="187">
        <v>0</v>
      </c>
      <c r="R394" s="187">
        <f>Q394*H394</f>
        <v>0</v>
      </c>
      <c r="S394" s="187">
        <v>0</v>
      </c>
      <c r="T394" s="188">
        <f>S394*H394</f>
        <v>0</v>
      </c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R394" s="189" t="s">
        <v>235</v>
      </c>
      <c r="AT394" s="189" t="s">
        <v>231</v>
      </c>
      <c r="AU394" s="189" t="s">
        <v>89</v>
      </c>
      <c r="AY394" s="19" t="s">
        <v>230</v>
      </c>
      <c r="BE394" s="190">
        <f>IF(N394="základní",J394,0)</f>
        <v>0</v>
      </c>
      <c r="BF394" s="190">
        <f>IF(N394="snížená",J394,0)</f>
        <v>0</v>
      </c>
      <c r="BG394" s="190">
        <f>IF(N394="zákl. přenesená",J394,0)</f>
        <v>0</v>
      </c>
      <c r="BH394" s="190">
        <f>IF(N394="sníž. přenesená",J394,0)</f>
        <v>0</v>
      </c>
      <c r="BI394" s="190">
        <f>IF(N394="nulová",J394,0)</f>
        <v>0</v>
      </c>
      <c r="BJ394" s="19" t="s">
        <v>87</v>
      </c>
      <c r="BK394" s="190">
        <f>ROUND(I394*H394,2)</f>
        <v>0</v>
      </c>
      <c r="BL394" s="19" t="s">
        <v>235</v>
      </c>
      <c r="BM394" s="189" t="s">
        <v>3843</v>
      </c>
    </row>
    <row r="395" s="2" customFormat="1">
      <c r="A395" s="38"/>
      <c r="B395" s="39"/>
      <c r="C395" s="38"/>
      <c r="D395" s="191" t="s">
        <v>237</v>
      </c>
      <c r="E395" s="38"/>
      <c r="F395" s="192" t="s">
        <v>3844</v>
      </c>
      <c r="G395" s="38"/>
      <c r="H395" s="38"/>
      <c r="I395" s="193"/>
      <c r="J395" s="38"/>
      <c r="K395" s="38"/>
      <c r="L395" s="39"/>
      <c r="M395" s="194"/>
      <c r="N395" s="195"/>
      <c r="O395" s="77"/>
      <c r="P395" s="77"/>
      <c r="Q395" s="77"/>
      <c r="R395" s="77"/>
      <c r="S395" s="77"/>
      <c r="T395" s="7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19" t="s">
        <v>237</v>
      </c>
      <c r="AU395" s="19" t="s">
        <v>89</v>
      </c>
    </row>
    <row r="396" s="2" customFormat="1">
      <c r="A396" s="38"/>
      <c r="B396" s="39"/>
      <c r="C396" s="38"/>
      <c r="D396" s="199" t="s">
        <v>397</v>
      </c>
      <c r="E396" s="38"/>
      <c r="F396" s="200" t="s">
        <v>3845</v>
      </c>
      <c r="G396" s="38"/>
      <c r="H396" s="38"/>
      <c r="I396" s="193"/>
      <c r="J396" s="38"/>
      <c r="K396" s="38"/>
      <c r="L396" s="39"/>
      <c r="M396" s="194"/>
      <c r="N396" s="195"/>
      <c r="O396" s="77"/>
      <c r="P396" s="77"/>
      <c r="Q396" s="77"/>
      <c r="R396" s="77"/>
      <c r="S396" s="77"/>
      <c r="T396" s="7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T396" s="19" t="s">
        <v>397</v>
      </c>
      <c r="AU396" s="19" t="s">
        <v>89</v>
      </c>
    </row>
    <row r="397" s="2" customFormat="1" ht="16.5" customHeight="1">
      <c r="A397" s="38"/>
      <c r="B397" s="177"/>
      <c r="C397" s="178" t="s">
        <v>426</v>
      </c>
      <c r="D397" s="178" t="s">
        <v>231</v>
      </c>
      <c r="E397" s="179" t="s">
        <v>3846</v>
      </c>
      <c r="F397" s="180" t="s">
        <v>3847</v>
      </c>
      <c r="G397" s="181" t="s">
        <v>514</v>
      </c>
      <c r="H397" s="182">
        <v>4</v>
      </c>
      <c r="I397" s="183"/>
      <c r="J397" s="184">
        <f>ROUND(I397*H397,2)</f>
        <v>0</v>
      </c>
      <c r="K397" s="180" t="s">
        <v>515</v>
      </c>
      <c r="L397" s="39"/>
      <c r="M397" s="185" t="s">
        <v>1</v>
      </c>
      <c r="N397" s="186" t="s">
        <v>44</v>
      </c>
      <c r="O397" s="77"/>
      <c r="P397" s="187">
        <f>O397*H397</f>
        <v>0</v>
      </c>
      <c r="Q397" s="187">
        <v>0</v>
      </c>
      <c r="R397" s="187">
        <f>Q397*H397</f>
        <v>0</v>
      </c>
      <c r="S397" s="187">
        <v>0</v>
      </c>
      <c r="T397" s="188">
        <f>S397*H397</f>
        <v>0</v>
      </c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R397" s="189" t="s">
        <v>235</v>
      </c>
      <c r="AT397" s="189" t="s">
        <v>231</v>
      </c>
      <c r="AU397" s="189" t="s">
        <v>89</v>
      </c>
      <c r="AY397" s="19" t="s">
        <v>230</v>
      </c>
      <c r="BE397" s="190">
        <f>IF(N397="základní",J397,0)</f>
        <v>0</v>
      </c>
      <c r="BF397" s="190">
        <f>IF(N397="snížená",J397,0)</f>
        <v>0</v>
      </c>
      <c r="BG397" s="190">
        <f>IF(N397="zákl. přenesená",J397,0)</f>
        <v>0</v>
      </c>
      <c r="BH397" s="190">
        <f>IF(N397="sníž. přenesená",J397,0)</f>
        <v>0</v>
      </c>
      <c r="BI397" s="190">
        <f>IF(N397="nulová",J397,0)</f>
        <v>0</v>
      </c>
      <c r="BJ397" s="19" t="s">
        <v>87</v>
      </c>
      <c r="BK397" s="190">
        <f>ROUND(I397*H397,2)</f>
        <v>0</v>
      </c>
      <c r="BL397" s="19" t="s">
        <v>235</v>
      </c>
      <c r="BM397" s="189" t="s">
        <v>3848</v>
      </c>
    </row>
    <row r="398" s="2" customFormat="1">
      <c r="A398" s="38"/>
      <c r="B398" s="39"/>
      <c r="C398" s="38"/>
      <c r="D398" s="191" t="s">
        <v>237</v>
      </c>
      <c r="E398" s="38"/>
      <c r="F398" s="192" t="s">
        <v>3849</v>
      </c>
      <c r="G398" s="38"/>
      <c r="H398" s="38"/>
      <c r="I398" s="193"/>
      <c r="J398" s="38"/>
      <c r="K398" s="38"/>
      <c r="L398" s="39"/>
      <c r="M398" s="194"/>
      <c r="N398" s="195"/>
      <c r="O398" s="77"/>
      <c r="P398" s="77"/>
      <c r="Q398" s="77"/>
      <c r="R398" s="77"/>
      <c r="S398" s="77"/>
      <c r="T398" s="7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T398" s="19" t="s">
        <v>237</v>
      </c>
      <c r="AU398" s="19" t="s">
        <v>89</v>
      </c>
    </row>
    <row r="399" s="2" customFormat="1">
      <c r="A399" s="38"/>
      <c r="B399" s="39"/>
      <c r="C399" s="38"/>
      <c r="D399" s="199" t="s">
        <v>397</v>
      </c>
      <c r="E399" s="38"/>
      <c r="F399" s="200" t="s">
        <v>3850</v>
      </c>
      <c r="G399" s="38"/>
      <c r="H399" s="38"/>
      <c r="I399" s="193"/>
      <c r="J399" s="38"/>
      <c r="K399" s="38"/>
      <c r="L399" s="39"/>
      <c r="M399" s="194"/>
      <c r="N399" s="195"/>
      <c r="O399" s="77"/>
      <c r="P399" s="77"/>
      <c r="Q399" s="77"/>
      <c r="R399" s="77"/>
      <c r="S399" s="77"/>
      <c r="T399" s="7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T399" s="19" t="s">
        <v>397</v>
      </c>
      <c r="AU399" s="19" t="s">
        <v>89</v>
      </c>
    </row>
    <row r="400" s="13" customFormat="1">
      <c r="A400" s="13"/>
      <c r="B400" s="205"/>
      <c r="C400" s="13"/>
      <c r="D400" s="191" t="s">
        <v>519</v>
      </c>
      <c r="E400" s="206" t="s">
        <v>1</v>
      </c>
      <c r="F400" s="207" t="s">
        <v>3750</v>
      </c>
      <c r="G400" s="13"/>
      <c r="H400" s="208">
        <v>4</v>
      </c>
      <c r="I400" s="209"/>
      <c r="J400" s="13"/>
      <c r="K400" s="13"/>
      <c r="L400" s="205"/>
      <c r="M400" s="210"/>
      <c r="N400" s="211"/>
      <c r="O400" s="211"/>
      <c r="P400" s="211"/>
      <c r="Q400" s="211"/>
      <c r="R400" s="211"/>
      <c r="S400" s="211"/>
      <c r="T400" s="212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06" t="s">
        <v>519</v>
      </c>
      <c r="AU400" s="206" t="s">
        <v>89</v>
      </c>
      <c r="AV400" s="13" t="s">
        <v>89</v>
      </c>
      <c r="AW400" s="13" t="s">
        <v>35</v>
      </c>
      <c r="AX400" s="13" t="s">
        <v>79</v>
      </c>
      <c r="AY400" s="206" t="s">
        <v>230</v>
      </c>
    </row>
    <row r="401" s="14" customFormat="1">
      <c r="A401" s="14"/>
      <c r="B401" s="213"/>
      <c r="C401" s="14"/>
      <c r="D401" s="191" t="s">
        <v>519</v>
      </c>
      <c r="E401" s="214" t="s">
        <v>1</v>
      </c>
      <c r="F401" s="215" t="s">
        <v>534</v>
      </c>
      <c r="G401" s="14"/>
      <c r="H401" s="216">
        <v>4</v>
      </c>
      <c r="I401" s="217"/>
      <c r="J401" s="14"/>
      <c r="K401" s="14"/>
      <c r="L401" s="213"/>
      <c r="M401" s="218"/>
      <c r="N401" s="219"/>
      <c r="O401" s="219"/>
      <c r="P401" s="219"/>
      <c r="Q401" s="219"/>
      <c r="R401" s="219"/>
      <c r="S401" s="219"/>
      <c r="T401" s="220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14" t="s">
        <v>519</v>
      </c>
      <c r="AU401" s="214" t="s">
        <v>89</v>
      </c>
      <c r="AV401" s="14" t="s">
        <v>235</v>
      </c>
      <c r="AW401" s="14" t="s">
        <v>35</v>
      </c>
      <c r="AX401" s="14" t="s">
        <v>87</v>
      </c>
      <c r="AY401" s="214" t="s">
        <v>230</v>
      </c>
    </row>
    <row r="402" s="12" customFormat="1" ht="22.8" customHeight="1">
      <c r="A402" s="12"/>
      <c r="B402" s="166"/>
      <c r="C402" s="12"/>
      <c r="D402" s="167" t="s">
        <v>78</v>
      </c>
      <c r="E402" s="197" t="s">
        <v>1313</v>
      </c>
      <c r="F402" s="197" t="s">
        <v>1314</v>
      </c>
      <c r="G402" s="12"/>
      <c r="H402" s="12"/>
      <c r="I402" s="169"/>
      <c r="J402" s="198">
        <f>BK402</f>
        <v>0</v>
      </c>
      <c r="K402" s="12"/>
      <c r="L402" s="166"/>
      <c r="M402" s="171"/>
      <c r="N402" s="172"/>
      <c r="O402" s="172"/>
      <c r="P402" s="173">
        <f>SUM(P403:P443)</f>
        <v>0</v>
      </c>
      <c r="Q402" s="172"/>
      <c r="R402" s="173">
        <f>SUM(R403:R443)</f>
        <v>0</v>
      </c>
      <c r="S402" s="172"/>
      <c r="T402" s="174">
        <f>SUM(T403:T443)</f>
        <v>0</v>
      </c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R402" s="167" t="s">
        <v>87</v>
      </c>
      <c r="AT402" s="175" t="s">
        <v>78</v>
      </c>
      <c r="AU402" s="175" t="s">
        <v>87</v>
      </c>
      <c r="AY402" s="167" t="s">
        <v>230</v>
      </c>
      <c r="BK402" s="176">
        <f>SUM(BK403:BK443)</f>
        <v>0</v>
      </c>
    </row>
    <row r="403" s="2" customFormat="1" ht="16.5" customHeight="1">
      <c r="A403" s="38"/>
      <c r="B403" s="177"/>
      <c r="C403" s="178" t="s">
        <v>430</v>
      </c>
      <c r="D403" s="178" t="s">
        <v>231</v>
      </c>
      <c r="E403" s="179" t="s">
        <v>1316</v>
      </c>
      <c r="F403" s="180" t="s">
        <v>1317</v>
      </c>
      <c r="G403" s="181" t="s">
        <v>748</v>
      </c>
      <c r="H403" s="182">
        <v>11.43</v>
      </c>
      <c r="I403" s="183"/>
      <c r="J403" s="184">
        <f>ROUND(I403*H403,2)</f>
        <v>0</v>
      </c>
      <c r="K403" s="180" t="s">
        <v>515</v>
      </c>
      <c r="L403" s="39"/>
      <c r="M403" s="185" t="s">
        <v>1</v>
      </c>
      <c r="N403" s="186" t="s">
        <v>44</v>
      </c>
      <c r="O403" s="77"/>
      <c r="P403" s="187">
        <f>O403*H403</f>
        <v>0</v>
      </c>
      <c r="Q403" s="187">
        <v>0</v>
      </c>
      <c r="R403" s="187">
        <f>Q403*H403</f>
        <v>0</v>
      </c>
      <c r="S403" s="187">
        <v>0</v>
      </c>
      <c r="T403" s="188">
        <f>S403*H403</f>
        <v>0</v>
      </c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R403" s="189" t="s">
        <v>235</v>
      </c>
      <c r="AT403" s="189" t="s">
        <v>231</v>
      </c>
      <c r="AU403" s="189" t="s">
        <v>89</v>
      </c>
      <c r="AY403" s="19" t="s">
        <v>230</v>
      </c>
      <c r="BE403" s="190">
        <f>IF(N403="základní",J403,0)</f>
        <v>0</v>
      </c>
      <c r="BF403" s="190">
        <f>IF(N403="snížená",J403,0)</f>
        <v>0</v>
      </c>
      <c r="BG403" s="190">
        <f>IF(N403="zákl. přenesená",J403,0)</f>
        <v>0</v>
      </c>
      <c r="BH403" s="190">
        <f>IF(N403="sníž. přenesená",J403,0)</f>
        <v>0</v>
      </c>
      <c r="BI403" s="190">
        <f>IF(N403="nulová",J403,0)</f>
        <v>0</v>
      </c>
      <c r="BJ403" s="19" t="s">
        <v>87</v>
      </c>
      <c r="BK403" s="190">
        <f>ROUND(I403*H403,2)</f>
        <v>0</v>
      </c>
      <c r="BL403" s="19" t="s">
        <v>235</v>
      </c>
      <c r="BM403" s="189" t="s">
        <v>3851</v>
      </c>
    </row>
    <row r="404" s="2" customFormat="1">
      <c r="A404" s="38"/>
      <c r="B404" s="39"/>
      <c r="C404" s="38"/>
      <c r="D404" s="191" t="s">
        <v>237</v>
      </c>
      <c r="E404" s="38"/>
      <c r="F404" s="192" t="s">
        <v>1319</v>
      </c>
      <c r="G404" s="38"/>
      <c r="H404" s="38"/>
      <c r="I404" s="193"/>
      <c r="J404" s="38"/>
      <c r="K404" s="38"/>
      <c r="L404" s="39"/>
      <c r="M404" s="194"/>
      <c r="N404" s="195"/>
      <c r="O404" s="77"/>
      <c r="P404" s="77"/>
      <c r="Q404" s="77"/>
      <c r="R404" s="77"/>
      <c r="S404" s="77"/>
      <c r="T404" s="7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T404" s="19" t="s">
        <v>237</v>
      </c>
      <c r="AU404" s="19" t="s">
        <v>89</v>
      </c>
    </row>
    <row r="405" s="2" customFormat="1">
      <c r="A405" s="38"/>
      <c r="B405" s="39"/>
      <c r="C405" s="38"/>
      <c r="D405" s="199" t="s">
        <v>397</v>
      </c>
      <c r="E405" s="38"/>
      <c r="F405" s="200" t="s">
        <v>1320</v>
      </c>
      <c r="G405" s="38"/>
      <c r="H405" s="38"/>
      <c r="I405" s="193"/>
      <c r="J405" s="38"/>
      <c r="K405" s="38"/>
      <c r="L405" s="39"/>
      <c r="M405" s="194"/>
      <c r="N405" s="195"/>
      <c r="O405" s="77"/>
      <c r="P405" s="77"/>
      <c r="Q405" s="77"/>
      <c r="R405" s="77"/>
      <c r="S405" s="77"/>
      <c r="T405" s="7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T405" s="19" t="s">
        <v>397</v>
      </c>
      <c r="AU405" s="19" t="s">
        <v>89</v>
      </c>
    </row>
    <row r="406" s="15" customFormat="1">
      <c r="A406" s="15"/>
      <c r="B406" s="221"/>
      <c r="C406" s="15"/>
      <c r="D406" s="191" t="s">
        <v>519</v>
      </c>
      <c r="E406" s="222" t="s">
        <v>1</v>
      </c>
      <c r="F406" s="223" t="s">
        <v>3731</v>
      </c>
      <c r="G406" s="15"/>
      <c r="H406" s="222" t="s">
        <v>1</v>
      </c>
      <c r="I406" s="224"/>
      <c r="J406" s="15"/>
      <c r="K406" s="15"/>
      <c r="L406" s="221"/>
      <c r="M406" s="225"/>
      <c r="N406" s="226"/>
      <c r="O406" s="226"/>
      <c r="P406" s="226"/>
      <c r="Q406" s="226"/>
      <c r="R406" s="226"/>
      <c r="S406" s="226"/>
      <c r="T406" s="227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T406" s="222" t="s">
        <v>519</v>
      </c>
      <c r="AU406" s="222" t="s">
        <v>89</v>
      </c>
      <c r="AV406" s="15" t="s">
        <v>87</v>
      </c>
      <c r="AW406" s="15" t="s">
        <v>35</v>
      </c>
      <c r="AX406" s="15" t="s">
        <v>79</v>
      </c>
      <c r="AY406" s="222" t="s">
        <v>230</v>
      </c>
    </row>
    <row r="407" s="13" customFormat="1">
      <c r="A407" s="13"/>
      <c r="B407" s="205"/>
      <c r="C407" s="13"/>
      <c r="D407" s="191" t="s">
        <v>519</v>
      </c>
      <c r="E407" s="206" t="s">
        <v>1</v>
      </c>
      <c r="F407" s="207" t="s">
        <v>3852</v>
      </c>
      <c r="G407" s="13"/>
      <c r="H407" s="208">
        <v>5.2199999999999998</v>
      </c>
      <c r="I407" s="209"/>
      <c r="J407" s="13"/>
      <c r="K407" s="13"/>
      <c r="L407" s="205"/>
      <c r="M407" s="210"/>
      <c r="N407" s="211"/>
      <c r="O407" s="211"/>
      <c r="P407" s="211"/>
      <c r="Q407" s="211"/>
      <c r="R407" s="211"/>
      <c r="S407" s="211"/>
      <c r="T407" s="21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06" t="s">
        <v>519</v>
      </c>
      <c r="AU407" s="206" t="s">
        <v>89</v>
      </c>
      <c r="AV407" s="13" t="s">
        <v>89</v>
      </c>
      <c r="AW407" s="13" t="s">
        <v>35</v>
      </c>
      <c r="AX407" s="13" t="s">
        <v>79</v>
      </c>
      <c r="AY407" s="206" t="s">
        <v>230</v>
      </c>
    </row>
    <row r="408" s="13" customFormat="1">
      <c r="A408" s="13"/>
      <c r="B408" s="205"/>
      <c r="C408" s="13"/>
      <c r="D408" s="191" t="s">
        <v>519</v>
      </c>
      <c r="E408" s="206" t="s">
        <v>1</v>
      </c>
      <c r="F408" s="207" t="s">
        <v>3853</v>
      </c>
      <c r="G408" s="13"/>
      <c r="H408" s="208">
        <v>6.21</v>
      </c>
      <c r="I408" s="209"/>
      <c r="J408" s="13"/>
      <c r="K408" s="13"/>
      <c r="L408" s="205"/>
      <c r="M408" s="210"/>
      <c r="N408" s="211"/>
      <c r="O408" s="211"/>
      <c r="P408" s="211"/>
      <c r="Q408" s="211"/>
      <c r="R408" s="211"/>
      <c r="S408" s="211"/>
      <c r="T408" s="21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06" t="s">
        <v>519</v>
      </c>
      <c r="AU408" s="206" t="s">
        <v>89</v>
      </c>
      <c r="AV408" s="13" t="s">
        <v>89</v>
      </c>
      <c r="AW408" s="13" t="s">
        <v>35</v>
      </c>
      <c r="AX408" s="13" t="s">
        <v>79</v>
      </c>
      <c r="AY408" s="206" t="s">
        <v>230</v>
      </c>
    </row>
    <row r="409" s="14" customFormat="1">
      <c r="A409" s="14"/>
      <c r="B409" s="213"/>
      <c r="C409" s="14"/>
      <c r="D409" s="191" t="s">
        <v>519</v>
      </c>
      <c r="E409" s="214" t="s">
        <v>1</v>
      </c>
      <c r="F409" s="215" t="s">
        <v>534</v>
      </c>
      <c r="G409" s="14"/>
      <c r="H409" s="216">
        <v>11.43</v>
      </c>
      <c r="I409" s="217"/>
      <c r="J409" s="14"/>
      <c r="K409" s="14"/>
      <c r="L409" s="213"/>
      <c r="M409" s="218"/>
      <c r="N409" s="219"/>
      <c r="O409" s="219"/>
      <c r="P409" s="219"/>
      <c r="Q409" s="219"/>
      <c r="R409" s="219"/>
      <c r="S409" s="219"/>
      <c r="T409" s="220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14" t="s">
        <v>519</v>
      </c>
      <c r="AU409" s="214" t="s">
        <v>89</v>
      </c>
      <c r="AV409" s="14" t="s">
        <v>235</v>
      </c>
      <c r="AW409" s="14" t="s">
        <v>35</v>
      </c>
      <c r="AX409" s="14" t="s">
        <v>87</v>
      </c>
      <c r="AY409" s="214" t="s">
        <v>230</v>
      </c>
    </row>
    <row r="410" s="2" customFormat="1" ht="16.5" customHeight="1">
      <c r="A410" s="38"/>
      <c r="B410" s="177"/>
      <c r="C410" s="178" t="s">
        <v>434</v>
      </c>
      <c r="D410" s="178" t="s">
        <v>231</v>
      </c>
      <c r="E410" s="179" t="s">
        <v>1323</v>
      </c>
      <c r="F410" s="180" t="s">
        <v>1324</v>
      </c>
      <c r="G410" s="181" t="s">
        <v>748</v>
      </c>
      <c r="H410" s="182">
        <v>160.02000000000001</v>
      </c>
      <c r="I410" s="183"/>
      <c r="J410" s="184">
        <f>ROUND(I410*H410,2)</f>
        <v>0</v>
      </c>
      <c r="K410" s="180" t="s">
        <v>515</v>
      </c>
      <c r="L410" s="39"/>
      <c r="M410" s="185" t="s">
        <v>1</v>
      </c>
      <c r="N410" s="186" t="s">
        <v>44</v>
      </c>
      <c r="O410" s="77"/>
      <c r="P410" s="187">
        <f>O410*H410</f>
        <v>0</v>
      </c>
      <c r="Q410" s="187">
        <v>0</v>
      </c>
      <c r="R410" s="187">
        <f>Q410*H410</f>
        <v>0</v>
      </c>
      <c r="S410" s="187">
        <v>0</v>
      </c>
      <c r="T410" s="188">
        <f>S410*H410</f>
        <v>0</v>
      </c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R410" s="189" t="s">
        <v>235</v>
      </c>
      <c r="AT410" s="189" t="s">
        <v>231</v>
      </c>
      <c r="AU410" s="189" t="s">
        <v>89</v>
      </c>
      <c r="AY410" s="19" t="s">
        <v>230</v>
      </c>
      <c r="BE410" s="190">
        <f>IF(N410="základní",J410,0)</f>
        <v>0</v>
      </c>
      <c r="BF410" s="190">
        <f>IF(N410="snížená",J410,0)</f>
        <v>0</v>
      </c>
      <c r="BG410" s="190">
        <f>IF(N410="zákl. přenesená",J410,0)</f>
        <v>0</v>
      </c>
      <c r="BH410" s="190">
        <f>IF(N410="sníž. přenesená",J410,0)</f>
        <v>0</v>
      </c>
      <c r="BI410" s="190">
        <f>IF(N410="nulová",J410,0)</f>
        <v>0</v>
      </c>
      <c r="BJ410" s="19" t="s">
        <v>87</v>
      </c>
      <c r="BK410" s="190">
        <f>ROUND(I410*H410,2)</f>
        <v>0</v>
      </c>
      <c r="BL410" s="19" t="s">
        <v>235</v>
      </c>
      <c r="BM410" s="189" t="s">
        <v>3854</v>
      </c>
    </row>
    <row r="411" s="2" customFormat="1">
      <c r="A411" s="38"/>
      <c r="B411" s="39"/>
      <c r="C411" s="38"/>
      <c r="D411" s="191" t="s">
        <v>237</v>
      </c>
      <c r="E411" s="38"/>
      <c r="F411" s="192" t="s">
        <v>1326</v>
      </c>
      <c r="G411" s="38"/>
      <c r="H411" s="38"/>
      <c r="I411" s="193"/>
      <c r="J411" s="38"/>
      <c r="K411" s="38"/>
      <c r="L411" s="39"/>
      <c r="M411" s="194"/>
      <c r="N411" s="195"/>
      <c r="O411" s="77"/>
      <c r="P411" s="77"/>
      <c r="Q411" s="77"/>
      <c r="R411" s="77"/>
      <c r="S411" s="77"/>
      <c r="T411" s="7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T411" s="19" t="s">
        <v>237</v>
      </c>
      <c r="AU411" s="19" t="s">
        <v>89</v>
      </c>
    </row>
    <row r="412" s="2" customFormat="1">
      <c r="A412" s="38"/>
      <c r="B412" s="39"/>
      <c r="C412" s="38"/>
      <c r="D412" s="199" t="s">
        <v>397</v>
      </c>
      <c r="E412" s="38"/>
      <c r="F412" s="200" t="s">
        <v>1327</v>
      </c>
      <c r="G412" s="38"/>
      <c r="H412" s="38"/>
      <c r="I412" s="193"/>
      <c r="J412" s="38"/>
      <c r="K412" s="38"/>
      <c r="L412" s="39"/>
      <c r="M412" s="194"/>
      <c r="N412" s="195"/>
      <c r="O412" s="77"/>
      <c r="P412" s="77"/>
      <c r="Q412" s="77"/>
      <c r="R412" s="77"/>
      <c r="S412" s="77"/>
      <c r="T412" s="7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T412" s="19" t="s">
        <v>397</v>
      </c>
      <c r="AU412" s="19" t="s">
        <v>89</v>
      </c>
    </row>
    <row r="413" s="15" customFormat="1">
      <c r="A413" s="15"/>
      <c r="B413" s="221"/>
      <c r="C413" s="15"/>
      <c r="D413" s="191" t="s">
        <v>519</v>
      </c>
      <c r="E413" s="222" t="s">
        <v>1</v>
      </c>
      <c r="F413" s="223" t="s">
        <v>3731</v>
      </c>
      <c r="G413" s="15"/>
      <c r="H413" s="222" t="s">
        <v>1</v>
      </c>
      <c r="I413" s="224"/>
      <c r="J413" s="15"/>
      <c r="K413" s="15"/>
      <c r="L413" s="221"/>
      <c r="M413" s="225"/>
      <c r="N413" s="226"/>
      <c r="O413" s="226"/>
      <c r="P413" s="226"/>
      <c r="Q413" s="226"/>
      <c r="R413" s="226"/>
      <c r="S413" s="226"/>
      <c r="T413" s="227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T413" s="222" t="s">
        <v>519</v>
      </c>
      <c r="AU413" s="222" t="s">
        <v>89</v>
      </c>
      <c r="AV413" s="15" t="s">
        <v>87</v>
      </c>
      <c r="AW413" s="15" t="s">
        <v>35</v>
      </c>
      <c r="AX413" s="15" t="s">
        <v>79</v>
      </c>
      <c r="AY413" s="222" t="s">
        <v>230</v>
      </c>
    </row>
    <row r="414" s="13" customFormat="1">
      <c r="A414" s="13"/>
      <c r="B414" s="205"/>
      <c r="C414" s="13"/>
      <c r="D414" s="191" t="s">
        <v>519</v>
      </c>
      <c r="E414" s="206" t="s">
        <v>1</v>
      </c>
      <c r="F414" s="207" t="s">
        <v>3852</v>
      </c>
      <c r="G414" s="13"/>
      <c r="H414" s="208">
        <v>5.2199999999999998</v>
      </c>
      <c r="I414" s="209"/>
      <c r="J414" s="13"/>
      <c r="K414" s="13"/>
      <c r="L414" s="205"/>
      <c r="M414" s="210"/>
      <c r="N414" s="211"/>
      <c r="O414" s="211"/>
      <c r="P414" s="211"/>
      <c r="Q414" s="211"/>
      <c r="R414" s="211"/>
      <c r="S414" s="211"/>
      <c r="T414" s="21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06" t="s">
        <v>519</v>
      </c>
      <c r="AU414" s="206" t="s">
        <v>89</v>
      </c>
      <c r="AV414" s="13" t="s">
        <v>89</v>
      </c>
      <c r="AW414" s="13" t="s">
        <v>35</v>
      </c>
      <c r="AX414" s="13" t="s">
        <v>79</v>
      </c>
      <c r="AY414" s="206" t="s">
        <v>230</v>
      </c>
    </row>
    <row r="415" s="13" customFormat="1">
      <c r="A415" s="13"/>
      <c r="B415" s="205"/>
      <c r="C415" s="13"/>
      <c r="D415" s="191" t="s">
        <v>519</v>
      </c>
      <c r="E415" s="206" t="s">
        <v>1</v>
      </c>
      <c r="F415" s="207" t="s">
        <v>3853</v>
      </c>
      <c r="G415" s="13"/>
      <c r="H415" s="208">
        <v>6.21</v>
      </c>
      <c r="I415" s="209"/>
      <c r="J415" s="13"/>
      <c r="K415" s="13"/>
      <c r="L415" s="205"/>
      <c r="M415" s="210"/>
      <c r="N415" s="211"/>
      <c r="O415" s="211"/>
      <c r="P415" s="211"/>
      <c r="Q415" s="211"/>
      <c r="R415" s="211"/>
      <c r="S415" s="211"/>
      <c r="T415" s="21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06" t="s">
        <v>519</v>
      </c>
      <c r="AU415" s="206" t="s">
        <v>89</v>
      </c>
      <c r="AV415" s="13" t="s">
        <v>89</v>
      </c>
      <c r="AW415" s="13" t="s">
        <v>35</v>
      </c>
      <c r="AX415" s="13" t="s">
        <v>79</v>
      </c>
      <c r="AY415" s="206" t="s">
        <v>230</v>
      </c>
    </row>
    <row r="416" s="14" customFormat="1">
      <c r="A416" s="14"/>
      <c r="B416" s="213"/>
      <c r="C416" s="14"/>
      <c r="D416" s="191" t="s">
        <v>519</v>
      </c>
      <c r="E416" s="214" t="s">
        <v>1</v>
      </c>
      <c r="F416" s="215" t="s">
        <v>534</v>
      </c>
      <c r="G416" s="14"/>
      <c r="H416" s="216">
        <v>11.43</v>
      </c>
      <c r="I416" s="217"/>
      <c r="J416" s="14"/>
      <c r="K416" s="14"/>
      <c r="L416" s="213"/>
      <c r="M416" s="218"/>
      <c r="N416" s="219"/>
      <c r="O416" s="219"/>
      <c r="P416" s="219"/>
      <c r="Q416" s="219"/>
      <c r="R416" s="219"/>
      <c r="S416" s="219"/>
      <c r="T416" s="220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14" t="s">
        <v>519</v>
      </c>
      <c r="AU416" s="214" t="s">
        <v>89</v>
      </c>
      <c r="AV416" s="14" t="s">
        <v>235</v>
      </c>
      <c r="AW416" s="14" t="s">
        <v>35</v>
      </c>
      <c r="AX416" s="14" t="s">
        <v>87</v>
      </c>
      <c r="AY416" s="214" t="s">
        <v>230</v>
      </c>
    </row>
    <row r="417" s="13" customFormat="1">
      <c r="A417" s="13"/>
      <c r="B417" s="205"/>
      <c r="C417" s="13"/>
      <c r="D417" s="191" t="s">
        <v>519</v>
      </c>
      <c r="E417" s="13"/>
      <c r="F417" s="207" t="s">
        <v>3855</v>
      </c>
      <c r="G417" s="13"/>
      <c r="H417" s="208">
        <v>160.02000000000001</v>
      </c>
      <c r="I417" s="209"/>
      <c r="J417" s="13"/>
      <c r="K417" s="13"/>
      <c r="L417" s="205"/>
      <c r="M417" s="210"/>
      <c r="N417" s="211"/>
      <c r="O417" s="211"/>
      <c r="P417" s="211"/>
      <c r="Q417" s="211"/>
      <c r="R417" s="211"/>
      <c r="S417" s="211"/>
      <c r="T417" s="21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06" t="s">
        <v>519</v>
      </c>
      <c r="AU417" s="206" t="s">
        <v>89</v>
      </c>
      <c r="AV417" s="13" t="s">
        <v>89</v>
      </c>
      <c r="AW417" s="13" t="s">
        <v>3</v>
      </c>
      <c r="AX417" s="13" t="s">
        <v>87</v>
      </c>
      <c r="AY417" s="206" t="s">
        <v>230</v>
      </c>
    </row>
    <row r="418" s="2" customFormat="1" ht="16.5" customHeight="1">
      <c r="A418" s="38"/>
      <c r="B418" s="177"/>
      <c r="C418" s="178" t="s">
        <v>438</v>
      </c>
      <c r="D418" s="178" t="s">
        <v>231</v>
      </c>
      <c r="E418" s="179" t="s">
        <v>1330</v>
      </c>
      <c r="F418" s="180" t="s">
        <v>1331</v>
      </c>
      <c r="G418" s="181" t="s">
        <v>748</v>
      </c>
      <c r="H418" s="182">
        <v>1.98</v>
      </c>
      <c r="I418" s="183"/>
      <c r="J418" s="184">
        <f>ROUND(I418*H418,2)</f>
        <v>0</v>
      </c>
      <c r="K418" s="180" t="s">
        <v>515</v>
      </c>
      <c r="L418" s="39"/>
      <c r="M418" s="185" t="s">
        <v>1</v>
      </c>
      <c r="N418" s="186" t="s">
        <v>44</v>
      </c>
      <c r="O418" s="77"/>
      <c r="P418" s="187">
        <f>O418*H418</f>
        <v>0</v>
      </c>
      <c r="Q418" s="187">
        <v>0</v>
      </c>
      <c r="R418" s="187">
        <f>Q418*H418</f>
        <v>0</v>
      </c>
      <c r="S418" s="187">
        <v>0</v>
      </c>
      <c r="T418" s="188">
        <f>S418*H418</f>
        <v>0</v>
      </c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R418" s="189" t="s">
        <v>235</v>
      </c>
      <c r="AT418" s="189" t="s">
        <v>231</v>
      </c>
      <c r="AU418" s="189" t="s">
        <v>89</v>
      </c>
      <c r="AY418" s="19" t="s">
        <v>230</v>
      </c>
      <c r="BE418" s="190">
        <f>IF(N418="základní",J418,0)</f>
        <v>0</v>
      </c>
      <c r="BF418" s="190">
        <f>IF(N418="snížená",J418,0)</f>
        <v>0</v>
      </c>
      <c r="BG418" s="190">
        <f>IF(N418="zákl. přenesená",J418,0)</f>
        <v>0</v>
      </c>
      <c r="BH418" s="190">
        <f>IF(N418="sníž. přenesená",J418,0)</f>
        <v>0</v>
      </c>
      <c r="BI418" s="190">
        <f>IF(N418="nulová",J418,0)</f>
        <v>0</v>
      </c>
      <c r="BJ418" s="19" t="s">
        <v>87</v>
      </c>
      <c r="BK418" s="190">
        <f>ROUND(I418*H418,2)</f>
        <v>0</v>
      </c>
      <c r="BL418" s="19" t="s">
        <v>235</v>
      </c>
      <c r="BM418" s="189" t="s">
        <v>3856</v>
      </c>
    </row>
    <row r="419" s="2" customFormat="1">
      <c r="A419" s="38"/>
      <c r="B419" s="39"/>
      <c r="C419" s="38"/>
      <c r="D419" s="191" t="s">
        <v>237</v>
      </c>
      <c r="E419" s="38"/>
      <c r="F419" s="192" t="s">
        <v>1333</v>
      </c>
      <c r="G419" s="38"/>
      <c r="H419" s="38"/>
      <c r="I419" s="193"/>
      <c r="J419" s="38"/>
      <c r="K419" s="38"/>
      <c r="L419" s="39"/>
      <c r="M419" s="194"/>
      <c r="N419" s="195"/>
      <c r="O419" s="77"/>
      <c r="P419" s="77"/>
      <c r="Q419" s="77"/>
      <c r="R419" s="77"/>
      <c r="S419" s="77"/>
      <c r="T419" s="7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T419" s="19" t="s">
        <v>237</v>
      </c>
      <c r="AU419" s="19" t="s">
        <v>89</v>
      </c>
    </row>
    <row r="420" s="2" customFormat="1">
      <c r="A420" s="38"/>
      <c r="B420" s="39"/>
      <c r="C420" s="38"/>
      <c r="D420" s="199" t="s">
        <v>397</v>
      </c>
      <c r="E420" s="38"/>
      <c r="F420" s="200" t="s">
        <v>1334</v>
      </c>
      <c r="G420" s="38"/>
      <c r="H420" s="38"/>
      <c r="I420" s="193"/>
      <c r="J420" s="38"/>
      <c r="K420" s="38"/>
      <c r="L420" s="39"/>
      <c r="M420" s="194"/>
      <c r="N420" s="195"/>
      <c r="O420" s="77"/>
      <c r="P420" s="77"/>
      <c r="Q420" s="77"/>
      <c r="R420" s="77"/>
      <c r="S420" s="77"/>
      <c r="T420" s="7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T420" s="19" t="s">
        <v>397</v>
      </c>
      <c r="AU420" s="19" t="s">
        <v>89</v>
      </c>
    </row>
    <row r="421" s="15" customFormat="1">
      <c r="A421" s="15"/>
      <c r="B421" s="221"/>
      <c r="C421" s="15"/>
      <c r="D421" s="191" t="s">
        <v>519</v>
      </c>
      <c r="E421" s="222" t="s">
        <v>1</v>
      </c>
      <c r="F421" s="223" t="s">
        <v>3731</v>
      </c>
      <c r="G421" s="15"/>
      <c r="H421" s="222" t="s">
        <v>1</v>
      </c>
      <c r="I421" s="224"/>
      <c r="J421" s="15"/>
      <c r="K421" s="15"/>
      <c r="L421" s="221"/>
      <c r="M421" s="225"/>
      <c r="N421" s="226"/>
      <c r="O421" s="226"/>
      <c r="P421" s="226"/>
      <c r="Q421" s="226"/>
      <c r="R421" s="226"/>
      <c r="S421" s="226"/>
      <c r="T421" s="227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T421" s="222" t="s">
        <v>519</v>
      </c>
      <c r="AU421" s="222" t="s">
        <v>89</v>
      </c>
      <c r="AV421" s="15" t="s">
        <v>87</v>
      </c>
      <c r="AW421" s="15" t="s">
        <v>35</v>
      </c>
      <c r="AX421" s="15" t="s">
        <v>79</v>
      </c>
      <c r="AY421" s="222" t="s">
        <v>230</v>
      </c>
    </row>
    <row r="422" s="13" customFormat="1">
      <c r="A422" s="13"/>
      <c r="B422" s="205"/>
      <c r="C422" s="13"/>
      <c r="D422" s="191" t="s">
        <v>519</v>
      </c>
      <c r="E422" s="206" t="s">
        <v>1</v>
      </c>
      <c r="F422" s="207" t="s">
        <v>3857</v>
      </c>
      <c r="G422" s="13"/>
      <c r="H422" s="208">
        <v>1.98</v>
      </c>
      <c r="I422" s="209"/>
      <c r="J422" s="13"/>
      <c r="K422" s="13"/>
      <c r="L422" s="205"/>
      <c r="M422" s="210"/>
      <c r="N422" s="211"/>
      <c r="O422" s="211"/>
      <c r="P422" s="211"/>
      <c r="Q422" s="211"/>
      <c r="R422" s="211"/>
      <c r="S422" s="211"/>
      <c r="T422" s="21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06" t="s">
        <v>519</v>
      </c>
      <c r="AU422" s="206" t="s">
        <v>89</v>
      </c>
      <c r="AV422" s="13" t="s">
        <v>89</v>
      </c>
      <c r="AW422" s="13" t="s">
        <v>35</v>
      </c>
      <c r="AX422" s="13" t="s">
        <v>79</v>
      </c>
      <c r="AY422" s="206" t="s">
        <v>230</v>
      </c>
    </row>
    <row r="423" s="14" customFormat="1">
      <c r="A423" s="14"/>
      <c r="B423" s="213"/>
      <c r="C423" s="14"/>
      <c r="D423" s="191" t="s">
        <v>519</v>
      </c>
      <c r="E423" s="214" t="s">
        <v>1</v>
      </c>
      <c r="F423" s="215" t="s">
        <v>534</v>
      </c>
      <c r="G423" s="14"/>
      <c r="H423" s="216">
        <v>1.98</v>
      </c>
      <c r="I423" s="217"/>
      <c r="J423" s="14"/>
      <c r="K423" s="14"/>
      <c r="L423" s="213"/>
      <c r="M423" s="218"/>
      <c r="N423" s="219"/>
      <c r="O423" s="219"/>
      <c r="P423" s="219"/>
      <c r="Q423" s="219"/>
      <c r="R423" s="219"/>
      <c r="S423" s="219"/>
      <c r="T423" s="220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14" t="s">
        <v>519</v>
      </c>
      <c r="AU423" s="214" t="s">
        <v>89</v>
      </c>
      <c r="AV423" s="14" t="s">
        <v>235</v>
      </c>
      <c r="AW423" s="14" t="s">
        <v>35</v>
      </c>
      <c r="AX423" s="14" t="s">
        <v>87</v>
      </c>
      <c r="AY423" s="214" t="s">
        <v>230</v>
      </c>
    </row>
    <row r="424" s="2" customFormat="1" ht="16.5" customHeight="1">
      <c r="A424" s="38"/>
      <c r="B424" s="177"/>
      <c r="C424" s="178" t="s">
        <v>445</v>
      </c>
      <c r="D424" s="178" t="s">
        <v>231</v>
      </c>
      <c r="E424" s="179" t="s">
        <v>1339</v>
      </c>
      <c r="F424" s="180" t="s">
        <v>1340</v>
      </c>
      <c r="G424" s="181" t="s">
        <v>748</v>
      </c>
      <c r="H424" s="182">
        <v>27.719999999999999</v>
      </c>
      <c r="I424" s="183"/>
      <c r="J424" s="184">
        <f>ROUND(I424*H424,2)</f>
        <v>0</v>
      </c>
      <c r="K424" s="180" t="s">
        <v>515</v>
      </c>
      <c r="L424" s="39"/>
      <c r="M424" s="185" t="s">
        <v>1</v>
      </c>
      <c r="N424" s="186" t="s">
        <v>44</v>
      </c>
      <c r="O424" s="77"/>
      <c r="P424" s="187">
        <f>O424*H424</f>
        <v>0</v>
      </c>
      <c r="Q424" s="187">
        <v>0</v>
      </c>
      <c r="R424" s="187">
        <f>Q424*H424</f>
        <v>0</v>
      </c>
      <c r="S424" s="187">
        <v>0</v>
      </c>
      <c r="T424" s="188">
        <f>S424*H424</f>
        <v>0</v>
      </c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R424" s="189" t="s">
        <v>235</v>
      </c>
      <c r="AT424" s="189" t="s">
        <v>231</v>
      </c>
      <c r="AU424" s="189" t="s">
        <v>89</v>
      </c>
      <c r="AY424" s="19" t="s">
        <v>230</v>
      </c>
      <c r="BE424" s="190">
        <f>IF(N424="základní",J424,0)</f>
        <v>0</v>
      </c>
      <c r="BF424" s="190">
        <f>IF(N424="snížená",J424,0)</f>
        <v>0</v>
      </c>
      <c r="BG424" s="190">
        <f>IF(N424="zákl. přenesená",J424,0)</f>
        <v>0</v>
      </c>
      <c r="BH424" s="190">
        <f>IF(N424="sníž. přenesená",J424,0)</f>
        <v>0</v>
      </c>
      <c r="BI424" s="190">
        <f>IF(N424="nulová",J424,0)</f>
        <v>0</v>
      </c>
      <c r="BJ424" s="19" t="s">
        <v>87</v>
      </c>
      <c r="BK424" s="190">
        <f>ROUND(I424*H424,2)</f>
        <v>0</v>
      </c>
      <c r="BL424" s="19" t="s">
        <v>235</v>
      </c>
      <c r="BM424" s="189" t="s">
        <v>3858</v>
      </c>
    </row>
    <row r="425" s="2" customFormat="1">
      <c r="A425" s="38"/>
      <c r="B425" s="39"/>
      <c r="C425" s="38"/>
      <c r="D425" s="191" t="s">
        <v>237</v>
      </c>
      <c r="E425" s="38"/>
      <c r="F425" s="192" t="s">
        <v>1342</v>
      </c>
      <c r="G425" s="38"/>
      <c r="H425" s="38"/>
      <c r="I425" s="193"/>
      <c r="J425" s="38"/>
      <c r="K425" s="38"/>
      <c r="L425" s="39"/>
      <c r="M425" s="194"/>
      <c r="N425" s="195"/>
      <c r="O425" s="77"/>
      <c r="P425" s="77"/>
      <c r="Q425" s="77"/>
      <c r="R425" s="77"/>
      <c r="S425" s="77"/>
      <c r="T425" s="7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T425" s="19" t="s">
        <v>237</v>
      </c>
      <c r="AU425" s="19" t="s">
        <v>89</v>
      </c>
    </row>
    <row r="426" s="2" customFormat="1">
      <c r="A426" s="38"/>
      <c r="B426" s="39"/>
      <c r="C426" s="38"/>
      <c r="D426" s="199" t="s">
        <v>397</v>
      </c>
      <c r="E426" s="38"/>
      <c r="F426" s="200" t="s">
        <v>1343</v>
      </c>
      <c r="G426" s="38"/>
      <c r="H426" s="38"/>
      <c r="I426" s="193"/>
      <c r="J426" s="38"/>
      <c r="K426" s="38"/>
      <c r="L426" s="39"/>
      <c r="M426" s="194"/>
      <c r="N426" s="195"/>
      <c r="O426" s="77"/>
      <c r="P426" s="77"/>
      <c r="Q426" s="77"/>
      <c r="R426" s="77"/>
      <c r="S426" s="77"/>
      <c r="T426" s="7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T426" s="19" t="s">
        <v>397</v>
      </c>
      <c r="AU426" s="19" t="s">
        <v>89</v>
      </c>
    </row>
    <row r="427" s="15" customFormat="1">
      <c r="A427" s="15"/>
      <c r="B427" s="221"/>
      <c r="C427" s="15"/>
      <c r="D427" s="191" t="s">
        <v>519</v>
      </c>
      <c r="E427" s="222" t="s">
        <v>1</v>
      </c>
      <c r="F427" s="223" t="s">
        <v>3731</v>
      </c>
      <c r="G427" s="15"/>
      <c r="H427" s="222" t="s">
        <v>1</v>
      </c>
      <c r="I427" s="224"/>
      <c r="J427" s="15"/>
      <c r="K427" s="15"/>
      <c r="L427" s="221"/>
      <c r="M427" s="225"/>
      <c r="N427" s="226"/>
      <c r="O427" s="226"/>
      <c r="P427" s="226"/>
      <c r="Q427" s="226"/>
      <c r="R427" s="226"/>
      <c r="S427" s="226"/>
      <c r="T427" s="227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22" t="s">
        <v>519</v>
      </c>
      <c r="AU427" s="222" t="s">
        <v>89</v>
      </c>
      <c r="AV427" s="15" t="s">
        <v>87</v>
      </c>
      <c r="AW427" s="15" t="s">
        <v>35</v>
      </c>
      <c r="AX427" s="15" t="s">
        <v>79</v>
      </c>
      <c r="AY427" s="222" t="s">
        <v>230</v>
      </c>
    </row>
    <row r="428" s="13" customFormat="1">
      <c r="A428" s="13"/>
      <c r="B428" s="205"/>
      <c r="C428" s="13"/>
      <c r="D428" s="191" t="s">
        <v>519</v>
      </c>
      <c r="E428" s="206" t="s">
        <v>1</v>
      </c>
      <c r="F428" s="207" t="s">
        <v>3857</v>
      </c>
      <c r="G428" s="13"/>
      <c r="H428" s="208">
        <v>1.98</v>
      </c>
      <c r="I428" s="209"/>
      <c r="J428" s="13"/>
      <c r="K428" s="13"/>
      <c r="L428" s="205"/>
      <c r="M428" s="210"/>
      <c r="N428" s="211"/>
      <c r="O428" s="211"/>
      <c r="P428" s="211"/>
      <c r="Q428" s="211"/>
      <c r="R428" s="211"/>
      <c r="S428" s="211"/>
      <c r="T428" s="21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06" t="s">
        <v>519</v>
      </c>
      <c r="AU428" s="206" t="s">
        <v>89</v>
      </c>
      <c r="AV428" s="13" t="s">
        <v>89</v>
      </c>
      <c r="AW428" s="13" t="s">
        <v>35</v>
      </c>
      <c r="AX428" s="13" t="s">
        <v>79</v>
      </c>
      <c r="AY428" s="206" t="s">
        <v>230</v>
      </c>
    </row>
    <row r="429" s="14" customFormat="1">
      <c r="A429" s="14"/>
      <c r="B429" s="213"/>
      <c r="C429" s="14"/>
      <c r="D429" s="191" t="s">
        <v>519</v>
      </c>
      <c r="E429" s="214" t="s">
        <v>1</v>
      </c>
      <c r="F429" s="215" t="s">
        <v>534</v>
      </c>
      <c r="G429" s="14"/>
      <c r="H429" s="216">
        <v>1.98</v>
      </c>
      <c r="I429" s="217"/>
      <c r="J429" s="14"/>
      <c r="K429" s="14"/>
      <c r="L429" s="213"/>
      <c r="M429" s="218"/>
      <c r="N429" s="219"/>
      <c r="O429" s="219"/>
      <c r="P429" s="219"/>
      <c r="Q429" s="219"/>
      <c r="R429" s="219"/>
      <c r="S429" s="219"/>
      <c r="T429" s="220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14" t="s">
        <v>519</v>
      </c>
      <c r="AU429" s="214" t="s">
        <v>89</v>
      </c>
      <c r="AV429" s="14" t="s">
        <v>235</v>
      </c>
      <c r="AW429" s="14" t="s">
        <v>35</v>
      </c>
      <c r="AX429" s="14" t="s">
        <v>87</v>
      </c>
      <c r="AY429" s="214" t="s">
        <v>230</v>
      </c>
    </row>
    <row r="430" s="13" customFormat="1">
      <c r="A430" s="13"/>
      <c r="B430" s="205"/>
      <c r="C430" s="13"/>
      <c r="D430" s="191" t="s">
        <v>519</v>
      </c>
      <c r="E430" s="13"/>
      <c r="F430" s="207" t="s">
        <v>3859</v>
      </c>
      <c r="G430" s="13"/>
      <c r="H430" s="208">
        <v>27.719999999999999</v>
      </c>
      <c r="I430" s="209"/>
      <c r="J430" s="13"/>
      <c r="K430" s="13"/>
      <c r="L430" s="205"/>
      <c r="M430" s="210"/>
      <c r="N430" s="211"/>
      <c r="O430" s="211"/>
      <c r="P430" s="211"/>
      <c r="Q430" s="211"/>
      <c r="R430" s="211"/>
      <c r="S430" s="211"/>
      <c r="T430" s="21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06" t="s">
        <v>519</v>
      </c>
      <c r="AU430" s="206" t="s">
        <v>89</v>
      </c>
      <c r="AV430" s="13" t="s">
        <v>89</v>
      </c>
      <c r="AW430" s="13" t="s">
        <v>3</v>
      </c>
      <c r="AX430" s="13" t="s">
        <v>87</v>
      </c>
      <c r="AY430" s="206" t="s">
        <v>230</v>
      </c>
    </row>
    <row r="431" s="2" customFormat="1" ht="24.15" customHeight="1">
      <c r="A431" s="38"/>
      <c r="B431" s="177"/>
      <c r="C431" s="178" t="s">
        <v>450</v>
      </c>
      <c r="D431" s="178" t="s">
        <v>231</v>
      </c>
      <c r="E431" s="179" t="s">
        <v>1353</v>
      </c>
      <c r="F431" s="180" t="s">
        <v>1354</v>
      </c>
      <c r="G431" s="181" t="s">
        <v>748</v>
      </c>
      <c r="H431" s="182">
        <v>5.2199999999999998</v>
      </c>
      <c r="I431" s="183"/>
      <c r="J431" s="184">
        <f>ROUND(I431*H431,2)</f>
        <v>0</v>
      </c>
      <c r="K431" s="180" t="s">
        <v>515</v>
      </c>
      <c r="L431" s="39"/>
      <c r="M431" s="185" t="s">
        <v>1</v>
      </c>
      <c r="N431" s="186" t="s">
        <v>44</v>
      </c>
      <c r="O431" s="77"/>
      <c r="P431" s="187">
        <f>O431*H431</f>
        <v>0</v>
      </c>
      <c r="Q431" s="187">
        <v>0</v>
      </c>
      <c r="R431" s="187">
        <f>Q431*H431</f>
        <v>0</v>
      </c>
      <c r="S431" s="187">
        <v>0</v>
      </c>
      <c r="T431" s="188">
        <f>S431*H431</f>
        <v>0</v>
      </c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R431" s="189" t="s">
        <v>235</v>
      </c>
      <c r="AT431" s="189" t="s">
        <v>231</v>
      </c>
      <c r="AU431" s="189" t="s">
        <v>89</v>
      </c>
      <c r="AY431" s="19" t="s">
        <v>230</v>
      </c>
      <c r="BE431" s="190">
        <f>IF(N431="základní",J431,0)</f>
        <v>0</v>
      </c>
      <c r="BF431" s="190">
        <f>IF(N431="snížená",J431,0)</f>
        <v>0</v>
      </c>
      <c r="BG431" s="190">
        <f>IF(N431="zákl. přenesená",J431,0)</f>
        <v>0</v>
      </c>
      <c r="BH431" s="190">
        <f>IF(N431="sníž. přenesená",J431,0)</f>
        <v>0</v>
      </c>
      <c r="BI431" s="190">
        <f>IF(N431="nulová",J431,0)</f>
        <v>0</v>
      </c>
      <c r="BJ431" s="19" t="s">
        <v>87</v>
      </c>
      <c r="BK431" s="190">
        <f>ROUND(I431*H431,2)</f>
        <v>0</v>
      </c>
      <c r="BL431" s="19" t="s">
        <v>235</v>
      </c>
      <c r="BM431" s="189" t="s">
        <v>3860</v>
      </c>
    </row>
    <row r="432" s="2" customFormat="1">
      <c r="A432" s="38"/>
      <c r="B432" s="39"/>
      <c r="C432" s="38"/>
      <c r="D432" s="191" t="s">
        <v>237</v>
      </c>
      <c r="E432" s="38"/>
      <c r="F432" s="192" t="s">
        <v>1356</v>
      </c>
      <c r="G432" s="38"/>
      <c r="H432" s="38"/>
      <c r="I432" s="193"/>
      <c r="J432" s="38"/>
      <c r="K432" s="38"/>
      <c r="L432" s="39"/>
      <c r="M432" s="194"/>
      <c r="N432" s="195"/>
      <c r="O432" s="77"/>
      <c r="P432" s="77"/>
      <c r="Q432" s="77"/>
      <c r="R432" s="77"/>
      <c r="S432" s="77"/>
      <c r="T432" s="7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T432" s="19" t="s">
        <v>237</v>
      </c>
      <c r="AU432" s="19" t="s">
        <v>89</v>
      </c>
    </row>
    <row r="433" s="2" customFormat="1">
      <c r="A433" s="38"/>
      <c r="B433" s="39"/>
      <c r="C433" s="38"/>
      <c r="D433" s="199" t="s">
        <v>397</v>
      </c>
      <c r="E433" s="38"/>
      <c r="F433" s="200" t="s">
        <v>1357</v>
      </c>
      <c r="G433" s="38"/>
      <c r="H433" s="38"/>
      <c r="I433" s="193"/>
      <c r="J433" s="38"/>
      <c r="K433" s="38"/>
      <c r="L433" s="39"/>
      <c r="M433" s="194"/>
      <c r="N433" s="195"/>
      <c r="O433" s="77"/>
      <c r="P433" s="77"/>
      <c r="Q433" s="77"/>
      <c r="R433" s="77"/>
      <c r="S433" s="77"/>
      <c r="T433" s="7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T433" s="19" t="s">
        <v>397</v>
      </c>
      <c r="AU433" s="19" t="s">
        <v>89</v>
      </c>
    </row>
    <row r="434" s="15" customFormat="1">
      <c r="A434" s="15"/>
      <c r="B434" s="221"/>
      <c r="C434" s="15"/>
      <c r="D434" s="191" t="s">
        <v>519</v>
      </c>
      <c r="E434" s="222" t="s">
        <v>1</v>
      </c>
      <c r="F434" s="223" t="s">
        <v>3731</v>
      </c>
      <c r="G434" s="15"/>
      <c r="H434" s="222" t="s">
        <v>1</v>
      </c>
      <c r="I434" s="224"/>
      <c r="J434" s="15"/>
      <c r="K434" s="15"/>
      <c r="L434" s="221"/>
      <c r="M434" s="225"/>
      <c r="N434" s="226"/>
      <c r="O434" s="226"/>
      <c r="P434" s="226"/>
      <c r="Q434" s="226"/>
      <c r="R434" s="226"/>
      <c r="S434" s="226"/>
      <c r="T434" s="227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T434" s="222" t="s">
        <v>519</v>
      </c>
      <c r="AU434" s="222" t="s">
        <v>89</v>
      </c>
      <c r="AV434" s="15" t="s">
        <v>87</v>
      </c>
      <c r="AW434" s="15" t="s">
        <v>35</v>
      </c>
      <c r="AX434" s="15" t="s">
        <v>79</v>
      </c>
      <c r="AY434" s="222" t="s">
        <v>230</v>
      </c>
    </row>
    <row r="435" s="13" customFormat="1">
      <c r="A435" s="13"/>
      <c r="B435" s="205"/>
      <c r="C435" s="13"/>
      <c r="D435" s="191" t="s">
        <v>519</v>
      </c>
      <c r="E435" s="206" t="s">
        <v>1</v>
      </c>
      <c r="F435" s="207" t="s">
        <v>3852</v>
      </c>
      <c r="G435" s="13"/>
      <c r="H435" s="208">
        <v>5.2199999999999998</v>
      </c>
      <c r="I435" s="209"/>
      <c r="J435" s="13"/>
      <c r="K435" s="13"/>
      <c r="L435" s="205"/>
      <c r="M435" s="210"/>
      <c r="N435" s="211"/>
      <c r="O435" s="211"/>
      <c r="P435" s="211"/>
      <c r="Q435" s="211"/>
      <c r="R435" s="211"/>
      <c r="S435" s="211"/>
      <c r="T435" s="21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06" t="s">
        <v>519</v>
      </c>
      <c r="AU435" s="206" t="s">
        <v>89</v>
      </c>
      <c r="AV435" s="13" t="s">
        <v>89</v>
      </c>
      <c r="AW435" s="13" t="s">
        <v>35</v>
      </c>
      <c r="AX435" s="13" t="s">
        <v>79</v>
      </c>
      <c r="AY435" s="206" t="s">
        <v>230</v>
      </c>
    </row>
    <row r="436" s="14" customFormat="1">
      <c r="A436" s="14"/>
      <c r="B436" s="213"/>
      <c r="C436" s="14"/>
      <c r="D436" s="191" t="s">
        <v>519</v>
      </c>
      <c r="E436" s="214" t="s">
        <v>1</v>
      </c>
      <c r="F436" s="215" t="s">
        <v>534</v>
      </c>
      <c r="G436" s="14"/>
      <c r="H436" s="216">
        <v>5.2199999999999998</v>
      </c>
      <c r="I436" s="217"/>
      <c r="J436" s="14"/>
      <c r="K436" s="14"/>
      <c r="L436" s="213"/>
      <c r="M436" s="218"/>
      <c r="N436" s="219"/>
      <c r="O436" s="219"/>
      <c r="P436" s="219"/>
      <c r="Q436" s="219"/>
      <c r="R436" s="219"/>
      <c r="S436" s="219"/>
      <c r="T436" s="220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14" t="s">
        <v>519</v>
      </c>
      <c r="AU436" s="214" t="s">
        <v>89</v>
      </c>
      <c r="AV436" s="14" t="s">
        <v>235</v>
      </c>
      <c r="AW436" s="14" t="s">
        <v>35</v>
      </c>
      <c r="AX436" s="14" t="s">
        <v>87</v>
      </c>
      <c r="AY436" s="214" t="s">
        <v>230</v>
      </c>
    </row>
    <row r="437" s="2" customFormat="1" ht="24.15" customHeight="1">
      <c r="A437" s="38"/>
      <c r="B437" s="177"/>
      <c r="C437" s="178" t="s">
        <v>455</v>
      </c>
      <c r="D437" s="178" t="s">
        <v>231</v>
      </c>
      <c r="E437" s="179" t="s">
        <v>1360</v>
      </c>
      <c r="F437" s="180" t="s">
        <v>1361</v>
      </c>
      <c r="G437" s="181" t="s">
        <v>748</v>
      </c>
      <c r="H437" s="182">
        <v>8.1899999999999995</v>
      </c>
      <c r="I437" s="183"/>
      <c r="J437" s="184">
        <f>ROUND(I437*H437,2)</f>
        <v>0</v>
      </c>
      <c r="K437" s="180" t="s">
        <v>515</v>
      </c>
      <c r="L437" s="39"/>
      <c r="M437" s="185" t="s">
        <v>1</v>
      </c>
      <c r="N437" s="186" t="s">
        <v>44</v>
      </c>
      <c r="O437" s="77"/>
      <c r="P437" s="187">
        <f>O437*H437</f>
        <v>0</v>
      </c>
      <c r="Q437" s="187">
        <v>0</v>
      </c>
      <c r="R437" s="187">
        <f>Q437*H437</f>
        <v>0</v>
      </c>
      <c r="S437" s="187">
        <v>0</v>
      </c>
      <c r="T437" s="188">
        <f>S437*H437</f>
        <v>0</v>
      </c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R437" s="189" t="s">
        <v>235</v>
      </c>
      <c r="AT437" s="189" t="s">
        <v>231</v>
      </c>
      <c r="AU437" s="189" t="s">
        <v>89</v>
      </c>
      <c r="AY437" s="19" t="s">
        <v>230</v>
      </c>
      <c r="BE437" s="190">
        <f>IF(N437="základní",J437,0)</f>
        <v>0</v>
      </c>
      <c r="BF437" s="190">
        <f>IF(N437="snížená",J437,0)</f>
        <v>0</v>
      </c>
      <c r="BG437" s="190">
        <f>IF(N437="zákl. přenesená",J437,0)</f>
        <v>0</v>
      </c>
      <c r="BH437" s="190">
        <f>IF(N437="sníž. přenesená",J437,0)</f>
        <v>0</v>
      </c>
      <c r="BI437" s="190">
        <f>IF(N437="nulová",J437,0)</f>
        <v>0</v>
      </c>
      <c r="BJ437" s="19" t="s">
        <v>87</v>
      </c>
      <c r="BK437" s="190">
        <f>ROUND(I437*H437,2)</f>
        <v>0</v>
      </c>
      <c r="BL437" s="19" t="s">
        <v>235</v>
      </c>
      <c r="BM437" s="189" t="s">
        <v>3861</v>
      </c>
    </row>
    <row r="438" s="2" customFormat="1">
      <c r="A438" s="38"/>
      <c r="B438" s="39"/>
      <c r="C438" s="38"/>
      <c r="D438" s="191" t="s">
        <v>237</v>
      </c>
      <c r="E438" s="38"/>
      <c r="F438" s="192" t="s">
        <v>1363</v>
      </c>
      <c r="G438" s="38"/>
      <c r="H438" s="38"/>
      <c r="I438" s="193"/>
      <c r="J438" s="38"/>
      <c r="K438" s="38"/>
      <c r="L438" s="39"/>
      <c r="M438" s="194"/>
      <c r="N438" s="195"/>
      <c r="O438" s="77"/>
      <c r="P438" s="77"/>
      <c r="Q438" s="77"/>
      <c r="R438" s="77"/>
      <c r="S438" s="77"/>
      <c r="T438" s="7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T438" s="19" t="s">
        <v>237</v>
      </c>
      <c r="AU438" s="19" t="s">
        <v>89</v>
      </c>
    </row>
    <row r="439" s="2" customFormat="1">
      <c r="A439" s="38"/>
      <c r="B439" s="39"/>
      <c r="C439" s="38"/>
      <c r="D439" s="199" t="s">
        <v>397</v>
      </c>
      <c r="E439" s="38"/>
      <c r="F439" s="200" t="s">
        <v>1364</v>
      </c>
      <c r="G439" s="38"/>
      <c r="H439" s="38"/>
      <c r="I439" s="193"/>
      <c r="J439" s="38"/>
      <c r="K439" s="38"/>
      <c r="L439" s="39"/>
      <c r="M439" s="194"/>
      <c r="N439" s="195"/>
      <c r="O439" s="77"/>
      <c r="P439" s="77"/>
      <c r="Q439" s="77"/>
      <c r="R439" s="77"/>
      <c r="S439" s="77"/>
      <c r="T439" s="7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T439" s="19" t="s">
        <v>397</v>
      </c>
      <c r="AU439" s="19" t="s">
        <v>89</v>
      </c>
    </row>
    <row r="440" s="15" customFormat="1">
      <c r="A440" s="15"/>
      <c r="B440" s="221"/>
      <c r="C440" s="15"/>
      <c r="D440" s="191" t="s">
        <v>519</v>
      </c>
      <c r="E440" s="222" t="s">
        <v>1</v>
      </c>
      <c r="F440" s="223" t="s">
        <v>3731</v>
      </c>
      <c r="G440" s="15"/>
      <c r="H440" s="222" t="s">
        <v>1</v>
      </c>
      <c r="I440" s="224"/>
      <c r="J440" s="15"/>
      <c r="K440" s="15"/>
      <c r="L440" s="221"/>
      <c r="M440" s="225"/>
      <c r="N440" s="226"/>
      <c r="O440" s="226"/>
      <c r="P440" s="226"/>
      <c r="Q440" s="226"/>
      <c r="R440" s="226"/>
      <c r="S440" s="226"/>
      <c r="T440" s="227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T440" s="222" t="s">
        <v>519</v>
      </c>
      <c r="AU440" s="222" t="s">
        <v>89</v>
      </c>
      <c r="AV440" s="15" t="s">
        <v>87</v>
      </c>
      <c r="AW440" s="15" t="s">
        <v>35</v>
      </c>
      <c r="AX440" s="15" t="s">
        <v>79</v>
      </c>
      <c r="AY440" s="222" t="s">
        <v>230</v>
      </c>
    </row>
    <row r="441" s="13" customFormat="1">
      <c r="A441" s="13"/>
      <c r="B441" s="205"/>
      <c r="C441" s="13"/>
      <c r="D441" s="191" t="s">
        <v>519</v>
      </c>
      <c r="E441" s="206" t="s">
        <v>1</v>
      </c>
      <c r="F441" s="207" t="s">
        <v>3857</v>
      </c>
      <c r="G441" s="13"/>
      <c r="H441" s="208">
        <v>1.98</v>
      </c>
      <c r="I441" s="209"/>
      <c r="J441" s="13"/>
      <c r="K441" s="13"/>
      <c r="L441" s="205"/>
      <c r="M441" s="210"/>
      <c r="N441" s="211"/>
      <c r="O441" s="211"/>
      <c r="P441" s="211"/>
      <c r="Q441" s="211"/>
      <c r="R441" s="211"/>
      <c r="S441" s="211"/>
      <c r="T441" s="21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06" t="s">
        <v>519</v>
      </c>
      <c r="AU441" s="206" t="s">
        <v>89</v>
      </c>
      <c r="AV441" s="13" t="s">
        <v>89</v>
      </c>
      <c r="AW441" s="13" t="s">
        <v>35</v>
      </c>
      <c r="AX441" s="13" t="s">
        <v>79</v>
      </c>
      <c r="AY441" s="206" t="s">
        <v>230</v>
      </c>
    </row>
    <row r="442" s="13" customFormat="1">
      <c r="A442" s="13"/>
      <c r="B442" s="205"/>
      <c r="C442" s="13"/>
      <c r="D442" s="191" t="s">
        <v>519</v>
      </c>
      <c r="E442" s="206" t="s">
        <v>1</v>
      </c>
      <c r="F442" s="207" t="s">
        <v>3853</v>
      </c>
      <c r="G442" s="13"/>
      <c r="H442" s="208">
        <v>6.21</v>
      </c>
      <c r="I442" s="209"/>
      <c r="J442" s="13"/>
      <c r="K442" s="13"/>
      <c r="L442" s="205"/>
      <c r="M442" s="210"/>
      <c r="N442" s="211"/>
      <c r="O442" s="211"/>
      <c r="P442" s="211"/>
      <c r="Q442" s="211"/>
      <c r="R442" s="211"/>
      <c r="S442" s="211"/>
      <c r="T442" s="21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06" t="s">
        <v>519</v>
      </c>
      <c r="AU442" s="206" t="s">
        <v>89</v>
      </c>
      <c r="AV442" s="13" t="s">
        <v>89</v>
      </c>
      <c r="AW442" s="13" t="s">
        <v>35</v>
      </c>
      <c r="AX442" s="13" t="s">
        <v>79</v>
      </c>
      <c r="AY442" s="206" t="s">
        <v>230</v>
      </c>
    </row>
    <row r="443" s="14" customFormat="1">
      <c r="A443" s="14"/>
      <c r="B443" s="213"/>
      <c r="C443" s="14"/>
      <c r="D443" s="191" t="s">
        <v>519</v>
      </c>
      <c r="E443" s="214" t="s">
        <v>1</v>
      </c>
      <c r="F443" s="215" t="s">
        <v>534</v>
      </c>
      <c r="G443" s="14"/>
      <c r="H443" s="216">
        <v>8.1899999999999995</v>
      </c>
      <c r="I443" s="217"/>
      <c r="J443" s="14"/>
      <c r="K443" s="14"/>
      <c r="L443" s="213"/>
      <c r="M443" s="218"/>
      <c r="N443" s="219"/>
      <c r="O443" s="219"/>
      <c r="P443" s="219"/>
      <c r="Q443" s="219"/>
      <c r="R443" s="219"/>
      <c r="S443" s="219"/>
      <c r="T443" s="22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14" t="s">
        <v>519</v>
      </c>
      <c r="AU443" s="214" t="s">
        <v>89</v>
      </c>
      <c r="AV443" s="14" t="s">
        <v>235</v>
      </c>
      <c r="AW443" s="14" t="s">
        <v>35</v>
      </c>
      <c r="AX443" s="14" t="s">
        <v>87</v>
      </c>
      <c r="AY443" s="214" t="s">
        <v>230</v>
      </c>
    </row>
    <row r="444" s="12" customFormat="1" ht="22.8" customHeight="1">
      <c r="A444" s="12"/>
      <c r="B444" s="166"/>
      <c r="C444" s="12"/>
      <c r="D444" s="167" t="s">
        <v>78</v>
      </c>
      <c r="E444" s="197" t="s">
        <v>1366</v>
      </c>
      <c r="F444" s="197" t="s">
        <v>1367</v>
      </c>
      <c r="G444" s="12"/>
      <c r="H444" s="12"/>
      <c r="I444" s="169"/>
      <c r="J444" s="198">
        <f>BK444</f>
        <v>0</v>
      </c>
      <c r="K444" s="12"/>
      <c r="L444" s="166"/>
      <c r="M444" s="171"/>
      <c r="N444" s="172"/>
      <c r="O444" s="172"/>
      <c r="P444" s="173">
        <f>SUM(P445:P450)</f>
        <v>0</v>
      </c>
      <c r="Q444" s="172"/>
      <c r="R444" s="173">
        <f>SUM(R445:R450)</f>
        <v>0</v>
      </c>
      <c r="S444" s="172"/>
      <c r="T444" s="174">
        <f>SUM(T445:T450)</f>
        <v>0</v>
      </c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R444" s="167" t="s">
        <v>87</v>
      </c>
      <c r="AT444" s="175" t="s">
        <v>78</v>
      </c>
      <c r="AU444" s="175" t="s">
        <v>87</v>
      </c>
      <c r="AY444" s="167" t="s">
        <v>230</v>
      </c>
      <c r="BK444" s="176">
        <f>SUM(BK445:BK450)</f>
        <v>0</v>
      </c>
    </row>
    <row r="445" s="2" customFormat="1" ht="16.5" customHeight="1">
      <c r="A445" s="38"/>
      <c r="B445" s="177"/>
      <c r="C445" s="178" t="s">
        <v>460</v>
      </c>
      <c r="D445" s="178" t="s">
        <v>231</v>
      </c>
      <c r="E445" s="179" t="s">
        <v>2241</v>
      </c>
      <c r="F445" s="180" t="s">
        <v>2242</v>
      </c>
      <c r="G445" s="181" t="s">
        <v>748</v>
      </c>
      <c r="H445" s="182">
        <v>1.111</v>
      </c>
      <c r="I445" s="183"/>
      <c r="J445" s="184">
        <f>ROUND(I445*H445,2)</f>
        <v>0</v>
      </c>
      <c r="K445" s="180" t="s">
        <v>515</v>
      </c>
      <c r="L445" s="39"/>
      <c r="M445" s="185" t="s">
        <v>1</v>
      </c>
      <c r="N445" s="186" t="s">
        <v>44</v>
      </c>
      <c r="O445" s="77"/>
      <c r="P445" s="187">
        <f>O445*H445</f>
        <v>0</v>
      </c>
      <c r="Q445" s="187">
        <v>0</v>
      </c>
      <c r="R445" s="187">
        <f>Q445*H445</f>
        <v>0</v>
      </c>
      <c r="S445" s="187">
        <v>0</v>
      </c>
      <c r="T445" s="188">
        <f>S445*H445</f>
        <v>0</v>
      </c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R445" s="189" t="s">
        <v>235</v>
      </c>
      <c r="AT445" s="189" t="s">
        <v>231</v>
      </c>
      <c r="AU445" s="189" t="s">
        <v>89</v>
      </c>
      <c r="AY445" s="19" t="s">
        <v>230</v>
      </c>
      <c r="BE445" s="190">
        <f>IF(N445="základní",J445,0)</f>
        <v>0</v>
      </c>
      <c r="BF445" s="190">
        <f>IF(N445="snížená",J445,0)</f>
        <v>0</v>
      </c>
      <c r="BG445" s="190">
        <f>IF(N445="zákl. přenesená",J445,0)</f>
        <v>0</v>
      </c>
      <c r="BH445" s="190">
        <f>IF(N445="sníž. přenesená",J445,0)</f>
        <v>0</v>
      </c>
      <c r="BI445" s="190">
        <f>IF(N445="nulová",J445,0)</f>
        <v>0</v>
      </c>
      <c r="BJ445" s="19" t="s">
        <v>87</v>
      </c>
      <c r="BK445" s="190">
        <f>ROUND(I445*H445,2)</f>
        <v>0</v>
      </c>
      <c r="BL445" s="19" t="s">
        <v>235</v>
      </c>
      <c r="BM445" s="189" t="s">
        <v>3862</v>
      </c>
    </row>
    <row r="446" s="2" customFormat="1">
      <c r="A446" s="38"/>
      <c r="B446" s="39"/>
      <c r="C446" s="38"/>
      <c r="D446" s="191" t="s">
        <v>237</v>
      </c>
      <c r="E446" s="38"/>
      <c r="F446" s="192" t="s">
        <v>2244</v>
      </c>
      <c r="G446" s="38"/>
      <c r="H446" s="38"/>
      <c r="I446" s="193"/>
      <c r="J446" s="38"/>
      <c r="K446" s="38"/>
      <c r="L446" s="39"/>
      <c r="M446" s="194"/>
      <c r="N446" s="195"/>
      <c r="O446" s="77"/>
      <c r="P446" s="77"/>
      <c r="Q446" s="77"/>
      <c r="R446" s="77"/>
      <c r="S446" s="77"/>
      <c r="T446" s="7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T446" s="19" t="s">
        <v>237</v>
      </c>
      <c r="AU446" s="19" t="s">
        <v>89</v>
      </c>
    </row>
    <row r="447" s="2" customFormat="1">
      <c r="A447" s="38"/>
      <c r="B447" s="39"/>
      <c r="C447" s="38"/>
      <c r="D447" s="199" t="s">
        <v>397</v>
      </c>
      <c r="E447" s="38"/>
      <c r="F447" s="200" t="s">
        <v>2245</v>
      </c>
      <c r="G447" s="38"/>
      <c r="H447" s="38"/>
      <c r="I447" s="193"/>
      <c r="J447" s="38"/>
      <c r="K447" s="38"/>
      <c r="L447" s="39"/>
      <c r="M447" s="194"/>
      <c r="N447" s="195"/>
      <c r="O447" s="77"/>
      <c r="P447" s="77"/>
      <c r="Q447" s="77"/>
      <c r="R447" s="77"/>
      <c r="S447" s="77"/>
      <c r="T447" s="7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T447" s="19" t="s">
        <v>397</v>
      </c>
      <c r="AU447" s="19" t="s">
        <v>89</v>
      </c>
    </row>
    <row r="448" s="2" customFormat="1" ht="21.75" customHeight="1">
      <c r="A448" s="38"/>
      <c r="B448" s="177"/>
      <c r="C448" s="178" t="s">
        <v>464</v>
      </c>
      <c r="D448" s="178" t="s">
        <v>231</v>
      </c>
      <c r="E448" s="179" t="s">
        <v>2246</v>
      </c>
      <c r="F448" s="180" t="s">
        <v>2247</v>
      </c>
      <c r="G448" s="181" t="s">
        <v>748</v>
      </c>
      <c r="H448" s="182">
        <v>1.111</v>
      </c>
      <c r="I448" s="183"/>
      <c r="J448" s="184">
        <f>ROUND(I448*H448,2)</f>
        <v>0</v>
      </c>
      <c r="K448" s="180" t="s">
        <v>515</v>
      </c>
      <c r="L448" s="39"/>
      <c r="M448" s="185" t="s">
        <v>1</v>
      </c>
      <c r="N448" s="186" t="s">
        <v>44</v>
      </c>
      <c r="O448" s="77"/>
      <c r="P448" s="187">
        <f>O448*H448</f>
        <v>0</v>
      </c>
      <c r="Q448" s="187">
        <v>0</v>
      </c>
      <c r="R448" s="187">
        <f>Q448*H448</f>
        <v>0</v>
      </c>
      <c r="S448" s="187">
        <v>0</v>
      </c>
      <c r="T448" s="188">
        <f>S448*H448</f>
        <v>0</v>
      </c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R448" s="189" t="s">
        <v>235</v>
      </c>
      <c r="AT448" s="189" t="s">
        <v>231</v>
      </c>
      <c r="AU448" s="189" t="s">
        <v>89</v>
      </c>
      <c r="AY448" s="19" t="s">
        <v>230</v>
      </c>
      <c r="BE448" s="190">
        <f>IF(N448="základní",J448,0)</f>
        <v>0</v>
      </c>
      <c r="BF448" s="190">
        <f>IF(N448="snížená",J448,0)</f>
        <v>0</v>
      </c>
      <c r="BG448" s="190">
        <f>IF(N448="zákl. přenesená",J448,0)</f>
        <v>0</v>
      </c>
      <c r="BH448" s="190">
        <f>IF(N448="sníž. přenesená",J448,0)</f>
        <v>0</v>
      </c>
      <c r="BI448" s="190">
        <f>IF(N448="nulová",J448,0)</f>
        <v>0</v>
      </c>
      <c r="BJ448" s="19" t="s">
        <v>87</v>
      </c>
      <c r="BK448" s="190">
        <f>ROUND(I448*H448,2)</f>
        <v>0</v>
      </c>
      <c r="BL448" s="19" t="s">
        <v>235</v>
      </c>
      <c r="BM448" s="189" t="s">
        <v>3863</v>
      </c>
    </row>
    <row r="449" s="2" customFormat="1">
      <c r="A449" s="38"/>
      <c r="B449" s="39"/>
      <c r="C449" s="38"/>
      <c r="D449" s="191" t="s">
        <v>237</v>
      </c>
      <c r="E449" s="38"/>
      <c r="F449" s="192" t="s">
        <v>2249</v>
      </c>
      <c r="G449" s="38"/>
      <c r="H449" s="38"/>
      <c r="I449" s="193"/>
      <c r="J449" s="38"/>
      <c r="K449" s="38"/>
      <c r="L449" s="39"/>
      <c r="M449" s="194"/>
      <c r="N449" s="195"/>
      <c r="O449" s="77"/>
      <c r="P449" s="77"/>
      <c r="Q449" s="77"/>
      <c r="R449" s="77"/>
      <c r="S449" s="77"/>
      <c r="T449" s="7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T449" s="19" t="s">
        <v>237</v>
      </c>
      <c r="AU449" s="19" t="s">
        <v>89</v>
      </c>
    </row>
    <row r="450" s="2" customFormat="1">
      <c r="A450" s="38"/>
      <c r="B450" s="39"/>
      <c r="C450" s="38"/>
      <c r="D450" s="199" t="s">
        <v>397</v>
      </c>
      <c r="E450" s="38"/>
      <c r="F450" s="200" t="s">
        <v>2250</v>
      </c>
      <c r="G450" s="38"/>
      <c r="H450" s="38"/>
      <c r="I450" s="193"/>
      <c r="J450" s="38"/>
      <c r="K450" s="38"/>
      <c r="L450" s="39"/>
      <c r="M450" s="201"/>
      <c r="N450" s="202"/>
      <c r="O450" s="203"/>
      <c r="P450" s="203"/>
      <c r="Q450" s="203"/>
      <c r="R450" s="203"/>
      <c r="S450" s="203"/>
      <c r="T450" s="204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T450" s="19" t="s">
        <v>397</v>
      </c>
      <c r="AU450" s="19" t="s">
        <v>89</v>
      </c>
    </row>
    <row r="451" s="2" customFormat="1" ht="6.96" customHeight="1">
      <c r="A451" s="38"/>
      <c r="B451" s="60"/>
      <c r="C451" s="61"/>
      <c r="D451" s="61"/>
      <c r="E451" s="61"/>
      <c r="F451" s="61"/>
      <c r="G451" s="61"/>
      <c r="H451" s="61"/>
      <c r="I451" s="61"/>
      <c r="J451" s="61"/>
      <c r="K451" s="61"/>
      <c r="L451" s="39"/>
      <c r="M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</row>
  </sheetData>
  <autoFilter ref="C126:K45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hyperlinks>
    <hyperlink ref="F132" r:id="rId1" display="https://podminky.urs.cz/item/CS_URS_2025_02/113106123"/>
    <hyperlink ref="F137" r:id="rId2" display="https://podminky.urs.cz/item/CS_URS_2025_02/113107424"/>
    <hyperlink ref="F143" r:id="rId3" display="https://podminky.urs.cz/item/CS_URS_2025_02/113107442"/>
    <hyperlink ref="F149" r:id="rId4" display="https://podminky.urs.cz/item/CS_URS_2025_02/113154523"/>
    <hyperlink ref="F156" r:id="rId5" display="https://podminky.urs.cz/item/CS_URS_2025_02/113202111"/>
    <hyperlink ref="F161" r:id="rId6" display="https://podminky.urs.cz/item/CS_URS_2025_02/119001405"/>
    <hyperlink ref="F167" r:id="rId7" display="https://podminky.urs.cz/item/CS_URS_2025_02/132251256"/>
    <hyperlink ref="F175" r:id="rId8" display="https://podminky.urs.cz/item/CS_URS_2025_02/132254206"/>
    <hyperlink ref="F183" r:id="rId9" display="https://podminky.urs.cz/item/CS_URS_2025_02/132351256"/>
    <hyperlink ref="F191" r:id="rId10" display="https://podminky.urs.cz/item/CS_URS_2025_02/132354206"/>
    <hyperlink ref="F196" r:id="rId11" display="https://podminky.urs.cz/item/CS_URS_2025_02/132451256"/>
    <hyperlink ref="F204" r:id="rId12" display="https://podminky.urs.cz/item/CS_URS_2025_02/132454206"/>
    <hyperlink ref="F209" r:id="rId13" display="https://podminky.urs.cz/item/CS_URS_2025_02/132551256"/>
    <hyperlink ref="F217" r:id="rId14" display="https://podminky.urs.cz/item/CS_URS_2025_02/132554206"/>
    <hyperlink ref="F222" r:id="rId15" display="https://podminky.urs.cz/item/CS_URS_2025_02/139001101"/>
    <hyperlink ref="F228" r:id="rId16" display="https://podminky.urs.cz/item/CS_URS_2025_02/151811131"/>
    <hyperlink ref="F234" r:id="rId17" display="https://podminky.urs.cz/item/CS_URS_2025_02/151811231"/>
    <hyperlink ref="F237" r:id="rId18" display="https://podminky.urs.cz/item/CS_URS_2025_02/162751117"/>
    <hyperlink ref="F244" r:id="rId19" display="https://podminky.urs.cz/item/CS_URS_2025_02/162751119"/>
    <hyperlink ref="F252" r:id="rId20" display="https://podminky.urs.cz/item/CS_URS_2025_02/162751137"/>
    <hyperlink ref="F261" r:id="rId21" display="https://podminky.urs.cz/item/CS_URS_2025_02/162751139"/>
    <hyperlink ref="F271" r:id="rId22" display="https://podminky.urs.cz/item/CS_URS_2025_02/162751157"/>
    <hyperlink ref="F278" r:id="rId23" display="https://podminky.urs.cz/item/CS_URS_2025_02/162751159"/>
    <hyperlink ref="F286" r:id="rId24" display="https://podminky.urs.cz/item/CS_URS_2025_02/171201231"/>
    <hyperlink ref="F294" r:id="rId25" display="https://podminky.urs.cz/item/CS_URS_2025_02/174151101"/>
    <hyperlink ref="F307" r:id="rId26" display="https://podminky.urs.cz/item/CS_URS_2025_02/175151101"/>
    <hyperlink ref="F316" r:id="rId27" display="https://podminky.urs.cz/item/CS_URS_2025_02/451573111"/>
    <hyperlink ref="F322" r:id="rId28" display="https://podminky.urs.cz/item/CS_URS_2025_02/564831011"/>
    <hyperlink ref="F328" r:id="rId29" display="https://podminky.urs.cz/item/CS_URS_2025_02/564851011"/>
    <hyperlink ref="F334" r:id="rId30" display="https://podminky.urs.cz/item/CS_URS_2025_02/565165001"/>
    <hyperlink ref="F340" r:id="rId31" display="https://podminky.urs.cz/item/CS_URS_2025_02/573211109"/>
    <hyperlink ref="F347" r:id="rId32" display="https://podminky.urs.cz/item/CS_URS_2025_02/577144111"/>
    <hyperlink ref="F353" r:id="rId33" display="https://podminky.urs.cz/item/CS_URS_2025_02/577145112"/>
    <hyperlink ref="F359" r:id="rId34" display="https://podminky.urs.cz/item/CS_URS_2025_02/596211110"/>
    <hyperlink ref="F365" r:id="rId35" display="https://podminky.urs.cz/item/CS_URS_2025_02/916131213"/>
    <hyperlink ref="F370" r:id="rId36" display="https://podminky.urs.cz/item/CS_URS_2025_02/916231213"/>
    <hyperlink ref="F375" r:id="rId37" display="https://podminky.urs.cz/item/CS_URS_2025_02/919112111"/>
    <hyperlink ref="F381" r:id="rId38" display="https://podminky.urs.cz/item/CS_URS_2025_02/919112212"/>
    <hyperlink ref="F384" r:id="rId39" display="https://podminky.urs.cz/item/CS_URS_2025_02/919121111"/>
    <hyperlink ref="F387" r:id="rId40" display="https://podminky.urs.cz/item/CS_URS_2025_02/919735112"/>
    <hyperlink ref="F393" r:id="rId41" display="https://podminky.urs.cz/item/CS_URS_2025_02/979021112"/>
    <hyperlink ref="F396" r:id="rId42" display="https://podminky.urs.cz/item/CS_URS_2025_02/979021113"/>
    <hyperlink ref="F399" r:id="rId43" display="https://podminky.urs.cz/item/CS_URS_2025_02/979051121"/>
    <hyperlink ref="F405" r:id="rId44" display="https://podminky.urs.cz/item/CS_URS_2025_02/997221551"/>
    <hyperlink ref="F412" r:id="rId45" display="https://podminky.urs.cz/item/CS_URS_2025_02/997221559"/>
    <hyperlink ref="F420" r:id="rId46" display="https://podminky.urs.cz/item/CS_URS_2025_02/997221561"/>
    <hyperlink ref="F426" r:id="rId47" display="https://podminky.urs.cz/item/CS_URS_2025_02/997221569"/>
    <hyperlink ref="F433" r:id="rId48" display="https://podminky.urs.cz/item/CS_URS_2025_02/997221873"/>
    <hyperlink ref="F439" r:id="rId49" display="https://podminky.urs.cz/item/CS_URS_2025_02/997221875"/>
    <hyperlink ref="F447" r:id="rId50" display="https://podminky.urs.cz/item/CS_URS_2025_02/998276101"/>
    <hyperlink ref="F450" r:id="rId51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2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3586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3864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ROUND(J124,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ROUND((SUM(BE124:BE227)),  2)</f>
        <v>0</v>
      </c>
      <c r="G35" s="38"/>
      <c r="H35" s="38"/>
      <c r="I35" s="136">
        <v>0.20999999999999999</v>
      </c>
      <c r="J35" s="135">
        <f>ROUND(((SUM(BE124:BE227))*I35),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ROUND((SUM(BF124:BF227)),  2)</f>
        <v>0</v>
      </c>
      <c r="G36" s="38"/>
      <c r="H36" s="38"/>
      <c r="I36" s="136">
        <v>0.12</v>
      </c>
      <c r="J36" s="135">
        <f>ROUND(((SUM(BF124:BF227))*I36),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ROUND((SUM(BG124:BG227)),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ROUND((SUM(BH124:BH227)),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ROUND((SUM(BI124:BI227)),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3586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SO351.3 - Větev V5 výkopové práce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J124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1927</v>
      </c>
      <c r="E99" s="150"/>
      <c r="F99" s="150"/>
      <c r="G99" s="150"/>
      <c r="H99" s="150"/>
      <c r="I99" s="150"/>
      <c r="J99" s="151">
        <f>J125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J126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502</v>
      </c>
      <c r="E101" s="154"/>
      <c r="F101" s="154"/>
      <c r="G101" s="154"/>
      <c r="H101" s="154"/>
      <c r="I101" s="154"/>
      <c r="J101" s="155">
        <f>J215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508</v>
      </c>
      <c r="E102" s="154"/>
      <c r="F102" s="154"/>
      <c r="G102" s="154"/>
      <c r="H102" s="154"/>
      <c r="I102" s="154"/>
      <c r="J102" s="155">
        <f>J221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215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29" t="str">
        <f>E7</f>
        <v>Veřejná prostranství v lokalitě Z15 v Plané - etapa 1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201</v>
      </c>
      <c r="L113" s="22"/>
    </row>
    <row r="114" s="2" customFormat="1" ht="16.5" customHeight="1">
      <c r="A114" s="38"/>
      <c r="B114" s="39"/>
      <c r="C114" s="38"/>
      <c r="D114" s="38"/>
      <c r="E114" s="129" t="s">
        <v>3586</v>
      </c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1924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67" t="str">
        <f>E11</f>
        <v>SO351.3 - Větev V5 výkopové práce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20</v>
      </c>
      <c r="D118" s="38"/>
      <c r="E118" s="38"/>
      <c r="F118" s="27" t="str">
        <f>F14</f>
        <v xml:space="preserve">Planá u Mariánských Lázní [721280] </v>
      </c>
      <c r="G118" s="38"/>
      <c r="H118" s="38"/>
      <c r="I118" s="32" t="s">
        <v>22</v>
      </c>
      <c r="J118" s="69" t="str">
        <f>IF(J14="","",J14)</f>
        <v>10. 12. 2024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24</v>
      </c>
      <c r="D120" s="38"/>
      <c r="E120" s="38"/>
      <c r="F120" s="27" t="str">
        <f>E17</f>
        <v>Planá</v>
      </c>
      <c r="G120" s="38"/>
      <c r="H120" s="38"/>
      <c r="I120" s="32" t="s">
        <v>31</v>
      </c>
      <c r="J120" s="36" t="str">
        <f>E23</f>
        <v>Laboro ateliér s.r.o.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29</v>
      </c>
      <c r="D121" s="38"/>
      <c r="E121" s="38"/>
      <c r="F121" s="27" t="str">
        <f>IF(E20="","",E20)</f>
        <v>Vyplň údaj</v>
      </c>
      <c r="G121" s="38"/>
      <c r="H121" s="38"/>
      <c r="I121" s="32" t="s">
        <v>36</v>
      </c>
      <c r="J121" s="36" t="str">
        <f>E26</f>
        <v>Laboro ateliér s.r.o.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0.32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11" customFormat="1" ht="29.28" customHeight="1">
      <c r="A123" s="156"/>
      <c r="B123" s="157"/>
      <c r="C123" s="158" t="s">
        <v>216</v>
      </c>
      <c r="D123" s="159" t="s">
        <v>64</v>
      </c>
      <c r="E123" s="159" t="s">
        <v>60</v>
      </c>
      <c r="F123" s="159" t="s">
        <v>61</v>
      </c>
      <c r="G123" s="159" t="s">
        <v>217</v>
      </c>
      <c r="H123" s="159" t="s">
        <v>218</v>
      </c>
      <c r="I123" s="159" t="s">
        <v>219</v>
      </c>
      <c r="J123" s="159" t="s">
        <v>205</v>
      </c>
      <c r="K123" s="160" t="s">
        <v>220</v>
      </c>
      <c r="L123" s="161"/>
      <c r="M123" s="86" t="s">
        <v>1</v>
      </c>
      <c r="N123" s="87" t="s">
        <v>43</v>
      </c>
      <c r="O123" s="87" t="s">
        <v>221</v>
      </c>
      <c r="P123" s="87" t="s">
        <v>222</v>
      </c>
      <c r="Q123" s="87" t="s">
        <v>223</v>
      </c>
      <c r="R123" s="87" t="s">
        <v>224</v>
      </c>
      <c r="S123" s="87" t="s">
        <v>225</v>
      </c>
      <c r="T123" s="88" t="s">
        <v>226</v>
      </c>
      <c r="U123" s="156"/>
      <c r="V123" s="156"/>
      <c r="W123" s="156"/>
      <c r="X123" s="156"/>
      <c r="Y123" s="156"/>
      <c r="Z123" s="156"/>
      <c r="AA123" s="156"/>
      <c r="AB123" s="156"/>
      <c r="AC123" s="156"/>
      <c r="AD123" s="156"/>
      <c r="AE123" s="156"/>
    </row>
    <row r="124" s="2" customFormat="1" ht="22.8" customHeight="1">
      <c r="A124" s="38"/>
      <c r="B124" s="39"/>
      <c r="C124" s="93" t="s">
        <v>227</v>
      </c>
      <c r="D124" s="38"/>
      <c r="E124" s="38"/>
      <c r="F124" s="38"/>
      <c r="G124" s="38"/>
      <c r="H124" s="38"/>
      <c r="I124" s="38"/>
      <c r="J124" s="162">
        <f>BK124</f>
        <v>0</v>
      </c>
      <c r="K124" s="38"/>
      <c r="L124" s="39"/>
      <c r="M124" s="89"/>
      <c r="N124" s="73"/>
      <c r="O124" s="90"/>
      <c r="P124" s="163">
        <f>P125</f>
        <v>0</v>
      </c>
      <c r="Q124" s="90"/>
      <c r="R124" s="163">
        <f>R125</f>
        <v>0</v>
      </c>
      <c r="S124" s="90"/>
      <c r="T124" s="164">
        <f>T125</f>
        <v>0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9" t="s">
        <v>78</v>
      </c>
      <c r="AU124" s="19" t="s">
        <v>207</v>
      </c>
      <c r="BK124" s="165">
        <f>BK125</f>
        <v>0</v>
      </c>
    </row>
    <row r="125" s="12" customFormat="1" ht="25.92" customHeight="1">
      <c r="A125" s="12"/>
      <c r="B125" s="166"/>
      <c r="C125" s="12"/>
      <c r="D125" s="167" t="s">
        <v>78</v>
      </c>
      <c r="E125" s="168" t="s">
        <v>509</v>
      </c>
      <c r="F125" s="168" t="s">
        <v>1929</v>
      </c>
      <c r="G125" s="12"/>
      <c r="H125" s="12"/>
      <c r="I125" s="169"/>
      <c r="J125" s="170">
        <f>BK125</f>
        <v>0</v>
      </c>
      <c r="K125" s="12"/>
      <c r="L125" s="166"/>
      <c r="M125" s="171"/>
      <c r="N125" s="172"/>
      <c r="O125" s="172"/>
      <c r="P125" s="173">
        <f>P126+P215+P221</f>
        <v>0</v>
      </c>
      <c r="Q125" s="172"/>
      <c r="R125" s="173">
        <f>R126+R215+R221</f>
        <v>0</v>
      </c>
      <c r="S125" s="172"/>
      <c r="T125" s="174">
        <f>T126+T215+T221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167" t="s">
        <v>87</v>
      </c>
      <c r="AT125" s="175" t="s">
        <v>78</v>
      </c>
      <c r="AU125" s="175" t="s">
        <v>79</v>
      </c>
      <c r="AY125" s="167" t="s">
        <v>230</v>
      </c>
      <c r="BK125" s="176">
        <f>BK126+BK215+BK221</f>
        <v>0</v>
      </c>
    </row>
    <row r="126" s="12" customFormat="1" ht="22.8" customHeight="1">
      <c r="A126" s="12"/>
      <c r="B126" s="166"/>
      <c r="C126" s="12"/>
      <c r="D126" s="167" t="s">
        <v>78</v>
      </c>
      <c r="E126" s="197" t="s">
        <v>87</v>
      </c>
      <c r="F126" s="197" t="s">
        <v>511</v>
      </c>
      <c r="G126" s="12"/>
      <c r="H126" s="12"/>
      <c r="I126" s="169"/>
      <c r="J126" s="198">
        <f>BK126</f>
        <v>0</v>
      </c>
      <c r="K126" s="12"/>
      <c r="L126" s="166"/>
      <c r="M126" s="171"/>
      <c r="N126" s="172"/>
      <c r="O126" s="172"/>
      <c r="P126" s="173">
        <f>SUM(P127:P214)</f>
        <v>0</v>
      </c>
      <c r="Q126" s="172"/>
      <c r="R126" s="173">
        <f>SUM(R127:R214)</f>
        <v>0</v>
      </c>
      <c r="S126" s="172"/>
      <c r="T126" s="174">
        <f>SUM(T127:T214)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7" t="s">
        <v>87</v>
      </c>
      <c r="AT126" s="175" t="s">
        <v>78</v>
      </c>
      <c r="AU126" s="175" t="s">
        <v>87</v>
      </c>
      <c r="AY126" s="167" t="s">
        <v>230</v>
      </c>
      <c r="BK126" s="176">
        <f>SUM(BK127:BK214)</f>
        <v>0</v>
      </c>
    </row>
    <row r="127" s="2" customFormat="1" ht="21.75" customHeight="1">
      <c r="A127" s="38"/>
      <c r="B127" s="177"/>
      <c r="C127" s="178" t="s">
        <v>87</v>
      </c>
      <c r="D127" s="178" t="s">
        <v>231</v>
      </c>
      <c r="E127" s="179" t="s">
        <v>3610</v>
      </c>
      <c r="F127" s="180" t="s">
        <v>3611</v>
      </c>
      <c r="G127" s="181" t="s">
        <v>578</v>
      </c>
      <c r="H127" s="182">
        <v>73.656000000000006</v>
      </c>
      <c r="I127" s="183"/>
      <c r="J127" s="184">
        <f>ROUND(I127*H127,2)</f>
        <v>0</v>
      </c>
      <c r="K127" s="180" t="s">
        <v>515</v>
      </c>
      <c r="L127" s="39"/>
      <c r="M127" s="185" t="s">
        <v>1</v>
      </c>
      <c r="N127" s="186" t="s">
        <v>44</v>
      </c>
      <c r="O127" s="77"/>
      <c r="P127" s="187">
        <f>O127*H127</f>
        <v>0</v>
      </c>
      <c r="Q127" s="187">
        <v>0</v>
      </c>
      <c r="R127" s="187">
        <f>Q127*H127</f>
        <v>0</v>
      </c>
      <c r="S127" s="187">
        <v>0</v>
      </c>
      <c r="T127" s="188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89" t="s">
        <v>235</v>
      </c>
      <c r="AT127" s="189" t="s">
        <v>231</v>
      </c>
      <c r="AU127" s="189" t="s">
        <v>89</v>
      </c>
      <c r="AY127" s="19" t="s">
        <v>230</v>
      </c>
      <c r="BE127" s="190">
        <f>IF(N127="základní",J127,0)</f>
        <v>0</v>
      </c>
      <c r="BF127" s="190">
        <f>IF(N127="snížená",J127,0)</f>
        <v>0</v>
      </c>
      <c r="BG127" s="190">
        <f>IF(N127="zákl. přenesená",J127,0)</f>
        <v>0</v>
      </c>
      <c r="BH127" s="190">
        <f>IF(N127="sníž. přenesená",J127,0)</f>
        <v>0</v>
      </c>
      <c r="BI127" s="190">
        <f>IF(N127="nulová",J127,0)</f>
        <v>0</v>
      </c>
      <c r="BJ127" s="19" t="s">
        <v>87</v>
      </c>
      <c r="BK127" s="190">
        <f>ROUND(I127*H127,2)</f>
        <v>0</v>
      </c>
      <c r="BL127" s="19" t="s">
        <v>235</v>
      </c>
      <c r="BM127" s="189" t="s">
        <v>3865</v>
      </c>
    </row>
    <row r="128" s="2" customFormat="1">
      <c r="A128" s="38"/>
      <c r="B128" s="39"/>
      <c r="C128" s="38"/>
      <c r="D128" s="191" t="s">
        <v>237</v>
      </c>
      <c r="E128" s="38"/>
      <c r="F128" s="192" t="s">
        <v>3613</v>
      </c>
      <c r="G128" s="38"/>
      <c r="H128" s="38"/>
      <c r="I128" s="193"/>
      <c r="J128" s="38"/>
      <c r="K128" s="38"/>
      <c r="L128" s="39"/>
      <c r="M128" s="194"/>
      <c r="N128" s="195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237</v>
      </c>
      <c r="AU128" s="19" t="s">
        <v>89</v>
      </c>
    </row>
    <row r="129" s="2" customFormat="1">
      <c r="A129" s="38"/>
      <c r="B129" s="39"/>
      <c r="C129" s="38"/>
      <c r="D129" s="199" t="s">
        <v>397</v>
      </c>
      <c r="E129" s="38"/>
      <c r="F129" s="200" t="s">
        <v>3614</v>
      </c>
      <c r="G129" s="38"/>
      <c r="H129" s="38"/>
      <c r="I129" s="193"/>
      <c r="J129" s="38"/>
      <c r="K129" s="38"/>
      <c r="L129" s="39"/>
      <c r="M129" s="194"/>
      <c r="N129" s="195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397</v>
      </c>
      <c r="AU129" s="19" t="s">
        <v>89</v>
      </c>
    </row>
    <row r="130" s="15" customFormat="1">
      <c r="A130" s="15"/>
      <c r="B130" s="221"/>
      <c r="C130" s="15"/>
      <c r="D130" s="191" t="s">
        <v>519</v>
      </c>
      <c r="E130" s="222" t="s">
        <v>1</v>
      </c>
      <c r="F130" s="223" t="s">
        <v>3767</v>
      </c>
      <c r="G130" s="15"/>
      <c r="H130" s="222" t="s">
        <v>1</v>
      </c>
      <c r="I130" s="224"/>
      <c r="J130" s="15"/>
      <c r="K130" s="15"/>
      <c r="L130" s="221"/>
      <c r="M130" s="225"/>
      <c r="N130" s="226"/>
      <c r="O130" s="226"/>
      <c r="P130" s="226"/>
      <c r="Q130" s="226"/>
      <c r="R130" s="226"/>
      <c r="S130" s="226"/>
      <c r="T130" s="227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22" t="s">
        <v>519</v>
      </c>
      <c r="AU130" s="222" t="s">
        <v>89</v>
      </c>
      <c r="AV130" s="15" t="s">
        <v>87</v>
      </c>
      <c r="AW130" s="15" t="s">
        <v>35</v>
      </c>
      <c r="AX130" s="15" t="s">
        <v>79</v>
      </c>
      <c r="AY130" s="222" t="s">
        <v>230</v>
      </c>
    </row>
    <row r="131" s="13" customFormat="1">
      <c r="A131" s="13"/>
      <c r="B131" s="205"/>
      <c r="C131" s="13"/>
      <c r="D131" s="191" t="s">
        <v>519</v>
      </c>
      <c r="E131" s="206" t="s">
        <v>1</v>
      </c>
      <c r="F131" s="207" t="s">
        <v>3866</v>
      </c>
      <c r="G131" s="13"/>
      <c r="H131" s="208">
        <v>81.840000000000003</v>
      </c>
      <c r="I131" s="209"/>
      <c r="J131" s="13"/>
      <c r="K131" s="13"/>
      <c r="L131" s="205"/>
      <c r="M131" s="210"/>
      <c r="N131" s="211"/>
      <c r="O131" s="211"/>
      <c r="P131" s="211"/>
      <c r="Q131" s="211"/>
      <c r="R131" s="211"/>
      <c r="S131" s="211"/>
      <c r="T131" s="21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06" t="s">
        <v>519</v>
      </c>
      <c r="AU131" s="206" t="s">
        <v>89</v>
      </c>
      <c r="AV131" s="13" t="s">
        <v>89</v>
      </c>
      <c r="AW131" s="13" t="s">
        <v>35</v>
      </c>
      <c r="AX131" s="13" t="s">
        <v>79</v>
      </c>
      <c r="AY131" s="206" t="s">
        <v>230</v>
      </c>
    </row>
    <row r="132" s="14" customFormat="1">
      <c r="A132" s="14"/>
      <c r="B132" s="213"/>
      <c r="C132" s="14"/>
      <c r="D132" s="191" t="s">
        <v>519</v>
      </c>
      <c r="E132" s="214" t="s">
        <v>1</v>
      </c>
      <c r="F132" s="215" t="s">
        <v>534</v>
      </c>
      <c r="G132" s="14"/>
      <c r="H132" s="216">
        <v>81.840000000000003</v>
      </c>
      <c r="I132" s="217"/>
      <c r="J132" s="14"/>
      <c r="K132" s="14"/>
      <c r="L132" s="213"/>
      <c r="M132" s="218"/>
      <c r="N132" s="219"/>
      <c r="O132" s="219"/>
      <c r="P132" s="219"/>
      <c r="Q132" s="219"/>
      <c r="R132" s="219"/>
      <c r="S132" s="219"/>
      <c r="T132" s="22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14" t="s">
        <v>519</v>
      </c>
      <c r="AU132" s="214" t="s">
        <v>89</v>
      </c>
      <c r="AV132" s="14" t="s">
        <v>235</v>
      </c>
      <c r="AW132" s="14" t="s">
        <v>35</v>
      </c>
      <c r="AX132" s="14" t="s">
        <v>79</v>
      </c>
      <c r="AY132" s="214" t="s">
        <v>230</v>
      </c>
    </row>
    <row r="133" s="13" customFormat="1">
      <c r="A133" s="13"/>
      <c r="B133" s="205"/>
      <c r="C133" s="13"/>
      <c r="D133" s="191" t="s">
        <v>519</v>
      </c>
      <c r="E133" s="206" t="s">
        <v>1</v>
      </c>
      <c r="F133" s="207" t="s">
        <v>3867</v>
      </c>
      <c r="G133" s="13"/>
      <c r="H133" s="208">
        <v>73.656000000000006</v>
      </c>
      <c r="I133" s="209"/>
      <c r="J133" s="13"/>
      <c r="K133" s="13"/>
      <c r="L133" s="205"/>
      <c r="M133" s="210"/>
      <c r="N133" s="211"/>
      <c r="O133" s="211"/>
      <c r="P133" s="211"/>
      <c r="Q133" s="211"/>
      <c r="R133" s="211"/>
      <c r="S133" s="211"/>
      <c r="T133" s="21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6" t="s">
        <v>519</v>
      </c>
      <c r="AU133" s="206" t="s">
        <v>89</v>
      </c>
      <c r="AV133" s="13" t="s">
        <v>89</v>
      </c>
      <c r="AW133" s="13" t="s">
        <v>35</v>
      </c>
      <c r="AX133" s="13" t="s">
        <v>79</v>
      </c>
      <c r="AY133" s="206" t="s">
        <v>230</v>
      </c>
    </row>
    <row r="134" s="14" customFormat="1">
      <c r="A134" s="14"/>
      <c r="B134" s="213"/>
      <c r="C134" s="14"/>
      <c r="D134" s="191" t="s">
        <v>519</v>
      </c>
      <c r="E134" s="214" t="s">
        <v>1</v>
      </c>
      <c r="F134" s="215" t="s">
        <v>534</v>
      </c>
      <c r="G134" s="14"/>
      <c r="H134" s="216">
        <v>73.656000000000006</v>
      </c>
      <c r="I134" s="217"/>
      <c r="J134" s="14"/>
      <c r="K134" s="14"/>
      <c r="L134" s="213"/>
      <c r="M134" s="218"/>
      <c r="N134" s="219"/>
      <c r="O134" s="219"/>
      <c r="P134" s="219"/>
      <c r="Q134" s="219"/>
      <c r="R134" s="219"/>
      <c r="S134" s="219"/>
      <c r="T134" s="220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14" t="s">
        <v>519</v>
      </c>
      <c r="AU134" s="214" t="s">
        <v>89</v>
      </c>
      <c r="AV134" s="14" t="s">
        <v>235</v>
      </c>
      <c r="AW134" s="14" t="s">
        <v>35</v>
      </c>
      <c r="AX134" s="14" t="s">
        <v>87</v>
      </c>
      <c r="AY134" s="214" t="s">
        <v>230</v>
      </c>
    </row>
    <row r="135" s="2" customFormat="1" ht="21.75" customHeight="1">
      <c r="A135" s="38"/>
      <c r="B135" s="177"/>
      <c r="C135" s="178" t="s">
        <v>89</v>
      </c>
      <c r="D135" s="178" t="s">
        <v>231</v>
      </c>
      <c r="E135" s="179" t="s">
        <v>3623</v>
      </c>
      <c r="F135" s="180" t="s">
        <v>3624</v>
      </c>
      <c r="G135" s="181" t="s">
        <v>578</v>
      </c>
      <c r="H135" s="182">
        <v>4.0919999999999996</v>
      </c>
      <c r="I135" s="183"/>
      <c r="J135" s="184">
        <f>ROUND(I135*H135,2)</f>
        <v>0</v>
      </c>
      <c r="K135" s="180" t="s">
        <v>515</v>
      </c>
      <c r="L135" s="39"/>
      <c r="M135" s="185" t="s">
        <v>1</v>
      </c>
      <c r="N135" s="186" t="s">
        <v>44</v>
      </c>
      <c r="O135" s="77"/>
      <c r="P135" s="187">
        <f>O135*H135</f>
        <v>0</v>
      </c>
      <c r="Q135" s="187">
        <v>0</v>
      </c>
      <c r="R135" s="187">
        <f>Q135*H135</f>
        <v>0</v>
      </c>
      <c r="S135" s="187">
        <v>0</v>
      </c>
      <c r="T135" s="18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89" t="s">
        <v>235</v>
      </c>
      <c r="AT135" s="189" t="s">
        <v>231</v>
      </c>
      <c r="AU135" s="189" t="s">
        <v>89</v>
      </c>
      <c r="AY135" s="19" t="s">
        <v>230</v>
      </c>
      <c r="BE135" s="190">
        <f>IF(N135="základní",J135,0)</f>
        <v>0</v>
      </c>
      <c r="BF135" s="190">
        <f>IF(N135="snížená",J135,0)</f>
        <v>0</v>
      </c>
      <c r="BG135" s="190">
        <f>IF(N135="zákl. přenesená",J135,0)</f>
        <v>0</v>
      </c>
      <c r="BH135" s="190">
        <f>IF(N135="sníž. přenesená",J135,0)</f>
        <v>0</v>
      </c>
      <c r="BI135" s="190">
        <f>IF(N135="nulová",J135,0)</f>
        <v>0</v>
      </c>
      <c r="BJ135" s="19" t="s">
        <v>87</v>
      </c>
      <c r="BK135" s="190">
        <f>ROUND(I135*H135,2)</f>
        <v>0</v>
      </c>
      <c r="BL135" s="19" t="s">
        <v>235</v>
      </c>
      <c r="BM135" s="189" t="s">
        <v>3868</v>
      </c>
    </row>
    <row r="136" s="2" customFormat="1">
      <c r="A136" s="38"/>
      <c r="B136" s="39"/>
      <c r="C136" s="38"/>
      <c r="D136" s="191" t="s">
        <v>237</v>
      </c>
      <c r="E136" s="38"/>
      <c r="F136" s="192" t="s">
        <v>3626</v>
      </c>
      <c r="G136" s="38"/>
      <c r="H136" s="38"/>
      <c r="I136" s="193"/>
      <c r="J136" s="38"/>
      <c r="K136" s="38"/>
      <c r="L136" s="39"/>
      <c r="M136" s="194"/>
      <c r="N136" s="195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237</v>
      </c>
      <c r="AU136" s="19" t="s">
        <v>89</v>
      </c>
    </row>
    <row r="137" s="2" customFormat="1">
      <c r="A137" s="38"/>
      <c r="B137" s="39"/>
      <c r="C137" s="38"/>
      <c r="D137" s="199" t="s">
        <v>397</v>
      </c>
      <c r="E137" s="38"/>
      <c r="F137" s="200" t="s">
        <v>3627</v>
      </c>
      <c r="G137" s="38"/>
      <c r="H137" s="38"/>
      <c r="I137" s="193"/>
      <c r="J137" s="38"/>
      <c r="K137" s="38"/>
      <c r="L137" s="39"/>
      <c r="M137" s="194"/>
      <c r="N137" s="195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397</v>
      </c>
      <c r="AU137" s="19" t="s">
        <v>89</v>
      </c>
    </row>
    <row r="138" s="15" customFormat="1">
      <c r="A138" s="15"/>
      <c r="B138" s="221"/>
      <c r="C138" s="15"/>
      <c r="D138" s="191" t="s">
        <v>519</v>
      </c>
      <c r="E138" s="222" t="s">
        <v>1</v>
      </c>
      <c r="F138" s="223" t="s">
        <v>3767</v>
      </c>
      <c r="G138" s="15"/>
      <c r="H138" s="222" t="s">
        <v>1</v>
      </c>
      <c r="I138" s="224"/>
      <c r="J138" s="15"/>
      <c r="K138" s="15"/>
      <c r="L138" s="221"/>
      <c r="M138" s="225"/>
      <c r="N138" s="226"/>
      <c r="O138" s="226"/>
      <c r="P138" s="226"/>
      <c r="Q138" s="226"/>
      <c r="R138" s="226"/>
      <c r="S138" s="226"/>
      <c r="T138" s="227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22" t="s">
        <v>519</v>
      </c>
      <c r="AU138" s="222" t="s">
        <v>89</v>
      </c>
      <c r="AV138" s="15" t="s">
        <v>87</v>
      </c>
      <c r="AW138" s="15" t="s">
        <v>35</v>
      </c>
      <c r="AX138" s="15" t="s">
        <v>79</v>
      </c>
      <c r="AY138" s="222" t="s">
        <v>230</v>
      </c>
    </row>
    <row r="139" s="13" customFormat="1">
      <c r="A139" s="13"/>
      <c r="B139" s="205"/>
      <c r="C139" s="13"/>
      <c r="D139" s="191" t="s">
        <v>519</v>
      </c>
      <c r="E139" s="206" t="s">
        <v>1</v>
      </c>
      <c r="F139" s="207" t="s">
        <v>3866</v>
      </c>
      <c r="G139" s="13"/>
      <c r="H139" s="208">
        <v>81.840000000000003</v>
      </c>
      <c r="I139" s="209"/>
      <c r="J139" s="13"/>
      <c r="K139" s="13"/>
      <c r="L139" s="205"/>
      <c r="M139" s="210"/>
      <c r="N139" s="211"/>
      <c r="O139" s="211"/>
      <c r="P139" s="211"/>
      <c r="Q139" s="211"/>
      <c r="R139" s="211"/>
      <c r="S139" s="211"/>
      <c r="T139" s="21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06" t="s">
        <v>519</v>
      </c>
      <c r="AU139" s="206" t="s">
        <v>89</v>
      </c>
      <c r="AV139" s="13" t="s">
        <v>89</v>
      </c>
      <c r="AW139" s="13" t="s">
        <v>35</v>
      </c>
      <c r="AX139" s="13" t="s">
        <v>79</v>
      </c>
      <c r="AY139" s="206" t="s">
        <v>230</v>
      </c>
    </row>
    <row r="140" s="14" customFormat="1">
      <c r="A140" s="14"/>
      <c r="B140" s="213"/>
      <c r="C140" s="14"/>
      <c r="D140" s="191" t="s">
        <v>519</v>
      </c>
      <c r="E140" s="214" t="s">
        <v>1</v>
      </c>
      <c r="F140" s="215" t="s">
        <v>534</v>
      </c>
      <c r="G140" s="14"/>
      <c r="H140" s="216">
        <v>81.840000000000003</v>
      </c>
      <c r="I140" s="217"/>
      <c r="J140" s="14"/>
      <c r="K140" s="14"/>
      <c r="L140" s="213"/>
      <c r="M140" s="218"/>
      <c r="N140" s="219"/>
      <c r="O140" s="219"/>
      <c r="P140" s="219"/>
      <c r="Q140" s="219"/>
      <c r="R140" s="219"/>
      <c r="S140" s="219"/>
      <c r="T140" s="220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14" t="s">
        <v>519</v>
      </c>
      <c r="AU140" s="214" t="s">
        <v>89</v>
      </c>
      <c r="AV140" s="14" t="s">
        <v>235</v>
      </c>
      <c r="AW140" s="14" t="s">
        <v>35</v>
      </c>
      <c r="AX140" s="14" t="s">
        <v>79</v>
      </c>
      <c r="AY140" s="214" t="s">
        <v>230</v>
      </c>
    </row>
    <row r="141" s="13" customFormat="1">
      <c r="A141" s="13"/>
      <c r="B141" s="205"/>
      <c r="C141" s="13"/>
      <c r="D141" s="191" t="s">
        <v>519</v>
      </c>
      <c r="E141" s="206" t="s">
        <v>1</v>
      </c>
      <c r="F141" s="207" t="s">
        <v>3869</v>
      </c>
      <c r="G141" s="13"/>
      <c r="H141" s="208">
        <v>4.0919999999999996</v>
      </c>
      <c r="I141" s="209"/>
      <c r="J141" s="13"/>
      <c r="K141" s="13"/>
      <c r="L141" s="205"/>
      <c r="M141" s="210"/>
      <c r="N141" s="211"/>
      <c r="O141" s="211"/>
      <c r="P141" s="211"/>
      <c r="Q141" s="211"/>
      <c r="R141" s="211"/>
      <c r="S141" s="211"/>
      <c r="T141" s="21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6" t="s">
        <v>519</v>
      </c>
      <c r="AU141" s="206" t="s">
        <v>89</v>
      </c>
      <c r="AV141" s="13" t="s">
        <v>89</v>
      </c>
      <c r="AW141" s="13" t="s">
        <v>35</v>
      </c>
      <c r="AX141" s="13" t="s">
        <v>79</v>
      </c>
      <c r="AY141" s="206" t="s">
        <v>230</v>
      </c>
    </row>
    <row r="142" s="14" customFormat="1">
      <c r="A142" s="14"/>
      <c r="B142" s="213"/>
      <c r="C142" s="14"/>
      <c r="D142" s="191" t="s">
        <v>519</v>
      </c>
      <c r="E142" s="214" t="s">
        <v>1</v>
      </c>
      <c r="F142" s="215" t="s">
        <v>534</v>
      </c>
      <c r="G142" s="14"/>
      <c r="H142" s="216">
        <v>4.0919999999999996</v>
      </c>
      <c r="I142" s="217"/>
      <c r="J142" s="14"/>
      <c r="K142" s="14"/>
      <c r="L142" s="213"/>
      <c r="M142" s="218"/>
      <c r="N142" s="219"/>
      <c r="O142" s="219"/>
      <c r="P142" s="219"/>
      <c r="Q142" s="219"/>
      <c r="R142" s="219"/>
      <c r="S142" s="219"/>
      <c r="T142" s="220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14" t="s">
        <v>519</v>
      </c>
      <c r="AU142" s="214" t="s">
        <v>89</v>
      </c>
      <c r="AV142" s="14" t="s">
        <v>235</v>
      </c>
      <c r="AW142" s="14" t="s">
        <v>35</v>
      </c>
      <c r="AX142" s="14" t="s">
        <v>87</v>
      </c>
      <c r="AY142" s="214" t="s">
        <v>230</v>
      </c>
    </row>
    <row r="143" s="2" customFormat="1" ht="21.75" customHeight="1">
      <c r="A143" s="38"/>
      <c r="B143" s="177"/>
      <c r="C143" s="178" t="s">
        <v>241</v>
      </c>
      <c r="D143" s="178" t="s">
        <v>231</v>
      </c>
      <c r="E143" s="179" t="s">
        <v>3631</v>
      </c>
      <c r="F143" s="180" t="s">
        <v>3632</v>
      </c>
      <c r="G143" s="181" t="s">
        <v>578</v>
      </c>
      <c r="H143" s="182">
        <v>4.0919999999999996</v>
      </c>
      <c r="I143" s="183"/>
      <c r="J143" s="184">
        <f>ROUND(I143*H143,2)</f>
        <v>0</v>
      </c>
      <c r="K143" s="180" t="s">
        <v>515</v>
      </c>
      <c r="L143" s="39"/>
      <c r="M143" s="185" t="s">
        <v>1</v>
      </c>
      <c r="N143" s="186" t="s">
        <v>44</v>
      </c>
      <c r="O143" s="77"/>
      <c r="P143" s="187">
        <f>O143*H143</f>
        <v>0</v>
      </c>
      <c r="Q143" s="187">
        <v>0</v>
      </c>
      <c r="R143" s="187">
        <f>Q143*H143</f>
        <v>0</v>
      </c>
      <c r="S143" s="187">
        <v>0</v>
      </c>
      <c r="T143" s="18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9" t="s">
        <v>235</v>
      </c>
      <c r="AT143" s="189" t="s">
        <v>231</v>
      </c>
      <c r="AU143" s="189" t="s">
        <v>89</v>
      </c>
      <c r="AY143" s="19" t="s">
        <v>230</v>
      </c>
      <c r="BE143" s="190">
        <f>IF(N143="základní",J143,0)</f>
        <v>0</v>
      </c>
      <c r="BF143" s="190">
        <f>IF(N143="snížená",J143,0)</f>
        <v>0</v>
      </c>
      <c r="BG143" s="190">
        <f>IF(N143="zákl. přenesená",J143,0)</f>
        <v>0</v>
      </c>
      <c r="BH143" s="190">
        <f>IF(N143="sníž. přenesená",J143,0)</f>
        <v>0</v>
      </c>
      <c r="BI143" s="190">
        <f>IF(N143="nulová",J143,0)</f>
        <v>0</v>
      </c>
      <c r="BJ143" s="19" t="s">
        <v>87</v>
      </c>
      <c r="BK143" s="190">
        <f>ROUND(I143*H143,2)</f>
        <v>0</v>
      </c>
      <c r="BL143" s="19" t="s">
        <v>235</v>
      </c>
      <c r="BM143" s="189" t="s">
        <v>3870</v>
      </c>
    </row>
    <row r="144" s="2" customFormat="1">
      <c r="A144" s="38"/>
      <c r="B144" s="39"/>
      <c r="C144" s="38"/>
      <c r="D144" s="191" t="s">
        <v>237</v>
      </c>
      <c r="E144" s="38"/>
      <c r="F144" s="192" t="s">
        <v>3634</v>
      </c>
      <c r="G144" s="38"/>
      <c r="H144" s="38"/>
      <c r="I144" s="193"/>
      <c r="J144" s="38"/>
      <c r="K144" s="38"/>
      <c r="L144" s="39"/>
      <c r="M144" s="194"/>
      <c r="N144" s="195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237</v>
      </c>
      <c r="AU144" s="19" t="s">
        <v>89</v>
      </c>
    </row>
    <row r="145" s="2" customFormat="1">
      <c r="A145" s="38"/>
      <c r="B145" s="39"/>
      <c r="C145" s="38"/>
      <c r="D145" s="199" t="s">
        <v>397</v>
      </c>
      <c r="E145" s="38"/>
      <c r="F145" s="200" t="s">
        <v>3635</v>
      </c>
      <c r="G145" s="38"/>
      <c r="H145" s="38"/>
      <c r="I145" s="193"/>
      <c r="J145" s="38"/>
      <c r="K145" s="38"/>
      <c r="L145" s="39"/>
      <c r="M145" s="194"/>
      <c r="N145" s="195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397</v>
      </c>
      <c r="AU145" s="19" t="s">
        <v>89</v>
      </c>
    </row>
    <row r="146" s="15" customFormat="1">
      <c r="A146" s="15"/>
      <c r="B146" s="221"/>
      <c r="C146" s="15"/>
      <c r="D146" s="191" t="s">
        <v>519</v>
      </c>
      <c r="E146" s="222" t="s">
        <v>1</v>
      </c>
      <c r="F146" s="223" t="s">
        <v>3767</v>
      </c>
      <c r="G146" s="15"/>
      <c r="H146" s="222" t="s">
        <v>1</v>
      </c>
      <c r="I146" s="224"/>
      <c r="J146" s="15"/>
      <c r="K146" s="15"/>
      <c r="L146" s="221"/>
      <c r="M146" s="225"/>
      <c r="N146" s="226"/>
      <c r="O146" s="226"/>
      <c r="P146" s="226"/>
      <c r="Q146" s="226"/>
      <c r="R146" s="226"/>
      <c r="S146" s="226"/>
      <c r="T146" s="227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22" t="s">
        <v>519</v>
      </c>
      <c r="AU146" s="222" t="s">
        <v>89</v>
      </c>
      <c r="AV146" s="15" t="s">
        <v>87</v>
      </c>
      <c r="AW146" s="15" t="s">
        <v>35</v>
      </c>
      <c r="AX146" s="15" t="s">
        <v>79</v>
      </c>
      <c r="AY146" s="222" t="s">
        <v>230</v>
      </c>
    </row>
    <row r="147" s="13" customFormat="1">
      <c r="A147" s="13"/>
      <c r="B147" s="205"/>
      <c r="C147" s="13"/>
      <c r="D147" s="191" t="s">
        <v>519</v>
      </c>
      <c r="E147" s="206" t="s">
        <v>1</v>
      </c>
      <c r="F147" s="207" t="s">
        <v>3866</v>
      </c>
      <c r="G147" s="13"/>
      <c r="H147" s="208">
        <v>81.840000000000003</v>
      </c>
      <c r="I147" s="209"/>
      <c r="J147" s="13"/>
      <c r="K147" s="13"/>
      <c r="L147" s="205"/>
      <c r="M147" s="210"/>
      <c r="N147" s="211"/>
      <c r="O147" s="211"/>
      <c r="P147" s="211"/>
      <c r="Q147" s="211"/>
      <c r="R147" s="211"/>
      <c r="S147" s="211"/>
      <c r="T147" s="21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6" t="s">
        <v>519</v>
      </c>
      <c r="AU147" s="206" t="s">
        <v>89</v>
      </c>
      <c r="AV147" s="13" t="s">
        <v>89</v>
      </c>
      <c r="AW147" s="13" t="s">
        <v>35</v>
      </c>
      <c r="AX147" s="13" t="s">
        <v>79</v>
      </c>
      <c r="AY147" s="206" t="s">
        <v>230</v>
      </c>
    </row>
    <row r="148" s="14" customFormat="1">
      <c r="A148" s="14"/>
      <c r="B148" s="213"/>
      <c r="C148" s="14"/>
      <c r="D148" s="191" t="s">
        <v>519</v>
      </c>
      <c r="E148" s="214" t="s">
        <v>1</v>
      </c>
      <c r="F148" s="215" t="s">
        <v>534</v>
      </c>
      <c r="G148" s="14"/>
      <c r="H148" s="216">
        <v>81.840000000000003</v>
      </c>
      <c r="I148" s="217"/>
      <c r="J148" s="14"/>
      <c r="K148" s="14"/>
      <c r="L148" s="213"/>
      <c r="M148" s="218"/>
      <c r="N148" s="219"/>
      <c r="O148" s="219"/>
      <c r="P148" s="219"/>
      <c r="Q148" s="219"/>
      <c r="R148" s="219"/>
      <c r="S148" s="219"/>
      <c r="T148" s="22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14" t="s">
        <v>519</v>
      </c>
      <c r="AU148" s="214" t="s">
        <v>89</v>
      </c>
      <c r="AV148" s="14" t="s">
        <v>235</v>
      </c>
      <c r="AW148" s="14" t="s">
        <v>35</v>
      </c>
      <c r="AX148" s="14" t="s">
        <v>79</v>
      </c>
      <c r="AY148" s="214" t="s">
        <v>230</v>
      </c>
    </row>
    <row r="149" s="13" customFormat="1">
      <c r="A149" s="13"/>
      <c r="B149" s="205"/>
      <c r="C149" s="13"/>
      <c r="D149" s="191" t="s">
        <v>519</v>
      </c>
      <c r="E149" s="206" t="s">
        <v>1</v>
      </c>
      <c r="F149" s="207" t="s">
        <v>3869</v>
      </c>
      <c r="G149" s="13"/>
      <c r="H149" s="208">
        <v>4.0919999999999996</v>
      </c>
      <c r="I149" s="209"/>
      <c r="J149" s="13"/>
      <c r="K149" s="13"/>
      <c r="L149" s="205"/>
      <c r="M149" s="210"/>
      <c r="N149" s="211"/>
      <c r="O149" s="211"/>
      <c r="P149" s="211"/>
      <c r="Q149" s="211"/>
      <c r="R149" s="211"/>
      <c r="S149" s="211"/>
      <c r="T149" s="21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6" t="s">
        <v>519</v>
      </c>
      <c r="AU149" s="206" t="s">
        <v>89</v>
      </c>
      <c r="AV149" s="13" t="s">
        <v>89</v>
      </c>
      <c r="AW149" s="13" t="s">
        <v>35</v>
      </c>
      <c r="AX149" s="13" t="s">
        <v>79</v>
      </c>
      <c r="AY149" s="206" t="s">
        <v>230</v>
      </c>
    </row>
    <row r="150" s="14" customFormat="1">
      <c r="A150" s="14"/>
      <c r="B150" s="213"/>
      <c r="C150" s="14"/>
      <c r="D150" s="191" t="s">
        <v>519</v>
      </c>
      <c r="E150" s="214" t="s">
        <v>1</v>
      </c>
      <c r="F150" s="215" t="s">
        <v>534</v>
      </c>
      <c r="G150" s="14"/>
      <c r="H150" s="216">
        <v>4.0919999999999996</v>
      </c>
      <c r="I150" s="217"/>
      <c r="J150" s="14"/>
      <c r="K150" s="14"/>
      <c r="L150" s="213"/>
      <c r="M150" s="218"/>
      <c r="N150" s="219"/>
      <c r="O150" s="219"/>
      <c r="P150" s="219"/>
      <c r="Q150" s="219"/>
      <c r="R150" s="219"/>
      <c r="S150" s="219"/>
      <c r="T150" s="220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14" t="s">
        <v>519</v>
      </c>
      <c r="AU150" s="214" t="s">
        <v>89</v>
      </c>
      <c r="AV150" s="14" t="s">
        <v>235</v>
      </c>
      <c r="AW150" s="14" t="s">
        <v>35</v>
      </c>
      <c r="AX150" s="14" t="s">
        <v>87</v>
      </c>
      <c r="AY150" s="214" t="s">
        <v>230</v>
      </c>
    </row>
    <row r="151" s="2" customFormat="1" ht="21.75" customHeight="1">
      <c r="A151" s="38"/>
      <c r="B151" s="177"/>
      <c r="C151" s="178" t="s">
        <v>235</v>
      </c>
      <c r="D151" s="178" t="s">
        <v>231</v>
      </c>
      <c r="E151" s="179" t="s">
        <v>689</v>
      </c>
      <c r="F151" s="180" t="s">
        <v>690</v>
      </c>
      <c r="G151" s="181" t="s">
        <v>578</v>
      </c>
      <c r="H151" s="182">
        <v>73.656000000000006</v>
      </c>
      <c r="I151" s="183"/>
      <c r="J151" s="184">
        <f>ROUND(I151*H151,2)</f>
        <v>0</v>
      </c>
      <c r="K151" s="180" t="s">
        <v>515</v>
      </c>
      <c r="L151" s="39"/>
      <c r="M151" s="185" t="s">
        <v>1</v>
      </c>
      <c r="N151" s="186" t="s">
        <v>44</v>
      </c>
      <c r="O151" s="77"/>
      <c r="P151" s="187">
        <f>O151*H151</f>
        <v>0</v>
      </c>
      <c r="Q151" s="187">
        <v>0</v>
      </c>
      <c r="R151" s="187">
        <f>Q151*H151</f>
        <v>0</v>
      </c>
      <c r="S151" s="187">
        <v>0</v>
      </c>
      <c r="T151" s="18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89" t="s">
        <v>235</v>
      </c>
      <c r="AT151" s="189" t="s">
        <v>231</v>
      </c>
      <c r="AU151" s="189" t="s">
        <v>89</v>
      </c>
      <c r="AY151" s="19" t="s">
        <v>230</v>
      </c>
      <c r="BE151" s="190">
        <f>IF(N151="základní",J151,0)</f>
        <v>0</v>
      </c>
      <c r="BF151" s="190">
        <f>IF(N151="snížená",J151,0)</f>
        <v>0</v>
      </c>
      <c r="BG151" s="190">
        <f>IF(N151="zákl. přenesená",J151,0)</f>
        <v>0</v>
      </c>
      <c r="BH151" s="190">
        <f>IF(N151="sníž. přenesená",J151,0)</f>
        <v>0</v>
      </c>
      <c r="BI151" s="190">
        <f>IF(N151="nulová",J151,0)</f>
        <v>0</v>
      </c>
      <c r="BJ151" s="19" t="s">
        <v>87</v>
      </c>
      <c r="BK151" s="190">
        <f>ROUND(I151*H151,2)</f>
        <v>0</v>
      </c>
      <c r="BL151" s="19" t="s">
        <v>235</v>
      </c>
      <c r="BM151" s="189" t="s">
        <v>3871</v>
      </c>
    </row>
    <row r="152" s="2" customFormat="1">
      <c r="A152" s="38"/>
      <c r="B152" s="39"/>
      <c r="C152" s="38"/>
      <c r="D152" s="191" t="s">
        <v>237</v>
      </c>
      <c r="E152" s="38"/>
      <c r="F152" s="192" t="s">
        <v>692</v>
      </c>
      <c r="G152" s="38"/>
      <c r="H152" s="38"/>
      <c r="I152" s="193"/>
      <c r="J152" s="38"/>
      <c r="K152" s="38"/>
      <c r="L152" s="39"/>
      <c r="M152" s="194"/>
      <c r="N152" s="195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237</v>
      </c>
      <c r="AU152" s="19" t="s">
        <v>89</v>
      </c>
    </row>
    <row r="153" s="2" customFormat="1">
      <c r="A153" s="38"/>
      <c r="B153" s="39"/>
      <c r="C153" s="38"/>
      <c r="D153" s="199" t="s">
        <v>397</v>
      </c>
      <c r="E153" s="38"/>
      <c r="F153" s="200" t="s">
        <v>693</v>
      </c>
      <c r="G153" s="38"/>
      <c r="H153" s="38"/>
      <c r="I153" s="193"/>
      <c r="J153" s="38"/>
      <c r="K153" s="38"/>
      <c r="L153" s="39"/>
      <c r="M153" s="194"/>
      <c r="N153" s="195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397</v>
      </c>
      <c r="AU153" s="19" t="s">
        <v>89</v>
      </c>
    </row>
    <row r="154" s="15" customFormat="1">
      <c r="A154" s="15"/>
      <c r="B154" s="221"/>
      <c r="C154" s="15"/>
      <c r="D154" s="191" t="s">
        <v>519</v>
      </c>
      <c r="E154" s="222" t="s">
        <v>1</v>
      </c>
      <c r="F154" s="223" t="s">
        <v>2039</v>
      </c>
      <c r="G154" s="15"/>
      <c r="H154" s="222" t="s">
        <v>1</v>
      </c>
      <c r="I154" s="224"/>
      <c r="J154" s="15"/>
      <c r="K154" s="15"/>
      <c r="L154" s="221"/>
      <c r="M154" s="225"/>
      <c r="N154" s="226"/>
      <c r="O154" s="226"/>
      <c r="P154" s="226"/>
      <c r="Q154" s="226"/>
      <c r="R154" s="226"/>
      <c r="S154" s="226"/>
      <c r="T154" s="227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22" t="s">
        <v>519</v>
      </c>
      <c r="AU154" s="222" t="s">
        <v>89</v>
      </c>
      <c r="AV154" s="15" t="s">
        <v>87</v>
      </c>
      <c r="AW154" s="15" t="s">
        <v>35</v>
      </c>
      <c r="AX154" s="15" t="s">
        <v>79</v>
      </c>
      <c r="AY154" s="222" t="s">
        <v>230</v>
      </c>
    </row>
    <row r="155" s="15" customFormat="1">
      <c r="A155" s="15"/>
      <c r="B155" s="221"/>
      <c r="C155" s="15"/>
      <c r="D155" s="191" t="s">
        <v>519</v>
      </c>
      <c r="E155" s="222" t="s">
        <v>1</v>
      </c>
      <c r="F155" s="223" t="s">
        <v>3767</v>
      </c>
      <c r="G155" s="15"/>
      <c r="H155" s="222" t="s">
        <v>1</v>
      </c>
      <c r="I155" s="224"/>
      <c r="J155" s="15"/>
      <c r="K155" s="15"/>
      <c r="L155" s="221"/>
      <c r="M155" s="225"/>
      <c r="N155" s="226"/>
      <c r="O155" s="226"/>
      <c r="P155" s="226"/>
      <c r="Q155" s="226"/>
      <c r="R155" s="226"/>
      <c r="S155" s="226"/>
      <c r="T155" s="227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22" t="s">
        <v>519</v>
      </c>
      <c r="AU155" s="222" t="s">
        <v>89</v>
      </c>
      <c r="AV155" s="15" t="s">
        <v>87</v>
      </c>
      <c r="AW155" s="15" t="s">
        <v>35</v>
      </c>
      <c r="AX155" s="15" t="s">
        <v>79</v>
      </c>
      <c r="AY155" s="222" t="s">
        <v>230</v>
      </c>
    </row>
    <row r="156" s="13" customFormat="1">
      <c r="A156" s="13"/>
      <c r="B156" s="205"/>
      <c r="C156" s="13"/>
      <c r="D156" s="191" t="s">
        <v>519</v>
      </c>
      <c r="E156" s="206" t="s">
        <v>1</v>
      </c>
      <c r="F156" s="207" t="s">
        <v>3866</v>
      </c>
      <c r="G156" s="13"/>
      <c r="H156" s="208">
        <v>81.840000000000003</v>
      </c>
      <c r="I156" s="209"/>
      <c r="J156" s="13"/>
      <c r="K156" s="13"/>
      <c r="L156" s="205"/>
      <c r="M156" s="210"/>
      <c r="N156" s="211"/>
      <c r="O156" s="211"/>
      <c r="P156" s="211"/>
      <c r="Q156" s="211"/>
      <c r="R156" s="211"/>
      <c r="S156" s="211"/>
      <c r="T156" s="21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06" t="s">
        <v>519</v>
      </c>
      <c r="AU156" s="206" t="s">
        <v>89</v>
      </c>
      <c r="AV156" s="13" t="s">
        <v>89</v>
      </c>
      <c r="AW156" s="13" t="s">
        <v>35</v>
      </c>
      <c r="AX156" s="13" t="s">
        <v>79</v>
      </c>
      <c r="AY156" s="206" t="s">
        <v>230</v>
      </c>
    </row>
    <row r="157" s="14" customFormat="1">
      <c r="A157" s="14"/>
      <c r="B157" s="213"/>
      <c r="C157" s="14"/>
      <c r="D157" s="191" t="s">
        <v>519</v>
      </c>
      <c r="E157" s="214" t="s">
        <v>1</v>
      </c>
      <c r="F157" s="215" t="s">
        <v>534</v>
      </c>
      <c r="G157" s="14"/>
      <c r="H157" s="216">
        <v>81.840000000000003</v>
      </c>
      <c r="I157" s="217"/>
      <c r="J157" s="14"/>
      <c r="K157" s="14"/>
      <c r="L157" s="213"/>
      <c r="M157" s="218"/>
      <c r="N157" s="219"/>
      <c r="O157" s="219"/>
      <c r="P157" s="219"/>
      <c r="Q157" s="219"/>
      <c r="R157" s="219"/>
      <c r="S157" s="219"/>
      <c r="T157" s="220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14" t="s">
        <v>519</v>
      </c>
      <c r="AU157" s="214" t="s">
        <v>89</v>
      </c>
      <c r="AV157" s="14" t="s">
        <v>235</v>
      </c>
      <c r="AW157" s="14" t="s">
        <v>35</v>
      </c>
      <c r="AX157" s="14" t="s">
        <v>79</v>
      </c>
      <c r="AY157" s="214" t="s">
        <v>230</v>
      </c>
    </row>
    <row r="158" s="13" customFormat="1">
      <c r="A158" s="13"/>
      <c r="B158" s="205"/>
      <c r="C158" s="13"/>
      <c r="D158" s="191" t="s">
        <v>519</v>
      </c>
      <c r="E158" s="206" t="s">
        <v>1</v>
      </c>
      <c r="F158" s="207" t="s">
        <v>3867</v>
      </c>
      <c r="G158" s="13"/>
      <c r="H158" s="208">
        <v>73.656000000000006</v>
      </c>
      <c r="I158" s="209"/>
      <c r="J158" s="13"/>
      <c r="K158" s="13"/>
      <c r="L158" s="205"/>
      <c r="M158" s="210"/>
      <c r="N158" s="211"/>
      <c r="O158" s="211"/>
      <c r="P158" s="211"/>
      <c r="Q158" s="211"/>
      <c r="R158" s="211"/>
      <c r="S158" s="211"/>
      <c r="T158" s="21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06" t="s">
        <v>519</v>
      </c>
      <c r="AU158" s="206" t="s">
        <v>89</v>
      </c>
      <c r="AV158" s="13" t="s">
        <v>89</v>
      </c>
      <c r="AW158" s="13" t="s">
        <v>35</v>
      </c>
      <c r="AX158" s="13" t="s">
        <v>79</v>
      </c>
      <c r="AY158" s="206" t="s">
        <v>230</v>
      </c>
    </row>
    <row r="159" s="14" customFormat="1">
      <c r="A159" s="14"/>
      <c r="B159" s="213"/>
      <c r="C159" s="14"/>
      <c r="D159" s="191" t="s">
        <v>519</v>
      </c>
      <c r="E159" s="214" t="s">
        <v>1</v>
      </c>
      <c r="F159" s="215" t="s">
        <v>534</v>
      </c>
      <c r="G159" s="14"/>
      <c r="H159" s="216">
        <v>73.656000000000006</v>
      </c>
      <c r="I159" s="217"/>
      <c r="J159" s="14"/>
      <c r="K159" s="14"/>
      <c r="L159" s="213"/>
      <c r="M159" s="218"/>
      <c r="N159" s="219"/>
      <c r="O159" s="219"/>
      <c r="P159" s="219"/>
      <c r="Q159" s="219"/>
      <c r="R159" s="219"/>
      <c r="S159" s="219"/>
      <c r="T159" s="220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14" t="s">
        <v>519</v>
      </c>
      <c r="AU159" s="214" t="s">
        <v>89</v>
      </c>
      <c r="AV159" s="14" t="s">
        <v>235</v>
      </c>
      <c r="AW159" s="14" t="s">
        <v>35</v>
      </c>
      <c r="AX159" s="14" t="s">
        <v>87</v>
      </c>
      <c r="AY159" s="214" t="s">
        <v>230</v>
      </c>
    </row>
    <row r="160" s="2" customFormat="1" ht="24.15" customHeight="1">
      <c r="A160" s="38"/>
      <c r="B160" s="177"/>
      <c r="C160" s="178" t="s">
        <v>248</v>
      </c>
      <c r="D160" s="178" t="s">
        <v>231</v>
      </c>
      <c r="E160" s="179" t="s">
        <v>698</v>
      </c>
      <c r="F160" s="180" t="s">
        <v>699</v>
      </c>
      <c r="G160" s="181" t="s">
        <v>578</v>
      </c>
      <c r="H160" s="182">
        <v>368.27999999999997</v>
      </c>
      <c r="I160" s="183"/>
      <c r="J160" s="184">
        <f>ROUND(I160*H160,2)</f>
        <v>0</v>
      </c>
      <c r="K160" s="180" t="s">
        <v>515</v>
      </c>
      <c r="L160" s="39"/>
      <c r="M160" s="185" t="s">
        <v>1</v>
      </c>
      <c r="N160" s="186" t="s">
        <v>44</v>
      </c>
      <c r="O160" s="77"/>
      <c r="P160" s="187">
        <f>O160*H160</f>
        <v>0</v>
      </c>
      <c r="Q160" s="187">
        <v>0</v>
      </c>
      <c r="R160" s="187">
        <f>Q160*H160</f>
        <v>0</v>
      </c>
      <c r="S160" s="187">
        <v>0</v>
      </c>
      <c r="T160" s="18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89" t="s">
        <v>235</v>
      </c>
      <c r="AT160" s="189" t="s">
        <v>231</v>
      </c>
      <c r="AU160" s="189" t="s">
        <v>89</v>
      </c>
      <c r="AY160" s="19" t="s">
        <v>230</v>
      </c>
      <c r="BE160" s="190">
        <f>IF(N160="základní",J160,0)</f>
        <v>0</v>
      </c>
      <c r="BF160" s="190">
        <f>IF(N160="snížená",J160,0)</f>
        <v>0</v>
      </c>
      <c r="BG160" s="190">
        <f>IF(N160="zákl. přenesená",J160,0)</f>
        <v>0</v>
      </c>
      <c r="BH160" s="190">
        <f>IF(N160="sníž. přenesená",J160,0)</f>
        <v>0</v>
      </c>
      <c r="BI160" s="190">
        <f>IF(N160="nulová",J160,0)</f>
        <v>0</v>
      </c>
      <c r="BJ160" s="19" t="s">
        <v>87</v>
      </c>
      <c r="BK160" s="190">
        <f>ROUND(I160*H160,2)</f>
        <v>0</v>
      </c>
      <c r="BL160" s="19" t="s">
        <v>235</v>
      </c>
      <c r="BM160" s="189" t="s">
        <v>3872</v>
      </c>
    </row>
    <row r="161" s="2" customFormat="1">
      <c r="A161" s="38"/>
      <c r="B161" s="39"/>
      <c r="C161" s="38"/>
      <c r="D161" s="191" t="s">
        <v>237</v>
      </c>
      <c r="E161" s="38"/>
      <c r="F161" s="192" t="s">
        <v>701</v>
      </c>
      <c r="G161" s="38"/>
      <c r="H161" s="38"/>
      <c r="I161" s="193"/>
      <c r="J161" s="38"/>
      <c r="K161" s="38"/>
      <c r="L161" s="39"/>
      <c r="M161" s="194"/>
      <c r="N161" s="195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237</v>
      </c>
      <c r="AU161" s="19" t="s">
        <v>89</v>
      </c>
    </row>
    <row r="162" s="2" customFormat="1">
      <c r="A162" s="38"/>
      <c r="B162" s="39"/>
      <c r="C162" s="38"/>
      <c r="D162" s="199" t="s">
        <v>397</v>
      </c>
      <c r="E162" s="38"/>
      <c r="F162" s="200" t="s">
        <v>702</v>
      </c>
      <c r="G162" s="38"/>
      <c r="H162" s="38"/>
      <c r="I162" s="193"/>
      <c r="J162" s="38"/>
      <c r="K162" s="38"/>
      <c r="L162" s="39"/>
      <c r="M162" s="194"/>
      <c r="N162" s="195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397</v>
      </c>
      <c r="AU162" s="19" t="s">
        <v>89</v>
      </c>
    </row>
    <row r="163" s="15" customFormat="1">
      <c r="A163" s="15"/>
      <c r="B163" s="221"/>
      <c r="C163" s="15"/>
      <c r="D163" s="191" t="s">
        <v>519</v>
      </c>
      <c r="E163" s="222" t="s">
        <v>1</v>
      </c>
      <c r="F163" s="223" t="s">
        <v>2039</v>
      </c>
      <c r="G163" s="15"/>
      <c r="H163" s="222" t="s">
        <v>1</v>
      </c>
      <c r="I163" s="224"/>
      <c r="J163" s="15"/>
      <c r="K163" s="15"/>
      <c r="L163" s="221"/>
      <c r="M163" s="225"/>
      <c r="N163" s="226"/>
      <c r="O163" s="226"/>
      <c r="P163" s="226"/>
      <c r="Q163" s="226"/>
      <c r="R163" s="226"/>
      <c r="S163" s="226"/>
      <c r="T163" s="227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22" t="s">
        <v>519</v>
      </c>
      <c r="AU163" s="222" t="s">
        <v>89</v>
      </c>
      <c r="AV163" s="15" t="s">
        <v>87</v>
      </c>
      <c r="AW163" s="15" t="s">
        <v>35</v>
      </c>
      <c r="AX163" s="15" t="s">
        <v>79</v>
      </c>
      <c r="AY163" s="222" t="s">
        <v>230</v>
      </c>
    </row>
    <row r="164" s="15" customFormat="1">
      <c r="A164" s="15"/>
      <c r="B164" s="221"/>
      <c r="C164" s="15"/>
      <c r="D164" s="191" t="s">
        <v>519</v>
      </c>
      <c r="E164" s="222" t="s">
        <v>1</v>
      </c>
      <c r="F164" s="223" t="s">
        <v>3767</v>
      </c>
      <c r="G164" s="15"/>
      <c r="H164" s="222" t="s">
        <v>1</v>
      </c>
      <c r="I164" s="224"/>
      <c r="J164" s="15"/>
      <c r="K164" s="15"/>
      <c r="L164" s="221"/>
      <c r="M164" s="225"/>
      <c r="N164" s="226"/>
      <c r="O164" s="226"/>
      <c r="P164" s="226"/>
      <c r="Q164" s="226"/>
      <c r="R164" s="226"/>
      <c r="S164" s="226"/>
      <c r="T164" s="227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22" t="s">
        <v>519</v>
      </c>
      <c r="AU164" s="222" t="s">
        <v>89</v>
      </c>
      <c r="AV164" s="15" t="s">
        <v>87</v>
      </c>
      <c r="AW164" s="15" t="s">
        <v>35</v>
      </c>
      <c r="AX164" s="15" t="s">
        <v>79</v>
      </c>
      <c r="AY164" s="222" t="s">
        <v>230</v>
      </c>
    </row>
    <row r="165" s="13" customFormat="1">
      <c r="A165" s="13"/>
      <c r="B165" s="205"/>
      <c r="C165" s="13"/>
      <c r="D165" s="191" t="s">
        <v>519</v>
      </c>
      <c r="E165" s="206" t="s">
        <v>1</v>
      </c>
      <c r="F165" s="207" t="s">
        <v>3866</v>
      </c>
      <c r="G165" s="13"/>
      <c r="H165" s="208">
        <v>81.840000000000003</v>
      </c>
      <c r="I165" s="209"/>
      <c r="J165" s="13"/>
      <c r="K165" s="13"/>
      <c r="L165" s="205"/>
      <c r="M165" s="210"/>
      <c r="N165" s="211"/>
      <c r="O165" s="211"/>
      <c r="P165" s="211"/>
      <c r="Q165" s="211"/>
      <c r="R165" s="211"/>
      <c r="S165" s="211"/>
      <c r="T165" s="21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06" t="s">
        <v>519</v>
      </c>
      <c r="AU165" s="206" t="s">
        <v>89</v>
      </c>
      <c r="AV165" s="13" t="s">
        <v>89</v>
      </c>
      <c r="AW165" s="13" t="s">
        <v>35</v>
      </c>
      <c r="AX165" s="13" t="s">
        <v>79</v>
      </c>
      <c r="AY165" s="206" t="s">
        <v>230</v>
      </c>
    </row>
    <row r="166" s="14" customFormat="1">
      <c r="A166" s="14"/>
      <c r="B166" s="213"/>
      <c r="C166" s="14"/>
      <c r="D166" s="191" t="s">
        <v>519</v>
      </c>
      <c r="E166" s="214" t="s">
        <v>1</v>
      </c>
      <c r="F166" s="215" t="s">
        <v>534</v>
      </c>
      <c r="G166" s="14"/>
      <c r="H166" s="216">
        <v>81.840000000000003</v>
      </c>
      <c r="I166" s="217"/>
      <c r="J166" s="14"/>
      <c r="K166" s="14"/>
      <c r="L166" s="213"/>
      <c r="M166" s="218"/>
      <c r="N166" s="219"/>
      <c r="O166" s="219"/>
      <c r="P166" s="219"/>
      <c r="Q166" s="219"/>
      <c r="R166" s="219"/>
      <c r="S166" s="219"/>
      <c r="T166" s="220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14" t="s">
        <v>519</v>
      </c>
      <c r="AU166" s="214" t="s">
        <v>89</v>
      </c>
      <c r="AV166" s="14" t="s">
        <v>235</v>
      </c>
      <c r="AW166" s="14" t="s">
        <v>35</v>
      </c>
      <c r="AX166" s="14" t="s">
        <v>79</v>
      </c>
      <c r="AY166" s="214" t="s">
        <v>230</v>
      </c>
    </row>
    <row r="167" s="13" customFormat="1">
      <c r="A167" s="13"/>
      <c r="B167" s="205"/>
      <c r="C167" s="13"/>
      <c r="D167" s="191" t="s">
        <v>519</v>
      </c>
      <c r="E167" s="206" t="s">
        <v>1</v>
      </c>
      <c r="F167" s="207" t="s">
        <v>3867</v>
      </c>
      <c r="G167" s="13"/>
      <c r="H167" s="208">
        <v>73.656000000000006</v>
      </c>
      <c r="I167" s="209"/>
      <c r="J167" s="13"/>
      <c r="K167" s="13"/>
      <c r="L167" s="205"/>
      <c r="M167" s="210"/>
      <c r="N167" s="211"/>
      <c r="O167" s="211"/>
      <c r="P167" s="211"/>
      <c r="Q167" s="211"/>
      <c r="R167" s="211"/>
      <c r="S167" s="211"/>
      <c r="T167" s="21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06" t="s">
        <v>519</v>
      </c>
      <c r="AU167" s="206" t="s">
        <v>89</v>
      </c>
      <c r="AV167" s="13" t="s">
        <v>89</v>
      </c>
      <c r="AW167" s="13" t="s">
        <v>35</v>
      </c>
      <c r="AX167" s="13" t="s">
        <v>79</v>
      </c>
      <c r="AY167" s="206" t="s">
        <v>230</v>
      </c>
    </row>
    <row r="168" s="14" customFormat="1">
      <c r="A168" s="14"/>
      <c r="B168" s="213"/>
      <c r="C168" s="14"/>
      <c r="D168" s="191" t="s">
        <v>519</v>
      </c>
      <c r="E168" s="214" t="s">
        <v>1</v>
      </c>
      <c r="F168" s="215" t="s">
        <v>534</v>
      </c>
      <c r="G168" s="14"/>
      <c r="H168" s="216">
        <v>73.656000000000006</v>
      </c>
      <c r="I168" s="217"/>
      <c r="J168" s="14"/>
      <c r="K168" s="14"/>
      <c r="L168" s="213"/>
      <c r="M168" s="218"/>
      <c r="N168" s="219"/>
      <c r="O168" s="219"/>
      <c r="P168" s="219"/>
      <c r="Q168" s="219"/>
      <c r="R168" s="219"/>
      <c r="S168" s="219"/>
      <c r="T168" s="220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14" t="s">
        <v>519</v>
      </c>
      <c r="AU168" s="214" t="s">
        <v>89</v>
      </c>
      <c r="AV168" s="14" t="s">
        <v>235</v>
      </c>
      <c r="AW168" s="14" t="s">
        <v>35</v>
      </c>
      <c r="AX168" s="14" t="s">
        <v>87</v>
      </c>
      <c r="AY168" s="214" t="s">
        <v>230</v>
      </c>
    </row>
    <row r="169" s="13" customFormat="1">
      <c r="A169" s="13"/>
      <c r="B169" s="205"/>
      <c r="C169" s="13"/>
      <c r="D169" s="191" t="s">
        <v>519</v>
      </c>
      <c r="E169" s="13"/>
      <c r="F169" s="207" t="s">
        <v>3873</v>
      </c>
      <c r="G169" s="13"/>
      <c r="H169" s="208">
        <v>368.27999999999997</v>
      </c>
      <c r="I169" s="209"/>
      <c r="J169" s="13"/>
      <c r="K169" s="13"/>
      <c r="L169" s="205"/>
      <c r="M169" s="210"/>
      <c r="N169" s="211"/>
      <c r="O169" s="211"/>
      <c r="P169" s="211"/>
      <c r="Q169" s="211"/>
      <c r="R169" s="211"/>
      <c r="S169" s="211"/>
      <c r="T169" s="21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06" t="s">
        <v>519</v>
      </c>
      <c r="AU169" s="206" t="s">
        <v>89</v>
      </c>
      <c r="AV169" s="13" t="s">
        <v>89</v>
      </c>
      <c r="AW169" s="13" t="s">
        <v>3</v>
      </c>
      <c r="AX169" s="13" t="s">
        <v>87</v>
      </c>
      <c r="AY169" s="206" t="s">
        <v>230</v>
      </c>
    </row>
    <row r="170" s="2" customFormat="1" ht="21.75" customHeight="1">
      <c r="A170" s="38"/>
      <c r="B170" s="177"/>
      <c r="C170" s="178" t="s">
        <v>252</v>
      </c>
      <c r="D170" s="178" t="s">
        <v>231</v>
      </c>
      <c r="E170" s="179" t="s">
        <v>704</v>
      </c>
      <c r="F170" s="180" t="s">
        <v>705</v>
      </c>
      <c r="G170" s="181" t="s">
        <v>578</v>
      </c>
      <c r="H170" s="182">
        <v>8.1839999999999993</v>
      </c>
      <c r="I170" s="183"/>
      <c r="J170" s="184">
        <f>ROUND(I170*H170,2)</f>
        <v>0</v>
      </c>
      <c r="K170" s="180" t="s">
        <v>515</v>
      </c>
      <c r="L170" s="39"/>
      <c r="M170" s="185" t="s">
        <v>1</v>
      </c>
      <c r="N170" s="186" t="s">
        <v>44</v>
      </c>
      <c r="O170" s="77"/>
      <c r="P170" s="187">
        <f>O170*H170</f>
        <v>0</v>
      </c>
      <c r="Q170" s="187">
        <v>0</v>
      </c>
      <c r="R170" s="187">
        <f>Q170*H170</f>
        <v>0</v>
      </c>
      <c r="S170" s="187">
        <v>0</v>
      </c>
      <c r="T170" s="18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89" t="s">
        <v>235</v>
      </c>
      <c r="AT170" s="189" t="s">
        <v>231</v>
      </c>
      <c r="AU170" s="189" t="s">
        <v>89</v>
      </c>
      <c r="AY170" s="19" t="s">
        <v>230</v>
      </c>
      <c r="BE170" s="190">
        <f>IF(N170="základní",J170,0)</f>
        <v>0</v>
      </c>
      <c r="BF170" s="190">
        <f>IF(N170="snížená",J170,0)</f>
        <v>0</v>
      </c>
      <c r="BG170" s="190">
        <f>IF(N170="zákl. přenesená",J170,0)</f>
        <v>0</v>
      </c>
      <c r="BH170" s="190">
        <f>IF(N170="sníž. přenesená",J170,0)</f>
        <v>0</v>
      </c>
      <c r="BI170" s="190">
        <f>IF(N170="nulová",J170,0)</f>
        <v>0</v>
      </c>
      <c r="BJ170" s="19" t="s">
        <v>87</v>
      </c>
      <c r="BK170" s="190">
        <f>ROUND(I170*H170,2)</f>
        <v>0</v>
      </c>
      <c r="BL170" s="19" t="s">
        <v>235</v>
      </c>
      <c r="BM170" s="189" t="s">
        <v>3874</v>
      </c>
    </row>
    <row r="171" s="2" customFormat="1">
      <c r="A171" s="38"/>
      <c r="B171" s="39"/>
      <c r="C171" s="38"/>
      <c r="D171" s="191" t="s">
        <v>237</v>
      </c>
      <c r="E171" s="38"/>
      <c r="F171" s="192" t="s">
        <v>707</v>
      </c>
      <c r="G171" s="38"/>
      <c r="H171" s="38"/>
      <c r="I171" s="193"/>
      <c r="J171" s="38"/>
      <c r="K171" s="38"/>
      <c r="L171" s="39"/>
      <c r="M171" s="194"/>
      <c r="N171" s="195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237</v>
      </c>
      <c r="AU171" s="19" t="s">
        <v>89</v>
      </c>
    </row>
    <row r="172" s="2" customFormat="1">
      <c r="A172" s="38"/>
      <c r="B172" s="39"/>
      <c r="C172" s="38"/>
      <c r="D172" s="199" t="s">
        <v>397</v>
      </c>
      <c r="E172" s="38"/>
      <c r="F172" s="200" t="s">
        <v>708</v>
      </c>
      <c r="G172" s="38"/>
      <c r="H172" s="38"/>
      <c r="I172" s="193"/>
      <c r="J172" s="38"/>
      <c r="K172" s="38"/>
      <c r="L172" s="39"/>
      <c r="M172" s="194"/>
      <c r="N172" s="195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397</v>
      </c>
      <c r="AU172" s="19" t="s">
        <v>89</v>
      </c>
    </row>
    <row r="173" s="15" customFormat="1">
      <c r="A173" s="15"/>
      <c r="B173" s="221"/>
      <c r="C173" s="15"/>
      <c r="D173" s="191" t="s">
        <v>519</v>
      </c>
      <c r="E173" s="222" t="s">
        <v>1</v>
      </c>
      <c r="F173" s="223" t="s">
        <v>2039</v>
      </c>
      <c r="G173" s="15"/>
      <c r="H173" s="222" t="s">
        <v>1</v>
      </c>
      <c r="I173" s="224"/>
      <c r="J173" s="15"/>
      <c r="K173" s="15"/>
      <c r="L173" s="221"/>
      <c r="M173" s="225"/>
      <c r="N173" s="226"/>
      <c r="O173" s="226"/>
      <c r="P173" s="226"/>
      <c r="Q173" s="226"/>
      <c r="R173" s="226"/>
      <c r="S173" s="226"/>
      <c r="T173" s="22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22" t="s">
        <v>519</v>
      </c>
      <c r="AU173" s="222" t="s">
        <v>89</v>
      </c>
      <c r="AV173" s="15" t="s">
        <v>87</v>
      </c>
      <c r="AW173" s="15" t="s">
        <v>35</v>
      </c>
      <c r="AX173" s="15" t="s">
        <v>79</v>
      </c>
      <c r="AY173" s="222" t="s">
        <v>230</v>
      </c>
    </row>
    <row r="174" s="13" customFormat="1">
      <c r="A174" s="13"/>
      <c r="B174" s="205"/>
      <c r="C174" s="13"/>
      <c r="D174" s="191" t="s">
        <v>519</v>
      </c>
      <c r="E174" s="206" t="s">
        <v>1</v>
      </c>
      <c r="F174" s="207" t="s">
        <v>3869</v>
      </c>
      <c r="G174" s="13"/>
      <c r="H174" s="208">
        <v>4.0919999999999996</v>
      </c>
      <c r="I174" s="209"/>
      <c r="J174" s="13"/>
      <c r="K174" s="13"/>
      <c r="L174" s="205"/>
      <c r="M174" s="210"/>
      <c r="N174" s="211"/>
      <c r="O174" s="211"/>
      <c r="P174" s="211"/>
      <c r="Q174" s="211"/>
      <c r="R174" s="211"/>
      <c r="S174" s="211"/>
      <c r="T174" s="21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06" t="s">
        <v>519</v>
      </c>
      <c r="AU174" s="206" t="s">
        <v>89</v>
      </c>
      <c r="AV174" s="13" t="s">
        <v>89</v>
      </c>
      <c r="AW174" s="13" t="s">
        <v>35</v>
      </c>
      <c r="AX174" s="13" t="s">
        <v>79</v>
      </c>
      <c r="AY174" s="206" t="s">
        <v>230</v>
      </c>
    </row>
    <row r="175" s="13" customFormat="1">
      <c r="A175" s="13"/>
      <c r="B175" s="205"/>
      <c r="C175" s="13"/>
      <c r="D175" s="191" t="s">
        <v>519</v>
      </c>
      <c r="E175" s="206" t="s">
        <v>1</v>
      </c>
      <c r="F175" s="207" t="s">
        <v>3869</v>
      </c>
      <c r="G175" s="13"/>
      <c r="H175" s="208">
        <v>4.0919999999999996</v>
      </c>
      <c r="I175" s="209"/>
      <c r="J175" s="13"/>
      <c r="K175" s="13"/>
      <c r="L175" s="205"/>
      <c r="M175" s="210"/>
      <c r="N175" s="211"/>
      <c r="O175" s="211"/>
      <c r="P175" s="211"/>
      <c r="Q175" s="211"/>
      <c r="R175" s="211"/>
      <c r="S175" s="211"/>
      <c r="T175" s="21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6" t="s">
        <v>519</v>
      </c>
      <c r="AU175" s="206" t="s">
        <v>89</v>
      </c>
      <c r="AV175" s="13" t="s">
        <v>89</v>
      </c>
      <c r="AW175" s="13" t="s">
        <v>35</v>
      </c>
      <c r="AX175" s="13" t="s">
        <v>79</v>
      </c>
      <c r="AY175" s="206" t="s">
        <v>230</v>
      </c>
    </row>
    <row r="176" s="14" customFormat="1">
      <c r="A176" s="14"/>
      <c r="B176" s="213"/>
      <c r="C176" s="14"/>
      <c r="D176" s="191" t="s">
        <v>519</v>
      </c>
      <c r="E176" s="214" t="s">
        <v>1</v>
      </c>
      <c r="F176" s="215" t="s">
        <v>534</v>
      </c>
      <c r="G176" s="14"/>
      <c r="H176" s="216">
        <v>8.1839999999999993</v>
      </c>
      <c r="I176" s="217"/>
      <c r="J176" s="14"/>
      <c r="K176" s="14"/>
      <c r="L176" s="213"/>
      <c r="M176" s="218"/>
      <c r="N176" s="219"/>
      <c r="O176" s="219"/>
      <c r="P176" s="219"/>
      <c r="Q176" s="219"/>
      <c r="R176" s="219"/>
      <c r="S176" s="219"/>
      <c r="T176" s="220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14" t="s">
        <v>519</v>
      </c>
      <c r="AU176" s="214" t="s">
        <v>89</v>
      </c>
      <c r="AV176" s="14" t="s">
        <v>235</v>
      </c>
      <c r="AW176" s="14" t="s">
        <v>35</v>
      </c>
      <c r="AX176" s="14" t="s">
        <v>87</v>
      </c>
      <c r="AY176" s="214" t="s">
        <v>230</v>
      </c>
    </row>
    <row r="177" s="2" customFormat="1" ht="24.15" customHeight="1">
      <c r="A177" s="38"/>
      <c r="B177" s="177"/>
      <c r="C177" s="178" t="s">
        <v>256</v>
      </c>
      <c r="D177" s="178" t="s">
        <v>231</v>
      </c>
      <c r="E177" s="179" t="s">
        <v>713</v>
      </c>
      <c r="F177" s="180" t="s">
        <v>714</v>
      </c>
      <c r="G177" s="181" t="s">
        <v>578</v>
      </c>
      <c r="H177" s="182">
        <v>40.920000000000002</v>
      </c>
      <c r="I177" s="183"/>
      <c r="J177" s="184">
        <f>ROUND(I177*H177,2)</f>
        <v>0</v>
      </c>
      <c r="K177" s="180" t="s">
        <v>515</v>
      </c>
      <c r="L177" s="39"/>
      <c r="M177" s="185" t="s">
        <v>1</v>
      </c>
      <c r="N177" s="186" t="s">
        <v>44</v>
      </c>
      <c r="O177" s="77"/>
      <c r="P177" s="187">
        <f>O177*H177</f>
        <v>0</v>
      </c>
      <c r="Q177" s="187">
        <v>0</v>
      </c>
      <c r="R177" s="187">
        <f>Q177*H177</f>
        <v>0</v>
      </c>
      <c r="S177" s="187">
        <v>0</v>
      </c>
      <c r="T177" s="18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89" t="s">
        <v>235</v>
      </c>
      <c r="AT177" s="189" t="s">
        <v>231</v>
      </c>
      <c r="AU177" s="189" t="s">
        <v>89</v>
      </c>
      <c r="AY177" s="19" t="s">
        <v>230</v>
      </c>
      <c r="BE177" s="190">
        <f>IF(N177="základní",J177,0)</f>
        <v>0</v>
      </c>
      <c r="BF177" s="190">
        <f>IF(N177="snížená",J177,0)</f>
        <v>0</v>
      </c>
      <c r="BG177" s="190">
        <f>IF(N177="zákl. přenesená",J177,0)</f>
        <v>0</v>
      </c>
      <c r="BH177" s="190">
        <f>IF(N177="sníž. přenesená",J177,0)</f>
        <v>0</v>
      </c>
      <c r="BI177" s="190">
        <f>IF(N177="nulová",J177,0)</f>
        <v>0</v>
      </c>
      <c r="BJ177" s="19" t="s">
        <v>87</v>
      </c>
      <c r="BK177" s="190">
        <f>ROUND(I177*H177,2)</f>
        <v>0</v>
      </c>
      <c r="BL177" s="19" t="s">
        <v>235</v>
      </c>
      <c r="BM177" s="189" t="s">
        <v>3875</v>
      </c>
    </row>
    <row r="178" s="2" customFormat="1">
      <c r="A178" s="38"/>
      <c r="B178" s="39"/>
      <c r="C178" s="38"/>
      <c r="D178" s="191" t="s">
        <v>237</v>
      </c>
      <c r="E178" s="38"/>
      <c r="F178" s="192" t="s">
        <v>716</v>
      </c>
      <c r="G178" s="38"/>
      <c r="H178" s="38"/>
      <c r="I178" s="193"/>
      <c r="J178" s="38"/>
      <c r="K178" s="38"/>
      <c r="L178" s="39"/>
      <c r="M178" s="194"/>
      <c r="N178" s="195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237</v>
      </c>
      <c r="AU178" s="19" t="s">
        <v>89</v>
      </c>
    </row>
    <row r="179" s="2" customFormat="1">
      <c r="A179" s="38"/>
      <c r="B179" s="39"/>
      <c r="C179" s="38"/>
      <c r="D179" s="199" t="s">
        <v>397</v>
      </c>
      <c r="E179" s="38"/>
      <c r="F179" s="200" t="s">
        <v>717</v>
      </c>
      <c r="G179" s="38"/>
      <c r="H179" s="38"/>
      <c r="I179" s="193"/>
      <c r="J179" s="38"/>
      <c r="K179" s="38"/>
      <c r="L179" s="39"/>
      <c r="M179" s="194"/>
      <c r="N179" s="195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397</v>
      </c>
      <c r="AU179" s="19" t="s">
        <v>89</v>
      </c>
    </row>
    <row r="180" s="15" customFormat="1">
      <c r="A180" s="15"/>
      <c r="B180" s="221"/>
      <c r="C180" s="15"/>
      <c r="D180" s="191" t="s">
        <v>519</v>
      </c>
      <c r="E180" s="222" t="s">
        <v>1</v>
      </c>
      <c r="F180" s="223" t="s">
        <v>2039</v>
      </c>
      <c r="G180" s="15"/>
      <c r="H180" s="222" t="s">
        <v>1</v>
      </c>
      <c r="I180" s="224"/>
      <c r="J180" s="15"/>
      <c r="K180" s="15"/>
      <c r="L180" s="221"/>
      <c r="M180" s="225"/>
      <c r="N180" s="226"/>
      <c r="O180" s="226"/>
      <c r="P180" s="226"/>
      <c r="Q180" s="226"/>
      <c r="R180" s="226"/>
      <c r="S180" s="226"/>
      <c r="T180" s="227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22" t="s">
        <v>519</v>
      </c>
      <c r="AU180" s="222" t="s">
        <v>89</v>
      </c>
      <c r="AV180" s="15" t="s">
        <v>87</v>
      </c>
      <c r="AW180" s="15" t="s">
        <v>35</v>
      </c>
      <c r="AX180" s="15" t="s">
        <v>79</v>
      </c>
      <c r="AY180" s="222" t="s">
        <v>230</v>
      </c>
    </row>
    <row r="181" s="13" customFormat="1">
      <c r="A181" s="13"/>
      <c r="B181" s="205"/>
      <c r="C181" s="13"/>
      <c r="D181" s="191" t="s">
        <v>519</v>
      </c>
      <c r="E181" s="206" t="s">
        <v>1</v>
      </c>
      <c r="F181" s="207" t="s">
        <v>3869</v>
      </c>
      <c r="G181" s="13"/>
      <c r="H181" s="208">
        <v>4.0919999999999996</v>
      </c>
      <c r="I181" s="209"/>
      <c r="J181" s="13"/>
      <c r="K181" s="13"/>
      <c r="L181" s="205"/>
      <c r="M181" s="210"/>
      <c r="N181" s="211"/>
      <c r="O181" s="211"/>
      <c r="P181" s="211"/>
      <c r="Q181" s="211"/>
      <c r="R181" s="211"/>
      <c r="S181" s="211"/>
      <c r="T181" s="21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06" t="s">
        <v>519</v>
      </c>
      <c r="AU181" s="206" t="s">
        <v>89</v>
      </c>
      <c r="AV181" s="13" t="s">
        <v>89</v>
      </c>
      <c r="AW181" s="13" t="s">
        <v>35</v>
      </c>
      <c r="AX181" s="13" t="s">
        <v>79</v>
      </c>
      <c r="AY181" s="206" t="s">
        <v>230</v>
      </c>
    </row>
    <row r="182" s="13" customFormat="1">
      <c r="A182" s="13"/>
      <c r="B182" s="205"/>
      <c r="C182" s="13"/>
      <c r="D182" s="191" t="s">
        <v>519</v>
      </c>
      <c r="E182" s="206" t="s">
        <v>1</v>
      </c>
      <c r="F182" s="207" t="s">
        <v>3869</v>
      </c>
      <c r="G182" s="13"/>
      <c r="H182" s="208">
        <v>4.0919999999999996</v>
      </c>
      <c r="I182" s="209"/>
      <c r="J182" s="13"/>
      <c r="K182" s="13"/>
      <c r="L182" s="205"/>
      <c r="M182" s="210"/>
      <c r="N182" s="211"/>
      <c r="O182" s="211"/>
      <c r="P182" s="211"/>
      <c r="Q182" s="211"/>
      <c r="R182" s="211"/>
      <c r="S182" s="211"/>
      <c r="T182" s="21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06" t="s">
        <v>519</v>
      </c>
      <c r="AU182" s="206" t="s">
        <v>89</v>
      </c>
      <c r="AV182" s="13" t="s">
        <v>89</v>
      </c>
      <c r="AW182" s="13" t="s">
        <v>35</v>
      </c>
      <c r="AX182" s="13" t="s">
        <v>79</v>
      </c>
      <c r="AY182" s="206" t="s">
        <v>230</v>
      </c>
    </row>
    <row r="183" s="14" customFormat="1">
      <c r="A183" s="14"/>
      <c r="B183" s="213"/>
      <c r="C183" s="14"/>
      <c r="D183" s="191" t="s">
        <v>519</v>
      </c>
      <c r="E183" s="214" t="s">
        <v>1</v>
      </c>
      <c r="F183" s="215" t="s">
        <v>534</v>
      </c>
      <c r="G183" s="14"/>
      <c r="H183" s="216">
        <v>8.1839999999999993</v>
      </c>
      <c r="I183" s="217"/>
      <c r="J183" s="14"/>
      <c r="K183" s="14"/>
      <c r="L183" s="213"/>
      <c r="M183" s="218"/>
      <c r="N183" s="219"/>
      <c r="O183" s="219"/>
      <c r="P183" s="219"/>
      <c r="Q183" s="219"/>
      <c r="R183" s="219"/>
      <c r="S183" s="219"/>
      <c r="T183" s="220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14" t="s">
        <v>519</v>
      </c>
      <c r="AU183" s="214" t="s">
        <v>89</v>
      </c>
      <c r="AV183" s="14" t="s">
        <v>235</v>
      </c>
      <c r="AW183" s="14" t="s">
        <v>35</v>
      </c>
      <c r="AX183" s="14" t="s">
        <v>87</v>
      </c>
      <c r="AY183" s="214" t="s">
        <v>230</v>
      </c>
    </row>
    <row r="184" s="13" customFormat="1">
      <c r="A184" s="13"/>
      <c r="B184" s="205"/>
      <c r="C184" s="13"/>
      <c r="D184" s="191" t="s">
        <v>519</v>
      </c>
      <c r="E184" s="13"/>
      <c r="F184" s="207" t="s">
        <v>3876</v>
      </c>
      <c r="G184" s="13"/>
      <c r="H184" s="208">
        <v>40.920000000000002</v>
      </c>
      <c r="I184" s="209"/>
      <c r="J184" s="13"/>
      <c r="K184" s="13"/>
      <c r="L184" s="205"/>
      <c r="M184" s="210"/>
      <c r="N184" s="211"/>
      <c r="O184" s="211"/>
      <c r="P184" s="211"/>
      <c r="Q184" s="211"/>
      <c r="R184" s="211"/>
      <c r="S184" s="211"/>
      <c r="T184" s="21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06" t="s">
        <v>519</v>
      </c>
      <c r="AU184" s="206" t="s">
        <v>89</v>
      </c>
      <c r="AV184" s="13" t="s">
        <v>89</v>
      </c>
      <c r="AW184" s="13" t="s">
        <v>3</v>
      </c>
      <c r="AX184" s="13" t="s">
        <v>87</v>
      </c>
      <c r="AY184" s="206" t="s">
        <v>230</v>
      </c>
    </row>
    <row r="185" s="2" customFormat="1" ht="16.5" customHeight="1">
      <c r="A185" s="38"/>
      <c r="B185" s="177"/>
      <c r="C185" s="178" t="s">
        <v>260</v>
      </c>
      <c r="D185" s="178" t="s">
        <v>231</v>
      </c>
      <c r="E185" s="179" t="s">
        <v>2053</v>
      </c>
      <c r="F185" s="180" t="s">
        <v>2054</v>
      </c>
      <c r="G185" s="181" t="s">
        <v>748</v>
      </c>
      <c r="H185" s="182">
        <v>163.68000000000001</v>
      </c>
      <c r="I185" s="183"/>
      <c r="J185" s="184">
        <f>ROUND(I185*H185,2)</f>
        <v>0</v>
      </c>
      <c r="K185" s="180" t="s">
        <v>515</v>
      </c>
      <c r="L185" s="39"/>
      <c r="M185" s="185" t="s">
        <v>1</v>
      </c>
      <c r="N185" s="186" t="s">
        <v>44</v>
      </c>
      <c r="O185" s="77"/>
      <c r="P185" s="187">
        <f>O185*H185</f>
        <v>0</v>
      </c>
      <c r="Q185" s="187">
        <v>0</v>
      </c>
      <c r="R185" s="187">
        <f>Q185*H185</f>
        <v>0</v>
      </c>
      <c r="S185" s="187">
        <v>0</v>
      </c>
      <c r="T185" s="18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89" t="s">
        <v>235</v>
      </c>
      <c r="AT185" s="189" t="s">
        <v>231</v>
      </c>
      <c r="AU185" s="189" t="s">
        <v>89</v>
      </c>
      <c r="AY185" s="19" t="s">
        <v>230</v>
      </c>
      <c r="BE185" s="190">
        <f>IF(N185="základní",J185,0)</f>
        <v>0</v>
      </c>
      <c r="BF185" s="190">
        <f>IF(N185="snížená",J185,0)</f>
        <v>0</v>
      </c>
      <c r="BG185" s="190">
        <f>IF(N185="zákl. přenesená",J185,0)</f>
        <v>0</v>
      </c>
      <c r="BH185" s="190">
        <f>IF(N185="sníž. přenesená",J185,0)</f>
        <v>0</v>
      </c>
      <c r="BI185" s="190">
        <f>IF(N185="nulová",J185,0)</f>
        <v>0</v>
      </c>
      <c r="BJ185" s="19" t="s">
        <v>87</v>
      </c>
      <c r="BK185" s="190">
        <f>ROUND(I185*H185,2)</f>
        <v>0</v>
      </c>
      <c r="BL185" s="19" t="s">
        <v>235</v>
      </c>
      <c r="BM185" s="189" t="s">
        <v>3877</v>
      </c>
    </row>
    <row r="186" s="2" customFormat="1">
      <c r="A186" s="38"/>
      <c r="B186" s="39"/>
      <c r="C186" s="38"/>
      <c r="D186" s="191" t="s">
        <v>237</v>
      </c>
      <c r="E186" s="38"/>
      <c r="F186" s="192" t="s">
        <v>1356</v>
      </c>
      <c r="G186" s="38"/>
      <c r="H186" s="38"/>
      <c r="I186" s="193"/>
      <c r="J186" s="38"/>
      <c r="K186" s="38"/>
      <c r="L186" s="39"/>
      <c r="M186" s="194"/>
      <c r="N186" s="195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237</v>
      </c>
      <c r="AU186" s="19" t="s">
        <v>89</v>
      </c>
    </row>
    <row r="187" s="2" customFormat="1">
      <c r="A187" s="38"/>
      <c r="B187" s="39"/>
      <c r="C187" s="38"/>
      <c r="D187" s="199" t="s">
        <v>397</v>
      </c>
      <c r="E187" s="38"/>
      <c r="F187" s="200" t="s">
        <v>2056</v>
      </c>
      <c r="G187" s="38"/>
      <c r="H187" s="38"/>
      <c r="I187" s="193"/>
      <c r="J187" s="38"/>
      <c r="K187" s="38"/>
      <c r="L187" s="39"/>
      <c r="M187" s="194"/>
      <c r="N187" s="195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397</v>
      </c>
      <c r="AU187" s="19" t="s">
        <v>89</v>
      </c>
    </row>
    <row r="188" s="15" customFormat="1">
      <c r="A188" s="15"/>
      <c r="B188" s="221"/>
      <c r="C188" s="15"/>
      <c r="D188" s="191" t="s">
        <v>519</v>
      </c>
      <c r="E188" s="222" t="s">
        <v>1</v>
      </c>
      <c r="F188" s="223" t="s">
        <v>3767</v>
      </c>
      <c r="G188" s="15"/>
      <c r="H188" s="222" t="s">
        <v>1</v>
      </c>
      <c r="I188" s="224"/>
      <c r="J188" s="15"/>
      <c r="K188" s="15"/>
      <c r="L188" s="221"/>
      <c r="M188" s="225"/>
      <c r="N188" s="226"/>
      <c r="O188" s="226"/>
      <c r="P188" s="226"/>
      <c r="Q188" s="226"/>
      <c r="R188" s="226"/>
      <c r="S188" s="226"/>
      <c r="T188" s="227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22" t="s">
        <v>519</v>
      </c>
      <c r="AU188" s="222" t="s">
        <v>89</v>
      </c>
      <c r="AV188" s="15" t="s">
        <v>87</v>
      </c>
      <c r="AW188" s="15" t="s">
        <v>35</v>
      </c>
      <c r="AX188" s="15" t="s">
        <v>79</v>
      </c>
      <c r="AY188" s="222" t="s">
        <v>230</v>
      </c>
    </row>
    <row r="189" s="13" customFormat="1">
      <c r="A189" s="13"/>
      <c r="B189" s="205"/>
      <c r="C189" s="13"/>
      <c r="D189" s="191" t="s">
        <v>519</v>
      </c>
      <c r="E189" s="206" t="s">
        <v>1</v>
      </c>
      <c r="F189" s="207" t="s">
        <v>3866</v>
      </c>
      <c r="G189" s="13"/>
      <c r="H189" s="208">
        <v>81.840000000000003</v>
      </c>
      <c r="I189" s="209"/>
      <c r="J189" s="13"/>
      <c r="K189" s="13"/>
      <c r="L189" s="205"/>
      <c r="M189" s="210"/>
      <c r="N189" s="211"/>
      <c r="O189" s="211"/>
      <c r="P189" s="211"/>
      <c r="Q189" s="211"/>
      <c r="R189" s="211"/>
      <c r="S189" s="211"/>
      <c r="T189" s="21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06" t="s">
        <v>519</v>
      </c>
      <c r="AU189" s="206" t="s">
        <v>89</v>
      </c>
      <c r="AV189" s="13" t="s">
        <v>89</v>
      </c>
      <c r="AW189" s="13" t="s">
        <v>35</v>
      </c>
      <c r="AX189" s="13" t="s">
        <v>79</v>
      </c>
      <c r="AY189" s="206" t="s">
        <v>230</v>
      </c>
    </row>
    <row r="190" s="14" customFormat="1">
      <c r="A190" s="14"/>
      <c r="B190" s="213"/>
      <c r="C190" s="14"/>
      <c r="D190" s="191" t="s">
        <v>519</v>
      </c>
      <c r="E190" s="214" t="s">
        <v>1</v>
      </c>
      <c r="F190" s="215" t="s">
        <v>534</v>
      </c>
      <c r="G190" s="14"/>
      <c r="H190" s="216">
        <v>81.840000000000003</v>
      </c>
      <c r="I190" s="217"/>
      <c r="J190" s="14"/>
      <c r="K190" s="14"/>
      <c r="L190" s="213"/>
      <c r="M190" s="218"/>
      <c r="N190" s="219"/>
      <c r="O190" s="219"/>
      <c r="P190" s="219"/>
      <c r="Q190" s="219"/>
      <c r="R190" s="219"/>
      <c r="S190" s="219"/>
      <c r="T190" s="22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14" t="s">
        <v>519</v>
      </c>
      <c r="AU190" s="214" t="s">
        <v>89</v>
      </c>
      <c r="AV190" s="14" t="s">
        <v>235</v>
      </c>
      <c r="AW190" s="14" t="s">
        <v>35</v>
      </c>
      <c r="AX190" s="14" t="s">
        <v>87</v>
      </c>
      <c r="AY190" s="214" t="s">
        <v>230</v>
      </c>
    </row>
    <row r="191" s="13" customFormat="1">
      <c r="A191" s="13"/>
      <c r="B191" s="205"/>
      <c r="C191" s="13"/>
      <c r="D191" s="191" t="s">
        <v>519</v>
      </c>
      <c r="E191" s="13"/>
      <c r="F191" s="207" t="s">
        <v>3878</v>
      </c>
      <c r="G191" s="13"/>
      <c r="H191" s="208">
        <v>163.68000000000001</v>
      </c>
      <c r="I191" s="209"/>
      <c r="J191" s="13"/>
      <c r="K191" s="13"/>
      <c r="L191" s="205"/>
      <c r="M191" s="210"/>
      <c r="N191" s="211"/>
      <c r="O191" s="211"/>
      <c r="P191" s="211"/>
      <c r="Q191" s="211"/>
      <c r="R191" s="211"/>
      <c r="S191" s="211"/>
      <c r="T191" s="21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6" t="s">
        <v>519</v>
      </c>
      <c r="AU191" s="206" t="s">
        <v>89</v>
      </c>
      <c r="AV191" s="13" t="s">
        <v>89</v>
      </c>
      <c r="AW191" s="13" t="s">
        <v>3</v>
      </c>
      <c r="AX191" s="13" t="s">
        <v>87</v>
      </c>
      <c r="AY191" s="206" t="s">
        <v>230</v>
      </c>
    </row>
    <row r="192" s="2" customFormat="1" ht="16.5" customHeight="1">
      <c r="A192" s="38"/>
      <c r="B192" s="177"/>
      <c r="C192" s="178" t="s">
        <v>264</v>
      </c>
      <c r="D192" s="178" t="s">
        <v>231</v>
      </c>
      <c r="E192" s="179" t="s">
        <v>771</v>
      </c>
      <c r="F192" s="180" t="s">
        <v>772</v>
      </c>
      <c r="G192" s="181" t="s">
        <v>578</v>
      </c>
      <c r="H192" s="182">
        <v>47.740000000000002</v>
      </c>
      <c r="I192" s="183"/>
      <c r="J192" s="184">
        <f>ROUND(I192*H192,2)</f>
        <v>0</v>
      </c>
      <c r="K192" s="180" t="s">
        <v>515</v>
      </c>
      <c r="L192" s="39"/>
      <c r="M192" s="185" t="s">
        <v>1</v>
      </c>
      <c r="N192" s="186" t="s">
        <v>44</v>
      </c>
      <c r="O192" s="77"/>
      <c r="P192" s="187">
        <f>O192*H192</f>
        <v>0</v>
      </c>
      <c r="Q192" s="187">
        <v>0</v>
      </c>
      <c r="R192" s="187">
        <f>Q192*H192</f>
        <v>0</v>
      </c>
      <c r="S192" s="187">
        <v>0</v>
      </c>
      <c r="T192" s="188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89" t="s">
        <v>235</v>
      </c>
      <c r="AT192" s="189" t="s">
        <v>231</v>
      </c>
      <c r="AU192" s="189" t="s">
        <v>89</v>
      </c>
      <c r="AY192" s="19" t="s">
        <v>230</v>
      </c>
      <c r="BE192" s="190">
        <f>IF(N192="základní",J192,0)</f>
        <v>0</v>
      </c>
      <c r="BF192" s="190">
        <f>IF(N192="snížená",J192,0)</f>
        <v>0</v>
      </c>
      <c r="BG192" s="190">
        <f>IF(N192="zákl. přenesená",J192,0)</f>
        <v>0</v>
      </c>
      <c r="BH192" s="190">
        <f>IF(N192="sníž. přenesená",J192,0)</f>
        <v>0</v>
      </c>
      <c r="BI192" s="190">
        <f>IF(N192="nulová",J192,0)</f>
        <v>0</v>
      </c>
      <c r="BJ192" s="19" t="s">
        <v>87</v>
      </c>
      <c r="BK192" s="190">
        <f>ROUND(I192*H192,2)</f>
        <v>0</v>
      </c>
      <c r="BL192" s="19" t="s">
        <v>235</v>
      </c>
      <c r="BM192" s="189" t="s">
        <v>3879</v>
      </c>
    </row>
    <row r="193" s="2" customFormat="1">
      <c r="A193" s="38"/>
      <c r="B193" s="39"/>
      <c r="C193" s="38"/>
      <c r="D193" s="191" t="s">
        <v>237</v>
      </c>
      <c r="E193" s="38"/>
      <c r="F193" s="192" t="s">
        <v>774</v>
      </c>
      <c r="G193" s="38"/>
      <c r="H193" s="38"/>
      <c r="I193" s="193"/>
      <c r="J193" s="38"/>
      <c r="K193" s="38"/>
      <c r="L193" s="39"/>
      <c r="M193" s="194"/>
      <c r="N193" s="195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237</v>
      </c>
      <c r="AU193" s="19" t="s">
        <v>89</v>
      </c>
    </row>
    <row r="194" s="2" customFormat="1">
      <c r="A194" s="38"/>
      <c r="B194" s="39"/>
      <c r="C194" s="38"/>
      <c r="D194" s="199" t="s">
        <v>397</v>
      </c>
      <c r="E194" s="38"/>
      <c r="F194" s="200" t="s">
        <v>775</v>
      </c>
      <c r="G194" s="38"/>
      <c r="H194" s="38"/>
      <c r="I194" s="193"/>
      <c r="J194" s="38"/>
      <c r="K194" s="38"/>
      <c r="L194" s="39"/>
      <c r="M194" s="194"/>
      <c r="N194" s="195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397</v>
      </c>
      <c r="AU194" s="19" t="s">
        <v>89</v>
      </c>
    </row>
    <row r="195" s="15" customFormat="1">
      <c r="A195" s="15"/>
      <c r="B195" s="221"/>
      <c r="C195" s="15"/>
      <c r="D195" s="191" t="s">
        <v>519</v>
      </c>
      <c r="E195" s="222" t="s">
        <v>1</v>
      </c>
      <c r="F195" s="223" t="s">
        <v>3767</v>
      </c>
      <c r="G195" s="15"/>
      <c r="H195" s="222" t="s">
        <v>1</v>
      </c>
      <c r="I195" s="224"/>
      <c r="J195" s="15"/>
      <c r="K195" s="15"/>
      <c r="L195" s="221"/>
      <c r="M195" s="225"/>
      <c r="N195" s="226"/>
      <c r="O195" s="226"/>
      <c r="P195" s="226"/>
      <c r="Q195" s="226"/>
      <c r="R195" s="226"/>
      <c r="S195" s="226"/>
      <c r="T195" s="227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22" t="s">
        <v>519</v>
      </c>
      <c r="AU195" s="222" t="s">
        <v>89</v>
      </c>
      <c r="AV195" s="15" t="s">
        <v>87</v>
      </c>
      <c r="AW195" s="15" t="s">
        <v>35</v>
      </c>
      <c r="AX195" s="15" t="s">
        <v>79</v>
      </c>
      <c r="AY195" s="222" t="s">
        <v>230</v>
      </c>
    </row>
    <row r="196" s="13" customFormat="1">
      <c r="A196" s="13"/>
      <c r="B196" s="205"/>
      <c r="C196" s="13"/>
      <c r="D196" s="191" t="s">
        <v>519</v>
      </c>
      <c r="E196" s="206" t="s">
        <v>1</v>
      </c>
      <c r="F196" s="207" t="s">
        <v>3866</v>
      </c>
      <c r="G196" s="13"/>
      <c r="H196" s="208">
        <v>81.840000000000003</v>
      </c>
      <c r="I196" s="209"/>
      <c r="J196" s="13"/>
      <c r="K196" s="13"/>
      <c r="L196" s="205"/>
      <c r="M196" s="210"/>
      <c r="N196" s="211"/>
      <c r="O196" s="211"/>
      <c r="P196" s="211"/>
      <c r="Q196" s="211"/>
      <c r="R196" s="211"/>
      <c r="S196" s="211"/>
      <c r="T196" s="21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06" t="s">
        <v>519</v>
      </c>
      <c r="AU196" s="206" t="s">
        <v>89</v>
      </c>
      <c r="AV196" s="13" t="s">
        <v>89</v>
      </c>
      <c r="AW196" s="13" t="s">
        <v>35</v>
      </c>
      <c r="AX196" s="13" t="s">
        <v>79</v>
      </c>
      <c r="AY196" s="206" t="s">
        <v>230</v>
      </c>
    </row>
    <row r="197" s="16" customFormat="1">
      <c r="A197" s="16"/>
      <c r="B197" s="228"/>
      <c r="C197" s="16"/>
      <c r="D197" s="191" t="s">
        <v>519</v>
      </c>
      <c r="E197" s="229" t="s">
        <v>1</v>
      </c>
      <c r="F197" s="230" t="s">
        <v>685</v>
      </c>
      <c r="G197" s="16"/>
      <c r="H197" s="231">
        <v>81.840000000000003</v>
      </c>
      <c r="I197" s="232"/>
      <c r="J197" s="16"/>
      <c r="K197" s="16"/>
      <c r="L197" s="228"/>
      <c r="M197" s="233"/>
      <c r="N197" s="234"/>
      <c r="O197" s="234"/>
      <c r="P197" s="234"/>
      <c r="Q197" s="234"/>
      <c r="R197" s="234"/>
      <c r="S197" s="234"/>
      <c r="T197" s="235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T197" s="229" t="s">
        <v>519</v>
      </c>
      <c r="AU197" s="229" t="s">
        <v>89</v>
      </c>
      <c r="AV197" s="16" t="s">
        <v>241</v>
      </c>
      <c r="AW197" s="16" t="s">
        <v>35</v>
      </c>
      <c r="AX197" s="16" t="s">
        <v>79</v>
      </c>
      <c r="AY197" s="229" t="s">
        <v>230</v>
      </c>
    </row>
    <row r="198" s="15" customFormat="1">
      <c r="A198" s="15"/>
      <c r="B198" s="221"/>
      <c r="C198" s="15"/>
      <c r="D198" s="191" t="s">
        <v>519</v>
      </c>
      <c r="E198" s="222" t="s">
        <v>1</v>
      </c>
      <c r="F198" s="223" t="s">
        <v>2061</v>
      </c>
      <c r="G198" s="15"/>
      <c r="H198" s="222" t="s">
        <v>1</v>
      </c>
      <c r="I198" s="224"/>
      <c r="J198" s="15"/>
      <c r="K198" s="15"/>
      <c r="L198" s="221"/>
      <c r="M198" s="225"/>
      <c r="N198" s="226"/>
      <c r="O198" s="226"/>
      <c r="P198" s="226"/>
      <c r="Q198" s="226"/>
      <c r="R198" s="226"/>
      <c r="S198" s="226"/>
      <c r="T198" s="227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22" t="s">
        <v>519</v>
      </c>
      <c r="AU198" s="222" t="s">
        <v>89</v>
      </c>
      <c r="AV198" s="15" t="s">
        <v>87</v>
      </c>
      <c r="AW198" s="15" t="s">
        <v>35</v>
      </c>
      <c r="AX198" s="15" t="s">
        <v>79</v>
      </c>
      <c r="AY198" s="222" t="s">
        <v>230</v>
      </c>
    </row>
    <row r="199" s="15" customFormat="1">
      <c r="A199" s="15"/>
      <c r="B199" s="221"/>
      <c r="C199" s="15"/>
      <c r="D199" s="191" t="s">
        <v>519</v>
      </c>
      <c r="E199" s="222" t="s">
        <v>1</v>
      </c>
      <c r="F199" s="223" t="s">
        <v>2062</v>
      </c>
      <c r="G199" s="15"/>
      <c r="H199" s="222" t="s">
        <v>1</v>
      </c>
      <c r="I199" s="224"/>
      <c r="J199" s="15"/>
      <c r="K199" s="15"/>
      <c r="L199" s="221"/>
      <c r="M199" s="225"/>
      <c r="N199" s="226"/>
      <c r="O199" s="226"/>
      <c r="P199" s="226"/>
      <c r="Q199" s="226"/>
      <c r="R199" s="226"/>
      <c r="S199" s="226"/>
      <c r="T199" s="227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22" t="s">
        <v>519</v>
      </c>
      <c r="AU199" s="222" t="s">
        <v>89</v>
      </c>
      <c r="AV199" s="15" t="s">
        <v>87</v>
      </c>
      <c r="AW199" s="15" t="s">
        <v>35</v>
      </c>
      <c r="AX199" s="15" t="s">
        <v>79</v>
      </c>
      <c r="AY199" s="222" t="s">
        <v>230</v>
      </c>
    </row>
    <row r="200" s="13" customFormat="1">
      <c r="A200" s="13"/>
      <c r="B200" s="205"/>
      <c r="C200" s="13"/>
      <c r="D200" s="191" t="s">
        <v>519</v>
      </c>
      <c r="E200" s="206" t="s">
        <v>1</v>
      </c>
      <c r="F200" s="207" t="s">
        <v>3880</v>
      </c>
      <c r="G200" s="13"/>
      <c r="H200" s="208">
        <v>-27.280000000000001</v>
      </c>
      <c r="I200" s="209"/>
      <c r="J200" s="13"/>
      <c r="K200" s="13"/>
      <c r="L200" s="205"/>
      <c r="M200" s="210"/>
      <c r="N200" s="211"/>
      <c r="O200" s="211"/>
      <c r="P200" s="211"/>
      <c r="Q200" s="211"/>
      <c r="R200" s="211"/>
      <c r="S200" s="211"/>
      <c r="T200" s="21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06" t="s">
        <v>519</v>
      </c>
      <c r="AU200" s="206" t="s">
        <v>89</v>
      </c>
      <c r="AV200" s="13" t="s">
        <v>89</v>
      </c>
      <c r="AW200" s="13" t="s">
        <v>35</v>
      </c>
      <c r="AX200" s="13" t="s">
        <v>79</v>
      </c>
      <c r="AY200" s="206" t="s">
        <v>230</v>
      </c>
    </row>
    <row r="201" s="13" customFormat="1">
      <c r="A201" s="13"/>
      <c r="B201" s="205"/>
      <c r="C201" s="13"/>
      <c r="D201" s="191" t="s">
        <v>519</v>
      </c>
      <c r="E201" s="206" t="s">
        <v>1</v>
      </c>
      <c r="F201" s="207" t="s">
        <v>3881</v>
      </c>
      <c r="G201" s="13"/>
      <c r="H201" s="208">
        <v>-6.8200000000000003</v>
      </c>
      <c r="I201" s="209"/>
      <c r="J201" s="13"/>
      <c r="K201" s="13"/>
      <c r="L201" s="205"/>
      <c r="M201" s="210"/>
      <c r="N201" s="211"/>
      <c r="O201" s="211"/>
      <c r="P201" s="211"/>
      <c r="Q201" s="211"/>
      <c r="R201" s="211"/>
      <c r="S201" s="211"/>
      <c r="T201" s="21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06" t="s">
        <v>519</v>
      </c>
      <c r="AU201" s="206" t="s">
        <v>89</v>
      </c>
      <c r="AV201" s="13" t="s">
        <v>89</v>
      </c>
      <c r="AW201" s="13" t="s">
        <v>35</v>
      </c>
      <c r="AX201" s="13" t="s">
        <v>79</v>
      </c>
      <c r="AY201" s="206" t="s">
        <v>230</v>
      </c>
    </row>
    <row r="202" s="16" customFormat="1">
      <c r="A202" s="16"/>
      <c r="B202" s="228"/>
      <c r="C202" s="16"/>
      <c r="D202" s="191" t="s">
        <v>519</v>
      </c>
      <c r="E202" s="229" t="s">
        <v>1</v>
      </c>
      <c r="F202" s="230" t="s">
        <v>685</v>
      </c>
      <c r="G202" s="16"/>
      <c r="H202" s="231">
        <v>-34.100000000000001</v>
      </c>
      <c r="I202" s="232"/>
      <c r="J202" s="16"/>
      <c r="K202" s="16"/>
      <c r="L202" s="228"/>
      <c r="M202" s="233"/>
      <c r="N202" s="234"/>
      <c r="O202" s="234"/>
      <c r="P202" s="234"/>
      <c r="Q202" s="234"/>
      <c r="R202" s="234"/>
      <c r="S202" s="234"/>
      <c r="T202" s="235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T202" s="229" t="s">
        <v>519</v>
      </c>
      <c r="AU202" s="229" t="s">
        <v>89</v>
      </c>
      <c r="AV202" s="16" t="s">
        <v>241</v>
      </c>
      <c r="AW202" s="16" t="s">
        <v>35</v>
      </c>
      <c r="AX202" s="16" t="s">
        <v>79</v>
      </c>
      <c r="AY202" s="229" t="s">
        <v>230</v>
      </c>
    </row>
    <row r="203" s="14" customFormat="1">
      <c r="A203" s="14"/>
      <c r="B203" s="213"/>
      <c r="C203" s="14"/>
      <c r="D203" s="191" t="s">
        <v>519</v>
      </c>
      <c r="E203" s="214" t="s">
        <v>1</v>
      </c>
      <c r="F203" s="215" t="s">
        <v>534</v>
      </c>
      <c r="G203" s="14"/>
      <c r="H203" s="216">
        <v>47.740000000000002</v>
      </c>
      <c r="I203" s="217"/>
      <c r="J203" s="14"/>
      <c r="K203" s="14"/>
      <c r="L203" s="213"/>
      <c r="M203" s="218"/>
      <c r="N203" s="219"/>
      <c r="O203" s="219"/>
      <c r="P203" s="219"/>
      <c r="Q203" s="219"/>
      <c r="R203" s="219"/>
      <c r="S203" s="219"/>
      <c r="T203" s="220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14" t="s">
        <v>519</v>
      </c>
      <c r="AU203" s="214" t="s">
        <v>89</v>
      </c>
      <c r="AV203" s="14" t="s">
        <v>235</v>
      </c>
      <c r="AW203" s="14" t="s">
        <v>35</v>
      </c>
      <c r="AX203" s="14" t="s">
        <v>87</v>
      </c>
      <c r="AY203" s="214" t="s">
        <v>230</v>
      </c>
    </row>
    <row r="204" s="2" customFormat="1" ht="16.5" customHeight="1">
      <c r="A204" s="38"/>
      <c r="B204" s="177"/>
      <c r="C204" s="236" t="s">
        <v>268</v>
      </c>
      <c r="D204" s="236" t="s">
        <v>745</v>
      </c>
      <c r="E204" s="237" t="s">
        <v>779</v>
      </c>
      <c r="F204" s="238" t="s">
        <v>780</v>
      </c>
      <c r="G204" s="239" t="s">
        <v>748</v>
      </c>
      <c r="H204" s="240">
        <v>95.480000000000004</v>
      </c>
      <c r="I204" s="241"/>
      <c r="J204" s="242">
        <f>ROUND(I204*H204,2)</f>
        <v>0</v>
      </c>
      <c r="K204" s="238" t="s">
        <v>515</v>
      </c>
      <c r="L204" s="243"/>
      <c r="M204" s="244" t="s">
        <v>1</v>
      </c>
      <c r="N204" s="245" t="s">
        <v>44</v>
      </c>
      <c r="O204" s="77"/>
      <c r="P204" s="187">
        <f>O204*H204</f>
        <v>0</v>
      </c>
      <c r="Q204" s="187">
        <v>0</v>
      </c>
      <c r="R204" s="187">
        <f>Q204*H204</f>
        <v>0</v>
      </c>
      <c r="S204" s="187">
        <v>0</v>
      </c>
      <c r="T204" s="188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89" t="s">
        <v>260</v>
      </c>
      <c r="AT204" s="189" t="s">
        <v>745</v>
      </c>
      <c r="AU204" s="189" t="s">
        <v>89</v>
      </c>
      <c r="AY204" s="19" t="s">
        <v>230</v>
      </c>
      <c r="BE204" s="190">
        <f>IF(N204="základní",J204,0)</f>
        <v>0</v>
      </c>
      <c r="BF204" s="190">
        <f>IF(N204="snížená",J204,0)</f>
        <v>0</v>
      </c>
      <c r="BG204" s="190">
        <f>IF(N204="zákl. přenesená",J204,0)</f>
        <v>0</v>
      </c>
      <c r="BH204" s="190">
        <f>IF(N204="sníž. přenesená",J204,0)</f>
        <v>0</v>
      </c>
      <c r="BI204" s="190">
        <f>IF(N204="nulová",J204,0)</f>
        <v>0</v>
      </c>
      <c r="BJ204" s="19" t="s">
        <v>87</v>
      </c>
      <c r="BK204" s="190">
        <f>ROUND(I204*H204,2)</f>
        <v>0</v>
      </c>
      <c r="BL204" s="19" t="s">
        <v>235</v>
      </c>
      <c r="BM204" s="189" t="s">
        <v>3882</v>
      </c>
    </row>
    <row r="205" s="2" customFormat="1">
      <c r="A205" s="38"/>
      <c r="B205" s="39"/>
      <c r="C205" s="38"/>
      <c r="D205" s="191" t="s">
        <v>237</v>
      </c>
      <c r="E205" s="38"/>
      <c r="F205" s="192" t="s">
        <v>780</v>
      </c>
      <c r="G205" s="38"/>
      <c r="H205" s="38"/>
      <c r="I205" s="193"/>
      <c r="J205" s="38"/>
      <c r="K205" s="38"/>
      <c r="L205" s="39"/>
      <c r="M205" s="194"/>
      <c r="N205" s="195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237</v>
      </c>
      <c r="AU205" s="19" t="s">
        <v>89</v>
      </c>
    </row>
    <row r="206" s="13" customFormat="1">
      <c r="A206" s="13"/>
      <c r="B206" s="205"/>
      <c r="C206" s="13"/>
      <c r="D206" s="191" t="s">
        <v>519</v>
      </c>
      <c r="E206" s="13"/>
      <c r="F206" s="207" t="s">
        <v>3883</v>
      </c>
      <c r="G206" s="13"/>
      <c r="H206" s="208">
        <v>95.480000000000004</v>
      </c>
      <c r="I206" s="209"/>
      <c r="J206" s="13"/>
      <c r="K206" s="13"/>
      <c r="L206" s="205"/>
      <c r="M206" s="210"/>
      <c r="N206" s="211"/>
      <c r="O206" s="211"/>
      <c r="P206" s="211"/>
      <c r="Q206" s="211"/>
      <c r="R206" s="211"/>
      <c r="S206" s="211"/>
      <c r="T206" s="21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06" t="s">
        <v>519</v>
      </c>
      <c r="AU206" s="206" t="s">
        <v>89</v>
      </c>
      <c r="AV206" s="13" t="s">
        <v>89</v>
      </c>
      <c r="AW206" s="13" t="s">
        <v>3</v>
      </c>
      <c r="AX206" s="13" t="s">
        <v>87</v>
      </c>
      <c r="AY206" s="206" t="s">
        <v>230</v>
      </c>
    </row>
    <row r="207" s="2" customFormat="1" ht="16.5" customHeight="1">
      <c r="A207" s="38"/>
      <c r="B207" s="177"/>
      <c r="C207" s="178" t="s">
        <v>272</v>
      </c>
      <c r="D207" s="178" t="s">
        <v>231</v>
      </c>
      <c r="E207" s="179" t="s">
        <v>789</v>
      </c>
      <c r="F207" s="180" t="s">
        <v>790</v>
      </c>
      <c r="G207" s="181" t="s">
        <v>578</v>
      </c>
      <c r="H207" s="182">
        <v>27.280000000000001</v>
      </c>
      <c r="I207" s="183"/>
      <c r="J207" s="184">
        <f>ROUND(I207*H207,2)</f>
        <v>0</v>
      </c>
      <c r="K207" s="180" t="s">
        <v>515</v>
      </c>
      <c r="L207" s="39"/>
      <c r="M207" s="185" t="s">
        <v>1</v>
      </c>
      <c r="N207" s="186" t="s">
        <v>44</v>
      </c>
      <c r="O207" s="77"/>
      <c r="P207" s="187">
        <f>O207*H207</f>
        <v>0</v>
      </c>
      <c r="Q207" s="187">
        <v>0</v>
      </c>
      <c r="R207" s="187">
        <f>Q207*H207</f>
        <v>0</v>
      </c>
      <c r="S207" s="187">
        <v>0</v>
      </c>
      <c r="T207" s="18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89" t="s">
        <v>235</v>
      </c>
      <c r="AT207" s="189" t="s">
        <v>231</v>
      </c>
      <c r="AU207" s="189" t="s">
        <v>89</v>
      </c>
      <c r="AY207" s="19" t="s">
        <v>230</v>
      </c>
      <c r="BE207" s="190">
        <f>IF(N207="základní",J207,0)</f>
        <v>0</v>
      </c>
      <c r="BF207" s="190">
        <f>IF(N207="snížená",J207,0)</f>
        <v>0</v>
      </c>
      <c r="BG207" s="190">
        <f>IF(N207="zákl. přenesená",J207,0)</f>
        <v>0</v>
      </c>
      <c r="BH207" s="190">
        <f>IF(N207="sníž. přenesená",J207,0)</f>
        <v>0</v>
      </c>
      <c r="BI207" s="190">
        <f>IF(N207="nulová",J207,0)</f>
        <v>0</v>
      </c>
      <c r="BJ207" s="19" t="s">
        <v>87</v>
      </c>
      <c r="BK207" s="190">
        <f>ROUND(I207*H207,2)</f>
        <v>0</v>
      </c>
      <c r="BL207" s="19" t="s">
        <v>235</v>
      </c>
      <c r="BM207" s="189" t="s">
        <v>3884</v>
      </c>
    </row>
    <row r="208" s="2" customFormat="1">
      <c r="A208" s="38"/>
      <c r="B208" s="39"/>
      <c r="C208" s="38"/>
      <c r="D208" s="191" t="s">
        <v>237</v>
      </c>
      <c r="E208" s="38"/>
      <c r="F208" s="192" t="s">
        <v>792</v>
      </c>
      <c r="G208" s="38"/>
      <c r="H208" s="38"/>
      <c r="I208" s="193"/>
      <c r="J208" s="38"/>
      <c r="K208" s="38"/>
      <c r="L208" s="39"/>
      <c r="M208" s="194"/>
      <c r="N208" s="195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237</v>
      </c>
      <c r="AU208" s="19" t="s">
        <v>89</v>
      </c>
    </row>
    <row r="209" s="2" customFormat="1">
      <c r="A209" s="38"/>
      <c r="B209" s="39"/>
      <c r="C209" s="38"/>
      <c r="D209" s="199" t="s">
        <v>397</v>
      </c>
      <c r="E209" s="38"/>
      <c r="F209" s="200" t="s">
        <v>793</v>
      </c>
      <c r="G209" s="38"/>
      <c r="H209" s="38"/>
      <c r="I209" s="193"/>
      <c r="J209" s="38"/>
      <c r="K209" s="38"/>
      <c r="L209" s="39"/>
      <c r="M209" s="194"/>
      <c r="N209" s="195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397</v>
      </c>
      <c r="AU209" s="19" t="s">
        <v>89</v>
      </c>
    </row>
    <row r="210" s="13" customFormat="1">
      <c r="A210" s="13"/>
      <c r="B210" s="205"/>
      <c r="C210" s="13"/>
      <c r="D210" s="191" t="s">
        <v>519</v>
      </c>
      <c r="E210" s="206" t="s">
        <v>1</v>
      </c>
      <c r="F210" s="207" t="s">
        <v>3885</v>
      </c>
      <c r="G210" s="13"/>
      <c r="H210" s="208">
        <v>27.280000000000001</v>
      </c>
      <c r="I210" s="209"/>
      <c r="J210" s="13"/>
      <c r="K210" s="13"/>
      <c r="L210" s="205"/>
      <c r="M210" s="210"/>
      <c r="N210" s="211"/>
      <c r="O210" s="211"/>
      <c r="P210" s="211"/>
      <c r="Q210" s="211"/>
      <c r="R210" s="211"/>
      <c r="S210" s="211"/>
      <c r="T210" s="21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6" t="s">
        <v>519</v>
      </c>
      <c r="AU210" s="206" t="s">
        <v>89</v>
      </c>
      <c r="AV210" s="13" t="s">
        <v>89</v>
      </c>
      <c r="AW210" s="13" t="s">
        <v>35</v>
      </c>
      <c r="AX210" s="13" t="s">
        <v>79</v>
      </c>
      <c r="AY210" s="206" t="s">
        <v>230</v>
      </c>
    </row>
    <row r="211" s="14" customFormat="1">
      <c r="A211" s="14"/>
      <c r="B211" s="213"/>
      <c r="C211" s="14"/>
      <c r="D211" s="191" t="s">
        <v>519</v>
      </c>
      <c r="E211" s="214" t="s">
        <v>1</v>
      </c>
      <c r="F211" s="215" t="s">
        <v>534</v>
      </c>
      <c r="G211" s="14"/>
      <c r="H211" s="216">
        <v>27.280000000000001</v>
      </c>
      <c r="I211" s="217"/>
      <c r="J211" s="14"/>
      <c r="K211" s="14"/>
      <c r="L211" s="213"/>
      <c r="M211" s="218"/>
      <c r="N211" s="219"/>
      <c r="O211" s="219"/>
      <c r="P211" s="219"/>
      <c r="Q211" s="219"/>
      <c r="R211" s="219"/>
      <c r="S211" s="219"/>
      <c r="T211" s="220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14" t="s">
        <v>519</v>
      </c>
      <c r="AU211" s="214" t="s">
        <v>89</v>
      </c>
      <c r="AV211" s="14" t="s">
        <v>235</v>
      </c>
      <c r="AW211" s="14" t="s">
        <v>35</v>
      </c>
      <c r="AX211" s="14" t="s">
        <v>87</v>
      </c>
      <c r="AY211" s="214" t="s">
        <v>230</v>
      </c>
    </row>
    <row r="212" s="2" customFormat="1" ht="16.5" customHeight="1">
      <c r="A212" s="38"/>
      <c r="B212" s="177"/>
      <c r="C212" s="236" t="s">
        <v>8</v>
      </c>
      <c r="D212" s="236" t="s">
        <v>745</v>
      </c>
      <c r="E212" s="237" t="s">
        <v>3670</v>
      </c>
      <c r="F212" s="238" t="s">
        <v>3671</v>
      </c>
      <c r="G212" s="239" t="s">
        <v>748</v>
      </c>
      <c r="H212" s="240">
        <v>54.560000000000002</v>
      </c>
      <c r="I212" s="241"/>
      <c r="J212" s="242">
        <f>ROUND(I212*H212,2)</f>
        <v>0</v>
      </c>
      <c r="K212" s="238" t="s">
        <v>515</v>
      </c>
      <c r="L212" s="243"/>
      <c r="M212" s="244" t="s">
        <v>1</v>
      </c>
      <c r="N212" s="245" t="s">
        <v>44</v>
      </c>
      <c r="O212" s="77"/>
      <c r="P212" s="187">
        <f>O212*H212</f>
        <v>0</v>
      </c>
      <c r="Q212" s="187">
        <v>0</v>
      </c>
      <c r="R212" s="187">
        <f>Q212*H212</f>
        <v>0</v>
      </c>
      <c r="S212" s="187">
        <v>0</v>
      </c>
      <c r="T212" s="188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89" t="s">
        <v>260</v>
      </c>
      <c r="AT212" s="189" t="s">
        <v>745</v>
      </c>
      <c r="AU212" s="189" t="s">
        <v>89</v>
      </c>
      <c r="AY212" s="19" t="s">
        <v>230</v>
      </c>
      <c r="BE212" s="190">
        <f>IF(N212="základní",J212,0)</f>
        <v>0</v>
      </c>
      <c r="BF212" s="190">
        <f>IF(N212="snížená",J212,0)</f>
        <v>0</v>
      </c>
      <c r="BG212" s="190">
        <f>IF(N212="zákl. přenesená",J212,0)</f>
        <v>0</v>
      </c>
      <c r="BH212" s="190">
        <f>IF(N212="sníž. přenesená",J212,0)</f>
        <v>0</v>
      </c>
      <c r="BI212" s="190">
        <f>IF(N212="nulová",J212,0)</f>
        <v>0</v>
      </c>
      <c r="BJ212" s="19" t="s">
        <v>87</v>
      </c>
      <c r="BK212" s="190">
        <f>ROUND(I212*H212,2)</f>
        <v>0</v>
      </c>
      <c r="BL212" s="19" t="s">
        <v>235</v>
      </c>
      <c r="BM212" s="189" t="s">
        <v>3886</v>
      </c>
    </row>
    <row r="213" s="2" customFormat="1">
      <c r="A213" s="38"/>
      <c r="B213" s="39"/>
      <c r="C213" s="38"/>
      <c r="D213" s="191" t="s">
        <v>237</v>
      </c>
      <c r="E213" s="38"/>
      <c r="F213" s="192" t="s">
        <v>3671</v>
      </c>
      <c r="G213" s="38"/>
      <c r="H213" s="38"/>
      <c r="I213" s="193"/>
      <c r="J213" s="38"/>
      <c r="K213" s="38"/>
      <c r="L213" s="39"/>
      <c r="M213" s="194"/>
      <c r="N213" s="195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237</v>
      </c>
      <c r="AU213" s="19" t="s">
        <v>89</v>
      </c>
    </row>
    <row r="214" s="13" customFormat="1">
      <c r="A214" s="13"/>
      <c r="B214" s="205"/>
      <c r="C214" s="13"/>
      <c r="D214" s="191" t="s">
        <v>519</v>
      </c>
      <c r="E214" s="13"/>
      <c r="F214" s="207" t="s">
        <v>3887</v>
      </c>
      <c r="G214" s="13"/>
      <c r="H214" s="208">
        <v>54.560000000000002</v>
      </c>
      <c r="I214" s="209"/>
      <c r="J214" s="13"/>
      <c r="K214" s="13"/>
      <c r="L214" s="205"/>
      <c r="M214" s="210"/>
      <c r="N214" s="211"/>
      <c r="O214" s="211"/>
      <c r="P214" s="211"/>
      <c r="Q214" s="211"/>
      <c r="R214" s="211"/>
      <c r="S214" s="211"/>
      <c r="T214" s="21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06" t="s">
        <v>519</v>
      </c>
      <c r="AU214" s="206" t="s">
        <v>89</v>
      </c>
      <c r="AV214" s="13" t="s">
        <v>89</v>
      </c>
      <c r="AW214" s="13" t="s">
        <v>3</v>
      </c>
      <c r="AX214" s="13" t="s">
        <v>87</v>
      </c>
      <c r="AY214" s="206" t="s">
        <v>230</v>
      </c>
    </row>
    <row r="215" s="12" customFormat="1" ht="22.8" customHeight="1">
      <c r="A215" s="12"/>
      <c r="B215" s="166"/>
      <c r="C215" s="12"/>
      <c r="D215" s="167" t="s">
        <v>78</v>
      </c>
      <c r="E215" s="197" t="s">
        <v>235</v>
      </c>
      <c r="F215" s="197" t="s">
        <v>845</v>
      </c>
      <c r="G215" s="12"/>
      <c r="H215" s="12"/>
      <c r="I215" s="169"/>
      <c r="J215" s="198">
        <f>BK215</f>
        <v>0</v>
      </c>
      <c r="K215" s="12"/>
      <c r="L215" s="166"/>
      <c r="M215" s="171"/>
      <c r="N215" s="172"/>
      <c r="O215" s="172"/>
      <c r="P215" s="173">
        <f>SUM(P216:P220)</f>
        <v>0</v>
      </c>
      <c r="Q215" s="172"/>
      <c r="R215" s="173">
        <f>SUM(R216:R220)</f>
        <v>0</v>
      </c>
      <c r="S215" s="172"/>
      <c r="T215" s="174">
        <f>SUM(T216:T220)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167" t="s">
        <v>87</v>
      </c>
      <c r="AT215" s="175" t="s">
        <v>78</v>
      </c>
      <c r="AU215" s="175" t="s">
        <v>87</v>
      </c>
      <c r="AY215" s="167" t="s">
        <v>230</v>
      </c>
      <c r="BK215" s="176">
        <f>SUM(BK216:BK220)</f>
        <v>0</v>
      </c>
    </row>
    <row r="216" s="2" customFormat="1" ht="16.5" customHeight="1">
      <c r="A216" s="38"/>
      <c r="B216" s="177"/>
      <c r="C216" s="178" t="s">
        <v>281</v>
      </c>
      <c r="D216" s="178" t="s">
        <v>231</v>
      </c>
      <c r="E216" s="179" t="s">
        <v>846</v>
      </c>
      <c r="F216" s="180" t="s">
        <v>847</v>
      </c>
      <c r="G216" s="181" t="s">
        <v>578</v>
      </c>
      <c r="H216" s="182">
        <v>6.8200000000000003</v>
      </c>
      <c r="I216" s="183"/>
      <c r="J216" s="184">
        <f>ROUND(I216*H216,2)</f>
        <v>0</v>
      </c>
      <c r="K216" s="180" t="s">
        <v>515</v>
      </c>
      <c r="L216" s="39"/>
      <c r="M216" s="185" t="s">
        <v>1</v>
      </c>
      <c r="N216" s="186" t="s">
        <v>44</v>
      </c>
      <c r="O216" s="77"/>
      <c r="P216" s="187">
        <f>O216*H216</f>
        <v>0</v>
      </c>
      <c r="Q216" s="187">
        <v>0</v>
      </c>
      <c r="R216" s="187">
        <f>Q216*H216</f>
        <v>0</v>
      </c>
      <c r="S216" s="187">
        <v>0</v>
      </c>
      <c r="T216" s="188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89" t="s">
        <v>235</v>
      </c>
      <c r="AT216" s="189" t="s">
        <v>231</v>
      </c>
      <c r="AU216" s="189" t="s">
        <v>89</v>
      </c>
      <c r="AY216" s="19" t="s">
        <v>230</v>
      </c>
      <c r="BE216" s="190">
        <f>IF(N216="základní",J216,0)</f>
        <v>0</v>
      </c>
      <c r="BF216" s="190">
        <f>IF(N216="snížená",J216,0)</f>
        <v>0</v>
      </c>
      <c r="BG216" s="190">
        <f>IF(N216="zákl. přenesená",J216,0)</f>
        <v>0</v>
      </c>
      <c r="BH216" s="190">
        <f>IF(N216="sníž. přenesená",J216,0)</f>
        <v>0</v>
      </c>
      <c r="BI216" s="190">
        <f>IF(N216="nulová",J216,0)</f>
        <v>0</v>
      </c>
      <c r="BJ216" s="19" t="s">
        <v>87</v>
      </c>
      <c r="BK216" s="190">
        <f>ROUND(I216*H216,2)</f>
        <v>0</v>
      </c>
      <c r="BL216" s="19" t="s">
        <v>235</v>
      </c>
      <c r="BM216" s="189" t="s">
        <v>3888</v>
      </c>
    </row>
    <row r="217" s="2" customFormat="1">
      <c r="A217" s="38"/>
      <c r="B217" s="39"/>
      <c r="C217" s="38"/>
      <c r="D217" s="191" t="s">
        <v>237</v>
      </c>
      <c r="E217" s="38"/>
      <c r="F217" s="192" t="s">
        <v>849</v>
      </c>
      <c r="G217" s="38"/>
      <c r="H217" s="38"/>
      <c r="I217" s="193"/>
      <c r="J217" s="38"/>
      <c r="K217" s="38"/>
      <c r="L217" s="39"/>
      <c r="M217" s="194"/>
      <c r="N217" s="195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237</v>
      </c>
      <c r="AU217" s="19" t="s">
        <v>89</v>
      </c>
    </row>
    <row r="218" s="2" customFormat="1">
      <c r="A218" s="38"/>
      <c r="B218" s="39"/>
      <c r="C218" s="38"/>
      <c r="D218" s="199" t="s">
        <v>397</v>
      </c>
      <c r="E218" s="38"/>
      <c r="F218" s="200" t="s">
        <v>850</v>
      </c>
      <c r="G218" s="38"/>
      <c r="H218" s="38"/>
      <c r="I218" s="193"/>
      <c r="J218" s="38"/>
      <c r="K218" s="38"/>
      <c r="L218" s="39"/>
      <c r="M218" s="194"/>
      <c r="N218" s="195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397</v>
      </c>
      <c r="AU218" s="19" t="s">
        <v>89</v>
      </c>
    </row>
    <row r="219" s="13" customFormat="1">
      <c r="A219" s="13"/>
      <c r="B219" s="205"/>
      <c r="C219" s="13"/>
      <c r="D219" s="191" t="s">
        <v>519</v>
      </c>
      <c r="E219" s="206" t="s">
        <v>1</v>
      </c>
      <c r="F219" s="207" t="s">
        <v>3889</v>
      </c>
      <c r="G219" s="13"/>
      <c r="H219" s="208">
        <v>6.8200000000000003</v>
      </c>
      <c r="I219" s="209"/>
      <c r="J219" s="13"/>
      <c r="K219" s="13"/>
      <c r="L219" s="205"/>
      <c r="M219" s="210"/>
      <c r="N219" s="211"/>
      <c r="O219" s="211"/>
      <c r="P219" s="211"/>
      <c r="Q219" s="211"/>
      <c r="R219" s="211"/>
      <c r="S219" s="211"/>
      <c r="T219" s="21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06" t="s">
        <v>519</v>
      </c>
      <c r="AU219" s="206" t="s">
        <v>89</v>
      </c>
      <c r="AV219" s="13" t="s">
        <v>89</v>
      </c>
      <c r="AW219" s="13" t="s">
        <v>35</v>
      </c>
      <c r="AX219" s="13" t="s">
        <v>79</v>
      </c>
      <c r="AY219" s="206" t="s">
        <v>230</v>
      </c>
    </row>
    <row r="220" s="14" customFormat="1">
      <c r="A220" s="14"/>
      <c r="B220" s="213"/>
      <c r="C220" s="14"/>
      <c r="D220" s="191" t="s">
        <v>519</v>
      </c>
      <c r="E220" s="214" t="s">
        <v>1</v>
      </c>
      <c r="F220" s="215" t="s">
        <v>534</v>
      </c>
      <c r="G220" s="14"/>
      <c r="H220" s="216">
        <v>6.8200000000000003</v>
      </c>
      <c r="I220" s="217"/>
      <c r="J220" s="14"/>
      <c r="K220" s="14"/>
      <c r="L220" s="213"/>
      <c r="M220" s="218"/>
      <c r="N220" s="219"/>
      <c r="O220" s="219"/>
      <c r="P220" s="219"/>
      <c r="Q220" s="219"/>
      <c r="R220" s="219"/>
      <c r="S220" s="219"/>
      <c r="T220" s="220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14" t="s">
        <v>519</v>
      </c>
      <c r="AU220" s="214" t="s">
        <v>89</v>
      </c>
      <c r="AV220" s="14" t="s">
        <v>235</v>
      </c>
      <c r="AW220" s="14" t="s">
        <v>35</v>
      </c>
      <c r="AX220" s="14" t="s">
        <v>87</v>
      </c>
      <c r="AY220" s="214" t="s">
        <v>230</v>
      </c>
    </row>
    <row r="221" s="12" customFormat="1" ht="22.8" customHeight="1">
      <c r="A221" s="12"/>
      <c r="B221" s="166"/>
      <c r="C221" s="12"/>
      <c r="D221" s="167" t="s">
        <v>78</v>
      </c>
      <c r="E221" s="197" t="s">
        <v>1366</v>
      </c>
      <c r="F221" s="197" t="s">
        <v>1367</v>
      </c>
      <c r="G221" s="12"/>
      <c r="H221" s="12"/>
      <c r="I221" s="169"/>
      <c r="J221" s="198">
        <f>BK221</f>
        <v>0</v>
      </c>
      <c r="K221" s="12"/>
      <c r="L221" s="166"/>
      <c r="M221" s="171"/>
      <c r="N221" s="172"/>
      <c r="O221" s="172"/>
      <c r="P221" s="173">
        <f>SUM(P222:P227)</f>
        <v>0</v>
      </c>
      <c r="Q221" s="172"/>
      <c r="R221" s="173">
        <f>SUM(R222:R227)</f>
        <v>0</v>
      </c>
      <c r="S221" s="172"/>
      <c r="T221" s="174">
        <f>SUM(T222:T227)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167" t="s">
        <v>87</v>
      </c>
      <c r="AT221" s="175" t="s">
        <v>78</v>
      </c>
      <c r="AU221" s="175" t="s">
        <v>87</v>
      </c>
      <c r="AY221" s="167" t="s">
        <v>230</v>
      </c>
      <c r="BK221" s="176">
        <f>SUM(BK222:BK227)</f>
        <v>0</v>
      </c>
    </row>
    <row r="222" s="2" customFormat="1" ht="16.5" customHeight="1">
      <c r="A222" s="38"/>
      <c r="B222" s="177"/>
      <c r="C222" s="178" t="s">
        <v>285</v>
      </c>
      <c r="D222" s="178" t="s">
        <v>231</v>
      </c>
      <c r="E222" s="179" t="s">
        <v>2241</v>
      </c>
      <c r="F222" s="180" t="s">
        <v>2242</v>
      </c>
      <c r="G222" s="181" t="s">
        <v>748</v>
      </c>
      <c r="H222" s="182">
        <v>0</v>
      </c>
      <c r="I222" s="183"/>
      <c r="J222" s="184">
        <f>ROUND(I222*H222,2)</f>
        <v>0</v>
      </c>
      <c r="K222" s="180" t="s">
        <v>515</v>
      </c>
      <c r="L222" s="39"/>
      <c r="M222" s="185" t="s">
        <v>1</v>
      </c>
      <c r="N222" s="186" t="s">
        <v>44</v>
      </c>
      <c r="O222" s="77"/>
      <c r="P222" s="187">
        <f>O222*H222</f>
        <v>0</v>
      </c>
      <c r="Q222" s="187">
        <v>0</v>
      </c>
      <c r="R222" s="187">
        <f>Q222*H222</f>
        <v>0</v>
      </c>
      <c r="S222" s="187">
        <v>0</v>
      </c>
      <c r="T222" s="188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89" t="s">
        <v>235</v>
      </c>
      <c r="AT222" s="189" t="s">
        <v>231</v>
      </c>
      <c r="AU222" s="189" t="s">
        <v>89</v>
      </c>
      <c r="AY222" s="19" t="s">
        <v>230</v>
      </c>
      <c r="BE222" s="190">
        <f>IF(N222="základní",J222,0)</f>
        <v>0</v>
      </c>
      <c r="BF222" s="190">
        <f>IF(N222="snížená",J222,0)</f>
        <v>0</v>
      </c>
      <c r="BG222" s="190">
        <f>IF(N222="zákl. přenesená",J222,0)</f>
        <v>0</v>
      </c>
      <c r="BH222" s="190">
        <f>IF(N222="sníž. přenesená",J222,0)</f>
        <v>0</v>
      </c>
      <c r="BI222" s="190">
        <f>IF(N222="nulová",J222,0)</f>
        <v>0</v>
      </c>
      <c r="BJ222" s="19" t="s">
        <v>87</v>
      </c>
      <c r="BK222" s="190">
        <f>ROUND(I222*H222,2)</f>
        <v>0</v>
      </c>
      <c r="BL222" s="19" t="s">
        <v>235</v>
      </c>
      <c r="BM222" s="189" t="s">
        <v>3890</v>
      </c>
    </row>
    <row r="223" s="2" customFormat="1">
      <c r="A223" s="38"/>
      <c r="B223" s="39"/>
      <c r="C223" s="38"/>
      <c r="D223" s="191" t="s">
        <v>237</v>
      </c>
      <c r="E223" s="38"/>
      <c r="F223" s="192" t="s">
        <v>2244</v>
      </c>
      <c r="G223" s="38"/>
      <c r="H223" s="38"/>
      <c r="I223" s="193"/>
      <c r="J223" s="38"/>
      <c r="K223" s="38"/>
      <c r="L223" s="39"/>
      <c r="M223" s="194"/>
      <c r="N223" s="195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237</v>
      </c>
      <c r="AU223" s="19" t="s">
        <v>89</v>
      </c>
    </row>
    <row r="224" s="2" customFormat="1">
      <c r="A224" s="38"/>
      <c r="B224" s="39"/>
      <c r="C224" s="38"/>
      <c r="D224" s="199" t="s">
        <v>397</v>
      </c>
      <c r="E224" s="38"/>
      <c r="F224" s="200" t="s">
        <v>2245</v>
      </c>
      <c r="G224" s="38"/>
      <c r="H224" s="38"/>
      <c r="I224" s="193"/>
      <c r="J224" s="38"/>
      <c r="K224" s="38"/>
      <c r="L224" s="39"/>
      <c r="M224" s="194"/>
      <c r="N224" s="195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397</v>
      </c>
      <c r="AU224" s="19" t="s">
        <v>89</v>
      </c>
    </row>
    <row r="225" s="2" customFormat="1" ht="21.75" customHeight="1">
      <c r="A225" s="38"/>
      <c r="B225" s="177"/>
      <c r="C225" s="178" t="s">
        <v>289</v>
      </c>
      <c r="D225" s="178" t="s">
        <v>231</v>
      </c>
      <c r="E225" s="179" t="s">
        <v>2246</v>
      </c>
      <c r="F225" s="180" t="s">
        <v>2247</v>
      </c>
      <c r="G225" s="181" t="s">
        <v>748</v>
      </c>
      <c r="H225" s="182">
        <v>0</v>
      </c>
      <c r="I225" s="183"/>
      <c r="J225" s="184">
        <f>ROUND(I225*H225,2)</f>
        <v>0</v>
      </c>
      <c r="K225" s="180" t="s">
        <v>515</v>
      </c>
      <c r="L225" s="39"/>
      <c r="M225" s="185" t="s">
        <v>1</v>
      </c>
      <c r="N225" s="186" t="s">
        <v>44</v>
      </c>
      <c r="O225" s="77"/>
      <c r="P225" s="187">
        <f>O225*H225</f>
        <v>0</v>
      </c>
      <c r="Q225" s="187">
        <v>0</v>
      </c>
      <c r="R225" s="187">
        <f>Q225*H225</f>
        <v>0</v>
      </c>
      <c r="S225" s="187">
        <v>0</v>
      </c>
      <c r="T225" s="188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89" t="s">
        <v>235</v>
      </c>
      <c r="AT225" s="189" t="s">
        <v>231</v>
      </c>
      <c r="AU225" s="189" t="s">
        <v>89</v>
      </c>
      <c r="AY225" s="19" t="s">
        <v>230</v>
      </c>
      <c r="BE225" s="190">
        <f>IF(N225="základní",J225,0)</f>
        <v>0</v>
      </c>
      <c r="BF225" s="190">
        <f>IF(N225="snížená",J225,0)</f>
        <v>0</v>
      </c>
      <c r="BG225" s="190">
        <f>IF(N225="zákl. přenesená",J225,0)</f>
        <v>0</v>
      </c>
      <c r="BH225" s="190">
        <f>IF(N225="sníž. přenesená",J225,0)</f>
        <v>0</v>
      </c>
      <c r="BI225" s="190">
        <f>IF(N225="nulová",J225,0)</f>
        <v>0</v>
      </c>
      <c r="BJ225" s="19" t="s">
        <v>87</v>
      </c>
      <c r="BK225" s="190">
        <f>ROUND(I225*H225,2)</f>
        <v>0</v>
      </c>
      <c r="BL225" s="19" t="s">
        <v>235</v>
      </c>
      <c r="BM225" s="189" t="s">
        <v>3891</v>
      </c>
    </row>
    <row r="226" s="2" customFormat="1">
      <c r="A226" s="38"/>
      <c r="B226" s="39"/>
      <c r="C226" s="38"/>
      <c r="D226" s="191" t="s">
        <v>237</v>
      </c>
      <c r="E226" s="38"/>
      <c r="F226" s="192" t="s">
        <v>2249</v>
      </c>
      <c r="G226" s="38"/>
      <c r="H226" s="38"/>
      <c r="I226" s="193"/>
      <c r="J226" s="38"/>
      <c r="K226" s="38"/>
      <c r="L226" s="39"/>
      <c r="M226" s="194"/>
      <c r="N226" s="195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237</v>
      </c>
      <c r="AU226" s="19" t="s">
        <v>89</v>
      </c>
    </row>
    <row r="227" s="2" customFormat="1">
      <c r="A227" s="38"/>
      <c r="B227" s="39"/>
      <c r="C227" s="38"/>
      <c r="D227" s="199" t="s">
        <v>397</v>
      </c>
      <c r="E227" s="38"/>
      <c r="F227" s="200" t="s">
        <v>2250</v>
      </c>
      <c r="G227" s="38"/>
      <c r="H227" s="38"/>
      <c r="I227" s="193"/>
      <c r="J227" s="38"/>
      <c r="K227" s="38"/>
      <c r="L227" s="39"/>
      <c r="M227" s="201"/>
      <c r="N227" s="202"/>
      <c r="O227" s="203"/>
      <c r="P227" s="203"/>
      <c r="Q227" s="203"/>
      <c r="R227" s="203"/>
      <c r="S227" s="203"/>
      <c r="T227" s="204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397</v>
      </c>
      <c r="AU227" s="19" t="s">
        <v>89</v>
      </c>
    </row>
    <row r="228" s="2" customFormat="1" ht="6.96" customHeight="1">
      <c r="A228" s="38"/>
      <c r="B228" s="60"/>
      <c r="C228" s="61"/>
      <c r="D228" s="61"/>
      <c r="E228" s="61"/>
      <c r="F228" s="61"/>
      <c r="G228" s="61"/>
      <c r="H228" s="61"/>
      <c r="I228" s="61"/>
      <c r="J228" s="61"/>
      <c r="K228" s="61"/>
      <c r="L228" s="39"/>
      <c r="M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</row>
  </sheetData>
  <autoFilter ref="C123:K22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  <mergeCell ref="L2:V2"/>
  </mergeCells>
  <hyperlinks>
    <hyperlink ref="F129" r:id="rId1" display="https://podminky.urs.cz/item/CS_URS_2025_02/132251256"/>
    <hyperlink ref="F137" r:id="rId2" display="https://podminky.urs.cz/item/CS_URS_2025_02/132351256"/>
    <hyperlink ref="F145" r:id="rId3" display="https://podminky.urs.cz/item/CS_URS_2025_02/132451256"/>
    <hyperlink ref="F153" r:id="rId4" display="https://podminky.urs.cz/item/CS_URS_2025_02/162751117"/>
    <hyperlink ref="F162" r:id="rId5" display="https://podminky.urs.cz/item/CS_URS_2025_02/162751119"/>
    <hyperlink ref="F172" r:id="rId6" display="https://podminky.urs.cz/item/CS_URS_2025_02/162751137"/>
    <hyperlink ref="F179" r:id="rId7" display="https://podminky.urs.cz/item/CS_URS_2025_02/162751139"/>
    <hyperlink ref="F187" r:id="rId8" display="https://podminky.urs.cz/item/CS_URS_2025_02/171201231"/>
    <hyperlink ref="F194" r:id="rId9" display="https://podminky.urs.cz/item/CS_URS_2025_02/174151101"/>
    <hyperlink ref="F209" r:id="rId10" display="https://podminky.urs.cz/item/CS_URS_2025_02/175151101"/>
    <hyperlink ref="F218" r:id="rId11" display="https://podminky.urs.cz/item/CS_URS_2025_02/451573111"/>
    <hyperlink ref="F224" r:id="rId12" display="https://podminky.urs.cz/item/CS_URS_2025_02/998276101"/>
    <hyperlink ref="F227" r:id="rId13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4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3586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3892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ROUND(J124,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ROUND((SUM(BE124:BE249)),  2)</f>
        <v>0</v>
      </c>
      <c r="G35" s="38"/>
      <c r="H35" s="38"/>
      <c r="I35" s="136">
        <v>0.20999999999999999</v>
      </c>
      <c r="J35" s="135">
        <f>ROUND(((SUM(BE124:BE249))*I35),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ROUND((SUM(BF124:BF249)),  2)</f>
        <v>0</v>
      </c>
      <c r="G36" s="38"/>
      <c r="H36" s="38"/>
      <c r="I36" s="136">
        <v>0.12</v>
      </c>
      <c r="J36" s="135">
        <f>ROUND(((SUM(BF124:BF249))*I36),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ROUND((SUM(BG124:BG249)),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ROUND((SUM(BH124:BH249)),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ROUND((SUM(BI124:BI249)),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3586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SO351.4 - Větev V6 výkopové práce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J124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1927</v>
      </c>
      <c r="E99" s="150"/>
      <c r="F99" s="150"/>
      <c r="G99" s="150"/>
      <c r="H99" s="150"/>
      <c r="I99" s="150"/>
      <c r="J99" s="151">
        <f>J125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J126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502</v>
      </c>
      <c r="E101" s="154"/>
      <c r="F101" s="154"/>
      <c r="G101" s="154"/>
      <c r="H101" s="154"/>
      <c r="I101" s="154"/>
      <c r="J101" s="155">
        <f>J237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508</v>
      </c>
      <c r="E102" s="154"/>
      <c r="F102" s="154"/>
      <c r="G102" s="154"/>
      <c r="H102" s="154"/>
      <c r="I102" s="154"/>
      <c r="J102" s="155">
        <f>J243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215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29" t="str">
        <f>E7</f>
        <v>Veřejná prostranství v lokalitě Z15 v Plané - etapa 1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201</v>
      </c>
      <c r="L113" s="22"/>
    </row>
    <row r="114" s="2" customFormat="1" ht="16.5" customHeight="1">
      <c r="A114" s="38"/>
      <c r="B114" s="39"/>
      <c r="C114" s="38"/>
      <c r="D114" s="38"/>
      <c r="E114" s="129" t="s">
        <v>3586</v>
      </c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1924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67" t="str">
        <f>E11</f>
        <v>SO351.4 - Větev V6 výkopové práce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20</v>
      </c>
      <c r="D118" s="38"/>
      <c r="E118" s="38"/>
      <c r="F118" s="27" t="str">
        <f>F14</f>
        <v xml:space="preserve">Planá u Mariánských Lázní [721280] </v>
      </c>
      <c r="G118" s="38"/>
      <c r="H118" s="38"/>
      <c r="I118" s="32" t="s">
        <v>22</v>
      </c>
      <c r="J118" s="69" t="str">
        <f>IF(J14="","",J14)</f>
        <v>10. 12. 2024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24</v>
      </c>
      <c r="D120" s="38"/>
      <c r="E120" s="38"/>
      <c r="F120" s="27" t="str">
        <f>E17</f>
        <v>Planá</v>
      </c>
      <c r="G120" s="38"/>
      <c r="H120" s="38"/>
      <c r="I120" s="32" t="s">
        <v>31</v>
      </c>
      <c r="J120" s="36" t="str">
        <f>E23</f>
        <v>Laboro ateliér s.r.o.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29</v>
      </c>
      <c r="D121" s="38"/>
      <c r="E121" s="38"/>
      <c r="F121" s="27" t="str">
        <f>IF(E20="","",E20)</f>
        <v>Vyplň údaj</v>
      </c>
      <c r="G121" s="38"/>
      <c r="H121" s="38"/>
      <c r="I121" s="32" t="s">
        <v>36</v>
      </c>
      <c r="J121" s="36" t="str">
        <f>E26</f>
        <v>Laboro ateliér s.r.o.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0.32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11" customFormat="1" ht="29.28" customHeight="1">
      <c r="A123" s="156"/>
      <c r="B123" s="157"/>
      <c r="C123" s="158" t="s">
        <v>216</v>
      </c>
      <c r="D123" s="159" t="s">
        <v>64</v>
      </c>
      <c r="E123" s="159" t="s">
        <v>60</v>
      </c>
      <c r="F123" s="159" t="s">
        <v>61</v>
      </c>
      <c r="G123" s="159" t="s">
        <v>217</v>
      </c>
      <c r="H123" s="159" t="s">
        <v>218</v>
      </c>
      <c r="I123" s="159" t="s">
        <v>219</v>
      </c>
      <c r="J123" s="159" t="s">
        <v>205</v>
      </c>
      <c r="K123" s="160" t="s">
        <v>220</v>
      </c>
      <c r="L123" s="161"/>
      <c r="M123" s="86" t="s">
        <v>1</v>
      </c>
      <c r="N123" s="87" t="s">
        <v>43</v>
      </c>
      <c r="O123" s="87" t="s">
        <v>221</v>
      </c>
      <c r="P123" s="87" t="s">
        <v>222</v>
      </c>
      <c r="Q123" s="87" t="s">
        <v>223</v>
      </c>
      <c r="R123" s="87" t="s">
        <v>224</v>
      </c>
      <c r="S123" s="87" t="s">
        <v>225</v>
      </c>
      <c r="T123" s="88" t="s">
        <v>226</v>
      </c>
      <c r="U123" s="156"/>
      <c r="V123" s="156"/>
      <c r="W123" s="156"/>
      <c r="X123" s="156"/>
      <c r="Y123" s="156"/>
      <c r="Z123" s="156"/>
      <c r="AA123" s="156"/>
      <c r="AB123" s="156"/>
      <c r="AC123" s="156"/>
      <c r="AD123" s="156"/>
      <c r="AE123" s="156"/>
    </row>
    <row r="124" s="2" customFormat="1" ht="22.8" customHeight="1">
      <c r="A124" s="38"/>
      <c r="B124" s="39"/>
      <c r="C124" s="93" t="s">
        <v>227</v>
      </c>
      <c r="D124" s="38"/>
      <c r="E124" s="38"/>
      <c r="F124" s="38"/>
      <c r="G124" s="38"/>
      <c r="H124" s="38"/>
      <c r="I124" s="38"/>
      <c r="J124" s="162">
        <f>BK124</f>
        <v>0</v>
      </c>
      <c r="K124" s="38"/>
      <c r="L124" s="39"/>
      <c r="M124" s="89"/>
      <c r="N124" s="73"/>
      <c r="O124" s="90"/>
      <c r="P124" s="163">
        <f>P125</f>
        <v>0</v>
      </c>
      <c r="Q124" s="90"/>
      <c r="R124" s="163">
        <f>R125</f>
        <v>0</v>
      </c>
      <c r="S124" s="90"/>
      <c r="T124" s="164">
        <f>T125</f>
        <v>0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9" t="s">
        <v>78</v>
      </c>
      <c r="AU124" s="19" t="s">
        <v>207</v>
      </c>
      <c r="BK124" s="165">
        <f>BK125</f>
        <v>0</v>
      </c>
    </row>
    <row r="125" s="12" customFormat="1" ht="25.92" customHeight="1">
      <c r="A125" s="12"/>
      <c r="B125" s="166"/>
      <c r="C125" s="12"/>
      <c r="D125" s="167" t="s">
        <v>78</v>
      </c>
      <c r="E125" s="168" t="s">
        <v>509</v>
      </c>
      <c r="F125" s="168" t="s">
        <v>1929</v>
      </c>
      <c r="G125" s="12"/>
      <c r="H125" s="12"/>
      <c r="I125" s="169"/>
      <c r="J125" s="170">
        <f>BK125</f>
        <v>0</v>
      </c>
      <c r="K125" s="12"/>
      <c r="L125" s="166"/>
      <c r="M125" s="171"/>
      <c r="N125" s="172"/>
      <c r="O125" s="172"/>
      <c r="P125" s="173">
        <f>P126+P237+P243</f>
        <v>0</v>
      </c>
      <c r="Q125" s="172"/>
      <c r="R125" s="173">
        <f>R126+R237+R243</f>
        <v>0</v>
      </c>
      <c r="S125" s="172"/>
      <c r="T125" s="174">
        <f>T126+T237+T243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167" t="s">
        <v>87</v>
      </c>
      <c r="AT125" s="175" t="s">
        <v>78</v>
      </c>
      <c r="AU125" s="175" t="s">
        <v>79</v>
      </c>
      <c r="AY125" s="167" t="s">
        <v>230</v>
      </c>
      <c r="BK125" s="176">
        <f>BK126+BK237+BK243</f>
        <v>0</v>
      </c>
    </row>
    <row r="126" s="12" customFormat="1" ht="22.8" customHeight="1">
      <c r="A126" s="12"/>
      <c r="B126" s="166"/>
      <c r="C126" s="12"/>
      <c r="D126" s="167" t="s">
        <v>78</v>
      </c>
      <c r="E126" s="197" t="s">
        <v>87</v>
      </c>
      <c r="F126" s="197" t="s">
        <v>511</v>
      </c>
      <c r="G126" s="12"/>
      <c r="H126" s="12"/>
      <c r="I126" s="169"/>
      <c r="J126" s="198">
        <f>BK126</f>
        <v>0</v>
      </c>
      <c r="K126" s="12"/>
      <c r="L126" s="166"/>
      <c r="M126" s="171"/>
      <c r="N126" s="172"/>
      <c r="O126" s="172"/>
      <c r="P126" s="173">
        <f>SUM(P127:P236)</f>
        <v>0</v>
      </c>
      <c r="Q126" s="172"/>
      <c r="R126" s="173">
        <f>SUM(R127:R236)</f>
        <v>0</v>
      </c>
      <c r="S126" s="172"/>
      <c r="T126" s="174">
        <f>SUM(T127:T236)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7" t="s">
        <v>87</v>
      </c>
      <c r="AT126" s="175" t="s">
        <v>78</v>
      </c>
      <c r="AU126" s="175" t="s">
        <v>87</v>
      </c>
      <c r="AY126" s="167" t="s">
        <v>230</v>
      </c>
      <c r="BK126" s="176">
        <f>SUM(BK127:BK236)</f>
        <v>0</v>
      </c>
    </row>
    <row r="127" s="2" customFormat="1" ht="21.75" customHeight="1">
      <c r="A127" s="38"/>
      <c r="B127" s="177"/>
      <c r="C127" s="178" t="s">
        <v>87</v>
      </c>
      <c r="D127" s="178" t="s">
        <v>231</v>
      </c>
      <c r="E127" s="179" t="s">
        <v>3610</v>
      </c>
      <c r="F127" s="180" t="s">
        <v>3611</v>
      </c>
      <c r="G127" s="181" t="s">
        <v>578</v>
      </c>
      <c r="H127" s="182">
        <v>9.6600000000000001</v>
      </c>
      <c r="I127" s="183"/>
      <c r="J127" s="184">
        <f>ROUND(I127*H127,2)</f>
        <v>0</v>
      </c>
      <c r="K127" s="180" t="s">
        <v>515</v>
      </c>
      <c r="L127" s="39"/>
      <c r="M127" s="185" t="s">
        <v>1</v>
      </c>
      <c r="N127" s="186" t="s">
        <v>44</v>
      </c>
      <c r="O127" s="77"/>
      <c r="P127" s="187">
        <f>O127*H127</f>
        <v>0</v>
      </c>
      <c r="Q127" s="187">
        <v>0</v>
      </c>
      <c r="R127" s="187">
        <f>Q127*H127</f>
        <v>0</v>
      </c>
      <c r="S127" s="187">
        <v>0</v>
      </c>
      <c r="T127" s="188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89" t="s">
        <v>235</v>
      </c>
      <c r="AT127" s="189" t="s">
        <v>231</v>
      </c>
      <c r="AU127" s="189" t="s">
        <v>89</v>
      </c>
      <c r="AY127" s="19" t="s">
        <v>230</v>
      </c>
      <c r="BE127" s="190">
        <f>IF(N127="základní",J127,0)</f>
        <v>0</v>
      </c>
      <c r="BF127" s="190">
        <f>IF(N127="snížená",J127,0)</f>
        <v>0</v>
      </c>
      <c r="BG127" s="190">
        <f>IF(N127="zákl. přenesená",J127,0)</f>
        <v>0</v>
      </c>
      <c r="BH127" s="190">
        <f>IF(N127="sníž. přenesená",J127,0)</f>
        <v>0</v>
      </c>
      <c r="BI127" s="190">
        <f>IF(N127="nulová",J127,0)</f>
        <v>0</v>
      </c>
      <c r="BJ127" s="19" t="s">
        <v>87</v>
      </c>
      <c r="BK127" s="190">
        <f>ROUND(I127*H127,2)</f>
        <v>0</v>
      </c>
      <c r="BL127" s="19" t="s">
        <v>235</v>
      </c>
      <c r="BM127" s="189" t="s">
        <v>3893</v>
      </c>
    </row>
    <row r="128" s="2" customFormat="1">
      <c r="A128" s="38"/>
      <c r="B128" s="39"/>
      <c r="C128" s="38"/>
      <c r="D128" s="191" t="s">
        <v>237</v>
      </c>
      <c r="E128" s="38"/>
      <c r="F128" s="192" t="s">
        <v>3613</v>
      </c>
      <c r="G128" s="38"/>
      <c r="H128" s="38"/>
      <c r="I128" s="193"/>
      <c r="J128" s="38"/>
      <c r="K128" s="38"/>
      <c r="L128" s="39"/>
      <c r="M128" s="194"/>
      <c r="N128" s="195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237</v>
      </c>
      <c r="AU128" s="19" t="s">
        <v>89</v>
      </c>
    </row>
    <row r="129" s="2" customFormat="1">
      <c r="A129" s="38"/>
      <c r="B129" s="39"/>
      <c r="C129" s="38"/>
      <c r="D129" s="199" t="s">
        <v>397</v>
      </c>
      <c r="E129" s="38"/>
      <c r="F129" s="200" t="s">
        <v>3614</v>
      </c>
      <c r="G129" s="38"/>
      <c r="H129" s="38"/>
      <c r="I129" s="193"/>
      <c r="J129" s="38"/>
      <c r="K129" s="38"/>
      <c r="L129" s="39"/>
      <c r="M129" s="194"/>
      <c r="N129" s="195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397</v>
      </c>
      <c r="AU129" s="19" t="s">
        <v>89</v>
      </c>
    </row>
    <row r="130" s="15" customFormat="1">
      <c r="A130" s="15"/>
      <c r="B130" s="221"/>
      <c r="C130" s="15"/>
      <c r="D130" s="191" t="s">
        <v>519</v>
      </c>
      <c r="E130" s="222" t="s">
        <v>1</v>
      </c>
      <c r="F130" s="223" t="s">
        <v>3767</v>
      </c>
      <c r="G130" s="15"/>
      <c r="H130" s="222" t="s">
        <v>1</v>
      </c>
      <c r="I130" s="224"/>
      <c r="J130" s="15"/>
      <c r="K130" s="15"/>
      <c r="L130" s="221"/>
      <c r="M130" s="225"/>
      <c r="N130" s="226"/>
      <c r="O130" s="226"/>
      <c r="P130" s="226"/>
      <c r="Q130" s="226"/>
      <c r="R130" s="226"/>
      <c r="S130" s="226"/>
      <c r="T130" s="227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22" t="s">
        <v>519</v>
      </c>
      <c r="AU130" s="222" t="s">
        <v>89</v>
      </c>
      <c r="AV130" s="15" t="s">
        <v>87</v>
      </c>
      <c r="AW130" s="15" t="s">
        <v>35</v>
      </c>
      <c r="AX130" s="15" t="s">
        <v>79</v>
      </c>
      <c r="AY130" s="222" t="s">
        <v>230</v>
      </c>
    </row>
    <row r="131" s="13" customFormat="1">
      <c r="A131" s="13"/>
      <c r="B131" s="205"/>
      <c r="C131" s="13"/>
      <c r="D131" s="191" t="s">
        <v>519</v>
      </c>
      <c r="E131" s="206" t="s">
        <v>1</v>
      </c>
      <c r="F131" s="207" t="s">
        <v>3894</v>
      </c>
      <c r="G131" s="13"/>
      <c r="H131" s="208">
        <v>19.32</v>
      </c>
      <c r="I131" s="209"/>
      <c r="J131" s="13"/>
      <c r="K131" s="13"/>
      <c r="L131" s="205"/>
      <c r="M131" s="210"/>
      <c r="N131" s="211"/>
      <c r="O131" s="211"/>
      <c r="P131" s="211"/>
      <c r="Q131" s="211"/>
      <c r="R131" s="211"/>
      <c r="S131" s="211"/>
      <c r="T131" s="21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06" t="s">
        <v>519</v>
      </c>
      <c r="AU131" s="206" t="s">
        <v>89</v>
      </c>
      <c r="AV131" s="13" t="s">
        <v>89</v>
      </c>
      <c r="AW131" s="13" t="s">
        <v>35</v>
      </c>
      <c r="AX131" s="13" t="s">
        <v>79</v>
      </c>
      <c r="AY131" s="206" t="s">
        <v>230</v>
      </c>
    </row>
    <row r="132" s="14" customFormat="1">
      <c r="A132" s="14"/>
      <c r="B132" s="213"/>
      <c r="C132" s="14"/>
      <c r="D132" s="191" t="s">
        <v>519</v>
      </c>
      <c r="E132" s="214" t="s">
        <v>1</v>
      </c>
      <c r="F132" s="215" t="s">
        <v>534</v>
      </c>
      <c r="G132" s="14"/>
      <c r="H132" s="216">
        <v>19.32</v>
      </c>
      <c r="I132" s="217"/>
      <c r="J132" s="14"/>
      <c r="K132" s="14"/>
      <c r="L132" s="213"/>
      <c r="M132" s="218"/>
      <c r="N132" s="219"/>
      <c r="O132" s="219"/>
      <c r="P132" s="219"/>
      <c r="Q132" s="219"/>
      <c r="R132" s="219"/>
      <c r="S132" s="219"/>
      <c r="T132" s="22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14" t="s">
        <v>519</v>
      </c>
      <c r="AU132" s="214" t="s">
        <v>89</v>
      </c>
      <c r="AV132" s="14" t="s">
        <v>235</v>
      </c>
      <c r="AW132" s="14" t="s">
        <v>35</v>
      </c>
      <c r="AX132" s="14" t="s">
        <v>79</v>
      </c>
      <c r="AY132" s="214" t="s">
        <v>230</v>
      </c>
    </row>
    <row r="133" s="13" customFormat="1">
      <c r="A133" s="13"/>
      <c r="B133" s="205"/>
      <c r="C133" s="13"/>
      <c r="D133" s="191" t="s">
        <v>519</v>
      </c>
      <c r="E133" s="206" t="s">
        <v>1</v>
      </c>
      <c r="F133" s="207" t="s">
        <v>3895</v>
      </c>
      <c r="G133" s="13"/>
      <c r="H133" s="208">
        <v>9.6600000000000001</v>
      </c>
      <c r="I133" s="209"/>
      <c r="J133" s="13"/>
      <c r="K133" s="13"/>
      <c r="L133" s="205"/>
      <c r="M133" s="210"/>
      <c r="N133" s="211"/>
      <c r="O133" s="211"/>
      <c r="P133" s="211"/>
      <c r="Q133" s="211"/>
      <c r="R133" s="211"/>
      <c r="S133" s="211"/>
      <c r="T133" s="21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6" t="s">
        <v>519</v>
      </c>
      <c r="AU133" s="206" t="s">
        <v>89</v>
      </c>
      <c r="AV133" s="13" t="s">
        <v>89</v>
      </c>
      <c r="AW133" s="13" t="s">
        <v>35</v>
      </c>
      <c r="AX133" s="13" t="s">
        <v>79</v>
      </c>
      <c r="AY133" s="206" t="s">
        <v>230</v>
      </c>
    </row>
    <row r="134" s="14" customFormat="1">
      <c r="A134" s="14"/>
      <c r="B134" s="213"/>
      <c r="C134" s="14"/>
      <c r="D134" s="191" t="s">
        <v>519</v>
      </c>
      <c r="E134" s="214" t="s">
        <v>1</v>
      </c>
      <c r="F134" s="215" t="s">
        <v>534</v>
      </c>
      <c r="G134" s="14"/>
      <c r="H134" s="216">
        <v>9.6600000000000001</v>
      </c>
      <c r="I134" s="217"/>
      <c r="J134" s="14"/>
      <c r="K134" s="14"/>
      <c r="L134" s="213"/>
      <c r="M134" s="218"/>
      <c r="N134" s="219"/>
      <c r="O134" s="219"/>
      <c r="P134" s="219"/>
      <c r="Q134" s="219"/>
      <c r="R134" s="219"/>
      <c r="S134" s="219"/>
      <c r="T134" s="220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14" t="s">
        <v>519</v>
      </c>
      <c r="AU134" s="214" t="s">
        <v>89</v>
      </c>
      <c r="AV134" s="14" t="s">
        <v>235</v>
      </c>
      <c r="AW134" s="14" t="s">
        <v>35</v>
      </c>
      <c r="AX134" s="14" t="s">
        <v>87</v>
      </c>
      <c r="AY134" s="214" t="s">
        <v>230</v>
      </c>
    </row>
    <row r="135" s="2" customFormat="1" ht="21.75" customHeight="1">
      <c r="A135" s="38"/>
      <c r="B135" s="177"/>
      <c r="C135" s="178" t="s">
        <v>89</v>
      </c>
      <c r="D135" s="178" t="s">
        <v>231</v>
      </c>
      <c r="E135" s="179" t="s">
        <v>3623</v>
      </c>
      <c r="F135" s="180" t="s">
        <v>3624</v>
      </c>
      <c r="G135" s="181" t="s">
        <v>578</v>
      </c>
      <c r="H135" s="182">
        <v>2.8980000000000001</v>
      </c>
      <c r="I135" s="183"/>
      <c r="J135" s="184">
        <f>ROUND(I135*H135,2)</f>
        <v>0</v>
      </c>
      <c r="K135" s="180" t="s">
        <v>515</v>
      </c>
      <c r="L135" s="39"/>
      <c r="M135" s="185" t="s">
        <v>1</v>
      </c>
      <c r="N135" s="186" t="s">
        <v>44</v>
      </c>
      <c r="O135" s="77"/>
      <c r="P135" s="187">
        <f>O135*H135</f>
        <v>0</v>
      </c>
      <c r="Q135" s="187">
        <v>0</v>
      </c>
      <c r="R135" s="187">
        <f>Q135*H135</f>
        <v>0</v>
      </c>
      <c r="S135" s="187">
        <v>0</v>
      </c>
      <c r="T135" s="18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89" t="s">
        <v>235</v>
      </c>
      <c r="AT135" s="189" t="s">
        <v>231</v>
      </c>
      <c r="AU135" s="189" t="s">
        <v>89</v>
      </c>
      <c r="AY135" s="19" t="s">
        <v>230</v>
      </c>
      <c r="BE135" s="190">
        <f>IF(N135="základní",J135,0)</f>
        <v>0</v>
      </c>
      <c r="BF135" s="190">
        <f>IF(N135="snížená",J135,0)</f>
        <v>0</v>
      </c>
      <c r="BG135" s="190">
        <f>IF(N135="zákl. přenesená",J135,0)</f>
        <v>0</v>
      </c>
      <c r="BH135" s="190">
        <f>IF(N135="sníž. přenesená",J135,0)</f>
        <v>0</v>
      </c>
      <c r="BI135" s="190">
        <f>IF(N135="nulová",J135,0)</f>
        <v>0</v>
      </c>
      <c r="BJ135" s="19" t="s">
        <v>87</v>
      </c>
      <c r="BK135" s="190">
        <f>ROUND(I135*H135,2)</f>
        <v>0</v>
      </c>
      <c r="BL135" s="19" t="s">
        <v>235</v>
      </c>
      <c r="BM135" s="189" t="s">
        <v>3896</v>
      </c>
    </row>
    <row r="136" s="2" customFormat="1">
      <c r="A136" s="38"/>
      <c r="B136" s="39"/>
      <c r="C136" s="38"/>
      <c r="D136" s="191" t="s">
        <v>237</v>
      </c>
      <c r="E136" s="38"/>
      <c r="F136" s="192" t="s">
        <v>3626</v>
      </c>
      <c r="G136" s="38"/>
      <c r="H136" s="38"/>
      <c r="I136" s="193"/>
      <c r="J136" s="38"/>
      <c r="K136" s="38"/>
      <c r="L136" s="39"/>
      <c r="M136" s="194"/>
      <c r="N136" s="195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237</v>
      </c>
      <c r="AU136" s="19" t="s">
        <v>89</v>
      </c>
    </row>
    <row r="137" s="2" customFormat="1">
      <c r="A137" s="38"/>
      <c r="B137" s="39"/>
      <c r="C137" s="38"/>
      <c r="D137" s="199" t="s">
        <v>397</v>
      </c>
      <c r="E137" s="38"/>
      <c r="F137" s="200" t="s">
        <v>3627</v>
      </c>
      <c r="G137" s="38"/>
      <c r="H137" s="38"/>
      <c r="I137" s="193"/>
      <c r="J137" s="38"/>
      <c r="K137" s="38"/>
      <c r="L137" s="39"/>
      <c r="M137" s="194"/>
      <c r="N137" s="195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397</v>
      </c>
      <c r="AU137" s="19" t="s">
        <v>89</v>
      </c>
    </row>
    <row r="138" s="15" customFormat="1">
      <c r="A138" s="15"/>
      <c r="B138" s="221"/>
      <c r="C138" s="15"/>
      <c r="D138" s="191" t="s">
        <v>519</v>
      </c>
      <c r="E138" s="222" t="s">
        <v>1</v>
      </c>
      <c r="F138" s="223" t="s">
        <v>3767</v>
      </c>
      <c r="G138" s="15"/>
      <c r="H138" s="222" t="s">
        <v>1</v>
      </c>
      <c r="I138" s="224"/>
      <c r="J138" s="15"/>
      <c r="K138" s="15"/>
      <c r="L138" s="221"/>
      <c r="M138" s="225"/>
      <c r="N138" s="226"/>
      <c r="O138" s="226"/>
      <c r="P138" s="226"/>
      <c r="Q138" s="226"/>
      <c r="R138" s="226"/>
      <c r="S138" s="226"/>
      <c r="T138" s="227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22" t="s">
        <v>519</v>
      </c>
      <c r="AU138" s="222" t="s">
        <v>89</v>
      </c>
      <c r="AV138" s="15" t="s">
        <v>87</v>
      </c>
      <c r="AW138" s="15" t="s">
        <v>35</v>
      </c>
      <c r="AX138" s="15" t="s">
        <v>79</v>
      </c>
      <c r="AY138" s="222" t="s">
        <v>230</v>
      </c>
    </row>
    <row r="139" s="13" customFormat="1">
      <c r="A139" s="13"/>
      <c r="B139" s="205"/>
      <c r="C139" s="13"/>
      <c r="D139" s="191" t="s">
        <v>519</v>
      </c>
      <c r="E139" s="206" t="s">
        <v>1</v>
      </c>
      <c r="F139" s="207" t="s">
        <v>3894</v>
      </c>
      <c r="G139" s="13"/>
      <c r="H139" s="208">
        <v>19.32</v>
      </c>
      <c r="I139" s="209"/>
      <c r="J139" s="13"/>
      <c r="K139" s="13"/>
      <c r="L139" s="205"/>
      <c r="M139" s="210"/>
      <c r="N139" s="211"/>
      <c r="O139" s="211"/>
      <c r="P139" s="211"/>
      <c r="Q139" s="211"/>
      <c r="R139" s="211"/>
      <c r="S139" s="211"/>
      <c r="T139" s="21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06" t="s">
        <v>519</v>
      </c>
      <c r="AU139" s="206" t="s">
        <v>89</v>
      </c>
      <c r="AV139" s="13" t="s">
        <v>89</v>
      </c>
      <c r="AW139" s="13" t="s">
        <v>35</v>
      </c>
      <c r="AX139" s="13" t="s">
        <v>79</v>
      </c>
      <c r="AY139" s="206" t="s">
        <v>230</v>
      </c>
    </row>
    <row r="140" s="14" customFormat="1">
      <c r="A140" s="14"/>
      <c r="B140" s="213"/>
      <c r="C140" s="14"/>
      <c r="D140" s="191" t="s">
        <v>519</v>
      </c>
      <c r="E140" s="214" t="s">
        <v>1</v>
      </c>
      <c r="F140" s="215" t="s">
        <v>534</v>
      </c>
      <c r="G140" s="14"/>
      <c r="H140" s="216">
        <v>19.32</v>
      </c>
      <c r="I140" s="217"/>
      <c r="J140" s="14"/>
      <c r="K140" s="14"/>
      <c r="L140" s="213"/>
      <c r="M140" s="218"/>
      <c r="N140" s="219"/>
      <c r="O140" s="219"/>
      <c r="P140" s="219"/>
      <c r="Q140" s="219"/>
      <c r="R140" s="219"/>
      <c r="S140" s="219"/>
      <c r="T140" s="220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14" t="s">
        <v>519</v>
      </c>
      <c r="AU140" s="214" t="s">
        <v>89</v>
      </c>
      <c r="AV140" s="14" t="s">
        <v>235</v>
      </c>
      <c r="AW140" s="14" t="s">
        <v>35</v>
      </c>
      <c r="AX140" s="14" t="s">
        <v>79</v>
      </c>
      <c r="AY140" s="214" t="s">
        <v>230</v>
      </c>
    </row>
    <row r="141" s="13" customFormat="1">
      <c r="A141" s="13"/>
      <c r="B141" s="205"/>
      <c r="C141" s="13"/>
      <c r="D141" s="191" t="s">
        <v>519</v>
      </c>
      <c r="E141" s="206" t="s">
        <v>1</v>
      </c>
      <c r="F141" s="207" t="s">
        <v>3897</v>
      </c>
      <c r="G141" s="13"/>
      <c r="H141" s="208">
        <v>2.8980000000000001</v>
      </c>
      <c r="I141" s="209"/>
      <c r="J141" s="13"/>
      <c r="K141" s="13"/>
      <c r="L141" s="205"/>
      <c r="M141" s="210"/>
      <c r="N141" s="211"/>
      <c r="O141" s="211"/>
      <c r="P141" s="211"/>
      <c r="Q141" s="211"/>
      <c r="R141" s="211"/>
      <c r="S141" s="211"/>
      <c r="T141" s="21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6" t="s">
        <v>519</v>
      </c>
      <c r="AU141" s="206" t="s">
        <v>89</v>
      </c>
      <c r="AV141" s="13" t="s">
        <v>89</v>
      </c>
      <c r="AW141" s="13" t="s">
        <v>35</v>
      </c>
      <c r="AX141" s="13" t="s">
        <v>79</v>
      </c>
      <c r="AY141" s="206" t="s">
        <v>230</v>
      </c>
    </row>
    <row r="142" s="14" customFormat="1">
      <c r="A142" s="14"/>
      <c r="B142" s="213"/>
      <c r="C142" s="14"/>
      <c r="D142" s="191" t="s">
        <v>519</v>
      </c>
      <c r="E142" s="214" t="s">
        <v>1</v>
      </c>
      <c r="F142" s="215" t="s">
        <v>534</v>
      </c>
      <c r="G142" s="14"/>
      <c r="H142" s="216">
        <v>2.8980000000000001</v>
      </c>
      <c r="I142" s="217"/>
      <c r="J142" s="14"/>
      <c r="K142" s="14"/>
      <c r="L142" s="213"/>
      <c r="M142" s="218"/>
      <c r="N142" s="219"/>
      <c r="O142" s="219"/>
      <c r="P142" s="219"/>
      <c r="Q142" s="219"/>
      <c r="R142" s="219"/>
      <c r="S142" s="219"/>
      <c r="T142" s="220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14" t="s">
        <v>519</v>
      </c>
      <c r="AU142" s="214" t="s">
        <v>89</v>
      </c>
      <c r="AV142" s="14" t="s">
        <v>235</v>
      </c>
      <c r="AW142" s="14" t="s">
        <v>35</v>
      </c>
      <c r="AX142" s="14" t="s">
        <v>87</v>
      </c>
      <c r="AY142" s="214" t="s">
        <v>230</v>
      </c>
    </row>
    <row r="143" s="2" customFormat="1" ht="21.75" customHeight="1">
      <c r="A143" s="38"/>
      <c r="B143" s="177"/>
      <c r="C143" s="178" t="s">
        <v>241</v>
      </c>
      <c r="D143" s="178" t="s">
        <v>231</v>
      </c>
      <c r="E143" s="179" t="s">
        <v>3631</v>
      </c>
      <c r="F143" s="180" t="s">
        <v>3632</v>
      </c>
      <c r="G143" s="181" t="s">
        <v>578</v>
      </c>
      <c r="H143" s="182">
        <v>2.8980000000000001</v>
      </c>
      <c r="I143" s="183"/>
      <c r="J143" s="184">
        <f>ROUND(I143*H143,2)</f>
        <v>0</v>
      </c>
      <c r="K143" s="180" t="s">
        <v>515</v>
      </c>
      <c r="L143" s="39"/>
      <c r="M143" s="185" t="s">
        <v>1</v>
      </c>
      <c r="N143" s="186" t="s">
        <v>44</v>
      </c>
      <c r="O143" s="77"/>
      <c r="P143" s="187">
        <f>O143*H143</f>
        <v>0</v>
      </c>
      <c r="Q143" s="187">
        <v>0</v>
      </c>
      <c r="R143" s="187">
        <f>Q143*H143</f>
        <v>0</v>
      </c>
      <c r="S143" s="187">
        <v>0</v>
      </c>
      <c r="T143" s="18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9" t="s">
        <v>235</v>
      </c>
      <c r="AT143" s="189" t="s">
        <v>231</v>
      </c>
      <c r="AU143" s="189" t="s">
        <v>89</v>
      </c>
      <c r="AY143" s="19" t="s">
        <v>230</v>
      </c>
      <c r="BE143" s="190">
        <f>IF(N143="základní",J143,0)</f>
        <v>0</v>
      </c>
      <c r="BF143" s="190">
        <f>IF(N143="snížená",J143,0)</f>
        <v>0</v>
      </c>
      <c r="BG143" s="190">
        <f>IF(N143="zákl. přenesená",J143,0)</f>
        <v>0</v>
      </c>
      <c r="BH143" s="190">
        <f>IF(N143="sníž. přenesená",J143,0)</f>
        <v>0</v>
      </c>
      <c r="BI143" s="190">
        <f>IF(N143="nulová",J143,0)</f>
        <v>0</v>
      </c>
      <c r="BJ143" s="19" t="s">
        <v>87</v>
      </c>
      <c r="BK143" s="190">
        <f>ROUND(I143*H143,2)</f>
        <v>0</v>
      </c>
      <c r="BL143" s="19" t="s">
        <v>235</v>
      </c>
      <c r="BM143" s="189" t="s">
        <v>3898</v>
      </c>
    </row>
    <row r="144" s="2" customFormat="1">
      <c r="A144" s="38"/>
      <c r="B144" s="39"/>
      <c r="C144" s="38"/>
      <c r="D144" s="191" t="s">
        <v>237</v>
      </c>
      <c r="E144" s="38"/>
      <c r="F144" s="192" t="s">
        <v>3634</v>
      </c>
      <c r="G144" s="38"/>
      <c r="H144" s="38"/>
      <c r="I144" s="193"/>
      <c r="J144" s="38"/>
      <c r="K144" s="38"/>
      <c r="L144" s="39"/>
      <c r="M144" s="194"/>
      <c r="N144" s="195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237</v>
      </c>
      <c r="AU144" s="19" t="s">
        <v>89</v>
      </c>
    </row>
    <row r="145" s="2" customFormat="1">
      <c r="A145" s="38"/>
      <c r="B145" s="39"/>
      <c r="C145" s="38"/>
      <c r="D145" s="199" t="s">
        <v>397</v>
      </c>
      <c r="E145" s="38"/>
      <c r="F145" s="200" t="s">
        <v>3635</v>
      </c>
      <c r="G145" s="38"/>
      <c r="H145" s="38"/>
      <c r="I145" s="193"/>
      <c r="J145" s="38"/>
      <c r="K145" s="38"/>
      <c r="L145" s="39"/>
      <c r="M145" s="194"/>
      <c r="N145" s="195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397</v>
      </c>
      <c r="AU145" s="19" t="s">
        <v>89</v>
      </c>
    </row>
    <row r="146" s="15" customFormat="1">
      <c r="A146" s="15"/>
      <c r="B146" s="221"/>
      <c r="C146" s="15"/>
      <c r="D146" s="191" t="s">
        <v>519</v>
      </c>
      <c r="E146" s="222" t="s">
        <v>1</v>
      </c>
      <c r="F146" s="223" t="s">
        <v>3767</v>
      </c>
      <c r="G146" s="15"/>
      <c r="H146" s="222" t="s">
        <v>1</v>
      </c>
      <c r="I146" s="224"/>
      <c r="J146" s="15"/>
      <c r="K146" s="15"/>
      <c r="L146" s="221"/>
      <c r="M146" s="225"/>
      <c r="N146" s="226"/>
      <c r="O146" s="226"/>
      <c r="P146" s="226"/>
      <c r="Q146" s="226"/>
      <c r="R146" s="226"/>
      <c r="S146" s="226"/>
      <c r="T146" s="227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22" t="s">
        <v>519</v>
      </c>
      <c r="AU146" s="222" t="s">
        <v>89</v>
      </c>
      <c r="AV146" s="15" t="s">
        <v>87</v>
      </c>
      <c r="AW146" s="15" t="s">
        <v>35</v>
      </c>
      <c r="AX146" s="15" t="s">
        <v>79</v>
      </c>
      <c r="AY146" s="222" t="s">
        <v>230</v>
      </c>
    </row>
    <row r="147" s="13" customFormat="1">
      <c r="A147" s="13"/>
      <c r="B147" s="205"/>
      <c r="C147" s="13"/>
      <c r="D147" s="191" t="s">
        <v>519</v>
      </c>
      <c r="E147" s="206" t="s">
        <v>1</v>
      </c>
      <c r="F147" s="207" t="s">
        <v>3894</v>
      </c>
      <c r="G147" s="13"/>
      <c r="H147" s="208">
        <v>19.32</v>
      </c>
      <c r="I147" s="209"/>
      <c r="J147" s="13"/>
      <c r="K147" s="13"/>
      <c r="L147" s="205"/>
      <c r="M147" s="210"/>
      <c r="N147" s="211"/>
      <c r="O147" s="211"/>
      <c r="P147" s="211"/>
      <c r="Q147" s="211"/>
      <c r="R147" s="211"/>
      <c r="S147" s="211"/>
      <c r="T147" s="21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6" t="s">
        <v>519</v>
      </c>
      <c r="AU147" s="206" t="s">
        <v>89</v>
      </c>
      <c r="AV147" s="13" t="s">
        <v>89</v>
      </c>
      <c r="AW147" s="13" t="s">
        <v>35</v>
      </c>
      <c r="AX147" s="13" t="s">
        <v>79</v>
      </c>
      <c r="AY147" s="206" t="s">
        <v>230</v>
      </c>
    </row>
    <row r="148" s="14" customFormat="1">
      <c r="A148" s="14"/>
      <c r="B148" s="213"/>
      <c r="C148" s="14"/>
      <c r="D148" s="191" t="s">
        <v>519</v>
      </c>
      <c r="E148" s="214" t="s">
        <v>1</v>
      </c>
      <c r="F148" s="215" t="s">
        <v>534</v>
      </c>
      <c r="G148" s="14"/>
      <c r="H148" s="216">
        <v>19.32</v>
      </c>
      <c r="I148" s="217"/>
      <c r="J148" s="14"/>
      <c r="K148" s="14"/>
      <c r="L148" s="213"/>
      <c r="M148" s="218"/>
      <c r="N148" s="219"/>
      <c r="O148" s="219"/>
      <c r="P148" s="219"/>
      <c r="Q148" s="219"/>
      <c r="R148" s="219"/>
      <c r="S148" s="219"/>
      <c r="T148" s="22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14" t="s">
        <v>519</v>
      </c>
      <c r="AU148" s="214" t="s">
        <v>89</v>
      </c>
      <c r="AV148" s="14" t="s">
        <v>235</v>
      </c>
      <c r="AW148" s="14" t="s">
        <v>35</v>
      </c>
      <c r="AX148" s="14" t="s">
        <v>79</v>
      </c>
      <c r="AY148" s="214" t="s">
        <v>230</v>
      </c>
    </row>
    <row r="149" s="13" customFormat="1">
      <c r="A149" s="13"/>
      <c r="B149" s="205"/>
      <c r="C149" s="13"/>
      <c r="D149" s="191" t="s">
        <v>519</v>
      </c>
      <c r="E149" s="206" t="s">
        <v>1</v>
      </c>
      <c r="F149" s="207" t="s">
        <v>3897</v>
      </c>
      <c r="G149" s="13"/>
      <c r="H149" s="208">
        <v>2.8980000000000001</v>
      </c>
      <c r="I149" s="209"/>
      <c r="J149" s="13"/>
      <c r="K149" s="13"/>
      <c r="L149" s="205"/>
      <c r="M149" s="210"/>
      <c r="N149" s="211"/>
      <c r="O149" s="211"/>
      <c r="P149" s="211"/>
      <c r="Q149" s="211"/>
      <c r="R149" s="211"/>
      <c r="S149" s="211"/>
      <c r="T149" s="21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6" t="s">
        <v>519</v>
      </c>
      <c r="AU149" s="206" t="s">
        <v>89</v>
      </c>
      <c r="AV149" s="13" t="s">
        <v>89</v>
      </c>
      <c r="AW149" s="13" t="s">
        <v>35</v>
      </c>
      <c r="AX149" s="13" t="s">
        <v>79</v>
      </c>
      <c r="AY149" s="206" t="s">
        <v>230</v>
      </c>
    </row>
    <row r="150" s="14" customFormat="1">
      <c r="A150" s="14"/>
      <c r="B150" s="213"/>
      <c r="C150" s="14"/>
      <c r="D150" s="191" t="s">
        <v>519</v>
      </c>
      <c r="E150" s="214" t="s">
        <v>1</v>
      </c>
      <c r="F150" s="215" t="s">
        <v>534</v>
      </c>
      <c r="G150" s="14"/>
      <c r="H150" s="216">
        <v>2.8980000000000001</v>
      </c>
      <c r="I150" s="217"/>
      <c r="J150" s="14"/>
      <c r="K150" s="14"/>
      <c r="L150" s="213"/>
      <c r="M150" s="218"/>
      <c r="N150" s="219"/>
      <c r="O150" s="219"/>
      <c r="P150" s="219"/>
      <c r="Q150" s="219"/>
      <c r="R150" s="219"/>
      <c r="S150" s="219"/>
      <c r="T150" s="220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14" t="s">
        <v>519</v>
      </c>
      <c r="AU150" s="214" t="s">
        <v>89</v>
      </c>
      <c r="AV150" s="14" t="s">
        <v>235</v>
      </c>
      <c r="AW150" s="14" t="s">
        <v>35</v>
      </c>
      <c r="AX150" s="14" t="s">
        <v>87</v>
      </c>
      <c r="AY150" s="214" t="s">
        <v>230</v>
      </c>
    </row>
    <row r="151" s="2" customFormat="1" ht="21.75" customHeight="1">
      <c r="A151" s="38"/>
      <c r="B151" s="177"/>
      <c r="C151" s="178" t="s">
        <v>235</v>
      </c>
      <c r="D151" s="178" t="s">
        <v>231</v>
      </c>
      <c r="E151" s="179" t="s">
        <v>3637</v>
      </c>
      <c r="F151" s="180" t="s">
        <v>3638</v>
      </c>
      <c r="G151" s="181" t="s">
        <v>578</v>
      </c>
      <c r="H151" s="182">
        <v>3.8639999999999999</v>
      </c>
      <c r="I151" s="183"/>
      <c r="J151" s="184">
        <f>ROUND(I151*H151,2)</f>
        <v>0</v>
      </c>
      <c r="K151" s="180" t="s">
        <v>515</v>
      </c>
      <c r="L151" s="39"/>
      <c r="M151" s="185" t="s">
        <v>1</v>
      </c>
      <c r="N151" s="186" t="s">
        <v>44</v>
      </c>
      <c r="O151" s="77"/>
      <c r="P151" s="187">
        <f>O151*H151</f>
        <v>0</v>
      </c>
      <c r="Q151" s="187">
        <v>0</v>
      </c>
      <c r="R151" s="187">
        <f>Q151*H151</f>
        <v>0</v>
      </c>
      <c r="S151" s="187">
        <v>0</v>
      </c>
      <c r="T151" s="18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89" t="s">
        <v>235</v>
      </c>
      <c r="AT151" s="189" t="s">
        <v>231</v>
      </c>
      <c r="AU151" s="189" t="s">
        <v>89</v>
      </c>
      <c r="AY151" s="19" t="s">
        <v>230</v>
      </c>
      <c r="BE151" s="190">
        <f>IF(N151="základní",J151,0)</f>
        <v>0</v>
      </c>
      <c r="BF151" s="190">
        <f>IF(N151="snížená",J151,0)</f>
        <v>0</v>
      </c>
      <c r="BG151" s="190">
        <f>IF(N151="zákl. přenesená",J151,0)</f>
        <v>0</v>
      </c>
      <c r="BH151" s="190">
        <f>IF(N151="sníž. přenesená",J151,0)</f>
        <v>0</v>
      </c>
      <c r="BI151" s="190">
        <f>IF(N151="nulová",J151,0)</f>
        <v>0</v>
      </c>
      <c r="BJ151" s="19" t="s">
        <v>87</v>
      </c>
      <c r="BK151" s="190">
        <f>ROUND(I151*H151,2)</f>
        <v>0</v>
      </c>
      <c r="BL151" s="19" t="s">
        <v>235</v>
      </c>
      <c r="BM151" s="189" t="s">
        <v>3899</v>
      </c>
    </row>
    <row r="152" s="2" customFormat="1">
      <c r="A152" s="38"/>
      <c r="B152" s="39"/>
      <c r="C152" s="38"/>
      <c r="D152" s="191" t="s">
        <v>237</v>
      </c>
      <c r="E152" s="38"/>
      <c r="F152" s="192" t="s">
        <v>3640</v>
      </c>
      <c r="G152" s="38"/>
      <c r="H152" s="38"/>
      <c r="I152" s="193"/>
      <c r="J152" s="38"/>
      <c r="K152" s="38"/>
      <c r="L152" s="39"/>
      <c r="M152" s="194"/>
      <c r="N152" s="195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237</v>
      </c>
      <c r="AU152" s="19" t="s">
        <v>89</v>
      </c>
    </row>
    <row r="153" s="2" customFormat="1">
      <c r="A153" s="38"/>
      <c r="B153" s="39"/>
      <c r="C153" s="38"/>
      <c r="D153" s="199" t="s">
        <v>397</v>
      </c>
      <c r="E153" s="38"/>
      <c r="F153" s="200" t="s">
        <v>3641</v>
      </c>
      <c r="G153" s="38"/>
      <c r="H153" s="38"/>
      <c r="I153" s="193"/>
      <c r="J153" s="38"/>
      <c r="K153" s="38"/>
      <c r="L153" s="39"/>
      <c r="M153" s="194"/>
      <c r="N153" s="195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397</v>
      </c>
      <c r="AU153" s="19" t="s">
        <v>89</v>
      </c>
    </row>
    <row r="154" s="15" customFormat="1">
      <c r="A154" s="15"/>
      <c r="B154" s="221"/>
      <c r="C154" s="15"/>
      <c r="D154" s="191" t="s">
        <v>519</v>
      </c>
      <c r="E154" s="222" t="s">
        <v>1</v>
      </c>
      <c r="F154" s="223" t="s">
        <v>3767</v>
      </c>
      <c r="G154" s="15"/>
      <c r="H154" s="222" t="s">
        <v>1</v>
      </c>
      <c r="I154" s="224"/>
      <c r="J154" s="15"/>
      <c r="K154" s="15"/>
      <c r="L154" s="221"/>
      <c r="M154" s="225"/>
      <c r="N154" s="226"/>
      <c r="O154" s="226"/>
      <c r="P154" s="226"/>
      <c r="Q154" s="226"/>
      <c r="R154" s="226"/>
      <c r="S154" s="226"/>
      <c r="T154" s="227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22" t="s">
        <v>519</v>
      </c>
      <c r="AU154" s="222" t="s">
        <v>89</v>
      </c>
      <c r="AV154" s="15" t="s">
        <v>87</v>
      </c>
      <c r="AW154" s="15" t="s">
        <v>35</v>
      </c>
      <c r="AX154" s="15" t="s">
        <v>79</v>
      </c>
      <c r="AY154" s="222" t="s">
        <v>230</v>
      </c>
    </row>
    <row r="155" s="13" customFormat="1">
      <c r="A155" s="13"/>
      <c r="B155" s="205"/>
      <c r="C155" s="13"/>
      <c r="D155" s="191" t="s">
        <v>519</v>
      </c>
      <c r="E155" s="206" t="s">
        <v>1</v>
      </c>
      <c r="F155" s="207" t="s">
        <v>3894</v>
      </c>
      <c r="G155" s="13"/>
      <c r="H155" s="208">
        <v>19.32</v>
      </c>
      <c r="I155" s="209"/>
      <c r="J155" s="13"/>
      <c r="K155" s="13"/>
      <c r="L155" s="205"/>
      <c r="M155" s="210"/>
      <c r="N155" s="211"/>
      <c r="O155" s="211"/>
      <c r="P155" s="211"/>
      <c r="Q155" s="211"/>
      <c r="R155" s="211"/>
      <c r="S155" s="211"/>
      <c r="T155" s="21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06" t="s">
        <v>519</v>
      </c>
      <c r="AU155" s="206" t="s">
        <v>89</v>
      </c>
      <c r="AV155" s="13" t="s">
        <v>89</v>
      </c>
      <c r="AW155" s="13" t="s">
        <v>35</v>
      </c>
      <c r="AX155" s="13" t="s">
        <v>79</v>
      </c>
      <c r="AY155" s="206" t="s">
        <v>230</v>
      </c>
    </row>
    <row r="156" s="14" customFormat="1">
      <c r="A156" s="14"/>
      <c r="B156" s="213"/>
      <c r="C156" s="14"/>
      <c r="D156" s="191" t="s">
        <v>519</v>
      </c>
      <c r="E156" s="214" t="s">
        <v>1</v>
      </c>
      <c r="F156" s="215" t="s">
        <v>534</v>
      </c>
      <c r="G156" s="14"/>
      <c r="H156" s="216">
        <v>19.32</v>
      </c>
      <c r="I156" s="217"/>
      <c r="J156" s="14"/>
      <c r="K156" s="14"/>
      <c r="L156" s="213"/>
      <c r="M156" s="218"/>
      <c r="N156" s="219"/>
      <c r="O156" s="219"/>
      <c r="P156" s="219"/>
      <c r="Q156" s="219"/>
      <c r="R156" s="219"/>
      <c r="S156" s="219"/>
      <c r="T156" s="220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14" t="s">
        <v>519</v>
      </c>
      <c r="AU156" s="214" t="s">
        <v>89</v>
      </c>
      <c r="AV156" s="14" t="s">
        <v>235</v>
      </c>
      <c r="AW156" s="14" t="s">
        <v>35</v>
      </c>
      <c r="AX156" s="14" t="s">
        <v>79</v>
      </c>
      <c r="AY156" s="214" t="s">
        <v>230</v>
      </c>
    </row>
    <row r="157" s="13" customFormat="1">
      <c r="A157" s="13"/>
      <c r="B157" s="205"/>
      <c r="C157" s="13"/>
      <c r="D157" s="191" t="s">
        <v>519</v>
      </c>
      <c r="E157" s="206" t="s">
        <v>1</v>
      </c>
      <c r="F157" s="207" t="s">
        <v>3900</v>
      </c>
      <c r="G157" s="13"/>
      <c r="H157" s="208">
        <v>3.8639999999999999</v>
      </c>
      <c r="I157" s="209"/>
      <c r="J157" s="13"/>
      <c r="K157" s="13"/>
      <c r="L157" s="205"/>
      <c r="M157" s="210"/>
      <c r="N157" s="211"/>
      <c r="O157" s="211"/>
      <c r="P157" s="211"/>
      <c r="Q157" s="211"/>
      <c r="R157" s="211"/>
      <c r="S157" s="211"/>
      <c r="T157" s="21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6" t="s">
        <v>519</v>
      </c>
      <c r="AU157" s="206" t="s">
        <v>89</v>
      </c>
      <c r="AV157" s="13" t="s">
        <v>89</v>
      </c>
      <c r="AW157" s="13" t="s">
        <v>35</v>
      </c>
      <c r="AX157" s="13" t="s">
        <v>79</v>
      </c>
      <c r="AY157" s="206" t="s">
        <v>230</v>
      </c>
    </row>
    <row r="158" s="14" customFormat="1">
      <c r="A158" s="14"/>
      <c r="B158" s="213"/>
      <c r="C158" s="14"/>
      <c r="D158" s="191" t="s">
        <v>519</v>
      </c>
      <c r="E158" s="214" t="s">
        <v>1</v>
      </c>
      <c r="F158" s="215" t="s">
        <v>534</v>
      </c>
      <c r="G158" s="14"/>
      <c r="H158" s="216">
        <v>3.8639999999999999</v>
      </c>
      <c r="I158" s="217"/>
      <c r="J158" s="14"/>
      <c r="K158" s="14"/>
      <c r="L158" s="213"/>
      <c r="M158" s="218"/>
      <c r="N158" s="219"/>
      <c r="O158" s="219"/>
      <c r="P158" s="219"/>
      <c r="Q158" s="219"/>
      <c r="R158" s="219"/>
      <c r="S158" s="219"/>
      <c r="T158" s="22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14" t="s">
        <v>519</v>
      </c>
      <c r="AU158" s="214" t="s">
        <v>89</v>
      </c>
      <c r="AV158" s="14" t="s">
        <v>235</v>
      </c>
      <c r="AW158" s="14" t="s">
        <v>35</v>
      </c>
      <c r="AX158" s="14" t="s">
        <v>87</v>
      </c>
      <c r="AY158" s="214" t="s">
        <v>230</v>
      </c>
    </row>
    <row r="159" s="2" customFormat="1" ht="21.75" customHeight="1">
      <c r="A159" s="38"/>
      <c r="B159" s="177"/>
      <c r="C159" s="178" t="s">
        <v>248</v>
      </c>
      <c r="D159" s="178" t="s">
        <v>231</v>
      </c>
      <c r="E159" s="179" t="s">
        <v>689</v>
      </c>
      <c r="F159" s="180" t="s">
        <v>690</v>
      </c>
      <c r="G159" s="181" t="s">
        <v>578</v>
      </c>
      <c r="H159" s="182">
        <v>9.6600000000000001</v>
      </c>
      <c r="I159" s="183"/>
      <c r="J159" s="184">
        <f>ROUND(I159*H159,2)</f>
        <v>0</v>
      </c>
      <c r="K159" s="180" t="s">
        <v>515</v>
      </c>
      <c r="L159" s="39"/>
      <c r="M159" s="185" t="s">
        <v>1</v>
      </c>
      <c r="N159" s="186" t="s">
        <v>44</v>
      </c>
      <c r="O159" s="77"/>
      <c r="P159" s="187">
        <f>O159*H159</f>
        <v>0</v>
      </c>
      <c r="Q159" s="187">
        <v>0</v>
      </c>
      <c r="R159" s="187">
        <f>Q159*H159</f>
        <v>0</v>
      </c>
      <c r="S159" s="187">
        <v>0</v>
      </c>
      <c r="T159" s="18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89" t="s">
        <v>235</v>
      </c>
      <c r="AT159" s="189" t="s">
        <v>231</v>
      </c>
      <c r="AU159" s="189" t="s">
        <v>89</v>
      </c>
      <c r="AY159" s="19" t="s">
        <v>230</v>
      </c>
      <c r="BE159" s="190">
        <f>IF(N159="základní",J159,0)</f>
        <v>0</v>
      </c>
      <c r="BF159" s="190">
        <f>IF(N159="snížená",J159,0)</f>
        <v>0</v>
      </c>
      <c r="BG159" s="190">
        <f>IF(N159="zákl. přenesená",J159,0)</f>
        <v>0</v>
      </c>
      <c r="BH159" s="190">
        <f>IF(N159="sníž. přenesená",J159,0)</f>
        <v>0</v>
      </c>
      <c r="BI159" s="190">
        <f>IF(N159="nulová",J159,0)</f>
        <v>0</v>
      </c>
      <c r="BJ159" s="19" t="s">
        <v>87</v>
      </c>
      <c r="BK159" s="190">
        <f>ROUND(I159*H159,2)</f>
        <v>0</v>
      </c>
      <c r="BL159" s="19" t="s">
        <v>235</v>
      </c>
      <c r="BM159" s="189" t="s">
        <v>3901</v>
      </c>
    </row>
    <row r="160" s="2" customFormat="1">
      <c r="A160" s="38"/>
      <c r="B160" s="39"/>
      <c r="C160" s="38"/>
      <c r="D160" s="191" t="s">
        <v>237</v>
      </c>
      <c r="E160" s="38"/>
      <c r="F160" s="192" t="s">
        <v>692</v>
      </c>
      <c r="G160" s="38"/>
      <c r="H160" s="38"/>
      <c r="I160" s="193"/>
      <c r="J160" s="38"/>
      <c r="K160" s="38"/>
      <c r="L160" s="39"/>
      <c r="M160" s="194"/>
      <c r="N160" s="195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237</v>
      </c>
      <c r="AU160" s="19" t="s">
        <v>89</v>
      </c>
    </row>
    <row r="161" s="2" customFormat="1">
      <c r="A161" s="38"/>
      <c r="B161" s="39"/>
      <c r="C161" s="38"/>
      <c r="D161" s="199" t="s">
        <v>397</v>
      </c>
      <c r="E161" s="38"/>
      <c r="F161" s="200" t="s">
        <v>693</v>
      </c>
      <c r="G161" s="38"/>
      <c r="H161" s="38"/>
      <c r="I161" s="193"/>
      <c r="J161" s="38"/>
      <c r="K161" s="38"/>
      <c r="L161" s="39"/>
      <c r="M161" s="194"/>
      <c r="N161" s="195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397</v>
      </c>
      <c r="AU161" s="19" t="s">
        <v>89</v>
      </c>
    </row>
    <row r="162" s="15" customFormat="1">
      <c r="A162" s="15"/>
      <c r="B162" s="221"/>
      <c r="C162" s="15"/>
      <c r="D162" s="191" t="s">
        <v>519</v>
      </c>
      <c r="E162" s="222" t="s">
        <v>1</v>
      </c>
      <c r="F162" s="223" t="s">
        <v>2039</v>
      </c>
      <c r="G162" s="15"/>
      <c r="H162" s="222" t="s">
        <v>1</v>
      </c>
      <c r="I162" s="224"/>
      <c r="J162" s="15"/>
      <c r="K162" s="15"/>
      <c r="L162" s="221"/>
      <c r="M162" s="225"/>
      <c r="N162" s="226"/>
      <c r="O162" s="226"/>
      <c r="P162" s="226"/>
      <c r="Q162" s="226"/>
      <c r="R162" s="226"/>
      <c r="S162" s="226"/>
      <c r="T162" s="227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22" t="s">
        <v>519</v>
      </c>
      <c r="AU162" s="222" t="s">
        <v>89</v>
      </c>
      <c r="AV162" s="15" t="s">
        <v>87</v>
      </c>
      <c r="AW162" s="15" t="s">
        <v>35</v>
      </c>
      <c r="AX162" s="15" t="s">
        <v>79</v>
      </c>
      <c r="AY162" s="222" t="s">
        <v>230</v>
      </c>
    </row>
    <row r="163" s="15" customFormat="1">
      <c r="A163" s="15"/>
      <c r="B163" s="221"/>
      <c r="C163" s="15"/>
      <c r="D163" s="191" t="s">
        <v>519</v>
      </c>
      <c r="E163" s="222" t="s">
        <v>1</v>
      </c>
      <c r="F163" s="223" t="s">
        <v>3767</v>
      </c>
      <c r="G163" s="15"/>
      <c r="H163" s="222" t="s">
        <v>1</v>
      </c>
      <c r="I163" s="224"/>
      <c r="J163" s="15"/>
      <c r="K163" s="15"/>
      <c r="L163" s="221"/>
      <c r="M163" s="225"/>
      <c r="N163" s="226"/>
      <c r="O163" s="226"/>
      <c r="P163" s="226"/>
      <c r="Q163" s="226"/>
      <c r="R163" s="226"/>
      <c r="S163" s="226"/>
      <c r="T163" s="227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22" t="s">
        <v>519</v>
      </c>
      <c r="AU163" s="222" t="s">
        <v>89</v>
      </c>
      <c r="AV163" s="15" t="s">
        <v>87</v>
      </c>
      <c r="AW163" s="15" t="s">
        <v>35</v>
      </c>
      <c r="AX163" s="15" t="s">
        <v>79</v>
      </c>
      <c r="AY163" s="222" t="s">
        <v>230</v>
      </c>
    </row>
    <row r="164" s="13" customFormat="1">
      <c r="A164" s="13"/>
      <c r="B164" s="205"/>
      <c r="C164" s="13"/>
      <c r="D164" s="191" t="s">
        <v>519</v>
      </c>
      <c r="E164" s="206" t="s">
        <v>1</v>
      </c>
      <c r="F164" s="207" t="s">
        <v>3894</v>
      </c>
      <c r="G164" s="13"/>
      <c r="H164" s="208">
        <v>19.32</v>
      </c>
      <c r="I164" s="209"/>
      <c r="J164" s="13"/>
      <c r="K164" s="13"/>
      <c r="L164" s="205"/>
      <c r="M164" s="210"/>
      <c r="N164" s="211"/>
      <c r="O164" s="211"/>
      <c r="P164" s="211"/>
      <c r="Q164" s="211"/>
      <c r="R164" s="211"/>
      <c r="S164" s="211"/>
      <c r="T164" s="21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06" t="s">
        <v>519</v>
      </c>
      <c r="AU164" s="206" t="s">
        <v>89</v>
      </c>
      <c r="AV164" s="13" t="s">
        <v>89</v>
      </c>
      <c r="AW164" s="13" t="s">
        <v>35</v>
      </c>
      <c r="AX164" s="13" t="s">
        <v>79</v>
      </c>
      <c r="AY164" s="206" t="s">
        <v>230</v>
      </c>
    </row>
    <row r="165" s="14" customFormat="1">
      <c r="A165" s="14"/>
      <c r="B165" s="213"/>
      <c r="C165" s="14"/>
      <c r="D165" s="191" t="s">
        <v>519</v>
      </c>
      <c r="E165" s="214" t="s">
        <v>1</v>
      </c>
      <c r="F165" s="215" t="s">
        <v>534</v>
      </c>
      <c r="G165" s="14"/>
      <c r="H165" s="216">
        <v>19.32</v>
      </c>
      <c r="I165" s="217"/>
      <c r="J165" s="14"/>
      <c r="K165" s="14"/>
      <c r="L165" s="213"/>
      <c r="M165" s="218"/>
      <c r="N165" s="219"/>
      <c r="O165" s="219"/>
      <c r="P165" s="219"/>
      <c r="Q165" s="219"/>
      <c r="R165" s="219"/>
      <c r="S165" s="219"/>
      <c r="T165" s="220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14" t="s">
        <v>519</v>
      </c>
      <c r="AU165" s="214" t="s">
        <v>89</v>
      </c>
      <c r="AV165" s="14" t="s">
        <v>235</v>
      </c>
      <c r="AW165" s="14" t="s">
        <v>35</v>
      </c>
      <c r="AX165" s="14" t="s">
        <v>79</v>
      </c>
      <c r="AY165" s="214" t="s">
        <v>230</v>
      </c>
    </row>
    <row r="166" s="13" customFormat="1">
      <c r="A166" s="13"/>
      <c r="B166" s="205"/>
      <c r="C166" s="13"/>
      <c r="D166" s="191" t="s">
        <v>519</v>
      </c>
      <c r="E166" s="206" t="s">
        <v>1</v>
      </c>
      <c r="F166" s="207" t="s">
        <v>3895</v>
      </c>
      <c r="G166" s="13"/>
      <c r="H166" s="208">
        <v>9.6600000000000001</v>
      </c>
      <c r="I166" s="209"/>
      <c r="J166" s="13"/>
      <c r="K166" s="13"/>
      <c r="L166" s="205"/>
      <c r="M166" s="210"/>
      <c r="N166" s="211"/>
      <c r="O166" s="211"/>
      <c r="P166" s="211"/>
      <c r="Q166" s="211"/>
      <c r="R166" s="211"/>
      <c r="S166" s="211"/>
      <c r="T166" s="21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06" t="s">
        <v>519</v>
      </c>
      <c r="AU166" s="206" t="s">
        <v>89</v>
      </c>
      <c r="AV166" s="13" t="s">
        <v>89</v>
      </c>
      <c r="AW166" s="13" t="s">
        <v>35</v>
      </c>
      <c r="AX166" s="13" t="s">
        <v>79</v>
      </c>
      <c r="AY166" s="206" t="s">
        <v>230</v>
      </c>
    </row>
    <row r="167" s="14" customFormat="1">
      <c r="A167" s="14"/>
      <c r="B167" s="213"/>
      <c r="C167" s="14"/>
      <c r="D167" s="191" t="s">
        <v>519</v>
      </c>
      <c r="E167" s="214" t="s">
        <v>1</v>
      </c>
      <c r="F167" s="215" t="s">
        <v>534</v>
      </c>
      <c r="G167" s="14"/>
      <c r="H167" s="216">
        <v>9.6600000000000001</v>
      </c>
      <c r="I167" s="217"/>
      <c r="J167" s="14"/>
      <c r="K167" s="14"/>
      <c r="L167" s="213"/>
      <c r="M167" s="218"/>
      <c r="N167" s="219"/>
      <c r="O167" s="219"/>
      <c r="P167" s="219"/>
      <c r="Q167" s="219"/>
      <c r="R167" s="219"/>
      <c r="S167" s="219"/>
      <c r="T167" s="220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14" t="s">
        <v>519</v>
      </c>
      <c r="AU167" s="214" t="s">
        <v>89</v>
      </c>
      <c r="AV167" s="14" t="s">
        <v>235</v>
      </c>
      <c r="AW167" s="14" t="s">
        <v>35</v>
      </c>
      <c r="AX167" s="14" t="s">
        <v>87</v>
      </c>
      <c r="AY167" s="214" t="s">
        <v>230</v>
      </c>
    </row>
    <row r="168" s="2" customFormat="1" ht="24.15" customHeight="1">
      <c r="A168" s="38"/>
      <c r="B168" s="177"/>
      <c r="C168" s="178" t="s">
        <v>252</v>
      </c>
      <c r="D168" s="178" t="s">
        <v>231</v>
      </c>
      <c r="E168" s="179" t="s">
        <v>698</v>
      </c>
      <c r="F168" s="180" t="s">
        <v>699</v>
      </c>
      <c r="G168" s="181" t="s">
        <v>578</v>
      </c>
      <c r="H168" s="182">
        <v>48.299999999999997</v>
      </c>
      <c r="I168" s="183"/>
      <c r="J168" s="184">
        <f>ROUND(I168*H168,2)</f>
        <v>0</v>
      </c>
      <c r="K168" s="180" t="s">
        <v>515</v>
      </c>
      <c r="L168" s="39"/>
      <c r="M168" s="185" t="s">
        <v>1</v>
      </c>
      <c r="N168" s="186" t="s">
        <v>44</v>
      </c>
      <c r="O168" s="77"/>
      <c r="P168" s="187">
        <f>O168*H168</f>
        <v>0</v>
      </c>
      <c r="Q168" s="187">
        <v>0</v>
      </c>
      <c r="R168" s="187">
        <f>Q168*H168</f>
        <v>0</v>
      </c>
      <c r="S168" s="187">
        <v>0</v>
      </c>
      <c r="T168" s="18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89" t="s">
        <v>235</v>
      </c>
      <c r="AT168" s="189" t="s">
        <v>231</v>
      </c>
      <c r="AU168" s="189" t="s">
        <v>89</v>
      </c>
      <c r="AY168" s="19" t="s">
        <v>230</v>
      </c>
      <c r="BE168" s="190">
        <f>IF(N168="základní",J168,0)</f>
        <v>0</v>
      </c>
      <c r="BF168" s="190">
        <f>IF(N168="snížená",J168,0)</f>
        <v>0</v>
      </c>
      <c r="BG168" s="190">
        <f>IF(N168="zákl. přenesená",J168,0)</f>
        <v>0</v>
      </c>
      <c r="BH168" s="190">
        <f>IF(N168="sníž. přenesená",J168,0)</f>
        <v>0</v>
      </c>
      <c r="BI168" s="190">
        <f>IF(N168="nulová",J168,0)</f>
        <v>0</v>
      </c>
      <c r="BJ168" s="19" t="s">
        <v>87</v>
      </c>
      <c r="BK168" s="190">
        <f>ROUND(I168*H168,2)</f>
        <v>0</v>
      </c>
      <c r="BL168" s="19" t="s">
        <v>235</v>
      </c>
      <c r="BM168" s="189" t="s">
        <v>3902</v>
      </c>
    </row>
    <row r="169" s="2" customFormat="1">
      <c r="A169" s="38"/>
      <c r="B169" s="39"/>
      <c r="C169" s="38"/>
      <c r="D169" s="191" t="s">
        <v>237</v>
      </c>
      <c r="E169" s="38"/>
      <c r="F169" s="192" t="s">
        <v>701</v>
      </c>
      <c r="G169" s="38"/>
      <c r="H169" s="38"/>
      <c r="I169" s="193"/>
      <c r="J169" s="38"/>
      <c r="K169" s="38"/>
      <c r="L169" s="39"/>
      <c r="M169" s="194"/>
      <c r="N169" s="195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237</v>
      </c>
      <c r="AU169" s="19" t="s">
        <v>89</v>
      </c>
    </row>
    <row r="170" s="2" customFormat="1">
      <c r="A170" s="38"/>
      <c r="B170" s="39"/>
      <c r="C170" s="38"/>
      <c r="D170" s="199" t="s">
        <v>397</v>
      </c>
      <c r="E170" s="38"/>
      <c r="F170" s="200" t="s">
        <v>702</v>
      </c>
      <c r="G170" s="38"/>
      <c r="H170" s="38"/>
      <c r="I170" s="193"/>
      <c r="J170" s="38"/>
      <c r="K170" s="38"/>
      <c r="L170" s="39"/>
      <c r="M170" s="194"/>
      <c r="N170" s="195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397</v>
      </c>
      <c r="AU170" s="19" t="s">
        <v>89</v>
      </c>
    </row>
    <row r="171" s="15" customFormat="1">
      <c r="A171" s="15"/>
      <c r="B171" s="221"/>
      <c r="C171" s="15"/>
      <c r="D171" s="191" t="s">
        <v>519</v>
      </c>
      <c r="E171" s="222" t="s">
        <v>1</v>
      </c>
      <c r="F171" s="223" t="s">
        <v>2039</v>
      </c>
      <c r="G171" s="15"/>
      <c r="H171" s="222" t="s">
        <v>1</v>
      </c>
      <c r="I171" s="224"/>
      <c r="J171" s="15"/>
      <c r="K171" s="15"/>
      <c r="L171" s="221"/>
      <c r="M171" s="225"/>
      <c r="N171" s="226"/>
      <c r="O171" s="226"/>
      <c r="P171" s="226"/>
      <c r="Q171" s="226"/>
      <c r="R171" s="226"/>
      <c r="S171" s="226"/>
      <c r="T171" s="227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22" t="s">
        <v>519</v>
      </c>
      <c r="AU171" s="222" t="s">
        <v>89</v>
      </c>
      <c r="AV171" s="15" t="s">
        <v>87</v>
      </c>
      <c r="AW171" s="15" t="s">
        <v>35</v>
      </c>
      <c r="AX171" s="15" t="s">
        <v>79</v>
      </c>
      <c r="AY171" s="222" t="s">
        <v>230</v>
      </c>
    </row>
    <row r="172" s="15" customFormat="1">
      <c r="A172" s="15"/>
      <c r="B172" s="221"/>
      <c r="C172" s="15"/>
      <c r="D172" s="191" t="s">
        <v>519</v>
      </c>
      <c r="E172" s="222" t="s">
        <v>1</v>
      </c>
      <c r="F172" s="223" t="s">
        <v>3767</v>
      </c>
      <c r="G172" s="15"/>
      <c r="H172" s="222" t="s">
        <v>1</v>
      </c>
      <c r="I172" s="224"/>
      <c r="J172" s="15"/>
      <c r="K172" s="15"/>
      <c r="L172" s="221"/>
      <c r="M172" s="225"/>
      <c r="N172" s="226"/>
      <c r="O172" s="226"/>
      <c r="P172" s="226"/>
      <c r="Q172" s="226"/>
      <c r="R172" s="226"/>
      <c r="S172" s="226"/>
      <c r="T172" s="227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22" t="s">
        <v>519</v>
      </c>
      <c r="AU172" s="222" t="s">
        <v>89</v>
      </c>
      <c r="AV172" s="15" t="s">
        <v>87</v>
      </c>
      <c r="AW172" s="15" t="s">
        <v>35</v>
      </c>
      <c r="AX172" s="15" t="s">
        <v>79</v>
      </c>
      <c r="AY172" s="222" t="s">
        <v>230</v>
      </c>
    </row>
    <row r="173" s="13" customFormat="1">
      <c r="A173" s="13"/>
      <c r="B173" s="205"/>
      <c r="C173" s="13"/>
      <c r="D173" s="191" t="s">
        <v>519</v>
      </c>
      <c r="E173" s="206" t="s">
        <v>1</v>
      </c>
      <c r="F173" s="207" t="s">
        <v>3894</v>
      </c>
      <c r="G173" s="13"/>
      <c r="H173" s="208">
        <v>19.32</v>
      </c>
      <c r="I173" s="209"/>
      <c r="J173" s="13"/>
      <c r="K173" s="13"/>
      <c r="L173" s="205"/>
      <c r="M173" s="210"/>
      <c r="N173" s="211"/>
      <c r="O173" s="211"/>
      <c r="P173" s="211"/>
      <c r="Q173" s="211"/>
      <c r="R173" s="211"/>
      <c r="S173" s="211"/>
      <c r="T173" s="21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06" t="s">
        <v>519</v>
      </c>
      <c r="AU173" s="206" t="s">
        <v>89</v>
      </c>
      <c r="AV173" s="13" t="s">
        <v>89</v>
      </c>
      <c r="AW173" s="13" t="s">
        <v>35</v>
      </c>
      <c r="AX173" s="13" t="s">
        <v>79</v>
      </c>
      <c r="AY173" s="206" t="s">
        <v>230</v>
      </c>
    </row>
    <row r="174" s="14" customFormat="1">
      <c r="A174" s="14"/>
      <c r="B174" s="213"/>
      <c r="C174" s="14"/>
      <c r="D174" s="191" t="s">
        <v>519</v>
      </c>
      <c r="E174" s="214" t="s">
        <v>1</v>
      </c>
      <c r="F174" s="215" t="s">
        <v>534</v>
      </c>
      <c r="G174" s="14"/>
      <c r="H174" s="216">
        <v>19.32</v>
      </c>
      <c r="I174" s="217"/>
      <c r="J174" s="14"/>
      <c r="K174" s="14"/>
      <c r="L174" s="213"/>
      <c r="M174" s="218"/>
      <c r="N174" s="219"/>
      <c r="O174" s="219"/>
      <c r="P174" s="219"/>
      <c r="Q174" s="219"/>
      <c r="R174" s="219"/>
      <c r="S174" s="219"/>
      <c r="T174" s="22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14" t="s">
        <v>519</v>
      </c>
      <c r="AU174" s="214" t="s">
        <v>89</v>
      </c>
      <c r="AV174" s="14" t="s">
        <v>235</v>
      </c>
      <c r="AW174" s="14" t="s">
        <v>35</v>
      </c>
      <c r="AX174" s="14" t="s">
        <v>79</v>
      </c>
      <c r="AY174" s="214" t="s">
        <v>230</v>
      </c>
    </row>
    <row r="175" s="13" customFormat="1">
      <c r="A175" s="13"/>
      <c r="B175" s="205"/>
      <c r="C175" s="13"/>
      <c r="D175" s="191" t="s">
        <v>519</v>
      </c>
      <c r="E175" s="206" t="s">
        <v>1</v>
      </c>
      <c r="F175" s="207" t="s">
        <v>3895</v>
      </c>
      <c r="G175" s="13"/>
      <c r="H175" s="208">
        <v>9.6600000000000001</v>
      </c>
      <c r="I175" s="209"/>
      <c r="J175" s="13"/>
      <c r="K175" s="13"/>
      <c r="L175" s="205"/>
      <c r="M175" s="210"/>
      <c r="N175" s="211"/>
      <c r="O175" s="211"/>
      <c r="P175" s="211"/>
      <c r="Q175" s="211"/>
      <c r="R175" s="211"/>
      <c r="S175" s="211"/>
      <c r="T175" s="21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6" t="s">
        <v>519</v>
      </c>
      <c r="AU175" s="206" t="s">
        <v>89</v>
      </c>
      <c r="AV175" s="13" t="s">
        <v>89</v>
      </c>
      <c r="AW175" s="13" t="s">
        <v>35</v>
      </c>
      <c r="AX175" s="13" t="s">
        <v>79</v>
      </c>
      <c r="AY175" s="206" t="s">
        <v>230</v>
      </c>
    </row>
    <row r="176" s="14" customFormat="1">
      <c r="A176" s="14"/>
      <c r="B176" s="213"/>
      <c r="C176" s="14"/>
      <c r="D176" s="191" t="s">
        <v>519</v>
      </c>
      <c r="E176" s="214" t="s">
        <v>1</v>
      </c>
      <c r="F176" s="215" t="s">
        <v>534</v>
      </c>
      <c r="G176" s="14"/>
      <c r="H176" s="216">
        <v>9.6600000000000001</v>
      </c>
      <c r="I176" s="217"/>
      <c r="J176" s="14"/>
      <c r="K176" s="14"/>
      <c r="L176" s="213"/>
      <c r="M176" s="218"/>
      <c r="N176" s="219"/>
      <c r="O176" s="219"/>
      <c r="P176" s="219"/>
      <c r="Q176" s="219"/>
      <c r="R176" s="219"/>
      <c r="S176" s="219"/>
      <c r="T176" s="220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14" t="s">
        <v>519</v>
      </c>
      <c r="AU176" s="214" t="s">
        <v>89</v>
      </c>
      <c r="AV176" s="14" t="s">
        <v>235</v>
      </c>
      <c r="AW176" s="14" t="s">
        <v>35</v>
      </c>
      <c r="AX176" s="14" t="s">
        <v>87</v>
      </c>
      <c r="AY176" s="214" t="s">
        <v>230</v>
      </c>
    </row>
    <row r="177" s="13" customFormat="1">
      <c r="A177" s="13"/>
      <c r="B177" s="205"/>
      <c r="C177" s="13"/>
      <c r="D177" s="191" t="s">
        <v>519</v>
      </c>
      <c r="E177" s="13"/>
      <c r="F177" s="207" t="s">
        <v>3903</v>
      </c>
      <c r="G177" s="13"/>
      <c r="H177" s="208">
        <v>48.299999999999997</v>
      </c>
      <c r="I177" s="209"/>
      <c r="J177" s="13"/>
      <c r="K177" s="13"/>
      <c r="L177" s="205"/>
      <c r="M177" s="210"/>
      <c r="N177" s="211"/>
      <c r="O177" s="211"/>
      <c r="P177" s="211"/>
      <c r="Q177" s="211"/>
      <c r="R177" s="211"/>
      <c r="S177" s="211"/>
      <c r="T177" s="21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06" t="s">
        <v>519</v>
      </c>
      <c r="AU177" s="206" t="s">
        <v>89</v>
      </c>
      <c r="AV177" s="13" t="s">
        <v>89</v>
      </c>
      <c r="AW177" s="13" t="s">
        <v>3</v>
      </c>
      <c r="AX177" s="13" t="s">
        <v>87</v>
      </c>
      <c r="AY177" s="206" t="s">
        <v>230</v>
      </c>
    </row>
    <row r="178" s="2" customFormat="1" ht="21.75" customHeight="1">
      <c r="A178" s="38"/>
      <c r="B178" s="177"/>
      <c r="C178" s="178" t="s">
        <v>256</v>
      </c>
      <c r="D178" s="178" t="s">
        <v>231</v>
      </c>
      <c r="E178" s="179" t="s">
        <v>704</v>
      </c>
      <c r="F178" s="180" t="s">
        <v>705</v>
      </c>
      <c r="G178" s="181" t="s">
        <v>578</v>
      </c>
      <c r="H178" s="182">
        <v>5.7960000000000003</v>
      </c>
      <c r="I178" s="183"/>
      <c r="J178" s="184">
        <f>ROUND(I178*H178,2)</f>
        <v>0</v>
      </c>
      <c r="K178" s="180" t="s">
        <v>515</v>
      </c>
      <c r="L178" s="39"/>
      <c r="M178" s="185" t="s">
        <v>1</v>
      </c>
      <c r="N178" s="186" t="s">
        <v>44</v>
      </c>
      <c r="O178" s="77"/>
      <c r="P178" s="187">
        <f>O178*H178</f>
        <v>0</v>
      </c>
      <c r="Q178" s="187">
        <v>0</v>
      </c>
      <c r="R178" s="187">
        <f>Q178*H178</f>
        <v>0</v>
      </c>
      <c r="S178" s="187">
        <v>0</v>
      </c>
      <c r="T178" s="18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89" t="s">
        <v>235</v>
      </c>
      <c r="AT178" s="189" t="s">
        <v>231</v>
      </c>
      <c r="AU178" s="189" t="s">
        <v>89</v>
      </c>
      <c r="AY178" s="19" t="s">
        <v>230</v>
      </c>
      <c r="BE178" s="190">
        <f>IF(N178="základní",J178,0)</f>
        <v>0</v>
      </c>
      <c r="BF178" s="190">
        <f>IF(N178="snížená",J178,0)</f>
        <v>0</v>
      </c>
      <c r="BG178" s="190">
        <f>IF(N178="zákl. přenesená",J178,0)</f>
        <v>0</v>
      </c>
      <c r="BH178" s="190">
        <f>IF(N178="sníž. přenesená",J178,0)</f>
        <v>0</v>
      </c>
      <c r="BI178" s="190">
        <f>IF(N178="nulová",J178,0)</f>
        <v>0</v>
      </c>
      <c r="BJ178" s="19" t="s">
        <v>87</v>
      </c>
      <c r="BK178" s="190">
        <f>ROUND(I178*H178,2)</f>
        <v>0</v>
      </c>
      <c r="BL178" s="19" t="s">
        <v>235</v>
      </c>
      <c r="BM178" s="189" t="s">
        <v>3904</v>
      </c>
    </row>
    <row r="179" s="2" customFormat="1">
      <c r="A179" s="38"/>
      <c r="B179" s="39"/>
      <c r="C179" s="38"/>
      <c r="D179" s="191" t="s">
        <v>237</v>
      </c>
      <c r="E179" s="38"/>
      <c r="F179" s="192" t="s">
        <v>707</v>
      </c>
      <c r="G179" s="38"/>
      <c r="H179" s="38"/>
      <c r="I179" s="193"/>
      <c r="J179" s="38"/>
      <c r="K179" s="38"/>
      <c r="L179" s="39"/>
      <c r="M179" s="194"/>
      <c r="N179" s="195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237</v>
      </c>
      <c r="AU179" s="19" t="s">
        <v>89</v>
      </c>
    </row>
    <row r="180" s="2" customFormat="1">
      <c r="A180" s="38"/>
      <c r="B180" s="39"/>
      <c r="C180" s="38"/>
      <c r="D180" s="199" t="s">
        <v>397</v>
      </c>
      <c r="E180" s="38"/>
      <c r="F180" s="200" t="s">
        <v>708</v>
      </c>
      <c r="G180" s="38"/>
      <c r="H180" s="38"/>
      <c r="I180" s="193"/>
      <c r="J180" s="38"/>
      <c r="K180" s="38"/>
      <c r="L180" s="39"/>
      <c r="M180" s="194"/>
      <c r="N180" s="195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397</v>
      </c>
      <c r="AU180" s="19" t="s">
        <v>89</v>
      </c>
    </row>
    <row r="181" s="15" customFormat="1">
      <c r="A181" s="15"/>
      <c r="B181" s="221"/>
      <c r="C181" s="15"/>
      <c r="D181" s="191" t="s">
        <v>519</v>
      </c>
      <c r="E181" s="222" t="s">
        <v>1</v>
      </c>
      <c r="F181" s="223" t="s">
        <v>2039</v>
      </c>
      <c r="G181" s="15"/>
      <c r="H181" s="222" t="s">
        <v>1</v>
      </c>
      <c r="I181" s="224"/>
      <c r="J181" s="15"/>
      <c r="K181" s="15"/>
      <c r="L181" s="221"/>
      <c r="M181" s="225"/>
      <c r="N181" s="226"/>
      <c r="O181" s="226"/>
      <c r="P181" s="226"/>
      <c r="Q181" s="226"/>
      <c r="R181" s="226"/>
      <c r="S181" s="226"/>
      <c r="T181" s="227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22" t="s">
        <v>519</v>
      </c>
      <c r="AU181" s="222" t="s">
        <v>89</v>
      </c>
      <c r="AV181" s="15" t="s">
        <v>87</v>
      </c>
      <c r="AW181" s="15" t="s">
        <v>35</v>
      </c>
      <c r="AX181" s="15" t="s">
        <v>79</v>
      </c>
      <c r="AY181" s="222" t="s">
        <v>230</v>
      </c>
    </row>
    <row r="182" s="13" customFormat="1">
      <c r="A182" s="13"/>
      <c r="B182" s="205"/>
      <c r="C182" s="13"/>
      <c r="D182" s="191" t="s">
        <v>519</v>
      </c>
      <c r="E182" s="206" t="s">
        <v>1</v>
      </c>
      <c r="F182" s="207" t="s">
        <v>3897</v>
      </c>
      <c r="G182" s="13"/>
      <c r="H182" s="208">
        <v>2.8980000000000001</v>
      </c>
      <c r="I182" s="209"/>
      <c r="J182" s="13"/>
      <c r="K182" s="13"/>
      <c r="L182" s="205"/>
      <c r="M182" s="210"/>
      <c r="N182" s="211"/>
      <c r="O182" s="211"/>
      <c r="P182" s="211"/>
      <c r="Q182" s="211"/>
      <c r="R182" s="211"/>
      <c r="S182" s="211"/>
      <c r="T182" s="21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06" t="s">
        <v>519</v>
      </c>
      <c r="AU182" s="206" t="s">
        <v>89</v>
      </c>
      <c r="AV182" s="13" t="s">
        <v>89</v>
      </c>
      <c r="AW182" s="13" t="s">
        <v>35</v>
      </c>
      <c r="AX182" s="13" t="s">
        <v>79</v>
      </c>
      <c r="AY182" s="206" t="s">
        <v>230</v>
      </c>
    </row>
    <row r="183" s="13" customFormat="1">
      <c r="A183" s="13"/>
      <c r="B183" s="205"/>
      <c r="C183" s="13"/>
      <c r="D183" s="191" t="s">
        <v>519</v>
      </c>
      <c r="E183" s="206" t="s">
        <v>1</v>
      </c>
      <c r="F183" s="207" t="s">
        <v>3897</v>
      </c>
      <c r="G183" s="13"/>
      <c r="H183" s="208">
        <v>2.8980000000000001</v>
      </c>
      <c r="I183" s="209"/>
      <c r="J183" s="13"/>
      <c r="K183" s="13"/>
      <c r="L183" s="205"/>
      <c r="M183" s="210"/>
      <c r="N183" s="211"/>
      <c r="O183" s="211"/>
      <c r="P183" s="211"/>
      <c r="Q183" s="211"/>
      <c r="R183" s="211"/>
      <c r="S183" s="211"/>
      <c r="T183" s="21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06" t="s">
        <v>519</v>
      </c>
      <c r="AU183" s="206" t="s">
        <v>89</v>
      </c>
      <c r="AV183" s="13" t="s">
        <v>89</v>
      </c>
      <c r="AW183" s="13" t="s">
        <v>35</v>
      </c>
      <c r="AX183" s="13" t="s">
        <v>79</v>
      </c>
      <c r="AY183" s="206" t="s">
        <v>230</v>
      </c>
    </row>
    <row r="184" s="14" customFormat="1">
      <c r="A184" s="14"/>
      <c r="B184" s="213"/>
      <c r="C184" s="14"/>
      <c r="D184" s="191" t="s">
        <v>519</v>
      </c>
      <c r="E184" s="214" t="s">
        <v>1</v>
      </c>
      <c r="F184" s="215" t="s">
        <v>534</v>
      </c>
      <c r="G184" s="14"/>
      <c r="H184" s="216">
        <v>5.7960000000000003</v>
      </c>
      <c r="I184" s="217"/>
      <c r="J184" s="14"/>
      <c r="K184" s="14"/>
      <c r="L184" s="213"/>
      <c r="M184" s="218"/>
      <c r="N184" s="219"/>
      <c r="O184" s="219"/>
      <c r="P184" s="219"/>
      <c r="Q184" s="219"/>
      <c r="R184" s="219"/>
      <c r="S184" s="219"/>
      <c r="T184" s="220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14" t="s">
        <v>519</v>
      </c>
      <c r="AU184" s="214" t="s">
        <v>89</v>
      </c>
      <c r="AV184" s="14" t="s">
        <v>235</v>
      </c>
      <c r="AW184" s="14" t="s">
        <v>35</v>
      </c>
      <c r="AX184" s="14" t="s">
        <v>87</v>
      </c>
      <c r="AY184" s="214" t="s">
        <v>230</v>
      </c>
    </row>
    <row r="185" s="2" customFormat="1" ht="24.15" customHeight="1">
      <c r="A185" s="38"/>
      <c r="B185" s="177"/>
      <c r="C185" s="178" t="s">
        <v>260</v>
      </c>
      <c r="D185" s="178" t="s">
        <v>231</v>
      </c>
      <c r="E185" s="179" t="s">
        <v>713</v>
      </c>
      <c r="F185" s="180" t="s">
        <v>714</v>
      </c>
      <c r="G185" s="181" t="s">
        <v>578</v>
      </c>
      <c r="H185" s="182">
        <v>28.98</v>
      </c>
      <c r="I185" s="183"/>
      <c r="J185" s="184">
        <f>ROUND(I185*H185,2)</f>
        <v>0</v>
      </c>
      <c r="K185" s="180" t="s">
        <v>515</v>
      </c>
      <c r="L185" s="39"/>
      <c r="M185" s="185" t="s">
        <v>1</v>
      </c>
      <c r="N185" s="186" t="s">
        <v>44</v>
      </c>
      <c r="O185" s="77"/>
      <c r="P185" s="187">
        <f>O185*H185</f>
        <v>0</v>
      </c>
      <c r="Q185" s="187">
        <v>0</v>
      </c>
      <c r="R185" s="187">
        <f>Q185*H185</f>
        <v>0</v>
      </c>
      <c r="S185" s="187">
        <v>0</v>
      </c>
      <c r="T185" s="18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89" t="s">
        <v>235</v>
      </c>
      <c r="AT185" s="189" t="s">
        <v>231</v>
      </c>
      <c r="AU185" s="189" t="s">
        <v>89</v>
      </c>
      <c r="AY185" s="19" t="s">
        <v>230</v>
      </c>
      <c r="BE185" s="190">
        <f>IF(N185="základní",J185,0)</f>
        <v>0</v>
      </c>
      <c r="BF185" s="190">
        <f>IF(N185="snížená",J185,0)</f>
        <v>0</v>
      </c>
      <c r="BG185" s="190">
        <f>IF(N185="zákl. přenesená",J185,0)</f>
        <v>0</v>
      </c>
      <c r="BH185" s="190">
        <f>IF(N185="sníž. přenesená",J185,0)</f>
        <v>0</v>
      </c>
      <c r="BI185" s="190">
        <f>IF(N185="nulová",J185,0)</f>
        <v>0</v>
      </c>
      <c r="BJ185" s="19" t="s">
        <v>87</v>
      </c>
      <c r="BK185" s="190">
        <f>ROUND(I185*H185,2)</f>
        <v>0</v>
      </c>
      <c r="BL185" s="19" t="s">
        <v>235</v>
      </c>
      <c r="BM185" s="189" t="s">
        <v>3905</v>
      </c>
    </row>
    <row r="186" s="2" customFormat="1">
      <c r="A186" s="38"/>
      <c r="B186" s="39"/>
      <c r="C186" s="38"/>
      <c r="D186" s="191" t="s">
        <v>237</v>
      </c>
      <c r="E186" s="38"/>
      <c r="F186" s="192" t="s">
        <v>716</v>
      </c>
      <c r="G186" s="38"/>
      <c r="H186" s="38"/>
      <c r="I186" s="193"/>
      <c r="J186" s="38"/>
      <c r="K186" s="38"/>
      <c r="L186" s="39"/>
      <c r="M186" s="194"/>
      <c r="N186" s="195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237</v>
      </c>
      <c r="AU186" s="19" t="s">
        <v>89</v>
      </c>
    </row>
    <row r="187" s="2" customFormat="1">
      <c r="A187" s="38"/>
      <c r="B187" s="39"/>
      <c r="C187" s="38"/>
      <c r="D187" s="199" t="s">
        <v>397</v>
      </c>
      <c r="E187" s="38"/>
      <c r="F187" s="200" t="s">
        <v>717</v>
      </c>
      <c r="G187" s="38"/>
      <c r="H187" s="38"/>
      <c r="I187" s="193"/>
      <c r="J187" s="38"/>
      <c r="K187" s="38"/>
      <c r="L187" s="39"/>
      <c r="M187" s="194"/>
      <c r="N187" s="195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397</v>
      </c>
      <c r="AU187" s="19" t="s">
        <v>89</v>
      </c>
    </row>
    <row r="188" s="15" customFormat="1">
      <c r="A188" s="15"/>
      <c r="B188" s="221"/>
      <c r="C188" s="15"/>
      <c r="D188" s="191" t="s">
        <v>519</v>
      </c>
      <c r="E188" s="222" t="s">
        <v>1</v>
      </c>
      <c r="F188" s="223" t="s">
        <v>2039</v>
      </c>
      <c r="G188" s="15"/>
      <c r="H188" s="222" t="s">
        <v>1</v>
      </c>
      <c r="I188" s="224"/>
      <c r="J188" s="15"/>
      <c r="K188" s="15"/>
      <c r="L188" s="221"/>
      <c r="M188" s="225"/>
      <c r="N188" s="226"/>
      <c r="O188" s="226"/>
      <c r="P188" s="226"/>
      <c r="Q188" s="226"/>
      <c r="R188" s="226"/>
      <c r="S188" s="226"/>
      <c r="T188" s="227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22" t="s">
        <v>519</v>
      </c>
      <c r="AU188" s="222" t="s">
        <v>89</v>
      </c>
      <c r="AV188" s="15" t="s">
        <v>87</v>
      </c>
      <c r="AW188" s="15" t="s">
        <v>35</v>
      </c>
      <c r="AX188" s="15" t="s">
        <v>79</v>
      </c>
      <c r="AY188" s="222" t="s">
        <v>230</v>
      </c>
    </row>
    <row r="189" s="13" customFormat="1">
      <c r="A189" s="13"/>
      <c r="B189" s="205"/>
      <c r="C189" s="13"/>
      <c r="D189" s="191" t="s">
        <v>519</v>
      </c>
      <c r="E189" s="206" t="s">
        <v>1</v>
      </c>
      <c r="F189" s="207" t="s">
        <v>3897</v>
      </c>
      <c r="G189" s="13"/>
      <c r="H189" s="208">
        <v>2.8980000000000001</v>
      </c>
      <c r="I189" s="209"/>
      <c r="J189" s="13"/>
      <c r="K189" s="13"/>
      <c r="L189" s="205"/>
      <c r="M189" s="210"/>
      <c r="N189" s="211"/>
      <c r="O189" s="211"/>
      <c r="P189" s="211"/>
      <c r="Q189" s="211"/>
      <c r="R189" s="211"/>
      <c r="S189" s="211"/>
      <c r="T189" s="21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06" t="s">
        <v>519</v>
      </c>
      <c r="AU189" s="206" t="s">
        <v>89</v>
      </c>
      <c r="AV189" s="13" t="s">
        <v>89</v>
      </c>
      <c r="AW189" s="13" t="s">
        <v>35</v>
      </c>
      <c r="AX189" s="13" t="s">
        <v>79</v>
      </c>
      <c r="AY189" s="206" t="s">
        <v>230</v>
      </c>
    </row>
    <row r="190" s="13" customFormat="1">
      <c r="A190" s="13"/>
      <c r="B190" s="205"/>
      <c r="C190" s="13"/>
      <c r="D190" s="191" t="s">
        <v>519</v>
      </c>
      <c r="E190" s="206" t="s">
        <v>1</v>
      </c>
      <c r="F190" s="207" t="s">
        <v>3897</v>
      </c>
      <c r="G190" s="13"/>
      <c r="H190" s="208">
        <v>2.8980000000000001</v>
      </c>
      <c r="I190" s="209"/>
      <c r="J190" s="13"/>
      <c r="K190" s="13"/>
      <c r="L190" s="205"/>
      <c r="M190" s="210"/>
      <c r="N190" s="211"/>
      <c r="O190" s="211"/>
      <c r="P190" s="211"/>
      <c r="Q190" s="211"/>
      <c r="R190" s="211"/>
      <c r="S190" s="211"/>
      <c r="T190" s="21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06" t="s">
        <v>519</v>
      </c>
      <c r="AU190" s="206" t="s">
        <v>89</v>
      </c>
      <c r="AV190" s="13" t="s">
        <v>89</v>
      </c>
      <c r="AW190" s="13" t="s">
        <v>35</v>
      </c>
      <c r="AX190" s="13" t="s">
        <v>79</v>
      </c>
      <c r="AY190" s="206" t="s">
        <v>230</v>
      </c>
    </row>
    <row r="191" s="14" customFormat="1">
      <c r="A191" s="14"/>
      <c r="B191" s="213"/>
      <c r="C191" s="14"/>
      <c r="D191" s="191" t="s">
        <v>519</v>
      </c>
      <c r="E191" s="214" t="s">
        <v>1</v>
      </c>
      <c r="F191" s="215" t="s">
        <v>534</v>
      </c>
      <c r="G191" s="14"/>
      <c r="H191" s="216">
        <v>5.7960000000000003</v>
      </c>
      <c r="I191" s="217"/>
      <c r="J191" s="14"/>
      <c r="K191" s="14"/>
      <c r="L191" s="213"/>
      <c r="M191" s="218"/>
      <c r="N191" s="219"/>
      <c r="O191" s="219"/>
      <c r="P191" s="219"/>
      <c r="Q191" s="219"/>
      <c r="R191" s="219"/>
      <c r="S191" s="219"/>
      <c r="T191" s="220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14" t="s">
        <v>519</v>
      </c>
      <c r="AU191" s="214" t="s">
        <v>89</v>
      </c>
      <c r="AV191" s="14" t="s">
        <v>235</v>
      </c>
      <c r="AW191" s="14" t="s">
        <v>35</v>
      </c>
      <c r="AX191" s="14" t="s">
        <v>87</v>
      </c>
      <c r="AY191" s="214" t="s">
        <v>230</v>
      </c>
    </row>
    <row r="192" s="13" customFormat="1">
      <c r="A192" s="13"/>
      <c r="B192" s="205"/>
      <c r="C192" s="13"/>
      <c r="D192" s="191" t="s">
        <v>519</v>
      </c>
      <c r="E192" s="13"/>
      <c r="F192" s="207" t="s">
        <v>3906</v>
      </c>
      <c r="G192" s="13"/>
      <c r="H192" s="208">
        <v>28.98</v>
      </c>
      <c r="I192" s="209"/>
      <c r="J192" s="13"/>
      <c r="K192" s="13"/>
      <c r="L192" s="205"/>
      <c r="M192" s="210"/>
      <c r="N192" s="211"/>
      <c r="O192" s="211"/>
      <c r="P192" s="211"/>
      <c r="Q192" s="211"/>
      <c r="R192" s="211"/>
      <c r="S192" s="211"/>
      <c r="T192" s="21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06" t="s">
        <v>519</v>
      </c>
      <c r="AU192" s="206" t="s">
        <v>89</v>
      </c>
      <c r="AV192" s="13" t="s">
        <v>89</v>
      </c>
      <c r="AW192" s="13" t="s">
        <v>3</v>
      </c>
      <c r="AX192" s="13" t="s">
        <v>87</v>
      </c>
      <c r="AY192" s="206" t="s">
        <v>230</v>
      </c>
    </row>
    <row r="193" s="2" customFormat="1" ht="21.75" customHeight="1">
      <c r="A193" s="38"/>
      <c r="B193" s="177"/>
      <c r="C193" s="178" t="s">
        <v>264</v>
      </c>
      <c r="D193" s="178" t="s">
        <v>231</v>
      </c>
      <c r="E193" s="179" t="s">
        <v>719</v>
      </c>
      <c r="F193" s="180" t="s">
        <v>720</v>
      </c>
      <c r="G193" s="181" t="s">
        <v>578</v>
      </c>
      <c r="H193" s="182">
        <v>3.8639999999999999</v>
      </c>
      <c r="I193" s="183"/>
      <c r="J193" s="184">
        <f>ROUND(I193*H193,2)</f>
        <v>0</v>
      </c>
      <c r="K193" s="180" t="s">
        <v>515</v>
      </c>
      <c r="L193" s="39"/>
      <c r="M193" s="185" t="s">
        <v>1</v>
      </c>
      <c r="N193" s="186" t="s">
        <v>44</v>
      </c>
      <c r="O193" s="77"/>
      <c r="P193" s="187">
        <f>O193*H193</f>
        <v>0</v>
      </c>
      <c r="Q193" s="187">
        <v>0</v>
      </c>
      <c r="R193" s="187">
        <f>Q193*H193</f>
        <v>0</v>
      </c>
      <c r="S193" s="187">
        <v>0</v>
      </c>
      <c r="T193" s="188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89" t="s">
        <v>235</v>
      </c>
      <c r="AT193" s="189" t="s">
        <v>231</v>
      </c>
      <c r="AU193" s="189" t="s">
        <v>89</v>
      </c>
      <c r="AY193" s="19" t="s">
        <v>230</v>
      </c>
      <c r="BE193" s="190">
        <f>IF(N193="základní",J193,0)</f>
        <v>0</v>
      </c>
      <c r="BF193" s="190">
        <f>IF(N193="snížená",J193,0)</f>
        <v>0</v>
      </c>
      <c r="BG193" s="190">
        <f>IF(N193="zákl. přenesená",J193,0)</f>
        <v>0</v>
      </c>
      <c r="BH193" s="190">
        <f>IF(N193="sníž. přenesená",J193,0)</f>
        <v>0</v>
      </c>
      <c r="BI193" s="190">
        <f>IF(N193="nulová",J193,0)</f>
        <v>0</v>
      </c>
      <c r="BJ193" s="19" t="s">
        <v>87</v>
      </c>
      <c r="BK193" s="190">
        <f>ROUND(I193*H193,2)</f>
        <v>0</v>
      </c>
      <c r="BL193" s="19" t="s">
        <v>235</v>
      </c>
      <c r="BM193" s="189" t="s">
        <v>3907</v>
      </c>
    </row>
    <row r="194" s="2" customFormat="1">
      <c r="A194" s="38"/>
      <c r="B194" s="39"/>
      <c r="C194" s="38"/>
      <c r="D194" s="191" t="s">
        <v>237</v>
      </c>
      <c r="E194" s="38"/>
      <c r="F194" s="192" t="s">
        <v>722</v>
      </c>
      <c r="G194" s="38"/>
      <c r="H194" s="38"/>
      <c r="I194" s="193"/>
      <c r="J194" s="38"/>
      <c r="K194" s="38"/>
      <c r="L194" s="39"/>
      <c r="M194" s="194"/>
      <c r="N194" s="195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237</v>
      </c>
      <c r="AU194" s="19" t="s">
        <v>89</v>
      </c>
    </row>
    <row r="195" s="2" customFormat="1">
      <c r="A195" s="38"/>
      <c r="B195" s="39"/>
      <c r="C195" s="38"/>
      <c r="D195" s="199" t="s">
        <v>397</v>
      </c>
      <c r="E195" s="38"/>
      <c r="F195" s="200" t="s">
        <v>723</v>
      </c>
      <c r="G195" s="38"/>
      <c r="H195" s="38"/>
      <c r="I195" s="193"/>
      <c r="J195" s="38"/>
      <c r="K195" s="38"/>
      <c r="L195" s="39"/>
      <c r="M195" s="194"/>
      <c r="N195" s="195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397</v>
      </c>
      <c r="AU195" s="19" t="s">
        <v>89</v>
      </c>
    </row>
    <row r="196" s="15" customFormat="1">
      <c r="A196" s="15"/>
      <c r="B196" s="221"/>
      <c r="C196" s="15"/>
      <c r="D196" s="191" t="s">
        <v>519</v>
      </c>
      <c r="E196" s="222" t="s">
        <v>1</v>
      </c>
      <c r="F196" s="223" t="s">
        <v>2039</v>
      </c>
      <c r="G196" s="15"/>
      <c r="H196" s="222" t="s">
        <v>1</v>
      </c>
      <c r="I196" s="224"/>
      <c r="J196" s="15"/>
      <c r="K196" s="15"/>
      <c r="L196" s="221"/>
      <c r="M196" s="225"/>
      <c r="N196" s="226"/>
      <c r="O196" s="226"/>
      <c r="P196" s="226"/>
      <c r="Q196" s="226"/>
      <c r="R196" s="226"/>
      <c r="S196" s="226"/>
      <c r="T196" s="227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22" t="s">
        <v>519</v>
      </c>
      <c r="AU196" s="222" t="s">
        <v>89</v>
      </c>
      <c r="AV196" s="15" t="s">
        <v>87</v>
      </c>
      <c r="AW196" s="15" t="s">
        <v>35</v>
      </c>
      <c r="AX196" s="15" t="s">
        <v>79</v>
      </c>
      <c r="AY196" s="222" t="s">
        <v>230</v>
      </c>
    </row>
    <row r="197" s="13" customFormat="1">
      <c r="A197" s="13"/>
      <c r="B197" s="205"/>
      <c r="C197" s="13"/>
      <c r="D197" s="191" t="s">
        <v>519</v>
      </c>
      <c r="E197" s="206" t="s">
        <v>1</v>
      </c>
      <c r="F197" s="207" t="s">
        <v>3900</v>
      </c>
      <c r="G197" s="13"/>
      <c r="H197" s="208">
        <v>3.8639999999999999</v>
      </c>
      <c r="I197" s="209"/>
      <c r="J197" s="13"/>
      <c r="K197" s="13"/>
      <c r="L197" s="205"/>
      <c r="M197" s="210"/>
      <c r="N197" s="211"/>
      <c r="O197" s="211"/>
      <c r="P197" s="211"/>
      <c r="Q197" s="211"/>
      <c r="R197" s="211"/>
      <c r="S197" s="211"/>
      <c r="T197" s="21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06" t="s">
        <v>519</v>
      </c>
      <c r="AU197" s="206" t="s">
        <v>89</v>
      </c>
      <c r="AV197" s="13" t="s">
        <v>89</v>
      </c>
      <c r="AW197" s="13" t="s">
        <v>35</v>
      </c>
      <c r="AX197" s="13" t="s">
        <v>79</v>
      </c>
      <c r="AY197" s="206" t="s">
        <v>230</v>
      </c>
    </row>
    <row r="198" s="14" customFormat="1">
      <c r="A198" s="14"/>
      <c r="B198" s="213"/>
      <c r="C198" s="14"/>
      <c r="D198" s="191" t="s">
        <v>519</v>
      </c>
      <c r="E198" s="214" t="s">
        <v>1</v>
      </c>
      <c r="F198" s="215" t="s">
        <v>534</v>
      </c>
      <c r="G198" s="14"/>
      <c r="H198" s="216">
        <v>3.8639999999999999</v>
      </c>
      <c r="I198" s="217"/>
      <c r="J198" s="14"/>
      <c r="K198" s="14"/>
      <c r="L198" s="213"/>
      <c r="M198" s="218"/>
      <c r="N198" s="219"/>
      <c r="O198" s="219"/>
      <c r="P198" s="219"/>
      <c r="Q198" s="219"/>
      <c r="R198" s="219"/>
      <c r="S198" s="219"/>
      <c r="T198" s="220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14" t="s">
        <v>519</v>
      </c>
      <c r="AU198" s="214" t="s">
        <v>89</v>
      </c>
      <c r="AV198" s="14" t="s">
        <v>235</v>
      </c>
      <c r="AW198" s="14" t="s">
        <v>35</v>
      </c>
      <c r="AX198" s="14" t="s">
        <v>87</v>
      </c>
      <c r="AY198" s="214" t="s">
        <v>230</v>
      </c>
    </row>
    <row r="199" s="2" customFormat="1" ht="24.15" customHeight="1">
      <c r="A199" s="38"/>
      <c r="B199" s="177"/>
      <c r="C199" s="178" t="s">
        <v>268</v>
      </c>
      <c r="D199" s="178" t="s">
        <v>231</v>
      </c>
      <c r="E199" s="179" t="s">
        <v>728</v>
      </c>
      <c r="F199" s="180" t="s">
        <v>729</v>
      </c>
      <c r="G199" s="181" t="s">
        <v>578</v>
      </c>
      <c r="H199" s="182">
        <v>19.32</v>
      </c>
      <c r="I199" s="183"/>
      <c r="J199" s="184">
        <f>ROUND(I199*H199,2)</f>
        <v>0</v>
      </c>
      <c r="K199" s="180" t="s">
        <v>515</v>
      </c>
      <c r="L199" s="39"/>
      <c r="M199" s="185" t="s">
        <v>1</v>
      </c>
      <c r="N199" s="186" t="s">
        <v>44</v>
      </c>
      <c r="O199" s="77"/>
      <c r="P199" s="187">
        <f>O199*H199</f>
        <v>0</v>
      </c>
      <c r="Q199" s="187">
        <v>0</v>
      </c>
      <c r="R199" s="187">
        <f>Q199*H199</f>
        <v>0</v>
      </c>
      <c r="S199" s="187">
        <v>0</v>
      </c>
      <c r="T199" s="188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89" t="s">
        <v>235</v>
      </c>
      <c r="AT199" s="189" t="s">
        <v>231</v>
      </c>
      <c r="AU199" s="189" t="s">
        <v>89</v>
      </c>
      <c r="AY199" s="19" t="s">
        <v>230</v>
      </c>
      <c r="BE199" s="190">
        <f>IF(N199="základní",J199,0)</f>
        <v>0</v>
      </c>
      <c r="BF199" s="190">
        <f>IF(N199="snížená",J199,0)</f>
        <v>0</v>
      </c>
      <c r="BG199" s="190">
        <f>IF(N199="zákl. přenesená",J199,0)</f>
        <v>0</v>
      </c>
      <c r="BH199" s="190">
        <f>IF(N199="sníž. přenesená",J199,0)</f>
        <v>0</v>
      </c>
      <c r="BI199" s="190">
        <f>IF(N199="nulová",J199,0)</f>
        <v>0</v>
      </c>
      <c r="BJ199" s="19" t="s">
        <v>87</v>
      </c>
      <c r="BK199" s="190">
        <f>ROUND(I199*H199,2)</f>
        <v>0</v>
      </c>
      <c r="BL199" s="19" t="s">
        <v>235</v>
      </c>
      <c r="BM199" s="189" t="s">
        <v>3908</v>
      </c>
    </row>
    <row r="200" s="2" customFormat="1">
      <c r="A200" s="38"/>
      <c r="B200" s="39"/>
      <c r="C200" s="38"/>
      <c r="D200" s="191" t="s">
        <v>237</v>
      </c>
      <c r="E200" s="38"/>
      <c r="F200" s="192" t="s">
        <v>731</v>
      </c>
      <c r="G200" s="38"/>
      <c r="H200" s="38"/>
      <c r="I200" s="193"/>
      <c r="J200" s="38"/>
      <c r="K200" s="38"/>
      <c r="L200" s="39"/>
      <c r="M200" s="194"/>
      <c r="N200" s="195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237</v>
      </c>
      <c r="AU200" s="19" t="s">
        <v>89</v>
      </c>
    </row>
    <row r="201" s="2" customFormat="1">
      <c r="A201" s="38"/>
      <c r="B201" s="39"/>
      <c r="C201" s="38"/>
      <c r="D201" s="199" t="s">
        <v>397</v>
      </c>
      <c r="E201" s="38"/>
      <c r="F201" s="200" t="s">
        <v>732</v>
      </c>
      <c r="G201" s="38"/>
      <c r="H201" s="38"/>
      <c r="I201" s="193"/>
      <c r="J201" s="38"/>
      <c r="K201" s="38"/>
      <c r="L201" s="39"/>
      <c r="M201" s="194"/>
      <c r="N201" s="195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397</v>
      </c>
      <c r="AU201" s="19" t="s">
        <v>89</v>
      </c>
    </row>
    <row r="202" s="15" customFormat="1">
      <c r="A202" s="15"/>
      <c r="B202" s="221"/>
      <c r="C202" s="15"/>
      <c r="D202" s="191" t="s">
        <v>519</v>
      </c>
      <c r="E202" s="222" t="s">
        <v>1</v>
      </c>
      <c r="F202" s="223" t="s">
        <v>2039</v>
      </c>
      <c r="G202" s="15"/>
      <c r="H202" s="222" t="s">
        <v>1</v>
      </c>
      <c r="I202" s="224"/>
      <c r="J202" s="15"/>
      <c r="K202" s="15"/>
      <c r="L202" s="221"/>
      <c r="M202" s="225"/>
      <c r="N202" s="226"/>
      <c r="O202" s="226"/>
      <c r="P202" s="226"/>
      <c r="Q202" s="226"/>
      <c r="R202" s="226"/>
      <c r="S202" s="226"/>
      <c r="T202" s="227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22" t="s">
        <v>519</v>
      </c>
      <c r="AU202" s="222" t="s">
        <v>89</v>
      </c>
      <c r="AV202" s="15" t="s">
        <v>87</v>
      </c>
      <c r="AW202" s="15" t="s">
        <v>35</v>
      </c>
      <c r="AX202" s="15" t="s">
        <v>79</v>
      </c>
      <c r="AY202" s="222" t="s">
        <v>230</v>
      </c>
    </row>
    <row r="203" s="13" customFormat="1">
      <c r="A203" s="13"/>
      <c r="B203" s="205"/>
      <c r="C203" s="13"/>
      <c r="D203" s="191" t="s">
        <v>519</v>
      </c>
      <c r="E203" s="206" t="s">
        <v>1</v>
      </c>
      <c r="F203" s="207" t="s">
        <v>3900</v>
      </c>
      <c r="G203" s="13"/>
      <c r="H203" s="208">
        <v>3.8639999999999999</v>
      </c>
      <c r="I203" s="209"/>
      <c r="J203" s="13"/>
      <c r="K203" s="13"/>
      <c r="L203" s="205"/>
      <c r="M203" s="210"/>
      <c r="N203" s="211"/>
      <c r="O203" s="211"/>
      <c r="P203" s="211"/>
      <c r="Q203" s="211"/>
      <c r="R203" s="211"/>
      <c r="S203" s="211"/>
      <c r="T203" s="21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06" t="s">
        <v>519</v>
      </c>
      <c r="AU203" s="206" t="s">
        <v>89</v>
      </c>
      <c r="AV203" s="13" t="s">
        <v>89</v>
      </c>
      <c r="AW203" s="13" t="s">
        <v>35</v>
      </c>
      <c r="AX203" s="13" t="s">
        <v>79</v>
      </c>
      <c r="AY203" s="206" t="s">
        <v>230</v>
      </c>
    </row>
    <row r="204" s="14" customFormat="1">
      <c r="A204" s="14"/>
      <c r="B204" s="213"/>
      <c r="C204" s="14"/>
      <c r="D204" s="191" t="s">
        <v>519</v>
      </c>
      <c r="E204" s="214" t="s">
        <v>1</v>
      </c>
      <c r="F204" s="215" t="s">
        <v>534</v>
      </c>
      <c r="G204" s="14"/>
      <c r="H204" s="216">
        <v>3.8639999999999999</v>
      </c>
      <c r="I204" s="217"/>
      <c r="J204" s="14"/>
      <c r="K204" s="14"/>
      <c r="L204" s="213"/>
      <c r="M204" s="218"/>
      <c r="N204" s="219"/>
      <c r="O204" s="219"/>
      <c r="P204" s="219"/>
      <c r="Q204" s="219"/>
      <c r="R204" s="219"/>
      <c r="S204" s="219"/>
      <c r="T204" s="220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14" t="s">
        <v>519</v>
      </c>
      <c r="AU204" s="214" t="s">
        <v>89</v>
      </c>
      <c r="AV204" s="14" t="s">
        <v>235</v>
      </c>
      <c r="AW204" s="14" t="s">
        <v>35</v>
      </c>
      <c r="AX204" s="14" t="s">
        <v>87</v>
      </c>
      <c r="AY204" s="214" t="s">
        <v>230</v>
      </c>
    </row>
    <row r="205" s="13" customFormat="1">
      <c r="A205" s="13"/>
      <c r="B205" s="205"/>
      <c r="C205" s="13"/>
      <c r="D205" s="191" t="s">
        <v>519</v>
      </c>
      <c r="E205" s="13"/>
      <c r="F205" s="207" t="s">
        <v>3909</v>
      </c>
      <c r="G205" s="13"/>
      <c r="H205" s="208">
        <v>19.32</v>
      </c>
      <c r="I205" s="209"/>
      <c r="J205" s="13"/>
      <c r="K205" s="13"/>
      <c r="L205" s="205"/>
      <c r="M205" s="210"/>
      <c r="N205" s="211"/>
      <c r="O205" s="211"/>
      <c r="P205" s="211"/>
      <c r="Q205" s="211"/>
      <c r="R205" s="211"/>
      <c r="S205" s="211"/>
      <c r="T205" s="21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06" t="s">
        <v>519</v>
      </c>
      <c r="AU205" s="206" t="s">
        <v>89</v>
      </c>
      <c r="AV205" s="13" t="s">
        <v>89</v>
      </c>
      <c r="AW205" s="13" t="s">
        <v>3</v>
      </c>
      <c r="AX205" s="13" t="s">
        <v>87</v>
      </c>
      <c r="AY205" s="206" t="s">
        <v>230</v>
      </c>
    </row>
    <row r="206" s="2" customFormat="1" ht="16.5" customHeight="1">
      <c r="A206" s="38"/>
      <c r="B206" s="177"/>
      <c r="C206" s="178" t="s">
        <v>272</v>
      </c>
      <c r="D206" s="178" t="s">
        <v>231</v>
      </c>
      <c r="E206" s="179" t="s">
        <v>2053</v>
      </c>
      <c r="F206" s="180" t="s">
        <v>2054</v>
      </c>
      <c r="G206" s="181" t="s">
        <v>748</v>
      </c>
      <c r="H206" s="182">
        <v>38.640000000000001</v>
      </c>
      <c r="I206" s="183"/>
      <c r="J206" s="184">
        <f>ROUND(I206*H206,2)</f>
        <v>0</v>
      </c>
      <c r="K206" s="180" t="s">
        <v>515</v>
      </c>
      <c r="L206" s="39"/>
      <c r="M206" s="185" t="s">
        <v>1</v>
      </c>
      <c r="N206" s="186" t="s">
        <v>44</v>
      </c>
      <c r="O206" s="77"/>
      <c r="P206" s="187">
        <f>O206*H206</f>
        <v>0</v>
      </c>
      <c r="Q206" s="187">
        <v>0</v>
      </c>
      <c r="R206" s="187">
        <f>Q206*H206</f>
        <v>0</v>
      </c>
      <c r="S206" s="187">
        <v>0</v>
      </c>
      <c r="T206" s="188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89" t="s">
        <v>235</v>
      </c>
      <c r="AT206" s="189" t="s">
        <v>231</v>
      </c>
      <c r="AU206" s="189" t="s">
        <v>89</v>
      </c>
      <c r="AY206" s="19" t="s">
        <v>230</v>
      </c>
      <c r="BE206" s="190">
        <f>IF(N206="základní",J206,0)</f>
        <v>0</v>
      </c>
      <c r="BF206" s="190">
        <f>IF(N206="snížená",J206,0)</f>
        <v>0</v>
      </c>
      <c r="BG206" s="190">
        <f>IF(N206="zákl. přenesená",J206,0)</f>
        <v>0</v>
      </c>
      <c r="BH206" s="190">
        <f>IF(N206="sníž. přenesená",J206,0)</f>
        <v>0</v>
      </c>
      <c r="BI206" s="190">
        <f>IF(N206="nulová",J206,0)</f>
        <v>0</v>
      </c>
      <c r="BJ206" s="19" t="s">
        <v>87</v>
      </c>
      <c r="BK206" s="190">
        <f>ROUND(I206*H206,2)</f>
        <v>0</v>
      </c>
      <c r="BL206" s="19" t="s">
        <v>235</v>
      </c>
      <c r="BM206" s="189" t="s">
        <v>3910</v>
      </c>
    </row>
    <row r="207" s="2" customFormat="1">
      <c r="A207" s="38"/>
      <c r="B207" s="39"/>
      <c r="C207" s="38"/>
      <c r="D207" s="191" t="s">
        <v>237</v>
      </c>
      <c r="E207" s="38"/>
      <c r="F207" s="192" t="s">
        <v>1356</v>
      </c>
      <c r="G207" s="38"/>
      <c r="H207" s="38"/>
      <c r="I207" s="193"/>
      <c r="J207" s="38"/>
      <c r="K207" s="38"/>
      <c r="L207" s="39"/>
      <c r="M207" s="194"/>
      <c r="N207" s="195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237</v>
      </c>
      <c r="AU207" s="19" t="s">
        <v>89</v>
      </c>
    </row>
    <row r="208" s="2" customFormat="1">
      <c r="A208" s="38"/>
      <c r="B208" s="39"/>
      <c r="C208" s="38"/>
      <c r="D208" s="199" t="s">
        <v>397</v>
      </c>
      <c r="E208" s="38"/>
      <c r="F208" s="200" t="s">
        <v>2056</v>
      </c>
      <c r="G208" s="38"/>
      <c r="H208" s="38"/>
      <c r="I208" s="193"/>
      <c r="J208" s="38"/>
      <c r="K208" s="38"/>
      <c r="L208" s="39"/>
      <c r="M208" s="194"/>
      <c r="N208" s="195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397</v>
      </c>
      <c r="AU208" s="19" t="s">
        <v>89</v>
      </c>
    </row>
    <row r="209" s="15" customFormat="1">
      <c r="A209" s="15"/>
      <c r="B209" s="221"/>
      <c r="C209" s="15"/>
      <c r="D209" s="191" t="s">
        <v>519</v>
      </c>
      <c r="E209" s="222" t="s">
        <v>1</v>
      </c>
      <c r="F209" s="223" t="s">
        <v>2039</v>
      </c>
      <c r="G209" s="15"/>
      <c r="H209" s="222" t="s">
        <v>1</v>
      </c>
      <c r="I209" s="224"/>
      <c r="J209" s="15"/>
      <c r="K209" s="15"/>
      <c r="L209" s="221"/>
      <c r="M209" s="225"/>
      <c r="N209" s="226"/>
      <c r="O209" s="226"/>
      <c r="P209" s="226"/>
      <c r="Q209" s="226"/>
      <c r="R209" s="226"/>
      <c r="S209" s="226"/>
      <c r="T209" s="227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22" t="s">
        <v>519</v>
      </c>
      <c r="AU209" s="222" t="s">
        <v>89</v>
      </c>
      <c r="AV209" s="15" t="s">
        <v>87</v>
      </c>
      <c r="AW209" s="15" t="s">
        <v>35</v>
      </c>
      <c r="AX209" s="15" t="s">
        <v>79</v>
      </c>
      <c r="AY209" s="222" t="s">
        <v>230</v>
      </c>
    </row>
    <row r="210" s="15" customFormat="1">
      <c r="A210" s="15"/>
      <c r="B210" s="221"/>
      <c r="C210" s="15"/>
      <c r="D210" s="191" t="s">
        <v>519</v>
      </c>
      <c r="E210" s="222" t="s">
        <v>1</v>
      </c>
      <c r="F210" s="223" t="s">
        <v>3767</v>
      </c>
      <c r="G210" s="15"/>
      <c r="H210" s="222" t="s">
        <v>1</v>
      </c>
      <c r="I210" s="224"/>
      <c r="J210" s="15"/>
      <c r="K210" s="15"/>
      <c r="L210" s="221"/>
      <c r="M210" s="225"/>
      <c r="N210" s="226"/>
      <c r="O210" s="226"/>
      <c r="P210" s="226"/>
      <c r="Q210" s="226"/>
      <c r="R210" s="226"/>
      <c r="S210" s="226"/>
      <c r="T210" s="227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22" t="s">
        <v>519</v>
      </c>
      <c r="AU210" s="222" t="s">
        <v>89</v>
      </c>
      <c r="AV210" s="15" t="s">
        <v>87</v>
      </c>
      <c r="AW210" s="15" t="s">
        <v>35</v>
      </c>
      <c r="AX210" s="15" t="s">
        <v>79</v>
      </c>
      <c r="AY210" s="222" t="s">
        <v>230</v>
      </c>
    </row>
    <row r="211" s="13" customFormat="1">
      <c r="A211" s="13"/>
      <c r="B211" s="205"/>
      <c r="C211" s="13"/>
      <c r="D211" s="191" t="s">
        <v>519</v>
      </c>
      <c r="E211" s="206" t="s">
        <v>1</v>
      </c>
      <c r="F211" s="207" t="s">
        <v>3894</v>
      </c>
      <c r="G211" s="13"/>
      <c r="H211" s="208">
        <v>19.32</v>
      </c>
      <c r="I211" s="209"/>
      <c r="J211" s="13"/>
      <c r="K211" s="13"/>
      <c r="L211" s="205"/>
      <c r="M211" s="210"/>
      <c r="N211" s="211"/>
      <c r="O211" s="211"/>
      <c r="P211" s="211"/>
      <c r="Q211" s="211"/>
      <c r="R211" s="211"/>
      <c r="S211" s="211"/>
      <c r="T211" s="21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06" t="s">
        <v>519</v>
      </c>
      <c r="AU211" s="206" t="s">
        <v>89</v>
      </c>
      <c r="AV211" s="13" t="s">
        <v>89</v>
      </c>
      <c r="AW211" s="13" t="s">
        <v>35</v>
      </c>
      <c r="AX211" s="13" t="s">
        <v>79</v>
      </c>
      <c r="AY211" s="206" t="s">
        <v>230</v>
      </c>
    </row>
    <row r="212" s="14" customFormat="1">
      <c r="A212" s="14"/>
      <c r="B212" s="213"/>
      <c r="C212" s="14"/>
      <c r="D212" s="191" t="s">
        <v>519</v>
      </c>
      <c r="E212" s="214" t="s">
        <v>1</v>
      </c>
      <c r="F212" s="215" t="s">
        <v>534</v>
      </c>
      <c r="G212" s="14"/>
      <c r="H212" s="216">
        <v>19.32</v>
      </c>
      <c r="I212" s="217"/>
      <c r="J212" s="14"/>
      <c r="K212" s="14"/>
      <c r="L212" s="213"/>
      <c r="M212" s="218"/>
      <c r="N212" s="219"/>
      <c r="O212" s="219"/>
      <c r="P212" s="219"/>
      <c r="Q212" s="219"/>
      <c r="R212" s="219"/>
      <c r="S212" s="219"/>
      <c r="T212" s="220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14" t="s">
        <v>519</v>
      </c>
      <c r="AU212" s="214" t="s">
        <v>89</v>
      </c>
      <c r="AV212" s="14" t="s">
        <v>235</v>
      </c>
      <c r="AW212" s="14" t="s">
        <v>35</v>
      </c>
      <c r="AX212" s="14" t="s">
        <v>87</v>
      </c>
      <c r="AY212" s="214" t="s">
        <v>230</v>
      </c>
    </row>
    <row r="213" s="13" customFormat="1">
      <c r="A213" s="13"/>
      <c r="B213" s="205"/>
      <c r="C213" s="13"/>
      <c r="D213" s="191" t="s">
        <v>519</v>
      </c>
      <c r="E213" s="13"/>
      <c r="F213" s="207" t="s">
        <v>3911</v>
      </c>
      <c r="G213" s="13"/>
      <c r="H213" s="208">
        <v>38.640000000000001</v>
      </c>
      <c r="I213" s="209"/>
      <c r="J213" s="13"/>
      <c r="K213" s="13"/>
      <c r="L213" s="205"/>
      <c r="M213" s="210"/>
      <c r="N213" s="211"/>
      <c r="O213" s="211"/>
      <c r="P213" s="211"/>
      <c r="Q213" s="211"/>
      <c r="R213" s="211"/>
      <c r="S213" s="211"/>
      <c r="T213" s="21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06" t="s">
        <v>519</v>
      </c>
      <c r="AU213" s="206" t="s">
        <v>89</v>
      </c>
      <c r="AV213" s="13" t="s">
        <v>89</v>
      </c>
      <c r="AW213" s="13" t="s">
        <v>3</v>
      </c>
      <c r="AX213" s="13" t="s">
        <v>87</v>
      </c>
      <c r="AY213" s="206" t="s">
        <v>230</v>
      </c>
    </row>
    <row r="214" s="2" customFormat="1" ht="16.5" customHeight="1">
      <c r="A214" s="38"/>
      <c r="B214" s="177"/>
      <c r="C214" s="178" t="s">
        <v>8</v>
      </c>
      <c r="D214" s="178" t="s">
        <v>231</v>
      </c>
      <c r="E214" s="179" t="s">
        <v>771</v>
      </c>
      <c r="F214" s="180" t="s">
        <v>772</v>
      </c>
      <c r="G214" s="181" t="s">
        <v>578</v>
      </c>
      <c r="H214" s="182">
        <v>11.27</v>
      </c>
      <c r="I214" s="183"/>
      <c r="J214" s="184">
        <f>ROUND(I214*H214,2)</f>
        <v>0</v>
      </c>
      <c r="K214" s="180" t="s">
        <v>515</v>
      </c>
      <c r="L214" s="39"/>
      <c r="M214" s="185" t="s">
        <v>1</v>
      </c>
      <c r="N214" s="186" t="s">
        <v>44</v>
      </c>
      <c r="O214" s="77"/>
      <c r="P214" s="187">
        <f>O214*H214</f>
        <v>0</v>
      </c>
      <c r="Q214" s="187">
        <v>0</v>
      </c>
      <c r="R214" s="187">
        <f>Q214*H214</f>
        <v>0</v>
      </c>
      <c r="S214" s="187">
        <v>0</v>
      </c>
      <c r="T214" s="188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89" t="s">
        <v>235</v>
      </c>
      <c r="AT214" s="189" t="s">
        <v>231</v>
      </c>
      <c r="AU214" s="189" t="s">
        <v>89</v>
      </c>
      <c r="AY214" s="19" t="s">
        <v>230</v>
      </c>
      <c r="BE214" s="190">
        <f>IF(N214="základní",J214,0)</f>
        <v>0</v>
      </c>
      <c r="BF214" s="190">
        <f>IF(N214="snížená",J214,0)</f>
        <v>0</v>
      </c>
      <c r="BG214" s="190">
        <f>IF(N214="zákl. přenesená",J214,0)</f>
        <v>0</v>
      </c>
      <c r="BH214" s="190">
        <f>IF(N214="sníž. přenesená",J214,0)</f>
        <v>0</v>
      </c>
      <c r="BI214" s="190">
        <f>IF(N214="nulová",J214,0)</f>
        <v>0</v>
      </c>
      <c r="BJ214" s="19" t="s">
        <v>87</v>
      </c>
      <c r="BK214" s="190">
        <f>ROUND(I214*H214,2)</f>
        <v>0</v>
      </c>
      <c r="BL214" s="19" t="s">
        <v>235</v>
      </c>
      <c r="BM214" s="189" t="s">
        <v>3912</v>
      </c>
    </row>
    <row r="215" s="2" customFormat="1">
      <c r="A215" s="38"/>
      <c r="B215" s="39"/>
      <c r="C215" s="38"/>
      <c r="D215" s="191" t="s">
        <v>237</v>
      </c>
      <c r="E215" s="38"/>
      <c r="F215" s="192" t="s">
        <v>774</v>
      </c>
      <c r="G215" s="38"/>
      <c r="H215" s="38"/>
      <c r="I215" s="193"/>
      <c r="J215" s="38"/>
      <c r="K215" s="38"/>
      <c r="L215" s="39"/>
      <c r="M215" s="194"/>
      <c r="N215" s="195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237</v>
      </c>
      <c r="AU215" s="19" t="s">
        <v>89</v>
      </c>
    </row>
    <row r="216" s="2" customFormat="1">
      <c r="A216" s="38"/>
      <c r="B216" s="39"/>
      <c r="C216" s="38"/>
      <c r="D216" s="199" t="s">
        <v>397</v>
      </c>
      <c r="E216" s="38"/>
      <c r="F216" s="200" t="s">
        <v>775</v>
      </c>
      <c r="G216" s="38"/>
      <c r="H216" s="38"/>
      <c r="I216" s="193"/>
      <c r="J216" s="38"/>
      <c r="K216" s="38"/>
      <c r="L216" s="39"/>
      <c r="M216" s="194"/>
      <c r="N216" s="195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397</v>
      </c>
      <c r="AU216" s="19" t="s">
        <v>89</v>
      </c>
    </row>
    <row r="217" s="15" customFormat="1">
      <c r="A217" s="15"/>
      <c r="B217" s="221"/>
      <c r="C217" s="15"/>
      <c r="D217" s="191" t="s">
        <v>519</v>
      </c>
      <c r="E217" s="222" t="s">
        <v>1</v>
      </c>
      <c r="F217" s="223" t="s">
        <v>3767</v>
      </c>
      <c r="G217" s="15"/>
      <c r="H217" s="222" t="s">
        <v>1</v>
      </c>
      <c r="I217" s="224"/>
      <c r="J217" s="15"/>
      <c r="K217" s="15"/>
      <c r="L217" s="221"/>
      <c r="M217" s="225"/>
      <c r="N217" s="226"/>
      <c r="O217" s="226"/>
      <c r="P217" s="226"/>
      <c r="Q217" s="226"/>
      <c r="R217" s="226"/>
      <c r="S217" s="226"/>
      <c r="T217" s="227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22" t="s">
        <v>519</v>
      </c>
      <c r="AU217" s="222" t="s">
        <v>89</v>
      </c>
      <c r="AV217" s="15" t="s">
        <v>87</v>
      </c>
      <c r="AW217" s="15" t="s">
        <v>35</v>
      </c>
      <c r="AX217" s="15" t="s">
        <v>79</v>
      </c>
      <c r="AY217" s="222" t="s">
        <v>230</v>
      </c>
    </row>
    <row r="218" s="13" customFormat="1">
      <c r="A218" s="13"/>
      <c r="B218" s="205"/>
      <c r="C218" s="13"/>
      <c r="D218" s="191" t="s">
        <v>519</v>
      </c>
      <c r="E218" s="206" t="s">
        <v>1</v>
      </c>
      <c r="F218" s="207" t="s">
        <v>3894</v>
      </c>
      <c r="G218" s="13"/>
      <c r="H218" s="208">
        <v>19.32</v>
      </c>
      <c r="I218" s="209"/>
      <c r="J218" s="13"/>
      <c r="K218" s="13"/>
      <c r="L218" s="205"/>
      <c r="M218" s="210"/>
      <c r="N218" s="211"/>
      <c r="O218" s="211"/>
      <c r="P218" s="211"/>
      <c r="Q218" s="211"/>
      <c r="R218" s="211"/>
      <c r="S218" s="211"/>
      <c r="T218" s="21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06" t="s">
        <v>519</v>
      </c>
      <c r="AU218" s="206" t="s">
        <v>89</v>
      </c>
      <c r="AV218" s="13" t="s">
        <v>89</v>
      </c>
      <c r="AW218" s="13" t="s">
        <v>35</v>
      </c>
      <c r="AX218" s="13" t="s">
        <v>79</v>
      </c>
      <c r="AY218" s="206" t="s">
        <v>230</v>
      </c>
    </row>
    <row r="219" s="16" customFormat="1">
      <c r="A219" s="16"/>
      <c r="B219" s="228"/>
      <c r="C219" s="16"/>
      <c r="D219" s="191" t="s">
        <v>519</v>
      </c>
      <c r="E219" s="229" t="s">
        <v>1</v>
      </c>
      <c r="F219" s="230" t="s">
        <v>685</v>
      </c>
      <c r="G219" s="16"/>
      <c r="H219" s="231">
        <v>19.32</v>
      </c>
      <c r="I219" s="232"/>
      <c r="J219" s="16"/>
      <c r="K219" s="16"/>
      <c r="L219" s="228"/>
      <c r="M219" s="233"/>
      <c r="N219" s="234"/>
      <c r="O219" s="234"/>
      <c r="P219" s="234"/>
      <c r="Q219" s="234"/>
      <c r="R219" s="234"/>
      <c r="S219" s="234"/>
      <c r="T219" s="235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T219" s="229" t="s">
        <v>519</v>
      </c>
      <c r="AU219" s="229" t="s">
        <v>89</v>
      </c>
      <c r="AV219" s="16" t="s">
        <v>241</v>
      </c>
      <c r="AW219" s="16" t="s">
        <v>35</v>
      </c>
      <c r="AX219" s="16" t="s">
        <v>79</v>
      </c>
      <c r="AY219" s="229" t="s">
        <v>230</v>
      </c>
    </row>
    <row r="220" s="15" customFormat="1">
      <c r="A220" s="15"/>
      <c r="B220" s="221"/>
      <c r="C220" s="15"/>
      <c r="D220" s="191" t="s">
        <v>519</v>
      </c>
      <c r="E220" s="222" t="s">
        <v>1</v>
      </c>
      <c r="F220" s="223" t="s">
        <v>2061</v>
      </c>
      <c r="G220" s="15"/>
      <c r="H220" s="222" t="s">
        <v>1</v>
      </c>
      <c r="I220" s="224"/>
      <c r="J220" s="15"/>
      <c r="K220" s="15"/>
      <c r="L220" s="221"/>
      <c r="M220" s="225"/>
      <c r="N220" s="226"/>
      <c r="O220" s="226"/>
      <c r="P220" s="226"/>
      <c r="Q220" s="226"/>
      <c r="R220" s="226"/>
      <c r="S220" s="226"/>
      <c r="T220" s="227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22" t="s">
        <v>519</v>
      </c>
      <c r="AU220" s="222" t="s">
        <v>89</v>
      </c>
      <c r="AV220" s="15" t="s">
        <v>87</v>
      </c>
      <c r="AW220" s="15" t="s">
        <v>35</v>
      </c>
      <c r="AX220" s="15" t="s">
        <v>79</v>
      </c>
      <c r="AY220" s="222" t="s">
        <v>230</v>
      </c>
    </row>
    <row r="221" s="15" customFormat="1">
      <c r="A221" s="15"/>
      <c r="B221" s="221"/>
      <c r="C221" s="15"/>
      <c r="D221" s="191" t="s">
        <v>519</v>
      </c>
      <c r="E221" s="222" t="s">
        <v>1</v>
      </c>
      <c r="F221" s="223" t="s">
        <v>2062</v>
      </c>
      <c r="G221" s="15"/>
      <c r="H221" s="222" t="s">
        <v>1</v>
      </c>
      <c r="I221" s="224"/>
      <c r="J221" s="15"/>
      <c r="K221" s="15"/>
      <c r="L221" s="221"/>
      <c r="M221" s="225"/>
      <c r="N221" s="226"/>
      <c r="O221" s="226"/>
      <c r="P221" s="226"/>
      <c r="Q221" s="226"/>
      <c r="R221" s="226"/>
      <c r="S221" s="226"/>
      <c r="T221" s="227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22" t="s">
        <v>519</v>
      </c>
      <c r="AU221" s="222" t="s">
        <v>89</v>
      </c>
      <c r="AV221" s="15" t="s">
        <v>87</v>
      </c>
      <c r="AW221" s="15" t="s">
        <v>35</v>
      </c>
      <c r="AX221" s="15" t="s">
        <v>79</v>
      </c>
      <c r="AY221" s="222" t="s">
        <v>230</v>
      </c>
    </row>
    <row r="222" s="13" customFormat="1">
      <c r="A222" s="13"/>
      <c r="B222" s="205"/>
      <c r="C222" s="13"/>
      <c r="D222" s="191" t="s">
        <v>519</v>
      </c>
      <c r="E222" s="206" t="s">
        <v>1</v>
      </c>
      <c r="F222" s="207" t="s">
        <v>3913</v>
      </c>
      <c r="G222" s="13"/>
      <c r="H222" s="208">
        <v>-1.6100000000000001</v>
      </c>
      <c r="I222" s="209"/>
      <c r="J222" s="13"/>
      <c r="K222" s="13"/>
      <c r="L222" s="205"/>
      <c r="M222" s="210"/>
      <c r="N222" s="211"/>
      <c r="O222" s="211"/>
      <c r="P222" s="211"/>
      <c r="Q222" s="211"/>
      <c r="R222" s="211"/>
      <c r="S222" s="211"/>
      <c r="T222" s="21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06" t="s">
        <v>519</v>
      </c>
      <c r="AU222" s="206" t="s">
        <v>89</v>
      </c>
      <c r="AV222" s="13" t="s">
        <v>89</v>
      </c>
      <c r="AW222" s="13" t="s">
        <v>35</v>
      </c>
      <c r="AX222" s="13" t="s">
        <v>79</v>
      </c>
      <c r="AY222" s="206" t="s">
        <v>230</v>
      </c>
    </row>
    <row r="223" s="13" customFormat="1">
      <c r="A223" s="13"/>
      <c r="B223" s="205"/>
      <c r="C223" s="13"/>
      <c r="D223" s="191" t="s">
        <v>519</v>
      </c>
      <c r="E223" s="206" t="s">
        <v>1</v>
      </c>
      <c r="F223" s="207" t="s">
        <v>3914</v>
      </c>
      <c r="G223" s="13"/>
      <c r="H223" s="208">
        <v>-6.4400000000000004</v>
      </c>
      <c r="I223" s="209"/>
      <c r="J223" s="13"/>
      <c r="K223" s="13"/>
      <c r="L223" s="205"/>
      <c r="M223" s="210"/>
      <c r="N223" s="211"/>
      <c r="O223" s="211"/>
      <c r="P223" s="211"/>
      <c r="Q223" s="211"/>
      <c r="R223" s="211"/>
      <c r="S223" s="211"/>
      <c r="T223" s="21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06" t="s">
        <v>519</v>
      </c>
      <c r="AU223" s="206" t="s">
        <v>89</v>
      </c>
      <c r="AV223" s="13" t="s">
        <v>89</v>
      </c>
      <c r="AW223" s="13" t="s">
        <v>35</v>
      </c>
      <c r="AX223" s="13" t="s">
        <v>79</v>
      </c>
      <c r="AY223" s="206" t="s">
        <v>230</v>
      </c>
    </row>
    <row r="224" s="16" customFormat="1">
      <c r="A224" s="16"/>
      <c r="B224" s="228"/>
      <c r="C224" s="16"/>
      <c r="D224" s="191" t="s">
        <v>519</v>
      </c>
      <c r="E224" s="229" t="s">
        <v>1</v>
      </c>
      <c r="F224" s="230" t="s">
        <v>685</v>
      </c>
      <c r="G224" s="16"/>
      <c r="H224" s="231">
        <v>-8.0500000000000007</v>
      </c>
      <c r="I224" s="232"/>
      <c r="J224" s="16"/>
      <c r="K224" s="16"/>
      <c r="L224" s="228"/>
      <c r="M224" s="233"/>
      <c r="N224" s="234"/>
      <c r="O224" s="234"/>
      <c r="P224" s="234"/>
      <c r="Q224" s="234"/>
      <c r="R224" s="234"/>
      <c r="S224" s="234"/>
      <c r="T224" s="235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T224" s="229" t="s">
        <v>519</v>
      </c>
      <c r="AU224" s="229" t="s">
        <v>89</v>
      </c>
      <c r="AV224" s="16" t="s">
        <v>241</v>
      </c>
      <c r="AW224" s="16" t="s">
        <v>35</v>
      </c>
      <c r="AX224" s="16" t="s">
        <v>79</v>
      </c>
      <c r="AY224" s="229" t="s">
        <v>230</v>
      </c>
    </row>
    <row r="225" s="14" customFormat="1">
      <c r="A225" s="14"/>
      <c r="B225" s="213"/>
      <c r="C225" s="14"/>
      <c r="D225" s="191" t="s">
        <v>519</v>
      </c>
      <c r="E225" s="214" t="s">
        <v>1</v>
      </c>
      <c r="F225" s="215" t="s">
        <v>534</v>
      </c>
      <c r="G225" s="14"/>
      <c r="H225" s="216">
        <v>11.27</v>
      </c>
      <c r="I225" s="217"/>
      <c r="J225" s="14"/>
      <c r="K225" s="14"/>
      <c r="L225" s="213"/>
      <c r="M225" s="218"/>
      <c r="N225" s="219"/>
      <c r="O225" s="219"/>
      <c r="P225" s="219"/>
      <c r="Q225" s="219"/>
      <c r="R225" s="219"/>
      <c r="S225" s="219"/>
      <c r="T225" s="220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14" t="s">
        <v>519</v>
      </c>
      <c r="AU225" s="214" t="s">
        <v>89</v>
      </c>
      <c r="AV225" s="14" t="s">
        <v>235</v>
      </c>
      <c r="AW225" s="14" t="s">
        <v>35</v>
      </c>
      <c r="AX225" s="14" t="s">
        <v>87</v>
      </c>
      <c r="AY225" s="214" t="s">
        <v>230</v>
      </c>
    </row>
    <row r="226" s="2" customFormat="1" ht="16.5" customHeight="1">
      <c r="A226" s="38"/>
      <c r="B226" s="177"/>
      <c r="C226" s="236" t="s">
        <v>281</v>
      </c>
      <c r="D226" s="236" t="s">
        <v>745</v>
      </c>
      <c r="E226" s="237" t="s">
        <v>779</v>
      </c>
      <c r="F226" s="238" t="s">
        <v>780</v>
      </c>
      <c r="G226" s="239" t="s">
        <v>748</v>
      </c>
      <c r="H226" s="240">
        <v>22.539999999999999</v>
      </c>
      <c r="I226" s="241"/>
      <c r="J226" s="242">
        <f>ROUND(I226*H226,2)</f>
        <v>0</v>
      </c>
      <c r="K226" s="238" t="s">
        <v>515</v>
      </c>
      <c r="L226" s="243"/>
      <c r="M226" s="244" t="s">
        <v>1</v>
      </c>
      <c r="N226" s="245" t="s">
        <v>44</v>
      </c>
      <c r="O226" s="77"/>
      <c r="P226" s="187">
        <f>O226*H226</f>
        <v>0</v>
      </c>
      <c r="Q226" s="187">
        <v>0</v>
      </c>
      <c r="R226" s="187">
        <f>Q226*H226</f>
        <v>0</v>
      </c>
      <c r="S226" s="187">
        <v>0</v>
      </c>
      <c r="T226" s="188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89" t="s">
        <v>260</v>
      </c>
      <c r="AT226" s="189" t="s">
        <v>745</v>
      </c>
      <c r="AU226" s="189" t="s">
        <v>89</v>
      </c>
      <c r="AY226" s="19" t="s">
        <v>230</v>
      </c>
      <c r="BE226" s="190">
        <f>IF(N226="základní",J226,0)</f>
        <v>0</v>
      </c>
      <c r="BF226" s="190">
        <f>IF(N226="snížená",J226,0)</f>
        <v>0</v>
      </c>
      <c r="BG226" s="190">
        <f>IF(N226="zákl. přenesená",J226,0)</f>
        <v>0</v>
      </c>
      <c r="BH226" s="190">
        <f>IF(N226="sníž. přenesená",J226,0)</f>
        <v>0</v>
      </c>
      <c r="BI226" s="190">
        <f>IF(N226="nulová",J226,0)</f>
        <v>0</v>
      </c>
      <c r="BJ226" s="19" t="s">
        <v>87</v>
      </c>
      <c r="BK226" s="190">
        <f>ROUND(I226*H226,2)</f>
        <v>0</v>
      </c>
      <c r="BL226" s="19" t="s">
        <v>235</v>
      </c>
      <c r="BM226" s="189" t="s">
        <v>3915</v>
      </c>
    </row>
    <row r="227" s="2" customFormat="1">
      <c r="A227" s="38"/>
      <c r="B227" s="39"/>
      <c r="C227" s="38"/>
      <c r="D227" s="191" t="s">
        <v>237</v>
      </c>
      <c r="E227" s="38"/>
      <c r="F227" s="192" t="s">
        <v>780</v>
      </c>
      <c r="G227" s="38"/>
      <c r="H227" s="38"/>
      <c r="I227" s="193"/>
      <c r="J227" s="38"/>
      <c r="K227" s="38"/>
      <c r="L227" s="39"/>
      <c r="M227" s="194"/>
      <c r="N227" s="195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237</v>
      </c>
      <c r="AU227" s="19" t="s">
        <v>89</v>
      </c>
    </row>
    <row r="228" s="13" customFormat="1">
      <c r="A228" s="13"/>
      <c r="B228" s="205"/>
      <c r="C228" s="13"/>
      <c r="D228" s="191" t="s">
        <v>519</v>
      </c>
      <c r="E228" s="13"/>
      <c r="F228" s="207" t="s">
        <v>3916</v>
      </c>
      <c r="G228" s="13"/>
      <c r="H228" s="208">
        <v>22.539999999999999</v>
      </c>
      <c r="I228" s="209"/>
      <c r="J228" s="13"/>
      <c r="K228" s="13"/>
      <c r="L228" s="205"/>
      <c r="M228" s="210"/>
      <c r="N228" s="211"/>
      <c r="O228" s="211"/>
      <c r="P228" s="211"/>
      <c r="Q228" s="211"/>
      <c r="R228" s="211"/>
      <c r="S228" s="211"/>
      <c r="T228" s="21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06" t="s">
        <v>519</v>
      </c>
      <c r="AU228" s="206" t="s">
        <v>89</v>
      </c>
      <c r="AV228" s="13" t="s">
        <v>89</v>
      </c>
      <c r="AW228" s="13" t="s">
        <v>3</v>
      </c>
      <c r="AX228" s="13" t="s">
        <v>87</v>
      </c>
      <c r="AY228" s="206" t="s">
        <v>230</v>
      </c>
    </row>
    <row r="229" s="2" customFormat="1" ht="16.5" customHeight="1">
      <c r="A229" s="38"/>
      <c r="B229" s="177"/>
      <c r="C229" s="178" t="s">
        <v>285</v>
      </c>
      <c r="D229" s="178" t="s">
        <v>231</v>
      </c>
      <c r="E229" s="179" t="s">
        <v>789</v>
      </c>
      <c r="F229" s="180" t="s">
        <v>790</v>
      </c>
      <c r="G229" s="181" t="s">
        <v>578</v>
      </c>
      <c r="H229" s="182">
        <v>6.4400000000000004</v>
      </c>
      <c r="I229" s="183"/>
      <c r="J229" s="184">
        <f>ROUND(I229*H229,2)</f>
        <v>0</v>
      </c>
      <c r="K229" s="180" t="s">
        <v>515</v>
      </c>
      <c r="L229" s="39"/>
      <c r="M229" s="185" t="s">
        <v>1</v>
      </c>
      <c r="N229" s="186" t="s">
        <v>44</v>
      </c>
      <c r="O229" s="77"/>
      <c r="P229" s="187">
        <f>O229*H229</f>
        <v>0</v>
      </c>
      <c r="Q229" s="187">
        <v>0</v>
      </c>
      <c r="R229" s="187">
        <f>Q229*H229</f>
        <v>0</v>
      </c>
      <c r="S229" s="187">
        <v>0</v>
      </c>
      <c r="T229" s="188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89" t="s">
        <v>235</v>
      </c>
      <c r="AT229" s="189" t="s">
        <v>231</v>
      </c>
      <c r="AU229" s="189" t="s">
        <v>89</v>
      </c>
      <c r="AY229" s="19" t="s">
        <v>230</v>
      </c>
      <c r="BE229" s="190">
        <f>IF(N229="základní",J229,0)</f>
        <v>0</v>
      </c>
      <c r="BF229" s="190">
        <f>IF(N229="snížená",J229,0)</f>
        <v>0</v>
      </c>
      <c r="BG229" s="190">
        <f>IF(N229="zákl. přenesená",J229,0)</f>
        <v>0</v>
      </c>
      <c r="BH229" s="190">
        <f>IF(N229="sníž. přenesená",J229,0)</f>
        <v>0</v>
      </c>
      <c r="BI229" s="190">
        <f>IF(N229="nulová",J229,0)</f>
        <v>0</v>
      </c>
      <c r="BJ229" s="19" t="s">
        <v>87</v>
      </c>
      <c r="BK229" s="190">
        <f>ROUND(I229*H229,2)</f>
        <v>0</v>
      </c>
      <c r="BL229" s="19" t="s">
        <v>235</v>
      </c>
      <c r="BM229" s="189" t="s">
        <v>3917</v>
      </c>
    </row>
    <row r="230" s="2" customFormat="1">
      <c r="A230" s="38"/>
      <c r="B230" s="39"/>
      <c r="C230" s="38"/>
      <c r="D230" s="191" t="s">
        <v>237</v>
      </c>
      <c r="E230" s="38"/>
      <c r="F230" s="192" t="s">
        <v>792</v>
      </c>
      <c r="G230" s="38"/>
      <c r="H230" s="38"/>
      <c r="I230" s="193"/>
      <c r="J230" s="38"/>
      <c r="K230" s="38"/>
      <c r="L230" s="39"/>
      <c r="M230" s="194"/>
      <c r="N230" s="195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237</v>
      </c>
      <c r="AU230" s="19" t="s">
        <v>89</v>
      </c>
    </row>
    <row r="231" s="2" customFormat="1">
      <c r="A231" s="38"/>
      <c r="B231" s="39"/>
      <c r="C231" s="38"/>
      <c r="D231" s="199" t="s">
        <v>397</v>
      </c>
      <c r="E231" s="38"/>
      <c r="F231" s="200" t="s">
        <v>793</v>
      </c>
      <c r="G231" s="38"/>
      <c r="H231" s="38"/>
      <c r="I231" s="193"/>
      <c r="J231" s="38"/>
      <c r="K231" s="38"/>
      <c r="L231" s="39"/>
      <c r="M231" s="194"/>
      <c r="N231" s="195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397</v>
      </c>
      <c r="AU231" s="19" t="s">
        <v>89</v>
      </c>
    </row>
    <row r="232" s="13" customFormat="1">
      <c r="A232" s="13"/>
      <c r="B232" s="205"/>
      <c r="C232" s="13"/>
      <c r="D232" s="191" t="s">
        <v>519</v>
      </c>
      <c r="E232" s="206" t="s">
        <v>1</v>
      </c>
      <c r="F232" s="207" t="s">
        <v>3918</v>
      </c>
      <c r="G232" s="13"/>
      <c r="H232" s="208">
        <v>6.4400000000000004</v>
      </c>
      <c r="I232" s="209"/>
      <c r="J232" s="13"/>
      <c r="K232" s="13"/>
      <c r="L232" s="205"/>
      <c r="M232" s="210"/>
      <c r="N232" s="211"/>
      <c r="O232" s="211"/>
      <c r="P232" s="211"/>
      <c r="Q232" s="211"/>
      <c r="R232" s="211"/>
      <c r="S232" s="211"/>
      <c r="T232" s="21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06" t="s">
        <v>519</v>
      </c>
      <c r="AU232" s="206" t="s">
        <v>89</v>
      </c>
      <c r="AV232" s="13" t="s">
        <v>89</v>
      </c>
      <c r="AW232" s="13" t="s">
        <v>35</v>
      </c>
      <c r="AX232" s="13" t="s">
        <v>79</v>
      </c>
      <c r="AY232" s="206" t="s">
        <v>230</v>
      </c>
    </row>
    <row r="233" s="14" customFormat="1">
      <c r="A233" s="14"/>
      <c r="B233" s="213"/>
      <c r="C233" s="14"/>
      <c r="D233" s="191" t="s">
        <v>519</v>
      </c>
      <c r="E233" s="214" t="s">
        <v>1</v>
      </c>
      <c r="F233" s="215" t="s">
        <v>534</v>
      </c>
      <c r="G233" s="14"/>
      <c r="H233" s="216">
        <v>6.4400000000000004</v>
      </c>
      <c r="I233" s="217"/>
      <c r="J233" s="14"/>
      <c r="K233" s="14"/>
      <c r="L233" s="213"/>
      <c r="M233" s="218"/>
      <c r="N233" s="219"/>
      <c r="O233" s="219"/>
      <c r="P233" s="219"/>
      <c r="Q233" s="219"/>
      <c r="R233" s="219"/>
      <c r="S233" s="219"/>
      <c r="T233" s="220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14" t="s">
        <v>519</v>
      </c>
      <c r="AU233" s="214" t="s">
        <v>89</v>
      </c>
      <c r="AV233" s="14" t="s">
        <v>235</v>
      </c>
      <c r="AW233" s="14" t="s">
        <v>35</v>
      </c>
      <c r="AX233" s="14" t="s">
        <v>87</v>
      </c>
      <c r="AY233" s="214" t="s">
        <v>230</v>
      </c>
    </row>
    <row r="234" s="2" customFormat="1" ht="16.5" customHeight="1">
      <c r="A234" s="38"/>
      <c r="B234" s="177"/>
      <c r="C234" s="236" t="s">
        <v>289</v>
      </c>
      <c r="D234" s="236" t="s">
        <v>745</v>
      </c>
      <c r="E234" s="237" t="s">
        <v>3670</v>
      </c>
      <c r="F234" s="238" t="s">
        <v>3671</v>
      </c>
      <c r="G234" s="239" t="s">
        <v>748</v>
      </c>
      <c r="H234" s="240">
        <v>12.880000000000001</v>
      </c>
      <c r="I234" s="241"/>
      <c r="J234" s="242">
        <f>ROUND(I234*H234,2)</f>
        <v>0</v>
      </c>
      <c r="K234" s="238" t="s">
        <v>515</v>
      </c>
      <c r="L234" s="243"/>
      <c r="M234" s="244" t="s">
        <v>1</v>
      </c>
      <c r="N234" s="245" t="s">
        <v>44</v>
      </c>
      <c r="O234" s="77"/>
      <c r="P234" s="187">
        <f>O234*H234</f>
        <v>0</v>
      </c>
      <c r="Q234" s="187">
        <v>0</v>
      </c>
      <c r="R234" s="187">
        <f>Q234*H234</f>
        <v>0</v>
      </c>
      <c r="S234" s="187">
        <v>0</v>
      </c>
      <c r="T234" s="188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89" t="s">
        <v>260</v>
      </c>
      <c r="AT234" s="189" t="s">
        <v>745</v>
      </c>
      <c r="AU234" s="189" t="s">
        <v>89</v>
      </c>
      <c r="AY234" s="19" t="s">
        <v>230</v>
      </c>
      <c r="BE234" s="190">
        <f>IF(N234="základní",J234,0)</f>
        <v>0</v>
      </c>
      <c r="BF234" s="190">
        <f>IF(N234="snížená",J234,0)</f>
        <v>0</v>
      </c>
      <c r="BG234" s="190">
        <f>IF(N234="zákl. přenesená",J234,0)</f>
        <v>0</v>
      </c>
      <c r="BH234" s="190">
        <f>IF(N234="sníž. přenesená",J234,0)</f>
        <v>0</v>
      </c>
      <c r="BI234" s="190">
        <f>IF(N234="nulová",J234,0)</f>
        <v>0</v>
      </c>
      <c r="BJ234" s="19" t="s">
        <v>87</v>
      </c>
      <c r="BK234" s="190">
        <f>ROUND(I234*H234,2)</f>
        <v>0</v>
      </c>
      <c r="BL234" s="19" t="s">
        <v>235</v>
      </c>
      <c r="BM234" s="189" t="s">
        <v>3919</v>
      </c>
    </row>
    <row r="235" s="2" customFormat="1">
      <c r="A235" s="38"/>
      <c r="B235" s="39"/>
      <c r="C235" s="38"/>
      <c r="D235" s="191" t="s">
        <v>237</v>
      </c>
      <c r="E235" s="38"/>
      <c r="F235" s="192" t="s">
        <v>3671</v>
      </c>
      <c r="G235" s="38"/>
      <c r="H235" s="38"/>
      <c r="I235" s="193"/>
      <c r="J235" s="38"/>
      <c r="K235" s="38"/>
      <c r="L235" s="39"/>
      <c r="M235" s="194"/>
      <c r="N235" s="195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237</v>
      </c>
      <c r="AU235" s="19" t="s">
        <v>89</v>
      </c>
    </row>
    <row r="236" s="13" customFormat="1">
      <c r="A236" s="13"/>
      <c r="B236" s="205"/>
      <c r="C236" s="13"/>
      <c r="D236" s="191" t="s">
        <v>519</v>
      </c>
      <c r="E236" s="13"/>
      <c r="F236" s="207" t="s">
        <v>3920</v>
      </c>
      <c r="G236" s="13"/>
      <c r="H236" s="208">
        <v>12.880000000000001</v>
      </c>
      <c r="I236" s="209"/>
      <c r="J236" s="13"/>
      <c r="K236" s="13"/>
      <c r="L236" s="205"/>
      <c r="M236" s="210"/>
      <c r="N236" s="211"/>
      <c r="O236" s="211"/>
      <c r="P236" s="211"/>
      <c r="Q236" s="211"/>
      <c r="R236" s="211"/>
      <c r="S236" s="211"/>
      <c r="T236" s="21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06" t="s">
        <v>519</v>
      </c>
      <c r="AU236" s="206" t="s">
        <v>89</v>
      </c>
      <c r="AV236" s="13" t="s">
        <v>89</v>
      </c>
      <c r="AW236" s="13" t="s">
        <v>3</v>
      </c>
      <c r="AX236" s="13" t="s">
        <v>87</v>
      </c>
      <c r="AY236" s="206" t="s">
        <v>230</v>
      </c>
    </row>
    <row r="237" s="12" customFormat="1" ht="22.8" customHeight="1">
      <c r="A237" s="12"/>
      <c r="B237" s="166"/>
      <c r="C237" s="12"/>
      <c r="D237" s="167" t="s">
        <v>78</v>
      </c>
      <c r="E237" s="197" t="s">
        <v>235</v>
      </c>
      <c r="F237" s="197" t="s">
        <v>845</v>
      </c>
      <c r="G237" s="12"/>
      <c r="H237" s="12"/>
      <c r="I237" s="169"/>
      <c r="J237" s="198">
        <f>BK237</f>
        <v>0</v>
      </c>
      <c r="K237" s="12"/>
      <c r="L237" s="166"/>
      <c r="M237" s="171"/>
      <c r="N237" s="172"/>
      <c r="O237" s="172"/>
      <c r="P237" s="173">
        <f>SUM(P238:P242)</f>
        <v>0</v>
      </c>
      <c r="Q237" s="172"/>
      <c r="R237" s="173">
        <f>SUM(R238:R242)</f>
        <v>0</v>
      </c>
      <c r="S237" s="172"/>
      <c r="T237" s="174">
        <f>SUM(T238:T242)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167" t="s">
        <v>87</v>
      </c>
      <c r="AT237" s="175" t="s">
        <v>78</v>
      </c>
      <c r="AU237" s="175" t="s">
        <v>87</v>
      </c>
      <c r="AY237" s="167" t="s">
        <v>230</v>
      </c>
      <c r="BK237" s="176">
        <f>SUM(BK238:BK242)</f>
        <v>0</v>
      </c>
    </row>
    <row r="238" s="2" customFormat="1" ht="16.5" customHeight="1">
      <c r="A238" s="38"/>
      <c r="B238" s="177"/>
      <c r="C238" s="178" t="s">
        <v>293</v>
      </c>
      <c r="D238" s="178" t="s">
        <v>231</v>
      </c>
      <c r="E238" s="179" t="s">
        <v>846</v>
      </c>
      <c r="F238" s="180" t="s">
        <v>847</v>
      </c>
      <c r="G238" s="181" t="s">
        <v>578</v>
      </c>
      <c r="H238" s="182">
        <v>1.6100000000000001</v>
      </c>
      <c r="I238" s="183"/>
      <c r="J238" s="184">
        <f>ROUND(I238*H238,2)</f>
        <v>0</v>
      </c>
      <c r="K238" s="180" t="s">
        <v>515</v>
      </c>
      <c r="L238" s="39"/>
      <c r="M238" s="185" t="s">
        <v>1</v>
      </c>
      <c r="N238" s="186" t="s">
        <v>44</v>
      </c>
      <c r="O238" s="77"/>
      <c r="P238" s="187">
        <f>O238*H238</f>
        <v>0</v>
      </c>
      <c r="Q238" s="187">
        <v>0</v>
      </c>
      <c r="R238" s="187">
        <f>Q238*H238</f>
        <v>0</v>
      </c>
      <c r="S238" s="187">
        <v>0</v>
      </c>
      <c r="T238" s="188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89" t="s">
        <v>235</v>
      </c>
      <c r="AT238" s="189" t="s">
        <v>231</v>
      </c>
      <c r="AU238" s="189" t="s">
        <v>89</v>
      </c>
      <c r="AY238" s="19" t="s">
        <v>230</v>
      </c>
      <c r="BE238" s="190">
        <f>IF(N238="základní",J238,0)</f>
        <v>0</v>
      </c>
      <c r="BF238" s="190">
        <f>IF(N238="snížená",J238,0)</f>
        <v>0</v>
      </c>
      <c r="BG238" s="190">
        <f>IF(N238="zákl. přenesená",J238,0)</f>
        <v>0</v>
      </c>
      <c r="BH238" s="190">
        <f>IF(N238="sníž. přenesená",J238,0)</f>
        <v>0</v>
      </c>
      <c r="BI238" s="190">
        <f>IF(N238="nulová",J238,0)</f>
        <v>0</v>
      </c>
      <c r="BJ238" s="19" t="s">
        <v>87</v>
      </c>
      <c r="BK238" s="190">
        <f>ROUND(I238*H238,2)</f>
        <v>0</v>
      </c>
      <c r="BL238" s="19" t="s">
        <v>235</v>
      </c>
      <c r="BM238" s="189" t="s">
        <v>3921</v>
      </c>
    </row>
    <row r="239" s="2" customFormat="1">
      <c r="A239" s="38"/>
      <c r="B239" s="39"/>
      <c r="C239" s="38"/>
      <c r="D239" s="191" t="s">
        <v>237</v>
      </c>
      <c r="E239" s="38"/>
      <c r="F239" s="192" t="s">
        <v>849</v>
      </c>
      <c r="G239" s="38"/>
      <c r="H239" s="38"/>
      <c r="I239" s="193"/>
      <c r="J239" s="38"/>
      <c r="K239" s="38"/>
      <c r="L239" s="39"/>
      <c r="M239" s="194"/>
      <c r="N239" s="195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237</v>
      </c>
      <c r="AU239" s="19" t="s">
        <v>89</v>
      </c>
    </row>
    <row r="240" s="2" customFormat="1">
      <c r="A240" s="38"/>
      <c r="B240" s="39"/>
      <c r="C240" s="38"/>
      <c r="D240" s="199" t="s">
        <v>397</v>
      </c>
      <c r="E240" s="38"/>
      <c r="F240" s="200" t="s">
        <v>850</v>
      </c>
      <c r="G240" s="38"/>
      <c r="H240" s="38"/>
      <c r="I240" s="193"/>
      <c r="J240" s="38"/>
      <c r="K240" s="38"/>
      <c r="L240" s="39"/>
      <c r="M240" s="194"/>
      <c r="N240" s="195"/>
      <c r="O240" s="77"/>
      <c r="P240" s="77"/>
      <c r="Q240" s="77"/>
      <c r="R240" s="77"/>
      <c r="S240" s="77"/>
      <c r="T240" s="7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19" t="s">
        <v>397</v>
      </c>
      <c r="AU240" s="19" t="s">
        <v>89</v>
      </c>
    </row>
    <row r="241" s="13" customFormat="1">
      <c r="A241" s="13"/>
      <c r="B241" s="205"/>
      <c r="C241" s="13"/>
      <c r="D241" s="191" t="s">
        <v>519</v>
      </c>
      <c r="E241" s="206" t="s">
        <v>1</v>
      </c>
      <c r="F241" s="207" t="s">
        <v>3922</v>
      </c>
      <c r="G241" s="13"/>
      <c r="H241" s="208">
        <v>1.6100000000000001</v>
      </c>
      <c r="I241" s="209"/>
      <c r="J241" s="13"/>
      <c r="K241" s="13"/>
      <c r="L241" s="205"/>
      <c r="M241" s="210"/>
      <c r="N241" s="211"/>
      <c r="O241" s="211"/>
      <c r="P241" s="211"/>
      <c r="Q241" s="211"/>
      <c r="R241" s="211"/>
      <c r="S241" s="211"/>
      <c r="T241" s="21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06" t="s">
        <v>519</v>
      </c>
      <c r="AU241" s="206" t="s">
        <v>89</v>
      </c>
      <c r="AV241" s="13" t="s">
        <v>89</v>
      </c>
      <c r="AW241" s="13" t="s">
        <v>35</v>
      </c>
      <c r="AX241" s="13" t="s">
        <v>79</v>
      </c>
      <c r="AY241" s="206" t="s">
        <v>230</v>
      </c>
    </row>
    <row r="242" s="14" customFormat="1">
      <c r="A242" s="14"/>
      <c r="B242" s="213"/>
      <c r="C242" s="14"/>
      <c r="D242" s="191" t="s">
        <v>519</v>
      </c>
      <c r="E242" s="214" t="s">
        <v>1</v>
      </c>
      <c r="F242" s="215" t="s">
        <v>534</v>
      </c>
      <c r="G242" s="14"/>
      <c r="H242" s="216">
        <v>1.6100000000000001</v>
      </c>
      <c r="I242" s="217"/>
      <c r="J242" s="14"/>
      <c r="K242" s="14"/>
      <c r="L242" s="213"/>
      <c r="M242" s="218"/>
      <c r="N242" s="219"/>
      <c r="O242" s="219"/>
      <c r="P242" s="219"/>
      <c r="Q242" s="219"/>
      <c r="R242" s="219"/>
      <c r="S242" s="219"/>
      <c r="T242" s="220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14" t="s">
        <v>519</v>
      </c>
      <c r="AU242" s="214" t="s">
        <v>89</v>
      </c>
      <c r="AV242" s="14" t="s">
        <v>235</v>
      </c>
      <c r="AW242" s="14" t="s">
        <v>35</v>
      </c>
      <c r="AX242" s="14" t="s">
        <v>87</v>
      </c>
      <c r="AY242" s="214" t="s">
        <v>230</v>
      </c>
    </row>
    <row r="243" s="12" customFormat="1" ht="22.8" customHeight="1">
      <c r="A243" s="12"/>
      <c r="B243" s="166"/>
      <c r="C243" s="12"/>
      <c r="D243" s="167" t="s">
        <v>78</v>
      </c>
      <c r="E243" s="197" t="s">
        <v>1366</v>
      </c>
      <c r="F243" s="197" t="s">
        <v>1367</v>
      </c>
      <c r="G243" s="12"/>
      <c r="H243" s="12"/>
      <c r="I243" s="169"/>
      <c r="J243" s="198">
        <f>BK243</f>
        <v>0</v>
      </c>
      <c r="K243" s="12"/>
      <c r="L243" s="166"/>
      <c r="M243" s="171"/>
      <c r="N243" s="172"/>
      <c r="O243" s="172"/>
      <c r="P243" s="173">
        <f>SUM(P244:P249)</f>
        <v>0</v>
      </c>
      <c r="Q243" s="172"/>
      <c r="R243" s="173">
        <f>SUM(R244:R249)</f>
        <v>0</v>
      </c>
      <c r="S243" s="172"/>
      <c r="T243" s="174">
        <f>SUM(T244:T249)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167" t="s">
        <v>87</v>
      </c>
      <c r="AT243" s="175" t="s">
        <v>78</v>
      </c>
      <c r="AU243" s="175" t="s">
        <v>87</v>
      </c>
      <c r="AY243" s="167" t="s">
        <v>230</v>
      </c>
      <c r="BK243" s="176">
        <f>SUM(BK244:BK249)</f>
        <v>0</v>
      </c>
    </row>
    <row r="244" s="2" customFormat="1" ht="16.5" customHeight="1">
      <c r="A244" s="38"/>
      <c r="B244" s="177"/>
      <c r="C244" s="178" t="s">
        <v>297</v>
      </c>
      <c r="D244" s="178" t="s">
        <v>231</v>
      </c>
      <c r="E244" s="179" t="s">
        <v>2241</v>
      </c>
      <c r="F244" s="180" t="s">
        <v>2242</v>
      </c>
      <c r="G244" s="181" t="s">
        <v>748</v>
      </c>
      <c r="H244" s="182">
        <v>0</v>
      </c>
      <c r="I244" s="183"/>
      <c r="J244" s="184">
        <f>ROUND(I244*H244,2)</f>
        <v>0</v>
      </c>
      <c r="K244" s="180" t="s">
        <v>515</v>
      </c>
      <c r="L244" s="39"/>
      <c r="M244" s="185" t="s">
        <v>1</v>
      </c>
      <c r="N244" s="186" t="s">
        <v>44</v>
      </c>
      <c r="O244" s="77"/>
      <c r="P244" s="187">
        <f>O244*H244</f>
        <v>0</v>
      </c>
      <c r="Q244" s="187">
        <v>0</v>
      </c>
      <c r="R244" s="187">
        <f>Q244*H244</f>
        <v>0</v>
      </c>
      <c r="S244" s="187">
        <v>0</v>
      </c>
      <c r="T244" s="188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89" t="s">
        <v>235</v>
      </c>
      <c r="AT244" s="189" t="s">
        <v>231</v>
      </c>
      <c r="AU244" s="189" t="s">
        <v>89</v>
      </c>
      <c r="AY244" s="19" t="s">
        <v>230</v>
      </c>
      <c r="BE244" s="190">
        <f>IF(N244="základní",J244,0)</f>
        <v>0</v>
      </c>
      <c r="BF244" s="190">
        <f>IF(N244="snížená",J244,0)</f>
        <v>0</v>
      </c>
      <c r="BG244" s="190">
        <f>IF(N244="zákl. přenesená",J244,0)</f>
        <v>0</v>
      </c>
      <c r="BH244" s="190">
        <f>IF(N244="sníž. přenesená",J244,0)</f>
        <v>0</v>
      </c>
      <c r="BI244" s="190">
        <f>IF(N244="nulová",J244,0)</f>
        <v>0</v>
      </c>
      <c r="BJ244" s="19" t="s">
        <v>87</v>
      </c>
      <c r="BK244" s="190">
        <f>ROUND(I244*H244,2)</f>
        <v>0</v>
      </c>
      <c r="BL244" s="19" t="s">
        <v>235</v>
      </c>
      <c r="BM244" s="189" t="s">
        <v>3923</v>
      </c>
    </row>
    <row r="245" s="2" customFormat="1">
      <c r="A245" s="38"/>
      <c r="B245" s="39"/>
      <c r="C245" s="38"/>
      <c r="D245" s="191" t="s">
        <v>237</v>
      </c>
      <c r="E245" s="38"/>
      <c r="F245" s="192" t="s">
        <v>2244</v>
      </c>
      <c r="G245" s="38"/>
      <c r="H245" s="38"/>
      <c r="I245" s="193"/>
      <c r="J245" s="38"/>
      <c r="K245" s="38"/>
      <c r="L245" s="39"/>
      <c r="M245" s="194"/>
      <c r="N245" s="195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237</v>
      </c>
      <c r="AU245" s="19" t="s">
        <v>89</v>
      </c>
    </row>
    <row r="246" s="2" customFormat="1">
      <c r="A246" s="38"/>
      <c r="B246" s="39"/>
      <c r="C246" s="38"/>
      <c r="D246" s="199" t="s">
        <v>397</v>
      </c>
      <c r="E246" s="38"/>
      <c r="F246" s="200" t="s">
        <v>2245</v>
      </c>
      <c r="G246" s="38"/>
      <c r="H246" s="38"/>
      <c r="I246" s="193"/>
      <c r="J246" s="38"/>
      <c r="K246" s="38"/>
      <c r="L246" s="39"/>
      <c r="M246" s="194"/>
      <c r="N246" s="195"/>
      <c r="O246" s="77"/>
      <c r="P246" s="77"/>
      <c r="Q246" s="77"/>
      <c r="R246" s="77"/>
      <c r="S246" s="77"/>
      <c r="T246" s="7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T246" s="19" t="s">
        <v>397</v>
      </c>
      <c r="AU246" s="19" t="s">
        <v>89</v>
      </c>
    </row>
    <row r="247" s="2" customFormat="1" ht="21.75" customHeight="1">
      <c r="A247" s="38"/>
      <c r="B247" s="177"/>
      <c r="C247" s="178" t="s">
        <v>301</v>
      </c>
      <c r="D247" s="178" t="s">
        <v>231</v>
      </c>
      <c r="E247" s="179" t="s">
        <v>2246</v>
      </c>
      <c r="F247" s="180" t="s">
        <v>2247</v>
      </c>
      <c r="G247" s="181" t="s">
        <v>748</v>
      </c>
      <c r="H247" s="182">
        <v>0</v>
      </c>
      <c r="I247" s="183"/>
      <c r="J247" s="184">
        <f>ROUND(I247*H247,2)</f>
        <v>0</v>
      </c>
      <c r="K247" s="180" t="s">
        <v>515</v>
      </c>
      <c r="L247" s="39"/>
      <c r="M247" s="185" t="s">
        <v>1</v>
      </c>
      <c r="N247" s="186" t="s">
        <v>44</v>
      </c>
      <c r="O247" s="77"/>
      <c r="P247" s="187">
        <f>O247*H247</f>
        <v>0</v>
      </c>
      <c r="Q247" s="187">
        <v>0</v>
      </c>
      <c r="R247" s="187">
        <f>Q247*H247</f>
        <v>0</v>
      </c>
      <c r="S247" s="187">
        <v>0</v>
      </c>
      <c r="T247" s="188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89" t="s">
        <v>235</v>
      </c>
      <c r="AT247" s="189" t="s">
        <v>231</v>
      </c>
      <c r="AU247" s="189" t="s">
        <v>89</v>
      </c>
      <c r="AY247" s="19" t="s">
        <v>230</v>
      </c>
      <c r="BE247" s="190">
        <f>IF(N247="základní",J247,0)</f>
        <v>0</v>
      </c>
      <c r="BF247" s="190">
        <f>IF(N247="snížená",J247,0)</f>
        <v>0</v>
      </c>
      <c r="BG247" s="190">
        <f>IF(N247="zákl. přenesená",J247,0)</f>
        <v>0</v>
      </c>
      <c r="BH247" s="190">
        <f>IF(N247="sníž. přenesená",J247,0)</f>
        <v>0</v>
      </c>
      <c r="BI247" s="190">
        <f>IF(N247="nulová",J247,0)</f>
        <v>0</v>
      </c>
      <c r="BJ247" s="19" t="s">
        <v>87</v>
      </c>
      <c r="BK247" s="190">
        <f>ROUND(I247*H247,2)</f>
        <v>0</v>
      </c>
      <c r="BL247" s="19" t="s">
        <v>235</v>
      </c>
      <c r="BM247" s="189" t="s">
        <v>3924</v>
      </c>
    </row>
    <row r="248" s="2" customFormat="1">
      <c r="A248" s="38"/>
      <c r="B248" s="39"/>
      <c r="C248" s="38"/>
      <c r="D248" s="191" t="s">
        <v>237</v>
      </c>
      <c r="E248" s="38"/>
      <c r="F248" s="192" t="s">
        <v>2249</v>
      </c>
      <c r="G248" s="38"/>
      <c r="H248" s="38"/>
      <c r="I248" s="193"/>
      <c r="J248" s="38"/>
      <c r="K248" s="38"/>
      <c r="L248" s="39"/>
      <c r="M248" s="194"/>
      <c r="N248" s="195"/>
      <c r="O248" s="77"/>
      <c r="P248" s="77"/>
      <c r="Q248" s="77"/>
      <c r="R248" s="77"/>
      <c r="S248" s="77"/>
      <c r="T248" s="7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19" t="s">
        <v>237</v>
      </c>
      <c r="AU248" s="19" t="s">
        <v>89</v>
      </c>
    </row>
    <row r="249" s="2" customFormat="1">
      <c r="A249" s="38"/>
      <c r="B249" s="39"/>
      <c r="C249" s="38"/>
      <c r="D249" s="199" t="s">
        <v>397</v>
      </c>
      <c r="E249" s="38"/>
      <c r="F249" s="200" t="s">
        <v>2250</v>
      </c>
      <c r="G249" s="38"/>
      <c r="H249" s="38"/>
      <c r="I249" s="193"/>
      <c r="J249" s="38"/>
      <c r="K249" s="38"/>
      <c r="L249" s="39"/>
      <c r="M249" s="201"/>
      <c r="N249" s="202"/>
      <c r="O249" s="203"/>
      <c r="P249" s="203"/>
      <c r="Q249" s="203"/>
      <c r="R249" s="203"/>
      <c r="S249" s="203"/>
      <c r="T249" s="204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397</v>
      </c>
      <c r="AU249" s="19" t="s">
        <v>89</v>
      </c>
    </row>
    <row r="250" s="2" customFormat="1" ht="6.96" customHeight="1">
      <c r="A250" s="38"/>
      <c r="B250" s="60"/>
      <c r="C250" s="61"/>
      <c r="D250" s="61"/>
      <c r="E250" s="61"/>
      <c r="F250" s="61"/>
      <c r="G250" s="61"/>
      <c r="H250" s="61"/>
      <c r="I250" s="61"/>
      <c r="J250" s="61"/>
      <c r="K250" s="61"/>
      <c r="L250" s="39"/>
      <c r="M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</row>
  </sheetData>
  <autoFilter ref="C123:K24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  <mergeCell ref="L2:V2"/>
  </mergeCells>
  <hyperlinks>
    <hyperlink ref="F129" r:id="rId1" display="https://podminky.urs.cz/item/CS_URS_2025_02/132251256"/>
    <hyperlink ref="F137" r:id="rId2" display="https://podminky.urs.cz/item/CS_URS_2025_02/132351256"/>
    <hyperlink ref="F145" r:id="rId3" display="https://podminky.urs.cz/item/CS_URS_2025_02/132451256"/>
    <hyperlink ref="F153" r:id="rId4" display="https://podminky.urs.cz/item/CS_URS_2025_02/132551256"/>
    <hyperlink ref="F161" r:id="rId5" display="https://podminky.urs.cz/item/CS_URS_2025_02/162751117"/>
    <hyperlink ref="F170" r:id="rId6" display="https://podminky.urs.cz/item/CS_URS_2025_02/162751119"/>
    <hyperlink ref="F180" r:id="rId7" display="https://podminky.urs.cz/item/CS_URS_2025_02/162751137"/>
    <hyperlink ref="F187" r:id="rId8" display="https://podminky.urs.cz/item/CS_URS_2025_02/162751139"/>
    <hyperlink ref="F195" r:id="rId9" display="https://podminky.urs.cz/item/CS_URS_2025_02/162751157"/>
    <hyperlink ref="F201" r:id="rId10" display="https://podminky.urs.cz/item/CS_URS_2025_02/162751159"/>
    <hyperlink ref="F208" r:id="rId11" display="https://podminky.urs.cz/item/CS_URS_2025_02/171201231"/>
    <hyperlink ref="F216" r:id="rId12" display="https://podminky.urs.cz/item/CS_URS_2025_02/174151101"/>
    <hyperlink ref="F231" r:id="rId13" display="https://podminky.urs.cz/item/CS_URS_2025_02/175151101"/>
    <hyperlink ref="F240" r:id="rId14" display="https://podminky.urs.cz/item/CS_URS_2025_02/451573111"/>
    <hyperlink ref="F246" r:id="rId15" display="https://podminky.urs.cz/item/CS_URS_2025_02/998276101"/>
    <hyperlink ref="F249" r:id="rId16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7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3586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3925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ROUND(J125,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ROUND((SUM(BE125:BE434)),  2)</f>
        <v>0</v>
      </c>
      <c r="G35" s="38"/>
      <c r="H35" s="38"/>
      <c r="I35" s="136">
        <v>0.20999999999999999</v>
      </c>
      <c r="J35" s="135">
        <f>ROUND(((SUM(BE125:BE434))*I35),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ROUND((SUM(BF125:BF434)),  2)</f>
        <v>0</v>
      </c>
      <c r="G36" s="38"/>
      <c r="H36" s="38"/>
      <c r="I36" s="136">
        <v>0.12</v>
      </c>
      <c r="J36" s="135">
        <f>ROUND(((SUM(BF125:BF434))*I36),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ROUND((SUM(BG125:BG434)),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ROUND((SUM(BH125:BH434)),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ROUND((SUM(BI125:BI434)),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3586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SO351.5 - Výpis materiálu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J125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499</v>
      </c>
      <c r="E99" s="150"/>
      <c r="F99" s="150"/>
      <c r="G99" s="150"/>
      <c r="H99" s="150"/>
      <c r="I99" s="150"/>
      <c r="J99" s="151">
        <f>J126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505</v>
      </c>
      <c r="E100" s="154"/>
      <c r="F100" s="154"/>
      <c r="G100" s="154"/>
      <c r="H100" s="154"/>
      <c r="I100" s="154"/>
      <c r="J100" s="155">
        <f>J127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3926</v>
      </c>
      <c r="E101" s="154"/>
      <c r="F101" s="154"/>
      <c r="G101" s="154"/>
      <c r="H101" s="154"/>
      <c r="I101" s="154"/>
      <c r="J101" s="155">
        <f>J343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3927</v>
      </c>
      <c r="E102" s="154"/>
      <c r="F102" s="154"/>
      <c r="G102" s="154"/>
      <c r="H102" s="154"/>
      <c r="I102" s="154"/>
      <c r="J102" s="155">
        <f>J352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508</v>
      </c>
      <c r="E103" s="154"/>
      <c r="F103" s="154"/>
      <c r="G103" s="154"/>
      <c r="H103" s="154"/>
      <c r="I103" s="154"/>
      <c r="J103" s="155">
        <f>J428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215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6.5" customHeight="1">
      <c r="A113" s="38"/>
      <c r="B113" s="39"/>
      <c r="C113" s="38"/>
      <c r="D113" s="38"/>
      <c r="E113" s="129" t="str">
        <f>E7</f>
        <v>Veřejná prostranství v lokalitě Z15 v Plané - etapa 1</v>
      </c>
      <c r="F113" s="32"/>
      <c r="G113" s="32"/>
      <c r="H113" s="32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29" t="s">
        <v>3586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1924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E11</f>
        <v>SO351.5 - Výpis materiálu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F14</f>
        <v xml:space="preserve">Planá u Mariánských Lázní [721280] </v>
      </c>
      <c r="G119" s="38"/>
      <c r="H119" s="38"/>
      <c r="I119" s="32" t="s">
        <v>22</v>
      </c>
      <c r="J119" s="69" t="str">
        <f>IF(J14="","",J14)</f>
        <v>10. 12. 2024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E17</f>
        <v>Planá</v>
      </c>
      <c r="G121" s="38"/>
      <c r="H121" s="38"/>
      <c r="I121" s="32" t="s">
        <v>31</v>
      </c>
      <c r="J121" s="36" t="str">
        <f>E23</f>
        <v>Laboro ateliér s.r.o.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29</v>
      </c>
      <c r="D122" s="38"/>
      <c r="E122" s="38"/>
      <c r="F122" s="27" t="str">
        <f>IF(E20="","",E20)</f>
        <v>Vyplň údaj</v>
      </c>
      <c r="G122" s="38"/>
      <c r="H122" s="38"/>
      <c r="I122" s="32" t="s">
        <v>36</v>
      </c>
      <c r="J122" s="36" t="str">
        <f>E26</f>
        <v>Laboro ateliér s.r.o.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6"/>
      <c r="B124" s="157"/>
      <c r="C124" s="158" t="s">
        <v>216</v>
      </c>
      <c r="D124" s="159" t="s">
        <v>64</v>
      </c>
      <c r="E124" s="159" t="s">
        <v>60</v>
      </c>
      <c r="F124" s="159" t="s">
        <v>61</v>
      </c>
      <c r="G124" s="159" t="s">
        <v>217</v>
      </c>
      <c r="H124" s="159" t="s">
        <v>218</v>
      </c>
      <c r="I124" s="159" t="s">
        <v>219</v>
      </c>
      <c r="J124" s="159" t="s">
        <v>205</v>
      </c>
      <c r="K124" s="160" t="s">
        <v>220</v>
      </c>
      <c r="L124" s="161"/>
      <c r="M124" s="86" t="s">
        <v>1</v>
      </c>
      <c r="N124" s="87" t="s">
        <v>43</v>
      </c>
      <c r="O124" s="87" t="s">
        <v>221</v>
      </c>
      <c r="P124" s="87" t="s">
        <v>222</v>
      </c>
      <c r="Q124" s="87" t="s">
        <v>223</v>
      </c>
      <c r="R124" s="87" t="s">
        <v>224</v>
      </c>
      <c r="S124" s="87" t="s">
        <v>225</v>
      </c>
      <c r="T124" s="88" t="s">
        <v>226</v>
      </c>
      <c r="U124" s="156"/>
      <c r="V124" s="156"/>
      <c r="W124" s="156"/>
      <c r="X124" s="156"/>
      <c r="Y124" s="156"/>
      <c r="Z124" s="156"/>
      <c r="AA124" s="156"/>
      <c r="AB124" s="156"/>
      <c r="AC124" s="156"/>
      <c r="AD124" s="156"/>
      <c r="AE124" s="156"/>
    </row>
    <row r="125" s="2" customFormat="1" ht="22.8" customHeight="1">
      <c r="A125" s="38"/>
      <c r="B125" s="39"/>
      <c r="C125" s="93" t="s">
        <v>227</v>
      </c>
      <c r="D125" s="38"/>
      <c r="E125" s="38"/>
      <c r="F125" s="38"/>
      <c r="G125" s="38"/>
      <c r="H125" s="38"/>
      <c r="I125" s="38"/>
      <c r="J125" s="162">
        <f>BK125</f>
        <v>0</v>
      </c>
      <c r="K125" s="38"/>
      <c r="L125" s="39"/>
      <c r="M125" s="89"/>
      <c r="N125" s="73"/>
      <c r="O125" s="90"/>
      <c r="P125" s="163">
        <f>P126</f>
        <v>0</v>
      </c>
      <c r="Q125" s="90"/>
      <c r="R125" s="163">
        <f>R126</f>
        <v>11.582073219999998</v>
      </c>
      <c r="S125" s="90"/>
      <c r="T125" s="164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78</v>
      </c>
      <c r="AU125" s="19" t="s">
        <v>207</v>
      </c>
      <c r="BK125" s="165">
        <f>BK126</f>
        <v>0</v>
      </c>
    </row>
    <row r="126" s="12" customFormat="1" ht="25.92" customHeight="1">
      <c r="A126" s="12"/>
      <c r="B126" s="166"/>
      <c r="C126" s="12"/>
      <c r="D126" s="167" t="s">
        <v>78</v>
      </c>
      <c r="E126" s="168" t="s">
        <v>509</v>
      </c>
      <c r="F126" s="168" t="s">
        <v>510</v>
      </c>
      <c r="G126" s="12"/>
      <c r="H126" s="12"/>
      <c r="I126" s="169"/>
      <c r="J126" s="170">
        <f>BK126</f>
        <v>0</v>
      </c>
      <c r="K126" s="12"/>
      <c r="L126" s="166"/>
      <c r="M126" s="171"/>
      <c r="N126" s="172"/>
      <c r="O126" s="172"/>
      <c r="P126" s="173">
        <f>P127+P343+P352+P428</f>
        <v>0</v>
      </c>
      <c r="Q126" s="172"/>
      <c r="R126" s="173">
        <f>R127+R343+R352+R428</f>
        <v>11.582073219999998</v>
      </c>
      <c r="S126" s="172"/>
      <c r="T126" s="174">
        <f>T127+T343+T352+T428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7" t="s">
        <v>87</v>
      </c>
      <c r="AT126" s="175" t="s">
        <v>78</v>
      </c>
      <c r="AU126" s="175" t="s">
        <v>79</v>
      </c>
      <c r="AY126" s="167" t="s">
        <v>230</v>
      </c>
      <c r="BK126" s="176">
        <f>BK127+BK343+BK352+BK428</f>
        <v>0</v>
      </c>
    </row>
    <row r="127" s="12" customFormat="1" ht="22.8" customHeight="1">
      <c r="A127" s="12"/>
      <c r="B127" s="166"/>
      <c r="C127" s="12"/>
      <c r="D127" s="167" t="s">
        <v>78</v>
      </c>
      <c r="E127" s="197" t="s">
        <v>260</v>
      </c>
      <c r="F127" s="197" t="s">
        <v>1038</v>
      </c>
      <c r="G127" s="12"/>
      <c r="H127" s="12"/>
      <c r="I127" s="169"/>
      <c r="J127" s="198">
        <f>BK127</f>
        <v>0</v>
      </c>
      <c r="K127" s="12"/>
      <c r="L127" s="166"/>
      <c r="M127" s="171"/>
      <c r="N127" s="172"/>
      <c r="O127" s="172"/>
      <c r="P127" s="173">
        <f>SUM(P128:P342)</f>
        <v>0</v>
      </c>
      <c r="Q127" s="172"/>
      <c r="R127" s="173">
        <f>SUM(R128:R342)</f>
        <v>8.2368332199999994</v>
      </c>
      <c r="S127" s="172"/>
      <c r="T127" s="174">
        <f>SUM(T128:T342)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7" t="s">
        <v>87</v>
      </c>
      <c r="AT127" s="175" t="s">
        <v>78</v>
      </c>
      <c r="AU127" s="175" t="s">
        <v>87</v>
      </c>
      <c r="AY127" s="167" t="s">
        <v>230</v>
      </c>
      <c r="BK127" s="176">
        <f>SUM(BK128:BK342)</f>
        <v>0</v>
      </c>
    </row>
    <row r="128" s="2" customFormat="1" ht="16.5" customHeight="1">
      <c r="A128" s="38"/>
      <c r="B128" s="177"/>
      <c r="C128" s="178" t="s">
        <v>87</v>
      </c>
      <c r="D128" s="178" t="s">
        <v>231</v>
      </c>
      <c r="E128" s="179" t="s">
        <v>3928</v>
      </c>
      <c r="F128" s="180" t="s">
        <v>3929</v>
      </c>
      <c r="G128" s="181" t="s">
        <v>458</v>
      </c>
      <c r="H128" s="182">
        <v>7</v>
      </c>
      <c r="I128" s="183"/>
      <c r="J128" s="184">
        <f>ROUND(I128*H128,2)</f>
        <v>0</v>
      </c>
      <c r="K128" s="180" t="s">
        <v>515</v>
      </c>
      <c r="L128" s="39"/>
      <c r="M128" s="185" t="s">
        <v>1</v>
      </c>
      <c r="N128" s="186" t="s">
        <v>44</v>
      </c>
      <c r="O128" s="77"/>
      <c r="P128" s="187">
        <f>O128*H128</f>
        <v>0</v>
      </c>
      <c r="Q128" s="187">
        <v>0.00167</v>
      </c>
      <c r="R128" s="187">
        <f>Q128*H128</f>
        <v>0.011690000000000001</v>
      </c>
      <c r="S128" s="187">
        <v>0</v>
      </c>
      <c r="T128" s="18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89" t="s">
        <v>235</v>
      </c>
      <c r="AT128" s="189" t="s">
        <v>231</v>
      </c>
      <c r="AU128" s="189" t="s">
        <v>89</v>
      </c>
      <c r="AY128" s="19" t="s">
        <v>230</v>
      </c>
      <c r="BE128" s="190">
        <f>IF(N128="základní",J128,0)</f>
        <v>0</v>
      </c>
      <c r="BF128" s="190">
        <f>IF(N128="snížená",J128,0)</f>
        <v>0</v>
      </c>
      <c r="BG128" s="190">
        <f>IF(N128="zákl. přenesená",J128,0)</f>
        <v>0</v>
      </c>
      <c r="BH128" s="190">
        <f>IF(N128="sníž. přenesená",J128,0)</f>
        <v>0</v>
      </c>
      <c r="BI128" s="190">
        <f>IF(N128="nulová",J128,0)</f>
        <v>0</v>
      </c>
      <c r="BJ128" s="19" t="s">
        <v>87</v>
      </c>
      <c r="BK128" s="190">
        <f>ROUND(I128*H128,2)</f>
        <v>0</v>
      </c>
      <c r="BL128" s="19" t="s">
        <v>235</v>
      </c>
      <c r="BM128" s="189" t="s">
        <v>3930</v>
      </c>
    </row>
    <row r="129" s="2" customFormat="1">
      <c r="A129" s="38"/>
      <c r="B129" s="39"/>
      <c r="C129" s="38"/>
      <c r="D129" s="191" t="s">
        <v>237</v>
      </c>
      <c r="E129" s="38"/>
      <c r="F129" s="192" t="s">
        <v>3931</v>
      </c>
      <c r="G129" s="38"/>
      <c r="H129" s="38"/>
      <c r="I129" s="193"/>
      <c r="J129" s="38"/>
      <c r="K129" s="38"/>
      <c r="L129" s="39"/>
      <c r="M129" s="194"/>
      <c r="N129" s="195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237</v>
      </c>
      <c r="AU129" s="19" t="s">
        <v>89</v>
      </c>
    </row>
    <row r="130" s="2" customFormat="1">
      <c r="A130" s="38"/>
      <c r="B130" s="39"/>
      <c r="C130" s="38"/>
      <c r="D130" s="199" t="s">
        <v>397</v>
      </c>
      <c r="E130" s="38"/>
      <c r="F130" s="200" t="s">
        <v>3932</v>
      </c>
      <c r="G130" s="38"/>
      <c r="H130" s="38"/>
      <c r="I130" s="193"/>
      <c r="J130" s="38"/>
      <c r="K130" s="38"/>
      <c r="L130" s="39"/>
      <c r="M130" s="194"/>
      <c r="N130" s="195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397</v>
      </c>
      <c r="AU130" s="19" t="s">
        <v>89</v>
      </c>
    </row>
    <row r="131" s="2" customFormat="1" ht="16.5" customHeight="1">
      <c r="A131" s="38"/>
      <c r="B131" s="177"/>
      <c r="C131" s="236" t="s">
        <v>89</v>
      </c>
      <c r="D131" s="236" t="s">
        <v>745</v>
      </c>
      <c r="E131" s="237" t="s">
        <v>3933</v>
      </c>
      <c r="F131" s="238" t="s">
        <v>3934</v>
      </c>
      <c r="G131" s="239" t="s">
        <v>458</v>
      </c>
      <c r="H131" s="240">
        <v>2</v>
      </c>
      <c r="I131" s="241"/>
      <c r="J131" s="242">
        <f>ROUND(I131*H131,2)</f>
        <v>0</v>
      </c>
      <c r="K131" s="238" t="s">
        <v>515</v>
      </c>
      <c r="L131" s="243"/>
      <c r="M131" s="244" t="s">
        <v>1</v>
      </c>
      <c r="N131" s="245" t="s">
        <v>44</v>
      </c>
      <c r="O131" s="77"/>
      <c r="P131" s="187">
        <f>O131*H131</f>
        <v>0</v>
      </c>
      <c r="Q131" s="187">
        <v>0.0035999999999999999</v>
      </c>
      <c r="R131" s="187">
        <f>Q131*H131</f>
        <v>0.0071999999999999998</v>
      </c>
      <c r="S131" s="187">
        <v>0</v>
      </c>
      <c r="T131" s="18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89" t="s">
        <v>260</v>
      </c>
      <c r="AT131" s="189" t="s">
        <v>745</v>
      </c>
      <c r="AU131" s="189" t="s">
        <v>89</v>
      </c>
      <c r="AY131" s="19" t="s">
        <v>230</v>
      </c>
      <c r="BE131" s="190">
        <f>IF(N131="základní",J131,0)</f>
        <v>0</v>
      </c>
      <c r="BF131" s="190">
        <f>IF(N131="snížená",J131,0)</f>
        <v>0</v>
      </c>
      <c r="BG131" s="190">
        <f>IF(N131="zákl. přenesená",J131,0)</f>
        <v>0</v>
      </c>
      <c r="BH131" s="190">
        <f>IF(N131="sníž. přenesená",J131,0)</f>
        <v>0</v>
      </c>
      <c r="BI131" s="190">
        <f>IF(N131="nulová",J131,0)</f>
        <v>0</v>
      </c>
      <c r="BJ131" s="19" t="s">
        <v>87</v>
      </c>
      <c r="BK131" s="190">
        <f>ROUND(I131*H131,2)</f>
        <v>0</v>
      </c>
      <c r="BL131" s="19" t="s">
        <v>235</v>
      </c>
      <c r="BM131" s="189" t="s">
        <v>3935</v>
      </c>
    </row>
    <row r="132" s="2" customFormat="1">
      <c r="A132" s="38"/>
      <c r="B132" s="39"/>
      <c r="C132" s="38"/>
      <c r="D132" s="191" t="s">
        <v>237</v>
      </c>
      <c r="E132" s="38"/>
      <c r="F132" s="192" t="s">
        <v>3934</v>
      </c>
      <c r="G132" s="38"/>
      <c r="H132" s="38"/>
      <c r="I132" s="193"/>
      <c r="J132" s="38"/>
      <c r="K132" s="38"/>
      <c r="L132" s="39"/>
      <c r="M132" s="194"/>
      <c r="N132" s="195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237</v>
      </c>
      <c r="AU132" s="19" t="s">
        <v>89</v>
      </c>
    </row>
    <row r="133" s="2" customFormat="1">
      <c r="A133" s="38"/>
      <c r="B133" s="39"/>
      <c r="C133" s="38"/>
      <c r="D133" s="191" t="s">
        <v>279</v>
      </c>
      <c r="E133" s="38"/>
      <c r="F133" s="196" t="s">
        <v>3936</v>
      </c>
      <c r="G133" s="38"/>
      <c r="H133" s="38"/>
      <c r="I133" s="193"/>
      <c r="J133" s="38"/>
      <c r="K133" s="38"/>
      <c r="L133" s="39"/>
      <c r="M133" s="194"/>
      <c r="N133" s="195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279</v>
      </c>
      <c r="AU133" s="19" t="s">
        <v>89</v>
      </c>
    </row>
    <row r="134" s="13" customFormat="1">
      <c r="A134" s="13"/>
      <c r="B134" s="205"/>
      <c r="C134" s="13"/>
      <c r="D134" s="191" t="s">
        <v>519</v>
      </c>
      <c r="E134" s="206" t="s">
        <v>1</v>
      </c>
      <c r="F134" s="207" t="s">
        <v>3937</v>
      </c>
      <c r="G134" s="13"/>
      <c r="H134" s="208">
        <v>2</v>
      </c>
      <c r="I134" s="209"/>
      <c r="J134" s="13"/>
      <c r="K134" s="13"/>
      <c r="L134" s="205"/>
      <c r="M134" s="210"/>
      <c r="N134" s="211"/>
      <c r="O134" s="211"/>
      <c r="P134" s="211"/>
      <c r="Q134" s="211"/>
      <c r="R134" s="211"/>
      <c r="S134" s="211"/>
      <c r="T134" s="21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06" t="s">
        <v>519</v>
      </c>
      <c r="AU134" s="206" t="s">
        <v>89</v>
      </c>
      <c r="AV134" s="13" t="s">
        <v>89</v>
      </c>
      <c r="AW134" s="13" t="s">
        <v>35</v>
      </c>
      <c r="AX134" s="13" t="s">
        <v>79</v>
      </c>
      <c r="AY134" s="206" t="s">
        <v>230</v>
      </c>
    </row>
    <row r="135" s="14" customFormat="1">
      <c r="A135" s="14"/>
      <c r="B135" s="213"/>
      <c r="C135" s="14"/>
      <c r="D135" s="191" t="s">
        <v>519</v>
      </c>
      <c r="E135" s="214" t="s">
        <v>1</v>
      </c>
      <c r="F135" s="215" t="s">
        <v>534</v>
      </c>
      <c r="G135" s="14"/>
      <c r="H135" s="216">
        <v>2</v>
      </c>
      <c r="I135" s="217"/>
      <c r="J135" s="14"/>
      <c r="K135" s="14"/>
      <c r="L135" s="213"/>
      <c r="M135" s="218"/>
      <c r="N135" s="219"/>
      <c r="O135" s="219"/>
      <c r="P135" s="219"/>
      <c r="Q135" s="219"/>
      <c r="R135" s="219"/>
      <c r="S135" s="219"/>
      <c r="T135" s="220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14" t="s">
        <v>519</v>
      </c>
      <c r="AU135" s="214" t="s">
        <v>89</v>
      </c>
      <c r="AV135" s="14" t="s">
        <v>235</v>
      </c>
      <c r="AW135" s="14" t="s">
        <v>35</v>
      </c>
      <c r="AX135" s="14" t="s">
        <v>87</v>
      </c>
      <c r="AY135" s="214" t="s">
        <v>230</v>
      </c>
    </row>
    <row r="136" s="2" customFormat="1" ht="16.5" customHeight="1">
      <c r="A136" s="38"/>
      <c r="B136" s="177"/>
      <c r="C136" s="236" t="s">
        <v>241</v>
      </c>
      <c r="D136" s="236" t="s">
        <v>745</v>
      </c>
      <c r="E136" s="237" t="s">
        <v>3938</v>
      </c>
      <c r="F136" s="238" t="s">
        <v>3939</v>
      </c>
      <c r="G136" s="239" t="s">
        <v>458</v>
      </c>
      <c r="H136" s="240">
        <v>2</v>
      </c>
      <c r="I136" s="241"/>
      <c r="J136" s="242">
        <f>ROUND(I136*H136,2)</f>
        <v>0</v>
      </c>
      <c r="K136" s="238" t="s">
        <v>515</v>
      </c>
      <c r="L136" s="243"/>
      <c r="M136" s="244" t="s">
        <v>1</v>
      </c>
      <c r="N136" s="245" t="s">
        <v>44</v>
      </c>
      <c r="O136" s="77"/>
      <c r="P136" s="187">
        <f>O136*H136</f>
        <v>0</v>
      </c>
      <c r="Q136" s="187">
        <v>0.0080000000000000002</v>
      </c>
      <c r="R136" s="187">
        <f>Q136*H136</f>
        <v>0.016</v>
      </c>
      <c r="S136" s="187">
        <v>0</v>
      </c>
      <c r="T136" s="18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89" t="s">
        <v>260</v>
      </c>
      <c r="AT136" s="189" t="s">
        <v>745</v>
      </c>
      <c r="AU136" s="189" t="s">
        <v>89</v>
      </c>
      <c r="AY136" s="19" t="s">
        <v>230</v>
      </c>
      <c r="BE136" s="190">
        <f>IF(N136="základní",J136,0)</f>
        <v>0</v>
      </c>
      <c r="BF136" s="190">
        <f>IF(N136="snížená",J136,0)</f>
        <v>0</v>
      </c>
      <c r="BG136" s="190">
        <f>IF(N136="zákl. přenesená",J136,0)</f>
        <v>0</v>
      </c>
      <c r="BH136" s="190">
        <f>IF(N136="sníž. přenesená",J136,0)</f>
        <v>0</v>
      </c>
      <c r="BI136" s="190">
        <f>IF(N136="nulová",J136,0)</f>
        <v>0</v>
      </c>
      <c r="BJ136" s="19" t="s">
        <v>87</v>
      </c>
      <c r="BK136" s="190">
        <f>ROUND(I136*H136,2)</f>
        <v>0</v>
      </c>
      <c r="BL136" s="19" t="s">
        <v>235</v>
      </c>
      <c r="BM136" s="189" t="s">
        <v>3940</v>
      </c>
    </row>
    <row r="137" s="2" customFormat="1">
      <c r="A137" s="38"/>
      <c r="B137" s="39"/>
      <c r="C137" s="38"/>
      <c r="D137" s="191" t="s">
        <v>237</v>
      </c>
      <c r="E137" s="38"/>
      <c r="F137" s="192" t="s">
        <v>3939</v>
      </c>
      <c r="G137" s="38"/>
      <c r="H137" s="38"/>
      <c r="I137" s="193"/>
      <c r="J137" s="38"/>
      <c r="K137" s="38"/>
      <c r="L137" s="39"/>
      <c r="M137" s="194"/>
      <c r="N137" s="195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237</v>
      </c>
      <c r="AU137" s="19" t="s">
        <v>89</v>
      </c>
    </row>
    <row r="138" s="13" customFormat="1">
      <c r="A138" s="13"/>
      <c r="B138" s="205"/>
      <c r="C138" s="13"/>
      <c r="D138" s="191" t="s">
        <v>519</v>
      </c>
      <c r="E138" s="206" t="s">
        <v>1</v>
      </c>
      <c r="F138" s="207" t="s">
        <v>3937</v>
      </c>
      <c r="G138" s="13"/>
      <c r="H138" s="208">
        <v>2</v>
      </c>
      <c r="I138" s="209"/>
      <c r="J138" s="13"/>
      <c r="K138" s="13"/>
      <c r="L138" s="205"/>
      <c r="M138" s="210"/>
      <c r="N138" s="211"/>
      <c r="O138" s="211"/>
      <c r="P138" s="211"/>
      <c r="Q138" s="211"/>
      <c r="R138" s="211"/>
      <c r="S138" s="211"/>
      <c r="T138" s="21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06" t="s">
        <v>519</v>
      </c>
      <c r="AU138" s="206" t="s">
        <v>89</v>
      </c>
      <c r="AV138" s="13" t="s">
        <v>89</v>
      </c>
      <c r="AW138" s="13" t="s">
        <v>35</v>
      </c>
      <c r="AX138" s="13" t="s">
        <v>79</v>
      </c>
      <c r="AY138" s="206" t="s">
        <v>230</v>
      </c>
    </row>
    <row r="139" s="14" customFormat="1">
      <c r="A139" s="14"/>
      <c r="B139" s="213"/>
      <c r="C139" s="14"/>
      <c r="D139" s="191" t="s">
        <v>519</v>
      </c>
      <c r="E139" s="214" t="s">
        <v>1</v>
      </c>
      <c r="F139" s="215" t="s">
        <v>534</v>
      </c>
      <c r="G139" s="14"/>
      <c r="H139" s="216">
        <v>2</v>
      </c>
      <c r="I139" s="217"/>
      <c r="J139" s="14"/>
      <c r="K139" s="14"/>
      <c r="L139" s="213"/>
      <c r="M139" s="218"/>
      <c r="N139" s="219"/>
      <c r="O139" s="219"/>
      <c r="P139" s="219"/>
      <c r="Q139" s="219"/>
      <c r="R139" s="219"/>
      <c r="S139" s="219"/>
      <c r="T139" s="220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14" t="s">
        <v>519</v>
      </c>
      <c r="AU139" s="214" t="s">
        <v>89</v>
      </c>
      <c r="AV139" s="14" t="s">
        <v>235</v>
      </c>
      <c r="AW139" s="14" t="s">
        <v>35</v>
      </c>
      <c r="AX139" s="14" t="s">
        <v>87</v>
      </c>
      <c r="AY139" s="214" t="s">
        <v>230</v>
      </c>
    </row>
    <row r="140" s="2" customFormat="1" ht="16.5" customHeight="1">
      <c r="A140" s="38"/>
      <c r="B140" s="177"/>
      <c r="C140" s="236" t="s">
        <v>235</v>
      </c>
      <c r="D140" s="236" t="s">
        <v>745</v>
      </c>
      <c r="E140" s="237" t="s">
        <v>3941</v>
      </c>
      <c r="F140" s="238" t="s">
        <v>3942</v>
      </c>
      <c r="G140" s="239" t="s">
        <v>458</v>
      </c>
      <c r="H140" s="240">
        <v>1</v>
      </c>
      <c r="I140" s="241"/>
      <c r="J140" s="242">
        <f>ROUND(I140*H140,2)</f>
        <v>0</v>
      </c>
      <c r="K140" s="238" t="s">
        <v>515</v>
      </c>
      <c r="L140" s="243"/>
      <c r="M140" s="244" t="s">
        <v>1</v>
      </c>
      <c r="N140" s="245" t="s">
        <v>44</v>
      </c>
      <c r="O140" s="77"/>
      <c r="P140" s="187">
        <f>O140*H140</f>
        <v>0</v>
      </c>
      <c r="Q140" s="187">
        <v>0.0086999999999999994</v>
      </c>
      <c r="R140" s="187">
        <f>Q140*H140</f>
        <v>0.0086999999999999994</v>
      </c>
      <c r="S140" s="187">
        <v>0</v>
      </c>
      <c r="T140" s="18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89" t="s">
        <v>260</v>
      </c>
      <c r="AT140" s="189" t="s">
        <v>745</v>
      </c>
      <c r="AU140" s="189" t="s">
        <v>89</v>
      </c>
      <c r="AY140" s="19" t="s">
        <v>230</v>
      </c>
      <c r="BE140" s="190">
        <f>IF(N140="základní",J140,0)</f>
        <v>0</v>
      </c>
      <c r="BF140" s="190">
        <f>IF(N140="snížená",J140,0)</f>
        <v>0</v>
      </c>
      <c r="BG140" s="190">
        <f>IF(N140="zákl. přenesená",J140,0)</f>
        <v>0</v>
      </c>
      <c r="BH140" s="190">
        <f>IF(N140="sníž. přenesená",J140,0)</f>
        <v>0</v>
      </c>
      <c r="BI140" s="190">
        <f>IF(N140="nulová",J140,0)</f>
        <v>0</v>
      </c>
      <c r="BJ140" s="19" t="s">
        <v>87</v>
      </c>
      <c r="BK140" s="190">
        <f>ROUND(I140*H140,2)</f>
        <v>0</v>
      </c>
      <c r="BL140" s="19" t="s">
        <v>235</v>
      </c>
      <c r="BM140" s="189" t="s">
        <v>3943</v>
      </c>
    </row>
    <row r="141" s="2" customFormat="1">
      <c r="A141" s="38"/>
      <c r="B141" s="39"/>
      <c r="C141" s="38"/>
      <c r="D141" s="191" t="s">
        <v>237</v>
      </c>
      <c r="E141" s="38"/>
      <c r="F141" s="192" t="s">
        <v>3942</v>
      </c>
      <c r="G141" s="38"/>
      <c r="H141" s="38"/>
      <c r="I141" s="193"/>
      <c r="J141" s="38"/>
      <c r="K141" s="38"/>
      <c r="L141" s="39"/>
      <c r="M141" s="194"/>
      <c r="N141" s="195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237</v>
      </c>
      <c r="AU141" s="19" t="s">
        <v>89</v>
      </c>
    </row>
    <row r="142" s="13" customFormat="1">
      <c r="A142" s="13"/>
      <c r="B142" s="205"/>
      <c r="C142" s="13"/>
      <c r="D142" s="191" t="s">
        <v>519</v>
      </c>
      <c r="E142" s="206" t="s">
        <v>1</v>
      </c>
      <c r="F142" s="207" t="s">
        <v>3944</v>
      </c>
      <c r="G142" s="13"/>
      <c r="H142" s="208">
        <v>1</v>
      </c>
      <c r="I142" s="209"/>
      <c r="J142" s="13"/>
      <c r="K142" s="13"/>
      <c r="L142" s="205"/>
      <c r="M142" s="210"/>
      <c r="N142" s="211"/>
      <c r="O142" s="211"/>
      <c r="P142" s="211"/>
      <c r="Q142" s="211"/>
      <c r="R142" s="211"/>
      <c r="S142" s="211"/>
      <c r="T142" s="21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6" t="s">
        <v>519</v>
      </c>
      <c r="AU142" s="206" t="s">
        <v>89</v>
      </c>
      <c r="AV142" s="13" t="s">
        <v>89</v>
      </c>
      <c r="AW142" s="13" t="s">
        <v>35</v>
      </c>
      <c r="AX142" s="13" t="s">
        <v>79</v>
      </c>
      <c r="AY142" s="206" t="s">
        <v>230</v>
      </c>
    </row>
    <row r="143" s="14" customFormat="1">
      <c r="A143" s="14"/>
      <c r="B143" s="213"/>
      <c r="C143" s="14"/>
      <c r="D143" s="191" t="s">
        <v>519</v>
      </c>
      <c r="E143" s="214" t="s">
        <v>1</v>
      </c>
      <c r="F143" s="215" t="s">
        <v>534</v>
      </c>
      <c r="G143" s="14"/>
      <c r="H143" s="216">
        <v>1</v>
      </c>
      <c r="I143" s="217"/>
      <c r="J143" s="14"/>
      <c r="K143" s="14"/>
      <c r="L143" s="213"/>
      <c r="M143" s="218"/>
      <c r="N143" s="219"/>
      <c r="O143" s="219"/>
      <c r="P143" s="219"/>
      <c r="Q143" s="219"/>
      <c r="R143" s="219"/>
      <c r="S143" s="219"/>
      <c r="T143" s="220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14" t="s">
        <v>519</v>
      </c>
      <c r="AU143" s="214" t="s">
        <v>89</v>
      </c>
      <c r="AV143" s="14" t="s">
        <v>235</v>
      </c>
      <c r="AW143" s="14" t="s">
        <v>35</v>
      </c>
      <c r="AX143" s="14" t="s">
        <v>87</v>
      </c>
      <c r="AY143" s="214" t="s">
        <v>230</v>
      </c>
    </row>
    <row r="144" s="2" customFormat="1" ht="16.5" customHeight="1">
      <c r="A144" s="38"/>
      <c r="B144" s="177"/>
      <c r="C144" s="236" t="s">
        <v>248</v>
      </c>
      <c r="D144" s="236" t="s">
        <v>745</v>
      </c>
      <c r="E144" s="237" t="s">
        <v>3945</v>
      </c>
      <c r="F144" s="238" t="s">
        <v>3946</v>
      </c>
      <c r="G144" s="239" t="s">
        <v>458</v>
      </c>
      <c r="H144" s="240">
        <v>2</v>
      </c>
      <c r="I144" s="241"/>
      <c r="J144" s="242">
        <f>ROUND(I144*H144,2)</f>
        <v>0</v>
      </c>
      <c r="K144" s="238" t="s">
        <v>515</v>
      </c>
      <c r="L144" s="243"/>
      <c r="M144" s="244" t="s">
        <v>1</v>
      </c>
      <c r="N144" s="245" t="s">
        <v>44</v>
      </c>
      <c r="O144" s="77"/>
      <c r="P144" s="187">
        <f>O144*H144</f>
        <v>0</v>
      </c>
      <c r="Q144" s="187">
        <v>0.012200000000000001</v>
      </c>
      <c r="R144" s="187">
        <f>Q144*H144</f>
        <v>0.024400000000000002</v>
      </c>
      <c r="S144" s="187">
        <v>0</v>
      </c>
      <c r="T144" s="18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89" t="s">
        <v>260</v>
      </c>
      <c r="AT144" s="189" t="s">
        <v>745</v>
      </c>
      <c r="AU144" s="189" t="s">
        <v>89</v>
      </c>
      <c r="AY144" s="19" t="s">
        <v>230</v>
      </c>
      <c r="BE144" s="190">
        <f>IF(N144="základní",J144,0)</f>
        <v>0</v>
      </c>
      <c r="BF144" s="190">
        <f>IF(N144="snížená",J144,0)</f>
        <v>0</v>
      </c>
      <c r="BG144" s="190">
        <f>IF(N144="zákl. přenesená",J144,0)</f>
        <v>0</v>
      </c>
      <c r="BH144" s="190">
        <f>IF(N144="sníž. přenesená",J144,0)</f>
        <v>0</v>
      </c>
      <c r="BI144" s="190">
        <f>IF(N144="nulová",J144,0)</f>
        <v>0</v>
      </c>
      <c r="BJ144" s="19" t="s">
        <v>87</v>
      </c>
      <c r="BK144" s="190">
        <f>ROUND(I144*H144,2)</f>
        <v>0</v>
      </c>
      <c r="BL144" s="19" t="s">
        <v>235</v>
      </c>
      <c r="BM144" s="189" t="s">
        <v>3947</v>
      </c>
    </row>
    <row r="145" s="2" customFormat="1">
      <c r="A145" s="38"/>
      <c r="B145" s="39"/>
      <c r="C145" s="38"/>
      <c r="D145" s="191" t="s">
        <v>237</v>
      </c>
      <c r="E145" s="38"/>
      <c r="F145" s="192" t="s">
        <v>3946</v>
      </c>
      <c r="G145" s="38"/>
      <c r="H145" s="38"/>
      <c r="I145" s="193"/>
      <c r="J145" s="38"/>
      <c r="K145" s="38"/>
      <c r="L145" s="39"/>
      <c r="M145" s="194"/>
      <c r="N145" s="195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237</v>
      </c>
      <c r="AU145" s="19" t="s">
        <v>89</v>
      </c>
    </row>
    <row r="146" s="2" customFormat="1">
      <c r="A146" s="38"/>
      <c r="B146" s="39"/>
      <c r="C146" s="38"/>
      <c r="D146" s="191" t="s">
        <v>279</v>
      </c>
      <c r="E146" s="38"/>
      <c r="F146" s="196" t="s">
        <v>3948</v>
      </c>
      <c r="G146" s="38"/>
      <c r="H146" s="38"/>
      <c r="I146" s="193"/>
      <c r="J146" s="38"/>
      <c r="K146" s="38"/>
      <c r="L146" s="39"/>
      <c r="M146" s="194"/>
      <c r="N146" s="195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279</v>
      </c>
      <c r="AU146" s="19" t="s">
        <v>89</v>
      </c>
    </row>
    <row r="147" s="13" customFormat="1">
      <c r="A147" s="13"/>
      <c r="B147" s="205"/>
      <c r="C147" s="13"/>
      <c r="D147" s="191" t="s">
        <v>519</v>
      </c>
      <c r="E147" s="206" t="s">
        <v>1</v>
      </c>
      <c r="F147" s="207" t="s">
        <v>3937</v>
      </c>
      <c r="G147" s="13"/>
      <c r="H147" s="208">
        <v>2</v>
      </c>
      <c r="I147" s="209"/>
      <c r="J147" s="13"/>
      <c r="K147" s="13"/>
      <c r="L147" s="205"/>
      <c r="M147" s="210"/>
      <c r="N147" s="211"/>
      <c r="O147" s="211"/>
      <c r="P147" s="211"/>
      <c r="Q147" s="211"/>
      <c r="R147" s="211"/>
      <c r="S147" s="211"/>
      <c r="T147" s="21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6" t="s">
        <v>519</v>
      </c>
      <c r="AU147" s="206" t="s">
        <v>89</v>
      </c>
      <c r="AV147" s="13" t="s">
        <v>89</v>
      </c>
      <c r="AW147" s="13" t="s">
        <v>35</v>
      </c>
      <c r="AX147" s="13" t="s">
        <v>79</v>
      </c>
      <c r="AY147" s="206" t="s">
        <v>230</v>
      </c>
    </row>
    <row r="148" s="14" customFormat="1">
      <c r="A148" s="14"/>
      <c r="B148" s="213"/>
      <c r="C148" s="14"/>
      <c r="D148" s="191" t="s">
        <v>519</v>
      </c>
      <c r="E148" s="214" t="s">
        <v>1</v>
      </c>
      <c r="F148" s="215" t="s">
        <v>534</v>
      </c>
      <c r="G148" s="14"/>
      <c r="H148" s="216">
        <v>2</v>
      </c>
      <c r="I148" s="217"/>
      <c r="J148" s="14"/>
      <c r="K148" s="14"/>
      <c r="L148" s="213"/>
      <c r="M148" s="218"/>
      <c r="N148" s="219"/>
      <c r="O148" s="219"/>
      <c r="P148" s="219"/>
      <c r="Q148" s="219"/>
      <c r="R148" s="219"/>
      <c r="S148" s="219"/>
      <c r="T148" s="22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14" t="s">
        <v>519</v>
      </c>
      <c r="AU148" s="214" t="s">
        <v>89</v>
      </c>
      <c r="AV148" s="14" t="s">
        <v>235</v>
      </c>
      <c r="AW148" s="14" t="s">
        <v>35</v>
      </c>
      <c r="AX148" s="14" t="s">
        <v>87</v>
      </c>
      <c r="AY148" s="214" t="s">
        <v>230</v>
      </c>
    </row>
    <row r="149" s="2" customFormat="1" ht="16.5" customHeight="1">
      <c r="A149" s="38"/>
      <c r="B149" s="177"/>
      <c r="C149" s="178" t="s">
        <v>252</v>
      </c>
      <c r="D149" s="178" t="s">
        <v>231</v>
      </c>
      <c r="E149" s="179" t="s">
        <v>3949</v>
      </c>
      <c r="F149" s="180" t="s">
        <v>3950</v>
      </c>
      <c r="G149" s="181" t="s">
        <v>458</v>
      </c>
      <c r="H149" s="182">
        <v>1</v>
      </c>
      <c r="I149" s="183"/>
      <c r="J149" s="184">
        <f>ROUND(I149*H149,2)</f>
        <v>0</v>
      </c>
      <c r="K149" s="180" t="s">
        <v>515</v>
      </c>
      <c r="L149" s="39"/>
      <c r="M149" s="185" t="s">
        <v>1</v>
      </c>
      <c r="N149" s="186" t="s">
        <v>44</v>
      </c>
      <c r="O149" s="77"/>
      <c r="P149" s="187">
        <f>O149*H149</f>
        <v>0</v>
      </c>
      <c r="Q149" s="187">
        <v>0.0017099999999999999</v>
      </c>
      <c r="R149" s="187">
        <f>Q149*H149</f>
        <v>0.0017099999999999999</v>
      </c>
      <c r="S149" s="187">
        <v>0</v>
      </c>
      <c r="T149" s="18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89" t="s">
        <v>235</v>
      </c>
      <c r="AT149" s="189" t="s">
        <v>231</v>
      </c>
      <c r="AU149" s="189" t="s">
        <v>89</v>
      </c>
      <c r="AY149" s="19" t="s">
        <v>230</v>
      </c>
      <c r="BE149" s="190">
        <f>IF(N149="základní",J149,0)</f>
        <v>0</v>
      </c>
      <c r="BF149" s="190">
        <f>IF(N149="snížená",J149,0)</f>
        <v>0</v>
      </c>
      <c r="BG149" s="190">
        <f>IF(N149="zákl. přenesená",J149,0)</f>
        <v>0</v>
      </c>
      <c r="BH149" s="190">
        <f>IF(N149="sníž. přenesená",J149,0)</f>
        <v>0</v>
      </c>
      <c r="BI149" s="190">
        <f>IF(N149="nulová",J149,0)</f>
        <v>0</v>
      </c>
      <c r="BJ149" s="19" t="s">
        <v>87</v>
      </c>
      <c r="BK149" s="190">
        <f>ROUND(I149*H149,2)</f>
        <v>0</v>
      </c>
      <c r="BL149" s="19" t="s">
        <v>235</v>
      </c>
      <c r="BM149" s="189" t="s">
        <v>3951</v>
      </c>
    </row>
    <row r="150" s="2" customFormat="1">
      <c r="A150" s="38"/>
      <c r="B150" s="39"/>
      <c r="C150" s="38"/>
      <c r="D150" s="191" t="s">
        <v>237</v>
      </c>
      <c r="E150" s="38"/>
      <c r="F150" s="192" t="s">
        <v>3952</v>
      </c>
      <c r="G150" s="38"/>
      <c r="H150" s="38"/>
      <c r="I150" s="193"/>
      <c r="J150" s="38"/>
      <c r="K150" s="38"/>
      <c r="L150" s="39"/>
      <c r="M150" s="194"/>
      <c r="N150" s="195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237</v>
      </c>
      <c r="AU150" s="19" t="s">
        <v>89</v>
      </c>
    </row>
    <row r="151" s="2" customFormat="1">
      <c r="A151" s="38"/>
      <c r="B151" s="39"/>
      <c r="C151" s="38"/>
      <c r="D151" s="199" t="s">
        <v>397</v>
      </c>
      <c r="E151" s="38"/>
      <c r="F151" s="200" t="s">
        <v>3953</v>
      </c>
      <c r="G151" s="38"/>
      <c r="H151" s="38"/>
      <c r="I151" s="193"/>
      <c r="J151" s="38"/>
      <c r="K151" s="38"/>
      <c r="L151" s="39"/>
      <c r="M151" s="194"/>
      <c r="N151" s="195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397</v>
      </c>
      <c r="AU151" s="19" t="s">
        <v>89</v>
      </c>
    </row>
    <row r="152" s="2" customFormat="1" ht="16.5" customHeight="1">
      <c r="A152" s="38"/>
      <c r="B152" s="177"/>
      <c r="C152" s="236" t="s">
        <v>256</v>
      </c>
      <c r="D152" s="236" t="s">
        <v>745</v>
      </c>
      <c r="E152" s="237" t="s">
        <v>3954</v>
      </c>
      <c r="F152" s="238" t="s">
        <v>3955</v>
      </c>
      <c r="G152" s="239" t="s">
        <v>458</v>
      </c>
      <c r="H152" s="240">
        <v>1</v>
      </c>
      <c r="I152" s="241"/>
      <c r="J152" s="242">
        <f>ROUND(I152*H152,2)</f>
        <v>0</v>
      </c>
      <c r="K152" s="238" t="s">
        <v>515</v>
      </c>
      <c r="L152" s="243"/>
      <c r="M152" s="244" t="s">
        <v>1</v>
      </c>
      <c r="N152" s="245" t="s">
        <v>44</v>
      </c>
      <c r="O152" s="77"/>
      <c r="P152" s="187">
        <f>O152*H152</f>
        <v>0</v>
      </c>
      <c r="Q152" s="187">
        <v>0.0155</v>
      </c>
      <c r="R152" s="187">
        <f>Q152*H152</f>
        <v>0.0155</v>
      </c>
      <c r="S152" s="187">
        <v>0</v>
      </c>
      <c r="T152" s="188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89" t="s">
        <v>260</v>
      </c>
      <c r="AT152" s="189" t="s">
        <v>745</v>
      </c>
      <c r="AU152" s="189" t="s">
        <v>89</v>
      </c>
      <c r="AY152" s="19" t="s">
        <v>230</v>
      </c>
      <c r="BE152" s="190">
        <f>IF(N152="základní",J152,0)</f>
        <v>0</v>
      </c>
      <c r="BF152" s="190">
        <f>IF(N152="snížená",J152,0)</f>
        <v>0</v>
      </c>
      <c r="BG152" s="190">
        <f>IF(N152="zákl. přenesená",J152,0)</f>
        <v>0</v>
      </c>
      <c r="BH152" s="190">
        <f>IF(N152="sníž. přenesená",J152,0)</f>
        <v>0</v>
      </c>
      <c r="BI152" s="190">
        <f>IF(N152="nulová",J152,0)</f>
        <v>0</v>
      </c>
      <c r="BJ152" s="19" t="s">
        <v>87</v>
      </c>
      <c r="BK152" s="190">
        <f>ROUND(I152*H152,2)</f>
        <v>0</v>
      </c>
      <c r="BL152" s="19" t="s">
        <v>235</v>
      </c>
      <c r="BM152" s="189" t="s">
        <v>3956</v>
      </c>
    </row>
    <row r="153" s="2" customFormat="1">
      <c r="A153" s="38"/>
      <c r="B153" s="39"/>
      <c r="C153" s="38"/>
      <c r="D153" s="191" t="s">
        <v>237</v>
      </c>
      <c r="E153" s="38"/>
      <c r="F153" s="192" t="s">
        <v>3955</v>
      </c>
      <c r="G153" s="38"/>
      <c r="H153" s="38"/>
      <c r="I153" s="193"/>
      <c r="J153" s="38"/>
      <c r="K153" s="38"/>
      <c r="L153" s="39"/>
      <c r="M153" s="194"/>
      <c r="N153" s="195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237</v>
      </c>
      <c r="AU153" s="19" t="s">
        <v>89</v>
      </c>
    </row>
    <row r="154" s="13" customFormat="1">
      <c r="A154" s="13"/>
      <c r="B154" s="205"/>
      <c r="C154" s="13"/>
      <c r="D154" s="191" t="s">
        <v>519</v>
      </c>
      <c r="E154" s="206" t="s">
        <v>1</v>
      </c>
      <c r="F154" s="207" t="s">
        <v>3944</v>
      </c>
      <c r="G154" s="13"/>
      <c r="H154" s="208">
        <v>1</v>
      </c>
      <c r="I154" s="209"/>
      <c r="J154" s="13"/>
      <c r="K154" s="13"/>
      <c r="L154" s="205"/>
      <c r="M154" s="210"/>
      <c r="N154" s="211"/>
      <c r="O154" s="211"/>
      <c r="P154" s="211"/>
      <c r="Q154" s="211"/>
      <c r="R154" s="211"/>
      <c r="S154" s="211"/>
      <c r="T154" s="21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06" t="s">
        <v>519</v>
      </c>
      <c r="AU154" s="206" t="s">
        <v>89</v>
      </c>
      <c r="AV154" s="13" t="s">
        <v>89</v>
      </c>
      <c r="AW154" s="13" t="s">
        <v>35</v>
      </c>
      <c r="AX154" s="13" t="s">
        <v>79</v>
      </c>
      <c r="AY154" s="206" t="s">
        <v>230</v>
      </c>
    </row>
    <row r="155" s="14" customFormat="1">
      <c r="A155" s="14"/>
      <c r="B155" s="213"/>
      <c r="C155" s="14"/>
      <c r="D155" s="191" t="s">
        <v>519</v>
      </c>
      <c r="E155" s="214" t="s">
        <v>1</v>
      </c>
      <c r="F155" s="215" t="s">
        <v>534</v>
      </c>
      <c r="G155" s="14"/>
      <c r="H155" s="216">
        <v>1</v>
      </c>
      <c r="I155" s="217"/>
      <c r="J155" s="14"/>
      <c r="K155" s="14"/>
      <c r="L155" s="213"/>
      <c r="M155" s="218"/>
      <c r="N155" s="219"/>
      <c r="O155" s="219"/>
      <c r="P155" s="219"/>
      <c r="Q155" s="219"/>
      <c r="R155" s="219"/>
      <c r="S155" s="219"/>
      <c r="T155" s="220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14" t="s">
        <v>519</v>
      </c>
      <c r="AU155" s="214" t="s">
        <v>89</v>
      </c>
      <c r="AV155" s="14" t="s">
        <v>235</v>
      </c>
      <c r="AW155" s="14" t="s">
        <v>35</v>
      </c>
      <c r="AX155" s="14" t="s">
        <v>87</v>
      </c>
      <c r="AY155" s="214" t="s">
        <v>230</v>
      </c>
    </row>
    <row r="156" s="2" customFormat="1" ht="16.5" customHeight="1">
      <c r="A156" s="38"/>
      <c r="B156" s="177"/>
      <c r="C156" s="178" t="s">
        <v>260</v>
      </c>
      <c r="D156" s="178" t="s">
        <v>231</v>
      </c>
      <c r="E156" s="179" t="s">
        <v>3957</v>
      </c>
      <c r="F156" s="180" t="s">
        <v>3958</v>
      </c>
      <c r="G156" s="181" t="s">
        <v>458</v>
      </c>
      <c r="H156" s="182">
        <v>35</v>
      </c>
      <c r="I156" s="183"/>
      <c r="J156" s="184">
        <f>ROUND(I156*H156,2)</f>
        <v>0</v>
      </c>
      <c r="K156" s="180" t="s">
        <v>515</v>
      </c>
      <c r="L156" s="39"/>
      <c r="M156" s="185" t="s">
        <v>1</v>
      </c>
      <c r="N156" s="186" t="s">
        <v>44</v>
      </c>
      <c r="O156" s="77"/>
      <c r="P156" s="187">
        <f>O156*H156</f>
        <v>0</v>
      </c>
      <c r="Q156" s="187">
        <v>0.00167</v>
      </c>
      <c r="R156" s="187">
        <f>Q156*H156</f>
        <v>0.058450000000000002</v>
      </c>
      <c r="S156" s="187">
        <v>0</v>
      </c>
      <c r="T156" s="18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89" t="s">
        <v>235</v>
      </c>
      <c r="AT156" s="189" t="s">
        <v>231</v>
      </c>
      <c r="AU156" s="189" t="s">
        <v>89</v>
      </c>
      <c r="AY156" s="19" t="s">
        <v>230</v>
      </c>
      <c r="BE156" s="190">
        <f>IF(N156="základní",J156,0)</f>
        <v>0</v>
      </c>
      <c r="BF156" s="190">
        <f>IF(N156="snížená",J156,0)</f>
        <v>0</v>
      </c>
      <c r="BG156" s="190">
        <f>IF(N156="zákl. přenesená",J156,0)</f>
        <v>0</v>
      </c>
      <c r="BH156" s="190">
        <f>IF(N156="sníž. přenesená",J156,0)</f>
        <v>0</v>
      </c>
      <c r="BI156" s="190">
        <f>IF(N156="nulová",J156,0)</f>
        <v>0</v>
      </c>
      <c r="BJ156" s="19" t="s">
        <v>87</v>
      </c>
      <c r="BK156" s="190">
        <f>ROUND(I156*H156,2)</f>
        <v>0</v>
      </c>
      <c r="BL156" s="19" t="s">
        <v>235</v>
      </c>
      <c r="BM156" s="189" t="s">
        <v>3959</v>
      </c>
    </row>
    <row r="157" s="2" customFormat="1">
      <c r="A157" s="38"/>
      <c r="B157" s="39"/>
      <c r="C157" s="38"/>
      <c r="D157" s="191" t="s">
        <v>237</v>
      </c>
      <c r="E157" s="38"/>
      <c r="F157" s="192" t="s">
        <v>3960</v>
      </c>
      <c r="G157" s="38"/>
      <c r="H157" s="38"/>
      <c r="I157" s="193"/>
      <c r="J157" s="38"/>
      <c r="K157" s="38"/>
      <c r="L157" s="39"/>
      <c r="M157" s="194"/>
      <c r="N157" s="195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237</v>
      </c>
      <c r="AU157" s="19" t="s">
        <v>89</v>
      </c>
    </row>
    <row r="158" s="2" customFormat="1">
      <c r="A158" s="38"/>
      <c r="B158" s="39"/>
      <c r="C158" s="38"/>
      <c r="D158" s="199" t="s">
        <v>397</v>
      </c>
      <c r="E158" s="38"/>
      <c r="F158" s="200" t="s">
        <v>3961</v>
      </c>
      <c r="G158" s="38"/>
      <c r="H158" s="38"/>
      <c r="I158" s="193"/>
      <c r="J158" s="38"/>
      <c r="K158" s="38"/>
      <c r="L158" s="39"/>
      <c r="M158" s="194"/>
      <c r="N158" s="195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397</v>
      </c>
      <c r="AU158" s="19" t="s">
        <v>89</v>
      </c>
    </row>
    <row r="159" s="2" customFormat="1" ht="16.5" customHeight="1">
      <c r="A159" s="38"/>
      <c r="B159" s="177"/>
      <c r="C159" s="236" t="s">
        <v>264</v>
      </c>
      <c r="D159" s="236" t="s">
        <v>745</v>
      </c>
      <c r="E159" s="237" t="s">
        <v>3962</v>
      </c>
      <c r="F159" s="238" t="s">
        <v>3963</v>
      </c>
      <c r="G159" s="239" t="s">
        <v>458</v>
      </c>
      <c r="H159" s="240">
        <v>25</v>
      </c>
      <c r="I159" s="241"/>
      <c r="J159" s="242">
        <f>ROUND(I159*H159,2)</f>
        <v>0</v>
      </c>
      <c r="K159" s="238" t="s">
        <v>515</v>
      </c>
      <c r="L159" s="243"/>
      <c r="M159" s="244" t="s">
        <v>1</v>
      </c>
      <c r="N159" s="245" t="s">
        <v>44</v>
      </c>
      <c r="O159" s="77"/>
      <c r="P159" s="187">
        <f>O159*H159</f>
        <v>0</v>
      </c>
      <c r="Q159" s="187">
        <v>0.0040000000000000001</v>
      </c>
      <c r="R159" s="187">
        <f>Q159*H159</f>
        <v>0.10000000000000001</v>
      </c>
      <c r="S159" s="187">
        <v>0</v>
      </c>
      <c r="T159" s="18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89" t="s">
        <v>260</v>
      </c>
      <c r="AT159" s="189" t="s">
        <v>745</v>
      </c>
      <c r="AU159" s="189" t="s">
        <v>89</v>
      </c>
      <c r="AY159" s="19" t="s">
        <v>230</v>
      </c>
      <c r="BE159" s="190">
        <f>IF(N159="základní",J159,0)</f>
        <v>0</v>
      </c>
      <c r="BF159" s="190">
        <f>IF(N159="snížená",J159,0)</f>
        <v>0</v>
      </c>
      <c r="BG159" s="190">
        <f>IF(N159="zákl. přenesená",J159,0)</f>
        <v>0</v>
      </c>
      <c r="BH159" s="190">
        <f>IF(N159="sníž. přenesená",J159,0)</f>
        <v>0</v>
      </c>
      <c r="BI159" s="190">
        <f>IF(N159="nulová",J159,0)</f>
        <v>0</v>
      </c>
      <c r="BJ159" s="19" t="s">
        <v>87</v>
      </c>
      <c r="BK159" s="190">
        <f>ROUND(I159*H159,2)</f>
        <v>0</v>
      </c>
      <c r="BL159" s="19" t="s">
        <v>235</v>
      </c>
      <c r="BM159" s="189" t="s">
        <v>3964</v>
      </c>
    </row>
    <row r="160" s="2" customFormat="1">
      <c r="A160" s="38"/>
      <c r="B160" s="39"/>
      <c r="C160" s="38"/>
      <c r="D160" s="191" t="s">
        <v>237</v>
      </c>
      <c r="E160" s="38"/>
      <c r="F160" s="192" t="s">
        <v>3963</v>
      </c>
      <c r="G160" s="38"/>
      <c r="H160" s="38"/>
      <c r="I160" s="193"/>
      <c r="J160" s="38"/>
      <c r="K160" s="38"/>
      <c r="L160" s="39"/>
      <c r="M160" s="194"/>
      <c r="N160" s="195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237</v>
      </c>
      <c r="AU160" s="19" t="s">
        <v>89</v>
      </c>
    </row>
    <row r="161" s="2" customFormat="1">
      <c r="A161" s="38"/>
      <c r="B161" s="39"/>
      <c r="C161" s="38"/>
      <c r="D161" s="191" t="s">
        <v>279</v>
      </c>
      <c r="E161" s="38"/>
      <c r="F161" s="196" t="s">
        <v>3965</v>
      </c>
      <c r="G161" s="38"/>
      <c r="H161" s="38"/>
      <c r="I161" s="193"/>
      <c r="J161" s="38"/>
      <c r="K161" s="38"/>
      <c r="L161" s="39"/>
      <c r="M161" s="194"/>
      <c r="N161" s="195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279</v>
      </c>
      <c r="AU161" s="19" t="s">
        <v>89</v>
      </c>
    </row>
    <row r="162" s="13" customFormat="1">
      <c r="A162" s="13"/>
      <c r="B162" s="205"/>
      <c r="C162" s="13"/>
      <c r="D162" s="191" t="s">
        <v>519</v>
      </c>
      <c r="E162" s="206" t="s">
        <v>1</v>
      </c>
      <c r="F162" s="207" t="s">
        <v>3966</v>
      </c>
      <c r="G162" s="13"/>
      <c r="H162" s="208">
        <v>25</v>
      </c>
      <c r="I162" s="209"/>
      <c r="J162" s="13"/>
      <c r="K162" s="13"/>
      <c r="L162" s="205"/>
      <c r="M162" s="210"/>
      <c r="N162" s="211"/>
      <c r="O162" s="211"/>
      <c r="P162" s="211"/>
      <c r="Q162" s="211"/>
      <c r="R162" s="211"/>
      <c r="S162" s="211"/>
      <c r="T162" s="21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06" t="s">
        <v>519</v>
      </c>
      <c r="AU162" s="206" t="s">
        <v>89</v>
      </c>
      <c r="AV162" s="13" t="s">
        <v>89</v>
      </c>
      <c r="AW162" s="13" t="s">
        <v>35</v>
      </c>
      <c r="AX162" s="13" t="s">
        <v>79</v>
      </c>
      <c r="AY162" s="206" t="s">
        <v>230</v>
      </c>
    </row>
    <row r="163" s="14" customFormat="1">
      <c r="A163" s="14"/>
      <c r="B163" s="213"/>
      <c r="C163" s="14"/>
      <c r="D163" s="191" t="s">
        <v>519</v>
      </c>
      <c r="E163" s="214" t="s">
        <v>1</v>
      </c>
      <c r="F163" s="215" t="s">
        <v>534</v>
      </c>
      <c r="G163" s="14"/>
      <c r="H163" s="216">
        <v>25</v>
      </c>
      <c r="I163" s="217"/>
      <c r="J163" s="14"/>
      <c r="K163" s="14"/>
      <c r="L163" s="213"/>
      <c r="M163" s="218"/>
      <c r="N163" s="219"/>
      <c r="O163" s="219"/>
      <c r="P163" s="219"/>
      <c r="Q163" s="219"/>
      <c r="R163" s="219"/>
      <c r="S163" s="219"/>
      <c r="T163" s="220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14" t="s">
        <v>519</v>
      </c>
      <c r="AU163" s="214" t="s">
        <v>89</v>
      </c>
      <c r="AV163" s="14" t="s">
        <v>235</v>
      </c>
      <c r="AW163" s="14" t="s">
        <v>35</v>
      </c>
      <c r="AX163" s="14" t="s">
        <v>87</v>
      </c>
      <c r="AY163" s="214" t="s">
        <v>230</v>
      </c>
    </row>
    <row r="164" s="2" customFormat="1" ht="16.5" customHeight="1">
      <c r="A164" s="38"/>
      <c r="B164" s="177"/>
      <c r="C164" s="236" t="s">
        <v>268</v>
      </c>
      <c r="D164" s="236" t="s">
        <v>745</v>
      </c>
      <c r="E164" s="237" t="s">
        <v>3967</v>
      </c>
      <c r="F164" s="238" t="s">
        <v>3968</v>
      </c>
      <c r="G164" s="239" t="s">
        <v>458</v>
      </c>
      <c r="H164" s="240">
        <v>4</v>
      </c>
      <c r="I164" s="241"/>
      <c r="J164" s="242">
        <f>ROUND(I164*H164,2)</f>
        <v>0</v>
      </c>
      <c r="K164" s="238" t="s">
        <v>515</v>
      </c>
      <c r="L164" s="243"/>
      <c r="M164" s="244" t="s">
        <v>1</v>
      </c>
      <c r="N164" s="245" t="s">
        <v>44</v>
      </c>
      <c r="O164" s="77"/>
      <c r="P164" s="187">
        <f>O164*H164</f>
        <v>0</v>
      </c>
      <c r="Q164" s="187">
        <v>0.0048999999999999998</v>
      </c>
      <c r="R164" s="187">
        <f>Q164*H164</f>
        <v>0.019599999999999999</v>
      </c>
      <c r="S164" s="187">
        <v>0</v>
      </c>
      <c r="T164" s="18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89" t="s">
        <v>260</v>
      </c>
      <c r="AT164" s="189" t="s">
        <v>745</v>
      </c>
      <c r="AU164" s="189" t="s">
        <v>89</v>
      </c>
      <c r="AY164" s="19" t="s">
        <v>230</v>
      </c>
      <c r="BE164" s="190">
        <f>IF(N164="základní",J164,0)</f>
        <v>0</v>
      </c>
      <c r="BF164" s="190">
        <f>IF(N164="snížená",J164,0)</f>
        <v>0</v>
      </c>
      <c r="BG164" s="190">
        <f>IF(N164="zákl. přenesená",J164,0)</f>
        <v>0</v>
      </c>
      <c r="BH164" s="190">
        <f>IF(N164="sníž. přenesená",J164,0)</f>
        <v>0</v>
      </c>
      <c r="BI164" s="190">
        <f>IF(N164="nulová",J164,0)</f>
        <v>0</v>
      </c>
      <c r="BJ164" s="19" t="s">
        <v>87</v>
      </c>
      <c r="BK164" s="190">
        <f>ROUND(I164*H164,2)</f>
        <v>0</v>
      </c>
      <c r="BL164" s="19" t="s">
        <v>235</v>
      </c>
      <c r="BM164" s="189" t="s">
        <v>3969</v>
      </c>
    </row>
    <row r="165" s="2" customFormat="1">
      <c r="A165" s="38"/>
      <c r="B165" s="39"/>
      <c r="C165" s="38"/>
      <c r="D165" s="191" t="s">
        <v>237</v>
      </c>
      <c r="E165" s="38"/>
      <c r="F165" s="192" t="s">
        <v>3968</v>
      </c>
      <c r="G165" s="38"/>
      <c r="H165" s="38"/>
      <c r="I165" s="193"/>
      <c r="J165" s="38"/>
      <c r="K165" s="38"/>
      <c r="L165" s="39"/>
      <c r="M165" s="194"/>
      <c r="N165" s="195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237</v>
      </c>
      <c r="AU165" s="19" t="s">
        <v>89</v>
      </c>
    </row>
    <row r="166" s="13" customFormat="1">
      <c r="A166" s="13"/>
      <c r="B166" s="205"/>
      <c r="C166" s="13"/>
      <c r="D166" s="191" t="s">
        <v>519</v>
      </c>
      <c r="E166" s="206" t="s">
        <v>1</v>
      </c>
      <c r="F166" s="207" t="s">
        <v>3970</v>
      </c>
      <c r="G166" s="13"/>
      <c r="H166" s="208">
        <v>4</v>
      </c>
      <c r="I166" s="209"/>
      <c r="J166" s="13"/>
      <c r="K166" s="13"/>
      <c r="L166" s="205"/>
      <c r="M166" s="210"/>
      <c r="N166" s="211"/>
      <c r="O166" s="211"/>
      <c r="P166" s="211"/>
      <c r="Q166" s="211"/>
      <c r="R166" s="211"/>
      <c r="S166" s="211"/>
      <c r="T166" s="21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06" t="s">
        <v>519</v>
      </c>
      <c r="AU166" s="206" t="s">
        <v>89</v>
      </c>
      <c r="AV166" s="13" t="s">
        <v>89</v>
      </c>
      <c r="AW166" s="13" t="s">
        <v>35</v>
      </c>
      <c r="AX166" s="13" t="s">
        <v>79</v>
      </c>
      <c r="AY166" s="206" t="s">
        <v>230</v>
      </c>
    </row>
    <row r="167" s="14" customFormat="1">
      <c r="A167" s="14"/>
      <c r="B167" s="213"/>
      <c r="C167" s="14"/>
      <c r="D167" s="191" t="s">
        <v>519</v>
      </c>
      <c r="E167" s="214" t="s">
        <v>1</v>
      </c>
      <c r="F167" s="215" t="s">
        <v>534</v>
      </c>
      <c r="G167" s="14"/>
      <c r="H167" s="216">
        <v>4</v>
      </c>
      <c r="I167" s="217"/>
      <c r="J167" s="14"/>
      <c r="K167" s="14"/>
      <c r="L167" s="213"/>
      <c r="M167" s="218"/>
      <c r="N167" s="219"/>
      <c r="O167" s="219"/>
      <c r="P167" s="219"/>
      <c r="Q167" s="219"/>
      <c r="R167" s="219"/>
      <c r="S167" s="219"/>
      <c r="T167" s="220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14" t="s">
        <v>519</v>
      </c>
      <c r="AU167" s="214" t="s">
        <v>89</v>
      </c>
      <c r="AV167" s="14" t="s">
        <v>235</v>
      </c>
      <c r="AW167" s="14" t="s">
        <v>35</v>
      </c>
      <c r="AX167" s="14" t="s">
        <v>87</v>
      </c>
      <c r="AY167" s="214" t="s">
        <v>230</v>
      </c>
    </row>
    <row r="168" s="2" customFormat="1" ht="16.5" customHeight="1">
      <c r="A168" s="38"/>
      <c r="B168" s="177"/>
      <c r="C168" s="236" t="s">
        <v>272</v>
      </c>
      <c r="D168" s="236" t="s">
        <v>745</v>
      </c>
      <c r="E168" s="237" t="s">
        <v>3971</v>
      </c>
      <c r="F168" s="238" t="s">
        <v>3972</v>
      </c>
      <c r="G168" s="239" t="s">
        <v>458</v>
      </c>
      <c r="H168" s="240">
        <v>3</v>
      </c>
      <c r="I168" s="241"/>
      <c r="J168" s="242">
        <f>ROUND(I168*H168,2)</f>
        <v>0</v>
      </c>
      <c r="K168" s="238" t="s">
        <v>515</v>
      </c>
      <c r="L168" s="243"/>
      <c r="M168" s="244" t="s">
        <v>1</v>
      </c>
      <c r="N168" s="245" t="s">
        <v>44</v>
      </c>
      <c r="O168" s="77"/>
      <c r="P168" s="187">
        <f>O168*H168</f>
        <v>0</v>
      </c>
      <c r="Q168" s="187">
        <v>0.016799999999999999</v>
      </c>
      <c r="R168" s="187">
        <f>Q168*H168</f>
        <v>0.0504</v>
      </c>
      <c r="S168" s="187">
        <v>0</v>
      </c>
      <c r="T168" s="18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89" t="s">
        <v>260</v>
      </c>
      <c r="AT168" s="189" t="s">
        <v>745</v>
      </c>
      <c r="AU168" s="189" t="s">
        <v>89</v>
      </c>
      <c r="AY168" s="19" t="s">
        <v>230</v>
      </c>
      <c r="BE168" s="190">
        <f>IF(N168="základní",J168,0)</f>
        <v>0</v>
      </c>
      <c r="BF168" s="190">
        <f>IF(N168="snížená",J168,0)</f>
        <v>0</v>
      </c>
      <c r="BG168" s="190">
        <f>IF(N168="zákl. přenesená",J168,0)</f>
        <v>0</v>
      </c>
      <c r="BH168" s="190">
        <f>IF(N168="sníž. přenesená",J168,0)</f>
        <v>0</v>
      </c>
      <c r="BI168" s="190">
        <f>IF(N168="nulová",J168,0)</f>
        <v>0</v>
      </c>
      <c r="BJ168" s="19" t="s">
        <v>87</v>
      </c>
      <c r="BK168" s="190">
        <f>ROUND(I168*H168,2)</f>
        <v>0</v>
      </c>
      <c r="BL168" s="19" t="s">
        <v>235</v>
      </c>
      <c r="BM168" s="189" t="s">
        <v>3973</v>
      </c>
    </row>
    <row r="169" s="2" customFormat="1">
      <c r="A169" s="38"/>
      <c r="B169" s="39"/>
      <c r="C169" s="38"/>
      <c r="D169" s="191" t="s">
        <v>237</v>
      </c>
      <c r="E169" s="38"/>
      <c r="F169" s="192" t="s">
        <v>3972</v>
      </c>
      <c r="G169" s="38"/>
      <c r="H169" s="38"/>
      <c r="I169" s="193"/>
      <c r="J169" s="38"/>
      <c r="K169" s="38"/>
      <c r="L169" s="39"/>
      <c r="M169" s="194"/>
      <c r="N169" s="195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237</v>
      </c>
      <c r="AU169" s="19" t="s">
        <v>89</v>
      </c>
    </row>
    <row r="170" s="13" customFormat="1">
      <c r="A170" s="13"/>
      <c r="B170" s="205"/>
      <c r="C170" s="13"/>
      <c r="D170" s="191" t="s">
        <v>519</v>
      </c>
      <c r="E170" s="206" t="s">
        <v>1</v>
      </c>
      <c r="F170" s="207" t="s">
        <v>3974</v>
      </c>
      <c r="G170" s="13"/>
      <c r="H170" s="208">
        <v>3</v>
      </c>
      <c r="I170" s="209"/>
      <c r="J170" s="13"/>
      <c r="K170" s="13"/>
      <c r="L170" s="205"/>
      <c r="M170" s="210"/>
      <c r="N170" s="211"/>
      <c r="O170" s="211"/>
      <c r="P170" s="211"/>
      <c r="Q170" s="211"/>
      <c r="R170" s="211"/>
      <c r="S170" s="211"/>
      <c r="T170" s="21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06" t="s">
        <v>519</v>
      </c>
      <c r="AU170" s="206" t="s">
        <v>89</v>
      </c>
      <c r="AV170" s="13" t="s">
        <v>89</v>
      </c>
      <c r="AW170" s="13" t="s">
        <v>35</v>
      </c>
      <c r="AX170" s="13" t="s">
        <v>79</v>
      </c>
      <c r="AY170" s="206" t="s">
        <v>230</v>
      </c>
    </row>
    <row r="171" s="14" customFormat="1">
      <c r="A171" s="14"/>
      <c r="B171" s="213"/>
      <c r="C171" s="14"/>
      <c r="D171" s="191" t="s">
        <v>519</v>
      </c>
      <c r="E171" s="214" t="s">
        <v>1</v>
      </c>
      <c r="F171" s="215" t="s">
        <v>534</v>
      </c>
      <c r="G171" s="14"/>
      <c r="H171" s="216">
        <v>3</v>
      </c>
      <c r="I171" s="217"/>
      <c r="J171" s="14"/>
      <c r="K171" s="14"/>
      <c r="L171" s="213"/>
      <c r="M171" s="218"/>
      <c r="N171" s="219"/>
      <c r="O171" s="219"/>
      <c r="P171" s="219"/>
      <c r="Q171" s="219"/>
      <c r="R171" s="219"/>
      <c r="S171" s="219"/>
      <c r="T171" s="220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14" t="s">
        <v>519</v>
      </c>
      <c r="AU171" s="214" t="s">
        <v>89</v>
      </c>
      <c r="AV171" s="14" t="s">
        <v>235</v>
      </c>
      <c r="AW171" s="14" t="s">
        <v>35</v>
      </c>
      <c r="AX171" s="14" t="s">
        <v>87</v>
      </c>
      <c r="AY171" s="214" t="s">
        <v>230</v>
      </c>
    </row>
    <row r="172" s="2" customFormat="1" ht="16.5" customHeight="1">
      <c r="A172" s="38"/>
      <c r="B172" s="177"/>
      <c r="C172" s="236" t="s">
        <v>8</v>
      </c>
      <c r="D172" s="236" t="s">
        <v>745</v>
      </c>
      <c r="E172" s="237" t="s">
        <v>3975</v>
      </c>
      <c r="F172" s="238" t="s">
        <v>3976</v>
      </c>
      <c r="G172" s="239" t="s">
        <v>458</v>
      </c>
      <c r="H172" s="240">
        <v>2</v>
      </c>
      <c r="I172" s="241"/>
      <c r="J172" s="242">
        <f>ROUND(I172*H172,2)</f>
        <v>0</v>
      </c>
      <c r="K172" s="238" t="s">
        <v>515</v>
      </c>
      <c r="L172" s="243"/>
      <c r="M172" s="244" t="s">
        <v>1</v>
      </c>
      <c r="N172" s="245" t="s">
        <v>44</v>
      </c>
      <c r="O172" s="77"/>
      <c r="P172" s="187">
        <f>O172*H172</f>
        <v>0</v>
      </c>
      <c r="Q172" s="187">
        <v>0.01</v>
      </c>
      <c r="R172" s="187">
        <f>Q172*H172</f>
        <v>0.02</v>
      </c>
      <c r="S172" s="187">
        <v>0</v>
      </c>
      <c r="T172" s="188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89" t="s">
        <v>260</v>
      </c>
      <c r="AT172" s="189" t="s">
        <v>745</v>
      </c>
      <c r="AU172" s="189" t="s">
        <v>89</v>
      </c>
      <c r="AY172" s="19" t="s">
        <v>230</v>
      </c>
      <c r="BE172" s="190">
        <f>IF(N172="základní",J172,0)</f>
        <v>0</v>
      </c>
      <c r="BF172" s="190">
        <f>IF(N172="snížená",J172,0)</f>
        <v>0</v>
      </c>
      <c r="BG172" s="190">
        <f>IF(N172="zákl. přenesená",J172,0)</f>
        <v>0</v>
      </c>
      <c r="BH172" s="190">
        <f>IF(N172="sníž. přenesená",J172,0)</f>
        <v>0</v>
      </c>
      <c r="BI172" s="190">
        <f>IF(N172="nulová",J172,0)</f>
        <v>0</v>
      </c>
      <c r="BJ172" s="19" t="s">
        <v>87</v>
      </c>
      <c r="BK172" s="190">
        <f>ROUND(I172*H172,2)</f>
        <v>0</v>
      </c>
      <c r="BL172" s="19" t="s">
        <v>235</v>
      </c>
      <c r="BM172" s="189" t="s">
        <v>3977</v>
      </c>
    </row>
    <row r="173" s="2" customFormat="1">
      <c r="A173" s="38"/>
      <c r="B173" s="39"/>
      <c r="C173" s="38"/>
      <c r="D173" s="191" t="s">
        <v>237</v>
      </c>
      <c r="E173" s="38"/>
      <c r="F173" s="192" t="s">
        <v>3976</v>
      </c>
      <c r="G173" s="38"/>
      <c r="H173" s="38"/>
      <c r="I173" s="193"/>
      <c r="J173" s="38"/>
      <c r="K173" s="38"/>
      <c r="L173" s="39"/>
      <c r="M173" s="194"/>
      <c r="N173" s="195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237</v>
      </c>
      <c r="AU173" s="19" t="s">
        <v>89</v>
      </c>
    </row>
    <row r="174" s="2" customFormat="1">
      <c r="A174" s="38"/>
      <c r="B174" s="39"/>
      <c r="C174" s="38"/>
      <c r="D174" s="191" t="s">
        <v>279</v>
      </c>
      <c r="E174" s="38"/>
      <c r="F174" s="196" t="s">
        <v>3978</v>
      </c>
      <c r="G174" s="38"/>
      <c r="H174" s="38"/>
      <c r="I174" s="193"/>
      <c r="J174" s="38"/>
      <c r="K174" s="38"/>
      <c r="L174" s="39"/>
      <c r="M174" s="194"/>
      <c r="N174" s="195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279</v>
      </c>
      <c r="AU174" s="19" t="s">
        <v>89</v>
      </c>
    </row>
    <row r="175" s="13" customFormat="1">
      <c r="A175" s="13"/>
      <c r="B175" s="205"/>
      <c r="C175" s="13"/>
      <c r="D175" s="191" t="s">
        <v>519</v>
      </c>
      <c r="E175" s="206" t="s">
        <v>1</v>
      </c>
      <c r="F175" s="207" t="s">
        <v>3937</v>
      </c>
      <c r="G175" s="13"/>
      <c r="H175" s="208">
        <v>2</v>
      </c>
      <c r="I175" s="209"/>
      <c r="J175" s="13"/>
      <c r="K175" s="13"/>
      <c r="L175" s="205"/>
      <c r="M175" s="210"/>
      <c r="N175" s="211"/>
      <c r="O175" s="211"/>
      <c r="P175" s="211"/>
      <c r="Q175" s="211"/>
      <c r="R175" s="211"/>
      <c r="S175" s="211"/>
      <c r="T175" s="21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6" t="s">
        <v>519</v>
      </c>
      <c r="AU175" s="206" t="s">
        <v>89</v>
      </c>
      <c r="AV175" s="13" t="s">
        <v>89</v>
      </c>
      <c r="AW175" s="13" t="s">
        <v>35</v>
      </c>
      <c r="AX175" s="13" t="s">
        <v>79</v>
      </c>
      <c r="AY175" s="206" t="s">
        <v>230</v>
      </c>
    </row>
    <row r="176" s="14" customFormat="1">
      <c r="A176" s="14"/>
      <c r="B176" s="213"/>
      <c r="C176" s="14"/>
      <c r="D176" s="191" t="s">
        <v>519</v>
      </c>
      <c r="E176" s="214" t="s">
        <v>1</v>
      </c>
      <c r="F176" s="215" t="s">
        <v>534</v>
      </c>
      <c r="G176" s="14"/>
      <c r="H176" s="216">
        <v>2</v>
      </c>
      <c r="I176" s="217"/>
      <c r="J176" s="14"/>
      <c r="K176" s="14"/>
      <c r="L176" s="213"/>
      <c r="M176" s="218"/>
      <c r="N176" s="219"/>
      <c r="O176" s="219"/>
      <c r="P176" s="219"/>
      <c r="Q176" s="219"/>
      <c r="R176" s="219"/>
      <c r="S176" s="219"/>
      <c r="T176" s="220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14" t="s">
        <v>519</v>
      </c>
      <c r="AU176" s="214" t="s">
        <v>89</v>
      </c>
      <c r="AV176" s="14" t="s">
        <v>235</v>
      </c>
      <c r="AW176" s="14" t="s">
        <v>35</v>
      </c>
      <c r="AX176" s="14" t="s">
        <v>87</v>
      </c>
      <c r="AY176" s="214" t="s">
        <v>230</v>
      </c>
    </row>
    <row r="177" s="2" customFormat="1" ht="16.5" customHeight="1">
      <c r="A177" s="38"/>
      <c r="B177" s="177"/>
      <c r="C177" s="236" t="s">
        <v>281</v>
      </c>
      <c r="D177" s="236" t="s">
        <v>745</v>
      </c>
      <c r="E177" s="237" t="s">
        <v>3979</v>
      </c>
      <c r="F177" s="238" t="s">
        <v>3980</v>
      </c>
      <c r="G177" s="239" t="s">
        <v>458</v>
      </c>
      <c r="H177" s="240">
        <v>1</v>
      </c>
      <c r="I177" s="241"/>
      <c r="J177" s="242">
        <f>ROUND(I177*H177,2)</f>
        <v>0</v>
      </c>
      <c r="K177" s="238" t="s">
        <v>515</v>
      </c>
      <c r="L177" s="243"/>
      <c r="M177" s="244" t="s">
        <v>1</v>
      </c>
      <c r="N177" s="245" t="s">
        <v>44</v>
      </c>
      <c r="O177" s="77"/>
      <c r="P177" s="187">
        <f>O177*H177</f>
        <v>0</v>
      </c>
      <c r="Q177" s="187">
        <v>0.0064900000000000001</v>
      </c>
      <c r="R177" s="187">
        <f>Q177*H177</f>
        <v>0.0064900000000000001</v>
      </c>
      <c r="S177" s="187">
        <v>0</v>
      </c>
      <c r="T177" s="18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89" t="s">
        <v>260</v>
      </c>
      <c r="AT177" s="189" t="s">
        <v>745</v>
      </c>
      <c r="AU177" s="189" t="s">
        <v>89</v>
      </c>
      <c r="AY177" s="19" t="s">
        <v>230</v>
      </c>
      <c r="BE177" s="190">
        <f>IF(N177="základní",J177,0)</f>
        <v>0</v>
      </c>
      <c r="BF177" s="190">
        <f>IF(N177="snížená",J177,0)</f>
        <v>0</v>
      </c>
      <c r="BG177" s="190">
        <f>IF(N177="zákl. přenesená",J177,0)</f>
        <v>0</v>
      </c>
      <c r="BH177" s="190">
        <f>IF(N177="sníž. přenesená",J177,0)</f>
        <v>0</v>
      </c>
      <c r="BI177" s="190">
        <f>IF(N177="nulová",J177,0)</f>
        <v>0</v>
      </c>
      <c r="BJ177" s="19" t="s">
        <v>87</v>
      </c>
      <c r="BK177" s="190">
        <f>ROUND(I177*H177,2)</f>
        <v>0</v>
      </c>
      <c r="BL177" s="19" t="s">
        <v>235</v>
      </c>
      <c r="BM177" s="189" t="s">
        <v>3981</v>
      </c>
    </row>
    <row r="178" s="2" customFormat="1">
      <c r="A178" s="38"/>
      <c r="B178" s="39"/>
      <c r="C178" s="38"/>
      <c r="D178" s="191" t="s">
        <v>237</v>
      </c>
      <c r="E178" s="38"/>
      <c r="F178" s="192" t="s">
        <v>3980</v>
      </c>
      <c r="G178" s="38"/>
      <c r="H178" s="38"/>
      <c r="I178" s="193"/>
      <c r="J178" s="38"/>
      <c r="K178" s="38"/>
      <c r="L178" s="39"/>
      <c r="M178" s="194"/>
      <c r="N178" s="195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237</v>
      </c>
      <c r="AU178" s="19" t="s">
        <v>89</v>
      </c>
    </row>
    <row r="179" s="13" customFormat="1">
      <c r="A179" s="13"/>
      <c r="B179" s="205"/>
      <c r="C179" s="13"/>
      <c r="D179" s="191" t="s">
        <v>519</v>
      </c>
      <c r="E179" s="206" t="s">
        <v>1</v>
      </c>
      <c r="F179" s="207" t="s">
        <v>3944</v>
      </c>
      <c r="G179" s="13"/>
      <c r="H179" s="208">
        <v>1</v>
      </c>
      <c r="I179" s="209"/>
      <c r="J179" s="13"/>
      <c r="K179" s="13"/>
      <c r="L179" s="205"/>
      <c r="M179" s="210"/>
      <c r="N179" s="211"/>
      <c r="O179" s="211"/>
      <c r="P179" s="211"/>
      <c r="Q179" s="211"/>
      <c r="R179" s="211"/>
      <c r="S179" s="211"/>
      <c r="T179" s="21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06" t="s">
        <v>519</v>
      </c>
      <c r="AU179" s="206" t="s">
        <v>89</v>
      </c>
      <c r="AV179" s="13" t="s">
        <v>89</v>
      </c>
      <c r="AW179" s="13" t="s">
        <v>35</v>
      </c>
      <c r="AX179" s="13" t="s">
        <v>79</v>
      </c>
      <c r="AY179" s="206" t="s">
        <v>230</v>
      </c>
    </row>
    <row r="180" s="14" customFormat="1">
      <c r="A180" s="14"/>
      <c r="B180" s="213"/>
      <c r="C180" s="14"/>
      <c r="D180" s="191" t="s">
        <v>519</v>
      </c>
      <c r="E180" s="214" t="s">
        <v>1</v>
      </c>
      <c r="F180" s="215" t="s">
        <v>534</v>
      </c>
      <c r="G180" s="14"/>
      <c r="H180" s="216">
        <v>1</v>
      </c>
      <c r="I180" s="217"/>
      <c r="J180" s="14"/>
      <c r="K180" s="14"/>
      <c r="L180" s="213"/>
      <c r="M180" s="218"/>
      <c r="N180" s="219"/>
      <c r="O180" s="219"/>
      <c r="P180" s="219"/>
      <c r="Q180" s="219"/>
      <c r="R180" s="219"/>
      <c r="S180" s="219"/>
      <c r="T180" s="220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14" t="s">
        <v>519</v>
      </c>
      <c r="AU180" s="214" t="s">
        <v>89</v>
      </c>
      <c r="AV180" s="14" t="s">
        <v>235</v>
      </c>
      <c r="AW180" s="14" t="s">
        <v>35</v>
      </c>
      <c r="AX180" s="14" t="s">
        <v>87</v>
      </c>
      <c r="AY180" s="214" t="s">
        <v>230</v>
      </c>
    </row>
    <row r="181" s="2" customFormat="1" ht="16.5" customHeight="1">
      <c r="A181" s="38"/>
      <c r="B181" s="177"/>
      <c r="C181" s="178" t="s">
        <v>285</v>
      </c>
      <c r="D181" s="178" t="s">
        <v>231</v>
      </c>
      <c r="E181" s="179" t="s">
        <v>3982</v>
      </c>
      <c r="F181" s="180" t="s">
        <v>3983</v>
      </c>
      <c r="G181" s="181" t="s">
        <v>458</v>
      </c>
      <c r="H181" s="182">
        <v>12</v>
      </c>
      <c r="I181" s="183"/>
      <c r="J181" s="184">
        <f>ROUND(I181*H181,2)</f>
        <v>0</v>
      </c>
      <c r="K181" s="180" t="s">
        <v>515</v>
      </c>
      <c r="L181" s="39"/>
      <c r="M181" s="185" t="s">
        <v>1</v>
      </c>
      <c r="N181" s="186" t="s">
        <v>44</v>
      </c>
      <c r="O181" s="77"/>
      <c r="P181" s="187">
        <f>O181*H181</f>
        <v>0</v>
      </c>
      <c r="Q181" s="187">
        <v>0.0017099999999999999</v>
      </c>
      <c r="R181" s="187">
        <f>Q181*H181</f>
        <v>0.02052</v>
      </c>
      <c r="S181" s="187">
        <v>0</v>
      </c>
      <c r="T181" s="18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89" t="s">
        <v>235</v>
      </c>
      <c r="AT181" s="189" t="s">
        <v>231</v>
      </c>
      <c r="AU181" s="189" t="s">
        <v>89</v>
      </c>
      <c r="AY181" s="19" t="s">
        <v>230</v>
      </c>
      <c r="BE181" s="190">
        <f>IF(N181="základní",J181,0)</f>
        <v>0</v>
      </c>
      <c r="BF181" s="190">
        <f>IF(N181="snížená",J181,0)</f>
        <v>0</v>
      </c>
      <c r="BG181" s="190">
        <f>IF(N181="zákl. přenesená",J181,0)</f>
        <v>0</v>
      </c>
      <c r="BH181" s="190">
        <f>IF(N181="sníž. přenesená",J181,0)</f>
        <v>0</v>
      </c>
      <c r="BI181" s="190">
        <f>IF(N181="nulová",J181,0)</f>
        <v>0</v>
      </c>
      <c r="BJ181" s="19" t="s">
        <v>87</v>
      </c>
      <c r="BK181" s="190">
        <f>ROUND(I181*H181,2)</f>
        <v>0</v>
      </c>
      <c r="BL181" s="19" t="s">
        <v>235</v>
      </c>
      <c r="BM181" s="189" t="s">
        <v>3984</v>
      </c>
    </row>
    <row r="182" s="2" customFormat="1">
      <c r="A182" s="38"/>
      <c r="B182" s="39"/>
      <c r="C182" s="38"/>
      <c r="D182" s="191" t="s">
        <v>237</v>
      </c>
      <c r="E182" s="38"/>
      <c r="F182" s="192" t="s">
        <v>3985</v>
      </c>
      <c r="G182" s="38"/>
      <c r="H182" s="38"/>
      <c r="I182" s="193"/>
      <c r="J182" s="38"/>
      <c r="K182" s="38"/>
      <c r="L182" s="39"/>
      <c r="M182" s="194"/>
      <c r="N182" s="195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237</v>
      </c>
      <c r="AU182" s="19" t="s">
        <v>89</v>
      </c>
    </row>
    <row r="183" s="2" customFormat="1">
      <c r="A183" s="38"/>
      <c r="B183" s="39"/>
      <c r="C183" s="38"/>
      <c r="D183" s="199" t="s">
        <v>397</v>
      </c>
      <c r="E183" s="38"/>
      <c r="F183" s="200" t="s">
        <v>3986</v>
      </c>
      <c r="G183" s="38"/>
      <c r="H183" s="38"/>
      <c r="I183" s="193"/>
      <c r="J183" s="38"/>
      <c r="K183" s="38"/>
      <c r="L183" s="39"/>
      <c r="M183" s="194"/>
      <c r="N183" s="195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397</v>
      </c>
      <c r="AU183" s="19" t="s">
        <v>89</v>
      </c>
    </row>
    <row r="184" s="2" customFormat="1" ht="16.5" customHeight="1">
      <c r="A184" s="38"/>
      <c r="B184" s="177"/>
      <c r="C184" s="236" t="s">
        <v>289</v>
      </c>
      <c r="D184" s="236" t="s">
        <v>745</v>
      </c>
      <c r="E184" s="237" t="s">
        <v>3987</v>
      </c>
      <c r="F184" s="238" t="s">
        <v>3988</v>
      </c>
      <c r="G184" s="239" t="s">
        <v>458</v>
      </c>
      <c r="H184" s="240">
        <v>1</v>
      </c>
      <c r="I184" s="241"/>
      <c r="J184" s="242">
        <f>ROUND(I184*H184,2)</f>
        <v>0</v>
      </c>
      <c r="K184" s="238" t="s">
        <v>515</v>
      </c>
      <c r="L184" s="243"/>
      <c r="M184" s="244" t="s">
        <v>1</v>
      </c>
      <c r="N184" s="245" t="s">
        <v>44</v>
      </c>
      <c r="O184" s="77"/>
      <c r="P184" s="187">
        <f>O184*H184</f>
        <v>0</v>
      </c>
      <c r="Q184" s="187">
        <v>0.016500000000000001</v>
      </c>
      <c r="R184" s="187">
        <f>Q184*H184</f>
        <v>0.016500000000000001</v>
      </c>
      <c r="S184" s="187">
        <v>0</v>
      </c>
      <c r="T184" s="188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89" t="s">
        <v>260</v>
      </c>
      <c r="AT184" s="189" t="s">
        <v>745</v>
      </c>
      <c r="AU184" s="189" t="s">
        <v>89</v>
      </c>
      <c r="AY184" s="19" t="s">
        <v>230</v>
      </c>
      <c r="BE184" s="190">
        <f>IF(N184="základní",J184,0)</f>
        <v>0</v>
      </c>
      <c r="BF184" s="190">
        <f>IF(N184="snížená",J184,0)</f>
        <v>0</v>
      </c>
      <c r="BG184" s="190">
        <f>IF(N184="zákl. přenesená",J184,0)</f>
        <v>0</v>
      </c>
      <c r="BH184" s="190">
        <f>IF(N184="sníž. přenesená",J184,0)</f>
        <v>0</v>
      </c>
      <c r="BI184" s="190">
        <f>IF(N184="nulová",J184,0)</f>
        <v>0</v>
      </c>
      <c r="BJ184" s="19" t="s">
        <v>87</v>
      </c>
      <c r="BK184" s="190">
        <f>ROUND(I184*H184,2)</f>
        <v>0</v>
      </c>
      <c r="BL184" s="19" t="s">
        <v>235</v>
      </c>
      <c r="BM184" s="189" t="s">
        <v>3989</v>
      </c>
    </row>
    <row r="185" s="2" customFormat="1">
      <c r="A185" s="38"/>
      <c r="B185" s="39"/>
      <c r="C185" s="38"/>
      <c r="D185" s="191" t="s">
        <v>237</v>
      </c>
      <c r="E185" s="38"/>
      <c r="F185" s="192" t="s">
        <v>3988</v>
      </c>
      <c r="G185" s="38"/>
      <c r="H185" s="38"/>
      <c r="I185" s="193"/>
      <c r="J185" s="38"/>
      <c r="K185" s="38"/>
      <c r="L185" s="39"/>
      <c r="M185" s="194"/>
      <c r="N185" s="195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237</v>
      </c>
      <c r="AU185" s="19" t="s">
        <v>89</v>
      </c>
    </row>
    <row r="186" s="13" customFormat="1">
      <c r="A186" s="13"/>
      <c r="B186" s="205"/>
      <c r="C186" s="13"/>
      <c r="D186" s="191" t="s">
        <v>519</v>
      </c>
      <c r="E186" s="206" t="s">
        <v>1</v>
      </c>
      <c r="F186" s="207" t="s">
        <v>3944</v>
      </c>
      <c r="G186" s="13"/>
      <c r="H186" s="208">
        <v>1</v>
      </c>
      <c r="I186" s="209"/>
      <c r="J186" s="13"/>
      <c r="K186" s="13"/>
      <c r="L186" s="205"/>
      <c r="M186" s="210"/>
      <c r="N186" s="211"/>
      <c r="O186" s="211"/>
      <c r="P186" s="211"/>
      <c r="Q186" s="211"/>
      <c r="R186" s="211"/>
      <c r="S186" s="211"/>
      <c r="T186" s="21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06" t="s">
        <v>519</v>
      </c>
      <c r="AU186" s="206" t="s">
        <v>89</v>
      </c>
      <c r="AV186" s="13" t="s">
        <v>89</v>
      </c>
      <c r="AW186" s="13" t="s">
        <v>35</v>
      </c>
      <c r="AX186" s="13" t="s">
        <v>79</v>
      </c>
      <c r="AY186" s="206" t="s">
        <v>230</v>
      </c>
    </row>
    <row r="187" s="14" customFormat="1">
      <c r="A187" s="14"/>
      <c r="B187" s="213"/>
      <c r="C187" s="14"/>
      <c r="D187" s="191" t="s">
        <v>519</v>
      </c>
      <c r="E187" s="214" t="s">
        <v>1</v>
      </c>
      <c r="F187" s="215" t="s">
        <v>534</v>
      </c>
      <c r="G187" s="14"/>
      <c r="H187" s="216">
        <v>1</v>
      </c>
      <c r="I187" s="217"/>
      <c r="J187" s="14"/>
      <c r="K187" s="14"/>
      <c r="L187" s="213"/>
      <c r="M187" s="218"/>
      <c r="N187" s="219"/>
      <c r="O187" s="219"/>
      <c r="P187" s="219"/>
      <c r="Q187" s="219"/>
      <c r="R187" s="219"/>
      <c r="S187" s="219"/>
      <c r="T187" s="220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14" t="s">
        <v>519</v>
      </c>
      <c r="AU187" s="214" t="s">
        <v>89</v>
      </c>
      <c r="AV187" s="14" t="s">
        <v>235</v>
      </c>
      <c r="AW187" s="14" t="s">
        <v>35</v>
      </c>
      <c r="AX187" s="14" t="s">
        <v>87</v>
      </c>
      <c r="AY187" s="214" t="s">
        <v>230</v>
      </c>
    </row>
    <row r="188" s="2" customFormat="1" ht="16.5" customHeight="1">
      <c r="A188" s="38"/>
      <c r="B188" s="177"/>
      <c r="C188" s="236" t="s">
        <v>293</v>
      </c>
      <c r="D188" s="236" t="s">
        <v>745</v>
      </c>
      <c r="E188" s="237" t="s">
        <v>3990</v>
      </c>
      <c r="F188" s="238" t="s">
        <v>3991</v>
      </c>
      <c r="G188" s="239" t="s">
        <v>458</v>
      </c>
      <c r="H188" s="240">
        <v>2</v>
      </c>
      <c r="I188" s="241"/>
      <c r="J188" s="242">
        <f>ROUND(I188*H188,2)</f>
        <v>0</v>
      </c>
      <c r="K188" s="238" t="s">
        <v>515</v>
      </c>
      <c r="L188" s="243"/>
      <c r="M188" s="244" t="s">
        <v>1</v>
      </c>
      <c r="N188" s="245" t="s">
        <v>44</v>
      </c>
      <c r="O188" s="77"/>
      <c r="P188" s="187">
        <f>O188*H188</f>
        <v>0</v>
      </c>
      <c r="Q188" s="187">
        <v>0.0178</v>
      </c>
      <c r="R188" s="187">
        <f>Q188*H188</f>
        <v>0.0356</v>
      </c>
      <c r="S188" s="187">
        <v>0</v>
      </c>
      <c r="T188" s="18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89" t="s">
        <v>260</v>
      </c>
      <c r="AT188" s="189" t="s">
        <v>745</v>
      </c>
      <c r="AU188" s="189" t="s">
        <v>89</v>
      </c>
      <c r="AY188" s="19" t="s">
        <v>230</v>
      </c>
      <c r="BE188" s="190">
        <f>IF(N188="základní",J188,0)</f>
        <v>0</v>
      </c>
      <c r="BF188" s="190">
        <f>IF(N188="snížená",J188,0)</f>
        <v>0</v>
      </c>
      <c r="BG188" s="190">
        <f>IF(N188="zákl. přenesená",J188,0)</f>
        <v>0</v>
      </c>
      <c r="BH188" s="190">
        <f>IF(N188="sníž. přenesená",J188,0)</f>
        <v>0</v>
      </c>
      <c r="BI188" s="190">
        <f>IF(N188="nulová",J188,0)</f>
        <v>0</v>
      </c>
      <c r="BJ188" s="19" t="s">
        <v>87</v>
      </c>
      <c r="BK188" s="190">
        <f>ROUND(I188*H188,2)</f>
        <v>0</v>
      </c>
      <c r="BL188" s="19" t="s">
        <v>235</v>
      </c>
      <c r="BM188" s="189" t="s">
        <v>3992</v>
      </c>
    </row>
    <row r="189" s="2" customFormat="1">
      <c r="A189" s="38"/>
      <c r="B189" s="39"/>
      <c r="C189" s="38"/>
      <c r="D189" s="191" t="s">
        <v>237</v>
      </c>
      <c r="E189" s="38"/>
      <c r="F189" s="192" t="s">
        <v>3991</v>
      </c>
      <c r="G189" s="38"/>
      <c r="H189" s="38"/>
      <c r="I189" s="193"/>
      <c r="J189" s="38"/>
      <c r="K189" s="38"/>
      <c r="L189" s="39"/>
      <c r="M189" s="194"/>
      <c r="N189" s="195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237</v>
      </c>
      <c r="AU189" s="19" t="s">
        <v>89</v>
      </c>
    </row>
    <row r="190" s="13" customFormat="1">
      <c r="A190" s="13"/>
      <c r="B190" s="205"/>
      <c r="C190" s="13"/>
      <c r="D190" s="191" t="s">
        <v>519</v>
      </c>
      <c r="E190" s="206" t="s">
        <v>1</v>
      </c>
      <c r="F190" s="207" t="s">
        <v>3937</v>
      </c>
      <c r="G190" s="13"/>
      <c r="H190" s="208">
        <v>2</v>
      </c>
      <c r="I190" s="209"/>
      <c r="J190" s="13"/>
      <c r="K190" s="13"/>
      <c r="L190" s="205"/>
      <c r="M190" s="210"/>
      <c r="N190" s="211"/>
      <c r="O190" s="211"/>
      <c r="P190" s="211"/>
      <c r="Q190" s="211"/>
      <c r="R190" s="211"/>
      <c r="S190" s="211"/>
      <c r="T190" s="21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06" t="s">
        <v>519</v>
      </c>
      <c r="AU190" s="206" t="s">
        <v>89</v>
      </c>
      <c r="AV190" s="13" t="s">
        <v>89</v>
      </c>
      <c r="AW190" s="13" t="s">
        <v>35</v>
      </c>
      <c r="AX190" s="13" t="s">
        <v>79</v>
      </c>
      <c r="AY190" s="206" t="s">
        <v>230</v>
      </c>
    </row>
    <row r="191" s="14" customFormat="1">
      <c r="A191" s="14"/>
      <c r="B191" s="213"/>
      <c r="C191" s="14"/>
      <c r="D191" s="191" t="s">
        <v>519</v>
      </c>
      <c r="E191" s="214" t="s">
        <v>1</v>
      </c>
      <c r="F191" s="215" t="s">
        <v>534</v>
      </c>
      <c r="G191" s="14"/>
      <c r="H191" s="216">
        <v>2</v>
      </c>
      <c r="I191" s="217"/>
      <c r="J191" s="14"/>
      <c r="K191" s="14"/>
      <c r="L191" s="213"/>
      <c r="M191" s="218"/>
      <c r="N191" s="219"/>
      <c r="O191" s="219"/>
      <c r="P191" s="219"/>
      <c r="Q191" s="219"/>
      <c r="R191" s="219"/>
      <c r="S191" s="219"/>
      <c r="T191" s="220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14" t="s">
        <v>519</v>
      </c>
      <c r="AU191" s="214" t="s">
        <v>89</v>
      </c>
      <c r="AV191" s="14" t="s">
        <v>235</v>
      </c>
      <c r="AW191" s="14" t="s">
        <v>35</v>
      </c>
      <c r="AX191" s="14" t="s">
        <v>87</v>
      </c>
      <c r="AY191" s="214" t="s">
        <v>230</v>
      </c>
    </row>
    <row r="192" s="2" customFormat="1" ht="16.5" customHeight="1">
      <c r="A192" s="38"/>
      <c r="B192" s="177"/>
      <c r="C192" s="236" t="s">
        <v>297</v>
      </c>
      <c r="D192" s="236" t="s">
        <v>745</v>
      </c>
      <c r="E192" s="237" t="s">
        <v>3993</v>
      </c>
      <c r="F192" s="238" t="s">
        <v>3994</v>
      </c>
      <c r="G192" s="239" t="s">
        <v>458</v>
      </c>
      <c r="H192" s="240">
        <v>9</v>
      </c>
      <c r="I192" s="241"/>
      <c r="J192" s="242">
        <f>ROUND(I192*H192,2)</f>
        <v>0</v>
      </c>
      <c r="K192" s="238" t="s">
        <v>515</v>
      </c>
      <c r="L192" s="243"/>
      <c r="M192" s="244" t="s">
        <v>1</v>
      </c>
      <c r="N192" s="245" t="s">
        <v>44</v>
      </c>
      <c r="O192" s="77"/>
      <c r="P192" s="187">
        <f>O192*H192</f>
        <v>0</v>
      </c>
      <c r="Q192" s="187">
        <v>0.019400000000000001</v>
      </c>
      <c r="R192" s="187">
        <f>Q192*H192</f>
        <v>0.17460000000000001</v>
      </c>
      <c r="S192" s="187">
        <v>0</v>
      </c>
      <c r="T192" s="188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89" t="s">
        <v>260</v>
      </c>
      <c r="AT192" s="189" t="s">
        <v>745</v>
      </c>
      <c r="AU192" s="189" t="s">
        <v>89</v>
      </c>
      <c r="AY192" s="19" t="s">
        <v>230</v>
      </c>
      <c r="BE192" s="190">
        <f>IF(N192="základní",J192,0)</f>
        <v>0</v>
      </c>
      <c r="BF192" s="190">
        <f>IF(N192="snížená",J192,0)</f>
        <v>0</v>
      </c>
      <c r="BG192" s="190">
        <f>IF(N192="zákl. přenesená",J192,0)</f>
        <v>0</v>
      </c>
      <c r="BH192" s="190">
        <f>IF(N192="sníž. přenesená",J192,0)</f>
        <v>0</v>
      </c>
      <c r="BI192" s="190">
        <f>IF(N192="nulová",J192,0)</f>
        <v>0</v>
      </c>
      <c r="BJ192" s="19" t="s">
        <v>87</v>
      </c>
      <c r="BK192" s="190">
        <f>ROUND(I192*H192,2)</f>
        <v>0</v>
      </c>
      <c r="BL192" s="19" t="s">
        <v>235</v>
      </c>
      <c r="BM192" s="189" t="s">
        <v>3995</v>
      </c>
    </row>
    <row r="193" s="2" customFormat="1">
      <c r="A193" s="38"/>
      <c r="B193" s="39"/>
      <c r="C193" s="38"/>
      <c r="D193" s="191" t="s">
        <v>237</v>
      </c>
      <c r="E193" s="38"/>
      <c r="F193" s="192" t="s">
        <v>3994</v>
      </c>
      <c r="G193" s="38"/>
      <c r="H193" s="38"/>
      <c r="I193" s="193"/>
      <c r="J193" s="38"/>
      <c r="K193" s="38"/>
      <c r="L193" s="39"/>
      <c r="M193" s="194"/>
      <c r="N193" s="195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237</v>
      </c>
      <c r="AU193" s="19" t="s">
        <v>89</v>
      </c>
    </row>
    <row r="194" s="2" customFormat="1">
      <c r="A194" s="38"/>
      <c r="B194" s="39"/>
      <c r="C194" s="38"/>
      <c r="D194" s="191" t="s">
        <v>279</v>
      </c>
      <c r="E194" s="38"/>
      <c r="F194" s="196" t="s">
        <v>3996</v>
      </c>
      <c r="G194" s="38"/>
      <c r="H194" s="38"/>
      <c r="I194" s="193"/>
      <c r="J194" s="38"/>
      <c r="K194" s="38"/>
      <c r="L194" s="39"/>
      <c r="M194" s="194"/>
      <c r="N194" s="195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279</v>
      </c>
      <c r="AU194" s="19" t="s">
        <v>89</v>
      </c>
    </row>
    <row r="195" s="13" customFormat="1">
      <c r="A195" s="13"/>
      <c r="B195" s="205"/>
      <c r="C195" s="13"/>
      <c r="D195" s="191" t="s">
        <v>519</v>
      </c>
      <c r="E195" s="206" t="s">
        <v>1</v>
      </c>
      <c r="F195" s="207" t="s">
        <v>3997</v>
      </c>
      <c r="G195" s="13"/>
      <c r="H195" s="208">
        <v>9</v>
      </c>
      <c r="I195" s="209"/>
      <c r="J195" s="13"/>
      <c r="K195" s="13"/>
      <c r="L195" s="205"/>
      <c r="M195" s="210"/>
      <c r="N195" s="211"/>
      <c r="O195" s="211"/>
      <c r="P195" s="211"/>
      <c r="Q195" s="211"/>
      <c r="R195" s="211"/>
      <c r="S195" s="211"/>
      <c r="T195" s="21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06" t="s">
        <v>519</v>
      </c>
      <c r="AU195" s="206" t="s">
        <v>89</v>
      </c>
      <c r="AV195" s="13" t="s">
        <v>89</v>
      </c>
      <c r="AW195" s="13" t="s">
        <v>35</v>
      </c>
      <c r="AX195" s="13" t="s">
        <v>79</v>
      </c>
      <c r="AY195" s="206" t="s">
        <v>230</v>
      </c>
    </row>
    <row r="196" s="14" customFormat="1">
      <c r="A196" s="14"/>
      <c r="B196" s="213"/>
      <c r="C196" s="14"/>
      <c r="D196" s="191" t="s">
        <v>519</v>
      </c>
      <c r="E196" s="214" t="s">
        <v>1</v>
      </c>
      <c r="F196" s="215" t="s">
        <v>534</v>
      </c>
      <c r="G196" s="14"/>
      <c r="H196" s="216">
        <v>9</v>
      </c>
      <c r="I196" s="217"/>
      <c r="J196" s="14"/>
      <c r="K196" s="14"/>
      <c r="L196" s="213"/>
      <c r="M196" s="218"/>
      <c r="N196" s="219"/>
      <c r="O196" s="219"/>
      <c r="P196" s="219"/>
      <c r="Q196" s="219"/>
      <c r="R196" s="219"/>
      <c r="S196" s="219"/>
      <c r="T196" s="220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14" t="s">
        <v>519</v>
      </c>
      <c r="AU196" s="214" t="s">
        <v>89</v>
      </c>
      <c r="AV196" s="14" t="s">
        <v>235</v>
      </c>
      <c r="AW196" s="14" t="s">
        <v>35</v>
      </c>
      <c r="AX196" s="14" t="s">
        <v>87</v>
      </c>
      <c r="AY196" s="214" t="s">
        <v>230</v>
      </c>
    </row>
    <row r="197" s="2" customFormat="1" ht="21.75" customHeight="1">
      <c r="A197" s="38"/>
      <c r="B197" s="177"/>
      <c r="C197" s="178" t="s">
        <v>301</v>
      </c>
      <c r="D197" s="178" t="s">
        <v>231</v>
      </c>
      <c r="E197" s="179" t="s">
        <v>3998</v>
      </c>
      <c r="F197" s="180" t="s">
        <v>3999</v>
      </c>
      <c r="G197" s="181" t="s">
        <v>543</v>
      </c>
      <c r="H197" s="182">
        <v>16</v>
      </c>
      <c r="I197" s="183"/>
      <c r="J197" s="184">
        <f>ROUND(I197*H197,2)</f>
        <v>0</v>
      </c>
      <c r="K197" s="180" t="s">
        <v>515</v>
      </c>
      <c r="L197" s="39"/>
      <c r="M197" s="185" t="s">
        <v>1</v>
      </c>
      <c r="N197" s="186" t="s">
        <v>44</v>
      </c>
      <c r="O197" s="77"/>
      <c r="P197" s="187">
        <f>O197*H197</f>
        <v>0</v>
      </c>
      <c r="Q197" s="187">
        <v>0</v>
      </c>
      <c r="R197" s="187">
        <f>Q197*H197</f>
        <v>0</v>
      </c>
      <c r="S197" s="187">
        <v>0</v>
      </c>
      <c r="T197" s="18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89" t="s">
        <v>235</v>
      </c>
      <c r="AT197" s="189" t="s">
        <v>231</v>
      </c>
      <c r="AU197" s="189" t="s">
        <v>89</v>
      </c>
      <c r="AY197" s="19" t="s">
        <v>230</v>
      </c>
      <c r="BE197" s="190">
        <f>IF(N197="základní",J197,0)</f>
        <v>0</v>
      </c>
      <c r="BF197" s="190">
        <f>IF(N197="snížená",J197,0)</f>
        <v>0</v>
      </c>
      <c r="BG197" s="190">
        <f>IF(N197="zákl. přenesená",J197,0)</f>
        <v>0</v>
      </c>
      <c r="BH197" s="190">
        <f>IF(N197="sníž. přenesená",J197,0)</f>
        <v>0</v>
      </c>
      <c r="BI197" s="190">
        <f>IF(N197="nulová",J197,0)</f>
        <v>0</v>
      </c>
      <c r="BJ197" s="19" t="s">
        <v>87</v>
      </c>
      <c r="BK197" s="190">
        <f>ROUND(I197*H197,2)</f>
        <v>0</v>
      </c>
      <c r="BL197" s="19" t="s">
        <v>235</v>
      </c>
      <c r="BM197" s="189" t="s">
        <v>4000</v>
      </c>
    </row>
    <row r="198" s="2" customFormat="1">
      <c r="A198" s="38"/>
      <c r="B198" s="39"/>
      <c r="C198" s="38"/>
      <c r="D198" s="191" t="s">
        <v>237</v>
      </c>
      <c r="E198" s="38"/>
      <c r="F198" s="192" t="s">
        <v>4001</v>
      </c>
      <c r="G198" s="38"/>
      <c r="H198" s="38"/>
      <c r="I198" s="193"/>
      <c r="J198" s="38"/>
      <c r="K198" s="38"/>
      <c r="L198" s="39"/>
      <c r="M198" s="194"/>
      <c r="N198" s="195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237</v>
      </c>
      <c r="AU198" s="19" t="s">
        <v>89</v>
      </c>
    </row>
    <row r="199" s="2" customFormat="1">
      <c r="A199" s="38"/>
      <c r="B199" s="39"/>
      <c r="C199" s="38"/>
      <c r="D199" s="199" t="s">
        <v>397</v>
      </c>
      <c r="E199" s="38"/>
      <c r="F199" s="200" t="s">
        <v>4002</v>
      </c>
      <c r="G199" s="38"/>
      <c r="H199" s="38"/>
      <c r="I199" s="193"/>
      <c r="J199" s="38"/>
      <c r="K199" s="38"/>
      <c r="L199" s="39"/>
      <c r="M199" s="194"/>
      <c r="N199" s="195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397</v>
      </c>
      <c r="AU199" s="19" t="s">
        <v>89</v>
      </c>
    </row>
    <row r="200" s="13" customFormat="1">
      <c r="A200" s="13"/>
      <c r="B200" s="205"/>
      <c r="C200" s="13"/>
      <c r="D200" s="191" t="s">
        <v>519</v>
      </c>
      <c r="E200" s="206" t="s">
        <v>1</v>
      </c>
      <c r="F200" s="207" t="s">
        <v>4003</v>
      </c>
      <c r="G200" s="13"/>
      <c r="H200" s="208">
        <v>16</v>
      </c>
      <c r="I200" s="209"/>
      <c r="J200" s="13"/>
      <c r="K200" s="13"/>
      <c r="L200" s="205"/>
      <c r="M200" s="210"/>
      <c r="N200" s="211"/>
      <c r="O200" s="211"/>
      <c r="P200" s="211"/>
      <c r="Q200" s="211"/>
      <c r="R200" s="211"/>
      <c r="S200" s="211"/>
      <c r="T200" s="21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06" t="s">
        <v>519</v>
      </c>
      <c r="AU200" s="206" t="s">
        <v>89</v>
      </c>
      <c r="AV200" s="13" t="s">
        <v>89</v>
      </c>
      <c r="AW200" s="13" t="s">
        <v>35</v>
      </c>
      <c r="AX200" s="13" t="s">
        <v>79</v>
      </c>
      <c r="AY200" s="206" t="s">
        <v>230</v>
      </c>
    </row>
    <row r="201" s="14" customFormat="1">
      <c r="A201" s="14"/>
      <c r="B201" s="213"/>
      <c r="C201" s="14"/>
      <c r="D201" s="191" t="s">
        <v>519</v>
      </c>
      <c r="E201" s="214" t="s">
        <v>1</v>
      </c>
      <c r="F201" s="215" t="s">
        <v>534</v>
      </c>
      <c r="G201" s="14"/>
      <c r="H201" s="216">
        <v>16</v>
      </c>
      <c r="I201" s="217"/>
      <c r="J201" s="14"/>
      <c r="K201" s="14"/>
      <c r="L201" s="213"/>
      <c r="M201" s="218"/>
      <c r="N201" s="219"/>
      <c r="O201" s="219"/>
      <c r="P201" s="219"/>
      <c r="Q201" s="219"/>
      <c r="R201" s="219"/>
      <c r="S201" s="219"/>
      <c r="T201" s="220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14" t="s">
        <v>519</v>
      </c>
      <c r="AU201" s="214" t="s">
        <v>89</v>
      </c>
      <c r="AV201" s="14" t="s">
        <v>235</v>
      </c>
      <c r="AW201" s="14" t="s">
        <v>35</v>
      </c>
      <c r="AX201" s="14" t="s">
        <v>87</v>
      </c>
      <c r="AY201" s="214" t="s">
        <v>230</v>
      </c>
    </row>
    <row r="202" s="2" customFormat="1" ht="16.5" customHeight="1">
      <c r="A202" s="38"/>
      <c r="B202" s="177"/>
      <c r="C202" s="236" t="s">
        <v>305</v>
      </c>
      <c r="D202" s="236" t="s">
        <v>745</v>
      </c>
      <c r="E202" s="237" t="s">
        <v>4004</v>
      </c>
      <c r="F202" s="238" t="s">
        <v>4005</v>
      </c>
      <c r="G202" s="239" t="s">
        <v>543</v>
      </c>
      <c r="H202" s="240">
        <v>16.239999999999998</v>
      </c>
      <c r="I202" s="241"/>
      <c r="J202" s="242">
        <f>ROUND(I202*H202,2)</f>
        <v>0</v>
      </c>
      <c r="K202" s="238" t="s">
        <v>515</v>
      </c>
      <c r="L202" s="243"/>
      <c r="M202" s="244" t="s">
        <v>1</v>
      </c>
      <c r="N202" s="245" t="s">
        <v>44</v>
      </c>
      <c r="O202" s="77"/>
      <c r="P202" s="187">
        <f>O202*H202</f>
        <v>0</v>
      </c>
      <c r="Q202" s="187">
        <v>0.0010499999999999999</v>
      </c>
      <c r="R202" s="187">
        <f>Q202*H202</f>
        <v>0.017051999999999998</v>
      </c>
      <c r="S202" s="187">
        <v>0</v>
      </c>
      <c r="T202" s="188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89" t="s">
        <v>260</v>
      </c>
      <c r="AT202" s="189" t="s">
        <v>745</v>
      </c>
      <c r="AU202" s="189" t="s">
        <v>89</v>
      </c>
      <c r="AY202" s="19" t="s">
        <v>230</v>
      </c>
      <c r="BE202" s="190">
        <f>IF(N202="základní",J202,0)</f>
        <v>0</v>
      </c>
      <c r="BF202" s="190">
        <f>IF(N202="snížená",J202,0)</f>
        <v>0</v>
      </c>
      <c r="BG202" s="190">
        <f>IF(N202="zákl. přenesená",J202,0)</f>
        <v>0</v>
      </c>
      <c r="BH202" s="190">
        <f>IF(N202="sníž. přenesená",J202,0)</f>
        <v>0</v>
      </c>
      <c r="BI202" s="190">
        <f>IF(N202="nulová",J202,0)</f>
        <v>0</v>
      </c>
      <c r="BJ202" s="19" t="s">
        <v>87</v>
      </c>
      <c r="BK202" s="190">
        <f>ROUND(I202*H202,2)</f>
        <v>0</v>
      </c>
      <c r="BL202" s="19" t="s">
        <v>235</v>
      </c>
      <c r="BM202" s="189" t="s">
        <v>4006</v>
      </c>
    </row>
    <row r="203" s="2" customFormat="1">
      <c r="A203" s="38"/>
      <c r="B203" s="39"/>
      <c r="C203" s="38"/>
      <c r="D203" s="191" t="s">
        <v>237</v>
      </c>
      <c r="E203" s="38"/>
      <c r="F203" s="192" t="s">
        <v>4005</v>
      </c>
      <c r="G203" s="38"/>
      <c r="H203" s="38"/>
      <c r="I203" s="193"/>
      <c r="J203" s="38"/>
      <c r="K203" s="38"/>
      <c r="L203" s="39"/>
      <c r="M203" s="194"/>
      <c r="N203" s="195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237</v>
      </c>
      <c r="AU203" s="19" t="s">
        <v>89</v>
      </c>
    </row>
    <row r="204" s="13" customFormat="1">
      <c r="A204" s="13"/>
      <c r="B204" s="205"/>
      <c r="C204" s="13"/>
      <c r="D204" s="191" t="s">
        <v>519</v>
      </c>
      <c r="E204" s="13"/>
      <c r="F204" s="207" t="s">
        <v>4007</v>
      </c>
      <c r="G204" s="13"/>
      <c r="H204" s="208">
        <v>16.239999999999998</v>
      </c>
      <c r="I204" s="209"/>
      <c r="J204" s="13"/>
      <c r="K204" s="13"/>
      <c r="L204" s="205"/>
      <c r="M204" s="210"/>
      <c r="N204" s="211"/>
      <c r="O204" s="211"/>
      <c r="P204" s="211"/>
      <c r="Q204" s="211"/>
      <c r="R204" s="211"/>
      <c r="S204" s="211"/>
      <c r="T204" s="21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06" t="s">
        <v>519</v>
      </c>
      <c r="AU204" s="206" t="s">
        <v>89</v>
      </c>
      <c r="AV204" s="13" t="s">
        <v>89</v>
      </c>
      <c r="AW204" s="13" t="s">
        <v>3</v>
      </c>
      <c r="AX204" s="13" t="s">
        <v>87</v>
      </c>
      <c r="AY204" s="206" t="s">
        <v>230</v>
      </c>
    </row>
    <row r="205" s="2" customFormat="1" ht="21.75" customHeight="1">
      <c r="A205" s="38"/>
      <c r="B205" s="177"/>
      <c r="C205" s="178" t="s">
        <v>310</v>
      </c>
      <c r="D205" s="178" t="s">
        <v>231</v>
      </c>
      <c r="E205" s="179" t="s">
        <v>4008</v>
      </c>
      <c r="F205" s="180" t="s">
        <v>4009</v>
      </c>
      <c r="G205" s="181" t="s">
        <v>543</v>
      </c>
      <c r="H205" s="182">
        <v>68.099999999999994</v>
      </c>
      <c r="I205" s="183"/>
      <c r="J205" s="184">
        <f>ROUND(I205*H205,2)</f>
        <v>0</v>
      </c>
      <c r="K205" s="180" t="s">
        <v>515</v>
      </c>
      <c r="L205" s="39"/>
      <c r="M205" s="185" t="s">
        <v>1</v>
      </c>
      <c r="N205" s="186" t="s">
        <v>44</v>
      </c>
      <c r="O205" s="77"/>
      <c r="P205" s="187">
        <f>O205*H205</f>
        <v>0</v>
      </c>
      <c r="Q205" s="187">
        <v>0</v>
      </c>
      <c r="R205" s="187">
        <f>Q205*H205</f>
        <v>0</v>
      </c>
      <c r="S205" s="187">
        <v>0</v>
      </c>
      <c r="T205" s="188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89" t="s">
        <v>235</v>
      </c>
      <c r="AT205" s="189" t="s">
        <v>231</v>
      </c>
      <c r="AU205" s="189" t="s">
        <v>89</v>
      </c>
      <c r="AY205" s="19" t="s">
        <v>230</v>
      </c>
      <c r="BE205" s="190">
        <f>IF(N205="základní",J205,0)</f>
        <v>0</v>
      </c>
      <c r="BF205" s="190">
        <f>IF(N205="snížená",J205,0)</f>
        <v>0</v>
      </c>
      <c r="BG205" s="190">
        <f>IF(N205="zákl. přenesená",J205,0)</f>
        <v>0</v>
      </c>
      <c r="BH205" s="190">
        <f>IF(N205="sníž. přenesená",J205,0)</f>
        <v>0</v>
      </c>
      <c r="BI205" s="190">
        <f>IF(N205="nulová",J205,0)</f>
        <v>0</v>
      </c>
      <c r="BJ205" s="19" t="s">
        <v>87</v>
      </c>
      <c r="BK205" s="190">
        <f>ROUND(I205*H205,2)</f>
        <v>0</v>
      </c>
      <c r="BL205" s="19" t="s">
        <v>235</v>
      </c>
      <c r="BM205" s="189" t="s">
        <v>4010</v>
      </c>
    </row>
    <row r="206" s="2" customFormat="1">
      <c r="A206" s="38"/>
      <c r="B206" s="39"/>
      <c r="C206" s="38"/>
      <c r="D206" s="191" t="s">
        <v>237</v>
      </c>
      <c r="E206" s="38"/>
      <c r="F206" s="192" t="s">
        <v>4011</v>
      </c>
      <c r="G206" s="38"/>
      <c r="H206" s="38"/>
      <c r="I206" s="193"/>
      <c r="J206" s="38"/>
      <c r="K206" s="38"/>
      <c r="L206" s="39"/>
      <c r="M206" s="194"/>
      <c r="N206" s="195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237</v>
      </c>
      <c r="AU206" s="19" t="s">
        <v>89</v>
      </c>
    </row>
    <row r="207" s="2" customFormat="1">
      <c r="A207" s="38"/>
      <c r="B207" s="39"/>
      <c r="C207" s="38"/>
      <c r="D207" s="199" t="s">
        <v>397</v>
      </c>
      <c r="E207" s="38"/>
      <c r="F207" s="200" t="s">
        <v>4012</v>
      </c>
      <c r="G207" s="38"/>
      <c r="H207" s="38"/>
      <c r="I207" s="193"/>
      <c r="J207" s="38"/>
      <c r="K207" s="38"/>
      <c r="L207" s="39"/>
      <c r="M207" s="194"/>
      <c r="N207" s="195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397</v>
      </c>
      <c r="AU207" s="19" t="s">
        <v>89</v>
      </c>
    </row>
    <row r="208" s="13" customFormat="1">
      <c r="A208" s="13"/>
      <c r="B208" s="205"/>
      <c r="C208" s="13"/>
      <c r="D208" s="191" t="s">
        <v>519</v>
      </c>
      <c r="E208" s="206" t="s">
        <v>1</v>
      </c>
      <c r="F208" s="207" t="s">
        <v>4013</v>
      </c>
      <c r="G208" s="13"/>
      <c r="H208" s="208">
        <v>68.099999999999994</v>
      </c>
      <c r="I208" s="209"/>
      <c r="J208" s="13"/>
      <c r="K208" s="13"/>
      <c r="L208" s="205"/>
      <c r="M208" s="210"/>
      <c r="N208" s="211"/>
      <c r="O208" s="211"/>
      <c r="P208" s="211"/>
      <c r="Q208" s="211"/>
      <c r="R208" s="211"/>
      <c r="S208" s="211"/>
      <c r="T208" s="21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06" t="s">
        <v>519</v>
      </c>
      <c r="AU208" s="206" t="s">
        <v>89</v>
      </c>
      <c r="AV208" s="13" t="s">
        <v>89</v>
      </c>
      <c r="AW208" s="13" t="s">
        <v>35</v>
      </c>
      <c r="AX208" s="13" t="s">
        <v>79</v>
      </c>
      <c r="AY208" s="206" t="s">
        <v>230</v>
      </c>
    </row>
    <row r="209" s="14" customFormat="1">
      <c r="A209" s="14"/>
      <c r="B209" s="213"/>
      <c r="C209" s="14"/>
      <c r="D209" s="191" t="s">
        <v>519</v>
      </c>
      <c r="E209" s="214" t="s">
        <v>1</v>
      </c>
      <c r="F209" s="215" t="s">
        <v>534</v>
      </c>
      <c r="G209" s="14"/>
      <c r="H209" s="216">
        <v>68.099999999999994</v>
      </c>
      <c r="I209" s="217"/>
      <c r="J209" s="14"/>
      <c r="K209" s="14"/>
      <c r="L209" s="213"/>
      <c r="M209" s="218"/>
      <c r="N209" s="219"/>
      <c r="O209" s="219"/>
      <c r="P209" s="219"/>
      <c r="Q209" s="219"/>
      <c r="R209" s="219"/>
      <c r="S209" s="219"/>
      <c r="T209" s="220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14" t="s">
        <v>519</v>
      </c>
      <c r="AU209" s="214" t="s">
        <v>89</v>
      </c>
      <c r="AV209" s="14" t="s">
        <v>235</v>
      </c>
      <c r="AW209" s="14" t="s">
        <v>35</v>
      </c>
      <c r="AX209" s="14" t="s">
        <v>87</v>
      </c>
      <c r="AY209" s="214" t="s">
        <v>230</v>
      </c>
    </row>
    <row r="210" s="2" customFormat="1" ht="16.5" customHeight="1">
      <c r="A210" s="38"/>
      <c r="B210" s="177"/>
      <c r="C210" s="236" t="s">
        <v>7</v>
      </c>
      <c r="D210" s="236" t="s">
        <v>745</v>
      </c>
      <c r="E210" s="237" t="s">
        <v>4014</v>
      </c>
      <c r="F210" s="238" t="s">
        <v>4015</v>
      </c>
      <c r="G210" s="239" t="s">
        <v>543</v>
      </c>
      <c r="H210" s="240">
        <v>69.122</v>
      </c>
      <c r="I210" s="241"/>
      <c r="J210" s="242">
        <f>ROUND(I210*H210,2)</f>
        <v>0</v>
      </c>
      <c r="K210" s="238" t="s">
        <v>515</v>
      </c>
      <c r="L210" s="243"/>
      <c r="M210" s="244" t="s">
        <v>1</v>
      </c>
      <c r="N210" s="245" t="s">
        <v>44</v>
      </c>
      <c r="O210" s="77"/>
      <c r="P210" s="187">
        <f>O210*H210</f>
        <v>0</v>
      </c>
      <c r="Q210" s="187">
        <v>0.00214</v>
      </c>
      <c r="R210" s="187">
        <f>Q210*H210</f>
        <v>0.14792108000000001</v>
      </c>
      <c r="S210" s="187">
        <v>0</v>
      </c>
      <c r="T210" s="188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89" t="s">
        <v>260</v>
      </c>
      <c r="AT210" s="189" t="s">
        <v>745</v>
      </c>
      <c r="AU210" s="189" t="s">
        <v>89</v>
      </c>
      <c r="AY210" s="19" t="s">
        <v>230</v>
      </c>
      <c r="BE210" s="190">
        <f>IF(N210="základní",J210,0)</f>
        <v>0</v>
      </c>
      <c r="BF210" s="190">
        <f>IF(N210="snížená",J210,0)</f>
        <v>0</v>
      </c>
      <c r="BG210" s="190">
        <f>IF(N210="zákl. přenesená",J210,0)</f>
        <v>0</v>
      </c>
      <c r="BH210" s="190">
        <f>IF(N210="sníž. přenesená",J210,0)</f>
        <v>0</v>
      </c>
      <c r="BI210" s="190">
        <f>IF(N210="nulová",J210,0)</f>
        <v>0</v>
      </c>
      <c r="BJ210" s="19" t="s">
        <v>87</v>
      </c>
      <c r="BK210" s="190">
        <f>ROUND(I210*H210,2)</f>
        <v>0</v>
      </c>
      <c r="BL210" s="19" t="s">
        <v>235</v>
      </c>
      <c r="BM210" s="189" t="s">
        <v>4016</v>
      </c>
    </row>
    <row r="211" s="2" customFormat="1">
      <c r="A211" s="38"/>
      <c r="B211" s="39"/>
      <c r="C211" s="38"/>
      <c r="D211" s="191" t="s">
        <v>237</v>
      </c>
      <c r="E211" s="38"/>
      <c r="F211" s="192" t="s">
        <v>4015</v>
      </c>
      <c r="G211" s="38"/>
      <c r="H211" s="38"/>
      <c r="I211" s="193"/>
      <c r="J211" s="38"/>
      <c r="K211" s="38"/>
      <c r="L211" s="39"/>
      <c r="M211" s="194"/>
      <c r="N211" s="195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237</v>
      </c>
      <c r="AU211" s="19" t="s">
        <v>89</v>
      </c>
    </row>
    <row r="212" s="13" customFormat="1">
      <c r="A212" s="13"/>
      <c r="B212" s="205"/>
      <c r="C212" s="13"/>
      <c r="D212" s="191" t="s">
        <v>519</v>
      </c>
      <c r="E212" s="13"/>
      <c r="F212" s="207" t="s">
        <v>4017</v>
      </c>
      <c r="G212" s="13"/>
      <c r="H212" s="208">
        <v>69.122</v>
      </c>
      <c r="I212" s="209"/>
      <c r="J212" s="13"/>
      <c r="K212" s="13"/>
      <c r="L212" s="205"/>
      <c r="M212" s="210"/>
      <c r="N212" s="211"/>
      <c r="O212" s="211"/>
      <c r="P212" s="211"/>
      <c r="Q212" s="211"/>
      <c r="R212" s="211"/>
      <c r="S212" s="211"/>
      <c r="T212" s="21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06" t="s">
        <v>519</v>
      </c>
      <c r="AU212" s="206" t="s">
        <v>89</v>
      </c>
      <c r="AV212" s="13" t="s">
        <v>89</v>
      </c>
      <c r="AW212" s="13" t="s">
        <v>3</v>
      </c>
      <c r="AX212" s="13" t="s">
        <v>87</v>
      </c>
      <c r="AY212" s="206" t="s">
        <v>230</v>
      </c>
    </row>
    <row r="213" s="2" customFormat="1" ht="21.75" customHeight="1">
      <c r="A213" s="38"/>
      <c r="B213" s="177"/>
      <c r="C213" s="178" t="s">
        <v>317</v>
      </c>
      <c r="D213" s="178" t="s">
        <v>231</v>
      </c>
      <c r="E213" s="179" t="s">
        <v>4018</v>
      </c>
      <c r="F213" s="180" t="s">
        <v>4019</v>
      </c>
      <c r="G213" s="181" t="s">
        <v>543</v>
      </c>
      <c r="H213" s="182">
        <v>864.20000000000005</v>
      </c>
      <c r="I213" s="183"/>
      <c r="J213" s="184">
        <f>ROUND(I213*H213,2)</f>
        <v>0</v>
      </c>
      <c r="K213" s="180" t="s">
        <v>515</v>
      </c>
      <c r="L213" s="39"/>
      <c r="M213" s="185" t="s">
        <v>1</v>
      </c>
      <c r="N213" s="186" t="s">
        <v>44</v>
      </c>
      <c r="O213" s="77"/>
      <c r="P213" s="187">
        <f>O213*H213</f>
        <v>0</v>
      </c>
      <c r="Q213" s="187">
        <v>0</v>
      </c>
      <c r="R213" s="187">
        <f>Q213*H213</f>
        <v>0</v>
      </c>
      <c r="S213" s="187">
        <v>0</v>
      </c>
      <c r="T213" s="188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89" t="s">
        <v>235</v>
      </c>
      <c r="AT213" s="189" t="s">
        <v>231</v>
      </c>
      <c r="AU213" s="189" t="s">
        <v>89</v>
      </c>
      <c r="AY213" s="19" t="s">
        <v>230</v>
      </c>
      <c r="BE213" s="190">
        <f>IF(N213="základní",J213,0)</f>
        <v>0</v>
      </c>
      <c r="BF213" s="190">
        <f>IF(N213="snížená",J213,0)</f>
        <v>0</v>
      </c>
      <c r="BG213" s="190">
        <f>IF(N213="zákl. přenesená",J213,0)</f>
        <v>0</v>
      </c>
      <c r="BH213" s="190">
        <f>IF(N213="sníž. přenesená",J213,0)</f>
        <v>0</v>
      </c>
      <c r="BI213" s="190">
        <f>IF(N213="nulová",J213,0)</f>
        <v>0</v>
      </c>
      <c r="BJ213" s="19" t="s">
        <v>87</v>
      </c>
      <c r="BK213" s="190">
        <f>ROUND(I213*H213,2)</f>
        <v>0</v>
      </c>
      <c r="BL213" s="19" t="s">
        <v>235</v>
      </c>
      <c r="BM213" s="189" t="s">
        <v>4020</v>
      </c>
    </row>
    <row r="214" s="2" customFormat="1">
      <c r="A214" s="38"/>
      <c r="B214" s="39"/>
      <c r="C214" s="38"/>
      <c r="D214" s="191" t="s">
        <v>237</v>
      </c>
      <c r="E214" s="38"/>
      <c r="F214" s="192" t="s">
        <v>4021</v>
      </c>
      <c r="G214" s="38"/>
      <c r="H214" s="38"/>
      <c r="I214" s="193"/>
      <c r="J214" s="38"/>
      <c r="K214" s="38"/>
      <c r="L214" s="39"/>
      <c r="M214" s="194"/>
      <c r="N214" s="195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237</v>
      </c>
      <c r="AU214" s="19" t="s">
        <v>89</v>
      </c>
    </row>
    <row r="215" s="2" customFormat="1">
      <c r="A215" s="38"/>
      <c r="B215" s="39"/>
      <c r="C215" s="38"/>
      <c r="D215" s="199" t="s">
        <v>397</v>
      </c>
      <c r="E215" s="38"/>
      <c r="F215" s="200" t="s">
        <v>4022</v>
      </c>
      <c r="G215" s="38"/>
      <c r="H215" s="38"/>
      <c r="I215" s="193"/>
      <c r="J215" s="38"/>
      <c r="K215" s="38"/>
      <c r="L215" s="39"/>
      <c r="M215" s="194"/>
      <c r="N215" s="195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397</v>
      </c>
      <c r="AU215" s="19" t="s">
        <v>89</v>
      </c>
    </row>
    <row r="216" s="13" customFormat="1">
      <c r="A216" s="13"/>
      <c r="B216" s="205"/>
      <c r="C216" s="13"/>
      <c r="D216" s="191" t="s">
        <v>519</v>
      </c>
      <c r="E216" s="206" t="s">
        <v>1</v>
      </c>
      <c r="F216" s="207" t="s">
        <v>4023</v>
      </c>
      <c r="G216" s="13"/>
      <c r="H216" s="208">
        <v>864.20000000000005</v>
      </c>
      <c r="I216" s="209"/>
      <c r="J216" s="13"/>
      <c r="K216" s="13"/>
      <c r="L216" s="205"/>
      <c r="M216" s="210"/>
      <c r="N216" s="211"/>
      <c r="O216" s="211"/>
      <c r="P216" s="211"/>
      <c r="Q216" s="211"/>
      <c r="R216" s="211"/>
      <c r="S216" s="211"/>
      <c r="T216" s="21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06" t="s">
        <v>519</v>
      </c>
      <c r="AU216" s="206" t="s">
        <v>89</v>
      </c>
      <c r="AV216" s="13" t="s">
        <v>89</v>
      </c>
      <c r="AW216" s="13" t="s">
        <v>35</v>
      </c>
      <c r="AX216" s="13" t="s">
        <v>79</v>
      </c>
      <c r="AY216" s="206" t="s">
        <v>230</v>
      </c>
    </row>
    <row r="217" s="14" customFormat="1">
      <c r="A217" s="14"/>
      <c r="B217" s="213"/>
      <c r="C217" s="14"/>
      <c r="D217" s="191" t="s">
        <v>519</v>
      </c>
      <c r="E217" s="214" t="s">
        <v>1</v>
      </c>
      <c r="F217" s="215" t="s">
        <v>534</v>
      </c>
      <c r="G217" s="14"/>
      <c r="H217" s="216">
        <v>864.20000000000005</v>
      </c>
      <c r="I217" s="217"/>
      <c r="J217" s="14"/>
      <c r="K217" s="14"/>
      <c r="L217" s="213"/>
      <c r="M217" s="218"/>
      <c r="N217" s="219"/>
      <c r="O217" s="219"/>
      <c r="P217" s="219"/>
      <c r="Q217" s="219"/>
      <c r="R217" s="219"/>
      <c r="S217" s="219"/>
      <c r="T217" s="220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14" t="s">
        <v>519</v>
      </c>
      <c r="AU217" s="214" t="s">
        <v>89</v>
      </c>
      <c r="AV217" s="14" t="s">
        <v>235</v>
      </c>
      <c r="AW217" s="14" t="s">
        <v>35</v>
      </c>
      <c r="AX217" s="14" t="s">
        <v>87</v>
      </c>
      <c r="AY217" s="214" t="s">
        <v>230</v>
      </c>
    </row>
    <row r="218" s="2" customFormat="1" ht="16.5" customHeight="1">
      <c r="A218" s="38"/>
      <c r="B218" s="177"/>
      <c r="C218" s="236" t="s">
        <v>321</v>
      </c>
      <c r="D218" s="236" t="s">
        <v>745</v>
      </c>
      <c r="E218" s="237" t="s">
        <v>4024</v>
      </c>
      <c r="F218" s="238" t="s">
        <v>4025</v>
      </c>
      <c r="G218" s="239" t="s">
        <v>543</v>
      </c>
      <c r="H218" s="240">
        <v>877.16300000000001</v>
      </c>
      <c r="I218" s="241"/>
      <c r="J218" s="242">
        <f>ROUND(I218*H218,2)</f>
        <v>0</v>
      </c>
      <c r="K218" s="238" t="s">
        <v>515</v>
      </c>
      <c r="L218" s="243"/>
      <c r="M218" s="244" t="s">
        <v>1</v>
      </c>
      <c r="N218" s="245" t="s">
        <v>44</v>
      </c>
      <c r="O218" s="77"/>
      <c r="P218" s="187">
        <f>O218*H218</f>
        <v>0</v>
      </c>
      <c r="Q218" s="187">
        <v>0.0031800000000000001</v>
      </c>
      <c r="R218" s="187">
        <f>Q218*H218</f>
        <v>2.7893783400000003</v>
      </c>
      <c r="S218" s="187">
        <v>0</v>
      </c>
      <c r="T218" s="188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89" t="s">
        <v>260</v>
      </c>
      <c r="AT218" s="189" t="s">
        <v>745</v>
      </c>
      <c r="AU218" s="189" t="s">
        <v>89</v>
      </c>
      <c r="AY218" s="19" t="s">
        <v>230</v>
      </c>
      <c r="BE218" s="190">
        <f>IF(N218="základní",J218,0)</f>
        <v>0</v>
      </c>
      <c r="BF218" s="190">
        <f>IF(N218="snížená",J218,0)</f>
        <v>0</v>
      </c>
      <c r="BG218" s="190">
        <f>IF(N218="zákl. přenesená",J218,0)</f>
        <v>0</v>
      </c>
      <c r="BH218" s="190">
        <f>IF(N218="sníž. přenesená",J218,0)</f>
        <v>0</v>
      </c>
      <c r="BI218" s="190">
        <f>IF(N218="nulová",J218,0)</f>
        <v>0</v>
      </c>
      <c r="BJ218" s="19" t="s">
        <v>87</v>
      </c>
      <c r="BK218" s="190">
        <f>ROUND(I218*H218,2)</f>
        <v>0</v>
      </c>
      <c r="BL218" s="19" t="s">
        <v>235</v>
      </c>
      <c r="BM218" s="189" t="s">
        <v>4026</v>
      </c>
    </row>
    <row r="219" s="2" customFormat="1">
      <c r="A219" s="38"/>
      <c r="B219" s="39"/>
      <c r="C219" s="38"/>
      <c r="D219" s="191" t="s">
        <v>237</v>
      </c>
      <c r="E219" s="38"/>
      <c r="F219" s="192" t="s">
        <v>4025</v>
      </c>
      <c r="G219" s="38"/>
      <c r="H219" s="38"/>
      <c r="I219" s="193"/>
      <c r="J219" s="38"/>
      <c r="K219" s="38"/>
      <c r="L219" s="39"/>
      <c r="M219" s="194"/>
      <c r="N219" s="195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237</v>
      </c>
      <c r="AU219" s="19" t="s">
        <v>89</v>
      </c>
    </row>
    <row r="220" s="13" customFormat="1">
      <c r="A220" s="13"/>
      <c r="B220" s="205"/>
      <c r="C220" s="13"/>
      <c r="D220" s="191" t="s">
        <v>519</v>
      </c>
      <c r="E220" s="13"/>
      <c r="F220" s="207" t="s">
        <v>4027</v>
      </c>
      <c r="G220" s="13"/>
      <c r="H220" s="208">
        <v>877.16300000000001</v>
      </c>
      <c r="I220" s="209"/>
      <c r="J220" s="13"/>
      <c r="K220" s="13"/>
      <c r="L220" s="205"/>
      <c r="M220" s="210"/>
      <c r="N220" s="211"/>
      <c r="O220" s="211"/>
      <c r="P220" s="211"/>
      <c r="Q220" s="211"/>
      <c r="R220" s="211"/>
      <c r="S220" s="211"/>
      <c r="T220" s="21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06" t="s">
        <v>519</v>
      </c>
      <c r="AU220" s="206" t="s">
        <v>89</v>
      </c>
      <c r="AV220" s="13" t="s">
        <v>89</v>
      </c>
      <c r="AW220" s="13" t="s">
        <v>3</v>
      </c>
      <c r="AX220" s="13" t="s">
        <v>87</v>
      </c>
      <c r="AY220" s="206" t="s">
        <v>230</v>
      </c>
    </row>
    <row r="221" s="2" customFormat="1" ht="16.5" customHeight="1">
      <c r="A221" s="38"/>
      <c r="B221" s="177"/>
      <c r="C221" s="178" t="s">
        <v>325</v>
      </c>
      <c r="D221" s="178" t="s">
        <v>231</v>
      </c>
      <c r="E221" s="179" t="s">
        <v>4028</v>
      </c>
      <c r="F221" s="180" t="s">
        <v>4029</v>
      </c>
      <c r="G221" s="181" t="s">
        <v>458</v>
      </c>
      <c r="H221" s="182">
        <v>5</v>
      </c>
      <c r="I221" s="183"/>
      <c r="J221" s="184">
        <f>ROUND(I221*H221,2)</f>
        <v>0</v>
      </c>
      <c r="K221" s="180" t="s">
        <v>515</v>
      </c>
      <c r="L221" s="39"/>
      <c r="M221" s="185" t="s">
        <v>1</v>
      </c>
      <c r="N221" s="186" t="s">
        <v>44</v>
      </c>
      <c r="O221" s="77"/>
      <c r="P221" s="187">
        <f>O221*H221</f>
        <v>0</v>
      </c>
      <c r="Q221" s="187">
        <v>0</v>
      </c>
      <c r="R221" s="187">
        <f>Q221*H221</f>
        <v>0</v>
      </c>
      <c r="S221" s="187">
        <v>0</v>
      </c>
      <c r="T221" s="188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89" t="s">
        <v>235</v>
      </c>
      <c r="AT221" s="189" t="s">
        <v>231</v>
      </c>
      <c r="AU221" s="189" t="s">
        <v>89</v>
      </c>
      <c r="AY221" s="19" t="s">
        <v>230</v>
      </c>
      <c r="BE221" s="190">
        <f>IF(N221="základní",J221,0)</f>
        <v>0</v>
      </c>
      <c r="BF221" s="190">
        <f>IF(N221="snížená",J221,0)</f>
        <v>0</v>
      </c>
      <c r="BG221" s="190">
        <f>IF(N221="zákl. přenesená",J221,0)</f>
        <v>0</v>
      </c>
      <c r="BH221" s="190">
        <f>IF(N221="sníž. přenesená",J221,0)</f>
        <v>0</v>
      </c>
      <c r="BI221" s="190">
        <f>IF(N221="nulová",J221,0)</f>
        <v>0</v>
      </c>
      <c r="BJ221" s="19" t="s">
        <v>87</v>
      </c>
      <c r="BK221" s="190">
        <f>ROUND(I221*H221,2)</f>
        <v>0</v>
      </c>
      <c r="BL221" s="19" t="s">
        <v>235</v>
      </c>
      <c r="BM221" s="189" t="s">
        <v>4030</v>
      </c>
    </row>
    <row r="222" s="2" customFormat="1">
      <c r="A222" s="38"/>
      <c r="B222" s="39"/>
      <c r="C222" s="38"/>
      <c r="D222" s="191" t="s">
        <v>237</v>
      </c>
      <c r="E222" s="38"/>
      <c r="F222" s="192" t="s">
        <v>4031</v>
      </c>
      <c r="G222" s="38"/>
      <c r="H222" s="38"/>
      <c r="I222" s="193"/>
      <c r="J222" s="38"/>
      <c r="K222" s="38"/>
      <c r="L222" s="39"/>
      <c r="M222" s="194"/>
      <c r="N222" s="195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237</v>
      </c>
      <c r="AU222" s="19" t="s">
        <v>89</v>
      </c>
    </row>
    <row r="223" s="2" customFormat="1">
      <c r="A223" s="38"/>
      <c r="B223" s="39"/>
      <c r="C223" s="38"/>
      <c r="D223" s="199" t="s">
        <v>397</v>
      </c>
      <c r="E223" s="38"/>
      <c r="F223" s="200" t="s">
        <v>4032</v>
      </c>
      <c r="G223" s="38"/>
      <c r="H223" s="38"/>
      <c r="I223" s="193"/>
      <c r="J223" s="38"/>
      <c r="K223" s="38"/>
      <c r="L223" s="39"/>
      <c r="M223" s="194"/>
      <c r="N223" s="195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397</v>
      </c>
      <c r="AU223" s="19" t="s">
        <v>89</v>
      </c>
    </row>
    <row r="224" s="2" customFormat="1" ht="16.5" customHeight="1">
      <c r="A224" s="38"/>
      <c r="B224" s="177"/>
      <c r="C224" s="236" t="s">
        <v>329</v>
      </c>
      <c r="D224" s="236" t="s">
        <v>745</v>
      </c>
      <c r="E224" s="237" t="s">
        <v>4033</v>
      </c>
      <c r="F224" s="238" t="s">
        <v>4034</v>
      </c>
      <c r="G224" s="239" t="s">
        <v>458</v>
      </c>
      <c r="H224" s="240">
        <v>3</v>
      </c>
      <c r="I224" s="241"/>
      <c r="J224" s="242">
        <f>ROUND(I224*H224,2)</f>
        <v>0</v>
      </c>
      <c r="K224" s="238" t="s">
        <v>515</v>
      </c>
      <c r="L224" s="243"/>
      <c r="M224" s="244" t="s">
        <v>1</v>
      </c>
      <c r="N224" s="245" t="s">
        <v>44</v>
      </c>
      <c r="O224" s="77"/>
      <c r="P224" s="187">
        <f>O224*H224</f>
        <v>0</v>
      </c>
      <c r="Q224" s="187">
        <v>0.00022000000000000001</v>
      </c>
      <c r="R224" s="187">
        <f>Q224*H224</f>
        <v>0.00066</v>
      </c>
      <c r="S224" s="187">
        <v>0</v>
      </c>
      <c r="T224" s="188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89" t="s">
        <v>260</v>
      </c>
      <c r="AT224" s="189" t="s">
        <v>745</v>
      </c>
      <c r="AU224" s="189" t="s">
        <v>89</v>
      </c>
      <c r="AY224" s="19" t="s">
        <v>230</v>
      </c>
      <c r="BE224" s="190">
        <f>IF(N224="základní",J224,0)</f>
        <v>0</v>
      </c>
      <c r="BF224" s="190">
        <f>IF(N224="snížená",J224,0)</f>
        <v>0</v>
      </c>
      <c r="BG224" s="190">
        <f>IF(N224="zákl. přenesená",J224,0)</f>
        <v>0</v>
      </c>
      <c r="BH224" s="190">
        <f>IF(N224="sníž. přenesená",J224,0)</f>
        <v>0</v>
      </c>
      <c r="BI224" s="190">
        <f>IF(N224="nulová",J224,0)</f>
        <v>0</v>
      </c>
      <c r="BJ224" s="19" t="s">
        <v>87</v>
      </c>
      <c r="BK224" s="190">
        <f>ROUND(I224*H224,2)</f>
        <v>0</v>
      </c>
      <c r="BL224" s="19" t="s">
        <v>235</v>
      </c>
      <c r="BM224" s="189" t="s">
        <v>4035</v>
      </c>
    </row>
    <row r="225" s="2" customFormat="1">
      <c r="A225" s="38"/>
      <c r="B225" s="39"/>
      <c r="C225" s="38"/>
      <c r="D225" s="191" t="s">
        <v>237</v>
      </c>
      <c r="E225" s="38"/>
      <c r="F225" s="192" t="s">
        <v>4034</v>
      </c>
      <c r="G225" s="38"/>
      <c r="H225" s="38"/>
      <c r="I225" s="193"/>
      <c r="J225" s="38"/>
      <c r="K225" s="38"/>
      <c r="L225" s="39"/>
      <c r="M225" s="194"/>
      <c r="N225" s="195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237</v>
      </c>
      <c r="AU225" s="19" t="s">
        <v>89</v>
      </c>
    </row>
    <row r="226" s="13" customFormat="1">
      <c r="A226" s="13"/>
      <c r="B226" s="205"/>
      <c r="C226" s="13"/>
      <c r="D226" s="191" t="s">
        <v>519</v>
      </c>
      <c r="E226" s="206" t="s">
        <v>1</v>
      </c>
      <c r="F226" s="207" t="s">
        <v>3974</v>
      </c>
      <c r="G226" s="13"/>
      <c r="H226" s="208">
        <v>3</v>
      </c>
      <c r="I226" s="209"/>
      <c r="J226" s="13"/>
      <c r="K226" s="13"/>
      <c r="L226" s="205"/>
      <c r="M226" s="210"/>
      <c r="N226" s="211"/>
      <c r="O226" s="211"/>
      <c r="P226" s="211"/>
      <c r="Q226" s="211"/>
      <c r="R226" s="211"/>
      <c r="S226" s="211"/>
      <c r="T226" s="21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06" t="s">
        <v>519</v>
      </c>
      <c r="AU226" s="206" t="s">
        <v>89</v>
      </c>
      <c r="AV226" s="13" t="s">
        <v>89</v>
      </c>
      <c r="AW226" s="13" t="s">
        <v>35</v>
      </c>
      <c r="AX226" s="13" t="s">
        <v>79</v>
      </c>
      <c r="AY226" s="206" t="s">
        <v>230</v>
      </c>
    </row>
    <row r="227" s="14" customFormat="1">
      <c r="A227" s="14"/>
      <c r="B227" s="213"/>
      <c r="C227" s="14"/>
      <c r="D227" s="191" t="s">
        <v>519</v>
      </c>
      <c r="E227" s="214" t="s">
        <v>1</v>
      </c>
      <c r="F227" s="215" t="s">
        <v>534</v>
      </c>
      <c r="G227" s="14"/>
      <c r="H227" s="216">
        <v>3</v>
      </c>
      <c r="I227" s="217"/>
      <c r="J227" s="14"/>
      <c r="K227" s="14"/>
      <c r="L227" s="213"/>
      <c r="M227" s="218"/>
      <c r="N227" s="219"/>
      <c r="O227" s="219"/>
      <c r="P227" s="219"/>
      <c r="Q227" s="219"/>
      <c r="R227" s="219"/>
      <c r="S227" s="219"/>
      <c r="T227" s="220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14" t="s">
        <v>519</v>
      </c>
      <c r="AU227" s="214" t="s">
        <v>89</v>
      </c>
      <c r="AV227" s="14" t="s">
        <v>235</v>
      </c>
      <c r="AW227" s="14" t="s">
        <v>35</v>
      </c>
      <c r="AX227" s="14" t="s">
        <v>87</v>
      </c>
      <c r="AY227" s="214" t="s">
        <v>230</v>
      </c>
    </row>
    <row r="228" s="2" customFormat="1" ht="16.5" customHeight="1">
      <c r="A228" s="38"/>
      <c r="B228" s="177"/>
      <c r="C228" s="236" t="s">
        <v>332</v>
      </c>
      <c r="D228" s="236" t="s">
        <v>745</v>
      </c>
      <c r="E228" s="237" t="s">
        <v>4036</v>
      </c>
      <c r="F228" s="238" t="s">
        <v>4037</v>
      </c>
      <c r="G228" s="239" t="s">
        <v>458</v>
      </c>
      <c r="H228" s="240">
        <v>1</v>
      </c>
      <c r="I228" s="241"/>
      <c r="J228" s="242">
        <f>ROUND(I228*H228,2)</f>
        <v>0</v>
      </c>
      <c r="K228" s="238" t="s">
        <v>1</v>
      </c>
      <c r="L228" s="243"/>
      <c r="M228" s="244" t="s">
        <v>1</v>
      </c>
      <c r="N228" s="245" t="s">
        <v>44</v>
      </c>
      <c r="O228" s="77"/>
      <c r="P228" s="187">
        <f>O228*H228</f>
        <v>0</v>
      </c>
      <c r="Q228" s="187">
        <v>0.0014</v>
      </c>
      <c r="R228" s="187">
        <f>Q228*H228</f>
        <v>0.0014</v>
      </c>
      <c r="S228" s="187">
        <v>0</v>
      </c>
      <c r="T228" s="188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89" t="s">
        <v>260</v>
      </c>
      <c r="AT228" s="189" t="s">
        <v>745</v>
      </c>
      <c r="AU228" s="189" t="s">
        <v>89</v>
      </c>
      <c r="AY228" s="19" t="s">
        <v>230</v>
      </c>
      <c r="BE228" s="190">
        <f>IF(N228="základní",J228,0)</f>
        <v>0</v>
      </c>
      <c r="BF228" s="190">
        <f>IF(N228="snížená",J228,0)</f>
        <v>0</v>
      </c>
      <c r="BG228" s="190">
        <f>IF(N228="zákl. přenesená",J228,0)</f>
        <v>0</v>
      </c>
      <c r="BH228" s="190">
        <f>IF(N228="sníž. přenesená",J228,0)</f>
        <v>0</v>
      </c>
      <c r="BI228" s="190">
        <f>IF(N228="nulová",J228,0)</f>
        <v>0</v>
      </c>
      <c r="BJ228" s="19" t="s">
        <v>87</v>
      </c>
      <c r="BK228" s="190">
        <f>ROUND(I228*H228,2)</f>
        <v>0</v>
      </c>
      <c r="BL228" s="19" t="s">
        <v>235</v>
      </c>
      <c r="BM228" s="189" t="s">
        <v>4038</v>
      </c>
    </row>
    <row r="229" s="2" customFormat="1">
      <c r="A229" s="38"/>
      <c r="B229" s="39"/>
      <c r="C229" s="38"/>
      <c r="D229" s="191" t="s">
        <v>237</v>
      </c>
      <c r="E229" s="38"/>
      <c r="F229" s="192" t="s">
        <v>4037</v>
      </c>
      <c r="G229" s="38"/>
      <c r="H229" s="38"/>
      <c r="I229" s="193"/>
      <c r="J229" s="38"/>
      <c r="K229" s="38"/>
      <c r="L229" s="39"/>
      <c r="M229" s="194"/>
      <c r="N229" s="195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237</v>
      </c>
      <c r="AU229" s="19" t="s">
        <v>89</v>
      </c>
    </row>
    <row r="230" s="13" customFormat="1">
      <c r="A230" s="13"/>
      <c r="B230" s="205"/>
      <c r="C230" s="13"/>
      <c r="D230" s="191" t="s">
        <v>519</v>
      </c>
      <c r="E230" s="206" t="s">
        <v>1</v>
      </c>
      <c r="F230" s="207" t="s">
        <v>3944</v>
      </c>
      <c r="G230" s="13"/>
      <c r="H230" s="208">
        <v>1</v>
      </c>
      <c r="I230" s="209"/>
      <c r="J230" s="13"/>
      <c r="K230" s="13"/>
      <c r="L230" s="205"/>
      <c r="M230" s="210"/>
      <c r="N230" s="211"/>
      <c r="O230" s="211"/>
      <c r="P230" s="211"/>
      <c r="Q230" s="211"/>
      <c r="R230" s="211"/>
      <c r="S230" s="211"/>
      <c r="T230" s="21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06" t="s">
        <v>519</v>
      </c>
      <c r="AU230" s="206" t="s">
        <v>89</v>
      </c>
      <c r="AV230" s="13" t="s">
        <v>89</v>
      </c>
      <c r="AW230" s="13" t="s">
        <v>35</v>
      </c>
      <c r="AX230" s="13" t="s">
        <v>79</v>
      </c>
      <c r="AY230" s="206" t="s">
        <v>230</v>
      </c>
    </row>
    <row r="231" s="14" customFormat="1">
      <c r="A231" s="14"/>
      <c r="B231" s="213"/>
      <c r="C231" s="14"/>
      <c r="D231" s="191" t="s">
        <v>519</v>
      </c>
      <c r="E231" s="214" t="s">
        <v>1</v>
      </c>
      <c r="F231" s="215" t="s">
        <v>534</v>
      </c>
      <c r="G231" s="14"/>
      <c r="H231" s="216">
        <v>1</v>
      </c>
      <c r="I231" s="217"/>
      <c r="J231" s="14"/>
      <c r="K231" s="14"/>
      <c r="L231" s="213"/>
      <c r="M231" s="218"/>
      <c r="N231" s="219"/>
      <c r="O231" s="219"/>
      <c r="P231" s="219"/>
      <c r="Q231" s="219"/>
      <c r="R231" s="219"/>
      <c r="S231" s="219"/>
      <c r="T231" s="220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14" t="s">
        <v>519</v>
      </c>
      <c r="AU231" s="214" t="s">
        <v>89</v>
      </c>
      <c r="AV231" s="14" t="s">
        <v>235</v>
      </c>
      <c r="AW231" s="14" t="s">
        <v>35</v>
      </c>
      <c r="AX231" s="14" t="s">
        <v>87</v>
      </c>
      <c r="AY231" s="214" t="s">
        <v>230</v>
      </c>
    </row>
    <row r="232" s="2" customFormat="1" ht="16.5" customHeight="1">
      <c r="A232" s="38"/>
      <c r="B232" s="177"/>
      <c r="C232" s="236" t="s">
        <v>336</v>
      </c>
      <c r="D232" s="236" t="s">
        <v>745</v>
      </c>
      <c r="E232" s="237" t="s">
        <v>4039</v>
      </c>
      <c r="F232" s="238" t="s">
        <v>4040</v>
      </c>
      <c r="G232" s="239" t="s">
        <v>458</v>
      </c>
      <c r="H232" s="240">
        <v>1</v>
      </c>
      <c r="I232" s="241"/>
      <c r="J232" s="242">
        <f>ROUND(I232*H232,2)</f>
        <v>0</v>
      </c>
      <c r="K232" s="238" t="s">
        <v>1</v>
      </c>
      <c r="L232" s="243"/>
      <c r="M232" s="244" t="s">
        <v>1</v>
      </c>
      <c r="N232" s="245" t="s">
        <v>44</v>
      </c>
      <c r="O232" s="77"/>
      <c r="P232" s="187">
        <f>O232*H232</f>
        <v>0</v>
      </c>
      <c r="Q232" s="187">
        <v>0.0014</v>
      </c>
      <c r="R232" s="187">
        <f>Q232*H232</f>
        <v>0.0014</v>
      </c>
      <c r="S232" s="187">
        <v>0</v>
      </c>
      <c r="T232" s="188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89" t="s">
        <v>260</v>
      </c>
      <c r="AT232" s="189" t="s">
        <v>745</v>
      </c>
      <c r="AU232" s="189" t="s">
        <v>89</v>
      </c>
      <c r="AY232" s="19" t="s">
        <v>230</v>
      </c>
      <c r="BE232" s="190">
        <f>IF(N232="základní",J232,0)</f>
        <v>0</v>
      </c>
      <c r="BF232" s="190">
        <f>IF(N232="snížená",J232,0)</f>
        <v>0</v>
      </c>
      <c r="BG232" s="190">
        <f>IF(N232="zákl. přenesená",J232,0)</f>
        <v>0</v>
      </c>
      <c r="BH232" s="190">
        <f>IF(N232="sníž. přenesená",J232,0)</f>
        <v>0</v>
      </c>
      <c r="BI232" s="190">
        <f>IF(N232="nulová",J232,0)</f>
        <v>0</v>
      </c>
      <c r="BJ232" s="19" t="s">
        <v>87</v>
      </c>
      <c r="BK232" s="190">
        <f>ROUND(I232*H232,2)</f>
        <v>0</v>
      </c>
      <c r="BL232" s="19" t="s">
        <v>235</v>
      </c>
      <c r="BM232" s="189" t="s">
        <v>4041</v>
      </c>
    </row>
    <row r="233" s="2" customFormat="1">
      <c r="A233" s="38"/>
      <c r="B233" s="39"/>
      <c r="C233" s="38"/>
      <c r="D233" s="191" t="s">
        <v>237</v>
      </c>
      <c r="E233" s="38"/>
      <c r="F233" s="192" t="s">
        <v>4040</v>
      </c>
      <c r="G233" s="38"/>
      <c r="H233" s="38"/>
      <c r="I233" s="193"/>
      <c r="J233" s="38"/>
      <c r="K233" s="38"/>
      <c r="L233" s="39"/>
      <c r="M233" s="194"/>
      <c r="N233" s="195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237</v>
      </c>
      <c r="AU233" s="19" t="s">
        <v>89</v>
      </c>
    </row>
    <row r="234" s="13" customFormat="1">
      <c r="A234" s="13"/>
      <c r="B234" s="205"/>
      <c r="C234" s="13"/>
      <c r="D234" s="191" t="s">
        <v>519</v>
      </c>
      <c r="E234" s="206" t="s">
        <v>1</v>
      </c>
      <c r="F234" s="207" t="s">
        <v>3944</v>
      </c>
      <c r="G234" s="13"/>
      <c r="H234" s="208">
        <v>1</v>
      </c>
      <c r="I234" s="209"/>
      <c r="J234" s="13"/>
      <c r="K234" s="13"/>
      <c r="L234" s="205"/>
      <c r="M234" s="210"/>
      <c r="N234" s="211"/>
      <c r="O234" s="211"/>
      <c r="P234" s="211"/>
      <c r="Q234" s="211"/>
      <c r="R234" s="211"/>
      <c r="S234" s="211"/>
      <c r="T234" s="21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06" t="s">
        <v>519</v>
      </c>
      <c r="AU234" s="206" t="s">
        <v>89</v>
      </c>
      <c r="AV234" s="13" t="s">
        <v>89</v>
      </c>
      <c r="AW234" s="13" t="s">
        <v>35</v>
      </c>
      <c r="AX234" s="13" t="s">
        <v>79</v>
      </c>
      <c r="AY234" s="206" t="s">
        <v>230</v>
      </c>
    </row>
    <row r="235" s="14" customFormat="1">
      <c r="A235" s="14"/>
      <c r="B235" s="213"/>
      <c r="C235" s="14"/>
      <c r="D235" s="191" t="s">
        <v>519</v>
      </c>
      <c r="E235" s="214" t="s">
        <v>1</v>
      </c>
      <c r="F235" s="215" t="s">
        <v>534</v>
      </c>
      <c r="G235" s="14"/>
      <c r="H235" s="216">
        <v>1</v>
      </c>
      <c r="I235" s="217"/>
      <c r="J235" s="14"/>
      <c r="K235" s="14"/>
      <c r="L235" s="213"/>
      <c r="M235" s="218"/>
      <c r="N235" s="219"/>
      <c r="O235" s="219"/>
      <c r="P235" s="219"/>
      <c r="Q235" s="219"/>
      <c r="R235" s="219"/>
      <c r="S235" s="219"/>
      <c r="T235" s="220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14" t="s">
        <v>519</v>
      </c>
      <c r="AU235" s="214" t="s">
        <v>89</v>
      </c>
      <c r="AV235" s="14" t="s">
        <v>235</v>
      </c>
      <c r="AW235" s="14" t="s">
        <v>35</v>
      </c>
      <c r="AX235" s="14" t="s">
        <v>87</v>
      </c>
      <c r="AY235" s="214" t="s">
        <v>230</v>
      </c>
    </row>
    <row r="236" s="2" customFormat="1" ht="16.5" customHeight="1">
      <c r="A236" s="38"/>
      <c r="B236" s="177"/>
      <c r="C236" s="178" t="s">
        <v>340</v>
      </c>
      <c r="D236" s="178" t="s">
        <v>231</v>
      </c>
      <c r="E236" s="179" t="s">
        <v>4042</v>
      </c>
      <c r="F236" s="180" t="s">
        <v>4043</v>
      </c>
      <c r="G236" s="181" t="s">
        <v>458</v>
      </c>
      <c r="H236" s="182">
        <v>5</v>
      </c>
      <c r="I236" s="183"/>
      <c r="J236" s="184">
        <f>ROUND(I236*H236,2)</f>
        <v>0</v>
      </c>
      <c r="K236" s="180" t="s">
        <v>515</v>
      </c>
      <c r="L236" s="39"/>
      <c r="M236" s="185" t="s">
        <v>1</v>
      </c>
      <c r="N236" s="186" t="s">
        <v>44</v>
      </c>
      <c r="O236" s="77"/>
      <c r="P236" s="187">
        <f>O236*H236</f>
        <v>0</v>
      </c>
      <c r="Q236" s="187">
        <v>0</v>
      </c>
      <c r="R236" s="187">
        <f>Q236*H236</f>
        <v>0</v>
      </c>
      <c r="S236" s="187">
        <v>0</v>
      </c>
      <c r="T236" s="188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89" t="s">
        <v>235</v>
      </c>
      <c r="AT236" s="189" t="s">
        <v>231</v>
      </c>
      <c r="AU236" s="189" t="s">
        <v>89</v>
      </c>
      <c r="AY236" s="19" t="s">
        <v>230</v>
      </c>
      <c r="BE236" s="190">
        <f>IF(N236="základní",J236,0)</f>
        <v>0</v>
      </c>
      <c r="BF236" s="190">
        <f>IF(N236="snížená",J236,0)</f>
        <v>0</v>
      </c>
      <c r="BG236" s="190">
        <f>IF(N236="zákl. přenesená",J236,0)</f>
        <v>0</v>
      </c>
      <c r="BH236" s="190">
        <f>IF(N236="sníž. přenesená",J236,0)</f>
        <v>0</v>
      </c>
      <c r="BI236" s="190">
        <f>IF(N236="nulová",J236,0)</f>
        <v>0</v>
      </c>
      <c r="BJ236" s="19" t="s">
        <v>87</v>
      </c>
      <c r="BK236" s="190">
        <f>ROUND(I236*H236,2)</f>
        <v>0</v>
      </c>
      <c r="BL236" s="19" t="s">
        <v>235</v>
      </c>
      <c r="BM236" s="189" t="s">
        <v>4044</v>
      </c>
    </row>
    <row r="237" s="2" customFormat="1">
      <c r="A237" s="38"/>
      <c r="B237" s="39"/>
      <c r="C237" s="38"/>
      <c r="D237" s="191" t="s">
        <v>237</v>
      </c>
      <c r="E237" s="38"/>
      <c r="F237" s="192" t="s">
        <v>4045</v>
      </c>
      <c r="G237" s="38"/>
      <c r="H237" s="38"/>
      <c r="I237" s="193"/>
      <c r="J237" s="38"/>
      <c r="K237" s="38"/>
      <c r="L237" s="39"/>
      <c r="M237" s="194"/>
      <c r="N237" s="195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237</v>
      </c>
      <c r="AU237" s="19" t="s">
        <v>89</v>
      </c>
    </row>
    <row r="238" s="2" customFormat="1">
      <c r="A238" s="38"/>
      <c r="B238" s="39"/>
      <c r="C238" s="38"/>
      <c r="D238" s="199" t="s">
        <v>397</v>
      </c>
      <c r="E238" s="38"/>
      <c r="F238" s="200" t="s">
        <v>4046</v>
      </c>
      <c r="G238" s="38"/>
      <c r="H238" s="38"/>
      <c r="I238" s="193"/>
      <c r="J238" s="38"/>
      <c r="K238" s="38"/>
      <c r="L238" s="39"/>
      <c r="M238" s="194"/>
      <c r="N238" s="195"/>
      <c r="O238" s="77"/>
      <c r="P238" s="77"/>
      <c r="Q238" s="77"/>
      <c r="R238" s="77"/>
      <c r="S238" s="77"/>
      <c r="T238" s="7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T238" s="19" t="s">
        <v>397</v>
      </c>
      <c r="AU238" s="19" t="s">
        <v>89</v>
      </c>
    </row>
    <row r="239" s="2" customFormat="1" ht="16.5" customHeight="1">
      <c r="A239" s="38"/>
      <c r="B239" s="177"/>
      <c r="C239" s="236" t="s">
        <v>344</v>
      </c>
      <c r="D239" s="236" t="s">
        <v>745</v>
      </c>
      <c r="E239" s="237" t="s">
        <v>4047</v>
      </c>
      <c r="F239" s="238" t="s">
        <v>4048</v>
      </c>
      <c r="G239" s="239" t="s">
        <v>458</v>
      </c>
      <c r="H239" s="240">
        <v>2</v>
      </c>
      <c r="I239" s="241"/>
      <c r="J239" s="242">
        <f>ROUND(I239*H239,2)</f>
        <v>0</v>
      </c>
      <c r="K239" s="238" t="s">
        <v>515</v>
      </c>
      <c r="L239" s="243"/>
      <c r="M239" s="244" t="s">
        <v>1</v>
      </c>
      <c r="N239" s="245" t="s">
        <v>44</v>
      </c>
      <c r="O239" s="77"/>
      <c r="P239" s="187">
        <f>O239*H239</f>
        <v>0</v>
      </c>
      <c r="Q239" s="187">
        <v>0.00038999999999999999</v>
      </c>
      <c r="R239" s="187">
        <f>Q239*H239</f>
        <v>0.00077999999999999999</v>
      </c>
      <c r="S239" s="187">
        <v>0</v>
      </c>
      <c r="T239" s="188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89" t="s">
        <v>260</v>
      </c>
      <c r="AT239" s="189" t="s">
        <v>745</v>
      </c>
      <c r="AU239" s="189" t="s">
        <v>89</v>
      </c>
      <c r="AY239" s="19" t="s">
        <v>230</v>
      </c>
      <c r="BE239" s="190">
        <f>IF(N239="základní",J239,0)</f>
        <v>0</v>
      </c>
      <c r="BF239" s="190">
        <f>IF(N239="snížená",J239,0)</f>
        <v>0</v>
      </c>
      <c r="BG239" s="190">
        <f>IF(N239="zákl. přenesená",J239,0)</f>
        <v>0</v>
      </c>
      <c r="BH239" s="190">
        <f>IF(N239="sníž. přenesená",J239,0)</f>
        <v>0</v>
      </c>
      <c r="BI239" s="190">
        <f>IF(N239="nulová",J239,0)</f>
        <v>0</v>
      </c>
      <c r="BJ239" s="19" t="s">
        <v>87</v>
      </c>
      <c r="BK239" s="190">
        <f>ROUND(I239*H239,2)</f>
        <v>0</v>
      </c>
      <c r="BL239" s="19" t="s">
        <v>235</v>
      </c>
      <c r="BM239" s="189" t="s">
        <v>4049</v>
      </c>
    </row>
    <row r="240" s="2" customFormat="1">
      <c r="A240" s="38"/>
      <c r="B240" s="39"/>
      <c r="C240" s="38"/>
      <c r="D240" s="191" t="s">
        <v>237</v>
      </c>
      <c r="E240" s="38"/>
      <c r="F240" s="192" t="s">
        <v>4048</v>
      </c>
      <c r="G240" s="38"/>
      <c r="H240" s="38"/>
      <c r="I240" s="193"/>
      <c r="J240" s="38"/>
      <c r="K240" s="38"/>
      <c r="L240" s="39"/>
      <c r="M240" s="194"/>
      <c r="N240" s="195"/>
      <c r="O240" s="77"/>
      <c r="P240" s="77"/>
      <c r="Q240" s="77"/>
      <c r="R240" s="77"/>
      <c r="S240" s="77"/>
      <c r="T240" s="7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19" t="s">
        <v>237</v>
      </c>
      <c r="AU240" s="19" t="s">
        <v>89</v>
      </c>
    </row>
    <row r="241" s="13" customFormat="1">
      <c r="A241" s="13"/>
      <c r="B241" s="205"/>
      <c r="C241" s="13"/>
      <c r="D241" s="191" t="s">
        <v>519</v>
      </c>
      <c r="E241" s="206" t="s">
        <v>1</v>
      </c>
      <c r="F241" s="207" t="s">
        <v>3937</v>
      </c>
      <c r="G241" s="13"/>
      <c r="H241" s="208">
        <v>2</v>
      </c>
      <c r="I241" s="209"/>
      <c r="J241" s="13"/>
      <c r="K241" s="13"/>
      <c r="L241" s="205"/>
      <c r="M241" s="210"/>
      <c r="N241" s="211"/>
      <c r="O241" s="211"/>
      <c r="P241" s="211"/>
      <c r="Q241" s="211"/>
      <c r="R241" s="211"/>
      <c r="S241" s="211"/>
      <c r="T241" s="21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06" t="s">
        <v>519</v>
      </c>
      <c r="AU241" s="206" t="s">
        <v>89</v>
      </c>
      <c r="AV241" s="13" t="s">
        <v>89</v>
      </c>
      <c r="AW241" s="13" t="s">
        <v>35</v>
      </c>
      <c r="AX241" s="13" t="s">
        <v>79</v>
      </c>
      <c r="AY241" s="206" t="s">
        <v>230</v>
      </c>
    </row>
    <row r="242" s="14" customFormat="1">
      <c r="A242" s="14"/>
      <c r="B242" s="213"/>
      <c r="C242" s="14"/>
      <c r="D242" s="191" t="s">
        <v>519</v>
      </c>
      <c r="E242" s="214" t="s">
        <v>1</v>
      </c>
      <c r="F242" s="215" t="s">
        <v>534</v>
      </c>
      <c r="G242" s="14"/>
      <c r="H242" s="216">
        <v>2</v>
      </c>
      <c r="I242" s="217"/>
      <c r="J242" s="14"/>
      <c r="K242" s="14"/>
      <c r="L242" s="213"/>
      <c r="M242" s="218"/>
      <c r="N242" s="219"/>
      <c r="O242" s="219"/>
      <c r="P242" s="219"/>
      <c r="Q242" s="219"/>
      <c r="R242" s="219"/>
      <c r="S242" s="219"/>
      <c r="T242" s="220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14" t="s">
        <v>519</v>
      </c>
      <c r="AU242" s="214" t="s">
        <v>89</v>
      </c>
      <c r="AV242" s="14" t="s">
        <v>235</v>
      </c>
      <c r="AW242" s="14" t="s">
        <v>35</v>
      </c>
      <c r="AX242" s="14" t="s">
        <v>87</v>
      </c>
      <c r="AY242" s="214" t="s">
        <v>230</v>
      </c>
    </row>
    <row r="243" s="2" customFormat="1" ht="16.5" customHeight="1">
      <c r="A243" s="38"/>
      <c r="B243" s="177"/>
      <c r="C243" s="236" t="s">
        <v>348</v>
      </c>
      <c r="D243" s="236" t="s">
        <v>745</v>
      </c>
      <c r="E243" s="237" t="s">
        <v>4050</v>
      </c>
      <c r="F243" s="238" t="s">
        <v>4051</v>
      </c>
      <c r="G243" s="239" t="s">
        <v>458</v>
      </c>
      <c r="H243" s="240">
        <v>1</v>
      </c>
      <c r="I243" s="241"/>
      <c r="J243" s="242">
        <f>ROUND(I243*H243,2)</f>
        <v>0</v>
      </c>
      <c r="K243" s="238" t="s">
        <v>515</v>
      </c>
      <c r="L243" s="243"/>
      <c r="M243" s="244" t="s">
        <v>1</v>
      </c>
      <c r="N243" s="245" t="s">
        <v>44</v>
      </c>
      <c r="O243" s="77"/>
      <c r="P243" s="187">
        <f>O243*H243</f>
        <v>0</v>
      </c>
      <c r="Q243" s="187">
        <v>0.00042999999999999999</v>
      </c>
      <c r="R243" s="187">
        <f>Q243*H243</f>
        <v>0.00042999999999999999</v>
      </c>
      <c r="S243" s="187">
        <v>0</v>
      </c>
      <c r="T243" s="188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89" t="s">
        <v>260</v>
      </c>
      <c r="AT243" s="189" t="s">
        <v>745</v>
      </c>
      <c r="AU243" s="189" t="s">
        <v>89</v>
      </c>
      <c r="AY243" s="19" t="s">
        <v>230</v>
      </c>
      <c r="BE243" s="190">
        <f>IF(N243="základní",J243,0)</f>
        <v>0</v>
      </c>
      <c r="BF243" s="190">
        <f>IF(N243="snížená",J243,0)</f>
        <v>0</v>
      </c>
      <c r="BG243" s="190">
        <f>IF(N243="zákl. přenesená",J243,0)</f>
        <v>0</v>
      </c>
      <c r="BH243" s="190">
        <f>IF(N243="sníž. přenesená",J243,0)</f>
        <v>0</v>
      </c>
      <c r="BI243" s="190">
        <f>IF(N243="nulová",J243,0)</f>
        <v>0</v>
      </c>
      <c r="BJ243" s="19" t="s">
        <v>87</v>
      </c>
      <c r="BK243" s="190">
        <f>ROUND(I243*H243,2)</f>
        <v>0</v>
      </c>
      <c r="BL243" s="19" t="s">
        <v>235</v>
      </c>
      <c r="BM243" s="189" t="s">
        <v>4052</v>
      </c>
    </row>
    <row r="244" s="2" customFormat="1">
      <c r="A244" s="38"/>
      <c r="B244" s="39"/>
      <c r="C244" s="38"/>
      <c r="D244" s="191" t="s">
        <v>237</v>
      </c>
      <c r="E244" s="38"/>
      <c r="F244" s="192" t="s">
        <v>4051</v>
      </c>
      <c r="G244" s="38"/>
      <c r="H244" s="38"/>
      <c r="I244" s="193"/>
      <c r="J244" s="38"/>
      <c r="K244" s="38"/>
      <c r="L244" s="39"/>
      <c r="M244" s="194"/>
      <c r="N244" s="195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237</v>
      </c>
      <c r="AU244" s="19" t="s">
        <v>89</v>
      </c>
    </row>
    <row r="245" s="13" customFormat="1">
      <c r="A245" s="13"/>
      <c r="B245" s="205"/>
      <c r="C245" s="13"/>
      <c r="D245" s="191" t="s">
        <v>519</v>
      </c>
      <c r="E245" s="206" t="s">
        <v>1</v>
      </c>
      <c r="F245" s="207" t="s">
        <v>3944</v>
      </c>
      <c r="G245" s="13"/>
      <c r="H245" s="208">
        <v>1</v>
      </c>
      <c r="I245" s="209"/>
      <c r="J245" s="13"/>
      <c r="K245" s="13"/>
      <c r="L245" s="205"/>
      <c r="M245" s="210"/>
      <c r="N245" s="211"/>
      <c r="O245" s="211"/>
      <c r="P245" s="211"/>
      <c r="Q245" s="211"/>
      <c r="R245" s="211"/>
      <c r="S245" s="211"/>
      <c r="T245" s="21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06" t="s">
        <v>519</v>
      </c>
      <c r="AU245" s="206" t="s">
        <v>89</v>
      </c>
      <c r="AV245" s="13" t="s">
        <v>89</v>
      </c>
      <c r="AW245" s="13" t="s">
        <v>35</v>
      </c>
      <c r="AX245" s="13" t="s">
        <v>79</v>
      </c>
      <c r="AY245" s="206" t="s">
        <v>230</v>
      </c>
    </row>
    <row r="246" s="14" customFormat="1">
      <c r="A246" s="14"/>
      <c r="B246" s="213"/>
      <c r="C246" s="14"/>
      <c r="D246" s="191" t="s">
        <v>519</v>
      </c>
      <c r="E246" s="214" t="s">
        <v>1</v>
      </c>
      <c r="F246" s="215" t="s">
        <v>534</v>
      </c>
      <c r="G246" s="14"/>
      <c r="H246" s="216">
        <v>1</v>
      </c>
      <c r="I246" s="217"/>
      <c r="J246" s="14"/>
      <c r="K246" s="14"/>
      <c r="L246" s="213"/>
      <c r="M246" s="218"/>
      <c r="N246" s="219"/>
      <c r="O246" s="219"/>
      <c r="P246" s="219"/>
      <c r="Q246" s="219"/>
      <c r="R246" s="219"/>
      <c r="S246" s="219"/>
      <c r="T246" s="220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14" t="s">
        <v>519</v>
      </c>
      <c r="AU246" s="214" t="s">
        <v>89</v>
      </c>
      <c r="AV246" s="14" t="s">
        <v>235</v>
      </c>
      <c r="AW246" s="14" t="s">
        <v>35</v>
      </c>
      <c r="AX246" s="14" t="s">
        <v>87</v>
      </c>
      <c r="AY246" s="214" t="s">
        <v>230</v>
      </c>
    </row>
    <row r="247" s="2" customFormat="1" ht="16.5" customHeight="1">
      <c r="A247" s="38"/>
      <c r="B247" s="177"/>
      <c r="C247" s="236" t="s">
        <v>352</v>
      </c>
      <c r="D247" s="236" t="s">
        <v>745</v>
      </c>
      <c r="E247" s="237" t="s">
        <v>4053</v>
      </c>
      <c r="F247" s="238" t="s">
        <v>4054</v>
      </c>
      <c r="G247" s="239" t="s">
        <v>458</v>
      </c>
      <c r="H247" s="240">
        <v>2</v>
      </c>
      <c r="I247" s="241"/>
      <c r="J247" s="242">
        <f>ROUND(I247*H247,2)</f>
        <v>0</v>
      </c>
      <c r="K247" s="238" t="s">
        <v>515</v>
      </c>
      <c r="L247" s="243"/>
      <c r="M247" s="244" t="s">
        <v>1</v>
      </c>
      <c r="N247" s="245" t="s">
        <v>44</v>
      </c>
      <c r="O247" s="77"/>
      <c r="P247" s="187">
        <f>O247*H247</f>
        <v>0</v>
      </c>
      <c r="Q247" s="187">
        <v>0.00048000000000000001</v>
      </c>
      <c r="R247" s="187">
        <f>Q247*H247</f>
        <v>0.00096000000000000002</v>
      </c>
      <c r="S247" s="187">
        <v>0</v>
      </c>
      <c r="T247" s="188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89" t="s">
        <v>260</v>
      </c>
      <c r="AT247" s="189" t="s">
        <v>745</v>
      </c>
      <c r="AU247" s="189" t="s">
        <v>89</v>
      </c>
      <c r="AY247" s="19" t="s">
        <v>230</v>
      </c>
      <c r="BE247" s="190">
        <f>IF(N247="základní",J247,0)</f>
        <v>0</v>
      </c>
      <c r="BF247" s="190">
        <f>IF(N247="snížená",J247,0)</f>
        <v>0</v>
      </c>
      <c r="BG247" s="190">
        <f>IF(N247="zákl. přenesená",J247,0)</f>
        <v>0</v>
      </c>
      <c r="BH247" s="190">
        <f>IF(N247="sníž. přenesená",J247,0)</f>
        <v>0</v>
      </c>
      <c r="BI247" s="190">
        <f>IF(N247="nulová",J247,0)</f>
        <v>0</v>
      </c>
      <c r="BJ247" s="19" t="s">
        <v>87</v>
      </c>
      <c r="BK247" s="190">
        <f>ROUND(I247*H247,2)</f>
        <v>0</v>
      </c>
      <c r="BL247" s="19" t="s">
        <v>235</v>
      </c>
      <c r="BM247" s="189" t="s">
        <v>4055</v>
      </c>
    </row>
    <row r="248" s="2" customFormat="1">
      <c r="A248" s="38"/>
      <c r="B248" s="39"/>
      <c r="C248" s="38"/>
      <c r="D248" s="191" t="s">
        <v>237</v>
      </c>
      <c r="E248" s="38"/>
      <c r="F248" s="192" t="s">
        <v>4054</v>
      </c>
      <c r="G248" s="38"/>
      <c r="H248" s="38"/>
      <c r="I248" s="193"/>
      <c r="J248" s="38"/>
      <c r="K248" s="38"/>
      <c r="L248" s="39"/>
      <c r="M248" s="194"/>
      <c r="N248" s="195"/>
      <c r="O248" s="77"/>
      <c r="P248" s="77"/>
      <c r="Q248" s="77"/>
      <c r="R248" s="77"/>
      <c r="S248" s="77"/>
      <c r="T248" s="7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19" t="s">
        <v>237</v>
      </c>
      <c r="AU248" s="19" t="s">
        <v>89</v>
      </c>
    </row>
    <row r="249" s="13" customFormat="1">
      <c r="A249" s="13"/>
      <c r="B249" s="205"/>
      <c r="C249" s="13"/>
      <c r="D249" s="191" t="s">
        <v>519</v>
      </c>
      <c r="E249" s="206" t="s">
        <v>1</v>
      </c>
      <c r="F249" s="207" t="s">
        <v>3937</v>
      </c>
      <c r="G249" s="13"/>
      <c r="H249" s="208">
        <v>2</v>
      </c>
      <c r="I249" s="209"/>
      <c r="J249" s="13"/>
      <c r="K249" s="13"/>
      <c r="L249" s="205"/>
      <c r="M249" s="210"/>
      <c r="N249" s="211"/>
      <c r="O249" s="211"/>
      <c r="P249" s="211"/>
      <c r="Q249" s="211"/>
      <c r="R249" s="211"/>
      <c r="S249" s="211"/>
      <c r="T249" s="21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06" t="s">
        <v>519</v>
      </c>
      <c r="AU249" s="206" t="s">
        <v>89</v>
      </c>
      <c r="AV249" s="13" t="s">
        <v>89</v>
      </c>
      <c r="AW249" s="13" t="s">
        <v>35</v>
      </c>
      <c r="AX249" s="13" t="s">
        <v>79</v>
      </c>
      <c r="AY249" s="206" t="s">
        <v>230</v>
      </c>
    </row>
    <row r="250" s="14" customFormat="1">
      <c r="A250" s="14"/>
      <c r="B250" s="213"/>
      <c r="C250" s="14"/>
      <c r="D250" s="191" t="s">
        <v>519</v>
      </c>
      <c r="E250" s="214" t="s">
        <v>1</v>
      </c>
      <c r="F250" s="215" t="s">
        <v>534</v>
      </c>
      <c r="G250" s="14"/>
      <c r="H250" s="216">
        <v>2</v>
      </c>
      <c r="I250" s="217"/>
      <c r="J250" s="14"/>
      <c r="K250" s="14"/>
      <c r="L250" s="213"/>
      <c r="M250" s="218"/>
      <c r="N250" s="219"/>
      <c r="O250" s="219"/>
      <c r="P250" s="219"/>
      <c r="Q250" s="219"/>
      <c r="R250" s="219"/>
      <c r="S250" s="219"/>
      <c r="T250" s="22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14" t="s">
        <v>519</v>
      </c>
      <c r="AU250" s="214" t="s">
        <v>89</v>
      </c>
      <c r="AV250" s="14" t="s">
        <v>235</v>
      </c>
      <c r="AW250" s="14" t="s">
        <v>35</v>
      </c>
      <c r="AX250" s="14" t="s">
        <v>87</v>
      </c>
      <c r="AY250" s="214" t="s">
        <v>230</v>
      </c>
    </row>
    <row r="251" s="2" customFormat="1" ht="16.5" customHeight="1">
      <c r="A251" s="38"/>
      <c r="B251" s="177"/>
      <c r="C251" s="178" t="s">
        <v>356</v>
      </c>
      <c r="D251" s="178" t="s">
        <v>231</v>
      </c>
      <c r="E251" s="179" t="s">
        <v>4056</v>
      </c>
      <c r="F251" s="180" t="s">
        <v>4057</v>
      </c>
      <c r="G251" s="181" t="s">
        <v>458</v>
      </c>
      <c r="H251" s="182">
        <v>88</v>
      </c>
      <c r="I251" s="183"/>
      <c r="J251" s="184">
        <f>ROUND(I251*H251,2)</f>
        <v>0</v>
      </c>
      <c r="K251" s="180" t="s">
        <v>515</v>
      </c>
      <c r="L251" s="39"/>
      <c r="M251" s="185" t="s">
        <v>1</v>
      </c>
      <c r="N251" s="186" t="s">
        <v>44</v>
      </c>
      <c r="O251" s="77"/>
      <c r="P251" s="187">
        <f>O251*H251</f>
        <v>0</v>
      </c>
      <c r="Q251" s="187">
        <v>0</v>
      </c>
      <c r="R251" s="187">
        <f>Q251*H251</f>
        <v>0</v>
      </c>
      <c r="S251" s="187">
        <v>0</v>
      </c>
      <c r="T251" s="188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89" t="s">
        <v>235</v>
      </c>
      <c r="AT251" s="189" t="s">
        <v>231</v>
      </c>
      <c r="AU251" s="189" t="s">
        <v>89</v>
      </c>
      <c r="AY251" s="19" t="s">
        <v>230</v>
      </c>
      <c r="BE251" s="190">
        <f>IF(N251="základní",J251,0)</f>
        <v>0</v>
      </c>
      <c r="BF251" s="190">
        <f>IF(N251="snížená",J251,0)</f>
        <v>0</v>
      </c>
      <c r="BG251" s="190">
        <f>IF(N251="zákl. přenesená",J251,0)</f>
        <v>0</v>
      </c>
      <c r="BH251" s="190">
        <f>IF(N251="sníž. přenesená",J251,0)</f>
        <v>0</v>
      </c>
      <c r="BI251" s="190">
        <f>IF(N251="nulová",J251,0)</f>
        <v>0</v>
      </c>
      <c r="BJ251" s="19" t="s">
        <v>87</v>
      </c>
      <c r="BK251" s="190">
        <f>ROUND(I251*H251,2)</f>
        <v>0</v>
      </c>
      <c r="BL251" s="19" t="s">
        <v>235</v>
      </c>
      <c r="BM251" s="189" t="s">
        <v>4058</v>
      </c>
    </row>
    <row r="252" s="2" customFormat="1">
      <c r="A252" s="38"/>
      <c r="B252" s="39"/>
      <c r="C252" s="38"/>
      <c r="D252" s="191" t="s">
        <v>237</v>
      </c>
      <c r="E252" s="38"/>
      <c r="F252" s="192" t="s">
        <v>4059</v>
      </c>
      <c r="G252" s="38"/>
      <c r="H252" s="38"/>
      <c r="I252" s="193"/>
      <c r="J252" s="38"/>
      <c r="K252" s="38"/>
      <c r="L252" s="39"/>
      <c r="M252" s="194"/>
      <c r="N252" s="195"/>
      <c r="O252" s="77"/>
      <c r="P252" s="77"/>
      <c r="Q252" s="77"/>
      <c r="R252" s="77"/>
      <c r="S252" s="77"/>
      <c r="T252" s="7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19" t="s">
        <v>237</v>
      </c>
      <c r="AU252" s="19" t="s">
        <v>89</v>
      </c>
    </row>
    <row r="253" s="2" customFormat="1">
      <c r="A253" s="38"/>
      <c r="B253" s="39"/>
      <c r="C253" s="38"/>
      <c r="D253" s="199" t="s">
        <v>397</v>
      </c>
      <c r="E253" s="38"/>
      <c r="F253" s="200" t="s">
        <v>4060</v>
      </c>
      <c r="G253" s="38"/>
      <c r="H253" s="38"/>
      <c r="I253" s="193"/>
      <c r="J253" s="38"/>
      <c r="K253" s="38"/>
      <c r="L253" s="39"/>
      <c r="M253" s="194"/>
      <c r="N253" s="195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397</v>
      </c>
      <c r="AU253" s="19" t="s">
        <v>89</v>
      </c>
    </row>
    <row r="254" s="2" customFormat="1" ht="16.5" customHeight="1">
      <c r="A254" s="38"/>
      <c r="B254" s="177"/>
      <c r="C254" s="236" t="s">
        <v>360</v>
      </c>
      <c r="D254" s="236" t="s">
        <v>745</v>
      </c>
      <c r="E254" s="237" t="s">
        <v>4061</v>
      </c>
      <c r="F254" s="238" t="s">
        <v>4062</v>
      </c>
      <c r="G254" s="239" t="s">
        <v>458</v>
      </c>
      <c r="H254" s="240">
        <v>38</v>
      </c>
      <c r="I254" s="241"/>
      <c r="J254" s="242">
        <f>ROUND(I254*H254,2)</f>
        <v>0</v>
      </c>
      <c r="K254" s="238" t="s">
        <v>515</v>
      </c>
      <c r="L254" s="243"/>
      <c r="M254" s="244" t="s">
        <v>1</v>
      </c>
      <c r="N254" s="245" t="s">
        <v>44</v>
      </c>
      <c r="O254" s="77"/>
      <c r="P254" s="187">
        <f>O254*H254</f>
        <v>0</v>
      </c>
      <c r="Q254" s="187">
        <v>0.00072000000000000005</v>
      </c>
      <c r="R254" s="187">
        <f>Q254*H254</f>
        <v>0.027360000000000002</v>
      </c>
      <c r="S254" s="187">
        <v>0</v>
      </c>
      <c r="T254" s="188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89" t="s">
        <v>260</v>
      </c>
      <c r="AT254" s="189" t="s">
        <v>745</v>
      </c>
      <c r="AU254" s="189" t="s">
        <v>89</v>
      </c>
      <c r="AY254" s="19" t="s">
        <v>230</v>
      </c>
      <c r="BE254" s="190">
        <f>IF(N254="základní",J254,0)</f>
        <v>0</v>
      </c>
      <c r="BF254" s="190">
        <f>IF(N254="snížená",J254,0)</f>
        <v>0</v>
      </c>
      <c r="BG254" s="190">
        <f>IF(N254="zákl. přenesená",J254,0)</f>
        <v>0</v>
      </c>
      <c r="BH254" s="190">
        <f>IF(N254="sníž. přenesená",J254,0)</f>
        <v>0</v>
      </c>
      <c r="BI254" s="190">
        <f>IF(N254="nulová",J254,0)</f>
        <v>0</v>
      </c>
      <c r="BJ254" s="19" t="s">
        <v>87</v>
      </c>
      <c r="BK254" s="190">
        <f>ROUND(I254*H254,2)</f>
        <v>0</v>
      </c>
      <c r="BL254" s="19" t="s">
        <v>235</v>
      </c>
      <c r="BM254" s="189" t="s">
        <v>4063</v>
      </c>
    </row>
    <row r="255" s="2" customFormat="1">
      <c r="A255" s="38"/>
      <c r="B255" s="39"/>
      <c r="C255" s="38"/>
      <c r="D255" s="191" t="s">
        <v>237</v>
      </c>
      <c r="E255" s="38"/>
      <c r="F255" s="192" t="s">
        <v>4062</v>
      </c>
      <c r="G255" s="38"/>
      <c r="H255" s="38"/>
      <c r="I255" s="193"/>
      <c r="J255" s="38"/>
      <c r="K255" s="38"/>
      <c r="L255" s="39"/>
      <c r="M255" s="194"/>
      <c r="N255" s="195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237</v>
      </c>
      <c r="AU255" s="19" t="s">
        <v>89</v>
      </c>
    </row>
    <row r="256" s="13" customFormat="1">
      <c r="A256" s="13"/>
      <c r="B256" s="205"/>
      <c r="C256" s="13"/>
      <c r="D256" s="191" t="s">
        <v>519</v>
      </c>
      <c r="E256" s="206" t="s">
        <v>1</v>
      </c>
      <c r="F256" s="207" t="s">
        <v>4064</v>
      </c>
      <c r="G256" s="13"/>
      <c r="H256" s="208">
        <v>38</v>
      </c>
      <c r="I256" s="209"/>
      <c r="J256" s="13"/>
      <c r="K256" s="13"/>
      <c r="L256" s="205"/>
      <c r="M256" s="210"/>
      <c r="N256" s="211"/>
      <c r="O256" s="211"/>
      <c r="P256" s="211"/>
      <c r="Q256" s="211"/>
      <c r="R256" s="211"/>
      <c r="S256" s="211"/>
      <c r="T256" s="21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06" t="s">
        <v>519</v>
      </c>
      <c r="AU256" s="206" t="s">
        <v>89</v>
      </c>
      <c r="AV256" s="13" t="s">
        <v>89</v>
      </c>
      <c r="AW256" s="13" t="s">
        <v>35</v>
      </c>
      <c r="AX256" s="13" t="s">
        <v>79</v>
      </c>
      <c r="AY256" s="206" t="s">
        <v>230</v>
      </c>
    </row>
    <row r="257" s="14" customFormat="1">
      <c r="A257" s="14"/>
      <c r="B257" s="213"/>
      <c r="C257" s="14"/>
      <c r="D257" s="191" t="s">
        <v>519</v>
      </c>
      <c r="E257" s="214" t="s">
        <v>1</v>
      </c>
      <c r="F257" s="215" t="s">
        <v>534</v>
      </c>
      <c r="G257" s="14"/>
      <c r="H257" s="216">
        <v>38</v>
      </c>
      <c r="I257" s="217"/>
      <c r="J257" s="14"/>
      <c r="K257" s="14"/>
      <c r="L257" s="213"/>
      <c r="M257" s="218"/>
      <c r="N257" s="219"/>
      <c r="O257" s="219"/>
      <c r="P257" s="219"/>
      <c r="Q257" s="219"/>
      <c r="R257" s="219"/>
      <c r="S257" s="219"/>
      <c r="T257" s="220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14" t="s">
        <v>519</v>
      </c>
      <c r="AU257" s="214" t="s">
        <v>89</v>
      </c>
      <c r="AV257" s="14" t="s">
        <v>235</v>
      </c>
      <c r="AW257" s="14" t="s">
        <v>35</v>
      </c>
      <c r="AX257" s="14" t="s">
        <v>87</v>
      </c>
      <c r="AY257" s="214" t="s">
        <v>230</v>
      </c>
    </row>
    <row r="258" s="2" customFormat="1" ht="16.5" customHeight="1">
      <c r="A258" s="38"/>
      <c r="B258" s="177"/>
      <c r="C258" s="236" t="s">
        <v>367</v>
      </c>
      <c r="D258" s="236" t="s">
        <v>745</v>
      </c>
      <c r="E258" s="237" t="s">
        <v>4065</v>
      </c>
      <c r="F258" s="238" t="s">
        <v>4066</v>
      </c>
      <c r="G258" s="239" t="s">
        <v>458</v>
      </c>
      <c r="H258" s="240">
        <v>1</v>
      </c>
      <c r="I258" s="241"/>
      <c r="J258" s="242">
        <f>ROUND(I258*H258,2)</f>
        <v>0</v>
      </c>
      <c r="K258" s="238" t="s">
        <v>515</v>
      </c>
      <c r="L258" s="243"/>
      <c r="M258" s="244" t="s">
        <v>1</v>
      </c>
      <c r="N258" s="245" t="s">
        <v>44</v>
      </c>
      <c r="O258" s="77"/>
      <c r="P258" s="187">
        <f>O258*H258</f>
        <v>0</v>
      </c>
      <c r="Q258" s="187">
        <v>0.00080000000000000004</v>
      </c>
      <c r="R258" s="187">
        <f>Q258*H258</f>
        <v>0.00080000000000000004</v>
      </c>
      <c r="S258" s="187">
        <v>0</v>
      </c>
      <c r="T258" s="188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189" t="s">
        <v>260</v>
      </c>
      <c r="AT258" s="189" t="s">
        <v>745</v>
      </c>
      <c r="AU258" s="189" t="s">
        <v>89</v>
      </c>
      <c r="AY258" s="19" t="s">
        <v>230</v>
      </c>
      <c r="BE258" s="190">
        <f>IF(N258="základní",J258,0)</f>
        <v>0</v>
      </c>
      <c r="BF258" s="190">
        <f>IF(N258="snížená",J258,0)</f>
        <v>0</v>
      </c>
      <c r="BG258" s="190">
        <f>IF(N258="zákl. přenesená",J258,0)</f>
        <v>0</v>
      </c>
      <c r="BH258" s="190">
        <f>IF(N258="sníž. přenesená",J258,0)</f>
        <v>0</v>
      </c>
      <c r="BI258" s="190">
        <f>IF(N258="nulová",J258,0)</f>
        <v>0</v>
      </c>
      <c r="BJ258" s="19" t="s">
        <v>87</v>
      </c>
      <c r="BK258" s="190">
        <f>ROUND(I258*H258,2)</f>
        <v>0</v>
      </c>
      <c r="BL258" s="19" t="s">
        <v>235</v>
      </c>
      <c r="BM258" s="189" t="s">
        <v>4067</v>
      </c>
    </row>
    <row r="259" s="2" customFormat="1">
      <c r="A259" s="38"/>
      <c r="B259" s="39"/>
      <c r="C259" s="38"/>
      <c r="D259" s="191" t="s">
        <v>237</v>
      </c>
      <c r="E259" s="38"/>
      <c r="F259" s="192" t="s">
        <v>4066</v>
      </c>
      <c r="G259" s="38"/>
      <c r="H259" s="38"/>
      <c r="I259" s="193"/>
      <c r="J259" s="38"/>
      <c r="K259" s="38"/>
      <c r="L259" s="39"/>
      <c r="M259" s="194"/>
      <c r="N259" s="195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237</v>
      </c>
      <c r="AU259" s="19" t="s">
        <v>89</v>
      </c>
    </row>
    <row r="260" s="13" customFormat="1">
      <c r="A260" s="13"/>
      <c r="B260" s="205"/>
      <c r="C260" s="13"/>
      <c r="D260" s="191" t="s">
        <v>519</v>
      </c>
      <c r="E260" s="206" t="s">
        <v>1</v>
      </c>
      <c r="F260" s="207" t="s">
        <v>3944</v>
      </c>
      <c r="G260" s="13"/>
      <c r="H260" s="208">
        <v>1</v>
      </c>
      <c r="I260" s="209"/>
      <c r="J260" s="13"/>
      <c r="K260" s="13"/>
      <c r="L260" s="205"/>
      <c r="M260" s="210"/>
      <c r="N260" s="211"/>
      <c r="O260" s="211"/>
      <c r="P260" s="211"/>
      <c r="Q260" s="211"/>
      <c r="R260" s="211"/>
      <c r="S260" s="211"/>
      <c r="T260" s="21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06" t="s">
        <v>519</v>
      </c>
      <c r="AU260" s="206" t="s">
        <v>89</v>
      </c>
      <c r="AV260" s="13" t="s">
        <v>89</v>
      </c>
      <c r="AW260" s="13" t="s">
        <v>35</v>
      </c>
      <c r="AX260" s="13" t="s">
        <v>79</v>
      </c>
      <c r="AY260" s="206" t="s">
        <v>230</v>
      </c>
    </row>
    <row r="261" s="14" customFormat="1">
      <c r="A261" s="14"/>
      <c r="B261" s="213"/>
      <c r="C261" s="14"/>
      <c r="D261" s="191" t="s">
        <v>519</v>
      </c>
      <c r="E261" s="214" t="s">
        <v>1</v>
      </c>
      <c r="F261" s="215" t="s">
        <v>534</v>
      </c>
      <c r="G261" s="14"/>
      <c r="H261" s="216">
        <v>1</v>
      </c>
      <c r="I261" s="217"/>
      <c r="J261" s="14"/>
      <c r="K261" s="14"/>
      <c r="L261" s="213"/>
      <c r="M261" s="218"/>
      <c r="N261" s="219"/>
      <c r="O261" s="219"/>
      <c r="P261" s="219"/>
      <c r="Q261" s="219"/>
      <c r="R261" s="219"/>
      <c r="S261" s="219"/>
      <c r="T261" s="220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14" t="s">
        <v>519</v>
      </c>
      <c r="AU261" s="214" t="s">
        <v>89</v>
      </c>
      <c r="AV261" s="14" t="s">
        <v>235</v>
      </c>
      <c r="AW261" s="14" t="s">
        <v>35</v>
      </c>
      <c r="AX261" s="14" t="s">
        <v>87</v>
      </c>
      <c r="AY261" s="214" t="s">
        <v>230</v>
      </c>
    </row>
    <row r="262" s="2" customFormat="1" ht="16.5" customHeight="1">
      <c r="A262" s="38"/>
      <c r="B262" s="177"/>
      <c r="C262" s="236" t="s">
        <v>373</v>
      </c>
      <c r="D262" s="236" t="s">
        <v>745</v>
      </c>
      <c r="E262" s="237" t="s">
        <v>4068</v>
      </c>
      <c r="F262" s="238" t="s">
        <v>4069</v>
      </c>
      <c r="G262" s="239" t="s">
        <v>458</v>
      </c>
      <c r="H262" s="240">
        <v>16</v>
      </c>
      <c r="I262" s="241"/>
      <c r="J262" s="242">
        <f>ROUND(I262*H262,2)</f>
        <v>0</v>
      </c>
      <c r="K262" s="238" t="s">
        <v>515</v>
      </c>
      <c r="L262" s="243"/>
      <c r="M262" s="244" t="s">
        <v>1</v>
      </c>
      <c r="N262" s="245" t="s">
        <v>44</v>
      </c>
      <c r="O262" s="77"/>
      <c r="P262" s="187">
        <f>O262*H262</f>
        <v>0</v>
      </c>
      <c r="Q262" s="187">
        <v>0.0012099999999999999</v>
      </c>
      <c r="R262" s="187">
        <f>Q262*H262</f>
        <v>0.019359999999999999</v>
      </c>
      <c r="S262" s="187">
        <v>0</v>
      </c>
      <c r="T262" s="188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89" t="s">
        <v>260</v>
      </c>
      <c r="AT262" s="189" t="s">
        <v>745</v>
      </c>
      <c r="AU262" s="189" t="s">
        <v>89</v>
      </c>
      <c r="AY262" s="19" t="s">
        <v>230</v>
      </c>
      <c r="BE262" s="190">
        <f>IF(N262="základní",J262,0)</f>
        <v>0</v>
      </c>
      <c r="BF262" s="190">
        <f>IF(N262="snížená",J262,0)</f>
        <v>0</v>
      </c>
      <c r="BG262" s="190">
        <f>IF(N262="zákl. přenesená",J262,0)</f>
        <v>0</v>
      </c>
      <c r="BH262" s="190">
        <f>IF(N262="sníž. přenesená",J262,0)</f>
        <v>0</v>
      </c>
      <c r="BI262" s="190">
        <f>IF(N262="nulová",J262,0)</f>
        <v>0</v>
      </c>
      <c r="BJ262" s="19" t="s">
        <v>87</v>
      </c>
      <c r="BK262" s="190">
        <f>ROUND(I262*H262,2)</f>
        <v>0</v>
      </c>
      <c r="BL262" s="19" t="s">
        <v>235</v>
      </c>
      <c r="BM262" s="189" t="s">
        <v>4070</v>
      </c>
    </row>
    <row r="263" s="2" customFormat="1">
      <c r="A263" s="38"/>
      <c r="B263" s="39"/>
      <c r="C263" s="38"/>
      <c r="D263" s="191" t="s">
        <v>237</v>
      </c>
      <c r="E263" s="38"/>
      <c r="F263" s="192" t="s">
        <v>4069</v>
      </c>
      <c r="G263" s="38"/>
      <c r="H263" s="38"/>
      <c r="I263" s="193"/>
      <c r="J263" s="38"/>
      <c r="K263" s="38"/>
      <c r="L263" s="39"/>
      <c r="M263" s="194"/>
      <c r="N263" s="195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237</v>
      </c>
      <c r="AU263" s="19" t="s">
        <v>89</v>
      </c>
    </row>
    <row r="264" s="13" customFormat="1">
      <c r="A264" s="13"/>
      <c r="B264" s="205"/>
      <c r="C264" s="13"/>
      <c r="D264" s="191" t="s">
        <v>519</v>
      </c>
      <c r="E264" s="206" t="s">
        <v>1</v>
      </c>
      <c r="F264" s="207" t="s">
        <v>4003</v>
      </c>
      <c r="G264" s="13"/>
      <c r="H264" s="208">
        <v>16</v>
      </c>
      <c r="I264" s="209"/>
      <c r="J264" s="13"/>
      <c r="K264" s="13"/>
      <c r="L264" s="205"/>
      <c r="M264" s="210"/>
      <c r="N264" s="211"/>
      <c r="O264" s="211"/>
      <c r="P264" s="211"/>
      <c r="Q264" s="211"/>
      <c r="R264" s="211"/>
      <c r="S264" s="211"/>
      <c r="T264" s="21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06" t="s">
        <v>519</v>
      </c>
      <c r="AU264" s="206" t="s">
        <v>89</v>
      </c>
      <c r="AV264" s="13" t="s">
        <v>89</v>
      </c>
      <c r="AW264" s="13" t="s">
        <v>35</v>
      </c>
      <c r="AX264" s="13" t="s">
        <v>79</v>
      </c>
      <c r="AY264" s="206" t="s">
        <v>230</v>
      </c>
    </row>
    <row r="265" s="14" customFormat="1">
      <c r="A265" s="14"/>
      <c r="B265" s="213"/>
      <c r="C265" s="14"/>
      <c r="D265" s="191" t="s">
        <v>519</v>
      </c>
      <c r="E265" s="214" t="s">
        <v>1</v>
      </c>
      <c r="F265" s="215" t="s">
        <v>534</v>
      </c>
      <c r="G265" s="14"/>
      <c r="H265" s="216">
        <v>16</v>
      </c>
      <c r="I265" s="217"/>
      <c r="J265" s="14"/>
      <c r="K265" s="14"/>
      <c r="L265" s="213"/>
      <c r="M265" s="218"/>
      <c r="N265" s="219"/>
      <c r="O265" s="219"/>
      <c r="P265" s="219"/>
      <c r="Q265" s="219"/>
      <c r="R265" s="219"/>
      <c r="S265" s="219"/>
      <c r="T265" s="220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14" t="s">
        <v>519</v>
      </c>
      <c r="AU265" s="214" t="s">
        <v>89</v>
      </c>
      <c r="AV265" s="14" t="s">
        <v>235</v>
      </c>
      <c r="AW265" s="14" t="s">
        <v>35</v>
      </c>
      <c r="AX265" s="14" t="s">
        <v>87</v>
      </c>
      <c r="AY265" s="214" t="s">
        <v>230</v>
      </c>
    </row>
    <row r="266" s="2" customFormat="1" ht="16.5" customHeight="1">
      <c r="A266" s="38"/>
      <c r="B266" s="177"/>
      <c r="C266" s="236" t="s">
        <v>377</v>
      </c>
      <c r="D266" s="236" t="s">
        <v>745</v>
      </c>
      <c r="E266" s="237" t="s">
        <v>4071</v>
      </c>
      <c r="F266" s="238" t="s">
        <v>4072</v>
      </c>
      <c r="G266" s="239" t="s">
        <v>458</v>
      </c>
      <c r="H266" s="240">
        <v>25</v>
      </c>
      <c r="I266" s="241"/>
      <c r="J266" s="242">
        <f>ROUND(I266*H266,2)</f>
        <v>0</v>
      </c>
      <c r="K266" s="238" t="s">
        <v>515</v>
      </c>
      <c r="L266" s="243"/>
      <c r="M266" s="244" t="s">
        <v>1</v>
      </c>
      <c r="N266" s="245" t="s">
        <v>44</v>
      </c>
      <c r="O266" s="77"/>
      <c r="P266" s="187">
        <f>O266*H266</f>
        <v>0</v>
      </c>
      <c r="Q266" s="187">
        <v>0.00072000000000000005</v>
      </c>
      <c r="R266" s="187">
        <f>Q266*H266</f>
        <v>0.018000000000000002</v>
      </c>
      <c r="S266" s="187">
        <v>0</v>
      </c>
      <c r="T266" s="188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89" t="s">
        <v>260</v>
      </c>
      <c r="AT266" s="189" t="s">
        <v>745</v>
      </c>
      <c r="AU266" s="189" t="s">
        <v>89</v>
      </c>
      <c r="AY266" s="19" t="s">
        <v>230</v>
      </c>
      <c r="BE266" s="190">
        <f>IF(N266="základní",J266,0)</f>
        <v>0</v>
      </c>
      <c r="BF266" s="190">
        <f>IF(N266="snížená",J266,0)</f>
        <v>0</v>
      </c>
      <c r="BG266" s="190">
        <f>IF(N266="zákl. přenesená",J266,0)</f>
        <v>0</v>
      </c>
      <c r="BH266" s="190">
        <f>IF(N266="sníž. přenesená",J266,0)</f>
        <v>0</v>
      </c>
      <c r="BI266" s="190">
        <f>IF(N266="nulová",J266,0)</f>
        <v>0</v>
      </c>
      <c r="BJ266" s="19" t="s">
        <v>87</v>
      </c>
      <c r="BK266" s="190">
        <f>ROUND(I266*H266,2)</f>
        <v>0</v>
      </c>
      <c r="BL266" s="19" t="s">
        <v>235</v>
      </c>
      <c r="BM266" s="189" t="s">
        <v>4073</v>
      </c>
    </row>
    <row r="267" s="2" customFormat="1">
      <c r="A267" s="38"/>
      <c r="B267" s="39"/>
      <c r="C267" s="38"/>
      <c r="D267" s="191" t="s">
        <v>237</v>
      </c>
      <c r="E267" s="38"/>
      <c r="F267" s="192" t="s">
        <v>4072</v>
      </c>
      <c r="G267" s="38"/>
      <c r="H267" s="38"/>
      <c r="I267" s="193"/>
      <c r="J267" s="38"/>
      <c r="K267" s="38"/>
      <c r="L267" s="39"/>
      <c r="M267" s="194"/>
      <c r="N267" s="195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237</v>
      </c>
      <c r="AU267" s="19" t="s">
        <v>89</v>
      </c>
    </row>
    <row r="268" s="13" customFormat="1">
      <c r="A268" s="13"/>
      <c r="B268" s="205"/>
      <c r="C268" s="13"/>
      <c r="D268" s="191" t="s">
        <v>519</v>
      </c>
      <c r="E268" s="206" t="s">
        <v>1</v>
      </c>
      <c r="F268" s="207" t="s">
        <v>3966</v>
      </c>
      <c r="G268" s="13"/>
      <c r="H268" s="208">
        <v>25</v>
      </c>
      <c r="I268" s="209"/>
      <c r="J268" s="13"/>
      <c r="K268" s="13"/>
      <c r="L268" s="205"/>
      <c r="M268" s="210"/>
      <c r="N268" s="211"/>
      <c r="O268" s="211"/>
      <c r="P268" s="211"/>
      <c r="Q268" s="211"/>
      <c r="R268" s="211"/>
      <c r="S268" s="211"/>
      <c r="T268" s="21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06" t="s">
        <v>519</v>
      </c>
      <c r="AU268" s="206" t="s">
        <v>89</v>
      </c>
      <c r="AV268" s="13" t="s">
        <v>89</v>
      </c>
      <c r="AW268" s="13" t="s">
        <v>35</v>
      </c>
      <c r="AX268" s="13" t="s">
        <v>79</v>
      </c>
      <c r="AY268" s="206" t="s">
        <v>230</v>
      </c>
    </row>
    <row r="269" s="14" customFormat="1">
      <c r="A269" s="14"/>
      <c r="B269" s="213"/>
      <c r="C269" s="14"/>
      <c r="D269" s="191" t="s">
        <v>519</v>
      </c>
      <c r="E269" s="214" t="s">
        <v>1</v>
      </c>
      <c r="F269" s="215" t="s">
        <v>534</v>
      </c>
      <c r="G269" s="14"/>
      <c r="H269" s="216">
        <v>25</v>
      </c>
      <c r="I269" s="217"/>
      <c r="J269" s="14"/>
      <c r="K269" s="14"/>
      <c r="L269" s="213"/>
      <c r="M269" s="218"/>
      <c r="N269" s="219"/>
      <c r="O269" s="219"/>
      <c r="P269" s="219"/>
      <c r="Q269" s="219"/>
      <c r="R269" s="219"/>
      <c r="S269" s="219"/>
      <c r="T269" s="22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14" t="s">
        <v>519</v>
      </c>
      <c r="AU269" s="214" t="s">
        <v>89</v>
      </c>
      <c r="AV269" s="14" t="s">
        <v>235</v>
      </c>
      <c r="AW269" s="14" t="s">
        <v>35</v>
      </c>
      <c r="AX269" s="14" t="s">
        <v>87</v>
      </c>
      <c r="AY269" s="214" t="s">
        <v>230</v>
      </c>
    </row>
    <row r="270" s="2" customFormat="1" ht="16.5" customHeight="1">
      <c r="A270" s="38"/>
      <c r="B270" s="177"/>
      <c r="C270" s="236" t="s">
        <v>381</v>
      </c>
      <c r="D270" s="236" t="s">
        <v>745</v>
      </c>
      <c r="E270" s="237" t="s">
        <v>4074</v>
      </c>
      <c r="F270" s="238" t="s">
        <v>4075</v>
      </c>
      <c r="G270" s="239" t="s">
        <v>458</v>
      </c>
      <c r="H270" s="240">
        <v>1</v>
      </c>
      <c r="I270" s="241"/>
      <c r="J270" s="242">
        <f>ROUND(I270*H270,2)</f>
        <v>0</v>
      </c>
      <c r="K270" s="238" t="s">
        <v>1</v>
      </c>
      <c r="L270" s="243"/>
      <c r="M270" s="244" t="s">
        <v>1</v>
      </c>
      <c r="N270" s="245" t="s">
        <v>44</v>
      </c>
      <c r="O270" s="77"/>
      <c r="P270" s="187">
        <f>O270*H270</f>
        <v>0</v>
      </c>
      <c r="Q270" s="187">
        <v>0.0014</v>
      </c>
      <c r="R270" s="187">
        <f>Q270*H270</f>
        <v>0.0014</v>
      </c>
      <c r="S270" s="187">
        <v>0</v>
      </c>
      <c r="T270" s="188">
        <f>S270*H270</f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189" t="s">
        <v>260</v>
      </c>
      <c r="AT270" s="189" t="s">
        <v>745</v>
      </c>
      <c r="AU270" s="189" t="s">
        <v>89</v>
      </c>
      <c r="AY270" s="19" t="s">
        <v>230</v>
      </c>
      <c r="BE270" s="190">
        <f>IF(N270="základní",J270,0)</f>
        <v>0</v>
      </c>
      <c r="BF270" s="190">
        <f>IF(N270="snížená",J270,0)</f>
        <v>0</v>
      </c>
      <c r="BG270" s="190">
        <f>IF(N270="zákl. přenesená",J270,0)</f>
        <v>0</v>
      </c>
      <c r="BH270" s="190">
        <f>IF(N270="sníž. přenesená",J270,0)</f>
        <v>0</v>
      </c>
      <c r="BI270" s="190">
        <f>IF(N270="nulová",J270,0)</f>
        <v>0</v>
      </c>
      <c r="BJ270" s="19" t="s">
        <v>87</v>
      </c>
      <c r="BK270" s="190">
        <f>ROUND(I270*H270,2)</f>
        <v>0</v>
      </c>
      <c r="BL270" s="19" t="s">
        <v>235</v>
      </c>
      <c r="BM270" s="189" t="s">
        <v>4076</v>
      </c>
    </row>
    <row r="271" s="2" customFormat="1">
      <c r="A271" s="38"/>
      <c r="B271" s="39"/>
      <c r="C271" s="38"/>
      <c r="D271" s="191" t="s">
        <v>237</v>
      </c>
      <c r="E271" s="38"/>
      <c r="F271" s="192" t="s">
        <v>4075</v>
      </c>
      <c r="G271" s="38"/>
      <c r="H271" s="38"/>
      <c r="I271" s="193"/>
      <c r="J271" s="38"/>
      <c r="K271" s="38"/>
      <c r="L271" s="39"/>
      <c r="M271" s="194"/>
      <c r="N271" s="195"/>
      <c r="O271" s="77"/>
      <c r="P271" s="77"/>
      <c r="Q271" s="77"/>
      <c r="R271" s="77"/>
      <c r="S271" s="77"/>
      <c r="T271" s="7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19" t="s">
        <v>237</v>
      </c>
      <c r="AU271" s="19" t="s">
        <v>89</v>
      </c>
    </row>
    <row r="272" s="13" customFormat="1">
      <c r="A272" s="13"/>
      <c r="B272" s="205"/>
      <c r="C272" s="13"/>
      <c r="D272" s="191" t="s">
        <v>519</v>
      </c>
      <c r="E272" s="206" t="s">
        <v>1</v>
      </c>
      <c r="F272" s="207" t="s">
        <v>3944</v>
      </c>
      <c r="G272" s="13"/>
      <c r="H272" s="208">
        <v>1</v>
      </c>
      <c r="I272" s="209"/>
      <c r="J272" s="13"/>
      <c r="K272" s="13"/>
      <c r="L272" s="205"/>
      <c r="M272" s="210"/>
      <c r="N272" s="211"/>
      <c r="O272" s="211"/>
      <c r="P272" s="211"/>
      <c r="Q272" s="211"/>
      <c r="R272" s="211"/>
      <c r="S272" s="211"/>
      <c r="T272" s="21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06" t="s">
        <v>519</v>
      </c>
      <c r="AU272" s="206" t="s">
        <v>89</v>
      </c>
      <c r="AV272" s="13" t="s">
        <v>89</v>
      </c>
      <c r="AW272" s="13" t="s">
        <v>35</v>
      </c>
      <c r="AX272" s="13" t="s">
        <v>79</v>
      </c>
      <c r="AY272" s="206" t="s">
        <v>230</v>
      </c>
    </row>
    <row r="273" s="14" customFormat="1">
      <c r="A273" s="14"/>
      <c r="B273" s="213"/>
      <c r="C273" s="14"/>
      <c r="D273" s="191" t="s">
        <v>519</v>
      </c>
      <c r="E273" s="214" t="s">
        <v>1</v>
      </c>
      <c r="F273" s="215" t="s">
        <v>534</v>
      </c>
      <c r="G273" s="14"/>
      <c r="H273" s="216">
        <v>1</v>
      </c>
      <c r="I273" s="217"/>
      <c r="J273" s="14"/>
      <c r="K273" s="14"/>
      <c r="L273" s="213"/>
      <c r="M273" s="218"/>
      <c r="N273" s="219"/>
      <c r="O273" s="219"/>
      <c r="P273" s="219"/>
      <c r="Q273" s="219"/>
      <c r="R273" s="219"/>
      <c r="S273" s="219"/>
      <c r="T273" s="220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14" t="s">
        <v>519</v>
      </c>
      <c r="AU273" s="214" t="s">
        <v>89</v>
      </c>
      <c r="AV273" s="14" t="s">
        <v>235</v>
      </c>
      <c r="AW273" s="14" t="s">
        <v>35</v>
      </c>
      <c r="AX273" s="14" t="s">
        <v>87</v>
      </c>
      <c r="AY273" s="214" t="s">
        <v>230</v>
      </c>
    </row>
    <row r="274" s="2" customFormat="1" ht="16.5" customHeight="1">
      <c r="A274" s="38"/>
      <c r="B274" s="177"/>
      <c r="C274" s="236" t="s">
        <v>386</v>
      </c>
      <c r="D274" s="236" t="s">
        <v>745</v>
      </c>
      <c r="E274" s="237" t="s">
        <v>4077</v>
      </c>
      <c r="F274" s="238" t="s">
        <v>4078</v>
      </c>
      <c r="G274" s="239" t="s">
        <v>458</v>
      </c>
      <c r="H274" s="240">
        <v>1</v>
      </c>
      <c r="I274" s="241"/>
      <c r="J274" s="242">
        <f>ROUND(I274*H274,2)</f>
        <v>0</v>
      </c>
      <c r="K274" s="238" t="s">
        <v>1</v>
      </c>
      <c r="L274" s="243"/>
      <c r="M274" s="244" t="s">
        <v>1</v>
      </c>
      <c r="N274" s="245" t="s">
        <v>44</v>
      </c>
      <c r="O274" s="77"/>
      <c r="P274" s="187">
        <f>O274*H274</f>
        <v>0</v>
      </c>
      <c r="Q274" s="187">
        <v>0.0014</v>
      </c>
      <c r="R274" s="187">
        <f>Q274*H274</f>
        <v>0.0014</v>
      </c>
      <c r="S274" s="187">
        <v>0</v>
      </c>
      <c r="T274" s="188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89" t="s">
        <v>260</v>
      </c>
      <c r="AT274" s="189" t="s">
        <v>745</v>
      </c>
      <c r="AU274" s="189" t="s">
        <v>89</v>
      </c>
      <c r="AY274" s="19" t="s">
        <v>230</v>
      </c>
      <c r="BE274" s="190">
        <f>IF(N274="základní",J274,0)</f>
        <v>0</v>
      </c>
      <c r="BF274" s="190">
        <f>IF(N274="snížená",J274,0)</f>
        <v>0</v>
      </c>
      <c r="BG274" s="190">
        <f>IF(N274="zákl. přenesená",J274,0)</f>
        <v>0</v>
      </c>
      <c r="BH274" s="190">
        <f>IF(N274="sníž. přenesená",J274,0)</f>
        <v>0</v>
      </c>
      <c r="BI274" s="190">
        <f>IF(N274="nulová",J274,0)</f>
        <v>0</v>
      </c>
      <c r="BJ274" s="19" t="s">
        <v>87</v>
      </c>
      <c r="BK274" s="190">
        <f>ROUND(I274*H274,2)</f>
        <v>0</v>
      </c>
      <c r="BL274" s="19" t="s">
        <v>235</v>
      </c>
      <c r="BM274" s="189" t="s">
        <v>4079</v>
      </c>
    </row>
    <row r="275" s="2" customFormat="1">
      <c r="A275" s="38"/>
      <c r="B275" s="39"/>
      <c r="C275" s="38"/>
      <c r="D275" s="191" t="s">
        <v>237</v>
      </c>
      <c r="E275" s="38"/>
      <c r="F275" s="192" t="s">
        <v>4078</v>
      </c>
      <c r="G275" s="38"/>
      <c r="H275" s="38"/>
      <c r="I275" s="193"/>
      <c r="J275" s="38"/>
      <c r="K275" s="38"/>
      <c r="L275" s="39"/>
      <c r="M275" s="194"/>
      <c r="N275" s="195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237</v>
      </c>
      <c r="AU275" s="19" t="s">
        <v>89</v>
      </c>
    </row>
    <row r="276" s="13" customFormat="1">
      <c r="A276" s="13"/>
      <c r="B276" s="205"/>
      <c r="C276" s="13"/>
      <c r="D276" s="191" t="s">
        <v>519</v>
      </c>
      <c r="E276" s="206" t="s">
        <v>1</v>
      </c>
      <c r="F276" s="207" t="s">
        <v>3944</v>
      </c>
      <c r="G276" s="13"/>
      <c r="H276" s="208">
        <v>1</v>
      </c>
      <c r="I276" s="209"/>
      <c r="J276" s="13"/>
      <c r="K276" s="13"/>
      <c r="L276" s="205"/>
      <c r="M276" s="210"/>
      <c r="N276" s="211"/>
      <c r="O276" s="211"/>
      <c r="P276" s="211"/>
      <c r="Q276" s="211"/>
      <c r="R276" s="211"/>
      <c r="S276" s="211"/>
      <c r="T276" s="21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06" t="s">
        <v>519</v>
      </c>
      <c r="AU276" s="206" t="s">
        <v>89</v>
      </c>
      <c r="AV276" s="13" t="s">
        <v>89</v>
      </c>
      <c r="AW276" s="13" t="s">
        <v>35</v>
      </c>
      <c r="AX276" s="13" t="s">
        <v>79</v>
      </c>
      <c r="AY276" s="206" t="s">
        <v>230</v>
      </c>
    </row>
    <row r="277" s="14" customFormat="1">
      <c r="A277" s="14"/>
      <c r="B277" s="213"/>
      <c r="C277" s="14"/>
      <c r="D277" s="191" t="s">
        <v>519</v>
      </c>
      <c r="E277" s="214" t="s">
        <v>1</v>
      </c>
      <c r="F277" s="215" t="s">
        <v>534</v>
      </c>
      <c r="G277" s="14"/>
      <c r="H277" s="216">
        <v>1</v>
      </c>
      <c r="I277" s="217"/>
      <c r="J277" s="14"/>
      <c r="K277" s="14"/>
      <c r="L277" s="213"/>
      <c r="M277" s="218"/>
      <c r="N277" s="219"/>
      <c r="O277" s="219"/>
      <c r="P277" s="219"/>
      <c r="Q277" s="219"/>
      <c r="R277" s="219"/>
      <c r="S277" s="219"/>
      <c r="T277" s="22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14" t="s">
        <v>519</v>
      </c>
      <c r="AU277" s="214" t="s">
        <v>89</v>
      </c>
      <c r="AV277" s="14" t="s">
        <v>235</v>
      </c>
      <c r="AW277" s="14" t="s">
        <v>35</v>
      </c>
      <c r="AX277" s="14" t="s">
        <v>87</v>
      </c>
      <c r="AY277" s="214" t="s">
        <v>230</v>
      </c>
    </row>
    <row r="278" s="2" customFormat="1" ht="16.5" customHeight="1">
      <c r="A278" s="38"/>
      <c r="B278" s="177"/>
      <c r="C278" s="236" t="s">
        <v>391</v>
      </c>
      <c r="D278" s="236" t="s">
        <v>745</v>
      </c>
      <c r="E278" s="237" t="s">
        <v>4080</v>
      </c>
      <c r="F278" s="238" t="s">
        <v>4081</v>
      </c>
      <c r="G278" s="239" t="s">
        <v>458</v>
      </c>
      <c r="H278" s="240">
        <v>1</v>
      </c>
      <c r="I278" s="241"/>
      <c r="J278" s="242">
        <f>ROUND(I278*H278,2)</f>
        <v>0</v>
      </c>
      <c r="K278" s="238" t="s">
        <v>1</v>
      </c>
      <c r="L278" s="243"/>
      <c r="M278" s="244" t="s">
        <v>1</v>
      </c>
      <c r="N278" s="245" t="s">
        <v>44</v>
      </c>
      <c r="O278" s="77"/>
      <c r="P278" s="187">
        <f>O278*H278</f>
        <v>0</v>
      </c>
      <c r="Q278" s="187">
        <v>0.0014</v>
      </c>
      <c r="R278" s="187">
        <f>Q278*H278</f>
        <v>0.0014</v>
      </c>
      <c r="S278" s="187">
        <v>0</v>
      </c>
      <c r="T278" s="188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89" t="s">
        <v>260</v>
      </c>
      <c r="AT278" s="189" t="s">
        <v>745</v>
      </c>
      <c r="AU278" s="189" t="s">
        <v>89</v>
      </c>
      <c r="AY278" s="19" t="s">
        <v>230</v>
      </c>
      <c r="BE278" s="190">
        <f>IF(N278="základní",J278,0)</f>
        <v>0</v>
      </c>
      <c r="BF278" s="190">
        <f>IF(N278="snížená",J278,0)</f>
        <v>0</v>
      </c>
      <c r="BG278" s="190">
        <f>IF(N278="zákl. přenesená",J278,0)</f>
        <v>0</v>
      </c>
      <c r="BH278" s="190">
        <f>IF(N278="sníž. přenesená",J278,0)</f>
        <v>0</v>
      </c>
      <c r="BI278" s="190">
        <f>IF(N278="nulová",J278,0)</f>
        <v>0</v>
      </c>
      <c r="BJ278" s="19" t="s">
        <v>87</v>
      </c>
      <c r="BK278" s="190">
        <f>ROUND(I278*H278,2)</f>
        <v>0</v>
      </c>
      <c r="BL278" s="19" t="s">
        <v>235</v>
      </c>
      <c r="BM278" s="189" t="s">
        <v>4082</v>
      </c>
    </row>
    <row r="279" s="2" customFormat="1">
      <c r="A279" s="38"/>
      <c r="B279" s="39"/>
      <c r="C279" s="38"/>
      <c r="D279" s="191" t="s">
        <v>237</v>
      </c>
      <c r="E279" s="38"/>
      <c r="F279" s="192" t="s">
        <v>4081</v>
      </c>
      <c r="G279" s="38"/>
      <c r="H279" s="38"/>
      <c r="I279" s="193"/>
      <c r="J279" s="38"/>
      <c r="K279" s="38"/>
      <c r="L279" s="39"/>
      <c r="M279" s="194"/>
      <c r="N279" s="195"/>
      <c r="O279" s="77"/>
      <c r="P279" s="77"/>
      <c r="Q279" s="77"/>
      <c r="R279" s="77"/>
      <c r="S279" s="77"/>
      <c r="T279" s="7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19" t="s">
        <v>237</v>
      </c>
      <c r="AU279" s="19" t="s">
        <v>89</v>
      </c>
    </row>
    <row r="280" s="13" customFormat="1">
      <c r="A280" s="13"/>
      <c r="B280" s="205"/>
      <c r="C280" s="13"/>
      <c r="D280" s="191" t="s">
        <v>519</v>
      </c>
      <c r="E280" s="206" t="s">
        <v>1</v>
      </c>
      <c r="F280" s="207" t="s">
        <v>3944</v>
      </c>
      <c r="G280" s="13"/>
      <c r="H280" s="208">
        <v>1</v>
      </c>
      <c r="I280" s="209"/>
      <c r="J280" s="13"/>
      <c r="K280" s="13"/>
      <c r="L280" s="205"/>
      <c r="M280" s="210"/>
      <c r="N280" s="211"/>
      <c r="O280" s="211"/>
      <c r="P280" s="211"/>
      <c r="Q280" s="211"/>
      <c r="R280" s="211"/>
      <c r="S280" s="211"/>
      <c r="T280" s="21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06" t="s">
        <v>519</v>
      </c>
      <c r="AU280" s="206" t="s">
        <v>89</v>
      </c>
      <c r="AV280" s="13" t="s">
        <v>89</v>
      </c>
      <c r="AW280" s="13" t="s">
        <v>35</v>
      </c>
      <c r="AX280" s="13" t="s">
        <v>79</v>
      </c>
      <c r="AY280" s="206" t="s">
        <v>230</v>
      </c>
    </row>
    <row r="281" s="14" customFormat="1">
      <c r="A281" s="14"/>
      <c r="B281" s="213"/>
      <c r="C281" s="14"/>
      <c r="D281" s="191" t="s">
        <v>519</v>
      </c>
      <c r="E281" s="214" t="s">
        <v>1</v>
      </c>
      <c r="F281" s="215" t="s">
        <v>534</v>
      </c>
      <c r="G281" s="14"/>
      <c r="H281" s="216">
        <v>1</v>
      </c>
      <c r="I281" s="217"/>
      <c r="J281" s="14"/>
      <c r="K281" s="14"/>
      <c r="L281" s="213"/>
      <c r="M281" s="218"/>
      <c r="N281" s="219"/>
      <c r="O281" s="219"/>
      <c r="P281" s="219"/>
      <c r="Q281" s="219"/>
      <c r="R281" s="219"/>
      <c r="S281" s="219"/>
      <c r="T281" s="22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14" t="s">
        <v>519</v>
      </c>
      <c r="AU281" s="214" t="s">
        <v>89</v>
      </c>
      <c r="AV281" s="14" t="s">
        <v>235</v>
      </c>
      <c r="AW281" s="14" t="s">
        <v>35</v>
      </c>
      <c r="AX281" s="14" t="s">
        <v>87</v>
      </c>
      <c r="AY281" s="214" t="s">
        <v>230</v>
      </c>
    </row>
    <row r="282" s="2" customFormat="1" ht="16.5" customHeight="1">
      <c r="A282" s="38"/>
      <c r="B282" s="177"/>
      <c r="C282" s="236" t="s">
        <v>402</v>
      </c>
      <c r="D282" s="236" t="s">
        <v>745</v>
      </c>
      <c r="E282" s="237" t="s">
        <v>4083</v>
      </c>
      <c r="F282" s="238" t="s">
        <v>4084</v>
      </c>
      <c r="G282" s="239" t="s">
        <v>458</v>
      </c>
      <c r="H282" s="240">
        <v>4</v>
      </c>
      <c r="I282" s="241"/>
      <c r="J282" s="242">
        <f>ROUND(I282*H282,2)</f>
        <v>0</v>
      </c>
      <c r="K282" s="238" t="s">
        <v>1</v>
      </c>
      <c r="L282" s="243"/>
      <c r="M282" s="244" t="s">
        <v>1</v>
      </c>
      <c r="N282" s="245" t="s">
        <v>44</v>
      </c>
      <c r="O282" s="77"/>
      <c r="P282" s="187">
        <f>O282*H282</f>
        <v>0</v>
      </c>
      <c r="Q282" s="187">
        <v>0.0014</v>
      </c>
      <c r="R282" s="187">
        <f>Q282*H282</f>
        <v>0.0055999999999999999</v>
      </c>
      <c r="S282" s="187">
        <v>0</v>
      </c>
      <c r="T282" s="188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89" t="s">
        <v>260</v>
      </c>
      <c r="AT282" s="189" t="s">
        <v>745</v>
      </c>
      <c r="AU282" s="189" t="s">
        <v>89</v>
      </c>
      <c r="AY282" s="19" t="s">
        <v>230</v>
      </c>
      <c r="BE282" s="190">
        <f>IF(N282="základní",J282,0)</f>
        <v>0</v>
      </c>
      <c r="BF282" s="190">
        <f>IF(N282="snížená",J282,0)</f>
        <v>0</v>
      </c>
      <c r="BG282" s="190">
        <f>IF(N282="zákl. přenesená",J282,0)</f>
        <v>0</v>
      </c>
      <c r="BH282" s="190">
        <f>IF(N282="sníž. přenesená",J282,0)</f>
        <v>0</v>
      </c>
      <c r="BI282" s="190">
        <f>IF(N282="nulová",J282,0)</f>
        <v>0</v>
      </c>
      <c r="BJ282" s="19" t="s">
        <v>87</v>
      </c>
      <c r="BK282" s="190">
        <f>ROUND(I282*H282,2)</f>
        <v>0</v>
      </c>
      <c r="BL282" s="19" t="s">
        <v>235</v>
      </c>
      <c r="BM282" s="189" t="s">
        <v>4085</v>
      </c>
    </row>
    <row r="283" s="2" customFormat="1">
      <c r="A283" s="38"/>
      <c r="B283" s="39"/>
      <c r="C283" s="38"/>
      <c r="D283" s="191" t="s">
        <v>237</v>
      </c>
      <c r="E283" s="38"/>
      <c r="F283" s="192" t="s">
        <v>4084</v>
      </c>
      <c r="G283" s="38"/>
      <c r="H283" s="38"/>
      <c r="I283" s="193"/>
      <c r="J283" s="38"/>
      <c r="K283" s="38"/>
      <c r="L283" s="39"/>
      <c r="M283" s="194"/>
      <c r="N283" s="195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237</v>
      </c>
      <c r="AU283" s="19" t="s">
        <v>89</v>
      </c>
    </row>
    <row r="284" s="13" customFormat="1">
      <c r="A284" s="13"/>
      <c r="B284" s="205"/>
      <c r="C284" s="13"/>
      <c r="D284" s="191" t="s">
        <v>519</v>
      </c>
      <c r="E284" s="206" t="s">
        <v>1</v>
      </c>
      <c r="F284" s="207" t="s">
        <v>3970</v>
      </c>
      <c r="G284" s="13"/>
      <c r="H284" s="208">
        <v>4</v>
      </c>
      <c r="I284" s="209"/>
      <c r="J284" s="13"/>
      <c r="K284" s="13"/>
      <c r="L284" s="205"/>
      <c r="M284" s="210"/>
      <c r="N284" s="211"/>
      <c r="O284" s="211"/>
      <c r="P284" s="211"/>
      <c r="Q284" s="211"/>
      <c r="R284" s="211"/>
      <c r="S284" s="211"/>
      <c r="T284" s="21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06" t="s">
        <v>519</v>
      </c>
      <c r="AU284" s="206" t="s">
        <v>89</v>
      </c>
      <c r="AV284" s="13" t="s">
        <v>89</v>
      </c>
      <c r="AW284" s="13" t="s">
        <v>35</v>
      </c>
      <c r="AX284" s="13" t="s">
        <v>79</v>
      </c>
      <c r="AY284" s="206" t="s">
        <v>230</v>
      </c>
    </row>
    <row r="285" s="14" customFormat="1">
      <c r="A285" s="14"/>
      <c r="B285" s="213"/>
      <c r="C285" s="14"/>
      <c r="D285" s="191" t="s">
        <v>519</v>
      </c>
      <c r="E285" s="214" t="s">
        <v>1</v>
      </c>
      <c r="F285" s="215" t="s">
        <v>534</v>
      </c>
      <c r="G285" s="14"/>
      <c r="H285" s="216">
        <v>4</v>
      </c>
      <c r="I285" s="217"/>
      <c r="J285" s="14"/>
      <c r="K285" s="14"/>
      <c r="L285" s="213"/>
      <c r="M285" s="218"/>
      <c r="N285" s="219"/>
      <c r="O285" s="219"/>
      <c r="P285" s="219"/>
      <c r="Q285" s="219"/>
      <c r="R285" s="219"/>
      <c r="S285" s="219"/>
      <c r="T285" s="22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14" t="s">
        <v>519</v>
      </c>
      <c r="AU285" s="214" t="s">
        <v>89</v>
      </c>
      <c r="AV285" s="14" t="s">
        <v>235</v>
      </c>
      <c r="AW285" s="14" t="s">
        <v>35</v>
      </c>
      <c r="AX285" s="14" t="s">
        <v>87</v>
      </c>
      <c r="AY285" s="214" t="s">
        <v>230</v>
      </c>
    </row>
    <row r="286" s="2" customFormat="1" ht="16.5" customHeight="1">
      <c r="A286" s="38"/>
      <c r="B286" s="177"/>
      <c r="C286" s="236" t="s">
        <v>406</v>
      </c>
      <c r="D286" s="236" t="s">
        <v>745</v>
      </c>
      <c r="E286" s="237" t="s">
        <v>4086</v>
      </c>
      <c r="F286" s="238" t="s">
        <v>4087</v>
      </c>
      <c r="G286" s="239" t="s">
        <v>458</v>
      </c>
      <c r="H286" s="240">
        <v>1</v>
      </c>
      <c r="I286" s="241"/>
      <c r="J286" s="242">
        <f>ROUND(I286*H286,2)</f>
        <v>0</v>
      </c>
      <c r="K286" s="238" t="s">
        <v>1</v>
      </c>
      <c r="L286" s="243"/>
      <c r="M286" s="244" t="s">
        <v>1</v>
      </c>
      <c r="N286" s="245" t="s">
        <v>44</v>
      </c>
      <c r="O286" s="77"/>
      <c r="P286" s="187">
        <f>O286*H286</f>
        <v>0</v>
      </c>
      <c r="Q286" s="187">
        <v>0.0014</v>
      </c>
      <c r="R286" s="187">
        <f>Q286*H286</f>
        <v>0.0014</v>
      </c>
      <c r="S286" s="187">
        <v>0</v>
      </c>
      <c r="T286" s="188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89" t="s">
        <v>260</v>
      </c>
      <c r="AT286" s="189" t="s">
        <v>745</v>
      </c>
      <c r="AU286" s="189" t="s">
        <v>89</v>
      </c>
      <c r="AY286" s="19" t="s">
        <v>230</v>
      </c>
      <c r="BE286" s="190">
        <f>IF(N286="základní",J286,0)</f>
        <v>0</v>
      </c>
      <c r="BF286" s="190">
        <f>IF(N286="snížená",J286,0)</f>
        <v>0</v>
      </c>
      <c r="BG286" s="190">
        <f>IF(N286="zákl. přenesená",J286,0)</f>
        <v>0</v>
      </c>
      <c r="BH286" s="190">
        <f>IF(N286="sníž. přenesená",J286,0)</f>
        <v>0</v>
      </c>
      <c r="BI286" s="190">
        <f>IF(N286="nulová",J286,0)</f>
        <v>0</v>
      </c>
      <c r="BJ286" s="19" t="s">
        <v>87</v>
      </c>
      <c r="BK286" s="190">
        <f>ROUND(I286*H286,2)</f>
        <v>0</v>
      </c>
      <c r="BL286" s="19" t="s">
        <v>235</v>
      </c>
      <c r="BM286" s="189" t="s">
        <v>4088</v>
      </c>
    </row>
    <row r="287" s="2" customFormat="1">
      <c r="A287" s="38"/>
      <c r="B287" s="39"/>
      <c r="C287" s="38"/>
      <c r="D287" s="191" t="s">
        <v>237</v>
      </c>
      <c r="E287" s="38"/>
      <c r="F287" s="192" t="s">
        <v>4087</v>
      </c>
      <c r="G287" s="38"/>
      <c r="H287" s="38"/>
      <c r="I287" s="193"/>
      <c r="J287" s="38"/>
      <c r="K287" s="38"/>
      <c r="L287" s="39"/>
      <c r="M287" s="194"/>
      <c r="N287" s="195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237</v>
      </c>
      <c r="AU287" s="19" t="s">
        <v>89</v>
      </c>
    </row>
    <row r="288" s="13" customFormat="1">
      <c r="A288" s="13"/>
      <c r="B288" s="205"/>
      <c r="C288" s="13"/>
      <c r="D288" s="191" t="s">
        <v>519</v>
      </c>
      <c r="E288" s="206" t="s">
        <v>1</v>
      </c>
      <c r="F288" s="207" t="s">
        <v>3944</v>
      </c>
      <c r="G288" s="13"/>
      <c r="H288" s="208">
        <v>1</v>
      </c>
      <c r="I288" s="209"/>
      <c r="J288" s="13"/>
      <c r="K288" s="13"/>
      <c r="L288" s="205"/>
      <c r="M288" s="210"/>
      <c r="N288" s="211"/>
      <c r="O288" s="211"/>
      <c r="P288" s="211"/>
      <c r="Q288" s="211"/>
      <c r="R288" s="211"/>
      <c r="S288" s="211"/>
      <c r="T288" s="21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06" t="s">
        <v>519</v>
      </c>
      <c r="AU288" s="206" t="s">
        <v>89</v>
      </c>
      <c r="AV288" s="13" t="s">
        <v>89</v>
      </c>
      <c r="AW288" s="13" t="s">
        <v>35</v>
      </c>
      <c r="AX288" s="13" t="s">
        <v>79</v>
      </c>
      <c r="AY288" s="206" t="s">
        <v>230</v>
      </c>
    </row>
    <row r="289" s="14" customFormat="1">
      <c r="A289" s="14"/>
      <c r="B289" s="213"/>
      <c r="C289" s="14"/>
      <c r="D289" s="191" t="s">
        <v>519</v>
      </c>
      <c r="E289" s="214" t="s">
        <v>1</v>
      </c>
      <c r="F289" s="215" t="s">
        <v>534</v>
      </c>
      <c r="G289" s="14"/>
      <c r="H289" s="216">
        <v>1</v>
      </c>
      <c r="I289" s="217"/>
      <c r="J289" s="14"/>
      <c r="K289" s="14"/>
      <c r="L289" s="213"/>
      <c r="M289" s="218"/>
      <c r="N289" s="219"/>
      <c r="O289" s="219"/>
      <c r="P289" s="219"/>
      <c r="Q289" s="219"/>
      <c r="R289" s="219"/>
      <c r="S289" s="219"/>
      <c r="T289" s="220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14" t="s">
        <v>519</v>
      </c>
      <c r="AU289" s="214" t="s">
        <v>89</v>
      </c>
      <c r="AV289" s="14" t="s">
        <v>235</v>
      </c>
      <c r="AW289" s="14" t="s">
        <v>35</v>
      </c>
      <c r="AX289" s="14" t="s">
        <v>87</v>
      </c>
      <c r="AY289" s="214" t="s">
        <v>230</v>
      </c>
    </row>
    <row r="290" s="2" customFormat="1" ht="16.5" customHeight="1">
      <c r="A290" s="38"/>
      <c r="B290" s="177"/>
      <c r="C290" s="178" t="s">
        <v>410</v>
      </c>
      <c r="D290" s="178" t="s">
        <v>231</v>
      </c>
      <c r="E290" s="179" t="s">
        <v>4089</v>
      </c>
      <c r="F290" s="180" t="s">
        <v>4090</v>
      </c>
      <c r="G290" s="181" t="s">
        <v>458</v>
      </c>
      <c r="H290" s="182">
        <v>1</v>
      </c>
      <c r="I290" s="183"/>
      <c r="J290" s="184">
        <f>ROUND(I290*H290,2)</f>
        <v>0</v>
      </c>
      <c r="K290" s="180" t="s">
        <v>515</v>
      </c>
      <c r="L290" s="39"/>
      <c r="M290" s="185" t="s">
        <v>1</v>
      </c>
      <c r="N290" s="186" t="s">
        <v>44</v>
      </c>
      <c r="O290" s="77"/>
      <c r="P290" s="187">
        <f>O290*H290</f>
        <v>0</v>
      </c>
      <c r="Q290" s="187">
        <v>0</v>
      </c>
      <c r="R290" s="187">
        <f>Q290*H290</f>
        <v>0</v>
      </c>
      <c r="S290" s="187">
        <v>0</v>
      </c>
      <c r="T290" s="188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89" t="s">
        <v>235</v>
      </c>
      <c r="AT290" s="189" t="s">
        <v>231</v>
      </c>
      <c r="AU290" s="189" t="s">
        <v>89</v>
      </c>
      <c r="AY290" s="19" t="s">
        <v>230</v>
      </c>
      <c r="BE290" s="190">
        <f>IF(N290="základní",J290,0)</f>
        <v>0</v>
      </c>
      <c r="BF290" s="190">
        <f>IF(N290="snížená",J290,0)</f>
        <v>0</v>
      </c>
      <c r="BG290" s="190">
        <f>IF(N290="zákl. přenesená",J290,0)</f>
        <v>0</v>
      </c>
      <c r="BH290" s="190">
        <f>IF(N290="sníž. přenesená",J290,0)</f>
        <v>0</v>
      </c>
      <c r="BI290" s="190">
        <f>IF(N290="nulová",J290,0)</f>
        <v>0</v>
      </c>
      <c r="BJ290" s="19" t="s">
        <v>87</v>
      </c>
      <c r="BK290" s="190">
        <f>ROUND(I290*H290,2)</f>
        <v>0</v>
      </c>
      <c r="BL290" s="19" t="s">
        <v>235</v>
      </c>
      <c r="BM290" s="189" t="s">
        <v>4091</v>
      </c>
    </row>
    <row r="291" s="2" customFormat="1">
      <c r="A291" s="38"/>
      <c r="B291" s="39"/>
      <c r="C291" s="38"/>
      <c r="D291" s="191" t="s">
        <v>237</v>
      </c>
      <c r="E291" s="38"/>
      <c r="F291" s="192" t="s">
        <v>4092</v>
      </c>
      <c r="G291" s="38"/>
      <c r="H291" s="38"/>
      <c r="I291" s="193"/>
      <c r="J291" s="38"/>
      <c r="K291" s="38"/>
      <c r="L291" s="39"/>
      <c r="M291" s="194"/>
      <c r="N291" s="195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237</v>
      </c>
      <c r="AU291" s="19" t="s">
        <v>89</v>
      </c>
    </row>
    <row r="292" s="2" customFormat="1">
      <c r="A292" s="38"/>
      <c r="B292" s="39"/>
      <c r="C292" s="38"/>
      <c r="D292" s="199" t="s">
        <v>397</v>
      </c>
      <c r="E292" s="38"/>
      <c r="F292" s="200" t="s">
        <v>4093</v>
      </c>
      <c r="G292" s="38"/>
      <c r="H292" s="38"/>
      <c r="I292" s="193"/>
      <c r="J292" s="38"/>
      <c r="K292" s="38"/>
      <c r="L292" s="39"/>
      <c r="M292" s="194"/>
      <c r="N292" s="195"/>
      <c r="O292" s="77"/>
      <c r="P292" s="77"/>
      <c r="Q292" s="77"/>
      <c r="R292" s="77"/>
      <c r="S292" s="77"/>
      <c r="T292" s="7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T292" s="19" t="s">
        <v>397</v>
      </c>
      <c r="AU292" s="19" t="s">
        <v>89</v>
      </c>
    </row>
    <row r="293" s="2" customFormat="1" ht="16.5" customHeight="1">
      <c r="A293" s="38"/>
      <c r="B293" s="177"/>
      <c r="C293" s="236" t="s">
        <v>416</v>
      </c>
      <c r="D293" s="236" t="s">
        <v>745</v>
      </c>
      <c r="E293" s="237" t="s">
        <v>4094</v>
      </c>
      <c r="F293" s="238" t="s">
        <v>4095</v>
      </c>
      <c r="G293" s="239" t="s">
        <v>458</v>
      </c>
      <c r="H293" s="240">
        <v>1</v>
      </c>
      <c r="I293" s="241"/>
      <c r="J293" s="242">
        <f>ROUND(I293*H293,2)</f>
        <v>0</v>
      </c>
      <c r="K293" s="238" t="s">
        <v>515</v>
      </c>
      <c r="L293" s="243"/>
      <c r="M293" s="244" t="s">
        <v>1</v>
      </c>
      <c r="N293" s="245" t="s">
        <v>44</v>
      </c>
      <c r="O293" s="77"/>
      <c r="P293" s="187">
        <f>O293*H293</f>
        <v>0</v>
      </c>
      <c r="Q293" s="187">
        <v>0.0022300000000000002</v>
      </c>
      <c r="R293" s="187">
        <f>Q293*H293</f>
        <v>0.0022300000000000002</v>
      </c>
      <c r="S293" s="187">
        <v>0</v>
      </c>
      <c r="T293" s="188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89" t="s">
        <v>260</v>
      </c>
      <c r="AT293" s="189" t="s">
        <v>745</v>
      </c>
      <c r="AU293" s="189" t="s">
        <v>89</v>
      </c>
      <c r="AY293" s="19" t="s">
        <v>230</v>
      </c>
      <c r="BE293" s="190">
        <f>IF(N293="základní",J293,0)</f>
        <v>0</v>
      </c>
      <c r="BF293" s="190">
        <f>IF(N293="snížená",J293,0)</f>
        <v>0</v>
      </c>
      <c r="BG293" s="190">
        <f>IF(N293="zákl. přenesená",J293,0)</f>
        <v>0</v>
      </c>
      <c r="BH293" s="190">
        <f>IF(N293="sníž. přenesená",J293,0)</f>
        <v>0</v>
      </c>
      <c r="BI293" s="190">
        <f>IF(N293="nulová",J293,0)</f>
        <v>0</v>
      </c>
      <c r="BJ293" s="19" t="s">
        <v>87</v>
      </c>
      <c r="BK293" s="190">
        <f>ROUND(I293*H293,2)</f>
        <v>0</v>
      </c>
      <c r="BL293" s="19" t="s">
        <v>235</v>
      </c>
      <c r="BM293" s="189" t="s">
        <v>4096</v>
      </c>
    </row>
    <row r="294" s="2" customFormat="1">
      <c r="A294" s="38"/>
      <c r="B294" s="39"/>
      <c r="C294" s="38"/>
      <c r="D294" s="191" t="s">
        <v>237</v>
      </c>
      <c r="E294" s="38"/>
      <c r="F294" s="192" t="s">
        <v>4095</v>
      </c>
      <c r="G294" s="38"/>
      <c r="H294" s="38"/>
      <c r="I294" s="193"/>
      <c r="J294" s="38"/>
      <c r="K294" s="38"/>
      <c r="L294" s="39"/>
      <c r="M294" s="194"/>
      <c r="N294" s="195"/>
      <c r="O294" s="77"/>
      <c r="P294" s="77"/>
      <c r="Q294" s="77"/>
      <c r="R294" s="77"/>
      <c r="S294" s="77"/>
      <c r="T294" s="7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19" t="s">
        <v>237</v>
      </c>
      <c r="AU294" s="19" t="s">
        <v>89</v>
      </c>
    </row>
    <row r="295" s="13" customFormat="1">
      <c r="A295" s="13"/>
      <c r="B295" s="205"/>
      <c r="C295" s="13"/>
      <c r="D295" s="191" t="s">
        <v>519</v>
      </c>
      <c r="E295" s="206" t="s">
        <v>1</v>
      </c>
      <c r="F295" s="207" t="s">
        <v>3944</v>
      </c>
      <c r="G295" s="13"/>
      <c r="H295" s="208">
        <v>1</v>
      </c>
      <c r="I295" s="209"/>
      <c r="J295" s="13"/>
      <c r="K295" s="13"/>
      <c r="L295" s="205"/>
      <c r="M295" s="210"/>
      <c r="N295" s="211"/>
      <c r="O295" s="211"/>
      <c r="P295" s="211"/>
      <c r="Q295" s="211"/>
      <c r="R295" s="211"/>
      <c r="S295" s="211"/>
      <c r="T295" s="21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06" t="s">
        <v>519</v>
      </c>
      <c r="AU295" s="206" t="s">
        <v>89</v>
      </c>
      <c r="AV295" s="13" t="s">
        <v>89</v>
      </c>
      <c r="AW295" s="13" t="s">
        <v>35</v>
      </c>
      <c r="AX295" s="13" t="s">
        <v>79</v>
      </c>
      <c r="AY295" s="206" t="s">
        <v>230</v>
      </c>
    </row>
    <row r="296" s="14" customFormat="1">
      <c r="A296" s="14"/>
      <c r="B296" s="213"/>
      <c r="C296" s="14"/>
      <c r="D296" s="191" t="s">
        <v>519</v>
      </c>
      <c r="E296" s="214" t="s">
        <v>1</v>
      </c>
      <c r="F296" s="215" t="s">
        <v>534</v>
      </c>
      <c r="G296" s="14"/>
      <c r="H296" s="216">
        <v>1</v>
      </c>
      <c r="I296" s="217"/>
      <c r="J296" s="14"/>
      <c r="K296" s="14"/>
      <c r="L296" s="213"/>
      <c r="M296" s="218"/>
      <c r="N296" s="219"/>
      <c r="O296" s="219"/>
      <c r="P296" s="219"/>
      <c r="Q296" s="219"/>
      <c r="R296" s="219"/>
      <c r="S296" s="219"/>
      <c r="T296" s="220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14" t="s">
        <v>519</v>
      </c>
      <c r="AU296" s="214" t="s">
        <v>89</v>
      </c>
      <c r="AV296" s="14" t="s">
        <v>235</v>
      </c>
      <c r="AW296" s="14" t="s">
        <v>35</v>
      </c>
      <c r="AX296" s="14" t="s">
        <v>87</v>
      </c>
      <c r="AY296" s="214" t="s">
        <v>230</v>
      </c>
    </row>
    <row r="297" s="2" customFormat="1" ht="16.5" customHeight="1">
      <c r="A297" s="38"/>
      <c r="B297" s="177"/>
      <c r="C297" s="178" t="s">
        <v>422</v>
      </c>
      <c r="D297" s="178" t="s">
        <v>231</v>
      </c>
      <c r="E297" s="179" t="s">
        <v>4097</v>
      </c>
      <c r="F297" s="180" t="s">
        <v>4098</v>
      </c>
      <c r="G297" s="181" t="s">
        <v>458</v>
      </c>
      <c r="H297" s="182">
        <v>1</v>
      </c>
      <c r="I297" s="183"/>
      <c r="J297" s="184">
        <f>ROUND(I297*H297,2)</f>
        <v>0</v>
      </c>
      <c r="K297" s="180" t="s">
        <v>515</v>
      </c>
      <c r="L297" s="39"/>
      <c r="M297" s="185" t="s">
        <v>1</v>
      </c>
      <c r="N297" s="186" t="s">
        <v>44</v>
      </c>
      <c r="O297" s="77"/>
      <c r="P297" s="187">
        <f>O297*H297</f>
        <v>0</v>
      </c>
      <c r="Q297" s="187">
        <v>0.00080000000000000004</v>
      </c>
      <c r="R297" s="187">
        <f>Q297*H297</f>
        <v>0.00080000000000000004</v>
      </c>
      <c r="S297" s="187">
        <v>0</v>
      </c>
      <c r="T297" s="188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89" t="s">
        <v>235</v>
      </c>
      <c r="AT297" s="189" t="s">
        <v>231</v>
      </c>
      <c r="AU297" s="189" t="s">
        <v>89</v>
      </c>
      <c r="AY297" s="19" t="s">
        <v>230</v>
      </c>
      <c r="BE297" s="190">
        <f>IF(N297="základní",J297,0)</f>
        <v>0</v>
      </c>
      <c r="BF297" s="190">
        <f>IF(N297="snížená",J297,0)</f>
        <v>0</v>
      </c>
      <c r="BG297" s="190">
        <f>IF(N297="zákl. přenesená",J297,0)</f>
        <v>0</v>
      </c>
      <c r="BH297" s="190">
        <f>IF(N297="sníž. přenesená",J297,0)</f>
        <v>0</v>
      </c>
      <c r="BI297" s="190">
        <f>IF(N297="nulová",J297,0)</f>
        <v>0</v>
      </c>
      <c r="BJ297" s="19" t="s">
        <v>87</v>
      </c>
      <c r="BK297" s="190">
        <f>ROUND(I297*H297,2)</f>
        <v>0</v>
      </c>
      <c r="BL297" s="19" t="s">
        <v>235</v>
      </c>
      <c r="BM297" s="189" t="s">
        <v>4099</v>
      </c>
    </row>
    <row r="298" s="2" customFormat="1">
      <c r="A298" s="38"/>
      <c r="B298" s="39"/>
      <c r="C298" s="38"/>
      <c r="D298" s="191" t="s">
        <v>237</v>
      </c>
      <c r="E298" s="38"/>
      <c r="F298" s="192" t="s">
        <v>4100</v>
      </c>
      <c r="G298" s="38"/>
      <c r="H298" s="38"/>
      <c r="I298" s="193"/>
      <c r="J298" s="38"/>
      <c r="K298" s="38"/>
      <c r="L298" s="39"/>
      <c r="M298" s="194"/>
      <c r="N298" s="195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237</v>
      </c>
      <c r="AU298" s="19" t="s">
        <v>89</v>
      </c>
    </row>
    <row r="299" s="2" customFormat="1">
      <c r="A299" s="38"/>
      <c r="B299" s="39"/>
      <c r="C299" s="38"/>
      <c r="D299" s="199" t="s">
        <v>397</v>
      </c>
      <c r="E299" s="38"/>
      <c r="F299" s="200" t="s">
        <v>4101</v>
      </c>
      <c r="G299" s="38"/>
      <c r="H299" s="38"/>
      <c r="I299" s="193"/>
      <c r="J299" s="38"/>
      <c r="K299" s="38"/>
      <c r="L299" s="39"/>
      <c r="M299" s="194"/>
      <c r="N299" s="195"/>
      <c r="O299" s="77"/>
      <c r="P299" s="77"/>
      <c r="Q299" s="77"/>
      <c r="R299" s="77"/>
      <c r="S299" s="77"/>
      <c r="T299" s="7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19" t="s">
        <v>397</v>
      </c>
      <c r="AU299" s="19" t="s">
        <v>89</v>
      </c>
    </row>
    <row r="300" s="2" customFormat="1" ht="16.5" customHeight="1">
      <c r="A300" s="38"/>
      <c r="B300" s="177"/>
      <c r="C300" s="236" t="s">
        <v>426</v>
      </c>
      <c r="D300" s="236" t="s">
        <v>745</v>
      </c>
      <c r="E300" s="237" t="s">
        <v>4102</v>
      </c>
      <c r="F300" s="238" t="s">
        <v>4103</v>
      </c>
      <c r="G300" s="239" t="s">
        <v>458</v>
      </c>
      <c r="H300" s="240">
        <v>1</v>
      </c>
      <c r="I300" s="241"/>
      <c r="J300" s="242">
        <f>ROUND(I300*H300,2)</f>
        <v>0</v>
      </c>
      <c r="K300" s="238" t="s">
        <v>515</v>
      </c>
      <c r="L300" s="243"/>
      <c r="M300" s="244" t="s">
        <v>1</v>
      </c>
      <c r="N300" s="245" t="s">
        <v>44</v>
      </c>
      <c r="O300" s="77"/>
      <c r="P300" s="187">
        <f>O300*H300</f>
        <v>0</v>
      </c>
      <c r="Q300" s="187">
        <v>0.0166</v>
      </c>
      <c r="R300" s="187">
        <f>Q300*H300</f>
        <v>0.0166</v>
      </c>
      <c r="S300" s="187">
        <v>0</v>
      </c>
      <c r="T300" s="188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89" t="s">
        <v>260</v>
      </c>
      <c r="AT300" s="189" t="s">
        <v>745</v>
      </c>
      <c r="AU300" s="189" t="s">
        <v>89</v>
      </c>
      <c r="AY300" s="19" t="s">
        <v>230</v>
      </c>
      <c r="BE300" s="190">
        <f>IF(N300="základní",J300,0)</f>
        <v>0</v>
      </c>
      <c r="BF300" s="190">
        <f>IF(N300="snížená",J300,0)</f>
        <v>0</v>
      </c>
      <c r="BG300" s="190">
        <f>IF(N300="zákl. přenesená",J300,0)</f>
        <v>0</v>
      </c>
      <c r="BH300" s="190">
        <f>IF(N300="sníž. přenesená",J300,0)</f>
        <v>0</v>
      </c>
      <c r="BI300" s="190">
        <f>IF(N300="nulová",J300,0)</f>
        <v>0</v>
      </c>
      <c r="BJ300" s="19" t="s">
        <v>87</v>
      </c>
      <c r="BK300" s="190">
        <f>ROUND(I300*H300,2)</f>
        <v>0</v>
      </c>
      <c r="BL300" s="19" t="s">
        <v>235</v>
      </c>
      <c r="BM300" s="189" t="s">
        <v>4104</v>
      </c>
    </row>
    <row r="301" s="2" customFormat="1">
      <c r="A301" s="38"/>
      <c r="B301" s="39"/>
      <c r="C301" s="38"/>
      <c r="D301" s="191" t="s">
        <v>237</v>
      </c>
      <c r="E301" s="38"/>
      <c r="F301" s="192" t="s">
        <v>4103</v>
      </c>
      <c r="G301" s="38"/>
      <c r="H301" s="38"/>
      <c r="I301" s="193"/>
      <c r="J301" s="38"/>
      <c r="K301" s="38"/>
      <c r="L301" s="39"/>
      <c r="M301" s="194"/>
      <c r="N301" s="195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237</v>
      </c>
      <c r="AU301" s="19" t="s">
        <v>89</v>
      </c>
    </row>
    <row r="302" s="2" customFormat="1" ht="16.5" customHeight="1">
      <c r="A302" s="38"/>
      <c r="B302" s="177"/>
      <c r="C302" s="178" t="s">
        <v>430</v>
      </c>
      <c r="D302" s="178" t="s">
        <v>231</v>
      </c>
      <c r="E302" s="179" t="s">
        <v>4105</v>
      </c>
      <c r="F302" s="180" t="s">
        <v>4106</v>
      </c>
      <c r="G302" s="181" t="s">
        <v>543</v>
      </c>
      <c r="H302" s="182">
        <v>84.099999999999994</v>
      </c>
      <c r="I302" s="183"/>
      <c r="J302" s="184">
        <f>ROUND(I302*H302,2)</f>
        <v>0</v>
      </c>
      <c r="K302" s="180" t="s">
        <v>515</v>
      </c>
      <c r="L302" s="39"/>
      <c r="M302" s="185" t="s">
        <v>1</v>
      </c>
      <c r="N302" s="186" t="s">
        <v>44</v>
      </c>
      <c r="O302" s="77"/>
      <c r="P302" s="187">
        <f>O302*H302</f>
        <v>0</v>
      </c>
      <c r="Q302" s="187">
        <v>0</v>
      </c>
      <c r="R302" s="187">
        <f>Q302*H302</f>
        <v>0</v>
      </c>
      <c r="S302" s="187">
        <v>0</v>
      </c>
      <c r="T302" s="188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89" t="s">
        <v>235</v>
      </c>
      <c r="AT302" s="189" t="s">
        <v>231</v>
      </c>
      <c r="AU302" s="189" t="s">
        <v>89</v>
      </c>
      <c r="AY302" s="19" t="s">
        <v>230</v>
      </c>
      <c r="BE302" s="190">
        <f>IF(N302="základní",J302,0)</f>
        <v>0</v>
      </c>
      <c r="BF302" s="190">
        <f>IF(N302="snížená",J302,0)</f>
        <v>0</v>
      </c>
      <c r="BG302" s="190">
        <f>IF(N302="zákl. přenesená",J302,0)</f>
        <v>0</v>
      </c>
      <c r="BH302" s="190">
        <f>IF(N302="sníž. přenesená",J302,0)</f>
        <v>0</v>
      </c>
      <c r="BI302" s="190">
        <f>IF(N302="nulová",J302,0)</f>
        <v>0</v>
      </c>
      <c r="BJ302" s="19" t="s">
        <v>87</v>
      </c>
      <c r="BK302" s="190">
        <f>ROUND(I302*H302,2)</f>
        <v>0</v>
      </c>
      <c r="BL302" s="19" t="s">
        <v>235</v>
      </c>
      <c r="BM302" s="189" t="s">
        <v>4107</v>
      </c>
    </row>
    <row r="303" s="2" customFormat="1">
      <c r="A303" s="38"/>
      <c r="B303" s="39"/>
      <c r="C303" s="38"/>
      <c r="D303" s="191" t="s">
        <v>237</v>
      </c>
      <c r="E303" s="38"/>
      <c r="F303" s="192" t="s">
        <v>4108</v>
      </c>
      <c r="G303" s="38"/>
      <c r="H303" s="38"/>
      <c r="I303" s="193"/>
      <c r="J303" s="38"/>
      <c r="K303" s="38"/>
      <c r="L303" s="39"/>
      <c r="M303" s="194"/>
      <c r="N303" s="195"/>
      <c r="O303" s="77"/>
      <c r="P303" s="77"/>
      <c r="Q303" s="77"/>
      <c r="R303" s="77"/>
      <c r="S303" s="77"/>
      <c r="T303" s="7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19" t="s">
        <v>237</v>
      </c>
      <c r="AU303" s="19" t="s">
        <v>89</v>
      </c>
    </row>
    <row r="304" s="2" customFormat="1">
      <c r="A304" s="38"/>
      <c r="B304" s="39"/>
      <c r="C304" s="38"/>
      <c r="D304" s="199" t="s">
        <v>397</v>
      </c>
      <c r="E304" s="38"/>
      <c r="F304" s="200" t="s">
        <v>4109</v>
      </c>
      <c r="G304" s="38"/>
      <c r="H304" s="38"/>
      <c r="I304" s="193"/>
      <c r="J304" s="38"/>
      <c r="K304" s="38"/>
      <c r="L304" s="39"/>
      <c r="M304" s="194"/>
      <c r="N304" s="195"/>
      <c r="O304" s="77"/>
      <c r="P304" s="77"/>
      <c r="Q304" s="77"/>
      <c r="R304" s="77"/>
      <c r="S304" s="77"/>
      <c r="T304" s="7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19" t="s">
        <v>397</v>
      </c>
      <c r="AU304" s="19" t="s">
        <v>89</v>
      </c>
    </row>
    <row r="305" s="13" customFormat="1">
      <c r="A305" s="13"/>
      <c r="B305" s="205"/>
      <c r="C305" s="13"/>
      <c r="D305" s="191" t="s">
        <v>519</v>
      </c>
      <c r="E305" s="206" t="s">
        <v>1</v>
      </c>
      <c r="F305" s="207" t="s">
        <v>4003</v>
      </c>
      <c r="G305" s="13"/>
      <c r="H305" s="208">
        <v>16</v>
      </c>
      <c r="I305" s="209"/>
      <c r="J305" s="13"/>
      <c r="K305" s="13"/>
      <c r="L305" s="205"/>
      <c r="M305" s="210"/>
      <c r="N305" s="211"/>
      <c r="O305" s="211"/>
      <c r="P305" s="211"/>
      <c r="Q305" s="211"/>
      <c r="R305" s="211"/>
      <c r="S305" s="211"/>
      <c r="T305" s="21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06" t="s">
        <v>519</v>
      </c>
      <c r="AU305" s="206" t="s">
        <v>89</v>
      </c>
      <c r="AV305" s="13" t="s">
        <v>89</v>
      </c>
      <c r="AW305" s="13" t="s">
        <v>35</v>
      </c>
      <c r="AX305" s="13" t="s">
        <v>79</v>
      </c>
      <c r="AY305" s="206" t="s">
        <v>230</v>
      </c>
    </row>
    <row r="306" s="13" customFormat="1">
      <c r="A306" s="13"/>
      <c r="B306" s="205"/>
      <c r="C306" s="13"/>
      <c r="D306" s="191" t="s">
        <v>519</v>
      </c>
      <c r="E306" s="206" t="s">
        <v>1</v>
      </c>
      <c r="F306" s="207" t="s">
        <v>4013</v>
      </c>
      <c r="G306" s="13"/>
      <c r="H306" s="208">
        <v>68.099999999999994</v>
      </c>
      <c r="I306" s="209"/>
      <c r="J306" s="13"/>
      <c r="K306" s="13"/>
      <c r="L306" s="205"/>
      <c r="M306" s="210"/>
      <c r="N306" s="211"/>
      <c r="O306" s="211"/>
      <c r="P306" s="211"/>
      <c r="Q306" s="211"/>
      <c r="R306" s="211"/>
      <c r="S306" s="211"/>
      <c r="T306" s="21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06" t="s">
        <v>519</v>
      </c>
      <c r="AU306" s="206" t="s">
        <v>89</v>
      </c>
      <c r="AV306" s="13" t="s">
        <v>89</v>
      </c>
      <c r="AW306" s="13" t="s">
        <v>35</v>
      </c>
      <c r="AX306" s="13" t="s">
        <v>79</v>
      </c>
      <c r="AY306" s="206" t="s">
        <v>230</v>
      </c>
    </row>
    <row r="307" s="14" customFormat="1">
      <c r="A307" s="14"/>
      <c r="B307" s="213"/>
      <c r="C307" s="14"/>
      <c r="D307" s="191" t="s">
        <v>519</v>
      </c>
      <c r="E307" s="214" t="s">
        <v>1</v>
      </c>
      <c r="F307" s="215" t="s">
        <v>534</v>
      </c>
      <c r="G307" s="14"/>
      <c r="H307" s="216">
        <v>84.099999999999994</v>
      </c>
      <c r="I307" s="217"/>
      <c r="J307" s="14"/>
      <c r="K307" s="14"/>
      <c r="L307" s="213"/>
      <c r="M307" s="218"/>
      <c r="N307" s="219"/>
      <c r="O307" s="219"/>
      <c r="P307" s="219"/>
      <c r="Q307" s="219"/>
      <c r="R307" s="219"/>
      <c r="S307" s="219"/>
      <c r="T307" s="220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14" t="s">
        <v>519</v>
      </c>
      <c r="AU307" s="214" t="s">
        <v>89</v>
      </c>
      <c r="AV307" s="14" t="s">
        <v>235</v>
      </c>
      <c r="AW307" s="14" t="s">
        <v>35</v>
      </c>
      <c r="AX307" s="14" t="s">
        <v>87</v>
      </c>
      <c r="AY307" s="214" t="s">
        <v>230</v>
      </c>
    </row>
    <row r="308" s="2" customFormat="1" ht="16.5" customHeight="1">
      <c r="A308" s="38"/>
      <c r="B308" s="177"/>
      <c r="C308" s="178" t="s">
        <v>434</v>
      </c>
      <c r="D308" s="178" t="s">
        <v>231</v>
      </c>
      <c r="E308" s="179" t="s">
        <v>4110</v>
      </c>
      <c r="F308" s="180" t="s">
        <v>4111</v>
      </c>
      <c r="G308" s="181" t="s">
        <v>543</v>
      </c>
      <c r="H308" s="182">
        <v>864.20000000000005</v>
      </c>
      <c r="I308" s="183"/>
      <c r="J308" s="184">
        <f>ROUND(I308*H308,2)</f>
        <v>0</v>
      </c>
      <c r="K308" s="180" t="s">
        <v>515</v>
      </c>
      <c r="L308" s="39"/>
      <c r="M308" s="185" t="s">
        <v>1</v>
      </c>
      <c r="N308" s="186" t="s">
        <v>44</v>
      </c>
      <c r="O308" s="77"/>
      <c r="P308" s="187">
        <f>O308*H308</f>
        <v>0</v>
      </c>
      <c r="Q308" s="187">
        <v>0</v>
      </c>
      <c r="R308" s="187">
        <f>Q308*H308</f>
        <v>0</v>
      </c>
      <c r="S308" s="187">
        <v>0</v>
      </c>
      <c r="T308" s="188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89" t="s">
        <v>235</v>
      </c>
      <c r="AT308" s="189" t="s">
        <v>231</v>
      </c>
      <c r="AU308" s="189" t="s">
        <v>89</v>
      </c>
      <c r="AY308" s="19" t="s">
        <v>230</v>
      </c>
      <c r="BE308" s="190">
        <f>IF(N308="základní",J308,0)</f>
        <v>0</v>
      </c>
      <c r="BF308" s="190">
        <f>IF(N308="snížená",J308,0)</f>
        <v>0</v>
      </c>
      <c r="BG308" s="190">
        <f>IF(N308="zákl. přenesená",J308,0)</f>
        <v>0</v>
      </c>
      <c r="BH308" s="190">
        <f>IF(N308="sníž. přenesená",J308,0)</f>
        <v>0</v>
      </c>
      <c r="BI308" s="190">
        <f>IF(N308="nulová",J308,0)</f>
        <v>0</v>
      </c>
      <c r="BJ308" s="19" t="s">
        <v>87</v>
      </c>
      <c r="BK308" s="190">
        <f>ROUND(I308*H308,2)</f>
        <v>0</v>
      </c>
      <c r="BL308" s="19" t="s">
        <v>235</v>
      </c>
      <c r="BM308" s="189" t="s">
        <v>4112</v>
      </c>
    </row>
    <row r="309" s="2" customFormat="1">
      <c r="A309" s="38"/>
      <c r="B309" s="39"/>
      <c r="C309" s="38"/>
      <c r="D309" s="191" t="s">
        <v>237</v>
      </c>
      <c r="E309" s="38"/>
      <c r="F309" s="192" t="s">
        <v>4113</v>
      </c>
      <c r="G309" s="38"/>
      <c r="H309" s="38"/>
      <c r="I309" s="193"/>
      <c r="J309" s="38"/>
      <c r="K309" s="38"/>
      <c r="L309" s="39"/>
      <c r="M309" s="194"/>
      <c r="N309" s="195"/>
      <c r="O309" s="77"/>
      <c r="P309" s="77"/>
      <c r="Q309" s="77"/>
      <c r="R309" s="77"/>
      <c r="S309" s="77"/>
      <c r="T309" s="7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T309" s="19" t="s">
        <v>237</v>
      </c>
      <c r="AU309" s="19" t="s">
        <v>89</v>
      </c>
    </row>
    <row r="310" s="2" customFormat="1">
      <c r="A310" s="38"/>
      <c r="B310" s="39"/>
      <c r="C310" s="38"/>
      <c r="D310" s="199" t="s">
        <v>397</v>
      </c>
      <c r="E310" s="38"/>
      <c r="F310" s="200" t="s">
        <v>4114</v>
      </c>
      <c r="G310" s="38"/>
      <c r="H310" s="38"/>
      <c r="I310" s="193"/>
      <c r="J310" s="38"/>
      <c r="K310" s="38"/>
      <c r="L310" s="39"/>
      <c r="M310" s="194"/>
      <c r="N310" s="195"/>
      <c r="O310" s="77"/>
      <c r="P310" s="77"/>
      <c r="Q310" s="77"/>
      <c r="R310" s="77"/>
      <c r="S310" s="77"/>
      <c r="T310" s="7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T310" s="19" t="s">
        <v>397</v>
      </c>
      <c r="AU310" s="19" t="s">
        <v>89</v>
      </c>
    </row>
    <row r="311" s="13" customFormat="1">
      <c r="A311" s="13"/>
      <c r="B311" s="205"/>
      <c r="C311" s="13"/>
      <c r="D311" s="191" t="s">
        <v>519</v>
      </c>
      <c r="E311" s="206" t="s">
        <v>1</v>
      </c>
      <c r="F311" s="207" t="s">
        <v>4023</v>
      </c>
      <c r="G311" s="13"/>
      <c r="H311" s="208">
        <v>864.20000000000005</v>
      </c>
      <c r="I311" s="209"/>
      <c r="J311" s="13"/>
      <c r="K311" s="13"/>
      <c r="L311" s="205"/>
      <c r="M311" s="210"/>
      <c r="N311" s="211"/>
      <c r="O311" s="211"/>
      <c r="P311" s="211"/>
      <c r="Q311" s="211"/>
      <c r="R311" s="211"/>
      <c r="S311" s="211"/>
      <c r="T311" s="21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06" t="s">
        <v>519</v>
      </c>
      <c r="AU311" s="206" t="s">
        <v>89</v>
      </c>
      <c r="AV311" s="13" t="s">
        <v>89</v>
      </c>
      <c r="AW311" s="13" t="s">
        <v>35</v>
      </c>
      <c r="AX311" s="13" t="s">
        <v>79</v>
      </c>
      <c r="AY311" s="206" t="s">
        <v>230</v>
      </c>
    </row>
    <row r="312" s="14" customFormat="1">
      <c r="A312" s="14"/>
      <c r="B312" s="213"/>
      <c r="C312" s="14"/>
      <c r="D312" s="191" t="s">
        <v>519</v>
      </c>
      <c r="E312" s="214" t="s">
        <v>1</v>
      </c>
      <c r="F312" s="215" t="s">
        <v>534</v>
      </c>
      <c r="G312" s="14"/>
      <c r="H312" s="216">
        <v>864.20000000000005</v>
      </c>
      <c r="I312" s="217"/>
      <c r="J312" s="14"/>
      <c r="K312" s="14"/>
      <c r="L312" s="213"/>
      <c r="M312" s="218"/>
      <c r="N312" s="219"/>
      <c r="O312" s="219"/>
      <c r="P312" s="219"/>
      <c r="Q312" s="219"/>
      <c r="R312" s="219"/>
      <c r="S312" s="219"/>
      <c r="T312" s="22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14" t="s">
        <v>519</v>
      </c>
      <c r="AU312" s="214" t="s">
        <v>89</v>
      </c>
      <c r="AV312" s="14" t="s">
        <v>235</v>
      </c>
      <c r="AW312" s="14" t="s">
        <v>35</v>
      </c>
      <c r="AX312" s="14" t="s">
        <v>87</v>
      </c>
      <c r="AY312" s="214" t="s">
        <v>230</v>
      </c>
    </row>
    <row r="313" s="2" customFormat="1" ht="16.5" customHeight="1">
      <c r="A313" s="38"/>
      <c r="B313" s="177"/>
      <c r="C313" s="178" t="s">
        <v>438</v>
      </c>
      <c r="D313" s="178" t="s">
        <v>231</v>
      </c>
      <c r="E313" s="179" t="s">
        <v>4115</v>
      </c>
      <c r="F313" s="180" t="s">
        <v>4116</v>
      </c>
      <c r="G313" s="181" t="s">
        <v>543</v>
      </c>
      <c r="H313" s="182">
        <v>948.29999999999995</v>
      </c>
      <c r="I313" s="183"/>
      <c r="J313" s="184">
        <f>ROUND(I313*H313,2)</f>
        <v>0</v>
      </c>
      <c r="K313" s="180" t="s">
        <v>515</v>
      </c>
      <c r="L313" s="39"/>
      <c r="M313" s="185" t="s">
        <v>1</v>
      </c>
      <c r="N313" s="186" t="s">
        <v>44</v>
      </c>
      <c r="O313" s="77"/>
      <c r="P313" s="187">
        <f>O313*H313</f>
        <v>0</v>
      </c>
      <c r="Q313" s="187">
        <v>0</v>
      </c>
      <c r="R313" s="187">
        <f>Q313*H313</f>
        <v>0</v>
      </c>
      <c r="S313" s="187">
        <v>0</v>
      </c>
      <c r="T313" s="188">
        <f>S313*H313</f>
        <v>0</v>
      </c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R313" s="189" t="s">
        <v>235</v>
      </c>
      <c r="AT313" s="189" t="s">
        <v>231</v>
      </c>
      <c r="AU313" s="189" t="s">
        <v>89</v>
      </c>
      <c r="AY313" s="19" t="s">
        <v>230</v>
      </c>
      <c r="BE313" s="190">
        <f>IF(N313="základní",J313,0)</f>
        <v>0</v>
      </c>
      <c r="BF313" s="190">
        <f>IF(N313="snížená",J313,0)</f>
        <v>0</v>
      </c>
      <c r="BG313" s="190">
        <f>IF(N313="zákl. přenesená",J313,0)</f>
        <v>0</v>
      </c>
      <c r="BH313" s="190">
        <f>IF(N313="sníž. přenesená",J313,0)</f>
        <v>0</v>
      </c>
      <c r="BI313" s="190">
        <f>IF(N313="nulová",J313,0)</f>
        <v>0</v>
      </c>
      <c r="BJ313" s="19" t="s">
        <v>87</v>
      </c>
      <c r="BK313" s="190">
        <f>ROUND(I313*H313,2)</f>
        <v>0</v>
      </c>
      <c r="BL313" s="19" t="s">
        <v>235</v>
      </c>
      <c r="BM313" s="189" t="s">
        <v>4117</v>
      </c>
    </row>
    <row r="314" s="2" customFormat="1">
      <c r="A314" s="38"/>
      <c r="B314" s="39"/>
      <c r="C314" s="38"/>
      <c r="D314" s="191" t="s">
        <v>237</v>
      </c>
      <c r="E314" s="38"/>
      <c r="F314" s="192" t="s">
        <v>4116</v>
      </c>
      <c r="G314" s="38"/>
      <c r="H314" s="38"/>
      <c r="I314" s="193"/>
      <c r="J314" s="38"/>
      <c r="K314" s="38"/>
      <c r="L314" s="39"/>
      <c r="M314" s="194"/>
      <c r="N314" s="195"/>
      <c r="O314" s="77"/>
      <c r="P314" s="77"/>
      <c r="Q314" s="77"/>
      <c r="R314" s="77"/>
      <c r="S314" s="77"/>
      <c r="T314" s="7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T314" s="19" t="s">
        <v>237</v>
      </c>
      <c r="AU314" s="19" t="s">
        <v>89</v>
      </c>
    </row>
    <row r="315" s="2" customFormat="1">
      <c r="A315" s="38"/>
      <c r="B315" s="39"/>
      <c r="C315" s="38"/>
      <c r="D315" s="199" t="s">
        <v>397</v>
      </c>
      <c r="E315" s="38"/>
      <c r="F315" s="200" t="s">
        <v>4118</v>
      </c>
      <c r="G315" s="38"/>
      <c r="H315" s="38"/>
      <c r="I315" s="193"/>
      <c r="J315" s="38"/>
      <c r="K315" s="38"/>
      <c r="L315" s="39"/>
      <c r="M315" s="194"/>
      <c r="N315" s="195"/>
      <c r="O315" s="77"/>
      <c r="P315" s="77"/>
      <c r="Q315" s="77"/>
      <c r="R315" s="77"/>
      <c r="S315" s="77"/>
      <c r="T315" s="7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19" t="s">
        <v>397</v>
      </c>
      <c r="AU315" s="19" t="s">
        <v>89</v>
      </c>
    </row>
    <row r="316" s="13" customFormat="1">
      <c r="A316" s="13"/>
      <c r="B316" s="205"/>
      <c r="C316" s="13"/>
      <c r="D316" s="191" t="s">
        <v>519</v>
      </c>
      <c r="E316" s="206" t="s">
        <v>1</v>
      </c>
      <c r="F316" s="207" t="s">
        <v>4003</v>
      </c>
      <c r="G316" s="13"/>
      <c r="H316" s="208">
        <v>16</v>
      </c>
      <c r="I316" s="209"/>
      <c r="J316" s="13"/>
      <c r="K316" s="13"/>
      <c r="L316" s="205"/>
      <c r="M316" s="210"/>
      <c r="N316" s="211"/>
      <c r="O316" s="211"/>
      <c r="P316" s="211"/>
      <c r="Q316" s="211"/>
      <c r="R316" s="211"/>
      <c r="S316" s="211"/>
      <c r="T316" s="21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06" t="s">
        <v>519</v>
      </c>
      <c r="AU316" s="206" t="s">
        <v>89</v>
      </c>
      <c r="AV316" s="13" t="s">
        <v>89</v>
      </c>
      <c r="AW316" s="13" t="s">
        <v>35</v>
      </c>
      <c r="AX316" s="13" t="s">
        <v>79</v>
      </c>
      <c r="AY316" s="206" t="s">
        <v>230</v>
      </c>
    </row>
    <row r="317" s="13" customFormat="1">
      <c r="A317" s="13"/>
      <c r="B317" s="205"/>
      <c r="C317" s="13"/>
      <c r="D317" s="191" t="s">
        <v>519</v>
      </c>
      <c r="E317" s="206" t="s">
        <v>1</v>
      </c>
      <c r="F317" s="207" t="s">
        <v>4013</v>
      </c>
      <c r="G317" s="13"/>
      <c r="H317" s="208">
        <v>68.099999999999994</v>
      </c>
      <c r="I317" s="209"/>
      <c r="J317" s="13"/>
      <c r="K317" s="13"/>
      <c r="L317" s="205"/>
      <c r="M317" s="210"/>
      <c r="N317" s="211"/>
      <c r="O317" s="211"/>
      <c r="P317" s="211"/>
      <c r="Q317" s="211"/>
      <c r="R317" s="211"/>
      <c r="S317" s="211"/>
      <c r="T317" s="21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06" t="s">
        <v>519</v>
      </c>
      <c r="AU317" s="206" t="s">
        <v>89</v>
      </c>
      <c r="AV317" s="13" t="s">
        <v>89</v>
      </c>
      <c r="AW317" s="13" t="s">
        <v>35</v>
      </c>
      <c r="AX317" s="13" t="s">
        <v>79</v>
      </c>
      <c r="AY317" s="206" t="s">
        <v>230</v>
      </c>
    </row>
    <row r="318" s="13" customFormat="1">
      <c r="A318" s="13"/>
      <c r="B318" s="205"/>
      <c r="C318" s="13"/>
      <c r="D318" s="191" t="s">
        <v>519</v>
      </c>
      <c r="E318" s="206" t="s">
        <v>1</v>
      </c>
      <c r="F318" s="207" t="s">
        <v>4023</v>
      </c>
      <c r="G318" s="13"/>
      <c r="H318" s="208">
        <v>864.20000000000005</v>
      </c>
      <c r="I318" s="209"/>
      <c r="J318" s="13"/>
      <c r="K318" s="13"/>
      <c r="L318" s="205"/>
      <c r="M318" s="210"/>
      <c r="N318" s="211"/>
      <c r="O318" s="211"/>
      <c r="P318" s="211"/>
      <c r="Q318" s="211"/>
      <c r="R318" s="211"/>
      <c r="S318" s="211"/>
      <c r="T318" s="21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06" t="s">
        <v>519</v>
      </c>
      <c r="AU318" s="206" t="s">
        <v>89</v>
      </c>
      <c r="AV318" s="13" t="s">
        <v>89</v>
      </c>
      <c r="AW318" s="13" t="s">
        <v>35</v>
      </c>
      <c r="AX318" s="13" t="s">
        <v>79</v>
      </c>
      <c r="AY318" s="206" t="s">
        <v>230</v>
      </c>
    </row>
    <row r="319" s="14" customFormat="1">
      <c r="A319" s="14"/>
      <c r="B319" s="213"/>
      <c r="C319" s="14"/>
      <c r="D319" s="191" t="s">
        <v>519</v>
      </c>
      <c r="E319" s="214" t="s">
        <v>1</v>
      </c>
      <c r="F319" s="215" t="s">
        <v>534</v>
      </c>
      <c r="G319" s="14"/>
      <c r="H319" s="216">
        <v>948.30000000000007</v>
      </c>
      <c r="I319" s="217"/>
      <c r="J319" s="14"/>
      <c r="K319" s="14"/>
      <c r="L319" s="213"/>
      <c r="M319" s="218"/>
      <c r="N319" s="219"/>
      <c r="O319" s="219"/>
      <c r="P319" s="219"/>
      <c r="Q319" s="219"/>
      <c r="R319" s="219"/>
      <c r="S319" s="219"/>
      <c r="T319" s="220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14" t="s">
        <v>519</v>
      </c>
      <c r="AU319" s="214" t="s">
        <v>89</v>
      </c>
      <c r="AV319" s="14" t="s">
        <v>235</v>
      </c>
      <c r="AW319" s="14" t="s">
        <v>35</v>
      </c>
      <c r="AX319" s="14" t="s">
        <v>87</v>
      </c>
      <c r="AY319" s="214" t="s">
        <v>230</v>
      </c>
    </row>
    <row r="320" s="2" customFormat="1" ht="16.5" customHeight="1">
      <c r="A320" s="38"/>
      <c r="B320" s="177"/>
      <c r="C320" s="178" t="s">
        <v>445</v>
      </c>
      <c r="D320" s="178" t="s">
        <v>231</v>
      </c>
      <c r="E320" s="179" t="s">
        <v>2317</v>
      </c>
      <c r="F320" s="180" t="s">
        <v>2318</v>
      </c>
      <c r="G320" s="181" t="s">
        <v>458</v>
      </c>
      <c r="H320" s="182">
        <v>2</v>
      </c>
      <c r="I320" s="183"/>
      <c r="J320" s="184">
        <f>ROUND(I320*H320,2)</f>
        <v>0</v>
      </c>
      <c r="K320" s="180" t="s">
        <v>515</v>
      </c>
      <c r="L320" s="39"/>
      <c r="M320" s="185" t="s">
        <v>1</v>
      </c>
      <c r="N320" s="186" t="s">
        <v>44</v>
      </c>
      <c r="O320" s="77"/>
      <c r="P320" s="187">
        <f>O320*H320</f>
        <v>0</v>
      </c>
      <c r="Q320" s="187">
        <v>0.45937290600000003</v>
      </c>
      <c r="R320" s="187">
        <f>Q320*H320</f>
        <v>0.91874581200000005</v>
      </c>
      <c r="S320" s="187">
        <v>0</v>
      </c>
      <c r="T320" s="188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89" t="s">
        <v>235</v>
      </c>
      <c r="AT320" s="189" t="s">
        <v>231</v>
      </c>
      <c r="AU320" s="189" t="s">
        <v>89</v>
      </c>
      <c r="AY320" s="19" t="s">
        <v>230</v>
      </c>
      <c r="BE320" s="190">
        <f>IF(N320="základní",J320,0)</f>
        <v>0</v>
      </c>
      <c r="BF320" s="190">
        <f>IF(N320="snížená",J320,0)</f>
        <v>0</v>
      </c>
      <c r="BG320" s="190">
        <f>IF(N320="zákl. přenesená",J320,0)</f>
        <v>0</v>
      </c>
      <c r="BH320" s="190">
        <f>IF(N320="sníž. přenesená",J320,0)</f>
        <v>0</v>
      </c>
      <c r="BI320" s="190">
        <f>IF(N320="nulová",J320,0)</f>
        <v>0</v>
      </c>
      <c r="BJ320" s="19" t="s">
        <v>87</v>
      </c>
      <c r="BK320" s="190">
        <f>ROUND(I320*H320,2)</f>
        <v>0</v>
      </c>
      <c r="BL320" s="19" t="s">
        <v>235</v>
      </c>
      <c r="BM320" s="189" t="s">
        <v>4119</v>
      </c>
    </row>
    <row r="321" s="2" customFormat="1">
      <c r="A321" s="38"/>
      <c r="B321" s="39"/>
      <c r="C321" s="38"/>
      <c r="D321" s="191" t="s">
        <v>237</v>
      </c>
      <c r="E321" s="38"/>
      <c r="F321" s="192" t="s">
        <v>2320</v>
      </c>
      <c r="G321" s="38"/>
      <c r="H321" s="38"/>
      <c r="I321" s="193"/>
      <c r="J321" s="38"/>
      <c r="K321" s="38"/>
      <c r="L321" s="39"/>
      <c r="M321" s="194"/>
      <c r="N321" s="195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237</v>
      </c>
      <c r="AU321" s="19" t="s">
        <v>89</v>
      </c>
    </row>
    <row r="322" s="2" customFormat="1">
      <c r="A322" s="38"/>
      <c r="B322" s="39"/>
      <c r="C322" s="38"/>
      <c r="D322" s="199" t="s">
        <v>397</v>
      </c>
      <c r="E322" s="38"/>
      <c r="F322" s="200" t="s">
        <v>2321</v>
      </c>
      <c r="G322" s="38"/>
      <c r="H322" s="38"/>
      <c r="I322" s="193"/>
      <c r="J322" s="38"/>
      <c r="K322" s="38"/>
      <c r="L322" s="39"/>
      <c r="M322" s="194"/>
      <c r="N322" s="195"/>
      <c r="O322" s="77"/>
      <c r="P322" s="77"/>
      <c r="Q322" s="77"/>
      <c r="R322" s="77"/>
      <c r="S322" s="77"/>
      <c r="T322" s="7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T322" s="19" t="s">
        <v>397</v>
      </c>
      <c r="AU322" s="19" t="s">
        <v>89</v>
      </c>
    </row>
    <row r="323" s="2" customFormat="1" ht="16.5" customHeight="1">
      <c r="A323" s="38"/>
      <c r="B323" s="177"/>
      <c r="C323" s="178" t="s">
        <v>450</v>
      </c>
      <c r="D323" s="178" t="s">
        <v>231</v>
      </c>
      <c r="E323" s="179" t="s">
        <v>2202</v>
      </c>
      <c r="F323" s="180" t="s">
        <v>2203</v>
      </c>
      <c r="G323" s="181" t="s">
        <v>458</v>
      </c>
      <c r="H323" s="182">
        <v>2</v>
      </c>
      <c r="I323" s="183"/>
      <c r="J323" s="184">
        <f>ROUND(I323*H323,2)</f>
        <v>0</v>
      </c>
      <c r="K323" s="180" t="s">
        <v>515</v>
      </c>
      <c r="L323" s="39"/>
      <c r="M323" s="185" t="s">
        <v>1</v>
      </c>
      <c r="N323" s="186" t="s">
        <v>44</v>
      </c>
      <c r="O323" s="77"/>
      <c r="P323" s="187">
        <f>O323*H323</f>
        <v>0</v>
      </c>
      <c r="Q323" s="187">
        <v>0.0098899999999999995</v>
      </c>
      <c r="R323" s="187">
        <f>Q323*H323</f>
        <v>0.019779999999999999</v>
      </c>
      <c r="S323" s="187">
        <v>0</v>
      </c>
      <c r="T323" s="188">
        <f>S323*H323</f>
        <v>0</v>
      </c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R323" s="189" t="s">
        <v>235</v>
      </c>
      <c r="AT323" s="189" t="s">
        <v>231</v>
      </c>
      <c r="AU323" s="189" t="s">
        <v>89</v>
      </c>
      <c r="AY323" s="19" t="s">
        <v>230</v>
      </c>
      <c r="BE323" s="190">
        <f>IF(N323="základní",J323,0)</f>
        <v>0</v>
      </c>
      <c r="BF323" s="190">
        <f>IF(N323="snížená",J323,0)</f>
        <v>0</v>
      </c>
      <c r="BG323" s="190">
        <f>IF(N323="zákl. přenesená",J323,0)</f>
        <v>0</v>
      </c>
      <c r="BH323" s="190">
        <f>IF(N323="sníž. přenesená",J323,0)</f>
        <v>0</v>
      </c>
      <c r="BI323" s="190">
        <f>IF(N323="nulová",J323,0)</f>
        <v>0</v>
      </c>
      <c r="BJ323" s="19" t="s">
        <v>87</v>
      </c>
      <c r="BK323" s="190">
        <f>ROUND(I323*H323,2)</f>
        <v>0</v>
      </c>
      <c r="BL323" s="19" t="s">
        <v>235</v>
      </c>
      <c r="BM323" s="189" t="s">
        <v>4120</v>
      </c>
    </row>
    <row r="324" s="2" customFormat="1">
      <c r="A324" s="38"/>
      <c r="B324" s="39"/>
      <c r="C324" s="38"/>
      <c r="D324" s="191" t="s">
        <v>237</v>
      </c>
      <c r="E324" s="38"/>
      <c r="F324" s="192" t="s">
        <v>2205</v>
      </c>
      <c r="G324" s="38"/>
      <c r="H324" s="38"/>
      <c r="I324" s="193"/>
      <c r="J324" s="38"/>
      <c r="K324" s="38"/>
      <c r="L324" s="39"/>
      <c r="M324" s="194"/>
      <c r="N324" s="195"/>
      <c r="O324" s="77"/>
      <c r="P324" s="77"/>
      <c r="Q324" s="77"/>
      <c r="R324" s="77"/>
      <c r="S324" s="77"/>
      <c r="T324" s="7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T324" s="19" t="s">
        <v>237</v>
      </c>
      <c r="AU324" s="19" t="s">
        <v>89</v>
      </c>
    </row>
    <row r="325" s="2" customFormat="1">
      <c r="A325" s="38"/>
      <c r="B325" s="39"/>
      <c r="C325" s="38"/>
      <c r="D325" s="199" t="s">
        <v>397</v>
      </c>
      <c r="E325" s="38"/>
      <c r="F325" s="200" t="s">
        <v>2206</v>
      </c>
      <c r="G325" s="38"/>
      <c r="H325" s="38"/>
      <c r="I325" s="193"/>
      <c r="J325" s="38"/>
      <c r="K325" s="38"/>
      <c r="L325" s="39"/>
      <c r="M325" s="194"/>
      <c r="N325" s="195"/>
      <c r="O325" s="77"/>
      <c r="P325" s="77"/>
      <c r="Q325" s="77"/>
      <c r="R325" s="77"/>
      <c r="S325" s="77"/>
      <c r="T325" s="7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T325" s="19" t="s">
        <v>397</v>
      </c>
      <c r="AU325" s="19" t="s">
        <v>89</v>
      </c>
    </row>
    <row r="326" s="2" customFormat="1" ht="16.5" customHeight="1">
      <c r="A326" s="38"/>
      <c r="B326" s="177"/>
      <c r="C326" s="236" t="s">
        <v>455</v>
      </c>
      <c r="D326" s="236" t="s">
        <v>745</v>
      </c>
      <c r="E326" s="237" t="s">
        <v>4121</v>
      </c>
      <c r="F326" s="238" t="s">
        <v>4122</v>
      </c>
      <c r="G326" s="239" t="s">
        <v>458</v>
      </c>
      <c r="H326" s="240">
        <v>2</v>
      </c>
      <c r="I326" s="241"/>
      <c r="J326" s="242">
        <f>ROUND(I326*H326,2)</f>
        <v>0</v>
      </c>
      <c r="K326" s="238" t="s">
        <v>515</v>
      </c>
      <c r="L326" s="243"/>
      <c r="M326" s="244" t="s">
        <v>1</v>
      </c>
      <c r="N326" s="245" t="s">
        <v>44</v>
      </c>
      <c r="O326" s="77"/>
      <c r="P326" s="187">
        <f>O326*H326</f>
        <v>0</v>
      </c>
      <c r="Q326" s="187">
        <v>0.36199999999999999</v>
      </c>
      <c r="R326" s="187">
        <f>Q326*H326</f>
        <v>0.72399999999999998</v>
      </c>
      <c r="S326" s="187">
        <v>0</v>
      </c>
      <c r="T326" s="188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89" t="s">
        <v>260</v>
      </c>
      <c r="AT326" s="189" t="s">
        <v>745</v>
      </c>
      <c r="AU326" s="189" t="s">
        <v>89</v>
      </c>
      <c r="AY326" s="19" t="s">
        <v>230</v>
      </c>
      <c r="BE326" s="190">
        <f>IF(N326="základní",J326,0)</f>
        <v>0</v>
      </c>
      <c r="BF326" s="190">
        <f>IF(N326="snížená",J326,0)</f>
        <v>0</v>
      </c>
      <c r="BG326" s="190">
        <f>IF(N326="zákl. přenesená",J326,0)</f>
        <v>0</v>
      </c>
      <c r="BH326" s="190">
        <f>IF(N326="sníž. přenesená",J326,0)</f>
        <v>0</v>
      </c>
      <c r="BI326" s="190">
        <f>IF(N326="nulová",J326,0)</f>
        <v>0</v>
      </c>
      <c r="BJ326" s="19" t="s">
        <v>87</v>
      </c>
      <c r="BK326" s="190">
        <f>ROUND(I326*H326,2)</f>
        <v>0</v>
      </c>
      <c r="BL326" s="19" t="s">
        <v>235</v>
      </c>
      <c r="BM326" s="189" t="s">
        <v>4123</v>
      </c>
    </row>
    <row r="327" s="2" customFormat="1">
      <c r="A327" s="38"/>
      <c r="B327" s="39"/>
      <c r="C327" s="38"/>
      <c r="D327" s="191" t="s">
        <v>237</v>
      </c>
      <c r="E327" s="38"/>
      <c r="F327" s="192" t="s">
        <v>4122</v>
      </c>
      <c r="G327" s="38"/>
      <c r="H327" s="38"/>
      <c r="I327" s="193"/>
      <c r="J327" s="38"/>
      <c r="K327" s="38"/>
      <c r="L327" s="39"/>
      <c r="M327" s="194"/>
      <c r="N327" s="195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237</v>
      </c>
      <c r="AU327" s="19" t="s">
        <v>89</v>
      </c>
    </row>
    <row r="328" s="2" customFormat="1" ht="16.5" customHeight="1">
      <c r="A328" s="38"/>
      <c r="B328" s="177"/>
      <c r="C328" s="178" t="s">
        <v>460</v>
      </c>
      <c r="D328" s="178" t="s">
        <v>231</v>
      </c>
      <c r="E328" s="179" t="s">
        <v>4124</v>
      </c>
      <c r="F328" s="180" t="s">
        <v>4125</v>
      </c>
      <c r="G328" s="181" t="s">
        <v>458</v>
      </c>
      <c r="H328" s="182">
        <v>3</v>
      </c>
      <c r="I328" s="183"/>
      <c r="J328" s="184">
        <f>ROUND(I328*H328,2)</f>
        <v>0</v>
      </c>
      <c r="K328" s="180" t="s">
        <v>515</v>
      </c>
      <c r="L328" s="39"/>
      <c r="M328" s="185" t="s">
        <v>1</v>
      </c>
      <c r="N328" s="186" t="s">
        <v>44</v>
      </c>
      <c r="O328" s="77"/>
      <c r="P328" s="187">
        <f>O328*H328</f>
        <v>0</v>
      </c>
      <c r="Q328" s="187">
        <v>0.023939999999999999</v>
      </c>
      <c r="R328" s="187">
        <f>Q328*H328</f>
        <v>0.071819999999999995</v>
      </c>
      <c r="S328" s="187">
        <v>0</v>
      </c>
      <c r="T328" s="188">
        <f>S328*H328</f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189" t="s">
        <v>235</v>
      </c>
      <c r="AT328" s="189" t="s">
        <v>231</v>
      </c>
      <c r="AU328" s="189" t="s">
        <v>89</v>
      </c>
      <c r="AY328" s="19" t="s">
        <v>230</v>
      </c>
      <c r="BE328" s="190">
        <f>IF(N328="základní",J328,0)</f>
        <v>0</v>
      </c>
      <c r="BF328" s="190">
        <f>IF(N328="snížená",J328,0)</f>
        <v>0</v>
      </c>
      <c r="BG328" s="190">
        <f>IF(N328="zákl. přenesená",J328,0)</f>
        <v>0</v>
      </c>
      <c r="BH328" s="190">
        <f>IF(N328="sníž. přenesená",J328,0)</f>
        <v>0</v>
      </c>
      <c r="BI328" s="190">
        <f>IF(N328="nulová",J328,0)</f>
        <v>0</v>
      </c>
      <c r="BJ328" s="19" t="s">
        <v>87</v>
      </c>
      <c r="BK328" s="190">
        <f>ROUND(I328*H328,2)</f>
        <v>0</v>
      </c>
      <c r="BL328" s="19" t="s">
        <v>235</v>
      </c>
      <c r="BM328" s="189" t="s">
        <v>4126</v>
      </c>
    </row>
    <row r="329" s="2" customFormat="1">
      <c r="A329" s="38"/>
      <c r="B329" s="39"/>
      <c r="C329" s="38"/>
      <c r="D329" s="191" t="s">
        <v>237</v>
      </c>
      <c r="E329" s="38"/>
      <c r="F329" s="192" t="s">
        <v>4127</v>
      </c>
      <c r="G329" s="38"/>
      <c r="H329" s="38"/>
      <c r="I329" s="193"/>
      <c r="J329" s="38"/>
      <c r="K329" s="38"/>
      <c r="L329" s="39"/>
      <c r="M329" s="194"/>
      <c r="N329" s="195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237</v>
      </c>
      <c r="AU329" s="19" t="s">
        <v>89</v>
      </c>
    </row>
    <row r="330" s="2" customFormat="1">
      <c r="A330" s="38"/>
      <c r="B330" s="39"/>
      <c r="C330" s="38"/>
      <c r="D330" s="199" t="s">
        <v>397</v>
      </c>
      <c r="E330" s="38"/>
      <c r="F330" s="200" t="s">
        <v>4128</v>
      </c>
      <c r="G330" s="38"/>
      <c r="H330" s="38"/>
      <c r="I330" s="193"/>
      <c r="J330" s="38"/>
      <c r="K330" s="38"/>
      <c r="L330" s="39"/>
      <c r="M330" s="194"/>
      <c r="N330" s="195"/>
      <c r="O330" s="77"/>
      <c r="P330" s="77"/>
      <c r="Q330" s="77"/>
      <c r="R330" s="77"/>
      <c r="S330" s="77"/>
      <c r="T330" s="7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T330" s="19" t="s">
        <v>397</v>
      </c>
      <c r="AU330" s="19" t="s">
        <v>89</v>
      </c>
    </row>
    <row r="331" s="2" customFormat="1" ht="16.5" customHeight="1">
      <c r="A331" s="38"/>
      <c r="B331" s="177"/>
      <c r="C331" s="236" t="s">
        <v>464</v>
      </c>
      <c r="D331" s="236" t="s">
        <v>745</v>
      </c>
      <c r="E331" s="237" t="s">
        <v>4129</v>
      </c>
      <c r="F331" s="238" t="s">
        <v>4130</v>
      </c>
      <c r="G331" s="239" t="s">
        <v>458</v>
      </c>
      <c r="H331" s="240">
        <v>3</v>
      </c>
      <c r="I331" s="241"/>
      <c r="J331" s="242">
        <f>ROUND(I331*H331,2)</f>
        <v>0</v>
      </c>
      <c r="K331" s="238" t="s">
        <v>515</v>
      </c>
      <c r="L331" s="243"/>
      <c r="M331" s="244" t="s">
        <v>1</v>
      </c>
      <c r="N331" s="245" t="s">
        <v>44</v>
      </c>
      <c r="O331" s="77"/>
      <c r="P331" s="187">
        <f>O331*H331</f>
        <v>0</v>
      </c>
      <c r="Q331" s="187">
        <v>0.87</v>
      </c>
      <c r="R331" s="187">
        <f>Q331*H331</f>
        <v>2.6099999999999999</v>
      </c>
      <c r="S331" s="187">
        <v>0</v>
      </c>
      <c r="T331" s="188">
        <f>S331*H331</f>
        <v>0</v>
      </c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R331" s="189" t="s">
        <v>260</v>
      </c>
      <c r="AT331" s="189" t="s">
        <v>745</v>
      </c>
      <c r="AU331" s="189" t="s">
        <v>89</v>
      </c>
      <c r="AY331" s="19" t="s">
        <v>230</v>
      </c>
      <c r="BE331" s="190">
        <f>IF(N331="základní",J331,0)</f>
        <v>0</v>
      </c>
      <c r="BF331" s="190">
        <f>IF(N331="snížená",J331,0)</f>
        <v>0</v>
      </c>
      <c r="BG331" s="190">
        <f>IF(N331="zákl. přenesená",J331,0)</f>
        <v>0</v>
      </c>
      <c r="BH331" s="190">
        <f>IF(N331="sníž. přenesená",J331,0)</f>
        <v>0</v>
      </c>
      <c r="BI331" s="190">
        <f>IF(N331="nulová",J331,0)</f>
        <v>0</v>
      </c>
      <c r="BJ331" s="19" t="s">
        <v>87</v>
      </c>
      <c r="BK331" s="190">
        <f>ROUND(I331*H331,2)</f>
        <v>0</v>
      </c>
      <c r="BL331" s="19" t="s">
        <v>235</v>
      </c>
      <c r="BM331" s="189" t="s">
        <v>4131</v>
      </c>
    </row>
    <row r="332" s="2" customFormat="1">
      <c r="A332" s="38"/>
      <c r="B332" s="39"/>
      <c r="C332" s="38"/>
      <c r="D332" s="191" t="s">
        <v>237</v>
      </c>
      <c r="E332" s="38"/>
      <c r="F332" s="192" t="s">
        <v>4130</v>
      </c>
      <c r="G332" s="38"/>
      <c r="H332" s="38"/>
      <c r="I332" s="193"/>
      <c r="J332" s="38"/>
      <c r="K332" s="38"/>
      <c r="L332" s="39"/>
      <c r="M332" s="194"/>
      <c r="N332" s="195"/>
      <c r="O332" s="77"/>
      <c r="P332" s="77"/>
      <c r="Q332" s="77"/>
      <c r="R332" s="77"/>
      <c r="S332" s="77"/>
      <c r="T332" s="7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T332" s="19" t="s">
        <v>237</v>
      </c>
      <c r="AU332" s="19" t="s">
        <v>89</v>
      </c>
    </row>
    <row r="333" s="2" customFormat="1" ht="16.5" customHeight="1">
      <c r="A333" s="38"/>
      <c r="B333" s="177"/>
      <c r="C333" s="178" t="s">
        <v>471</v>
      </c>
      <c r="D333" s="178" t="s">
        <v>231</v>
      </c>
      <c r="E333" s="179" t="s">
        <v>4132</v>
      </c>
      <c r="F333" s="180" t="s">
        <v>4133</v>
      </c>
      <c r="G333" s="181" t="s">
        <v>543</v>
      </c>
      <c r="H333" s="182">
        <v>948.29999999999995</v>
      </c>
      <c r="I333" s="183"/>
      <c r="J333" s="184">
        <f>ROUND(I333*H333,2)</f>
        <v>0</v>
      </c>
      <c r="K333" s="180" t="s">
        <v>515</v>
      </c>
      <c r="L333" s="39"/>
      <c r="M333" s="185" t="s">
        <v>1</v>
      </c>
      <c r="N333" s="186" t="s">
        <v>44</v>
      </c>
      <c r="O333" s="77"/>
      <c r="P333" s="187">
        <f>O333*H333</f>
        <v>0</v>
      </c>
      <c r="Q333" s="187">
        <v>0.00019236000000000001</v>
      </c>
      <c r="R333" s="187">
        <f>Q333*H333</f>
        <v>0.182414988</v>
      </c>
      <c r="S333" s="187">
        <v>0</v>
      </c>
      <c r="T333" s="188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89" t="s">
        <v>235</v>
      </c>
      <c r="AT333" s="189" t="s">
        <v>231</v>
      </c>
      <c r="AU333" s="189" t="s">
        <v>89</v>
      </c>
      <c r="AY333" s="19" t="s">
        <v>230</v>
      </c>
      <c r="BE333" s="190">
        <f>IF(N333="základní",J333,0)</f>
        <v>0</v>
      </c>
      <c r="BF333" s="190">
        <f>IF(N333="snížená",J333,0)</f>
        <v>0</v>
      </c>
      <c r="BG333" s="190">
        <f>IF(N333="zákl. přenesená",J333,0)</f>
        <v>0</v>
      </c>
      <c r="BH333" s="190">
        <f>IF(N333="sníž. přenesená",J333,0)</f>
        <v>0</v>
      </c>
      <c r="BI333" s="190">
        <f>IF(N333="nulová",J333,0)</f>
        <v>0</v>
      </c>
      <c r="BJ333" s="19" t="s">
        <v>87</v>
      </c>
      <c r="BK333" s="190">
        <f>ROUND(I333*H333,2)</f>
        <v>0</v>
      </c>
      <c r="BL333" s="19" t="s">
        <v>235</v>
      </c>
      <c r="BM333" s="189" t="s">
        <v>4134</v>
      </c>
    </row>
    <row r="334" s="2" customFormat="1">
      <c r="A334" s="38"/>
      <c r="B334" s="39"/>
      <c r="C334" s="38"/>
      <c r="D334" s="191" t="s">
        <v>237</v>
      </c>
      <c r="E334" s="38"/>
      <c r="F334" s="192" t="s">
        <v>4135</v>
      </c>
      <c r="G334" s="38"/>
      <c r="H334" s="38"/>
      <c r="I334" s="193"/>
      <c r="J334" s="38"/>
      <c r="K334" s="38"/>
      <c r="L334" s="39"/>
      <c r="M334" s="194"/>
      <c r="N334" s="195"/>
      <c r="O334" s="77"/>
      <c r="P334" s="77"/>
      <c r="Q334" s="77"/>
      <c r="R334" s="77"/>
      <c r="S334" s="77"/>
      <c r="T334" s="7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T334" s="19" t="s">
        <v>237</v>
      </c>
      <c r="AU334" s="19" t="s">
        <v>89</v>
      </c>
    </row>
    <row r="335" s="2" customFormat="1">
      <c r="A335" s="38"/>
      <c r="B335" s="39"/>
      <c r="C335" s="38"/>
      <c r="D335" s="199" t="s">
        <v>397</v>
      </c>
      <c r="E335" s="38"/>
      <c r="F335" s="200" t="s">
        <v>4136</v>
      </c>
      <c r="G335" s="38"/>
      <c r="H335" s="38"/>
      <c r="I335" s="193"/>
      <c r="J335" s="38"/>
      <c r="K335" s="38"/>
      <c r="L335" s="39"/>
      <c r="M335" s="194"/>
      <c r="N335" s="195"/>
      <c r="O335" s="77"/>
      <c r="P335" s="77"/>
      <c r="Q335" s="77"/>
      <c r="R335" s="77"/>
      <c r="S335" s="77"/>
      <c r="T335" s="7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T335" s="19" t="s">
        <v>397</v>
      </c>
      <c r="AU335" s="19" t="s">
        <v>89</v>
      </c>
    </row>
    <row r="336" s="13" customFormat="1">
      <c r="A336" s="13"/>
      <c r="B336" s="205"/>
      <c r="C336" s="13"/>
      <c r="D336" s="191" t="s">
        <v>519</v>
      </c>
      <c r="E336" s="206" t="s">
        <v>1</v>
      </c>
      <c r="F336" s="207" t="s">
        <v>4003</v>
      </c>
      <c r="G336" s="13"/>
      <c r="H336" s="208">
        <v>16</v>
      </c>
      <c r="I336" s="209"/>
      <c r="J336" s="13"/>
      <c r="K336" s="13"/>
      <c r="L336" s="205"/>
      <c r="M336" s="210"/>
      <c r="N336" s="211"/>
      <c r="O336" s="211"/>
      <c r="P336" s="211"/>
      <c r="Q336" s="211"/>
      <c r="R336" s="211"/>
      <c r="S336" s="211"/>
      <c r="T336" s="21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06" t="s">
        <v>519</v>
      </c>
      <c r="AU336" s="206" t="s">
        <v>89</v>
      </c>
      <c r="AV336" s="13" t="s">
        <v>89</v>
      </c>
      <c r="AW336" s="13" t="s">
        <v>35</v>
      </c>
      <c r="AX336" s="13" t="s">
        <v>79</v>
      </c>
      <c r="AY336" s="206" t="s">
        <v>230</v>
      </c>
    </row>
    <row r="337" s="13" customFormat="1">
      <c r="A337" s="13"/>
      <c r="B337" s="205"/>
      <c r="C337" s="13"/>
      <c r="D337" s="191" t="s">
        <v>519</v>
      </c>
      <c r="E337" s="206" t="s">
        <v>1</v>
      </c>
      <c r="F337" s="207" t="s">
        <v>4013</v>
      </c>
      <c r="G337" s="13"/>
      <c r="H337" s="208">
        <v>68.099999999999994</v>
      </c>
      <c r="I337" s="209"/>
      <c r="J337" s="13"/>
      <c r="K337" s="13"/>
      <c r="L337" s="205"/>
      <c r="M337" s="210"/>
      <c r="N337" s="211"/>
      <c r="O337" s="211"/>
      <c r="P337" s="211"/>
      <c r="Q337" s="211"/>
      <c r="R337" s="211"/>
      <c r="S337" s="211"/>
      <c r="T337" s="21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06" t="s">
        <v>519</v>
      </c>
      <c r="AU337" s="206" t="s">
        <v>89</v>
      </c>
      <c r="AV337" s="13" t="s">
        <v>89</v>
      </c>
      <c r="AW337" s="13" t="s">
        <v>35</v>
      </c>
      <c r="AX337" s="13" t="s">
        <v>79</v>
      </c>
      <c r="AY337" s="206" t="s">
        <v>230</v>
      </c>
    </row>
    <row r="338" s="13" customFormat="1">
      <c r="A338" s="13"/>
      <c r="B338" s="205"/>
      <c r="C338" s="13"/>
      <c r="D338" s="191" t="s">
        <v>519</v>
      </c>
      <c r="E338" s="206" t="s">
        <v>1</v>
      </c>
      <c r="F338" s="207" t="s">
        <v>4023</v>
      </c>
      <c r="G338" s="13"/>
      <c r="H338" s="208">
        <v>864.20000000000005</v>
      </c>
      <c r="I338" s="209"/>
      <c r="J338" s="13"/>
      <c r="K338" s="13"/>
      <c r="L338" s="205"/>
      <c r="M338" s="210"/>
      <c r="N338" s="211"/>
      <c r="O338" s="211"/>
      <c r="P338" s="211"/>
      <c r="Q338" s="211"/>
      <c r="R338" s="211"/>
      <c r="S338" s="211"/>
      <c r="T338" s="21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06" t="s">
        <v>519</v>
      </c>
      <c r="AU338" s="206" t="s">
        <v>89</v>
      </c>
      <c r="AV338" s="13" t="s">
        <v>89</v>
      </c>
      <c r="AW338" s="13" t="s">
        <v>35</v>
      </c>
      <c r="AX338" s="13" t="s">
        <v>79</v>
      </c>
      <c r="AY338" s="206" t="s">
        <v>230</v>
      </c>
    </row>
    <row r="339" s="14" customFormat="1">
      <c r="A339" s="14"/>
      <c r="B339" s="213"/>
      <c r="C339" s="14"/>
      <c r="D339" s="191" t="s">
        <v>519</v>
      </c>
      <c r="E339" s="214" t="s">
        <v>1</v>
      </c>
      <c r="F339" s="215" t="s">
        <v>534</v>
      </c>
      <c r="G339" s="14"/>
      <c r="H339" s="216">
        <v>948.30000000000007</v>
      </c>
      <c r="I339" s="217"/>
      <c r="J339" s="14"/>
      <c r="K339" s="14"/>
      <c r="L339" s="213"/>
      <c r="M339" s="218"/>
      <c r="N339" s="219"/>
      <c r="O339" s="219"/>
      <c r="P339" s="219"/>
      <c r="Q339" s="219"/>
      <c r="R339" s="219"/>
      <c r="S339" s="219"/>
      <c r="T339" s="220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14" t="s">
        <v>519</v>
      </c>
      <c r="AU339" s="214" t="s">
        <v>89</v>
      </c>
      <c r="AV339" s="14" t="s">
        <v>235</v>
      </c>
      <c r="AW339" s="14" t="s">
        <v>35</v>
      </c>
      <c r="AX339" s="14" t="s">
        <v>87</v>
      </c>
      <c r="AY339" s="214" t="s">
        <v>230</v>
      </c>
    </row>
    <row r="340" s="2" customFormat="1" ht="16.5" customHeight="1">
      <c r="A340" s="38"/>
      <c r="B340" s="177"/>
      <c r="C340" s="178" t="s">
        <v>477</v>
      </c>
      <c r="D340" s="178" t="s">
        <v>231</v>
      </c>
      <c r="E340" s="179" t="s">
        <v>4137</v>
      </c>
      <c r="F340" s="180" t="s">
        <v>4138</v>
      </c>
      <c r="G340" s="181" t="s">
        <v>543</v>
      </c>
      <c r="H340" s="182">
        <v>948.29999999999995</v>
      </c>
      <c r="I340" s="183"/>
      <c r="J340" s="184">
        <f>ROUND(I340*H340,2)</f>
        <v>0</v>
      </c>
      <c r="K340" s="180" t="s">
        <v>515</v>
      </c>
      <c r="L340" s="39"/>
      <c r="M340" s="185" t="s">
        <v>1</v>
      </c>
      <c r="N340" s="186" t="s">
        <v>44</v>
      </c>
      <c r="O340" s="77"/>
      <c r="P340" s="187">
        <f>O340*H340</f>
        <v>0</v>
      </c>
      <c r="Q340" s="187">
        <v>6.9999999999999994E-05</v>
      </c>
      <c r="R340" s="187">
        <f>Q340*H340</f>
        <v>0.066380999999999996</v>
      </c>
      <c r="S340" s="187">
        <v>0</v>
      </c>
      <c r="T340" s="188">
        <f>S340*H340</f>
        <v>0</v>
      </c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R340" s="189" t="s">
        <v>235</v>
      </c>
      <c r="AT340" s="189" t="s">
        <v>231</v>
      </c>
      <c r="AU340" s="189" t="s">
        <v>89</v>
      </c>
      <c r="AY340" s="19" t="s">
        <v>230</v>
      </c>
      <c r="BE340" s="190">
        <f>IF(N340="základní",J340,0)</f>
        <v>0</v>
      </c>
      <c r="BF340" s="190">
        <f>IF(N340="snížená",J340,0)</f>
        <v>0</v>
      </c>
      <c r="BG340" s="190">
        <f>IF(N340="zákl. přenesená",J340,0)</f>
        <v>0</v>
      </c>
      <c r="BH340" s="190">
        <f>IF(N340="sníž. přenesená",J340,0)</f>
        <v>0</v>
      </c>
      <c r="BI340" s="190">
        <f>IF(N340="nulová",J340,0)</f>
        <v>0</v>
      </c>
      <c r="BJ340" s="19" t="s">
        <v>87</v>
      </c>
      <c r="BK340" s="190">
        <f>ROUND(I340*H340,2)</f>
        <v>0</v>
      </c>
      <c r="BL340" s="19" t="s">
        <v>235</v>
      </c>
      <c r="BM340" s="189" t="s">
        <v>4139</v>
      </c>
    </row>
    <row r="341" s="2" customFormat="1">
      <c r="A341" s="38"/>
      <c r="B341" s="39"/>
      <c r="C341" s="38"/>
      <c r="D341" s="191" t="s">
        <v>237</v>
      </c>
      <c r="E341" s="38"/>
      <c r="F341" s="192" t="s">
        <v>4140</v>
      </c>
      <c r="G341" s="38"/>
      <c r="H341" s="38"/>
      <c r="I341" s="193"/>
      <c r="J341" s="38"/>
      <c r="K341" s="38"/>
      <c r="L341" s="39"/>
      <c r="M341" s="194"/>
      <c r="N341" s="195"/>
      <c r="O341" s="77"/>
      <c r="P341" s="77"/>
      <c r="Q341" s="77"/>
      <c r="R341" s="77"/>
      <c r="S341" s="77"/>
      <c r="T341" s="7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T341" s="19" t="s">
        <v>237</v>
      </c>
      <c r="AU341" s="19" t="s">
        <v>89</v>
      </c>
    </row>
    <row r="342" s="2" customFormat="1">
      <c r="A342" s="38"/>
      <c r="B342" s="39"/>
      <c r="C342" s="38"/>
      <c r="D342" s="199" t="s">
        <v>397</v>
      </c>
      <c r="E342" s="38"/>
      <c r="F342" s="200" t="s">
        <v>4141</v>
      </c>
      <c r="G342" s="38"/>
      <c r="H342" s="38"/>
      <c r="I342" s="193"/>
      <c r="J342" s="38"/>
      <c r="K342" s="38"/>
      <c r="L342" s="39"/>
      <c r="M342" s="194"/>
      <c r="N342" s="195"/>
      <c r="O342" s="77"/>
      <c r="P342" s="77"/>
      <c r="Q342" s="77"/>
      <c r="R342" s="77"/>
      <c r="S342" s="77"/>
      <c r="T342" s="7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T342" s="19" t="s">
        <v>397</v>
      </c>
      <c r="AU342" s="19" t="s">
        <v>89</v>
      </c>
    </row>
    <row r="343" s="12" customFormat="1" ht="22.8" customHeight="1">
      <c r="A343" s="12"/>
      <c r="B343" s="166"/>
      <c r="C343" s="12"/>
      <c r="D343" s="167" t="s">
        <v>78</v>
      </c>
      <c r="E343" s="197" t="s">
        <v>1100</v>
      </c>
      <c r="F343" s="197" t="s">
        <v>4142</v>
      </c>
      <c r="G343" s="12"/>
      <c r="H343" s="12"/>
      <c r="I343" s="169"/>
      <c r="J343" s="198">
        <f>BK343</f>
        <v>0</v>
      </c>
      <c r="K343" s="12"/>
      <c r="L343" s="166"/>
      <c r="M343" s="171"/>
      <c r="N343" s="172"/>
      <c r="O343" s="172"/>
      <c r="P343" s="173">
        <f>SUM(P344:P351)</f>
        <v>0</v>
      </c>
      <c r="Q343" s="172"/>
      <c r="R343" s="173">
        <f>SUM(R344:R351)</f>
        <v>0.11599999999999999</v>
      </c>
      <c r="S343" s="172"/>
      <c r="T343" s="174">
        <f>SUM(T344:T351)</f>
        <v>0</v>
      </c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R343" s="167" t="s">
        <v>87</v>
      </c>
      <c r="AT343" s="175" t="s">
        <v>78</v>
      </c>
      <c r="AU343" s="175" t="s">
        <v>87</v>
      </c>
      <c r="AY343" s="167" t="s">
        <v>230</v>
      </c>
      <c r="BK343" s="176">
        <f>SUM(BK344:BK351)</f>
        <v>0</v>
      </c>
    </row>
    <row r="344" s="2" customFormat="1" ht="24.15" customHeight="1">
      <c r="A344" s="38"/>
      <c r="B344" s="177"/>
      <c r="C344" s="178" t="s">
        <v>483</v>
      </c>
      <c r="D344" s="178" t="s">
        <v>231</v>
      </c>
      <c r="E344" s="179" t="s">
        <v>4143</v>
      </c>
      <c r="F344" s="180" t="s">
        <v>4144</v>
      </c>
      <c r="G344" s="181" t="s">
        <v>458</v>
      </c>
      <c r="H344" s="182">
        <v>11</v>
      </c>
      <c r="I344" s="183"/>
      <c r="J344" s="184">
        <f>ROUND(I344*H344,2)</f>
        <v>0</v>
      </c>
      <c r="K344" s="180" t="s">
        <v>1</v>
      </c>
      <c r="L344" s="39"/>
      <c r="M344" s="185" t="s">
        <v>1</v>
      </c>
      <c r="N344" s="186" t="s">
        <v>44</v>
      </c>
      <c r="O344" s="77"/>
      <c r="P344" s="187">
        <f>O344*H344</f>
        <v>0</v>
      </c>
      <c r="Q344" s="187">
        <v>0.002</v>
      </c>
      <c r="R344" s="187">
        <f>Q344*H344</f>
        <v>0.021999999999999999</v>
      </c>
      <c r="S344" s="187">
        <v>0</v>
      </c>
      <c r="T344" s="188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89" t="s">
        <v>235</v>
      </c>
      <c r="AT344" s="189" t="s">
        <v>231</v>
      </c>
      <c r="AU344" s="189" t="s">
        <v>89</v>
      </c>
      <c r="AY344" s="19" t="s">
        <v>230</v>
      </c>
      <c r="BE344" s="190">
        <f>IF(N344="základní",J344,0)</f>
        <v>0</v>
      </c>
      <c r="BF344" s="190">
        <f>IF(N344="snížená",J344,0)</f>
        <v>0</v>
      </c>
      <c r="BG344" s="190">
        <f>IF(N344="zákl. přenesená",J344,0)</f>
        <v>0</v>
      </c>
      <c r="BH344" s="190">
        <f>IF(N344="sníž. přenesená",J344,0)</f>
        <v>0</v>
      </c>
      <c r="BI344" s="190">
        <f>IF(N344="nulová",J344,0)</f>
        <v>0</v>
      </c>
      <c r="BJ344" s="19" t="s">
        <v>87</v>
      </c>
      <c r="BK344" s="190">
        <f>ROUND(I344*H344,2)</f>
        <v>0</v>
      </c>
      <c r="BL344" s="19" t="s">
        <v>235</v>
      </c>
      <c r="BM344" s="189" t="s">
        <v>4145</v>
      </c>
    </row>
    <row r="345" s="2" customFormat="1">
      <c r="A345" s="38"/>
      <c r="B345" s="39"/>
      <c r="C345" s="38"/>
      <c r="D345" s="191" t="s">
        <v>237</v>
      </c>
      <c r="E345" s="38"/>
      <c r="F345" s="192" t="s">
        <v>4144</v>
      </c>
      <c r="G345" s="38"/>
      <c r="H345" s="38"/>
      <c r="I345" s="193"/>
      <c r="J345" s="38"/>
      <c r="K345" s="38"/>
      <c r="L345" s="39"/>
      <c r="M345" s="194"/>
      <c r="N345" s="195"/>
      <c r="O345" s="77"/>
      <c r="P345" s="77"/>
      <c r="Q345" s="77"/>
      <c r="R345" s="77"/>
      <c r="S345" s="77"/>
      <c r="T345" s="7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237</v>
      </c>
      <c r="AU345" s="19" t="s">
        <v>89</v>
      </c>
    </row>
    <row r="346" s="13" customFormat="1">
      <c r="A346" s="13"/>
      <c r="B346" s="205"/>
      <c r="C346" s="13"/>
      <c r="D346" s="191" t="s">
        <v>519</v>
      </c>
      <c r="E346" s="206" t="s">
        <v>1</v>
      </c>
      <c r="F346" s="207" t="s">
        <v>4146</v>
      </c>
      <c r="G346" s="13"/>
      <c r="H346" s="208">
        <v>11</v>
      </c>
      <c r="I346" s="209"/>
      <c r="J346" s="13"/>
      <c r="K346" s="13"/>
      <c r="L346" s="205"/>
      <c r="M346" s="210"/>
      <c r="N346" s="211"/>
      <c r="O346" s="211"/>
      <c r="P346" s="211"/>
      <c r="Q346" s="211"/>
      <c r="R346" s="211"/>
      <c r="S346" s="211"/>
      <c r="T346" s="21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06" t="s">
        <v>519</v>
      </c>
      <c r="AU346" s="206" t="s">
        <v>89</v>
      </c>
      <c r="AV346" s="13" t="s">
        <v>89</v>
      </c>
      <c r="AW346" s="13" t="s">
        <v>35</v>
      </c>
      <c r="AX346" s="13" t="s">
        <v>79</v>
      </c>
      <c r="AY346" s="206" t="s">
        <v>230</v>
      </c>
    </row>
    <row r="347" s="14" customFormat="1">
      <c r="A347" s="14"/>
      <c r="B347" s="213"/>
      <c r="C347" s="14"/>
      <c r="D347" s="191" t="s">
        <v>519</v>
      </c>
      <c r="E347" s="214" t="s">
        <v>1</v>
      </c>
      <c r="F347" s="215" t="s">
        <v>534</v>
      </c>
      <c r="G347" s="14"/>
      <c r="H347" s="216">
        <v>11</v>
      </c>
      <c r="I347" s="217"/>
      <c r="J347" s="14"/>
      <c r="K347" s="14"/>
      <c r="L347" s="213"/>
      <c r="M347" s="218"/>
      <c r="N347" s="219"/>
      <c r="O347" s="219"/>
      <c r="P347" s="219"/>
      <c r="Q347" s="219"/>
      <c r="R347" s="219"/>
      <c r="S347" s="219"/>
      <c r="T347" s="220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14" t="s">
        <v>519</v>
      </c>
      <c r="AU347" s="214" t="s">
        <v>89</v>
      </c>
      <c r="AV347" s="14" t="s">
        <v>235</v>
      </c>
      <c r="AW347" s="14" t="s">
        <v>35</v>
      </c>
      <c r="AX347" s="14" t="s">
        <v>87</v>
      </c>
      <c r="AY347" s="214" t="s">
        <v>230</v>
      </c>
    </row>
    <row r="348" s="2" customFormat="1" ht="24.15" customHeight="1">
      <c r="A348" s="38"/>
      <c r="B348" s="177"/>
      <c r="C348" s="178" t="s">
        <v>488</v>
      </c>
      <c r="D348" s="178" t="s">
        <v>231</v>
      </c>
      <c r="E348" s="179" t="s">
        <v>4147</v>
      </c>
      <c r="F348" s="180" t="s">
        <v>4148</v>
      </c>
      <c r="G348" s="181" t="s">
        <v>458</v>
      </c>
      <c r="H348" s="182">
        <v>47</v>
      </c>
      <c r="I348" s="183"/>
      <c r="J348" s="184">
        <f>ROUND(I348*H348,2)</f>
        <v>0</v>
      </c>
      <c r="K348" s="180" t="s">
        <v>1</v>
      </c>
      <c r="L348" s="39"/>
      <c r="M348" s="185" t="s">
        <v>1</v>
      </c>
      <c r="N348" s="186" t="s">
        <v>44</v>
      </c>
      <c r="O348" s="77"/>
      <c r="P348" s="187">
        <f>O348*H348</f>
        <v>0</v>
      </c>
      <c r="Q348" s="187">
        <v>0.002</v>
      </c>
      <c r="R348" s="187">
        <f>Q348*H348</f>
        <v>0.094</v>
      </c>
      <c r="S348" s="187">
        <v>0</v>
      </c>
      <c r="T348" s="188">
        <f>S348*H348</f>
        <v>0</v>
      </c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189" t="s">
        <v>235</v>
      </c>
      <c r="AT348" s="189" t="s">
        <v>231</v>
      </c>
      <c r="AU348" s="189" t="s">
        <v>89</v>
      </c>
      <c r="AY348" s="19" t="s">
        <v>230</v>
      </c>
      <c r="BE348" s="190">
        <f>IF(N348="základní",J348,0)</f>
        <v>0</v>
      </c>
      <c r="BF348" s="190">
        <f>IF(N348="snížená",J348,0)</f>
        <v>0</v>
      </c>
      <c r="BG348" s="190">
        <f>IF(N348="zákl. přenesená",J348,0)</f>
        <v>0</v>
      </c>
      <c r="BH348" s="190">
        <f>IF(N348="sníž. přenesená",J348,0)</f>
        <v>0</v>
      </c>
      <c r="BI348" s="190">
        <f>IF(N348="nulová",J348,0)</f>
        <v>0</v>
      </c>
      <c r="BJ348" s="19" t="s">
        <v>87</v>
      </c>
      <c r="BK348" s="190">
        <f>ROUND(I348*H348,2)</f>
        <v>0</v>
      </c>
      <c r="BL348" s="19" t="s">
        <v>235</v>
      </c>
      <c r="BM348" s="189" t="s">
        <v>4149</v>
      </c>
    </row>
    <row r="349" s="2" customFormat="1">
      <c r="A349" s="38"/>
      <c r="B349" s="39"/>
      <c r="C349" s="38"/>
      <c r="D349" s="191" t="s">
        <v>237</v>
      </c>
      <c r="E349" s="38"/>
      <c r="F349" s="192" t="s">
        <v>4148</v>
      </c>
      <c r="G349" s="38"/>
      <c r="H349" s="38"/>
      <c r="I349" s="193"/>
      <c r="J349" s="38"/>
      <c r="K349" s="38"/>
      <c r="L349" s="39"/>
      <c r="M349" s="194"/>
      <c r="N349" s="195"/>
      <c r="O349" s="77"/>
      <c r="P349" s="77"/>
      <c r="Q349" s="77"/>
      <c r="R349" s="77"/>
      <c r="S349" s="77"/>
      <c r="T349" s="7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T349" s="19" t="s">
        <v>237</v>
      </c>
      <c r="AU349" s="19" t="s">
        <v>89</v>
      </c>
    </row>
    <row r="350" s="13" customFormat="1">
      <c r="A350" s="13"/>
      <c r="B350" s="205"/>
      <c r="C350" s="13"/>
      <c r="D350" s="191" t="s">
        <v>519</v>
      </c>
      <c r="E350" s="206" t="s">
        <v>1</v>
      </c>
      <c r="F350" s="207" t="s">
        <v>4150</v>
      </c>
      <c r="G350" s="13"/>
      <c r="H350" s="208">
        <v>47</v>
      </c>
      <c r="I350" s="209"/>
      <c r="J350" s="13"/>
      <c r="K350" s="13"/>
      <c r="L350" s="205"/>
      <c r="M350" s="210"/>
      <c r="N350" s="211"/>
      <c r="O350" s="211"/>
      <c r="P350" s="211"/>
      <c r="Q350" s="211"/>
      <c r="R350" s="211"/>
      <c r="S350" s="211"/>
      <c r="T350" s="21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06" t="s">
        <v>519</v>
      </c>
      <c r="AU350" s="206" t="s">
        <v>89</v>
      </c>
      <c r="AV350" s="13" t="s">
        <v>89</v>
      </c>
      <c r="AW350" s="13" t="s">
        <v>35</v>
      </c>
      <c r="AX350" s="13" t="s">
        <v>79</v>
      </c>
      <c r="AY350" s="206" t="s">
        <v>230</v>
      </c>
    </row>
    <row r="351" s="14" customFormat="1">
      <c r="A351" s="14"/>
      <c r="B351" s="213"/>
      <c r="C351" s="14"/>
      <c r="D351" s="191" t="s">
        <v>519</v>
      </c>
      <c r="E351" s="214" t="s">
        <v>1</v>
      </c>
      <c r="F351" s="215" t="s">
        <v>534</v>
      </c>
      <c r="G351" s="14"/>
      <c r="H351" s="216">
        <v>47</v>
      </c>
      <c r="I351" s="217"/>
      <c r="J351" s="14"/>
      <c r="K351" s="14"/>
      <c r="L351" s="213"/>
      <c r="M351" s="218"/>
      <c r="N351" s="219"/>
      <c r="O351" s="219"/>
      <c r="P351" s="219"/>
      <c r="Q351" s="219"/>
      <c r="R351" s="219"/>
      <c r="S351" s="219"/>
      <c r="T351" s="220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14" t="s">
        <v>519</v>
      </c>
      <c r="AU351" s="214" t="s">
        <v>89</v>
      </c>
      <c r="AV351" s="14" t="s">
        <v>235</v>
      </c>
      <c r="AW351" s="14" t="s">
        <v>35</v>
      </c>
      <c r="AX351" s="14" t="s">
        <v>87</v>
      </c>
      <c r="AY351" s="214" t="s">
        <v>230</v>
      </c>
    </row>
    <row r="352" s="12" customFormat="1" ht="22.8" customHeight="1">
      <c r="A352" s="12"/>
      <c r="B352" s="166"/>
      <c r="C352" s="12"/>
      <c r="D352" s="167" t="s">
        <v>78</v>
      </c>
      <c r="E352" s="197" t="s">
        <v>1121</v>
      </c>
      <c r="F352" s="197" t="s">
        <v>4151</v>
      </c>
      <c r="G352" s="12"/>
      <c r="H352" s="12"/>
      <c r="I352" s="169"/>
      <c r="J352" s="198">
        <f>BK352</f>
        <v>0</v>
      </c>
      <c r="K352" s="12"/>
      <c r="L352" s="166"/>
      <c r="M352" s="171"/>
      <c r="N352" s="172"/>
      <c r="O352" s="172"/>
      <c r="P352" s="173">
        <f>SUM(P353:P427)</f>
        <v>0</v>
      </c>
      <c r="Q352" s="172"/>
      <c r="R352" s="173">
        <f>SUM(R353:R427)</f>
        <v>3.2292399999999999</v>
      </c>
      <c r="S352" s="172"/>
      <c r="T352" s="174">
        <f>SUM(T353:T427)</f>
        <v>0</v>
      </c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R352" s="167" t="s">
        <v>87</v>
      </c>
      <c r="AT352" s="175" t="s">
        <v>78</v>
      </c>
      <c r="AU352" s="175" t="s">
        <v>87</v>
      </c>
      <c r="AY352" s="167" t="s">
        <v>230</v>
      </c>
      <c r="BK352" s="176">
        <f>SUM(BK353:BK427)</f>
        <v>0</v>
      </c>
    </row>
    <row r="353" s="2" customFormat="1" ht="16.5" customHeight="1">
      <c r="A353" s="38"/>
      <c r="B353" s="177"/>
      <c r="C353" s="178" t="s">
        <v>494</v>
      </c>
      <c r="D353" s="178" t="s">
        <v>231</v>
      </c>
      <c r="E353" s="179" t="s">
        <v>4152</v>
      </c>
      <c r="F353" s="180" t="s">
        <v>4153</v>
      </c>
      <c r="G353" s="181" t="s">
        <v>458</v>
      </c>
      <c r="H353" s="182">
        <v>2</v>
      </c>
      <c r="I353" s="183"/>
      <c r="J353" s="184">
        <f>ROUND(I353*H353,2)</f>
        <v>0</v>
      </c>
      <c r="K353" s="180" t="s">
        <v>515</v>
      </c>
      <c r="L353" s="39"/>
      <c r="M353" s="185" t="s">
        <v>1</v>
      </c>
      <c r="N353" s="186" t="s">
        <v>44</v>
      </c>
      <c r="O353" s="77"/>
      <c r="P353" s="187">
        <f>O353*H353</f>
        <v>0</v>
      </c>
      <c r="Q353" s="187">
        <v>0.0016199999999999999</v>
      </c>
      <c r="R353" s="187">
        <f>Q353*H353</f>
        <v>0.0032399999999999998</v>
      </c>
      <c r="S353" s="187">
        <v>0</v>
      </c>
      <c r="T353" s="188">
        <f>S353*H353</f>
        <v>0</v>
      </c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R353" s="189" t="s">
        <v>235</v>
      </c>
      <c r="AT353" s="189" t="s">
        <v>231</v>
      </c>
      <c r="AU353" s="189" t="s">
        <v>89</v>
      </c>
      <c r="AY353" s="19" t="s">
        <v>230</v>
      </c>
      <c r="BE353" s="190">
        <f>IF(N353="základní",J353,0)</f>
        <v>0</v>
      </c>
      <c r="BF353" s="190">
        <f>IF(N353="snížená",J353,0)</f>
        <v>0</v>
      </c>
      <c r="BG353" s="190">
        <f>IF(N353="zákl. přenesená",J353,0)</f>
        <v>0</v>
      </c>
      <c r="BH353" s="190">
        <f>IF(N353="sníž. přenesená",J353,0)</f>
        <v>0</v>
      </c>
      <c r="BI353" s="190">
        <f>IF(N353="nulová",J353,0)</f>
        <v>0</v>
      </c>
      <c r="BJ353" s="19" t="s">
        <v>87</v>
      </c>
      <c r="BK353" s="190">
        <f>ROUND(I353*H353,2)</f>
        <v>0</v>
      </c>
      <c r="BL353" s="19" t="s">
        <v>235</v>
      </c>
      <c r="BM353" s="189" t="s">
        <v>4154</v>
      </c>
    </row>
    <row r="354" s="2" customFormat="1">
      <c r="A354" s="38"/>
      <c r="B354" s="39"/>
      <c r="C354" s="38"/>
      <c r="D354" s="191" t="s">
        <v>237</v>
      </c>
      <c r="E354" s="38"/>
      <c r="F354" s="192" t="s">
        <v>4155</v>
      </c>
      <c r="G354" s="38"/>
      <c r="H354" s="38"/>
      <c r="I354" s="193"/>
      <c r="J354" s="38"/>
      <c r="K354" s="38"/>
      <c r="L354" s="39"/>
      <c r="M354" s="194"/>
      <c r="N354" s="195"/>
      <c r="O354" s="77"/>
      <c r="P354" s="77"/>
      <c r="Q354" s="77"/>
      <c r="R354" s="77"/>
      <c r="S354" s="77"/>
      <c r="T354" s="7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T354" s="19" t="s">
        <v>237</v>
      </c>
      <c r="AU354" s="19" t="s">
        <v>89</v>
      </c>
    </row>
    <row r="355" s="2" customFormat="1">
      <c r="A355" s="38"/>
      <c r="B355" s="39"/>
      <c r="C355" s="38"/>
      <c r="D355" s="199" t="s">
        <v>397</v>
      </c>
      <c r="E355" s="38"/>
      <c r="F355" s="200" t="s">
        <v>4156</v>
      </c>
      <c r="G355" s="38"/>
      <c r="H355" s="38"/>
      <c r="I355" s="193"/>
      <c r="J355" s="38"/>
      <c r="K355" s="38"/>
      <c r="L355" s="39"/>
      <c r="M355" s="194"/>
      <c r="N355" s="195"/>
      <c r="O355" s="77"/>
      <c r="P355" s="77"/>
      <c r="Q355" s="77"/>
      <c r="R355" s="77"/>
      <c r="S355" s="77"/>
      <c r="T355" s="7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T355" s="19" t="s">
        <v>397</v>
      </c>
      <c r="AU355" s="19" t="s">
        <v>89</v>
      </c>
    </row>
    <row r="356" s="13" customFormat="1">
      <c r="A356" s="13"/>
      <c r="B356" s="205"/>
      <c r="C356" s="13"/>
      <c r="D356" s="191" t="s">
        <v>519</v>
      </c>
      <c r="E356" s="206" t="s">
        <v>1</v>
      </c>
      <c r="F356" s="207" t="s">
        <v>3937</v>
      </c>
      <c r="G356" s="13"/>
      <c r="H356" s="208">
        <v>2</v>
      </c>
      <c r="I356" s="209"/>
      <c r="J356" s="13"/>
      <c r="K356" s="13"/>
      <c r="L356" s="205"/>
      <c r="M356" s="210"/>
      <c r="N356" s="211"/>
      <c r="O356" s="211"/>
      <c r="P356" s="211"/>
      <c r="Q356" s="211"/>
      <c r="R356" s="211"/>
      <c r="S356" s="211"/>
      <c r="T356" s="21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06" t="s">
        <v>519</v>
      </c>
      <c r="AU356" s="206" t="s">
        <v>89</v>
      </c>
      <c r="AV356" s="13" t="s">
        <v>89</v>
      </c>
      <c r="AW356" s="13" t="s">
        <v>35</v>
      </c>
      <c r="AX356" s="13" t="s">
        <v>79</v>
      </c>
      <c r="AY356" s="206" t="s">
        <v>230</v>
      </c>
    </row>
    <row r="357" s="14" customFormat="1">
      <c r="A357" s="14"/>
      <c r="B357" s="213"/>
      <c r="C357" s="14"/>
      <c r="D357" s="191" t="s">
        <v>519</v>
      </c>
      <c r="E357" s="214" t="s">
        <v>1</v>
      </c>
      <c r="F357" s="215" t="s">
        <v>534</v>
      </c>
      <c r="G357" s="14"/>
      <c r="H357" s="216">
        <v>2</v>
      </c>
      <c r="I357" s="217"/>
      <c r="J357" s="14"/>
      <c r="K357" s="14"/>
      <c r="L357" s="213"/>
      <c r="M357" s="218"/>
      <c r="N357" s="219"/>
      <c r="O357" s="219"/>
      <c r="P357" s="219"/>
      <c r="Q357" s="219"/>
      <c r="R357" s="219"/>
      <c r="S357" s="219"/>
      <c r="T357" s="220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14" t="s">
        <v>519</v>
      </c>
      <c r="AU357" s="214" t="s">
        <v>89</v>
      </c>
      <c r="AV357" s="14" t="s">
        <v>235</v>
      </c>
      <c r="AW357" s="14" t="s">
        <v>35</v>
      </c>
      <c r="AX357" s="14" t="s">
        <v>87</v>
      </c>
      <c r="AY357" s="214" t="s">
        <v>230</v>
      </c>
    </row>
    <row r="358" s="2" customFormat="1" ht="16.5" customHeight="1">
      <c r="A358" s="38"/>
      <c r="B358" s="177"/>
      <c r="C358" s="236" t="s">
        <v>937</v>
      </c>
      <c r="D358" s="236" t="s">
        <v>745</v>
      </c>
      <c r="E358" s="237" t="s">
        <v>4157</v>
      </c>
      <c r="F358" s="238" t="s">
        <v>4158</v>
      </c>
      <c r="G358" s="239" t="s">
        <v>458</v>
      </c>
      <c r="H358" s="240">
        <v>2</v>
      </c>
      <c r="I358" s="241"/>
      <c r="J358" s="242">
        <f>ROUND(I358*H358,2)</f>
        <v>0</v>
      </c>
      <c r="K358" s="238" t="s">
        <v>515</v>
      </c>
      <c r="L358" s="243"/>
      <c r="M358" s="244" t="s">
        <v>1</v>
      </c>
      <c r="N358" s="245" t="s">
        <v>44</v>
      </c>
      <c r="O358" s="77"/>
      <c r="P358" s="187">
        <f>O358*H358</f>
        <v>0</v>
      </c>
      <c r="Q358" s="187">
        <v>0.017999999999999999</v>
      </c>
      <c r="R358" s="187">
        <f>Q358*H358</f>
        <v>0.035999999999999997</v>
      </c>
      <c r="S358" s="187">
        <v>0</v>
      </c>
      <c r="T358" s="188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89" t="s">
        <v>260</v>
      </c>
      <c r="AT358" s="189" t="s">
        <v>745</v>
      </c>
      <c r="AU358" s="189" t="s">
        <v>89</v>
      </c>
      <c r="AY358" s="19" t="s">
        <v>230</v>
      </c>
      <c r="BE358" s="190">
        <f>IF(N358="základní",J358,0)</f>
        <v>0</v>
      </c>
      <c r="BF358" s="190">
        <f>IF(N358="snížená",J358,0)</f>
        <v>0</v>
      </c>
      <c r="BG358" s="190">
        <f>IF(N358="zákl. přenesená",J358,0)</f>
        <v>0</v>
      </c>
      <c r="BH358" s="190">
        <f>IF(N358="sníž. přenesená",J358,0)</f>
        <v>0</v>
      </c>
      <c r="BI358" s="190">
        <f>IF(N358="nulová",J358,0)</f>
        <v>0</v>
      </c>
      <c r="BJ358" s="19" t="s">
        <v>87</v>
      </c>
      <c r="BK358" s="190">
        <f>ROUND(I358*H358,2)</f>
        <v>0</v>
      </c>
      <c r="BL358" s="19" t="s">
        <v>235</v>
      </c>
      <c r="BM358" s="189" t="s">
        <v>4159</v>
      </c>
    </row>
    <row r="359" s="2" customFormat="1">
      <c r="A359" s="38"/>
      <c r="B359" s="39"/>
      <c r="C359" s="38"/>
      <c r="D359" s="191" t="s">
        <v>237</v>
      </c>
      <c r="E359" s="38"/>
      <c r="F359" s="192" t="s">
        <v>4158</v>
      </c>
      <c r="G359" s="38"/>
      <c r="H359" s="38"/>
      <c r="I359" s="193"/>
      <c r="J359" s="38"/>
      <c r="K359" s="38"/>
      <c r="L359" s="39"/>
      <c r="M359" s="194"/>
      <c r="N359" s="195"/>
      <c r="O359" s="77"/>
      <c r="P359" s="77"/>
      <c r="Q359" s="77"/>
      <c r="R359" s="77"/>
      <c r="S359" s="77"/>
      <c r="T359" s="7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T359" s="19" t="s">
        <v>237</v>
      </c>
      <c r="AU359" s="19" t="s">
        <v>89</v>
      </c>
    </row>
    <row r="360" s="2" customFormat="1" ht="16.5" customHeight="1">
      <c r="A360" s="38"/>
      <c r="B360" s="177"/>
      <c r="C360" s="178" t="s">
        <v>944</v>
      </c>
      <c r="D360" s="178" t="s">
        <v>231</v>
      </c>
      <c r="E360" s="179" t="s">
        <v>4160</v>
      </c>
      <c r="F360" s="180" t="s">
        <v>4161</v>
      </c>
      <c r="G360" s="181" t="s">
        <v>458</v>
      </c>
      <c r="H360" s="182">
        <v>2</v>
      </c>
      <c r="I360" s="183"/>
      <c r="J360" s="184">
        <f>ROUND(I360*H360,2)</f>
        <v>0</v>
      </c>
      <c r="K360" s="180" t="s">
        <v>515</v>
      </c>
      <c r="L360" s="39"/>
      <c r="M360" s="185" t="s">
        <v>1</v>
      </c>
      <c r="N360" s="186" t="s">
        <v>44</v>
      </c>
      <c r="O360" s="77"/>
      <c r="P360" s="187">
        <f>O360*H360</f>
        <v>0</v>
      </c>
      <c r="Q360" s="187">
        <v>0.0013600000000000001</v>
      </c>
      <c r="R360" s="187">
        <f>Q360*H360</f>
        <v>0.0027200000000000002</v>
      </c>
      <c r="S360" s="187">
        <v>0</v>
      </c>
      <c r="T360" s="188">
        <f>S360*H360</f>
        <v>0</v>
      </c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R360" s="189" t="s">
        <v>235</v>
      </c>
      <c r="AT360" s="189" t="s">
        <v>231</v>
      </c>
      <c r="AU360" s="189" t="s">
        <v>89</v>
      </c>
      <c r="AY360" s="19" t="s">
        <v>230</v>
      </c>
      <c r="BE360" s="190">
        <f>IF(N360="základní",J360,0)</f>
        <v>0</v>
      </c>
      <c r="BF360" s="190">
        <f>IF(N360="snížená",J360,0)</f>
        <v>0</v>
      </c>
      <c r="BG360" s="190">
        <f>IF(N360="zákl. přenesená",J360,0)</f>
        <v>0</v>
      </c>
      <c r="BH360" s="190">
        <f>IF(N360="sníž. přenesená",J360,0)</f>
        <v>0</v>
      </c>
      <c r="BI360" s="190">
        <f>IF(N360="nulová",J360,0)</f>
        <v>0</v>
      </c>
      <c r="BJ360" s="19" t="s">
        <v>87</v>
      </c>
      <c r="BK360" s="190">
        <f>ROUND(I360*H360,2)</f>
        <v>0</v>
      </c>
      <c r="BL360" s="19" t="s">
        <v>235</v>
      </c>
      <c r="BM360" s="189" t="s">
        <v>4162</v>
      </c>
    </row>
    <row r="361" s="2" customFormat="1">
      <c r="A361" s="38"/>
      <c r="B361" s="39"/>
      <c r="C361" s="38"/>
      <c r="D361" s="191" t="s">
        <v>237</v>
      </c>
      <c r="E361" s="38"/>
      <c r="F361" s="192" t="s">
        <v>4163</v>
      </c>
      <c r="G361" s="38"/>
      <c r="H361" s="38"/>
      <c r="I361" s="193"/>
      <c r="J361" s="38"/>
      <c r="K361" s="38"/>
      <c r="L361" s="39"/>
      <c r="M361" s="194"/>
      <c r="N361" s="195"/>
      <c r="O361" s="77"/>
      <c r="P361" s="77"/>
      <c r="Q361" s="77"/>
      <c r="R361" s="77"/>
      <c r="S361" s="77"/>
      <c r="T361" s="7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19" t="s">
        <v>237</v>
      </c>
      <c r="AU361" s="19" t="s">
        <v>89</v>
      </c>
    </row>
    <row r="362" s="2" customFormat="1">
      <c r="A362" s="38"/>
      <c r="B362" s="39"/>
      <c r="C362" s="38"/>
      <c r="D362" s="199" t="s">
        <v>397</v>
      </c>
      <c r="E362" s="38"/>
      <c r="F362" s="200" t="s">
        <v>4164</v>
      </c>
      <c r="G362" s="38"/>
      <c r="H362" s="38"/>
      <c r="I362" s="193"/>
      <c r="J362" s="38"/>
      <c r="K362" s="38"/>
      <c r="L362" s="39"/>
      <c r="M362" s="194"/>
      <c r="N362" s="195"/>
      <c r="O362" s="77"/>
      <c r="P362" s="77"/>
      <c r="Q362" s="77"/>
      <c r="R362" s="77"/>
      <c r="S362" s="77"/>
      <c r="T362" s="7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T362" s="19" t="s">
        <v>397</v>
      </c>
      <c r="AU362" s="19" t="s">
        <v>89</v>
      </c>
    </row>
    <row r="363" s="13" customFormat="1">
      <c r="A363" s="13"/>
      <c r="B363" s="205"/>
      <c r="C363" s="13"/>
      <c r="D363" s="191" t="s">
        <v>519</v>
      </c>
      <c r="E363" s="206" t="s">
        <v>1</v>
      </c>
      <c r="F363" s="207" t="s">
        <v>3937</v>
      </c>
      <c r="G363" s="13"/>
      <c r="H363" s="208">
        <v>2</v>
      </c>
      <c r="I363" s="209"/>
      <c r="J363" s="13"/>
      <c r="K363" s="13"/>
      <c r="L363" s="205"/>
      <c r="M363" s="210"/>
      <c r="N363" s="211"/>
      <c r="O363" s="211"/>
      <c r="P363" s="211"/>
      <c r="Q363" s="211"/>
      <c r="R363" s="211"/>
      <c r="S363" s="211"/>
      <c r="T363" s="21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06" t="s">
        <v>519</v>
      </c>
      <c r="AU363" s="206" t="s">
        <v>89</v>
      </c>
      <c r="AV363" s="13" t="s">
        <v>89</v>
      </c>
      <c r="AW363" s="13" t="s">
        <v>35</v>
      </c>
      <c r="AX363" s="13" t="s">
        <v>79</v>
      </c>
      <c r="AY363" s="206" t="s">
        <v>230</v>
      </c>
    </row>
    <row r="364" s="14" customFormat="1">
      <c r="A364" s="14"/>
      <c r="B364" s="213"/>
      <c r="C364" s="14"/>
      <c r="D364" s="191" t="s">
        <v>519</v>
      </c>
      <c r="E364" s="214" t="s">
        <v>1</v>
      </c>
      <c r="F364" s="215" t="s">
        <v>534</v>
      </c>
      <c r="G364" s="14"/>
      <c r="H364" s="216">
        <v>2</v>
      </c>
      <c r="I364" s="217"/>
      <c r="J364" s="14"/>
      <c r="K364" s="14"/>
      <c r="L364" s="213"/>
      <c r="M364" s="218"/>
      <c r="N364" s="219"/>
      <c r="O364" s="219"/>
      <c r="P364" s="219"/>
      <c r="Q364" s="219"/>
      <c r="R364" s="219"/>
      <c r="S364" s="219"/>
      <c r="T364" s="220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14" t="s">
        <v>519</v>
      </c>
      <c r="AU364" s="214" t="s">
        <v>89</v>
      </c>
      <c r="AV364" s="14" t="s">
        <v>235</v>
      </c>
      <c r="AW364" s="14" t="s">
        <v>35</v>
      </c>
      <c r="AX364" s="14" t="s">
        <v>87</v>
      </c>
      <c r="AY364" s="214" t="s">
        <v>230</v>
      </c>
    </row>
    <row r="365" s="2" customFormat="1" ht="16.5" customHeight="1">
      <c r="A365" s="38"/>
      <c r="B365" s="177"/>
      <c r="C365" s="236" t="s">
        <v>950</v>
      </c>
      <c r="D365" s="236" t="s">
        <v>745</v>
      </c>
      <c r="E365" s="237" t="s">
        <v>4165</v>
      </c>
      <c r="F365" s="238" t="s">
        <v>4166</v>
      </c>
      <c r="G365" s="239" t="s">
        <v>458</v>
      </c>
      <c r="H365" s="240">
        <v>2</v>
      </c>
      <c r="I365" s="241"/>
      <c r="J365" s="242">
        <f>ROUND(I365*H365,2)</f>
        <v>0</v>
      </c>
      <c r="K365" s="238" t="s">
        <v>515</v>
      </c>
      <c r="L365" s="243"/>
      <c r="M365" s="244" t="s">
        <v>1</v>
      </c>
      <c r="N365" s="245" t="s">
        <v>44</v>
      </c>
      <c r="O365" s="77"/>
      <c r="P365" s="187">
        <f>O365*H365</f>
        <v>0</v>
      </c>
      <c r="Q365" s="187">
        <v>0.042999999999999997</v>
      </c>
      <c r="R365" s="187">
        <f>Q365*H365</f>
        <v>0.085999999999999993</v>
      </c>
      <c r="S365" s="187">
        <v>0</v>
      </c>
      <c r="T365" s="188">
        <f>S365*H365</f>
        <v>0</v>
      </c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R365" s="189" t="s">
        <v>260</v>
      </c>
      <c r="AT365" s="189" t="s">
        <v>745</v>
      </c>
      <c r="AU365" s="189" t="s">
        <v>89</v>
      </c>
      <c r="AY365" s="19" t="s">
        <v>230</v>
      </c>
      <c r="BE365" s="190">
        <f>IF(N365="základní",J365,0)</f>
        <v>0</v>
      </c>
      <c r="BF365" s="190">
        <f>IF(N365="snížená",J365,0)</f>
        <v>0</v>
      </c>
      <c r="BG365" s="190">
        <f>IF(N365="zákl. přenesená",J365,0)</f>
        <v>0</v>
      </c>
      <c r="BH365" s="190">
        <f>IF(N365="sníž. přenesená",J365,0)</f>
        <v>0</v>
      </c>
      <c r="BI365" s="190">
        <f>IF(N365="nulová",J365,0)</f>
        <v>0</v>
      </c>
      <c r="BJ365" s="19" t="s">
        <v>87</v>
      </c>
      <c r="BK365" s="190">
        <f>ROUND(I365*H365,2)</f>
        <v>0</v>
      </c>
      <c r="BL365" s="19" t="s">
        <v>235</v>
      </c>
      <c r="BM365" s="189" t="s">
        <v>4167</v>
      </c>
    </row>
    <row r="366" s="2" customFormat="1">
      <c r="A366" s="38"/>
      <c r="B366" s="39"/>
      <c r="C366" s="38"/>
      <c r="D366" s="191" t="s">
        <v>237</v>
      </c>
      <c r="E366" s="38"/>
      <c r="F366" s="192" t="s">
        <v>4166</v>
      </c>
      <c r="G366" s="38"/>
      <c r="H366" s="38"/>
      <c r="I366" s="193"/>
      <c r="J366" s="38"/>
      <c r="K366" s="38"/>
      <c r="L366" s="39"/>
      <c r="M366" s="194"/>
      <c r="N366" s="195"/>
      <c r="O366" s="77"/>
      <c r="P366" s="77"/>
      <c r="Q366" s="77"/>
      <c r="R366" s="77"/>
      <c r="S366" s="77"/>
      <c r="T366" s="7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T366" s="19" t="s">
        <v>237</v>
      </c>
      <c r="AU366" s="19" t="s">
        <v>89</v>
      </c>
    </row>
    <row r="367" s="2" customFormat="1" ht="16.5" customHeight="1">
      <c r="A367" s="38"/>
      <c r="B367" s="177"/>
      <c r="C367" s="236" t="s">
        <v>957</v>
      </c>
      <c r="D367" s="236" t="s">
        <v>745</v>
      </c>
      <c r="E367" s="237" t="s">
        <v>4168</v>
      </c>
      <c r="F367" s="238" t="s">
        <v>4169</v>
      </c>
      <c r="G367" s="239" t="s">
        <v>458</v>
      </c>
      <c r="H367" s="240">
        <v>2</v>
      </c>
      <c r="I367" s="241"/>
      <c r="J367" s="242">
        <f>ROUND(I367*H367,2)</f>
        <v>0</v>
      </c>
      <c r="K367" s="238" t="s">
        <v>515</v>
      </c>
      <c r="L367" s="243"/>
      <c r="M367" s="244" t="s">
        <v>1</v>
      </c>
      <c r="N367" s="245" t="s">
        <v>44</v>
      </c>
      <c r="O367" s="77"/>
      <c r="P367" s="187">
        <f>O367*H367</f>
        <v>0</v>
      </c>
      <c r="Q367" s="187">
        <v>0.0015</v>
      </c>
      <c r="R367" s="187">
        <f>Q367*H367</f>
        <v>0.0030000000000000001</v>
      </c>
      <c r="S367" s="187">
        <v>0</v>
      </c>
      <c r="T367" s="188">
        <f>S367*H367</f>
        <v>0</v>
      </c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R367" s="189" t="s">
        <v>260</v>
      </c>
      <c r="AT367" s="189" t="s">
        <v>745</v>
      </c>
      <c r="AU367" s="189" t="s">
        <v>89</v>
      </c>
      <c r="AY367" s="19" t="s">
        <v>230</v>
      </c>
      <c r="BE367" s="190">
        <f>IF(N367="základní",J367,0)</f>
        <v>0</v>
      </c>
      <c r="BF367" s="190">
        <f>IF(N367="snížená",J367,0)</f>
        <v>0</v>
      </c>
      <c r="BG367" s="190">
        <f>IF(N367="zákl. přenesená",J367,0)</f>
        <v>0</v>
      </c>
      <c r="BH367" s="190">
        <f>IF(N367="sníž. přenesená",J367,0)</f>
        <v>0</v>
      </c>
      <c r="BI367" s="190">
        <f>IF(N367="nulová",J367,0)</f>
        <v>0</v>
      </c>
      <c r="BJ367" s="19" t="s">
        <v>87</v>
      </c>
      <c r="BK367" s="190">
        <f>ROUND(I367*H367,2)</f>
        <v>0</v>
      </c>
      <c r="BL367" s="19" t="s">
        <v>235</v>
      </c>
      <c r="BM367" s="189" t="s">
        <v>4170</v>
      </c>
    </row>
    <row r="368" s="2" customFormat="1">
      <c r="A368" s="38"/>
      <c r="B368" s="39"/>
      <c r="C368" s="38"/>
      <c r="D368" s="191" t="s">
        <v>237</v>
      </c>
      <c r="E368" s="38"/>
      <c r="F368" s="192" t="s">
        <v>4169</v>
      </c>
      <c r="G368" s="38"/>
      <c r="H368" s="38"/>
      <c r="I368" s="193"/>
      <c r="J368" s="38"/>
      <c r="K368" s="38"/>
      <c r="L368" s="39"/>
      <c r="M368" s="194"/>
      <c r="N368" s="195"/>
      <c r="O368" s="77"/>
      <c r="P368" s="77"/>
      <c r="Q368" s="77"/>
      <c r="R368" s="77"/>
      <c r="S368" s="77"/>
      <c r="T368" s="7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T368" s="19" t="s">
        <v>237</v>
      </c>
      <c r="AU368" s="19" t="s">
        <v>89</v>
      </c>
    </row>
    <row r="369" s="2" customFormat="1" ht="16.5" customHeight="1">
      <c r="A369" s="38"/>
      <c r="B369" s="177"/>
      <c r="C369" s="178" t="s">
        <v>964</v>
      </c>
      <c r="D369" s="178" t="s">
        <v>231</v>
      </c>
      <c r="E369" s="179" t="s">
        <v>4171</v>
      </c>
      <c r="F369" s="180" t="s">
        <v>4172</v>
      </c>
      <c r="G369" s="181" t="s">
        <v>458</v>
      </c>
      <c r="H369" s="182">
        <v>3</v>
      </c>
      <c r="I369" s="183"/>
      <c r="J369" s="184">
        <f>ROUND(I369*H369,2)</f>
        <v>0</v>
      </c>
      <c r="K369" s="180" t="s">
        <v>515</v>
      </c>
      <c r="L369" s="39"/>
      <c r="M369" s="185" t="s">
        <v>1</v>
      </c>
      <c r="N369" s="186" t="s">
        <v>44</v>
      </c>
      <c r="O369" s="77"/>
      <c r="P369" s="187">
        <f>O369*H369</f>
        <v>0</v>
      </c>
      <c r="Q369" s="187">
        <v>0.0013600000000000001</v>
      </c>
      <c r="R369" s="187">
        <f>Q369*H369</f>
        <v>0.0040800000000000003</v>
      </c>
      <c r="S369" s="187">
        <v>0</v>
      </c>
      <c r="T369" s="188">
        <f>S369*H369</f>
        <v>0</v>
      </c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R369" s="189" t="s">
        <v>235</v>
      </c>
      <c r="AT369" s="189" t="s">
        <v>231</v>
      </c>
      <c r="AU369" s="189" t="s">
        <v>89</v>
      </c>
      <c r="AY369" s="19" t="s">
        <v>230</v>
      </c>
      <c r="BE369" s="190">
        <f>IF(N369="základní",J369,0)</f>
        <v>0</v>
      </c>
      <c r="BF369" s="190">
        <f>IF(N369="snížená",J369,0)</f>
        <v>0</v>
      </c>
      <c r="BG369" s="190">
        <f>IF(N369="zákl. přenesená",J369,0)</f>
        <v>0</v>
      </c>
      <c r="BH369" s="190">
        <f>IF(N369="sníž. přenesená",J369,0)</f>
        <v>0</v>
      </c>
      <c r="BI369" s="190">
        <f>IF(N369="nulová",J369,0)</f>
        <v>0</v>
      </c>
      <c r="BJ369" s="19" t="s">
        <v>87</v>
      </c>
      <c r="BK369" s="190">
        <f>ROUND(I369*H369,2)</f>
        <v>0</v>
      </c>
      <c r="BL369" s="19" t="s">
        <v>235</v>
      </c>
      <c r="BM369" s="189" t="s">
        <v>4173</v>
      </c>
    </row>
    <row r="370" s="2" customFormat="1">
      <c r="A370" s="38"/>
      <c r="B370" s="39"/>
      <c r="C370" s="38"/>
      <c r="D370" s="191" t="s">
        <v>237</v>
      </c>
      <c r="E370" s="38"/>
      <c r="F370" s="192" t="s">
        <v>4174</v>
      </c>
      <c r="G370" s="38"/>
      <c r="H370" s="38"/>
      <c r="I370" s="193"/>
      <c r="J370" s="38"/>
      <c r="K370" s="38"/>
      <c r="L370" s="39"/>
      <c r="M370" s="194"/>
      <c r="N370" s="195"/>
      <c r="O370" s="77"/>
      <c r="P370" s="77"/>
      <c r="Q370" s="77"/>
      <c r="R370" s="77"/>
      <c r="S370" s="77"/>
      <c r="T370" s="7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T370" s="19" t="s">
        <v>237</v>
      </c>
      <c r="AU370" s="19" t="s">
        <v>89</v>
      </c>
    </row>
    <row r="371" s="2" customFormat="1">
      <c r="A371" s="38"/>
      <c r="B371" s="39"/>
      <c r="C371" s="38"/>
      <c r="D371" s="199" t="s">
        <v>397</v>
      </c>
      <c r="E371" s="38"/>
      <c r="F371" s="200" t="s">
        <v>4175</v>
      </c>
      <c r="G371" s="38"/>
      <c r="H371" s="38"/>
      <c r="I371" s="193"/>
      <c r="J371" s="38"/>
      <c r="K371" s="38"/>
      <c r="L371" s="39"/>
      <c r="M371" s="194"/>
      <c r="N371" s="195"/>
      <c r="O371" s="77"/>
      <c r="P371" s="77"/>
      <c r="Q371" s="77"/>
      <c r="R371" s="77"/>
      <c r="S371" s="77"/>
      <c r="T371" s="7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T371" s="19" t="s">
        <v>397</v>
      </c>
      <c r="AU371" s="19" t="s">
        <v>89</v>
      </c>
    </row>
    <row r="372" s="13" customFormat="1">
      <c r="A372" s="13"/>
      <c r="B372" s="205"/>
      <c r="C372" s="13"/>
      <c r="D372" s="191" t="s">
        <v>519</v>
      </c>
      <c r="E372" s="206" t="s">
        <v>1</v>
      </c>
      <c r="F372" s="207" t="s">
        <v>3974</v>
      </c>
      <c r="G372" s="13"/>
      <c r="H372" s="208">
        <v>3</v>
      </c>
      <c r="I372" s="209"/>
      <c r="J372" s="13"/>
      <c r="K372" s="13"/>
      <c r="L372" s="205"/>
      <c r="M372" s="210"/>
      <c r="N372" s="211"/>
      <c r="O372" s="211"/>
      <c r="P372" s="211"/>
      <c r="Q372" s="211"/>
      <c r="R372" s="211"/>
      <c r="S372" s="211"/>
      <c r="T372" s="21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06" t="s">
        <v>519</v>
      </c>
      <c r="AU372" s="206" t="s">
        <v>89</v>
      </c>
      <c r="AV372" s="13" t="s">
        <v>89</v>
      </c>
      <c r="AW372" s="13" t="s">
        <v>35</v>
      </c>
      <c r="AX372" s="13" t="s">
        <v>79</v>
      </c>
      <c r="AY372" s="206" t="s">
        <v>230</v>
      </c>
    </row>
    <row r="373" s="14" customFormat="1">
      <c r="A373" s="14"/>
      <c r="B373" s="213"/>
      <c r="C373" s="14"/>
      <c r="D373" s="191" t="s">
        <v>519</v>
      </c>
      <c r="E373" s="214" t="s">
        <v>1</v>
      </c>
      <c r="F373" s="215" t="s">
        <v>534</v>
      </c>
      <c r="G373" s="14"/>
      <c r="H373" s="216">
        <v>3</v>
      </c>
      <c r="I373" s="217"/>
      <c r="J373" s="14"/>
      <c r="K373" s="14"/>
      <c r="L373" s="213"/>
      <c r="M373" s="218"/>
      <c r="N373" s="219"/>
      <c r="O373" s="219"/>
      <c r="P373" s="219"/>
      <c r="Q373" s="219"/>
      <c r="R373" s="219"/>
      <c r="S373" s="219"/>
      <c r="T373" s="220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14" t="s">
        <v>519</v>
      </c>
      <c r="AU373" s="214" t="s">
        <v>89</v>
      </c>
      <c r="AV373" s="14" t="s">
        <v>235</v>
      </c>
      <c r="AW373" s="14" t="s">
        <v>35</v>
      </c>
      <c r="AX373" s="14" t="s">
        <v>87</v>
      </c>
      <c r="AY373" s="214" t="s">
        <v>230</v>
      </c>
    </row>
    <row r="374" s="2" customFormat="1" ht="16.5" customHeight="1">
      <c r="A374" s="38"/>
      <c r="B374" s="177"/>
      <c r="C374" s="236" t="s">
        <v>970</v>
      </c>
      <c r="D374" s="236" t="s">
        <v>745</v>
      </c>
      <c r="E374" s="237" t="s">
        <v>4176</v>
      </c>
      <c r="F374" s="238" t="s">
        <v>4177</v>
      </c>
      <c r="G374" s="239" t="s">
        <v>458</v>
      </c>
      <c r="H374" s="240">
        <v>3</v>
      </c>
      <c r="I374" s="241"/>
      <c r="J374" s="242">
        <f>ROUND(I374*H374,2)</f>
        <v>0</v>
      </c>
      <c r="K374" s="238" t="s">
        <v>515</v>
      </c>
      <c r="L374" s="243"/>
      <c r="M374" s="244" t="s">
        <v>1</v>
      </c>
      <c r="N374" s="245" t="s">
        <v>44</v>
      </c>
      <c r="O374" s="77"/>
      <c r="P374" s="187">
        <f>O374*H374</f>
        <v>0</v>
      </c>
      <c r="Q374" s="187">
        <v>0.095000000000000001</v>
      </c>
      <c r="R374" s="187">
        <f>Q374*H374</f>
        <v>0.28500000000000003</v>
      </c>
      <c r="S374" s="187">
        <v>0</v>
      </c>
      <c r="T374" s="188">
        <f>S374*H374</f>
        <v>0</v>
      </c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R374" s="189" t="s">
        <v>260</v>
      </c>
      <c r="AT374" s="189" t="s">
        <v>745</v>
      </c>
      <c r="AU374" s="189" t="s">
        <v>89</v>
      </c>
      <c r="AY374" s="19" t="s">
        <v>230</v>
      </c>
      <c r="BE374" s="190">
        <f>IF(N374="základní",J374,0)</f>
        <v>0</v>
      </c>
      <c r="BF374" s="190">
        <f>IF(N374="snížená",J374,0)</f>
        <v>0</v>
      </c>
      <c r="BG374" s="190">
        <f>IF(N374="zákl. přenesená",J374,0)</f>
        <v>0</v>
      </c>
      <c r="BH374" s="190">
        <f>IF(N374="sníž. přenesená",J374,0)</f>
        <v>0</v>
      </c>
      <c r="BI374" s="190">
        <f>IF(N374="nulová",J374,0)</f>
        <v>0</v>
      </c>
      <c r="BJ374" s="19" t="s">
        <v>87</v>
      </c>
      <c r="BK374" s="190">
        <f>ROUND(I374*H374,2)</f>
        <v>0</v>
      </c>
      <c r="BL374" s="19" t="s">
        <v>235</v>
      </c>
      <c r="BM374" s="189" t="s">
        <v>4178</v>
      </c>
    </row>
    <row r="375" s="2" customFormat="1">
      <c r="A375" s="38"/>
      <c r="B375" s="39"/>
      <c r="C375" s="38"/>
      <c r="D375" s="191" t="s">
        <v>237</v>
      </c>
      <c r="E375" s="38"/>
      <c r="F375" s="192" t="s">
        <v>4177</v>
      </c>
      <c r="G375" s="38"/>
      <c r="H375" s="38"/>
      <c r="I375" s="193"/>
      <c r="J375" s="38"/>
      <c r="K375" s="38"/>
      <c r="L375" s="39"/>
      <c r="M375" s="194"/>
      <c r="N375" s="195"/>
      <c r="O375" s="77"/>
      <c r="P375" s="77"/>
      <c r="Q375" s="77"/>
      <c r="R375" s="77"/>
      <c r="S375" s="77"/>
      <c r="T375" s="7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T375" s="19" t="s">
        <v>237</v>
      </c>
      <c r="AU375" s="19" t="s">
        <v>89</v>
      </c>
    </row>
    <row r="376" s="2" customFormat="1" ht="16.5" customHeight="1">
      <c r="A376" s="38"/>
      <c r="B376" s="177"/>
      <c r="C376" s="178" t="s">
        <v>977</v>
      </c>
      <c r="D376" s="178" t="s">
        <v>231</v>
      </c>
      <c r="E376" s="179" t="s">
        <v>4179</v>
      </c>
      <c r="F376" s="180" t="s">
        <v>4180</v>
      </c>
      <c r="G376" s="181" t="s">
        <v>458</v>
      </c>
      <c r="H376" s="182">
        <v>12</v>
      </c>
      <c r="I376" s="183"/>
      <c r="J376" s="184">
        <f>ROUND(I376*H376,2)</f>
        <v>0</v>
      </c>
      <c r="K376" s="180" t="s">
        <v>515</v>
      </c>
      <c r="L376" s="39"/>
      <c r="M376" s="185" t="s">
        <v>1</v>
      </c>
      <c r="N376" s="186" t="s">
        <v>44</v>
      </c>
      <c r="O376" s="77"/>
      <c r="P376" s="187">
        <f>O376*H376</f>
        <v>0</v>
      </c>
      <c r="Q376" s="187">
        <v>0.00165</v>
      </c>
      <c r="R376" s="187">
        <f>Q376*H376</f>
        <v>0.019799999999999998</v>
      </c>
      <c r="S376" s="187">
        <v>0</v>
      </c>
      <c r="T376" s="188">
        <f>S376*H376</f>
        <v>0</v>
      </c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R376" s="189" t="s">
        <v>235</v>
      </c>
      <c r="AT376" s="189" t="s">
        <v>231</v>
      </c>
      <c r="AU376" s="189" t="s">
        <v>89</v>
      </c>
      <c r="AY376" s="19" t="s">
        <v>230</v>
      </c>
      <c r="BE376" s="190">
        <f>IF(N376="základní",J376,0)</f>
        <v>0</v>
      </c>
      <c r="BF376" s="190">
        <f>IF(N376="snížená",J376,0)</f>
        <v>0</v>
      </c>
      <c r="BG376" s="190">
        <f>IF(N376="zákl. přenesená",J376,0)</f>
        <v>0</v>
      </c>
      <c r="BH376" s="190">
        <f>IF(N376="sníž. přenesená",J376,0)</f>
        <v>0</v>
      </c>
      <c r="BI376" s="190">
        <f>IF(N376="nulová",J376,0)</f>
        <v>0</v>
      </c>
      <c r="BJ376" s="19" t="s">
        <v>87</v>
      </c>
      <c r="BK376" s="190">
        <f>ROUND(I376*H376,2)</f>
        <v>0</v>
      </c>
      <c r="BL376" s="19" t="s">
        <v>235</v>
      </c>
      <c r="BM376" s="189" t="s">
        <v>4181</v>
      </c>
    </row>
    <row r="377" s="2" customFormat="1">
      <c r="A377" s="38"/>
      <c r="B377" s="39"/>
      <c r="C377" s="38"/>
      <c r="D377" s="191" t="s">
        <v>237</v>
      </c>
      <c r="E377" s="38"/>
      <c r="F377" s="192" t="s">
        <v>4182</v>
      </c>
      <c r="G377" s="38"/>
      <c r="H377" s="38"/>
      <c r="I377" s="193"/>
      <c r="J377" s="38"/>
      <c r="K377" s="38"/>
      <c r="L377" s="39"/>
      <c r="M377" s="194"/>
      <c r="N377" s="195"/>
      <c r="O377" s="77"/>
      <c r="P377" s="77"/>
      <c r="Q377" s="77"/>
      <c r="R377" s="77"/>
      <c r="S377" s="77"/>
      <c r="T377" s="7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T377" s="19" t="s">
        <v>237</v>
      </c>
      <c r="AU377" s="19" t="s">
        <v>89</v>
      </c>
    </row>
    <row r="378" s="2" customFormat="1">
      <c r="A378" s="38"/>
      <c r="B378" s="39"/>
      <c r="C378" s="38"/>
      <c r="D378" s="199" t="s">
        <v>397</v>
      </c>
      <c r="E378" s="38"/>
      <c r="F378" s="200" t="s">
        <v>4183</v>
      </c>
      <c r="G378" s="38"/>
      <c r="H378" s="38"/>
      <c r="I378" s="193"/>
      <c r="J378" s="38"/>
      <c r="K378" s="38"/>
      <c r="L378" s="39"/>
      <c r="M378" s="194"/>
      <c r="N378" s="195"/>
      <c r="O378" s="77"/>
      <c r="P378" s="77"/>
      <c r="Q378" s="77"/>
      <c r="R378" s="77"/>
      <c r="S378" s="77"/>
      <c r="T378" s="7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T378" s="19" t="s">
        <v>397</v>
      </c>
      <c r="AU378" s="19" t="s">
        <v>89</v>
      </c>
    </row>
    <row r="379" s="13" customFormat="1">
      <c r="A379" s="13"/>
      <c r="B379" s="205"/>
      <c r="C379" s="13"/>
      <c r="D379" s="191" t="s">
        <v>519</v>
      </c>
      <c r="E379" s="206" t="s">
        <v>1</v>
      </c>
      <c r="F379" s="207" t="s">
        <v>4184</v>
      </c>
      <c r="G379" s="13"/>
      <c r="H379" s="208">
        <v>12</v>
      </c>
      <c r="I379" s="209"/>
      <c r="J379" s="13"/>
      <c r="K379" s="13"/>
      <c r="L379" s="205"/>
      <c r="M379" s="210"/>
      <c r="N379" s="211"/>
      <c r="O379" s="211"/>
      <c r="P379" s="211"/>
      <c r="Q379" s="211"/>
      <c r="R379" s="211"/>
      <c r="S379" s="211"/>
      <c r="T379" s="21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06" t="s">
        <v>519</v>
      </c>
      <c r="AU379" s="206" t="s">
        <v>89</v>
      </c>
      <c r="AV379" s="13" t="s">
        <v>89</v>
      </c>
      <c r="AW379" s="13" t="s">
        <v>35</v>
      </c>
      <c r="AX379" s="13" t="s">
        <v>79</v>
      </c>
      <c r="AY379" s="206" t="s">
        <v>230</v>
      </c>
    </row>
    <row r="380" s="14" customFormat="1">
      <c r="A380" s="14"/>
      <c r="B380" s="213"/>
      <c r="C380" s="14"/>
      <c r="D380" s="191" t="s">
        <v>519</v>
      </c>
      <c r="E380" s="214" t="s">
        <v>1</v>
      </c>
      <c r="F380" s="215" t="s">
        <v>534</v>
      </c>
      <c r="G380" s="14"/>
      <c r="H380" s="216">
        <v>12</v>
      </c>
      <c r="I380" s="217"/>
      <c r="J380" s="14"/>
      <c r="K380" s="14"/>
      <c r="L380" s="213"/>
      <c r="M380" s="218"/>
      <c r="N380" s="219"/>
      <c r="O380" s="219"/>
      <c r="P380" s="219"/>
      <c r="Q380" s="219"/>
      <c r="R380" s="219"/>
      <c r="S380" s="219"/>
      <c r="T380" s="22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14" t="s">
        <v>519</v>
      </c>
      <c r="AU380" s="214" t="s">
        <v>89</v>
      </c>
      <c r="AV380" s="14" t="s">
        <v>235</v>
      </c>
      <c r="AW380" s="14" t="s">
        <v>35</v>
      </c>
      <c r="AX380" s="14" t="s">
        <v>87</v>
      </c>
      <c r="AY380" s="214" t="s">
        <v>230</v>
      </c>
    </row>
    <row r="381" s="2" customFormat="1" ht="16.5" customHeight="1">
      <c r="A381" s="38"/>
      <c r="B381" s="177"/>
      <c r="C381" s="236" t="s">
        <v>984</v>
      </c>
      <c r="D381" s="236" t="s">
        <v>745</v>
      </c>
      <c r="E381" s="237" t="s">
        <v>4185</v>
      </c>
      <c r="F381" s="238" t="s">
        <v>4186</v>
      </c>
      <c r="G381" s="239" t="s">
        <v>458</v>
      </c>
      <c r="H381" s="240">
        <v>12</v>
      </c>
      <c r="I381" s="241"/>
      <c r="J381" s="242">
        <f>ROUND(I381*H381,2)</f>
        <v>0</v>
      </c>
      <c r="K381" s="238" t="s">
        <v>515</v>
      </c>
      <c r="L381" s="243"/>
      <c r="M381" s="244" t="s">
        <v>1</v>
      </c>
      <c r="N381" s="245" t="s">
        <v>44</v>
      </c>
      <c r="O381" s="77"/>
      <c r="P381" s="187">
        <f>O381*H381</f>
        <v>0</v>
      </c>
      <c r="Q381" s="187">
        <v>0.023</v>
      </c>
      <c r="R381" s="187">
        <f>Q381*H381</f>
        <v>0.27600000000000002</v>
      </c>
      <c r="S381" s="187">
        <v>0</v>
      </c>
      <c r="T381" s="188">
        <f>S381*H381</f>
        <v>0</v>
      </c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R381" s="189" t="s">
        <v>260</v>
      </c>
      <c r="AT381" s="189" t="s">
        <v>745</v>
      </c>
      <c r="AU381" s="189" t="s">
        <v>89</v>
      </c>
      <c r="AY381" s="19" t="s">
        <v>230</v>
      </c>
      <c r="BE381" s="190">
        <f>IF(N381="základní",J381,0)</f>
        <v>0</v>
      </c>
      <c r="BF381" s="190">
        <f>IF(N381="snížená",J381,0)</f>
        <v>0</v>
      </c>
      <c r="BG381" s="190">
        <f>IF(N381="zákl. přenesená",J381,0)</f>
        <v>0</v>
      </c>
      <c r="BH381" s="190">
        <f>IF(N381="sníž. přenesená",J381,0)</f>
        <v>0</v>
      </c>
      <c r="BI381" s="190">
        <f>IF(N381="nulová",J381,0)</f>
        <v>0</v>
      </c>
      <c r="BJ381" s="19" t="s">
        <v>87</v>
      </c>
      <c r="BK381" s="190">
        <f>ROUND(I381*H381,2)</f>
        <v>0</v>
      </c>
      <c r="BL381" s="19" t="s">
        <v>235</v>
      </c>
      <c r="BM381" s="189" t="s">
        <v>4187</v>
      </c>
    </row>
    <row r="382" s="2" customFormat="1">
      <c r="A382" s="38"/>
      <c r="B382" s="39"/>
      <c r="C382" s="38"/>
      <c r="D382" s="191" t="s">
        <v>237</v>
      </c>
      <c r="E382" s="38"/>
      <c r="F382" s="192" t="s">
        <v>4186</v>
      </c>
      <c r="G382" s="38"/>
      <c r="H382" s="38"/>
      <c r="I382" s="193"/>
      <c r="J382" s="38"/>
      <c r="K382" s="38"/>
      <c r="L382" s="39"/>
      <c r="M382" s="194"/>
      <c r="N382" s="195"/>
      <c r="O382" s="77"/>
      <c r="P382" s="77"/>
      <c r="Q382" s="77"/>
      <c r="R382" s="77"/>
      <c r="S382" s="77"/>
      <c r="T382" s="7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T382" s="19" t="s">
        <v>237</v>
      </c>
      <c r="AU382" s="19" t="s">
        <v>89</v>
      </c>
    </row>
    <row r="383" s="2" customFormat="1" ht="16.5" customHeight="1">
      <c r="A383" s="38"/>
      <c r="B383" s="177"/>
      <c r="C383" s="178" t="s">
        <v>991</v>
      </c>
      <c r="D383" s="178" t="s">
        <v>231</v>
      </c>
      <c r="E383" s="179" t="s">
        <v>4188</v>
      </c>
      <c r="F383" s="180" t="s">
        <v>4189</v>
      </c>
      <c r="G383" s="181" t="s">
        <v>458</v>
      </c>
      <c r="H383" s="182">
        <v>16</v>
      </c>
      <c r="I383" s="183"/>
      <c r="J383" s="184">
        <f>ROUND(I383*H383,2)</f>
        <v>0</v>
      </c>
      <c r="K383" s="180" t="s">
        <v>1</v>
      </c>
      <c r="L383" s="39"/>
      <c r="M383" s="185" t="s">
        <v>1</v>
      </c>
      <c r="N383" s="186" t="s">
        <v>44</v>
      </c>
      <c r="O383" s="77"/>
      <c r="P383" s="187">
        <f>O383*H383</f>
        <v>0</v>
      </c>
      <c r="Q383" s="187">
        <v>0.040000000000000001</v>
      </c>
      <c r="R383" s="187">
        <f>Q383*H383</f>
        <v>0.64000000000000001</v>
      </c>
      <c r="S383" s="187">
        <v>0</v>
      </c>
      <c r="T383" s="188">
        <f>S383*H383</f>
        <v>0</v>
      </c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R383" s="189" t="s">
        <v>235</v>
      </c>
      <c r="AT383" s="189" t="s">
        <v>231</v>
      </c>
      <c r="AU383" s="189" t="s">
        <v>89</v>
      </c>
      <c r="AY383" s="19" t="s">
        <v>230</v>
      </c>
      <c r="BE383" s="190">
        <f>IF(N383="základní",J383,0)</f>
        <v>0</v>
      </c>
      <c r="BF383" s="190">
        <f>IF(N383="snížená",J383,0)</f>
        <v>0</v>
      </c>
      <c r="BG383" s="190">
        <f>IF(N383="zákl. přenesená",J383,0)</f>
        <v>0</v>
      </c>
      <c r="BH383" s="190">
        <f>IF(N383="sníž. přenesená",J383,0)</f>
        <v>0</v>
      </c>
      <c r="BI383" s="190">
        <f>IF(N383="nulová",J383,0)</f>
        <v>0</v>
      </c>
      <c r="BJ383" s="19" t="s">
        <v>87</v>
      </c>
      <c r="BK383" s="190">
        <f>ROUND(I383*H383,2)</f>
        <v>0</v>
      </c>
      <c r="BL383" s="19" t="s">
        <v>235</v>
      </c>
      <c r="BM383" s="189" t="s">
        <v>4190</v>
      </c>
    </row>
    <row r="384" s="2" customFormat="1">
      <c r="A384" s="38"/>
      <c r="B384" s="39"/>
      <c r="C384" s="38"/>
      <c r="D384" s="191" t="s">
        <v>237</v>
      </c>
      <c r="E384" s="38"/>
      <c r="F384" s="192" t="s">
        <v>4191</v>
      </c>
      <c r="G384" s="38"/>
      <c r="H384" s="38"/>
      <c r="I384" s="193"/>
      <c r="J384" s="38"/>
      <c r="K384" s="38"/>
      <c r="L384" s="39"/>
      <c r="M384" s="194"/>
      <c r="N384" s="195"/>
      <c r="O384" s="77"/>
      <c r="P384" s="77"/>
      <c r="Q384" s="77"/>
      <c r="R384" s="77"/>
      <c r="S384" s="77"/>
      <c r="T384" s="7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T384" s="19" t="s">
        <v>237</v>
      </c>
      <c r="AU384" s="19" t="s">
        <v>89</v>
      </c>
    </row>
    <row r="385" s="13" customFormat="1">
      <c r="A385" s="13"/>
      <c r="B385" s="205"/>
      <c r="C385" s="13"/>
      <c r="D385" s="191" t="s">
        <v>519</v>
      </c>
      <c r="E385" s="206" t="s">
        <v>1</v>
      </c>
      <c r="F385" s="207" t="s">
        <v>4192</v>
      </c>
      <c r="G385" s="13"/>
      <c r="H385" s="208">
        <v>16</v>
      </c>
      <c r="I385" s="209"/>
      <c r="J385" s="13"/>
      <c r="K385" s="13"/>
      <c r="L385" s="205"/>
      <c r="M385" s="210"/>
      <c r="N385" s="211"/>
      <c r="O385" s="211"/>
      <c r="P385" s="211"/>
      <c r="Q385" s="211"/>
      <c r="R385" s="211"/>
      <c r="S385" s="211"/>
      <c r="T385" s="21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06" t="s">
        <v>519</v>
      </c>
      <c r="AU385" s="206" t="s">
        <v>89</v>
      </c>
      <c r="AV385" s="13" t="s">
        <v>89</v>
      </c>
      <c r="AW385" s="13" t="s">
        <v>35</v>
      </c>
      <c r="AX385" s="13" t="s">
        <v>79</v>
      </c>
      <c r="AY385" s="206" t="s">
        <v>230</v>
      </c>
    </row>
    <row r="386" s="14" customFormat="1">
      <c r="A386" s="14"/>
      <c r="B386" s="213"/>
      <c r="C386" s="14"/>
      <c r="D386" s="191" t="s">
        <v>519</v>
      </c>
      <c r="E386" s="214" t="s">
        <v>1</v>
      </c>
      <c r="F386" s="215" t="s">
        <v>534</v>
      </c>
      <c r="G386" s="14"/>
      <c r="H386" s="216">
        <v>16</v>
      </c>
      <c r="I386" s="217"/>
      <c r="J386" s="14"/>
      <c r="K386" s="14"/>
      <c r="L386" s="213"/>
      <c r="M386" s="218"/>
      <c r="N386" s="219"/>
      <c r="O386" s="219"/>
      <c r="P386" s="219"/>
      <c r="Q386" s="219"/>
      <c r="R386" s="219"/>
      <c r="S386" s="219"/>
      <c r="T386" s="22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14" t="s">
        <v>519</v>
      </c>
      <c r="AU386" s="214" t="s">
        <v>89</v>
      </c>
      <c r="AV386" s="14" t="s">
        <v>235</v>
      </c>
      <c r="AW386" s="14" t="s">
        <v>35</v>
      </c>
      <c r="AX386" s="14" t="s">
        <v>87</v>
      </c>
      <c r="AY386" s="214" t="s">
        <v>230</v>
      </c>
    </row>
    <row r="387" s="2" customFormat="1" ht="16.5" customHeight="1">
      <c r="A387" s="38"/>
      <c r="B387" s="177"/>
      <c r="C387" s="236" t="s">
        <v>998</v>
      </c>
      <c r="D387" s="236" t="s">
        <v>745</v>
      </c>
      <c r="E387" s="237" t="s">
        <v>4193</v>
      </c>
      <c r="F387" s="238" t="s">
        <v>4194</v>
      </c>
      <c r="G387" s="239" t="s">
        <v>458</v>
      </c>
      <c r="H387" s="240">
        <v>16</v>
      </c>
      <c r="I387" s="241"/>
      <c r="J387" s="242">
        <f>ROUND(I387*H387,2)</f>
        <v>0</v>
      </c>
      <c r="K387" s="238" t="s">
        <v>515</v>
      </c>
      <c r="L387" s="243"/>
      <c r="M387" s="244" t="s">
        <v>1</v>
      </c>
      <c r="N387" s="245" t="s">
        <v>44</v>
      </c>
      <c r="O387" s="77"/>
      <c r="P387" s="187">
        <f>O387*H387</f>
        <v>0</v>
      </c>
      <c r="Q387" s="187">
        <v>0.041099999999999998</v>
      </c>
      <c r="R387" s="187">
        <f>Q387*H387</f>
        <v>0.65759999999999996</v>
      </c>
      <c r="S387" s="187">
        <v>0</v>
      </c>
      <c r="T387" s="188">
        <f>S387*H387</f>
        <v>0</v>
      </c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R387" s="189" t="s">
        <v>260</v>
      </c>
      <c r="AT387" s="189" t="s">
        <v>745</v>
      </c>
      <c r="AU387" s="189" t="s">
        <v>89</v>
      </c>
      <c r="AY387" s="19" t="s">
        <v>230</v>
      </c>
      <c r="BE387" s="190">
        <f>IF(N387="základní",J387,0)</f>
        <v>0</v>
      </c>
      <c r="BF387" s="190">
        <f>IF(N387="snížená",J387,0)</f>
        <v>0</v>
      </c>
      <c r="BG387" s="190">
        <f>IF(N387="zákl. přenesená",J387,0)</f>
        <v>0</v>
      </c>
      <c r="BH387" s="190">
        <f>IF(N387="sníž. přenesená",J387,0)</f>
        <v>0</v>
      </c>
      <c r="BI387" s="190">
        <f>IF(N387="nulová",J387,0)</f>
        <v>0</v>
      </c>
      <c r="BJ387" s="19" t="s">
        <v>87</v>
      </c>
      <c r="BK387" s="190">
        <f>ROUND(I387*H387,2)</f>
        <v>0</v>
      </c>
      <c r="BL387" s="19" t="s">
        <v>235</v>
      </c>
      <c r="BM387" s="189" t="s">
        <v>4195</v>
      </c>
    </row>
    <row r="388" s="2" customFormat="1">
      <c r="A388" s="38"/>
      <c r="B388" s="39"/>
      <c r="C388" s="38"/>
      <c r="D388" s="191" t="s">
        <v>237</v>
      </c>
      <c r="E388" s="38"/>
      <c r="F388" s="192" t="s">
        <v>4194</v>
      </c>
      <c r="G388" s="38"/>
      <c r="H388" s="38"/>
      <c r="I388" s="193"/>
      <c r="J388" s="38"/>
      <c r="K388" s="38"/>
      <c r="L388" s="39"/>
      <c r="M388" s="194"/>
      <c r="N388" s="195"/>
      <c r="O388" s="77"/>
      <c r="P388" s="77"/>
      <c r="Q388" s="77"/>
      <c r="R388" s="77"/>
      <c r="S388" s="77"/>
      <c r="T388" s="7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T388" s="19" t="s">
        <v>237</v>
      </c>
      <c r="AU388" s="19" t="s">
        <v>89</v>
      </c>
    </row>
    <row r="389" s="2" customFormat="1">
      <c r="A389" s="38"/>
      <c r="B389" s="39"/>
      <c r="C389" s="38"/>
      <c r="D389" s="191" t="s">
        <v>279</v>
      </c>
      <c r="E389" s="38"/>
      <c r="F389" s="196" t="s">
        <v>4196</v>
      </c>
      <c r="G389" s="38"/>
      <c r="H389" s="38"/>
      <c r="I389" s="193"/>
      <c r="J389" s="38"/>
      <c r="K389" s="38"/>
      <c r="L389" s="39"/>
      <c r="M389" s="194"/>
      <c r="N389" s="195"/>
      <c r="O389" s="77"/>
      <c r="P389" s="77"/>
      <c r="Q389" s="77"/>
      <c r="R389" s="77"/>
      <c r="S389" s="77"/>
      <c r="T389" s="7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19" t="s">
        <v>279</v>
      </c>
      <c r="AU389" s="19" t="s">
        <v>89</v>
      </c>
    </row>
    <row r="390" s="13" customFormat="1">
      <c r="A390" s="13"/>
      <c r="B390" s="205"/>
      <c r="C390" s="13"/>
      <c r="D390" s="191" t="s">
        <v>519</v>
      </c>
      <c r="E390" s="206" t="s">
        <v>1</v>
      </c>
      <c r="F390" s="207" t="s">
        <v>4192</v>
      </c>
      <c r="G390" s="13"/>
      <c r="H390" s="208">
        <v>16</v>
      </c>
      <c r="I390" s="209"/>
      <c r="J390" s="13"/>
      <c r="K390" s="13"/>
      <c r="L390" s="205"/>
      <c r="M390" s="210"/>
      <c r="N390" s="211"/>
      <c r="O390" s="211"/>
      <c r="P390" s="211"/>
      <c r="Q390" s="211"/>
      <c r="R390" s="211"/>
      <c r="S390" s="211"/>
      <c r="T390" s="21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06" t="s">
        <v>519</v>
      </c>
      <c r="AU390" s="206" t="s">
        <v>89</v>
      </c>
      <c r="AV390" s="13" t="s">
        <v>89</v>
      </c>
      <c r="AW390" s="13" t="s">
        <v>35</v>
      </c>
      <c r="AX390" s="13" t="s">
        <v>79</v>
      </c>
      <c r="AY390" s="206" t="s">
        <v>230</v>
      </c>
    </row>
    <row r="391" s="14" customFormat="1">
      <c r="A391" s="14"/>
      <c r="B391" s="213"/>
      <c r="C391" s="14"/>
      <c r="D391" s="191" t="s">
        <v>519</v>
      </c>
      <c r="E391" s="214" t="s">
        <v>1</v>
      </c>
      <c r="F391" s="215" t="s">
        <v>534</v>
      </c>
      <c r="G391" s="14"/>
      <c r="H391" s="216">
        <v>16</v>
      </c>
      <c r="I391" s="217"/>
      <c r="J391" s="14"/>
      <c r="K391" s="14"/>
      <c r="L391" s="213"/>
      <c r="M391" s="218"/>
      <c r="N391" s="219"/>
      <c r="O391" s="219"/>
      <c r="P391" s="219"/>
      <c r="Q391" s="219"/>
      <c r="R391" s="219"/>
      <c r="S391" s="219"/>
      <c r="T391" s="220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14" t="s">
        <v>519</v>
      </c>
      <c r="AU391" s="214" t="s">
        <v>89</v>
      </c>
      <c r="AV391" s="14" t="s">
        <v>235</v>
      </c>
      <c r="AW391" s="14" t="s">
        <v>35</v>
      </c>
      <c r="AX391" s="14" t="s">
        <v>87</v>
      </c>
      <c r="AY391" s="214" t="s">
        <v>230</v>
      </c>
    </row>
    <row r="392" s="2" customFormat="1" ht="16.5" customHeight="1">
      <c r="A392" s="38"/>
      <c r="B392" s="177"/>
      <c r="C392" s="236" t="s">
        <v>1005</v>
      </c>
      <c r="D392" s="236" t="s">
        <v>745</v>
      </c>
      <c r="E392" s="237" t="s">
        <v>4197</v>
      </c>
      <c r="F392" s="238" t="s">
        <v>4198</v>
      </c>
      <c r="G392" s="239" t="s">
        <v>458</v>
      </c>
      <c r="H392" s="240">
        <v>16</v>
      </c>
      <c r="I392" s="241"/>
      <c r="J392" s="242">
        <f>ROUND(I392*H392,2)</f>
        <v>0</v>
      </c>
      <c r="K392" s="238" t="s">
        <v>515</v>
      </c>
      <c r="L392" s="243"/>
      <c r="M392" s="244" t="s">
        <v>1</v>
      </c>
      <c r="N392" s="245" t="s">
        <v>44</v>
      </c>
      <c r="O392" s="77"/>
      <c r="P392" s="187">
        <f>O392*H392</f>
        <v>0</v>
      </c>
      <c r="Q392" s="187">
        <v>0.00029999999999999997</v>
      </c>
      <c r="R392" s="187">
        <f>Q392*H392</f>
        <v>0.0047999999999999996</v>
      </c>
      <c r="S392" s="187">
        <v>0</v>
      </c>
      <c r="T392" s="188">
        <f>S392*H392</f>
        <v>0</v>
      </c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R392" s="189" t="s">
        <v>260</v>
      </c>
      <c r="AT392" s="189" t="s">
        <v>745</v>
      </c>
      <c r="AU392" s="189" t="s">
        <v>89</v>
      </c>
      <c r="AY392" s="19" t="s">
        <v>230</v>
      </c>
      <c r="BE392" s="190">
        <f>IF(N392="základní",J392,0)</f>
        <v>0</v>
      </c>
      <c r="BF392" s="190">
        <f>IF(N392="snížená",J392,0)</f>
        <v>0</v>
      </c>
      <c r="BG392" s="190">
        <f>IF(N392="zákl. přenesená",J392,0)</f>
        <v>0</v>
      </c>
      <c r="BH392" s="190">
        <f>IF(N392="sníž. přenesená",J392,0)</f>
        <v>0</v>
      </c>
      <c r="BI392" s="190">
        <f>IF(N392="nulová",J392,0)</f>
        <v>0</v>
      </c>
      <c r="BJ392" s="19" t="s">
        <v>87</v>
      </c>
      <c r="BK392" s="190">
        <f>ROUND(I392*H392,2)</f>
        <v>0</v>
      </c>
      <c r="BL392" s="19" t="s">
        <v>235</v>
      </c>
      <c r="BM392" s="189" t="s">
        <v>4199</v>
      </c>
    </row>
    <row r="393" s="2" customFormat="1">
      <c r="A393" s="38"/>
      <c r="B393" s="39"/>
      <c r="C393" s="38"/>
      <c r="D393" s="191" t="s">
        <v>237</v>
      </c>
      <c r="E393" s="38"/>
      <c r="F393" s="192" t="s">
        <v>4198</v>
      </c>
      <c r="G393" s="38"/>
      <c r="H393" s="38"/>
      <c r="I393" s="193"/>
      <c r="J393" s="38"/>
      <c r="K393" s="38"/>
      <c r="L393" s="39"/>
      <c r="M393" s="194"/>
      <c r="N393" s="195"/>
      <c r="O393" s="77"/>
      <c r="P393" s="77"/>
      <c r="Q393" s="77"/>
      <c r="R393" s="77"/>
      <c r="S393" s="77"/>
      <c r="T393" s="7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T393" s="19" t="s">
        <v>237</v>
      </c>
      <c r="AU393" s="19" t="s">
        <v>89</v>
      </c>
    </row>
    <row r="394" s="13" customFormat="1">
      <c r="A394" s="13"/>
      <c r="B394" s="205"/>
      <c r="C394" s="13"/>
      <c r="D394" s="191" t="s">
        <v>519</v>
      </c>
      <c r="E394" s="206" t="s">
        <v>1</v>
      </c>
      <c r="F394" s="207" t="s">
        <v>4192</v>
      </c>
      <c r="G394" s="13"/>
      <c r="H394" s="208">
        <v>16</v>
      </c>
      <c r="I394" s="209"/>
      <c r="J394" s="13"/>
      <c r="K394" s="13"/>
      <c r="L394" s="205"/>
      <c r="M394" s="210"/>
      <c r="N394" s="211"/>
      <c r="O394" s="211"/>
      <c r="P394" s="211"/>
      <c r="Q394" s="211"/>
      <c r="R394" s="211"/>
      <c r="S394" s="211"/>
      <c r="T394" s="21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06" t="s">
        <v>519</v>
      </c>
      <c r="AU394" s="206" t="s">
        <v>89</v>
      </c>
      <c r="AV394" s="13" t="s">
        <v>89</v>
      </c>
      <c r="AW394" s="13" t="s">
        <v>35</v>
      </c>
      <c r="AX394" s="13" t="s">
        <v>79</v>
      </c>
      <c r="AY394" s="206" t="s">
        <v>230</v>
      </c>
    </row>
    <row r="395" s="14" customFormat="1">
      <c r="A395" s="14"/>
      <c r="B395" s="213"/>
      <c r="C395" s="14"/>
      <c r="D395" s="191" t="s">
        <v>519</v>
      </c>
      <c r="E395" s="214" t="s">
        <v>1</v>
      </c>
      <c r="F395" s="215" t="s">
        <v>534</v>
      </c>
      <c r="G395" s="14"/>
      <c r="H395" s="216">
        <v>16</v>
      </c>
      <c r="I395" s="217"/>
      <c r="J395" s="14"/>
      <c r="K395" s="14"/>
      <c r="L395" s="213"/>
      <c r="M395" s="218"/>
      <c r="N395" s="219"/>
      <c r="O395" s="219"/>
      <c r="P395" s="219"/>
      <c r="Q395" s="219"/>
      <c r="R395" s="219"/>
      <c r="S395" s="219"/>
      <c r="T395" s="220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14" t="s">
        <v>519</v>
      </c>
      <c r="AU395" s="214" t="s">
        <v>89</v>
      </c>
      <c r="AV395" s="14" t="s">
        <v>235</v>
      </c>
      <c r="AW395" s="14" t="s">
        <v>35</v>
      </c>
      <c r="AX395" s="14" t="s">
        <v>87</v>
      </c>
      <c r="AY395" s="214" t="s">
        <v>230</v>
      </c>
    </row>
    <row r="396" s="2" customFormat="1" ht="16.5" customHeight="1">
      <c r="A396" s="38"/>
      <c r="B396" s="177"/>
      <c r="C396" s="178" t="s">
        <v>1011</v>
      </c>
      <c r="D396" s="178" t="s">
        <v>231</v>
      </c>
      <c r="E396" s="179" t="s">
        <v>4200</v>
      </c>
      <c r="F396" s="180" t="s">
        <v>4201</v>
      </c>
      <c r="G396" s="181" t="s">
        <v>458</v>
      </c>
      <c r="H396" s="182">
        <v>3</v>
      </c>
      <c r="I396" s="183"/>
      <c r="J396" s="184">
        <f>ROUND(I396*H396,2)</f>
        <v>0</v>
      </c>
      <c r="K396" s="180" t="s">
        <v>515</v>
      </c>
      <c r="L396" s="39"/>
      <c r="M396" s="185" t="s">
        <v>1</v>
      </c>
      <c r="N396" s="186" t="s">
        <v>44</v>
      </c>
      <c r="O396" s="77"/>
      <c r="P396" s="187">
        <f>O396*H396</f>
        <v>0</v>
      </c>
      <c r="Q396" s="187">
        <v>0.050000000000000003</v>
      </c>
      <c r="R396" s="187">
        <f>Q396*H396</f>
        <v>0.15000000000000002</v>
      </c>
      <c r="S396" s="187">
        <v>0</v>
      </c>
      <c r="T396" s="188">
        <f>S396*H396</f>
        <v>0</v>
      </c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R396" s="189" t="s">
        <v>235</v>
      </c>
      <c r="AT396" s="189" t="s">
        <v>231</v>
      </c>
      <c r="AU396" s="189" t="s">
        <v>89</v>
      </c>
      <c r="AY396" s="19" t="s">
        <v>230</v>
      </c>
      <c r="BE396" s="190">
        <f>IF(N396="základní",J396,0)</f>
        <v>0</v>
      </c>
      <c r="BF396" s="190">
        <f>IF(N396="snížená",J396,0)</f>
        <v>0</v>
      </c>
      <c r="BG396" s="190">
        <f>IF(N396="zákl. přenesená",J396,0)</f>
        <v>0</v>
      </c>
      <c r="BH396" s="190">
        <f>IF(N396="sníž. přenesená",J396,0)</f>
        <v>0</v>
      </c>
      <c r="BI396" s="190">
        <f>IF(N396="nulová",J396,0)</f>
        <v>0</v>
      </c>
      <c r="BJ396" s="19" t="s">
        <v>87</v>
      </c>
      <c r="BK396" s="190">
        <f>ROUND(I396*H396,2)</f>
        <v>0</v>
      </c>
      <c r="BL396" s="19" t="s">
        <v>235</v>
      </c>
      <c r="BM396" s="189" t="s">
        <v>4202</v>
      </c>
    </row>
    <row r="397" s="2" customFormat="1">
      <c r="A397" s="38"/>
      <c r="B397" s="39"/>
      <c r="C397" s="38"/>
      <c r="D397" s="191" t="s">
        <v>237</v>
      </c>
      <c r="E397" s="38"/>
      <c r="F397" s="192" t="s">
        <v>4203</v>
      </c>
      <c r="G397" s="38"/>
      <c r="H397" s="38"/>
      <c r="I397" s="193"/>
      <c r="J397" s="38"/>
      <c r="K397" s="38"/>
      <c r="L397" s="39"/>
      <c r="M397" s="194"/>
      <c r="N397" s="195"/>
      <c r="O397" s="77"/>
      <c r="P397" s="77"/>
      <c r="Q397" s="77"/>
      <c r="R397" s="77"/>
      <c r="S397" s="77"/>
      <c r="T397" s="7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T397" s="19" t="s">
        <v>237</v>
      </c>
      <c r="AU397" s="19" t="s">
        <v>89</v>
      </c>
    </row>
    <row r="398" s="2" customFormat="1">
      <c r="A398" s="38"/>
      <c r="B398" s="39"/>
      <c r="C398" s="38"/>
      <c r="D398" s="199" t="s">
        <v>397</v>
      </c>
      <c r="E398" s="38"/>
      <c r="F398" s="200" t="s">
        <v>4204</v>
      </c>
      <c r="G398" s="38"/>
      <c r="H398" s="38"/>
      <c r="I398" s="193"/>
      <c r="J398" s="38"/>
      <c r="K398" s="38"/>
      <c r="L398" s="39"/>
      <c r="M398" s="194"/>
      <c r="N398" s="195"/>
      <c r="O398" s="77"/>
      <c r="P398" s="77"/>
      <c r="Q398" s="77"/>
      <c r="R398" s="77"/>
      <c r="S398" s="77"/>
      <c r="T398" s="7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T398" s="19" t="s">
        <v>397</v>
      </c>
      <c r="AU398" s="19" t="s">
        <v>89</v>
      </c>
    </row>
    <row r="399" s="13" customFormat="1">
      <c r="A399" s="13"/>
      <c r="B399" s="205"/>
      <c r="C399" s="13"/>
      <c r="D399" s="191" t="s">
        <v>519</v>
      </c>
      <c r="E399" s="206" t="s">
        <v>1</v>
      </c>
      <c r="F399" s="207" t="s">
        <v>3974</v>
      </c>
      <c r="G399" s="13"/>
      <c r="H399" s="208">
        <v>3</v>
      </c>
      <c r="I399" s="209"/>
      <c r="J399" s="13"/>
      <c r="K399" s="13"/>
      <c r="L399" s="205"/>
      <c r="M399" s="210"/>
      <c r="N399" s="211"/>
      <c r="O399" s="211"/>
      <c r="P399" s="211"/>
      <c r="Q399" s="211"/>
      <c r="R399" s="211"/>
      <c r="S399" s="211"/>
      <c r="T399" s="21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06" t="s">
        <v>519</v>
      </c>
      <c r="AU399" s="206" t="s">
        <v>89</v>
      </c>
      <c r="AV399" s="13" t="s">
        <v>89</v>
      </c>
      <c r="AW399" s="13" t="s">
        <v>35</v>
      </c>
      <c r="AX399" s="13" t="s">
        <v>79</v>
      </c>
      <c r="AY399" s="206" t="s">
        <v>230</v>
      </c>
    </row>
    <row r="400" s="14" customFormat="1">
      <c r="A400" s="14"/>
      <c r="B400" s="213"/>
      <c r="C400" s="14"/>
      <c r="D400" s="191" t="s">
        <v>519</v>
      </c>
      <c r="E400" s="214" t="s">
        <v>1</v>
      </c>
      <c r="F400" s="215" t="s">
        <v>534</v>
      </c>
      <c r="G400" s="14"/>
      <c r="H400" s="216">
        <v>3</v>
      </c>
      <c r="I400" s="217"/>
      <c r="J400" s="14"/>
      <c r="K400" s="14"/>
      <c r="L400" s="213"/>
      <c r="M400" s="218"/>
      <c r="N400" s="219"/>
      <c r="O400" s="219"/>
      <c r="P400" s="219"/>
      <c r="Q400" s="219"/>
      <c r="R400" s="219"/>
      <c r="S400" s="219"/>
      <c r="T400" s="220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14" t="s">
        <v>519</v>
      </c>
      <c r="AU400" s="214" t="s">
        <v>89</v>
      </c>
      <c r="AV400" s="14" t="s">
        <v>235</v>
      </c>
      <c r="AW400" s="14" t="s">
        <v>35</v>
      </c>
      <c r="AX400" s="14" t="s">
        <v>87</v>
      </c>
      <c r="AY400" s="214" t="s">
        <v>230</v>
      </c>
    </row>
    <row r="401" s="2" customFormat="1" ht="16.5" customHeight="1">
      <c r="A401" s="38"/>
      <c r="B401" s="177"/>
      <c r="C401" s="236" t="s">
        <v>1017</v>
      </c>
      <c r="D401" s="236" t="s">
        <v>745</v>
      </c>
      <c r="E401" s="237" t="s">
        <v>4205</v>
      </c>
      <c r="F401" s="238" t="s">
        <v>4206</v>
      </c>
      <c r="G401" s="239" t="s">
        <v>458</v>
      </c>
      <c r="H401" s="240">
        <v>3</v>
      </c>
      <c r="I401" s="241"/>
      <c r="J401" s="242">
        <f>ROUND(I401*H401,2)</f>
        <v>0</v>
      </c>
      <c r="K401" s="238" t="s">
        <v>515</v>
      </c>
      <c r="L401" s="243"/>
      <c r="M401" s="244" t="s">
        <v>1</v>
      </c>
      <c r="N401" s="245" t="s">
        <v>44</v>
      </c>
      <c r="O401" s="77"/>
      <c r="P401" s="187">
        <f>O401*H401</f>
        <v>0</v>
      </c>
      <c r="Q401" s="187">
        <v>0.029499999999999998</v>
      </c>
      <c r="R401" s="187">
        <f>Q401*H401</f>
        <v>0.088499999999999995</v>
      </c>
      <c r="S401" s="187">
        <v>0</v>
      </c>
      <c r="T401" s="188">
        <f>S401*H401</f>
        <v>0</v>
      </c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R401" s="189" t="s">
        <v>260</v>
      </c>
      <c r="AT401" s="189" t="s">
        <v>745</v>
      </c>
      <c r="AU401" s="189" t="s">
        <v>89</v>
      </c>
      <c r="AY401" s="19" t="s">
        <v>230</v>
      </c>
      <c r="BE401" s="190">
        <f>IF(N401="základní",J401,0)</f>
        <v>0</v>
      </c>
      <c r="BF401" s="190">
        <f>IF(N401="snížená",J401,0)</f>
        <v>0</v>
      </c>
      <c r="BG401" s="190">
        <f>IF(N401="zákl. přenesená",J401,0)</f>
        <v>0</v>
      </c>
      <c r="BH401" s="190">
        <f>IF(N401="sníž. přenesená",J401,0)</f>
        <v>0</v>
      </c>
      <c r="BI401" s="190">
        <f>IF(N401="nulová",J401,0)</f>
        <v>0</v>
      </c>
      <c r="BJ401" s="19" t="s">
        <v>87</v>
      </c>
      <c r="BK401" s="190">
        <f>ROUND(I401*H401,2)</f>
        <v>0</v>
      </c>
      <c r="BL401" s="19" t="s">
        <v>235</v>
      </c>
      <c r="BM401" s="189" t="s">
        <v>4207</v>
      </c>
    </row>
    <row r="402" s="2" customFormat="1">
      <c r="A402" s="38"/>
      <c r="B402" s="39"/>
      <c r="C402" s="38"/>
      <c r="D402" s="191" t="s">
        <v>237</v>
      </c>
      <c r="E402" s="38"/>
      <c r="F402" s="192" t="s">
        <v>4206</v>
      </c>
      <c r="G402" s="38"/>
      <c r="H402" s="38"/>
      <c r="I402" s="193"/>
      <c r="J402" s="38"/>
      <c r="K402" s="38"/>
      <c r="L402" s="39"/>
      <c r="M402" s="194"/>
      <c r="N402" s="195"/>
      <c r="O402" s="77"/>
      <c r="P402" s="77"/>
      <c r="Q402" s="77"/>
      <c r="R402" s="77"/>
      <c r="S402" s="77"/>
      <c r="T402" s="7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T402" s="19" t="s">
        <v>237</v>
      </c>
      <c r="AU402" s="19" t="s">
        <v>89</v>
      </c>
    </row>
    <row r="403" s="2" customFormat="1">
      <c r="A403" s="38"/>
      <c r="B403" s="39"/>
      <c r="C403" s="38"/>
      <c r="D403" s="191" t="s">
        <v>279</v>
      </c>
      <c r="E403" s="38"/>
      <c r="F403" s="196" t="s">
        <v>4208</v>
      </c>
      <c r="G403" s="38"/>
      <c r="H403" s="38"/>
      <c r="I403" s="193"/>
      <c r="J403" s="38"/>
      <c r="K403" s="38"/>
      <c r="L403" s="39"/>
      <c r="M403" s="194"/>
      <c r="N403" s="195"/>
      <c r="O403" s="77"/>
      <c r="P403" s="77"/>
      <c r="Q403" s="77"/>
      <c r="R403" s="77"/>
      <c r="S403" s="77"/>
      <c r="T403" s="7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T403" s="19" t="s">
        <v>279</v>
      </c>
      <c r="AU403" s="19" t="s">
        <v>89</v>
      </c>
    </row>
    <row r="404" s="13" customFormat="1">
      <c r="A404" s="13"/>
      <c r="B404" s="205"/>
      <c r="C404" s="13"/>
      <c r="D404" s="191" t="s">
        <v>519</v>
      </c>
      <c r="E404" s="206" t="s">
        <v>1</v>
      </c>
      <c r="F404" s="207" t="s">
        <v>3974</v>
      </c>
      <c r="G404" s="13"/>
      <c r="H404" s="208">
        <v>3</v>
      </c>
      <c r="I404" s="209"/>
      <c r="J404" s="13"/>
      <c r="K404" s="13"/>
      <c r="L404" s="205"/>
      <c r="M404" s="210"/>
      <c r="N404" s="211"/>
      <c r="O404" s="211"/>
      <c r="P404" s="211"/>
      <c r="Q404" s="211"/>
      <c r="R404" s="211"/>
      <c r="S404" s="211"/>
      <c r="T404" s="21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06" t="s">
        <v>519</v>
      </c>
      <c r="AU404" s="206" t="s">
        <v>89</v>
      </c>
      <c r="AV404" s="13" t="s">
        <v>89</v>
      </c>
      <c r="AW404" s="13" t="s">
        <v>35</v>
      </c>
      <c r="AX404" s="13" t="s">
        <v>79</v>
      </c>
      <c r="AY404" s="206" t="s">
        <v>230</v>
      </c>
    </row>
    <row r="405" s="14" customFormat="1">
      <c r="A405" s="14"/>
      <c r="B405" s="213"/>
      <c r="C405" s="14"/>
      <c r="D405" s="191" t="s">
        <v>519</v>
      </c>
      <c r="E405" s="214" t="s">
        <v>1</v>
      </c>
      <c r="F405" s="215" t="s">
        <v>534</v>
      </c>
      <c r="G405" s="14"/>
      <c r="H405" s="216">
        <v>3</v>
      </c>
      <c r="I405" s="217"/>
      <c r="J405" s="14"/>
      <c r="K405" s="14"/>
      <c r="L405" s="213"/>
      <c r="M405" s="218"/>
      <c r="N405" s="219"/>
      <c r="O405" s="219"/>
      <c r="P405" s="219"/>
      <c r="Q405" s="219"/>
      <c r="R405" s="219"/>
      <c r="S405" s="219"/>
      <c r="T405" s="220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14" t="s">
        <v>519</v>
      </c>
      <c r="AU405" s="214" t="s">
        <v>89</v>
      </c>
      <c r="AV405" s="14" t="s">
        <v>235</v>
      </c>
      <c r="AW405" s="14" t="s">
        <v>35</v>
      </c>
      <c r="AX405" s="14" t="s">
        <v>87</v>
      </c>
      <c r="AY405" s="214" t="s">
        <v>230</v>
      </c>
    </row>
    <row r="406" s="2" customFormat="1" ht="16.5" customHeight="1">
      <c r="A406" s="38"/>
      <c r="B406" s="177"/>
      <c r="C406" s="236" t="s">
        <v>1025</v>
      </c>
      <c r="D406" s="236" t="s">
        <v>745</v>
      </c>
      <c r="E406" s="237" t="s">
        <v>4209</v>
      </c>
      <c r="F406" s="238" t="s">
        <v>4210</v>
      </c>
      <c r="G406" s="239" t="s">
        <v>458</v>
      </c>
      <c r="H406" s="240">
        <v>3</v>
      </c>
      <c r="I406" s="241"/>
      <c r="J406" s="242">
        <f>ROUND(I406*H406,2)</f>
        <v>0</v>
      </c>
      <c r="K406" s="238" t="s">
        <v>515</v>
      </c>
      <c r="L406" s="243"/>
      <c r="M406" s="244" t="s">
        <v>1</v>
      </c>
      <c r="N406" s="245" t="s">
        <v>44</v>
      </c>
      <c r="O406" s="77"/>
      <c r="P406" s="187">
        <f>O406*H406</f>
        <v>0</v>
      </c>
      <c r="Q406" s="187">
        <v>0.0025000000000000001</v>
      </c>
      <c r="R406" s="187">
        <f>Q406*H406</f>
        <v>0.0074999999999999997</v>
      </c>
      <c r="S406" s="187">
        <v>0</v>
      </c>
      <c r="T406" s="188">
        <f>S406*H406</f>
        <v>0</v>
      </c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R406" s="189" t="s">
        <v>260</v>
      </c>
      <c r="AT406" s="189" t="s">
        <v>745</v>
      </c>
      <c r="AU406" s="189" t="s">
        <v>89</v>
      </c>
      <c r="AY406" s="19" t="s">
        <v>230</v>
      </c>
      <c r="BE406" s="190">
        <f>IF(N406="základní",J406,0)</f>
        <v>0</v>
      </c>
      <c r="BF406" s="190">
        <f>IF(N406="snížená",J406,0)</f>
        <v>0</v>
      </c>
      <c r="BG406" s="190">
        <f>IF(N406="zákl. přenesená",J406,0)</f>
        <v>0</v>
      </c>
      <c r="BH406" s="190">
        <f>IF(N406="sníž. přenesená",J406,0)</f>
        <v>0</v>
      </c>
      <c r="BI406" s="190">
        <f>IF(N406="nulová",J406,0)</f>
        <v>0</v>
      </c>
      <c r="BJ406" s="19" t="s">
        <v>87</v>
      </c>
      <c r="BK406" s="190">
        <f>ROUND(I406*H406,2)</f>
        <v>0</v>
      </c>
      <c r="BL406" s="19" t="s">
        <v>235</v>
      </c>
      <c r="BM406" s="189" t="s">
        <v>4211</v>
      </c>
    </row>
    <row r="407" s="2" customFormat="1">
      <c r="A407" s="38"/>
      <c r="B407" s="39"/>
      <c r="C407" s="38"/>
      <c r="D407" s="191" t="s">
        <v>237</v>
      </c>
      <c r="E407" s="38"/>
      <c r="F407" s="192" t="s">
        <v>4210</v>
      </c>
      <c r="G407" s="38"/>
      <c r="H407" s="38"/>
      <c r="I407" s="193"/>
      <c r="J407" s="38"/>
      <c r="K407" s="38"/>
      <c r="L407" s="39"/>
      <c r="M407" s="194"/>
      <c r="N407" s="195"/>
      <c r="O407" s="77"/>
      <c r="P407" s="77"/>
      <c r="Q407" s="77"/>
      <c r="R407" s="77"/>
      <c r="S407" s="77"/>
      <c r="T407" s="7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T407" s="19" t="s">
        <v>237</v>
      </c>
      <c r="AU407" s="19" t="s">
        <v>89</v>
      </c>
    </row>
    <row r="408" s="13" customFormat="1">
      <c r="A408" s="13"/>
      <c r="B408" s="205"/>
      <c r="C408" s="13"/>
      <c r="D408" s="191" t="s">
        <v>519</v>
      </c>
      <c r="E408" s="206" t="s">
        <v>1</v>
      </c>
      <c r="F408" s="207" t="s">
        <v>3974</v>
      </c>
      <c r="G408" s="13"/>
      <c r="H408" s="208">
        <v>3</v>
      </c>
      <c r="I408" s="209"/>
      <c r="J408" s="13"/>
      <c r="K408" s="13"/>
      <c r="L408" s="205"/>
      <c r="M408" s="210"/>
      <c r="N408" s="211"/>
      <c r="O408" s="211"/>
      <c r="P408" s="211"/>
      <c r="Q408" s="211"/>
      <c r="R408" s="211"/>
      <c r="S408" s="211"/>
      <c r="T408" s="21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06" t="s">
        <v>519</v>
      </c>
      <c r="AU408" s="206" t="s">
        <v>89</v>
      </c>
      <c r="AV408" s="13" t="s">
        <v>89</v>
      </c>
      <c r="AW408" s="13" t="s">
        <v>35</v>
      </c>
      <c r="AX408" s="13" t="s">
        <v>79</v>
      </c>
      <c r="AY408" s="206" t="s">
        <v>230</v>
      </c>
    </row>
    <row r="409" s="14" customFormat="1">
      <c r="A409" s="14"/>
      <c r="B409" s="213"/>
      <c r="C409" s="14"/>
      <c r="D409" s="191" t="s">
        <v>519</v>
      </c>
      <c r="E409" s="214" t="s">
        <v>1</v>
      </c>
      <c r="F409" s="215" t="s">
        <v>534</v>
      </c>
      <c r="G409" s="14"/>
      <c r="H409" s="216">
        <v>3</v>
      </c>
      <c r="I409" s="217"/>
      <c r="J409" s="14"/>
      <c r="K409" s="14"/>
      <c r="L409" s="213"/>
      <c r="M409" s="218"/>
      <c r="N409" s="219"/>
      <c r="O409" s="219"/>
      <c r="P409" s="219"/>
      <c r="Q409" s="219"/>
      <c r="R409" s="219"/>
      <c r="S409" s="219"/>
      <c r="T409" s="220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14" t="s">
        <v>519</v>
      </c>
      <c r="AU409" s="214" t="s">
        <v>89</v>
      </c>
      <c r="AV409" s="14" t="s">
        <v>235</v>
      </c>
      <c r="AW409" s="14" t="s">
        <v>35</v>
      </c>
      <c r="AX409" s="14" t="s">
        <v>87</v>
      </c>
      <c r="AY409" s="214" t="s">
        <v>230</v>
      </c>
    </row>
    <row r="410" s="2" customFormat="1" ht="16.5" customHeight="1">
      <c r="A410" s="38"/>
      <c r="B410" s="177"/>
      <c r="C410" s="178" t="s">
        <v>1031</v>
      </c>
      <c r="D410" s="178" t="s">
        <v>231</v>
      </c>
      <c r="E410" s="179" t="s">
        <v>4212</v>
      </c>
      <c r="F410" s="180" t="s">
        <v>4213</v>
      </c>
      <c r="G410" s="181" t="s">
        <v>458</v>
      </c>
      <c r="H410" s="182">
        <v>19</v>
      </c>
      <c r="I410" s="183"/>
      <c r="J410" s="184">
        <f>ROUND(I410*H410,2)</f>
        <v>0</v>
      </c>
      <c r="K410" s="180" t="s">
        <v>1</v>
      </c>
      <c r="L410" s="39"/>
      <c r="M410" s="185" t="s">
        <v>1</v>
      </c>
      <c r="N410" s="186" t="s">
        <v>44</v>
      </c>
      <c r="O410" s="77"/>
      <c r="P410" s="187">
        <f>O410*H410</f>
        <v>0</v>
      </c>
      <c r="Q410" s="187">
        <v>0</v>
      </c>
      <c r="R410" s="187">
        <f>Q410*H410</f>
        <v>0</v>
      </c>
      <c r="S410" s="187">
        <v>0</v>
      </c>
      <c r="T410" s="188">
        <f>S410*H410</f>
        <v>0</v>
      </c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R410" s="189" t="s">
        <v>970</v>
      </c>
      <c r="AT410" s="189" t="s">
        <v>231</v>
      </c>
      <c r="AU410" s="189" t="s">
        <v>89</v>
      </c>
      <c r="AY410" s="19" t="s">
        <v>230</v>
      </c>
      <c r="BE410" s="190">
        <f>IF(N410="základní",J410,0)</f>
        <v>0</v>
      </c>
      <c r="BF410" s="190">
        <f>IF(N410="snížená",J410,0)</f>
        <v>0</v>
      </c>
      <c r="BG410" s="190">
        <f>IF(N410="zákl. přenesená",J410,0)</f>
        <v>0</v>
      </c>
      <c r="BH410" s="190">
        <f>IF(N410="sníž. přenesená",J410,0)</f>
        <v>0</v>
      </c>
      <c r="BI410" s="190">
        <f>IF(N410="nulová",J410,0)</f>
        <v>0</v>
      </c>
      <c r="BJ410" s="19" t="s">
        <v>87</v>
      </c>
      <c r="BK410" s="190">
        <f>ROUND(I410*H410,2)</f>
        <v>0</v>
      </c>
      <c r="BL410" s="19" t="s">
        <v>970</v>
      </c>
      <c r="BM410" s="189" t="s">
        <v>4214</v>
      </c>
    </row>
    <row r="411" s="2" customFormat="1">
      <c r="A411" s="38"/>
      <c r="B411" s="39"/>
      <c r="C411" s="38"/>
      <c r="D411" s="191" t="s">
        <v>237</v>
      </c>
      <c r="E411" s="38"/>
      <c r="F411" s="192" t="s">
        <v>4213</v>
      </c>
      <c r="G411" s="38"/>
      <c r="H411" s="38"/>
      <c r="I411" s="193"/>
      <c r="J411" s="38"/>
      <c r="K411" s="38"/>
      <c r="L411" s="39"/>
      <c r="M411" s="194"/>
      <c r="N411" s="195"/>
      <c r="O411" s="77"/>
      <c r="P411" s="77"/>
      <c r="Q411" s="77"/>
      <c r="R411" s="77"/>
      <c r="S411" s="77"/>
      <c r="T411" s="7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T411" s="19" t="s">
        <v>237</v>
      </c>
      <c r="AU411" s="19" t="s">
        <v>89</v>
      </c>
    </row>
    <row r="412" s="2" customFormat="1" ht="16.5" customHeight="1">
      <c r="A412" s="38"/>
      <c r="B412" s="177"/>
      <c r="C412" s="178" t="s">
        <v>1039</v>
      </c>
      <c r="D412" s="178" t="s">
        <v>231</v>
      </c>
      <c r="E412" s="179" t="s">
        <v>4215</v>
      </c>
      <c r="F412" s="180" t="s">
        <v>4216</v>
      </c>
      <c r="G412" s="181" t="s">
        <v>458</v>
      </c>
      <c r="H412" s="182">
        <v>35</v>
      </c>
      <c r="I412" s="183"/>
      <c r="J412" s="184">
        <f>ROUND(I412*H412,2)</f>
        <v>0</v>
      </c>
      <c r="K412" s="180" t="s">
        <v>1</v>
      </c>
      <c r="L412" s="39"/>
      <c r="M412" s="185" t="s">
        <v>1</v>
      </c>
      <c r="N412" s="186" t="s">
        <v>44</v>
      </c>
      <c r="O412" s="77"/>
      <c r="P412" s="187">
        <f>O412*H412</f>
        <v>0</v>
      </c>
      <c r="Q412" s="187">
        <v>0.025000000000000001</v>
      </c>
      <c r="R412" s="187">
        <f>Q412*H412</f>
        <v>0.875</v>
      </c>
      <c r="S412" s="187">
        <v>0</v>
      </c>
      <c r="T412" s="188">
        <f>S412*H412</f>
        <v>0</v>
      </c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R412" s="189" t="s">
        <v>235</v>
      </c>
      <c r="AT412" s="189" t="s">
        <v>231</v>
      </c>
      <c r="AU412" s="189" t="s">
        <v>89</v>
      </c>
      <c r="AY412" s="19" t="s">
        <v>230</v>
      </c>
      <c r="BE412" s="190">
        <f>IF(N412="základní",J412,0)</f>
        <v>0</v>
      </c>
      <c r="BF412" s="190">
        <f>IF(N412="snížená",J412,0)</f>
        <v>0</v>
      </c>
      <c r="BG412" s="190">
        <f>IF(N412="zákl. přenesená",J412,0)</f>
        <v>0</v>
      </c>
      <c r="BH412" s="190">
        <f>IF(N412="sníž. přenesená",J412,0)</f>
        <v>0</v>
      </c>
      <c r="BI412" s="190">
        <f>IF(N412="nulová",J412,0)</f>
        <v>0</v>
      </c>
      <c r="BJ412" s="19" t="s">
        <v>87</v>
      </c>
      <c r="BK412" s="190">
        <f>ROUND(I412*H412,2)</f>
        <v>0</v>
      </c>
      <c r="BL412" s="19" t="s">
        <v>235</v>
      </c>
      <c r="BM412" s="189" t="s">
        <v>4217</v>
      </c>
    </row>
    <row r="413" s="2" customFormat="1">
      <c r="A413" s="38"/>
      <c r="B413" s="39"/>
      <c r="C413" s="38"/>
      <c r="D413" s="191" t="s">
        <v>237</v>
      </c>
      <c r="E413" s="38"/>
      <c r="F413" s="192" t="s">
        <v>4216</v>
      </c>
      <c r="G413" s="38"/>
      <c r="H413" s="38"/>
      <c r="I413" s="193"/>
      <c r="J413" s="38"/>
      <c r="K413" s="38"/>
      <c r="L413" s="39"/>
      <c r="M413" s="194"/>
      <c r="N413" s="195"/>
      <c r="O413" s="77"/>
      <c r="P413" s="77"/>
      <c r="Q413" s="77"/>
      <c r="R413" s="77"/>
      <c r="S413" s="77"/>
      <c r="T413" s="7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T413" s="19" t="s">
        <v>237</v>
      </c>
      <c r="AU413" s="19" t="s">
        <v>89</v>
      </c>
    </row>
    <row r="414" s="13" customFormat="1">
      <c r="A414" s="13"/>
      <c r="B414" s="205"/>
      <c r="C414" s="13"/>
      <c r="D414" s="191" t="s">
        <v>519</v>
      </c>
      <c r="E414" s="206" t="s">
        <v>1</v>
      </c>
      <c r="F414" s="207" t="s">
        <v>4218</v>
      </c>
      <c r="G414" s="13"/>
      <c r="H414" s="208">
        <v>35</v>
      </c>
      <c r="I414" s="209"/>
      <c r="J414" s="13"/>
      <c r="K414" s="13"/>
      <c r="L414" s="205"/>
      <c r="M414" s="210"/>
      <c r="N414" s="211"/>
      <c r="O414" s="211"/>
      <c r="P414" s="211"/>
      <c r="Q414" s="211"/>
      <c r="R414" s="211"/>
      <c r="S414" s="211"/>
      <c r="T414" s="21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06" t="s">
        <v>519</v>
      </c>
      <c r="AU414" s="206" t="s">
        <v>89</v>
      </c>
      <c r="AV414" s="13" t="s">
        <v>89</v>
      </c>
      <c r="AW414" s="13" t="s">
        <v>35</v>
      </c>
      <c r="AX414" s="13" t="s">
        <v>79</v>
      </c>
      <c r="AY414" s="206" t="s">
        <v>230</v>
      </c>
    </row>
    <row r="415" s="14" customFormat="1">
      <c r="A415" s="14"/>
      <c r="B415" s="213"/>
      <c r="C415" s="14"/>
      <c r="D415" s="191" t="s">
        <v>519</v>
      </c>
      <c r="E415" s="214" t="s">
        <v>1</v>
      </c>
      <c r="F415" s="215" t="s">
        <v>534</v>
      </c>
      <c r="G415" s="14"/>
      <c r="H415" s="216">
        <v>35</v>
      </c>
      <c r="I415" s="217"/>
      <c r="J415" s="14"/>
      <c r="K415" s="14"/>
      <c r="L415" s="213"/>
      <c r="M415" s="218"/>
      <c r="N415" s="219"/>
      <c r="O415" s="219"/>
      <c r="P415" s="219"/>
      <c r="Q415" s="219"/>
      <c r="R415" s="219"/>
      <c r="S415" s="219"/>
      <c r="T415" s="220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14" t="s">
        <v>519</v>
      </c>
      <c r="AU415" s="214" t="s">
        <v>89</v>
      </c>
      <c r="AV415" s="14" t="s">
        <v>235</v>
      </c>
      <c r="AW415" s="14" t="s">
        <v>35</v>
      </c>
      <c r="AX415" s="14" t="s">
        <v>87</v>
      </c>
      <c r="AY415" s="214" t="s">
        <v>230</v>
      </c>
    </row>
    <row r="416" s="2" customFormat="1" ht="24.15" customHeight="1">
      <c r="A416" s="38"/>
      <c r="B416" s="177"/>
      <c r="C416" s="178" t="s">
        <v>1046</v>
      </c>
      <c r="D416" s="178" t="s">
        <v>231</v>
      </c>
      <c r="E416" s="179" t="s">
        <v>4219</v>
      </c>
      <c r="F416" s="180" t="s">
        <v>4220</v>
      </c>
      <c r="G416" s="181" t="s">
        <v>458</v>
      </c>
      <c r="H416" s="182">
        <v>2</v>
      </c>
      <c r="I416" s="183"/>
      <c r="J416" s="184">
        <f>ROUND(I416*H416,2)</f>
        <v>0</v>
      </c>
      <c r="K416" s="180" t="s">
        <v>1</v>
      </c>
      <c r="L416" s="39"/>
      <c r="M416" s="185" t="s">
        <v>1</v>
      </c>
      <c r="N416" s="186" t="s">
        <v>44</v>
      </c>
      <c r="O416" s="77"/>
      <c r="P416" s="187">
        <f>O416*H416</f>
        <v>0</v>
      </c>
      <c r="Q416" s="187">
        <v>0.0060000000000000001</v>
      </c>
      <c r="R416" s="187">
        <f>Q416*H416</f>
        <v>0.012</v>
      </c>
      <c r="S416" s="187">
        <v>0</v>
      </c>
      <c r="T416" s="188">
        <f>S416*H416</f>
        <v>0</v>
      </c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R416" s="189" t="s">
        <v>235</v>
      </c>
      <c r="AT416" s="189" t="s">
        <v>231</v>
      </c>
      <c r="AU416" s="189" t="s">
        <v>89</v>
      </c>
      <c r="AY416" s="19" t="s">
        <v>230</v>
      </c>
      <c r="BE416" s="190">
        <f>IF(N416="základní",J416,0)</f>
        <v>0</v>
      </c>
      <c r="BF416" s="190">
        <f>IF(N416="snížená",J416,0)</f>
        <v>0</v>
      </c>
      <c r="BG416" s="190">
        <f>IF(N416="zákl. přenesená",J416,0)</f>
        <v>0</v>
      </c>
      <c r="BH416" s="190">
        <f>IF(N416="sníž. přenesená",J416,0)</f>
        <v>0</v>
      </c>
      <c r="BI416" s="190">
        <f>IF(N416="nulová",J416,0)</f>
        <v>0</v>
      </c>
      <c r="BJ416" s="19" t="s">
        <v>87</v>
      </c>
      <c r="BK416" s="190">
        <f>ROUND(I416*H416,2)</f>
        <v>0</v>
      </c>
      <c r="BL416" s="19" t="s">
        <v>235</v>
      </c>
      <c r="BM416" s="189" t="s">
        <v>4221</v>
      </c>
    </row>
    <row r="417" s="2" customFormat="1">
      <c r="A417" s="38"/>
      <c r="B417" s="39"/>
      <c r="C417" s="38"/>
      <c r="D417" s="191" t="s">
        <v>237</v>
      </c>
      <c r="E417" s="38"/>
      <c r="F417" s="192" t="s">
        <v>4220</v>
      </c>
      <c r="G417" s="38"/>
      <c r="H417" s="38"/>
      <c r="I417" s="193"/>
      <c r="J417" s="38"/>
      <c r="K417" s="38"/>
      <c r="L417" s="39"/>
      <c r="M417" s="194"/>
      <c r="N417" s="195"/>
      <c r="O417" s="77"/>
      <c r="P417" s="77"/>
      <c r="Q417" s="77"/>
      <c r="R417" s="77"/>
      <c r="S417" s="77"/>
      <c r="T417" s="7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T417" s="19" t="s">
        <v>237</v>
      </c>
      <c r="AU417" s="19" t="s">
        <v>89</v>
      </c>
    </row>
    <row r="418" s="13" customFormat="1">
      <c r="A418" s="13"/>
      <c r="B418" s="205"/>
      <c r="C418" s="13"/>
      <c r="D418" s="191" t="s">
        <v>519</v>
      </c>
      <c r="E418" s="206" t="s">
        <v>1</v>
      </c>
      <c r="F418" s="207" t="s">
        <v>3937</v>
      </c>
      <c r="G418" s="13"/>
      <c r="H418" s="208">
        <v>2</v>
      </c>
      <c r="I418" s="209"/>
      <c r="J418" s="13"/>
      <c r="K418" s="13"/>
      <c r="L418" s="205"/>
      <c r="M418" s="210"/>
      <c r="N418" s="211"/>
      <c r="O418" s="211"/>
      <c r="P418" s="211"/>
      <c r="Q418" s="211"/>
      <c r="R418" s="211"/>
      <c r="S418" s="211"/>
      <c r="T418" s="21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06" t="s">
        <v>519</v>
      </c>
      <c r="AU418" s="206" t="s">
        <v>89</v>
      </c>
      <c r="AV418" s="13" t="s">
        <v>89</v>
      </c>
      <c r="AW418" s="13" t="s">
        <v>35</v>
      </c>
      <c r="AX418" s="13" t="s">
        <v>79</v>
      </c>
      <c r="AY418" s="206" t="s">
        <v>230</v>
      </c>
    </row>
    <row r="419" s="14" customFormat="1">
      <c r="A419" s="14"/>
      <c r="B419" s="213"/>
      <c r="C419" s="14"/>
      <c r="D419" s="191" t="s">
        <v>519</v>
      </c>
      <c r="E419" s="214" t="s">
        <v>1</v>
      </c>
      <c r="F419" s="215" t="s">
        <v>534</v>
      </c>
      <c r="G419" s="14"/>
      <c r="H419" s="216">
        <v>2</v>
      </c>
      <c r="I419" s="217"/>
      <c r="J419" s="14"/>
      <c r="K419" s="14"/>
      <c r="L419" s="213"/>
      <c r="M419" s="218"/>
      <c r="N419" s="219"/>
      <c r="O419" s="219"/>
      <c r="P419" s="219"/>
      <c r="Q419" s="219"/>
      <c r="R419" s="219"/>
      <c r="S419" s="219"/>
      <c r="T419" s="220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14" t="s">
        <v>519</v>
      </c>
      <c r="AU419" s="214" t="s">
        <v>89</v>
      </c>
      <c r="AV419" s="14" t="s">
        <v>235</v>
      </c>
      <c r="AW419" s="14" t="s">
        <v>35</v>
      </c>
      <c r="AX419" s="14" t="s">
        <v>87</v>
      </c>
      <c r="AY419" s="214" t="s">
        <v>230</v>
      </c>
    </row>
    <row r="420" s="2" customFormat="1" ht="24.15" customHeight="1">
      <c r="A420" s="38"/>
      <c r="B420" s="177"/>
      <c r="C420" s="178" t="s">
        <v>1051</v>
      </c>
      <c r="D420" s="178" t="s">
        <v>231</v>
      </c>
      <c r="E420" s="179" t="s">
        <v>4222</v>
      </c>
      <c r="F420" s="180" t="s">
        <v>4223</v>
      </c>
      <c r="G420" s="181" t="s">
        <v>458</v>
      </c>
      <c r="H420" s="182">
        <v>11</v>
      </c>
      <c r="I420" s="183"/>
      <c r="J420" s="184">
        <f>ROUND(I420*H420,2)</f>
        <v>0</v>
      </c>
      <c r="K420" s="180" t="s">
        <v>1</v>
      </c>
      <c r="L420" s="39"/>
      <c r="M420" s="185" t="s">
        <v>1</v>
      </c>
      <c r="N420" s="186" t="s">
        <v>44</v>
      </c>
      <c r="O420" s="77"/>
      <c r="P420" s="187">
        <f>O420*H420</f>
        <v>0</v>
      </c>
      <c r="Q420" s="187">
        <v>0.0060000000000000001</v>
      </c>
      <c r="R420" s="187">
        <f>Q420*H420</f>
        <v>0.066000000000000003</v>
      </c>
      <c r="S420" s="187">
        <v>0</v>
      </c>
      <c r="T420" s="188">
        <f>S420*H420</f>
        <v>0</v>
      </c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R420" s="189" t="s">
        <v>235</v>
      </c>
      <c r="AT420" s="189" t="s">
        <v>231</v>
      </c>
      <c r="AU420" s="189" t="s">
        <v>89</v>
      </c>
      <c r="AY420" s="19" t="s">
        <v>230</v>
      </c>
      <c r="BE420" s="190">
        <f>IF(N420="základní",J420,0)</f>
        <v>0</v>
      </c>
      <c r="BF420" s="190">
        <f>IF(N420="snížená",J420,0)</f>
        <v>0</v>
      </c>
      <c r="BG420" s="190">
        <f>IF(N420="zákl. přenesená",J420,0)</f>
        <v>0</v>
      </c>
      <c r="BH420" s="190">
        <f>IF(N420="sníž. přenesená",J420,0)</f>
        <v>0</v>
      </c>
      <c r="BI420" s="190">
        <f>IF(N420="nulová",J420,0)</f>
        <v>0</v>
      </c>
      <c r="BJ420" s="19" t="s">
        <v>87</v>
      </c>
      <c r="BK420" s="190">
        <f>ROUND(I420*H420,2)</f>
        <v>0</v>
      </c>
      <c r="BL420" s="19" t="s">
        <v>235</v>
      </c>
      <c r="BM420" s="189" t="s">
        <v>4224</v>
      </c>
    </row>
    <row r="421" s="2" customFormat="1">
      <c r="A421" s="38"/>
      <c r="B421" s="39"/>
      <c r="C421" s="38"/>
      <c r="D421" s="191" t="s">
        <v>237</v>
      </c>
      <c r="E421" s="38"/>
      <c r="F421" s="192" t="s">
        <v>4223</v>
      </c>
      <c r="G421" s="38"/>
      <c r="H421" s="38"/>
      <c r="I421" s="193"/>
      <c r="J421" s="38"/>
      <c r="K421" s="38"/>
      <c r="L421" s="39"/>
      <c r="M421" s="194"/>
      <c r="N421" s="195"/>
      <c r="O421" s="77"/>
      <c r="P421" s="77"/>
      <c r="Q421" s="77"/>
      <c r="R421" s="77"/>
      <c r="S421" s="77"/>
      <c r="T421" s="7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T421" s="19" t="s">
        <v>237</v>
      </c>
      <c r="AU421" s="19" t="s">
        <v>89</v>
      </c>
    </row>
    <row r="422" s="13" customFormat="1">
      <c r="A422" s="13"/>
      <c r="B422" s="205"/>
      <c r="C422" s="13"/>
      <c r="D422" s="191" t="s">
        <v>519</v>
      </c>
      <c r="E422" s="206" t="s">
        <v>1</v>
      </c>
      <c r="F422" s="207" t="s">
        <v>4146</v>
      </c>
      <c r="G422" s="13"/>
      <c r="H422" s="208">
        <v>11</v>
      </c>
      <c r="I422" s="209"/>
      <c r="J422" s="13"/>
      <c r="K422" s="13"/>
      <c r="L422" s="205"/>
      <c r="M422" s="210"/>
      <c r="N422" s="211"/>
      <c r="O422" s="211"/>
      <c r="P422" s="211"/>
      <c r="Q422" s="211"/>
      <c r="R422" s="211"/>
      <c r="S422" s="211"/>
      <c r="T422" s="21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06" t="s">
        <v>519</v>
      </c>
      <c r="AU422" s="206" t="s">
        <v>89</v>
      </c>
      <c r="AV422" s="13" t="s">
        <v>89</v>
      </c>
      <c r="AW422" s="13" t="s">
        <v>35</v>
      </c>
      <c r="AX422" s="13" t="s">
        <v>79</v>
      </c>
      <c r="AY422" s="206" t="s">
        <v>230</v>
      </c>
    </row>
    <row r="423" s="14" customFormat="1">
      <c r="A423" s="14"/>
      <c r="B423" s="213"/>
      <c r="C423" s="14"/>
      <c r="D423" s="191" t="s">
        <v>519</v>
      </c>
      <c r="E423" s="214" t="s">
        <v>1</v>
      </c>
      <c r="F423" s="215" t="s">
        <v>534</v>
      </c>
      <c r="G423" s="14"/>
      <c r="H423" s="216">
        <v>11</v>
      </c>
      <c r="I423" s="217"/>
      <c r="J423" s="14"/>
      <c r="K423" s="14"/>
      <c r="L423" s="213"/>
      <c r="M423" s="218"/>
      <c r="N423" s="219"/>
      <c r="O423" s="219"/>
      <c r="P423" s="219"/>
      <c r="Q423" s="219"/>
      <c r="R423" s="219"/>
      <c r="S423" s="219"/>
      <c r="T423" s="220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14" t="s">
        <v>519</v>
      </c>
      <c r="AU423" s="214" t="s">
        <v>89</v>
      </c>
      <c r="AV423" s="14" t="s">
        <v>235</v>
      </c>
      <c r="AW423" s="14" t="s">
        <v>35</v>
      </c>
      <c r="AX423" s="14" t="s">
        <v>87</v>
      </c>
      <c r="AY423" s="214" t="s">
        <v>230</v>
      </c>
    </row>
    <row r="424" s="2" customFormat="1" ht="24.15" customHeight="1">
      <c r="A424" s="38"/>
      <c r="B424" s="177"/>
      <c r="C424" s="178" t="s">
        <v>1059</v>
      </c>
      <c r="D424" s="178" t="s">
        <v>231</v>
      </c>
      <c r="E424" s="179" t="s">
        <v>4225</v>
      </c>
      <c r="F424" s="180" t="s">
        <v>4226</v>
      </c>
      <c r="G424" s="181" t="s">
        <v>458</v>
      </c>
      <c r="H424" s="182">
        <v>2</v>
      </c>
      <c r="I424" s="183"/>
      <c r="J424" s="184">
        <f>ROUND(I424*H424,2)</f>
        <v>0</v>
      </c>
      <c r="K424" s="180" t="s">
        <v>1</v>
      </c>
      <c r="L424" s="39"/>
      <c r="M424" s="185" t="s">
        <v>1</v>
      </c>
      <c r="N424" s="186" t="s">
        <v>44</v>
      </c>
      <c r="O424" s="77"/>
      <c r="P424" s="187">
        <f>O424*H424</f>
        <v>0</v>
      </c>
      <c r="Q424" s="187">
        <v>0.0060000000000000001</v>
      </c>
      <c r="R424" s="187">
        <f>Q424*H424</f>
        <v>0.012</v>
      </c>
      <c r="S424" s="187">
        <v>0</v>
      </c>
      <c r="T424" s="188">
        <f>S424*H424</f>
        <v>0</v>
      </c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R424" s="189" t="s">
        <v>235</v>
      </c>
      <c r="AT424" s="189" t="s">
        <v>231</v>
      </c>
      <c r="AU424" s="189" t="s">
        <v>89</v>
      </c>
      <c r="AY424" s="19" t="s">
        <v>230</v>
      </c>
      <c r="BE424" s="190">
        <f>IF(N424="základní",J424,0)</f>
        <v>0</v>
      </c>
      <c r="BF424" s="190">
        <f>IF(N424="snížená",J424,0)</f>
        <v>0</v>
      </c>
      <c r="BG424" s="190">
        <f>IF(N424="zákl. přenesená",J424,0)</f>
        <v>0</v>
      </c>
      <c r="BH424" s="190">
        <f>IF(N424="sníž. přenesená",J424,0)</f>
        <v>0</v>
      </c>
      <c r="BI424" s="190">
        <f>IF(N424="nulová",J424,0)</f>
        <v>0</v>
      </c>
      <c r="BJ424" s="19" t="s">
        <v>87</v>
      </c>
      <c r="BK424" s="190">
        <f>ROUND(I424*H424,2)</f>
        <v>0</v>
      </c>
      <c r="BL424" s="19" t="s">
        <v>235</v>
      </c>
      <c r="BM424" s="189" t="s">
        <v>4227</v>
      </c>
    </row>
    <row r="425" s="2" customFormat="1">
      <c r="A425" s="38"/>
      <c r="B425" s="39"/>
      <c r="C425" s="38"/>
      <c r="D425" s="191" t="s">
        <v>237</v>
      </c>
      <c r="E425" s="38"/>
      <c r="F425" s="192" t="s">
        <v>4226</v>
      </c>
      <c r="G425" s="38"/>
      <c r="H425" s="38"/>
      <c r="I425" s="193"/>
      <c r="J425" s="38"/>
      <c r="K425" s="38"/>
      <c r="L425" s="39"/>
      <c r="M425" s="194"/>
      <c r="N425" s="195"/>
      <c r="O425" s="77"/>
      <c r="P425" s="77"/>
      <c r="Q425" s="77"/>
      <c r="R425" s="77"/>
      <c r="S425" s="77"/>
      <c r="T425" s="7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T425" s="19" t="s">
        <v>237</v>
      </c>
      <c r="AU425" s="19" t="s">
        <v>89</v>
      </c>
    </row>
    <row r="426" s="13" customFormat="1">
      <c r="A426" s="13"/>
      <c r="B426" s="205"/>
      <c r="C426" s="13"/>
      <c r="D426" s="191" t="s">
        <v>519</v>
      </c>
      <c r="E426" s="206" t="s">
        <v>1</v>
      </c>
      <c r="F426" s="207" t="s">
        <v>3937</v>
      </c>
      <c r="G426" s="13"/>
      <c r="H426" s="208">
        <v>2</v>
      </c>
      <c r="I426" s="209"/>
      <c r="J426" s="13"/>
      <c r="K426" s="13"/>
      <c r="L426" s="205"/>
      <c r="M426" s="210"/>
      <c r="N426" s="211"/>
      <c r="O426" s="211"/>
      <c r="P426" s="211"/>
      <c r="Q426" s="211"/>
      <c r="R426" s="211"/>
      <c r="S426" s="211"/>
      <c r="T426" s="21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06" t="s">
        <v>519</v>
      </c>
      <c r="AU426" s="206" t="s">
        <v>89</v>
      </c>
      <c r="AV426" s="13" t="s">
        <v>89</v>
      </c>
      <c r="AW426" s="13" t="s">
        <v>35</v>
      </c>
      <c r="AX426" s="13" t="s">
        <v>79</v>
      </c>
      <c r="AY426" s="206" t="s">
        <v>230</v>
      </c>
    </row>
    <row r="427" s="14" customFormat="1">
      <c r="A427" s="14"/>
      <c r="B427" s="213"/>
      <c r="C427" s="14"/>
      <c r="D427" s="191" t="s">
        <v>519</v>
      </c>
      <c r="E427" s="214" t="s">
        <v>1</v>
      </c>
      <c r="F427" s="215" t="s">
        <v>534</v>
      </c>
      <c r="G427" s="14"/>
      <c r="H427" s="216">
        <v>2</v>
      </c>
      <c r="I427" s="217"/>
      <c r="J427" s="14"/>
      <c r="K427" s="14"/>
      <c r="L427" s="213"/>
      <c r="M427" s="218"/>
      <c r="N427" s="219"/>
      <c r="O427" s="219"/>
      <c r="P427" s="219"/>
      <c r="Q427" s="219"/>
      <c r="R427" s="219"/>
      <c r="S427" s="219"/>
      <c r="T427" s="220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14" t="s">
        <v>519</v>
      </c>
      <c r="AU427" s="214" t="s">
        <v>89</v>
      </c>
      <c r="AV427" s="14" t="s">
        <v>235</v>
      </c>
      <c r="AW427" s="14" t="s">
        <v>35</v>
      </c>
      <c r="AX427" s="14" t="s">
        <v>87</v>
      </c>
      <c r="AY427" s="214" t="s">
        <v>230</v>
      </c>
    </row>
    <row r="428" s="12" customFormat="1" ht="22.8" customHeight="1">
      <c r="A428" s="12"/>
      <c r="B428" s="166"/>
      <c r="C428" s="12"/>
      <c r="D428" s="167" t="s">
        <v>78</v>
      </c>
      <c r="E428" s="197" t="s">
        <v>1366</v>
      </c>
      <c r="F428" s="197" t="s">
        <v>1367</v>
      </c>
      <c r="G428" s="12"/>
      <c r="H428" s="12"/>
      <c r="I428" s="169"/>
      <c r="J428" s="198">
        <f>BK428</f>
        <v>0</v>
      </c>
      <c r="K428" s="12"/>
      <c r="L428" s="166"/>
      <c r="M428" s="171"/>
      <c r="N428" s="172"/>
      <c r="O428" s="172"/>
      <c r="P428" s="173">
        <f>SUM(P429:P434)</f>
        <v>0</v>
      </c>
      <c r="Q428" s="172"/>
      <c r="R428" s="173">
        <f>SUM(R429:R434)</f>
        <v>0</v>
      </c>
      <c r="S428" s="172"/>
      <c r="T428" s="174">
        <f>SUM(T429:T434)</f>
        <v>0</v>
      </c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R428" s="167" t="s">
        <v>87</v>
      </c>
      <c r="AT428" s="175" t="s">
        <v>78</v>
      </c>
      <c r="AU428" s="175" t="s">
        <v>87</v>
      </c>
      <c r="AY428" s="167" t="s">
        <v>230</v>
      </c>
      <c r="BK428" s="176">
        <f>SUM(BK429:BK434)</f>
        <v>0</v>
      </c>
    </row>
    <row r="429" s="2" customFormat="1" ht="16.5" customHeight="1">
      <c r="A429" s="38"/>
      <c r="B429" s="177"/>
      <c r="C429" s="178" t="s">
        <v>1063</v>
      </c>
      <c r="D429" s="178" t="s">
        <v>231</v>
      </c>
      <c r="E429" s="179" t="s">
        <v>2241</v>
      </c>
      <c r="F429" s="180" t="s">
        <v>2242</v>
      </c>
      <c r="G429" s="181" t="s">
        <v>748</v>
      </c>
      <c r="H429" s="182">
        <v>11.582000000000001</v>
      </c>
      <c r="I429" s="183"/>
      <c r="J429" s="184">
        <f>ROUND(I429*H429,2)</f>
        <v>0</v>
      </c>
      <c r="K429" s="180" t="s">
        <v>515</v>
      </c>
      <c r="L429" s="39"/>
      <c r="M429" s="185" t="s">
        <v>1</v>
      </c>
      <c r="N429" s="186" t="s">
        <v>44</v>
      </c>
      <c r="O429" s="77"/>
      <c r="P429" s="187">
        <f>O429*H429</f>
        <v>0</v>
      </c>
      <c r="Q429" s="187">
        <v>0</v>
      </c>
      <c r="R429" s="187">
        <f>Q429*H429</f>
        <v>0</v>
      </c>
      <c r="S429" s="187">
        <v>0</v>
      </c>
      <c r="T429" s="188">
        <f>S429*H429</f>
        <v>0</v>
      </c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R429" s="189" t="s">
        <v>235</v>
      </c>
      <c r="AT429" s="189" t="s">
        <v>231</v>
      </c>
      <c r="AU429" s="189" t="s">
        <v>89</v>
      </c>
      <c r="AY429" s="19" t="s">
        <v>230</v>
      </c>
      <c r="BE429" s="190">
        <f>IF(N429="základní",J429,0)</f>
        <v>0</v>
      </c>
      <c r="BF429" s="190">
        <f>IF(N429="snížená",J429,0)</f>
        <v>0</v>
      </c>
      <c r="BG429" s="190">
        <f>IF(N429="zákl. přenesená",J429,0)</f>
        <v>0</v>
      </c>
      <c r="BH429" s="190">
        <f>IF(N429="sníž. přenesená",J429,0)</f>
        <v>0</v>
      </c>
      <c r="BI429" s="190">
        <f>IF(N429="nulová",J429,0)</f>
        <v>0</v>
      </c>
      <c r="BJ429" s="19" t="s">
        <v>87</v>
      </c>
      <c r="BK429" s="190">
        <f>ROUND(I429*H429,2)</f>
        <v>0</v>
      </c>
      <c r="BL429" s="19" t="s">
        <v>235</v>
      </c>
      <c r="BM429" s="189" t="s">
        <v>4228</v>
      </c>
    </row>
    <row r="430" s="2" customFormat="1">
      <c r="A430" s="38"/>
      <c r="B430" s="39"/>
      <c r="C430" s="38"/>
      <c r="D430" s="191" t="s">
        <v>237</v>
      </c>
      <c r="E430" s="38"/>
      <c r="F430" s="192" t="s">
        <v>2244</v>
      </c>
      <c r="G430" s="38"/>
      <c r="H430" s="38"/>
      <c r="I430" s="193"/>
      <c r="J430" s="38"/>
      <c r="K430" s="38"/>
      <c r="L430" s="39"/>
      <c r="M430" s="194"/>
      <c r="N430" s="195"/>
      <c r="O430" s="77"/>
      <c r="P430" s="77"/>
      <c r="Q430" s="77"/>
      <c r="R430" s="77"/>
      <c r="S430" s="77"/>
      <c r="T430" s="7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T430" s="19" t="s">
        <v>237</v>
      </c>
      <c r="AU430" s="19" t="s">
        <v>89</v>
      </c>
    </row>
    <row r="431" s="2" customFormat="1">
      <c r="A431" s="38"/>
      <c r="B431" s="39"/>
      <c r="C431" s="38"/>
      <c r="D431" s="199" t="s">
        <v>397</v>
      </c>
      <c r="E431" s="38"/>
      <c r="F431" s="200" t="s">
        <v>2245</v>
      </c>
      <c r="G431" s="38"/>
      <c r="H431" s="38"/>
      <c r="I431" s="193"/>
      <c r="J431" s="38"/>
      <c r="K431" s="38"/>
      <c r="L431" s="39"/>
      <c r="M431" s="194"/>
      <c r="N431" s="195"/>
      <c r="O431" s="77"/>
      <c r="P431" s="77"/>
      <c r="Q431" s="77"/>
      <c r="R431" s="77"/>
      <c r="S431" s="77"/>
      <c r="T431" s="7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T431" s="19" t="s">
        <v>397</v>
      </c>
      <c r="AU431" s="19" t="s">
        <v>89</v>
      </c>
    </row>
    <row r="432" s="2" customFormat="1" ht="21.75" customHeight="1">
      <c r="A432" s="38"/>
      <c r="B432" s="177"/>
      <c r="C432" s="178" t="s">
        <v>1067</v>
      </c>
      <c r="D432" s="178" t="s">
        <v>231</v>
      </c>
      <c r="E432" s="179" t="s">
        <v>2246</v>
      </c>
      <c r="F432" s="180" t="s">
        <v>2247</v>
      </c>
      <c r="G432" s="181" t="s">
        <v>748</v>
      </c>
      <c r="H432" s="182">
        <v>11.582000000000001</v>
      </c>
      <c r="I432" s="183"/>
      <c r="J432" s="184">
        <f>ROUND(I432*H432,2)</f>
        <v>0</v>
      </c>
      <c r="K432" s="180" t="s">
        <v>515</v>
      </c>
      <c r="L432" s="39"/>
      <c r="M432" s="185" t="s">
        <v>1</v>
      </c>
      <c r="N432" s="186" t="s">
        <v>44</v>
      </c>
      <c r="O432" s="77"/>
      <c r="P432" s="187">
        <f>O432*H432</f>
        <v>0</v>
      </c>
      <c r="Q432" s="187">
        <v>0</v>
      </c>
      <c r="R432" s="187">
        <f>Q432*H432</f>
        <v>0</v>
      </c>
      <c r="S432" s="187">
        <v>0</v>
      </c>
      <c r="T432" s="188">
        <f>S432*H432</f>
        <v>0</v>
      </c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R432" s="189" t="s">
        <v>235</v>
      </c>
      <c r="AT432" s="189" t="s">
        <v>231</v>
      </c>
      <c r="AU432" s="189" t="s">
        <v>89</v>
      </c>
      <c r="AY432" s="19" t="s">
        <v>230</v>
      </c>
      <c r="BE432" s="190">
        <f>IF(N432="základní",J432,0)</f>
        <v>0</v>
      </c>
      <c r="BF432" s="190">
        <f>IF(N432="snížená",J432,0)</f>
        <v>0</v>
      </c>
      <c r="BG432" s="190">
        <f>IF(N432="zákl. přenesená",J432,0)</f>
        <v>0</v>
      </c>
      <c r="BH432" s="190">
        <f>IF(N432="sníž. přenesená",J432,0)</f>
        <v>0</v>
      </c>
      <c r="BI432" s="190">
        <f>IF(N432="nulová",J432,0)</f>
        <v>0</v>
      </c>
      <c r="BJ432" s="19" t="s">
        <v>87</v>
      </c>
      <c r="BK432" s="190">
        <f>ROUND(I432*H432,2)</f>
        <v>0</v>
      </c>
      <c r="BL432" s="19" t="s">
        <v>235</v>
      </c>
      <c r="BM432" s="189" t="s">
        <v>4229</v>
      </c>
    </row>
    <row r="433" s="2" customFormat="1">
      <c r="A433" s="38"/>
      <c r="B433" s="39"/>
      <c r="C433" s="38"/>
      <c r="D433" s="191" t="s">
        <v>237</v>
      </c>
      <c r="E433" s="38"/>
      <c r="F433" s="192" t="s">
        <v>2249</v>
      </c>
      <c r="G433" s="38"/>
      <c r="H433" s="38"/>
      <c r="I433" s="193"/>
      <c r="J433" s="38"/>
      <c r="K433" s="38"/>
      <c r="L433" s="39"/>
      <c r="M433" s="194"/>
      <c r="N433" s="195"/>
      <c r="O433" s="77"/>
      <c r="P433" s="77"/>
      <c r="Q433" s="77"/>
      <c r="R433" s="77"/>
      <c r="S433" s="77"/>
      <c r="T433" s="7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T433" s="19" t="s">
        <v>237</v>
      </c>
      <c r="AU433" s="19" t="s">
        <v>89</v>
      </c>
    </row>
    <row r="434" s="2" customFormat="1">
      <c r="A434" s="38"/>
      <c r="B434" s="39"/>
      <c r="C434" s="38"/>
      <c r="D434" s="199" t="s">
        <v>397</v>
      </c>
      <c r="E434" s="38"/>
      <c r="F434" s="200" t="s">
        <v>2250</v>
      </c>
      <c r="G434" s="38"/>
      <c r="H434" s="38"/>
      <c r="I434" s="193"/>
      <c r="J434" s="38"/>
      <c r="K434" s="38"/>
      <c r="L434" s="39"/>
      <c r="M434" s="201"/>
      <c r="N434" s="202"/>
      <c r="O434" s="203"/>
      <c r="P434" s="203"/>
      <c r="Q434" s="203"/>
      <c r="R434" s="203"/>
      <c r="S434" s="203"/>
      <c r="T434" s="204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T434" s="19" t="s">
        <v>397</v>
      </c>
      <c r="AU434" s="19" t="s">
        <v>89</v>
      </c>
    </row>
    <row r="435" s="2" customFormat="1" ht="6.96" customHeight="1">
      <c r="A435" s="38"/>
      <c r="B435" s="60"/>
      <c r="C435" s="61"/>
      <c r="D435" s="61"/>
      <c r="E435" s="61"/>
      <c r="F435" s="61"/>
      <c r="G435" s="61"/>
      <c r="H435" s="61"/>
      <c r="I435" s="61"/>
      <c r="J435" s="61"/>
      <c r="K435" s="61"/>
      <c r="L435" s="39"/>
      <c r="M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</row>
  </sheetData>
  <autoFilter ref="C124:K43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hyperlinks>
    <hyperlink ref="F130" r:id="rId1" display="https://podminky.urs.cz/item/CS_URS_2025_02/857242122"/>
    <hyperlink ref="F151" r:id="rId2" display="https://podminky.urs.cz/item/CS_URS_2025_02/857244122"/>
    <hyperlink ref="F158" r:id="rId3" display="https://podminky.urs.cz/item/CS_URS_2025_02/857262122"/>
    <hyperlink ref="F183" r:id="rId4" display="https://podminky.urs.cz/item/CS_URS_2025_02/857264122"/>
    <hyperlink ref="F199" r:id="rId5" display="https://podminky.urs.cz/item/CS_URS_2025_02/871211211"/>
    <hyperlink ref="F207" r:id="rId6" display="https://podminky.urs.cz/item/CS_URS_2025_02/871241211"/>
    <hyperlink ref="F215" r:id="rId7" display="https://podminky.urs.cz/item/CS_URS_2025_02/871251211"/>
    <hyperlink ref="F223" r:id="rId8" display="https://podminky.urs.cz/item/CS_URS_2025_02/877211101"/>
    <hyperlink ref="F238" r:id="rId9" display="https://podminky.urs.cz/item/CS_URS_2025_02/877241101"/>
    <hyperlink ref="F253" r:id="rId10" display="https://podminky.urs.cz/item/CS_URS_2025_02/877251101"/>
    <hyperlink ref="F292" r:id="rId11" display="https://podminky.urs.cz/item/CS_URS_2025_02/877251113"/>
    <hyperlink ref="F299" r:id="rId12" display="https://podminky.urs.cz/item/CS_URS_2025_02/891242645"/>
    <hyperlink ref="F304" r:id="rId13" display="https://podminky.urs.cz/item/CS_URS_2025_02/892241111"/>
    <hyperlink ref="F310" r:id="rId14" display="https://podminky.urs.cz/item/CS_URS_2025_02/892271111"/>
    <hyperlink ref="F315" r:id="rId15" display="https://podminky.urs.cz/item/CS_URS_2025_02/892273122"/>
    <hyperlink ref="F322" r:id="rId16" display="https://podminky.urs.cz/item/CS_URS_2025_02/892372111"/>
    <hyperlink ref="F325" r:id="rId17" display="https://podminky.urs.cz/item/CS_URS_2025_02/894410212"/>
    <hyperlink ref="F330" r:id="rId18" display="https://podminky.urs.cz/item/CS_URS_2025_02/894410242"/>
    <hyperlink ref="F335" r:id="rId19" display="https://podminky.urs.cz/item/CS_URS_2025_02/899721111"/>
    <hyperlink ref="F342" r:id="rId20" display="https://podminky.urs.cz/item/CS_URS_2025_02/899722112"/>
    <hyperlink ref="F355" r:id="rId21" display="https://podminky.urs.cz/item/CS_URS_2025_02/891241112"/>
    <hyperlink ref="F362" r:id="rId22" display="https://podminky.urs.cz/item/CS_URS_2025_02/891247112"/>
    <hyperlink ref="F371" r:id="rId23" display="https://podminky.urs.cz/item/CS_URS_2025_02/891267212"/>
    <hyperlink ref="F378" r:id="rId24" display="https://podminky.urs.cz/item/CS_URS_2025_02/891261112"/>
    <hyperlink ref="F398" r:id="rId25" display="https://podminky.urs.cz/item/CS_URS_2025_02/899401113"/>
    <hyperlink ref="F431" r:id="rId26" display="https://podminky.urs.cz/item/CS_URS_2025_02/998276101"/>
    <hyperlink ref="F434" r:id="rId27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8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3586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4230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ROUND(J126,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ROUND((SUM(BE126:BE332)),  2)</f>
        <v>0</v>
      </c>
      <c r="G35" s="38"/>
      <c r="H35" s="38"/>
      <c r="I35" s="136">
        <v>0.20999999999999999</v>
      </c>
      <c r="J35" s="135">
        <f>ROUND(((SUM(BE126:BE332))*I35),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ROUND((SUM(BF126:BF332)),  2)</f>
        <v>0</v>
      </c>
      <c r="G36" s="38"/>
      <c r="H36" s="38"/>
      <c r="I36" s="136">
        <v>0.12</v>
      </c>
      <c r="J36" s="135">
        <f>ROUND(((SUM(BF126:BF332))*I36),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ROUND((SUM(BG126:BG332)),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ROUND((SUM(BH126:BH332)),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ROUND((SUM(BI126:BI332)),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3586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SO351.6 - Odbočení pro vodovodní přípojky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J126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499</v>
      </c>
      <c r="E99" s="150"/>
      <c r="F99" s="150"/>
      <c r="G99" s="150"/>
      <c r="H99" s="150"/>
      <c r="I99" s="150"/>
      <c r="J99" s="151">
        <f>J127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J128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502</v>
      </c>
      <c r="E101" s="154"/>
      <c r="F101" s="154"/>
      <c r="G101" s="154"/>
      <c r="H101" s="154"/>
      <c r="I101" s="154"/>
      <c r="J101" s="155">
        <f>J238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505</v>
      </c>
      <c r="E102" s="154"/>
      <c r="F102" s="154"/>
      <c r="G102" s="154"/>
      <c r="H102" s="154"/>
      <c r="I102" s="154"/>
      <c r="J102" s="155">
        <f>J244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3927</v>
      </c>
      <c r="E103" s="154"/>
      <c r="F103" s="154"/>
      <c r="G103" s="154"/>
      <c r="H103" s="154"/>
      <c r="I103" s="154"/>
      <c r="J103" s="155">
        <f>J304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2"/>
      <c r="C104" s="10"/>
      <c r="D104" s="153" t="s">
        <v>508</v>
      </c>
      <c r="E104" s="154"/>
      <c r="F104" s="154"/>
      <c r="G104" s="154"/>
      <c r="H104" s="154"/>
      <c r="I104" s="154"/>
      <c r="J104" s="155">
        <f>J326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215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29" t="str">
        <f>E7</f>
        <v>Veřejná prostranství v lokalitě Z15 v Plané - etapa 1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29" t="s">
        <v>3586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1924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E11</f>
        <v>SO351.6 - Odbočení pro vodovodní přípojky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F14</f>
        <v xml:space="preserve">Planá u Mariánských Lázní [721280] </v>
      </c>
      <c r="G120" s="38"/>
      <c r="H120" s="38"/>
      <c r="I120" s="32" t="s">
        <v>22</v>
      </c>
      <c r="J120" s="69" t="str">
        <f>IF(J14="","",J14)</f>
        <v>10. 12. 2024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E17</f>
        <v>Planá</v>
      </c>
      <c r="G122" s="38"/>
      <c r="H122" s="38"/>
      <c r="I122" s="32" t="s">
        <v>31</v>
      </c>
      <c r="J122" s="36" t="str">
        <f>E23</f>
        <v>Laboro ateliér s.r.o.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29</v>
      </c>
      <c r="D123" s="38"/>
      <c r="E123" s="38"/>
      <c r="F123" s="27" t="str">
        <f>IF(E20="","",E20)</f>
        <v>Vyplň údaj</v>
      </c>
      <c r="G123" s="38"/>
      <c r="H123" s="38"/>
      <c r="I123" s="32" t="s">
        <v>36</v>
      </c>
      <c r="J123" s="36" t="str">
        <f>E26</f>
        <v>Laboro ateliér s.r.o.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6"/>
      <c r="B125" s="157"/>
      <c r="C125" s="158" t="s">
        <v>216</v>
      </c>
      <c r="D125" s="159" t="s">
        <v>64</v>
      </c>
      <c r="E125" s="159" t="s">
        <v>60</v>
      </c>
      <c r="F125" s="159" t="s">
        <v>61</v>
      </c>
      <c r="G125" s="159" t="s">
        <v>217</v>
      </c>
      <c r="H125" s="159" t="s">
        <v>218</v>
      </c>
      <c r="I125" s="159" t="s">
        <v>219</v>
      </c>
      <c r="J125" s="159" t="s">
        <v>205</v>
      </c>
      <c r="K125" s="160" t="s">
        <v>220</v>
      </c>
      <c r="L125" s="161"/>
      <c r="M125" s="86" t="s">
        <v>1</v>
      </c>
      <c r="N125" s="87" t="s">
        <v>43</v>
      </c>
      <c r="O125" s="87" t="s">
        <v>221</v>
      </c>
      <c r="P125" s="87" t="s">
        <v>222</v>
      </c>
      <c r="Q125" s="87" t="s">
        <v>223</v>
      </c>
      <c r="R125" s="87" t="s">
        <v>224</v>
      </c>
      <c r="S125" s="87" t="s">
        <v>225</v>
      </c>
      <c r="T125" s="88" t="s">
        <v>226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="2" customFormat="1" ht="22.8" customHeight="1">
      <c r="A126" s="38"/>
      <c r="B126" s="39"/>
      <c r="C126" s="93" t="s">
        <v>227</v>
      </c>
      <c r="D126" s="38"/>
      <c r="E126" s="38"/>
      <c r="F126" s="38"/>
      <c r="G126" s="38"/>
      <c r="H126" s="38"/>
      <c r="I126" s="38"/>
      <c r="J126" s="162">
        <f>BK126</f>
        <v>0</v>
      </c>
      <c r="K126" s="38"/>
      <c r="L126" s="39"/>
      <c r="M126" s="89"/>
      <c r="N126" s="73"/>
      <c r="O126" s="90"/>
      <c r="P126" s="163">
        <f>P127</f>
        <v>0</v>
      </c>
      <c r="Q126" s="90"/>
      <c r="R126" s="163">
        <f>R127</f>
        <v>2.2044884700000003</v>
      </c>
      <c r="S126" s="90"/>
      <c r="T126" s="164">
        <f>T127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78</v>
      </c>
      <c r="AU126" s="19" t="s">
        <v>207</v>
      </c>
      <c r="BK126" s="165">
        <f>BK127</f>
        <v>0</v>
      </c>
    </row>
    <row r="127" s="12" customFormat="1" ht="25.92" customHeight="1">
      <c r="A127" s="12"/>
      <c r="B127" s="166"/>
      <c r="C127" s="12"/>
      <c r="D127" s="167" t="s">
        <v>78</v>
      </c>
      <c r="E127" s="168" t="s">
        <v>509</v>
      </c>
      <c r="F127" s="168" t="s">
        <v>510</v>
      </c>
      <c r="G127" s="12"/>
      <c r="H127" s="12"/>
      <c r="I127" s="169"/>
      <c r="J127" s="170">
        <f>BK127</f>
        <v>0</v>
      </c>
      <c r="K127" s="12"/>
      <c r="L127" s="166"/>
      <c r="M127" s="171"/>
      <c r="N127" s="172"/>
      <c r="O127" s="172"/>
      <c r="P127" s="173">
        <f>P128+P238+P244+P304+P326</f>
        <v>0</v>
      </c>
      <c r="Q127" s="172"/>
      <c r="R127" s="173">
        <f>R128+R238+R244+R304+R326</f>
        <v>2.2044884700000003</v>
      </c>
      <c r="S127" s="172"/>
      <c r="T127" s="174">
        <f>T128+T238+T244+T304+T326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7" t="s">
        <v>87</v>
      </c>
      <c r="AT127" s="175" t="s">
        <v>78</v>
      </c>
      <c r="AU127" s="175" t="s">
        <v>79</v>
      </c>
      <c r="AY127" s="167" t="s">
        <v>230</v>
      </c>
      <c r="BK127" s="176">
        <f>BK128+BK238+BK244+BK304+BK326</f>
        <v>0</v>
      </c>
    </row>
    <row r="128" s="12" customFormat="1" ht="22.8" customHeight="1">
      <c r="A128" s="12"/>
      <c r="B128" s="166"/>
      <c r="C128" s="12"/>
      <c r="D128" s="167" t="s">
        <v>78</v>
      </c>
      <c r="E128" s="197" t="s">
        <v>87</v>
      </c>
      <c r="F128" s="197" t="s">
        <v>511</v>
      </c>
      <c r="G128" s="12"/>
      <c r="H128" s="12"/>
      <c r="I128" s="169"/>
      <c r="J128" s="198">
        <f>BK128</f>
        <v>0</v>
      </c>
      <c r="K128" s="12"/>
      <c r="L128" s="166"/>
      <c r="M128" s="171"/>
      <c r="N128" s="172"/>
      <c r="O128" s="172"/>
      <c r="P128" s="173">
        <f>SUM(P129:P237)</f>
        <v>0</v>
      </c>
      <c r="Q128" s="172"/>
      <c r="R128" s="173">
        <f>SUM(R129:R237)</f>
        <v>0</v>
      </c>
      <c r="S128" s="172"/>
      <c r="T128" s="174">
        <f>SUM(T129:T237)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87</v>
      </c>
      <c r="AT128" s="175" t="s">
        <v>78</v>
      </c>
      <c r="AU128" s="175" t="s">
        <v>87</v>
      </c>
      <c r="AY128" s="167" t="s">
        <v>230</v>
      </c>
      <c r="BK128" s="176">
        <f>SUM(BK129:BK237)</f>
        <v>0</v>
      </c>
    </row>
    <row r="129" s="2" customFormat="1" ht="21.75" customHeight="1">
      <c r="A129" s="38"/>
      <c r="B129" s="177"/>
      <c r="C129" s="178" t="s">
        <v>87</v>
      </c>
      <c r="D129" s="178" t="s">
        <v>231</v>
      </c>
      <c r="E129" s="179" t="s">
        <v>3610</v>
      </c>
      <c r="F129" s="180" t="s">
        <v>3611</v>
      </c>
      <c r="G129" s="181" t="s">
        <v>578</v>
      </c>
      <c r="H129" s="182">
        <v>117.096</v>
      </c>
      <c r="I129" s="183"/>
      <c r="J129" s="184">
        <f>ROUND(I129*H129,2)</f>
        <v>0</v>
      </c>
      <c r="K129" s="180" t="s">
        <v>515</v>
      </c>
      <c r="L129" s="39"/>
      <c r="M129" s="185" t="s">
        <v>1</v>
      </c>
      <c r="N129" s="186" t="s">
        <v>44</v>
      </c>
      <c r="O129" s="77"/>
      <c r="P129" s="187">
        <f>O129*H129</f>
        <v>0</v>
      </c>
      <c r="Q129" s="187">
        <v>0</v>
      </c>
      <c r="R129" s="187">
        <f>Q129*H129</f>
        <v>0</v>
      </c>
      <c r="S129" s="187">
        <v>0</v>
      </c>
      <c r="T129" s="18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9" t="s">
        <v>235</v>
      </c>
      <c r="AT129" s="189" t="s">
        <v>231</v>
      </c>
      <c r="AU129" s="189" t="s">
        <v>89</v>
      </c>
      <c r="AY129" s="19" t="s">
        <v>230</v>
      </c>
      <c r="BE129" s="190">
        <f>IF(N129="základní",J129,0)</f>
        <v>0</v>
      </c>
      <c r="BF129" s="190">
        <f>IF(N129="snížená",J129,0)</f>
        <v>0</v>
      </c>
      <c r="BG129" s="190">
        <f>IF(N129="zákl. přenesená",J129,0)</f>
        <v>0</v>
      </c>
      <c r="BH129" s="190">
        <f>IF(N129="sníž. přenesená",J129,0)</f>
        <v>0</v>
      </c>
      <c r="BI129" s="190">
        <f>IF(N129="nulová",J129,0)</f>
        <v>0</v>
      </c>
      <c r="BJ129" s="19" t="s">
        <v>87</v>
      </c>
      <c r="BK129" s="190">
        <f>ROUND(I129*H129,2)</f>
        <v>0</v>
      </c>
      <c r="BL129" s="19" t="s">
        <v>235</v>
      </c>
      <c r="BM129" s="189" t="s">
        <v>4231</v>
      </c>
    </row>
    <row r="130" s="2" customFormat="1">
      <c r="A130" s="38"/>
      <c r="B130" s="39"/>
      <c r="C130" s="38"/>
      <c r="D130" s="191" t="s">
        <v>237</v>
      </c>
      <c r="E130" s="38"/>
      <c r="F130" s="192" t="s">
        <v>3613</v>
      </c>
      <c r="G130" s="38"/>
      <c r="H130" s="38"/>
      <c r="I130" s="193"/>
      <c r="J130" s="38"/>
      <c r="K130" s="38"/>
      <c r="L130" s="39"/>
      <c r="M130" s="194"/>
      <c r="N130" s="195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237</v>
      </c>
      <c r="AU130" s="19" t="s">
        <v>89</v>
      </c>
    </row>
    <row r="131" s="2" customFormat="1">
      <c r="A131" s="38"/>
      <c r="B131" s="39"/>
      <c r="C131" s="38"/>
      <c r="D131" s="199" t="s">
        <v>397</v>
      </c>
      <c r="E131" s="38"/>
      <c r="F131" s="200" t="s">
        <v>3614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397</v>
      </c>
      <c r="AU131" s="19" t="s">
        <v>89</v>
      </c>
    </row>
    <row r="132" s="15" customFormat="1">
      <c r="A132" s="15"/>
      <c r="B132" s="221"/>
      <c r="C132" s="15"/>
      <c r="D132" s="191" t="s">
        <v>519</v>
      </c>
      <c r="E132" s="222" t="s">
        <v>1</v>
      </c>
      <c r="F132" s="223" t="s">
        <v>3767</v>
      </c>
      <c r="G132" s="15"/>
      <c r="H132" s="222" t="s">
        <v>1</v>
      </c>
      <c r="I132" s="224"/>
      <c r="J132" s="15"/>
      <c r="K132" s="15"/>
      <c r="L132" s="221"/>
      <c r="M132" s="225"/>
      <c r="N132" s="226"/>
      <c r="O132" s="226"/>
      <c r="P132" s="226"/>
      <c r="Q132" s="226"/>
      <c r="R132" s="226"/>
      <c r="S132" s="226"/>
      <c r="T132" s="22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22" t="s">
        <v>519</v>
      </c>
      <c r="AU132" s="222" t="s">
        <v>89</v>
      </c>
      <c r="AV132" s="15" t="s">
        <v>87</v>
      </c>
      <c r="AW132" s="15" t="s">
        <v>35</v>
      </c>
      <c r="AX132" s="15" t="s">
        <v>79</v>
      </c>
      <c r="AY132" s="222" t="s">
        <v>230</v>
      </c>
    </row>
    <row r="133" s="13" customFormat="1">
      <c r="A133" s="13"/>
      <c r="B133" s="205"/>
      <c r="C133" s="13"/>
      <c r="D133" s="191" t="s">
        <v>519</v>
      </c>
      <c r="E133" s="206" t="s">
        <v>1</v>
      </c>
      <c r="F133" s="207" t="s">
        <v>4232</v>
      </c>
      <c r="G133" s="13"/>
      <c r="H133" s="208">
        <v>167.28</v>
      </c>
      <c r="I133" s="209"/>
      <c r="J133" s="13"/>
      <c r="K133" s="13"/>
      <c r="L133" s="205"/>
      <c r="M133" s="210"/>
      <c r="N133" s="211"/>
      <c r="O133" s="211"/>
      <c r="P133" s="211"/>
      <c r="Q133" s="211"/>
      <c r="R133" s="211"/>
      <c r="S133" s="211"/>
      <c r="T133" s="21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6" t="s">
        <v>519</v>
      </c>
      <c r="AU133" s="206" t="s">
        <v>89</v>
      </c>
      <c r="AV133" s="13" t="s">
        <v>89</v>
      </c>
      <c r="AW133" s="13" t="s">
        <v>35</v>
      </c>
      <c r="AX133" s="13" t="s">
        <v>79</v>
      </c>
      <c r="AY133" s="206" t="s">
        <v>230</v>
      </c>
    </row>
    <row r="134" s="14" customFormat="1">
      <c r="A134" s="14"/>
      <c r="B134" s="213"/>
      <c r="C134" s="14"/>
      <c r="D134" s="191" t="s">
        <v>519</v>
      </c>
      <c r="E134" s="214" t="s">
        <v>1</v>
      </c>
      <c r="F134" s="215" t="s">
        <v>534</v>
      </c>
      <c r="G134" s="14"/>
      <c r="H134" s="216">
        <v>167.28</v>
      </c>
      <c r="I134" s="217"/>
      <c r="J134" s="14"/>
      <c r="K134" s="14"/>
      <c r="L134" s="213"/>
      <c r="M134" s="218"/>
      <c r="N134" s="219"/>
      <c r="O134" s="219"/>
      <c r="P134" s="219"/>
      <c r="Q134" s="219"/>
      <c r="R134" s="219"/>
      <c r="S134" s="219"/>
      <c r="T134" s="220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14" t="s">
        <v>519</v>
      </c>
      <c r="AU134" s="214" t="s">
        <v>89</v>
      </c>
      <c r="AV134" s="14" t="s">
        <v>235</v>
      </c>
      <c r="AW134" s="14" t="s">
        <v>35</v>
      </c>
      <c r="AX134" s="14" t="s">
        <v>79</v>
      </c>
      <c r="AY134" s="214" t="s">
        <v>230</v>
      </c>
    </row>
    <row r="135" s="13" customFormat="1">
      <c r="A135" s="13"/>
      <c r="B135" s="205"/>
      <c r="C135" s="13"/>
      <c r="D135" s="191" t="s">
        <v>519</v>
      </c>
      <c r="E135" s="206" t="s">
        <v>1</v>
      </c>
      <c r="F135" s="207" t="s">
        <v>4233</v>
      </c>
      <c r="G135" s="13"/>
      <c r="H135" s="208">
        <v>117.096</v>
      </c>
      <c r="I135" s="209"/>
      <c r="J135" s="13"/>
      <c r="K135" s="13"/>
      <c r="L135" s="205"/>
      <c r="M135" s="210"/>
      <c r="N135" s="211"/>
      <c r="O135" s="211"/>
      <c r="P135" s="211"/>
      <c r="Q135" s="211"/>
      <c r="R135" s="211"/>
      <c r="S135" s="211"/>
      <c r="T135" s="21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06" t="s">
        <v>519</v>
      </c>
      <c r="AU135" s="206" t="s">
        <v>89</v>
      </c>
      <c r="AV135" s="13" t="s">
        <v>89</v>
      </c>
      <c r="AW135" s="13" t="s">
        <v>35</v>
      </c>
      <c r="AX135" s="13" t="s">
        <v>79</v>
      </c>
      <c r="AY135" s="206" t="s">
        <v>230</v>
      </c>
    </row>
    <row r="136" s="14" customFormat="1">
      <c r="A136" s="14"/>
      <c r="B136" s="213"/>
      <c r="C136" s="14"/>
      <c r="D136" s="191" t="s">
        <v>519</v>
      </c>
      <c r="E136" s="214" t="s">
        <v>1</v>
      </c>
      <c r="F136" s="215" t="s">
        <v>534</v>
      </c>
      <c r="G136" s="14"/>
      <c r="H136" s="216">
        <v>117.096</v>
      </c>
      <c r="I136" s="217"/>
      <c r="J136" s="14"/>
      <c r="K136" s="14"/>
      <c r="L136" s="213"/>
      <c r="M136" s="218"/>
      <c r="N136" s="219"/>
      <c r="O136" s="219"/>
      <c r="P136" s="219"/>
      <c r="Q136" s="219"/>
      <c r="R136" s="219"/>
      <c r="S136" s="219"/>
      <c r="T136" s="220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14" t="s">
        <v>519</v>
      </c>
      <c r="AU136" s="214" t="s">
        <v>89</v>
      </c>
      <c r="AV136" s="14" t="s">
        <v>235</v>
      </c>
      <c r="AW136" s="14" t="s">
        <v>35</v>
      </c>
      <c r="AX136" s="14" t="s">
        <v>87</v>
      </c>
      <c r="AY136" s="214" t="s">
        <v>230</v>
      </c>
    </row>
    <row r="137" s="2" customFormat="1" ht="21.75" customHeight="1">
      <c r="A137" s="38"/>
      <c r="B137" s="177"/>
      <c r="C137" s="178" t="s">
        <v>89</v>
      </c>
      <c r="D137" s="178" t="s">
        <v>231</v>
      </c>
      <c r="E137" s="179" t="s">
        <v>3623</v>
      </c>
      <c r="F137" s="180" t="s">
        <v>3624</v>
      </c>
      <c r="G137" s="181" t="s">
        <v>578</v>
      </c>
      <c r="H137" s="182">
        <v>16.728000000000002</v>
      </c>
      <c r="I137" s="183"/>
      <c r="J137" s="184">
        <f>ROUND(I137*H137,2)</f>
        <v>0</v>
      </c>
      <c r="K137" s="180" t="s">
        <v>515</v>
      </c>
      <c r="L137" s="39"/>
      <c r="M137" s="185" t="s">
        <v>1</v>
      </c>
      <c r="N137" s="186" t="s">
        <v>44</v>
      </c>
      <c r="O137" s="77"/>
      <c r="P137" s="187">
        <f>O137*H137</f>
        <v>0</v>
      </c>
      <c r="Q137" s="187">
        <v>0</v>
      </c>
      <c r="R137" s="187">
        <f>Q137*H137</f>
        <v>0</v>
      </c>
      <c r="S137" s="187">
        <v>0</v>
      </c>
      <c r="T137" s="18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9" t="s">
        <v>235</v>
      </c>
      <c r="AT137" s="189" t="s">
        <v>231</v>
      </c>
      <c r="AU137" s="189" t="s">
        <v>89</v>
      </c>
      <c r="AY137" s="19" t="s">
        <v>230</v>
      </c>
      <c r="BE137" s="190">
        <f>IF(N137="základní",J137,0)</f>
        <v>0</v>
      </c>
      <c r="BF137" s="190">
        <f>IF(N137="snížená",J137,0)</f>
        <v>0</v>
      </c>
      <c r="BG137" s="190">
        <f>IF(N137="zákl. přenesená",J137,0)</f>
        <v>0</v>
      </c>
      <c r="BH137" s="190">
        <f>IF(N137="sníž. přenesená",J137,0)</f>
        <v>0</v>
      </c>
      <c r="BI137" s="190">
        <f>IF(N137="nulová",J137,0)</f>
        <v>0</v>
      </c>
      <c r="BJ137" s="19" t="s">
        <v>87</v>
      </c>
      <c r="BK137" s="190">
        <f>ROUND(I137*H137,2)</f>
        <v>0</v>
      </c>
      <c r="BL137" s="19" t="s">
        <v>235</v>
      </c>
      <c r="BM137" s="189" t="s">
        <v>4234</v>
      </c>
    </row>
    <row r="138" s="2" customFormat="1">
      <c r="A138" s="38"/>
      <c r="B138" s="39"/>
      <c r="C138" s="38"/>
      <c r="D138" s="191" t="s">
        <v>237</v>
      </c>
      <c r="E138" s="38"/>
      <c r="F138" s="192" t="s">
        <v>3626</v>
      </c>
      <c r="G138" s="38"/>
      <c r="H138" s="38"/>
      <c r="I138" s="193"/>
      <c r="J138" s="38"/>
      <c r="K138" s="38"/>
      <c r="L138" s="39"/>
      <c r="M138" s="194"/>
      <c r="N138" s="195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237</v>
      </c>
      <c r="AU138" s="19" t="s">
        <v>89</v>
      </c>
    </row>
    <row r="139" s="2" customFormat="1">
      <c r="A139" s="38"/>
      <c r="B139" s="39"/>
      <c r="C139" s="38"/>
      <c r="D139" s="199" t="s">
        <v>397</v>
      </c>
      <c r="E139" s="38"/>
      <c r="F139" s="200" t="s">
        <v>3627</v>
      </c>
      <c r="G139" s="38"/>
      <c r="H139" s="38"/>
      <c r="I139" s="193"/>
      <c r="J139" s="38"/>
      <c r="K139" s="38"/>
      <c r="L139" s="39"/>
      <c r="M139" s="194"/>
      <c r="N139" s="195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397</v>
      </c>
      <c r="AU139" s="19" t="s">
        <v>89</v>
      </c>
    </row>
    <row r="140" s="15" customFormat="1">
      <c r="A140" s="15"/>
      <c r="B140" s="221"/>
      <c r="C140" s="15"/>
      <c r="D140" s="191" t="s">
        <v>519</v>
      </c>
      <c r="E140" s="222" t="s">
        <v>1</v>
      </c>
      <c r="F140" s="223" t="s">
        <v>3767</v>
      </c>
      <c r="G140" s="15"/>
      <c r="H140" s="222" t="s">
        <v>1</v>
      </c>
      <c r="I140" s="224"/>
      <c r="J140" s="15"/>
      <c r="K140" s="15"/>
      <c r="L140" s="221"/>
      <c r="M140" s="225"/>
      <c r="N140" s="226"/>
      <c r="O140" s="226"/>
      <c r="P140" s="226"/>
      <c r="Q140" s="226"/>
      <c r="R140" s="226"/>
      <c r="S140" s="226"/>
      <c r="T140" s="227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22" t="s">
        <v>519</v>
      </c>
      <c r="AU140" s="222" t="s">
        <v>89</v>
      </c>
      <c r="AV140" s="15" t="s">
        <v>87</v>
      </c>
      <c r="AW140" s="15" t="s">
        <v>35</v>
      </c>
      <c r="AX140" s="15" t="s">
        <v>79</v>
      </c>
      <c r="AY140" s="222" t="s">
        <v>230</v>
      </c>
    </row>
    <row r="141" s="13" customFormat="1">
      <c r="A141" s="13"/>
      <c r="B141" s="205"/>
      <c r="C141" s="13"/>
      <c r="D141" s="191" t="s">
        <v>519</v>
      </c>
      <c r="E141" s="206" t="s">
        <v>1</v>
      </c>
      <c r="F141" s="207" t="s">
        <v>4232</v>
      </c>
      <c r="G141" s="13"/>
      <c r="H141" s="208">
        <v>167.28</v>
      </c>
      <c r="I141" s="209"/>
      <c r="J141" s="13"/>
      <c r="K141" s="13"/>
      <c r="L141" s="205"/>
      <c r="M141" s="210"/>
      <c r="N141" s="211"/>
      <c r="O141" s="211"/>
      <c r="P141" s="211"/>
      <c r="Q141" s="211"/>
      <c r="R141" s="211"/>
      <c r="S141" s="211"/>
      <c r="T141" s="21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6" t="s">
        <v>519</v>
      </c>
      <c r="AU141" s="206" t="s">
        <v>89</v>
      </c>
      <c r="AV141" s="13" t="s">
        <v>89</v>
      </c>
      <c r="AW141" s="13" t="s">
        <v>35</v>
      </c>
      <c r="AX141" s="13" t="s">
        <v>79</v>
      </c>
      <c r="AY141" s="206" t="s">
        <v>230</v>
      </c>
    </row>
    <row r="142" s="14" customFormat="1">
      <c r="A142" s="14"/>
      <c r="B142" s="213"/>
      <c r="C142" s="14"/>
      <c r="D142" s="191" t="s">
        <v>519</v>
      </c>
      <c r="E142" s="214" t="s">
        <v>1</v>
      </c>
      <c r="F142" s="215" t="s">
        <v>534</v>
      </c>
      <c r="G142" s="14"/>
      <c r="H142" s="216">
        <v>167.28</v>
      </c>
      <c r="I142" s="217"/>
      <c r="J142" s="14"/>
      <c r="K142" s="14"/>
      <c r="L142" s="213"/>
      <c r="M142" s="218"/>
      <c r="N142" s="219"/>
      <c r="O142" s="219"/>
      <c r="P142" s="219"/>
      <c r="Q142" s="219"/>
      <c r="R142" s="219"/>
      <c r="S142" s="219"/>
      <c r="T142" s="220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14" t="s">
        <v>519</v>
      </c>
      <c r="AU142" s="214" t="s">
        <v>89</v>
      </c>
      <c r="AV142" s="14" t="s">
        <v>235</v>
      </c>
      <c r="AW142" s="14" t="s">
        <v>35</v>
      </c>
      <c r="AX142" s="14" t="s">
        <v>79</v>
      </c>
      <c r="AY142" s="214" t="s">
        <v>230</v>
      </c>
    </row>
    <row r="143" s="13" customFormat="1">
      <c r="A143" s="13"/>
      <c r="B143" s="205"/>
      <c r="C143" s="13"/>
      <c r="D143" s="191" t="s">
        <v>519</v>
      </c>
      <c r="E143" s="206" t="s">
        <v>1</v>
      </c>
      <c r="F143" s="207" t="s">
        <v>4235</v>
      </c>
      <c r="G143" s="13"/>
      <c r="H143" s="208">
        <v>16.728000000000002</v>
      </c>
      <c r="I143" s="209"/>
      <c r="J143" s="13"/>
      <c r="K143" s="13"/>
      <c r="L143" s="205"/>
      <c r="M143" s="210"/>
      <c r="N143" s="211"/>
      <c r="O143" s="211"/>
      <c r="P143" s="211"/>
      <c r="Q143" s="211"/>
      <c r="R143" s="211"/>
      <c r="S143" s="211"/>
      <c r="T143" s="21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6" t="s">
        <v>519</v>
      </c>
      <c r="AU143" s="206" t="s">
        <v>89</v>
      </c>
      <c r="AV143" s="13" t="s">
        <v>89</v>
      </c>
      <c r="AW143" s="13" t="s">
        <v>35</v>
      </c>
      <c r="AX143" s="13" t="s">
        <v>79</v>
      </c>
      <c r="AY143" s="206" t="s">
        <v>230</v>
      </c>
    </row>
    <row r="144" s="14" customFormat="1">
      <c r="A144" s="14"/>
      <c r="B144" s="213"/>
      <c r="C144" s="14"/>
      <c r="D144" s="191" t="s">
        <v>519</v>
      </c>
      <c r="E144" s="214" t="s">
        <v>1</v>
      </c>
      <c r="F144" s="215" t="s">
        <v>534</v>
      </c>
      <c r="G144" s="14"/>
      <c r="H144" s="216">
        <v>16.728000000000002</v>
      </c>
      <c r="I144" s="217"/>
      <c r="J144" s="14"/>
      <c r="K144" s="14"/>
      <c r="L144" s="213"/>
      <c r="M144" s="218"/>
      <c r="N144" s="219"/>
      <c r="O144" s="219"/>
      <c r="P144" s="219"/>
      <c r="Q144" s="219"/>
      <c r="R144" s="219"/>
      <c r="S144" s="219"/>
      <c r="T144" s="220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14" t="s">
        <v>519</v>
      </c>
      <c r="AU144" s="214" t="s">
        <v>89</v>
      </c>
      <c r="AV144" s="14" t="s">
        <v>235</v>
      </c>
      <c r="AW144" s="14" t="s">
        <v>35</v>
      </c>
      <c r="AX144" s="14" t="s">
        <v>87</v>
      </c>
      <c r="AY144" s="214" t="s">
        <v>230</v>
      </c>
    </row>
    <row r="145" s="2" customFormat="1" ht="21.75" customHeight="1">
      <c r="A145" s="38"/>
      <c r="B145" s="177"/>
      <c r="C145" s="178" t="s">
        <v>241</v>
      </c>
      <c r="D145" s="178" t="s">
        <v>231</v>
      </c>
      <c r="E145" s="179" t="s">
        <v>3631</v>
      </c>
      <c r="F145" s="180" t="s">
        <v>3632</v>
      </c>
      <c r="G145" s="181" t="s">
        <v>578</v>
      </c>
      <c r="H145" s="182">
        <v>16.728000000000002</v>
      </c>
      <c r="I145" s="183"/>
      <c r="J145" s="184">
        <f>ROUND(I145*H145,2)</f>
        <v>0</v>
      </c>
      <c r="K145" s="180" t="s">
        <v>515</v>
      </c>
      <c r="L145" s="39"/>
      <c r="M145" s="185" t="s">
        <v>1</v>
      </c>
      <c r="N145" s="186" t="s">
        <v>44</v>
      </c>
      <c r="O145" s="77"/>
      <c r="P145" s="187">
        <f>O145*H145</f>
        <v>0</v>
      </c>
      <c r="Q145" s="187">
        <v>0</v>
      </c>
      <c r="R145" s="187">
        <f>Q145*H145</f>
        <v>0</v>
      </c>
      <c r="S145" s="187">
        <v>0</v>
      </c>
      <c r="T145" s="18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89" t="s">
        <v>235</v>
      </c>
      <c r="AT145" s="189" t="s">
        <v>231</v>
      </c>
      <c r="AU145" s="189" t="s">
        <v>89</v>
      </c>
      <c r="AY145" s="19" t="s">
        <v>230</v>
      </c>
      <c r="BE145" s="190">
        <f>IF(N145="základní",J145,0)</f>
        <v>0</v>
      </c>
      <c r="BF145" s="190">
        <f>IF(N145="snížená",J145,0)</f>
        <v>0</v>
      </c>
      <c r="BG145" s="190">
        <f>IF(N145="zákl. přenesená",J145,0)</f>
        <v>0</v>
      </c>
      <c r="BH145" s="190">
        <f>IF(N145="sníž. přenesená",J145,0)</f>
        <v>0</v>
      </c>
      <c r="BI145" s="190">
        <f>IF(N145="nulová",J145,0)</f>
        <v>0</v>
      </c>
      <c r="BJ145" s="19" t="s">
        <v>87</v>
      </c>
      <c r="BK145" s="190">
        <f>ROUND(I145*H145,2)</f>
        <v>0</v>
      </c>
      <c r="BL145" s="19" t="s">
        <v>235</v>
      </c>
      <c r="BM145" s="189" t="s">
        <v>4236</v>
      </c>
    </row>
    <row r="146" s="2" customFormat="1">
      <c r="A146" s="38"/>
      <c r="B146" s="39"/>
      <c r="C146" s="38"/>
      <c r="D146" s="191" t="s">
        <v>237</v>
      </c>
      <c r="E146" s="38"/>
      <c r="F146" s="192" t="s">
        <v>3634</v>
      </c>
      <c r="G146" s="38"/>
      <c r="H146" s="38"/>
      <c r="I146" s="193"/>
      <c r="J146" s="38"/>
      <c r="K146" s="38"/>
      <c r="L146" s="39"/>
      <c r="M146" s="194"/>
      <c r="N146" s="195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237</v>
      </c>
      <c r="AU146" s="19" t="s">
        <v>89</v>
      </c>
    </row>
    <row r="147" s="2" customFormat="1">
      <c r="A147" s="38"/>
      <c r="B147" s="39"/>
      <c r="C147" s="38"/>
      <c r="D147" s="199" t="s">
        <v>397</v>
      </c>
      <c r="E147" s="38"/>
      <c r="F147" s="200" t="s">
        <v>3635</v>
      </c>
      <c r="G147" s="38"/>
      <c r="H147" s="38"/>
      <c r="I147" s="193"/>
      <c r="J147" s="38"/>
      <c r="K147" s="38"/>
      <c r="L147" s="39"/>
      <c r="M147" s="194"/>
      <c r="N147" s="195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397</v>
      </c>
      <c r="AU147" s="19" t="s">
        <v>89</v>
      </c>
    </row>
    <row r="148" s="15" customFormat="1">
      <c r="A148" s="15"/>
      <c r="B148" s="221"/>
      <c r="C148" s="15"/>
      <c r="D148" s="191" t="s">
        <v>519</v>
      </c>
      <c r="E148" s="222" t="s">
        <v>1</v>
      </c>
      <c r="F148" s="223" t="s">
        <v>3767</v>
      </c>
      <c r="G148" s="15"/>
      <c r="H148" s="222" t="s">
        <v>1</v>
      </c>
      <c r="I148" s="224"/>
      <c r="J148" s="15"/>
      <c r="K148" s="15"/>
      <c r="L148" s="221"/>
      <c r="M148" s="225"/>
      <c r="N148" s="226"/>
      <c r="O148" s="226"/>
      <c r="P148" s="226"/>
      <c r="Q148" s="226"/>
      <c r="R148" s="226"/>
      <c r="S148" s="226"/>
      <c r="T148" s="227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22" t="s">
        <v>519</v>
      </c>
      <c r="AU148" s="222" t="s">
        <v>89</v>
      </c>
      <c r="AV148" s="15" t="s">
        <v>87</v>
      </c>
      <c r="AW148" s="15" t="s">
        <v>35</v>
      </c>
      <c r="AX148" s="15" t="s">
        <v>79</v>
      </c>
      <c r="AY148" s="222" t="s">
        <v>230</v>
      </c>
    </row>
    <row r="149" s="13" customFormat="1">
      <c r="A149" s="13"/>
      <c r="B149" s="205"/>
      <c r="C149" s="13"/>
      <c r="D149" s="191" t="s">
        <v>519</v>
      </c>
      <c r="E149" s="206" t="s">
        <v>1</v>
      </c>
      <c r="F149" s="207" t="s">
        <v>4232</v>
      </c>
      <c r="G149" s="13"/>
      <c r="H149" s="208">
        <v>167.28</v>
      </c>
      <c r="I149" s="209"/>
      <c r="J149" s="13"/>
      <c r="K149" s="13"/>
      <c r="L149" s="205"/>
      <c r="M149" s="210"/>
      <c r="N149" s="211"/>
      <c r="O149" s="211"/>
      <c r="P149" s="211"/>
      <c r="Q149" s="211"/>
      <c r="R149" s="211"/>
      <c r="S149" s="211"/>
      <c r="T149" s="21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6" t="s">
        <v>519</v>
      </c>
      <c r="AU149" s="206" t="s">
        <v>89</v>
      </c>
      <c r="AV149" s="13" t="s">
        <v>89</v>
      </c>
      <c r="AW149" s="13" t="s">
        <v>35</v>
      </c>
      <c r="AX149" s="13" t="s">
        <v>79</v>
      </c>
      <c r="AY149" s="206" t="s">
        <v>230</v>
      </c>
    </row>
    <row r="150" s="14" customFormat="1">
      <c r="A150" s="14"/>
      <c r="B150" s="213"/>
      <c r="C150" s="14"/>
      <c r="D150" s="191" t="s">
        <v>519</v>
      </c>
      <c r="E150" s="214" t="s">
        <v>1</v>
      </c>
      <c r="F150" s="215" t="s">
        <v>534</v>
      </c>
      <c r="G150" s="14"/>
      <c r="H150" s="216">
        <v>167.28</v>
      </c>
      <c r="I150" s="217"/>
      <c r="J150" s="14"/>
      <c r="K150" s="14"/>
      <c r="L150" s="213"/>
      <c r="M150" s="218"/>
      <c r="N150" s="219"/>
      <c r="O150" s="219"/>
      <c r="P150" s="219"/>
      <c r="Q150" s="219"/>
      <c r="R150" s="219"/>
      <c r="S150" s="219"/>
      <c r="T150" s="220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14" t="s">
        <v>519</v>
      </c>
      <c r="AU150" s="214" t="s">
        <v>89</v>
      </c>
      <c r="AV150" s="14" t="s">
        <v>235</v>
      </c>
      <c r="AW150" s="14" t="s">
        <v>35</v>
      </c>
      <c r="AX150" s="14" t="s">
        <v>79</v>
      </c>
      <c r="AY150" s="214" t="s">
        <v>230</v>
      </c>
    </row>
    <row r="151" s="13" customFormat="1">
      <c r="A151" s="13"/>
      <c r="B151" s="205"/>
      <c r="C151" s="13"/>
      <c r="D151" s="191" t="s">
        <v>519</v>
      </c>
      <c r="E151" s="206" t="s">
        <v>1</v>
      </c>
      <c r="F151" s="207" t="s">
        <v>4235</v>
      </c>
      <c r="G151" s="13"/>
      <c r="H151" s="208">
        <v>16.728000000000002</v>
      </c>
      <c r="I151" s="209"/>
      <c r="J151" s="13"/>
      <c r="K151" s="13"/>
      <c r="L151" s="205"/>
      <c r="M151" s="210"/>
      <c r="N151" s="211"/>
      <c r="O151" s="211"/>
      <c r="P151" s="211"/>
      <c r="Q151" s="211"/>
      <c r="R151" s="211"/>
      <c r="S151" s="211"/>
      <c r="T151" s="21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06" t="s">
        <v>519</v>
      </c>
      <c r="AU151" s="206" t="s">
        <v>89</v>
      </c>
      <c r="AV151" s="13" t="s">
        <v>89</v>
      </c>
      <c r="AW151" s="13" t="s">
        <v>35</v>
      </c>
      <c r="AX151" s="13" t="s">
        <v>79</v>
      </c>
      <c r="AY151" s="206" t="s">
        <v>230</v>
      </c>
    </row>
    <row r="152" s="14" customFormat="1">
      <c r="A152" s="14"/>
      <c r="B152" s="213"/>
      <c r="C152" s="14"/>
      <c r="D152" s="191" t="s">
        <v>519</v>
      </c>
      <c r="E152" s="214" t="s">
        <v>1</v>
      </c>
      <c r="F152" s="215" t="s">
        <v>534</v>
      </c>
      <c r="G152" s="14"/>
      <c r="H152" s="216">
        <v>16.728000000000002</v>
      </c>
      <c r="I152" s="217"/>
      <c r="J152" s="14"/>
      <c r="K152" s="14"/>
      <c r="L152" s="213"/>
      <c r="M152" s="218"/>
      <c r="N152" s="219"/>
      <c r="O152" s="219"/>
      <c r="P152" s="219"/>
      <c r="Q152" s="219"/>
      <c r="R152" s="219"/>
      <c r="S152" s="219"/>
      <c r="T152" s="220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14" t="s">
        <v>519</v>
      </c>
      <c r="AU152" s="214" t="s">
        <v>89</v>
      </c>
      <c r="AV152" s="14" t="s">
        <v>235</v>
      </c>
      <c r="AW152" s="14" t="s">
        <v>35</v>
      </c>
      <c r="AX152" s="14" t="s">
        <v>87</v>
      </c>
      <c r="AY152" s="214" t="s">
        <v>230</v>
      </c>
    </row>
    <row r="153" s="2" customFormat="1" ht="21.75" customHeight="1">
      <c r="A153" s="38"/>
      <c r="B153" s="177"/>
      <c r="C153" s="178" t="s">
        <v>235</v>
      </c>
      <c r="D153" s="178" t="s">
        <v>231</v>
      </c>
      <c r="E153" s="179" t="s">
        <v>3637</v>
      </c>
      <c r="F153" s="180" t="s">
        <v>3638</v>
      </c>
      <c r="G153" s="181" t="s">
        <v>578</v>
      </c>
      <c r="H153" s="182">
        <v>16.728000000000002</v>
      </c>
      <c r="I153" s="183"/>
      <c r="J153" s="184">
        <f>ROUND(I153*H153,2)</f>
        <v>0</v>
      </c>
      <c r="K153" s="180" t="s">
        <v>515</v>
      </c>
      <c r="L153" s="39"/>
      <c r="M153" s="185" t="s">
        <v>1</v>
      </c>
      <c r="N153" s="186" t="s">
        <v>44</v>
      </c>
      <c r="O153" s="77"/>
      <c r="P153" s="187">
        <f>O153*H153</f>
        <v>0</v>
      </c>
      <c r="Q153" s="187">
        <v>0</v>
      </c>
      <c r="R153" s="187">
        <f>Q153*H153</f>
        <v>0</v>
      </c>
      <c r="S153" s="187">
        <v>0</v>
      </c>
      <c r="T153" s="18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89" t="s">
        <v>235</v>
      </c>
      <c r="AT153" s="189" t="s">
        <v>231</v>
      </c>
      <c r="AU153" s="189" t="s">
        <v>89</v>
      </c>
      <c r="AY153" s="19" t="s">
        <v>230</v>
      </c>
      <c r="BE153" s="190">
        <f>IF(N153="základní",J153,0)</f>
        <v>0</v>
      </c>
      <c r="BF153" s="190">
        <f>IF(N153="snížená",J153,0)</f>
        <v>0</v>
      </c>
      <c r="BG153" s="190">
        <f>IF(N153="zákl. přenesená",J153,0)</f>
        <v>0</v>
      </c>
      <c r="BH153" s="190">
        <f>IF(N153="sníž. přenesená",J153,0)</f>
        <v>0</v>
      </c>
      <c r="BI153" s="190">
        <f>IF(N153="nulová",J153,0)</f>
        <v>0</v>
      </c>
      <c r="BJ153" s="19" t="s">
        <v>87</v>
      </c>
      <c r="BK153" s="190">
        <f>ROUND(I153*H153,2)</f>
        <v>0</v>
      </c>
      <c r="BL153" s="19" t="s">
        <v>235</v>
      </c>
      <c r="BM153" s="189" t="s">
        <v>4237</v>
      </c>
    </row>
    <row r="154" s="2" customFormat="1">
      <c r="A154" s="38"/>
      <c r="B154" s="39"/>
      <c r="C154" s="38"/>
      <c r="D154" s="191" t="s">
        <v>237</v>
      </c>
      <c r="E154" s="38"/>
      <c r="F154" s="192" t="s">
        <v>3640</v>
      </c>
      <c r="G154" s="38"/>
      <c r="H154" s="38"/>
      <c r="I154" s="193"/>
      <c r="J154" s="38"/>
      <c r="K154" s="38"/>
      <c r="L154" s="39"/>
      <c r="M154" s="194"/>
      <c r="N154" s="195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237</v>
      </c>
      <c r="AU154" s="19" t="s">
        <v>89</v>
      </c>
    </row>
    <row r="155" s="2" customFormat="1">
      <c r="A155" s="38"/>
      <c r="B155" s="39"/>
      <c r="C155" s="38"/>
      <c r="D155" s="199" t="s">
        <v>397</v>
      </c>
      <c r="E155" s="38"/>
      <c r="F155" s="200" t="s">
        <v>3641</v>
      </c>
      <c r="G155" s="38"/>
      <c r="H155" s="38"/>
      <c r="I155" s="193"/>
      <c r="J155" s="38"/>
      <c r="K155" s="38"/>
      <c r="L155" s="39"/>
      <c r="M155" s="194"/>
      <c r="N155" s="195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397</v>
      </c>
      <c r="AU155" s="19" t="s">
        <v>89</v>
      </c>
    </row>
    <row r="156" s="15" customFormat="1">
      <c r="A156" s="15"/>
      <c r="B156" s="221"/>
      <c r="C156" s="15"/>
      <c r="D156" s="191" t="s">
        <v>519</v>
      </c>
      <c r="E156" s="222" t="s">
        <v>1</v>
      </c>
      <c r="F156" s="223" t="s">
        <v>3767</v>
      </c>
      <c r="G156" s="15"/>
      <c r="H156" s="222" t="s">
        <v>1</v>
      </c>
      <c r="I156" s="224"/>
      <c r="J156" s="15"/>
      <c r="K156" s="15"/>
      <c r="L156" s="221"/>
      <c r="M156" s="225"/>
      <c r="N156" s="226"/>
      <c r="O156" s="226"/>
      <c r="P156" s="226"/>
      <c r="Q156" s="226"/>
      <c r="R156" s="226"/>
      <c r="S156" s="226"/>
      <c r="T156" s="227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22" t="s">
        <v>519</v>
      </c>
      <c r="AU156" s="222" t="s">
        <v>89</v>
      </c>
      <c r="AV156" s="15" t="s">
        <v>87</v>
      </c>
      <c r="AW156" s="15" t="s">
        <v>35</v>
      </c>
      <c r="AX156" s="15" t="s">
        <v>79</v>
      </c>
      <c r="AY156" s="222" t="s">
        <v>230</v>
      </c>
    </row>
    <row r="157" s="13" customFormat="1">
      <c r="A157" s="13"/>
      <c r="B157" s="205"/>
      <c r="C157" s="13"/>
      <c r="D157" s="191" t="s">
        <v>519</v>
      </c>
      <c r="E157" s="206" t="s">
        <v>1</v>
      </c>
      <c r="F157" s="207" t="s">
        <v>4232</v>
      </c>
      <c r="G157" s="13"/>
      <c r="H157" s="208">
        <v>167.28</v>
      </c>
      <c r="I157" s="209"/>
      <c r="J157" s="13"/>
      <c r="K157" s="13"/>
      <c r="L157" s="205"/>
      <c r="M157" s="210"/>
      <c r="N157" s="211"/>
      <c r="O157" s="211"/>
      <c r="P157" s="211"/>
      <c r="Q157" s="211"/>
      <c r="R157" s="211"/>
      <c r="S157" s="211"/>
      <c r="T157" s="21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6" t="s">
        <v>519</v>
      </c>
      <c r="AU157" s="206" t="s">
        <v>89</v>
      </c>
      <c r="AV157" s="13" t="s">
        <v>89</v>
      </c>
      <c r="AW157" s="13" t="s">
        <v>35</v>
      </c>
      <c r="AX157" s="13" t="s">
        <v>79</v>
      </c>
      <c r="AY157" s="206" t="s">
        <v>230</v>
      </c>
    </row>
    <row r="158" s="14" customFormat="1">
      <c r="A158" s="14"/>
      <c r="B158" s="213"/>
      <c r="C158" s="14"/>
      <c r="D158" s="191" t="s">
        <v>519</v>
      </c>
      <c r="E158" s="214" t="s">
        <v>1</v>
      </c>
      <c r="F158" s="215" t="s">
        <v>534</v>
      </c>
      <c r="G158" s="14"/>
      <c r="H158" s="216">
        <v>167.28</v>
      </c>
      <c r="I158" s="217"/>
      <c r="J158" s="14"/>
      <c r="K158" s="14"/>
      <c r="L158" s="213"/>
      <c r="M158" s="218"/>
      <c r="N158" s="219"/>
      <c r="O158" s="219"/>
      <c r="P158" s="219"/>
      <c r="Q158" s="219"/>
      <c r="R158" s="219"/>
      <c r="S158" s="219"/>
      <c r="T158" s="22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14" t="s">
        <v>519</v>
      </c>
      <c r="AU158" s="214" t="s">
        <v>89</v>
      </c>
      <c r="AV158" s="14" t="s">
        <v>235</v>
      </c>
      <c r="AW158" s="14" t="s">
        <v>35</v>
      </c>
      <c r="AX158" s="14" t="s">
        <v>79</v>
      </c>
      <c r="AY158" s="214" t="s">
        <v>230</v>
      </c>
    </row>
    <row r="159" s="13" customFormat="1">
      <c r="A159" s="13"/>
      <c r="B159" s="205"/>
      <c r="C159" s="13"/>
      <c r="D159" s="191" t="s">
        <v>519</v>
      </c>
      <c r="E159" s="206" t="s">
        <v>1</v>
      </c>
      <c r="F159" s="207" t="s">
        <v>4235</v>
      </c>
      <c r="G159" s="13"/>
      <c r="H159" s="208">
        <v>16.728000000000002</v>
      </c>
      <c r="I159" s="209"/>
      <c r="J159" s="13"/>
      <c r="K159" s="13"/>
      <c r="L159" s="205"/>
      <c r="M159" s="210"/>
      <c r="N159" s="211"/>
      <c r="O159" s="211"/>
      <c r="P159" s="211"/>
      <c r="Q159" s="211"/>
      <c r="R159" s="211"/>
      <c r="S159" s="211"/>
      <c r="T159" s="21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06" t="s">
        <v>519</v>
      </c>
      <c r="AU159" s="206" t="s">
        <v>89</v>
      </c>
      <c r="AV159" s="13" t="s">
        <v>89</v>
      </c>
      <c r="AW159" s="13" t="s">
        <v>35</v>
      </c>
      <c r="AX159" s="13" t="s">
        <v>79</v>
      </c>
      <c r="AY159" s="206" t="s">
        <v>230</v>
      </c>
    </row>
    <row r="160" s="14" customFormat="1">
      <c r="A160" s="14"/>
      <c r="B160" s="213"/>
      <c r="C160" s="14"/>
      <c r="D160" s="191" t="s">
        <v>519</v>
      </c>
      <c r="E160" s="214" t="s">
        <v>1</v>
      </c>
      <c r="F160" s="215" t="s">
        <v>534</v>
      </c>
      <c r="G160" s="14"/>
      <c r="H160" s="216">
        <v>16.728000000000002</v>
      </c>
      <c r="I160" s="217"/>
      <c r="J160" s="14"/>
      <c r="K160" s="14"/>
      <c r="L160" s="213"/>
      <c r="M160" s="218"/>
      <c r="N160" s="219"/>
      <c r="O160" s="219"/>
      <c r="P160" s="219"/>
      <c r="Q160" s="219"/>
      <c r="R160" s="219"/>
      <c r="S160" s="219"/>
      <c r="T160" s="220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14" t="s">
        <v>519</v>
      </c>
      <c r="AU160" s="214" t="s">
        <v>89</v>
      </c>
      <c r="AV160" s="14" t="s">
        <v>235</v>
      </c>
      <c r="AW160" s="14" t="s">
        <v>35</v>
      </c>
      <c r="AX160" s="14" t="s">
        <v>87</v>
      </c>
      <c r="AY160" s="214" t="s">
        <v>230</v>
      </c>
    </row>
    <row r="161" s="2" customFormat="1" ht="21.75" customHeight="1">
      <c r="A161" s="38"/>
      <c r="B161" s="177"/>
      <c r="C161" s="178" t="s">
        <v>248</v>
      </c>
      <c r="D161" s="178" t="s">
        <v>231</v>
      </c>
      <c r="E161" s="179" t="s">
        <v>689</v>
      </c>
      <c r="F161" s="180" t="s">
        <v>690</v>
      </c>
      <c r="G161" s="181" t="s">
        <v>578</v>
      </c>
      <c r="H161" s="182">
        <v>117.096</v>
      </c>
      <c r="I161" s="183"/>
      <c r="J161" s="184">
        <f>ROUND(I161*H161,2)</f>
        <v>0</v>
      </c>
      <c r="K161" s="180" t="s">
        <v>515</v>
      </c>
      <c r="L161" s="39"/>
      <c r="M161" s="185" t="s">
        <v>1</v>
      </c>
      <c r="N161" s="186" t="s">
        <v>44</v>
      </c>
      <c r="O161" s="77"/>
      <c r="P161" s="187">
        <f>O161*H161</f>
        <v>0</v>
      </c>
      <c r="Q161" s="187">
        <v>0</v>
      </c>
      <c r="R161" s="187">
        <f>Q161*H161</f>
        <v>0</v>
      </c>
      <c r="S161" s="187">
        <v>0</v>
      </c>
      <c r="T161" s="18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89" t="s">
        <v>235</v>
      </c>
      <c r="AT161" s="189" t="s">
        <v>231</v>
      </c>
      <c r="AU161" s="189" t="s">
        <v>89</v>
      </c>
      <c r="AY161" s="19" t="s">
        <v>230</v>
      </c>
      <c r="BE161" s="190">
        <f>IF(N161="základní",J161,0)</f>
        <v>0</v>
      </c>
      <c r="BF161" s="190">
        <f>IF(N161="snížená",J161,0)</f>
        <v>0</v>
      </c>
      <c r="BG161" s="190">
        <f>IF(N161="zákl. přenesená",J161,0)</f>
        <v>0</v>
      </c>
      <c r="BH161" s="190">
        <f>IF(N161="sníž. přenesená",J161,0)</f>
        <v>0</v>
      </c>
      <c r="BI161" s="190">
        <f>IF(N161="nulová",J161,0)</f>
        <v>0</v>
      </c>
      <c r="BJ161" s="19" t="s">
        <v>87</v>
      </c>
      <c r="BK161" s="190">
        <f>ROUND(I161*H161,2)</f>
        <v>0</v>
      </c>
      <c r="BL161" s="19" t="s">
        <v>235</v>
      </c>
      <c r="BM161" s="189" t="s">
        <v>4238</v>
      </c>
    </row>
    <row r="162" s="2" customFormat="1">
      <c r="A162" s="38"/>
      <c r="B162" s="39"/>
      <c r="C162" s="38"/>
      <c r="D162" s="191" t="s">
        <v>237</v>
      </c>
      <c r="E162" s="38"/>
      <c r="F162" s="192" t="s">
        <v>692</v>
      </c>
      <c r="G162" s="38"/>
      <c r="H162" s="38"/>
      <c r="I162" s="193"/>
      <c r="J162" s="38"/>
      <c r="K162" s="38"/>
      <c r="L162" s="39"/>
      <c r="M162" s="194"/>
      <c r="N162" s="195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237</v>
      </c>
      <c r="AU162" s="19" t="s">
        <v>89</v>
      </c>
    </row>
    <row r="163" s="2" customFormat="1">
      <c r="A163" s="38"/>
      <c r="B163" s="39"/>
      <c r="C163" s="38"/>
      <c r="D163" s="199" t="s">
        <v>397</v>
      </c>
      <c r="E163" s="38"/>
      <c r="F163" s="200" t="s">
        <v>693</v>
      </c>
      <c r="G163" s="38"/>
      <c r="H163" s="38"/>
      <c r="I163" s="193"/>
      <c r="J163" s="38"/>
      <c r="K163" s="38"/>
      <c r="L163" s="39"/>
      <c r="M163" s="194"/>
      <c r="N163" s="195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397</v>
      </c>
      <c r="AU163" s="19" t="s">
        <v>89</v>
      </c>
    </row>
    <row r="164" s="15" customFormat="1">
      <c r="A164" s="15"/>
      <c r="B164" s="221"/>
      <c r="C164" s="15"/>
      <c r="D164" s="191" t="s">
        <v>519</v>
      </c>
      <c r="E164" s="222" t="s">
        <v>1</v>
      </c>
      <c r="F164" s="223" t="s">
        <v>2039</v>
      </c>
      <c r="G164" s="15"/>
      <c r="H164" s="222" t="s">
        <v>1</v>
      </c>
      <c r="I164" s="224"/>
      <c r="J164" s="15"/>
      <c r="K164" s="15"/>
      <c r="L164" s="221"/>
      <c r="M164" s="225"/>
      <c r="N164" s="226"/>
      <c r="O164" s="226"/>
      <c r="P164" s="226"/>
      <c r="Q164" s="226"/>
      <c r="R164" s="226"/>
      <c r="S164" s="226"/>
      <c r="T164" s="227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22" t="s">
        <v>519</v>
      </c>
      <c r="AU164" s="222" t="s">
        <v>89</v>
      </c>
      <c r="AV164" s="15" t="s">
        <v>87</v>
      </c>
      <c r="AW164" s="15" t="s">
        <v>35</v>
      </c>
      <c r="AX164" s="15" t="s">
        <v>79</v>
      </c>
      <c r="AY164" s="222" t="s">
        <v>230</v>
      </c>
    </row>
    <row r="165" s="15" customFormat="1">
      <c r="A165" s="15"/>
      <c r="B165" s="221"/>
      <c r="C165" s="15"/>
      <c r="D165" s="191" t="s">
        <v>519</v>
      </c>
      <c r="E165" s="222" t="s">
        <v>1</v>
      </c>
      <c r="F165" s="223" t="s">
        <v>3767</v>
      </c>
      <c r="G165" s="15"/>
      <c r="H165" s="222" t="s">
        <v>1</v>
      </c>
      <c r="I165" s="224"/>
      <c r="J165" s="15"/>
      <c r="K165" s="15"/>
      <c r="L165" s="221"/>
      <c r="M165" s="225"/>
      <c r="N165" s="226"/>
      <c r="O165" s="226"/>
      <c r="P165" s="226"/>
      <c r="Q165" s="226"/>
      <c r="R165" s="226"/>
      <c r="S165" s="226"/>
      <c r="T165" s="227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22" t="s">
        <v>519</v>
      </c>
      <c r="AU165" s="222" t="s">
        <v>89</v>
      </c>
      <c r="AV165" s="15" t="s">
        <v>87</v>
      </c>
      <c r="AW165" s="15" t="s">
        <v>35</v>
      </c>
      <c r="AX165" s="15" t="s">
        <v>79</v>
      </c>
      <c r="AY165" s="222" t="s">
        <v>230</v>
      </c>
    </row>
    <row r="166" s="13" customFormat="1">
      <c r="A166" s="13"/>
      <c r="B166" s="205"/>
      <c r="C166" s="13"/>
      <c r="D166" s="191" t="s">
        <v>519</v>
      </c>
      <c r="E166" s="206" t="s">
        <v>1</v>
      </c>
      <c r="F166" s="207" t="s">
        <v>4232</v>
      </c>
      <c r="G166" s="13"/>
      <c r="H166" s="208">
        <v>167.28</v>
      </c>
      <c r="I166" s="209"/>
      <c r="J166" s="13"/>
      <c r="K166" s="13"/>
      <c r="L166" s="205"/>
      <c r="M166" s="210"/>
      <c r="N166" s="211"/>
      <c r="O166" s="211"/>
      <c r="P166" s="211"/>
      <c r="Q166" s="211"/>
      <c r="R166" s="211"/>
      <c r="S166" s="211"/>
      <c r="T166" s="21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06" t="s">
        <v>519</v>
      </c>
      <c r="AU166" s="206" t="s">
        <v>89</v>
      </c>
      <c r="AV166" s="13" t="s">
        <v>89</v>
      </c>
      <c r="AW166" s="13" t="s">
        <v>35</v>
      </c>
      <c r="AX166" s="13" t="s">
        <v>79</v>
      </c>
      <c r="AY166" s="206" t="s">
        <v>230</v>
      </c>
    </row>
    <row r="167" s="14" customFormat="1">
      <c r="A167" s="14"/>
      <c r="B167" s="213"/>
      <c r="C167" s="14"/>
      <c r="D167" s="191" t="s">
        <v>519</v>
      </c>
      <c r="E167" s="214" t="s">
        <v>1</v>
      </c>
      <c r="F167" s="215" t="s">
        <v>534</v>
      </c>
      <c r="G167" s="14"/>
      <c r="H167" s="216">
        <v>167.28</v>
      </c>
      <c r="I167" s="217"/>
      <c r="J167" s="14"/>
      <c r="K167" s="14"/>
      <c r="L167" s="213"/>
      <c r="M167" s="218"/>
      <c r="N167" s="219"/>
      <c r="O167" s="219"/>
      <c r="P167" s="219"/>
      <c r="Q167" s="219"/>
      <c r="R167" s="219"/>
      <c r="S167" s="219"/>
      <c r="T167" s="220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14" t="s">
        <v>519</v>
      </c>
      <c r="AU167" s="214" t="s">
        <v>89</v>
      </c>
      <c r="AV167" s="14" t="s">
        <v>235</v>
      </c>
      <c r="AW167" s="14" t="s">
        <v>35</v>
      </c>
      <c r="AX167" s="14" t="s">
        <v>79</v>
      </c>
      <c r="AY167" s="214" t="s">
        <v>230</v>
      </c>
    </row>
    <row r="168" s="13" customFormat="1">
      <c r="A168" s="13"/>
      <c r="B168" s="205"/>
      <c r="C168" s="13"/>
      <c r="D168" s="191" t="s">
        <v>519</v>
      </c>
      <c r="E168" s="206" t="s">
        <v>1</v>
      </c>
      <c r="F168" s="207" t="s">
        <v>4233</v>
      </c>
      <c r="G168" s="13"/>
      <c r="H168" s="208">
        <v>117.096</v>
      </c>
      <c r="I168" s="209"/>
      <c r="J168" s="13"/>
      <c r="K168" s="13"/>
      <c r="L168" s="205"/>
      <c r="M168" s="210"/>
      <c r="N168" s="211"/>
      <c r="O168" s="211"/>
      <c r="P168" s="211"/>
      <c r="Q168" s="211"/>
      <c r="R168" s="211"/>
      <c r="S168" s="211"/>
      <c r="T168" s="21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06" t="s">
        <v>519</v>
      </c>
      <c r="AU168" s="206" t="s">
        <v>89</v>
      </c>
      <c r="AV168" s="13" t="s">
        <v>89</v>
      </c>
      <c r="AW168" s="13" t="s">
        <v>35</v>
      </c>
      <c r="AX168" s="13" t="s">
        <v>79</v>
      </c>
      <c r="AY168" s="206" t="s">
        <v>230</v>
      </c>
    </row>
    <row r="169" s="14" customFormat="1">
      <c r="A169" s="14"/>
      <c r="B169" s="213"/>
      <c r="C169" s="14"/>
      <c r="D169" s="191" t="s">
        <v>519</v>
      </c>
      <c r="E169" s="214" t="s">
        <v>1</v>
      </c>
      <c r="F169" s="215" t="s">
        <v>534</v>
      </c>
      <c r="G169" s="14"/>
      <c r="H169" s="216">
        <v>117.096</v>
      </c>
      <c r="I169" s="217"/>
      <c r="J169" s="14"/>
      <c r="K169" s="14"/>
      <c r="L169" s="213"/>
      <c r="M169" s="218"/>
      <c r="N169" s="219"/>
      <c r="O169" s="219"/>
      <c r="P169" s="219"/>
      <c r="Q169" s="219"/>
      <c r="R169" s="219"/>
      <c r="S169" s="219"/>
      <c r="T169" s="220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14" t="s">
        <v>519</v>
      </c>
      <c r="AU169" s="214" t="s">
        <v>89</v>
      </c>
      <c r="AV169" s="14" t="s">
        <v>235</v>
      </c>
      <c r="AW169" s="14" t="s">
        <v>35</v>
      </c>
      <c r="AX169" s="14" t="s">
        <v>87</v>
      </c>
      <c r="AY169" s="214" t="s">
        <v>230</v>
      </c>
    </row>
    <row r="170" s="2" customFormat="1" ht="24.15" customHeight="1">
      <c r="A170" s="38"/>
      <c r="B170" s="177"/>
      <c r="C170" s="178" t="s">
        <v>252</v>
      </c>
      <c r="D170" s="178" t="s">
        <v>231</v>
      </c>
      <c r="E170" s="179" t="s">
        <v>698</v>
      </c>
      <c r="F170" s="180" t="s">
        <v>699</v>
      </c>
      <c r="G170" s="181" t="s">
        <v>578</v>
      </c>
      <c r="H170" s="182">
        <v>585.48000000000002</v>
      </c>
      <c r="I170" s="183"/>
      <c r="J170" s="184">
        <f>ROUND(I170*H170,2)</f>
        <v>0</v>
      </c>
      <c r="K170" s="180" t="s">
        <v>515</v>
      </c>
      <c r="L170" s="39"/>
      <c r="M170" s="185" t="s">
        <v>1</v>
      </c>
      <c r="N170" s="186" t="s">
        <v>44</v>
      </c>
      <c r="O170" s="77"/>
      <c r="P170" s="187">
        <f>O170*H170</f>
        <v>0</v>
      </c>
      <c r="Q170" s="187">
        <v>0</v>
      </c>
      <c r="R170" s="187">
        <f>Q170*H170</f>
        <v>0</v>
      </c>
      <c r="S170" s="187">
        <v>0</v>
      </c>
      <c r="T170" s="18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89" t="s">
        <v>235</v>
      </c>
      <c r="AT170" s="189" t="s">
        <v>231</v>
      </c>
      <c r="AU170" s="189" t="s">
        <v>89</v>
      </c>
      <c r="AY170" s="19" t="s">
        <v>230</v>
      </c>
      <c r="BE170" s="190">
        <f>IF(N170="základní",J170,0)</f>
        <v>0</v>
      </c>
      <c r="BF170" s="190">
        <f>IF(N170="snížená",J170,0)</f>
        <v>0</v>
      </c>
      <c r="BG170" s="190">
        <f>IF(N170="zákl. přenesená",J170,0)</f>
        <v>0</v>
      </c>
      <c r="BH170" s="190">
        <f>IF(N170="sníž. přenesená",J170,0)</f>
        <v>0</v>
      </c>
      <c r="BI170" s="190">
        <f>IF(N170="nulová",J170,0)</f>
        <v>0</v>
      </c>
      <c r="BJ170" s="19" t="s">
        <v>87</v>
      </c>
      <c r="BK170" s="190">
        <f>ROUND(I170*H170,2)</f>
        <v>0</v>
      </c>
      <c r="BL170" s="19" t="s">
        <v>235</v>
      </c>
      <c r="BM170" s="189" t="s">
        <v>4239</v>
      </c>
    </row>
    <row r="171" s="2" customFormat="1">
      <c r="A171" s="38"/>
      <c r="B171" s="39"/>
      <c r="C171" s="38"/>
      <c r="D171" s="191" t="s">
        <v>237</v>
      </c>
      <c r="E171" s="38"/>
      <c r="F171" s="192" t="s">
        <v>701</v>
      </c>
      <c r="G171" s="38"/>
      <c r="H171" s="38"/>
      <c r="I171" s="193"/>
      <c r="J171" s="38"/>
      <c r="K171" s="38"/>
      <c r="L171" s="39"/>
      <c r="M171" s="194"/>
      <c r="N171" s="195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237</v>
      </c>
      <c r="AU171" s="19" t="s">
        <v>89</v>
      </c>
    </row>
    <row r="172" s="2" customFormat="1">
      <c r="A172" s="38"/>
      <c r="B172" s="39"/>
      <c r="C172" s="38"/>
      <c r="D172" s="199" t="s">
        <v>397</v>
      </c>
      <c r="E172" s="38"/>
      <c r="F172" s="200" t="s">
        <v>702</v>
      </c>
      <c r="G172" s="38"/>
      <c r="H172" s="38"/>
      <c r="I172" s="193"/>
      <c r="J172" s="38"/>
      <c r="K172" s="38"/>
      <c r="L172" s="39"/>
      <c r="M172" s="194"/>
      <c r="N172" s="195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397</v>
      </c>
      <c r="AU172" s="19" t="s">
        <v>89</v>
      </c>
    </row>
    <row r="173" s="15" customFormat="1">
      <c r="A173" s="15"/>
      <c r="B173" s="221"/>
      <c r="C173" s="15"/>
      <c r="D173" s="191" t="s">
        <v>519</v>
      </c>
      <c r="E173" s="222" t="s">
        <v>1</v>
      </c>
      <c r="F173" s="223" t="s">
        <v>2039</v>
      </c>
      <c r="G173" s="15"/>
      <c r="H173" s="222" t="s">
        <v>1</v>
      </c>
      <c r="I173" s="224"/>
      <c r="J173" s="15"/>
      <c r="K173" s="15"/>
      <c r="L173" s="221"/>
      <c r="M173" s="225"/>
      <c r="N173" s="226"/>
      <c r="O173" s="226"/>
      <c r="P173" s="226"/>
      <c r="Q173" s="226"/>
      <c r="R173" s="226"/>
      <c r="S173" s="226"/>
      <c r="T173" s="22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22" t="s">
        <v>519</v>
      </c>
      <c r="AU173" s="222" t="s">
        <v>89</v>
      </c>
      <c r="AV173" s="15" t="s">
        <v>87</v>
      </c>
      <c r="AW173" s="15" t="s">
        <v>35</v>
      </c>
      <c r="AX173" s="15" t="s">
        <v>79</v>
      </c>
      <c r="AY173" s="222" t="s">
        <v>230</v>
      </c>
    </row>
    <row r="174" s="15" customFormat="1">
      <c r="A174" s="15"/>
      <c r="B174" s="221"/>
      <c r="C174" s="15"/>
      <c r="D174" s="191" t="s">
        <v>519</v>
      </c>
      <c r="E174" s="222" t="s">
        <v>1</v>
      </c>
      <c r="F174" s="223" t="s">
        <v>3767</v>
      </c>
      <c r="G174" s="15"/>
      <c r="H174" s="222" t="s">
        <v>1</v>
      </c>
      <c r="I174" s="224"/>
      <c r="J174" s="15"/>
      <c r="K174" s="15"/>
      <c r="L174" s="221"/>
      <c r="M174" s="225"/>
      <c r="N174" s="226"/>
      <c r="O174" s="226"/>
      <c r="P174" s="226"/>
      <c r="Q174" s="226"/>
      <c r="R174" s="226"/>
      <c r="S174" s="226"/>
      <c r="T174" s="227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22" t="s">
        <v>519</v>
      </c>
      <c r="AU174" s="222" t="s">
        <v>89</v>
      </c>
      <c r="AV174" s="15" t="s">
        <v>87</v>
      </c>
      <c r="AW174" s="15" t="s">
        <v>35</v>
      </c>
      <c r="AX174" s="15" t="s">
        <v>79</v>
      </c>
      <c r="AY174" s="222" t="s">
        <v>230</v>
      </c>
    </row>
    <row r="175" s="13" customFormat="1">
      <c r="A175" s="13"/>
      <c r="B175" s="205"/>
      <c r="C175" s="13"/>
      <c r="D175" s="191" t="s">
        <v>519</v>
      </c>
      <c r="E175" s="206" t="s">
        <v>1</v>
      </c>
      <c r="F175" s="207" t="s">
        <v>4232</v>
      </c>
      <c r="G175" s="13"/>
      <c r="H175" s="208">
        <v>167.28</v>
      </c>
      <c r="I175" s="209"/>
      <c r="J175" s="13"/>
      <c r="K175" s="13"/>
      <c r="L175" s="205"/>
      <c r="M175" s="210"/>
      <c r="N175" s="211"/>
      <c r="O175" s="211"/>
      <c r="P175" s="211"/>
      <c r="Q175" s="211"/>
      <c r="R175" s="211"/>
      <c r="S175" s="211"/>
      <c r="T175" s="21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6" t="s">
        <v>519</v>
      </c>
      <c r="AU175" s="206" t="s">
        <v>89</v>
      </c>
      <c r="AV175" s="13" t="s">
        <v>89</v>
      </c>
      <c r="AW175" s="13" t="s">
        <v>35</v>
      </c>
      <c r="AX175" s="13" t="s">
        <v>79</v>
      </c>
      <c r="AY175" s="206" t="s">
        <v>230</v>
      </c>
    </row>
    <row r="176" s="14" customFormat="1">
      <c r="A176" s="14"/>
      <c r="B176" s="213"/>
      <c r="C176" s="14"/>
      <c r="D176" s="191" t="s">
        <v>519</v>
      </c>
      <c r="E176" s="214" t="s">
        <v>1</v>
      </c>
      <c r="F176" s="215" t="s">
        <v>534</v>
      </c>
      <c r="G176" s="14"/>
      <c r="H176" s="216">
        <v>167.28</v>
      </c>
      <c r="I176" s="217"/>
      <c r="J176" s="14"/>
      <c r="K176" s="14"/>
      <c r="L176" s="213"/>
      <c r="M176" s="218"/>
      <c r="N176" s="219"/>
      <c r="O176" s="219"/>
      <c r="P176" s="219"/>
      <c r="Q176" s="219"/>
      <c r="R176" s="219"/>
      <c r="S176" s="219"/>
      <c r="T176" s="220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14" t="s">
        <v>519</v>
      </c>
      <c r="AU176" s="214" t="s">
        <v>89</v>
      </c>
      <c r="AV176" s="14" t="s">
        <v>235</v>
      </c>
      <c r="AW176" s="14" t="s">
        <v>35</v>
      </c>
      <c r="AX176" s="14" t="s">
        <v>79</v>
      </c>
      <c r="AY176" s="214" t="s">
        <v>230</v>
      </c>
    </row>
    <row r="177" s="13" customFormat="1">
      <c r="A177" s="13"/>
      <c r="B177" s="205"/>
      <c r="C177" s="13"/>
      <c r="D177" s="191" t="s">
        <v>519</v>
      </c>
      <c r="E177" s="206" t="s">
        <v>1</v>
      </c>
      <c r="F177" s="207" t="s">
        <v>4233</v>
      </c>
      <c r="G177" s="13"/>
      <c r="H177" s="208">
        <v>117.096</v>
      </c>
      <c r="I177" s="209"/>
      <c r="J177" s="13"/>
      <c r="K177" s="13"/>
      <c r="L177" s="205"/>
      <c r="M177" s="210"/>
      <c r="N177" s="211"/>
      <c r="O177" s="211"/>
      <c r="P177" s="211"/>
      <c r="Q177" s="211"/>
      <c r="R177" s="211"/>
      <c r="S177" s="211"/>
      <c r="T177" s="21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06" t="s">
        <v>519</v>
      </c>
      <c r="AU177" s="206" t="s">
        <v>89</v>
      </c>
      <c r="AV177" s="13" t="s">
        <v>89</v>
      </c>
      <c r="AW177" s="13" t="s">
        <v>35</v>
      </c>
      <c r="AX177" s="13" t="s">
        <v>79</v>
      </c>
      <c r="AY177" s="206" t="s">
        <v>230</v>
      </c>
    </row>
    <row r="178" s="14" customFormat="1">
      <c r="A178" s="14"/>
      <c r="B178" s="213"/>
      <c r="C178" s="14"/>
      <c r="D178" s="191" t="s">
        <v>519</v>
      </c>
      <c r="E178" s="214" t="s">
        <v>1</v>
      </c>
      <c r="F178" s="215" t="s">
        <v>534</v>
      </c>
      <c r="G178" s="14"/>
      <c r="H178" s="216">
        <v>117.096</v>
      </c>
      <c r="I178" s="217"/>
      <c r="J178" s="14"/>
      <c r="K178" s="14"/>
      <c r="L178" s="213"/>
      <c r="M178" s="218"/>
      <c r="N178" s="219"/>
      <c r="O178" s="219"/>
      <c r="P178" s="219"/>
      <c r="Q178" s="219"/>
      <c r="R178" s="219"/>
      <c r="S178" s="219"/>
      <c r="T178" s="220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14" t="s">
        <v>519</v>
      </c>
      <c r="AU178" s="214" t="s">
        <v>89</v>
      </c>
      <c r="AV178" s="14" t="s">
        <v>235</v>
      </c>
      <c r="AW178" s="14" t="s">
        <v>35</v>
      </c>
      <c r="AX178" s="14" t="s">
        <v>87</v>
      </c>
      <c r="AY178" s="214" t="s">
        <v>230</v>
      </c>
    </row>
    <row r="179" s="13" customFormat="1">
      <c r="A179" s="13"/>
      <c r="B179" s="205"/>
      <c r="C179" s="13"/>
      <c r="D179" s="191" t="s">
        <v>519</v>
      </c>
      <c r="E179" s="13"/>
      <c r="F179" s="207" t="s">
        <v>4240</v>
      </c>
      <c r="G179" s="13"/>
      <c r="H179" s="208">
        <v>585.48000000000002</v>
      </c>
      <c r="I179" s="209"/>
      <c r="J179" s="13"/>
      <c r="K179" s="13"/>
      <c r="L179" s="205"/>
      <c r="M179" s="210"/>
      <c r="N179" s="211"/>
      <c r="O179" s="211"/>
      <c r="P179" s="211"/>
      <c r="Q179" s="211"/>
      <c r="R179" s="211"/>
      <c r="S179" s="211"/>
      <c r="T179" s="21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06" t="s">
        <v>519</v>
      </c>
      <c r="AU179" s="206" t="s">
        <v>89</v>
      </c>
      <c r="AV179" s="13" t="s">
        <v>89</v>
      </c>
      <c r="AW179" s="13" t="s">
        <v>3</v>
      </c>
      <c r="AX179" s="13" t="s">
        <v>87</v>
      </c>
      <c r="AY179" s="206" t="s">
        <v>230</v>
      </c>
    </row>
    <row r="180" s="2" customFormat="1" ht="21.75" customHeight="1">
      <c r="A180" s="38"/>
      <c r="B180" s="177"/>
      <c r="C180" s="178" t="s">
        <v>256</v>
      </c>
      <c r="D180" s="178" t="s">
        <v>231</v>
      </c>
      <c r="E180" s="179" t="s">
        <v>704</v>
      </c>
      <c r="F180" s="180" t="s">
        <v>705</v>
      </c>
      <c r="G180" s="181" t="s">
        <v>578</v>
      </c>
      <c r="H180" s="182">
        <v>33.456000000000003</v>
      </c>
      <c r="I180" s="183"/>
      <c r="J180" s="184">
        <f>ROUND(I180*H180,2)</f>
        <v>0</v>
      </c>
      <c r="K180" s="180" t="s">
        <v>515</v>
      </c>
      <c r="L180" s="39"/>
      <c r="M180" s="185" t="s">
        <v>1</v>
      </c>
      <c r="N180" s="186" t="s">
        <v>44</v>
      </c>
      <c r="O180" s="77"/>
      <c r="P180" s="187">
        <f>O180*H180</f>
        <v>0</v>
      </c>
      <c r="Q180" s="187">
        <v>0</v>
      </c>
      <c r="R180" s="187">
        <f>Q180*H180</f>
        <v>0</v>
      </c>
      <c r="S180" s="187">
        <v>0</v>
      </c>
      <c r="T180" s="188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89" t="s">
        <v>235</v>
      </c>
      <c r="AT180" s="189" t="s">
        <v>231</v>
      </c>
      <c r="AU180" s="189" t="s">
        <v>89</v>
      </c>
      <c r="AY180" s="19" t="s">
        <v>230</v>
      </c>
      <c r="BE180" s="190">
        <f>IF(N180="základní",J180,0)</f>
        <v>0</v>
      </c>
      <c r="BF180" s="190">
        <f>IF(N180="snížená",J180,0)</f>
        <v>0</v>
      </c>
      <c r="BG180" s="190">
        <f>IF(N180="zákl. přenesená",J180,0)</f>
        <v>0</v>
      </c>
      <c r="BH180" s="190">
        <f>IF(N180="sníž. přenesená",J180,0)</f>
        <v>0</v>
      </c>
      <c r="BI180" s="190">
        <f>IF(N180="nulová",J180,0)</f>
        <v>0</v>
      </c>
      <c r="BJ180" s="19" t="s">
        <v>87</v>
      </c>
      <c r="BK180" s="190">
        <f>ROUND(I180*H180,2)</f>
        <v>0</v>
      </c>
      <c r="BL180" s="19" t="s">
        <v>235</v>
      </c>
      <c r="BM180" s="189" t="s">
        <v>4241</v>
      </c>
    </row>
    <row r="181" s="2" customFormat="1">
      <c r="A181" s="38"/>
      <c r="B181" s="39"/>
      <c r="C181" s="38"/>
      <c r="D181" s="191" t="s">
        <v>237</v>
      </c>
      <c r="E181" s="38"/>
      <c r="F181" s="192" t="s">
        <v>707</v>
      </c>
      <c r="G181" s="38"/>
      <c r="H181" s="38"/>
      <c r="I181" s="193"/>
      <c r="J181" s="38"/>
      <c r="K181" s="38"/>
      <c r="L181" s="39"/>
      <c r="M181" s="194"/>
      <c r="N181" s="195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237</v>
      </c>
      <c r="AU181" s="19" t="s">
        <v>89</v>
      </c>
    </row>
    <row r="182" s="2" customFormat="1">
      <c r="A182" s="38"/>
      <c r="B182" s="39"/>
      <c r="C182" s="38"/>
      <c r="D182" s="199" t="s">
        <v>397</v>
      </c>
      <c r="E182" s="38"/>
      <c r="F182" s="200" t="s">
        <v>708</v>
      </c>
      <c r="G182" s="38"/>
      <c r="H182" s="38"/>
      <c r="I182" s="193"/>
      <c r="J182" s="38"/>
      <c r="K182" s="38"/>
      <c r="L182" s="39"/>
      <c r="M182" s="194"/>
      <c r="N182" s="195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397</v>
      </c>
      <c r="AU182" s="19" t="s">
        <v>89</v>
      </c>
    </row>
    <row r="183" s="15" customFormat="1">
      <c r="A183" s="15"/>
      <c r="B183" s="221"/>
      <c r="C183" s="15"/>
      <c r="D183" s="191" t="s">
        <v>519</v>
      </c>
      <c r="E183" s="222" t="s">
        <v>1</v>
      </c>
      <c r="F183" s="223" t="s">
        <v>2039</v>
      </c>
      <c r="G183" s="15"/>
      <c r="H183" s="222" t="s">
        <v>1</v>
      </c>
      <c r="I183" s="224"/>
      <c r="J183" s="15"/>
      <c r="K183" s="15"/>
      <c r="L183" s="221"/>
      <c r="M183" s="225"/>
      <c r="N183" s="226"/>
      <c r="O183" s="226"/>
      <c r="P183" s="226"/>
      <c r="Q183" s="226"/>
      <c r="R183" s="226"/>
      <c r="S183" s="226"/>
      <c r="T183" s="227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22" t="s">
        <v>519</v>
      </c>
      <c r="AU183" s="222" t="s">
        <v>89</v>
      </c>
      <c r="AV183" s="15" t="s">
        <v>87</v>
      </c>
      <c r="AW183" s="15" t="s">
        <v>35</v>
      </c>
      <c r="AX183" s="15" t="s">
        <v>79</v>
      </c>
      <c r="AY183" s="222" t="s">
        <v>230</v>
      </c>
    </row>
    <row r="184" s="13" customFormat="1">
      <c r="A184" s="13"/>
      <c r="B184" s="205"/>
      <c r="C184" s="13"/>
      <c r="D184" s="191" t="s">
        <v>519</v>
      </c>
      <c r="E184" s="206" t="s">
        <v>1</v>
      </c>
      <c r="F184" s="207" t="s">
        <v>4235</v>
      </c>
      <c r="G184" s="13"/>
      <c r="H184" s="208">
        <v>16.728000000000002</v>
      </c>
      <c r="I184" s="209"/>
      <c r="J184" s="13"/>
      <c r="K184" s="13"/>
      <c r="L184" s="205"/>
      <c r="M184" s="210"/>
      <c r="N184" s="211"/>
      <c r="O184" s="211"/>
      <c r="P184" s="211"/>
      <c r="Q184" s="211"/>
      <c r="R184" s="211"/>
      <c r="S184" s="211"/>
      <c r="T184" s="21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06" t="s">
        <v>519</v>
      </c>
      <c r="AU184" s="206" t="s">
        <v>89</v>
      </c>
      <c r="AV184" s="13" t="s">
        <v>89</v>
      </c>
      <c r="AW184" s="13" t="s">
        <v>35</v>
      </c>
      <c r="AX184" s="13" t="s">
        <v>79</v>
      </c>
      <c r="AY184" s="206" t="s">
        <v>230</v>
      </c>
    </row>
    <row r="185" s="13" customFormat="1">
      <c r="A185" s="13"/>
      <c r="B185" s="205"/>
      <c r="C185" s="13"/>
      <c r="D185" s="191" t="s">
        <v>519</v>
      </c>
      <c r="E185" s="206" t="s">
        <v>1</v>
      </c>
      <c r="F185" s="207" t="s">
        <v>4235</v>
      </c>
      <c r="G185" s="13"/>
      <c r="H185" s="208">
        <v>16.728000000000002</v>
      </c>
      <c r="I185" s="209"/>
      <c r="J185" s="13"/>
      <c r="K185" s="13"/>
      <c r="L185" s="205"/>
      <c r="M185" s="210"/>
      <c r="N185" s="211"/>
      <c r="O185" s="211"/>
      <c r="P185" s="211"/>
      <c r="Q185" s="211"/>
      <c r="R185" s="211"/>
      <c r="S185" s="211"/>
      <c r="T185" s="21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06" t="s">
        <v>519</v>
      </c>
      <c r="AU185" s="206" t="s">
        <v>89</v>
      </c>
      <c r="AV185" s="13" t="s">
        <v>89</v>
      </c>
      <c r="AW185" s="13" t="s">
        <v>35</v>
      </c>
      <c r="AX185" s="13" t="s">
        <v>79</v>
      </c>
      <c r="AY185" s="206" t="s">
        <v>230</v>
      </c>
    </row>
    <row r="186" s="14" customFormat="1">
      <c r="A186" s="14"/>
      <c r="B186" s="213"/>
      <c r="C186" s="14"/>
      <c r="D186" s="191" t="s">
        <v>519</v>
      </c>
      <c r="E186" s="214" t="s">
        <v>1</v>
      </c>
      <c r="F186" s="215" t="s">
        <v>534</v>
      </c>
      <c r="G186" s="14"/>
      <c r="H186" s="216">
        <v>33.456000000000003</v>
      </c>
      <c r="I186" s="217"/>
      <c r="J186" s="14"/>
      <c r="K186" s="14"/>
      <c r="L186" s="213"/>
      <c r="M186" s="218"/>
      <c r="N186" s="219"/>
      <c r="O186" s="219"/>
      <c r="P186" s="219"/>
      <c r="Q186" s="219"/>
      <c r="R186" s="219"/>
      <c r="S186" s="219"/>
      <c r="T186" s="22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14" t="s">
        <v>519</v>
      </c>
      <c r="AU186" s="214" t="s">
        <v>89</v>
      </c>
      <c r="AV186" s="14" t="s">
        <v>235</v>
      </c>
      <c r="AW186" s="14" t="s">
        <v>35</v>
      </c>
      <c r="AX186" s="14" t="s">
        <v>87</v>
      </c>
      <c r="AY186" s="214" t="s">
        <v>230</v>
      </c>
    </row>
    <row r="187" s="2" customFormat="1" ht="24.15" customHeight="1">
      <c r="A187" s="38"/>
      <c r="B187" s="177"/>
      <c r="C187" s="178" t="s">
        <v>260</v>
      </c>
      <c r="D187" s="178" t="s">
        <v>231</v>
      </c>
      <c r="E187" s="179" t="s">
        <v>713</v>
      </c>
      <c r="F187" s="180" t="s">
        <v>714</v>
      </c>
      <c r="G187" s="181" t="s">
        <v>578</v>
      </c>
      <c r="H187" s="182">
        <v>167.28</v>
      </c>
      <c r="I187" s="183"/>
      <c r="J187" s="184">
        <f>ROUND(I187*H187,2)</f>
        <v>0</v>
      </c>
      <c r="K187" s="180" t="s">
        <v>515</v>
      </c>
      <c r="L187" s="39"/>
      <c r="M187" s="185" t="s">
        <v>1</v>
      </c>
      <c r="N187" s="186" t="s">
        <v>44</v>
      </c>
      <c r="O187" s="77"/>
      <c r="P187" s="187">
        <f>O187*H187</f>
        <v>0</v>
      </c>
      <c r="Q187" s="187">
        <v>0</v>
      </c>
      <c r="R187" s="187">
        <f>Q187*H187</f>
        <v>0</v>
      </c>
      <c r="S187" s="187">
        <v>0</v>
      </c>
      <c r="T187" s="18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89" t="s">
        <v>235</v>
      </c>
      <c r="AT187" s="189" t="s">
        <v>231</v>
      </c>
      <c r="AU187" s="189" t="s">
        <v>89</v>
      </c>
      <c r="AY187" s="19" t="s">
        <v>230</v>
      </c>
      <c r="BE187" s="190">
        <f>IF(N187="základní",J187,0)</f>
        <v>0</v>
      </c>
      <c r="BF187" s="190">
        <f>IF(N187="snížená",J187,0)</f>
        <v>0</v>
      </c>
      <c r="BG187" s="190">
        <f>IF(N187="zákl. přenesená",J187,0)</f>
        <v>0</v>
      </c>
      <c r="BH187" s="190">
        <f>IF(N187="sníž. přenesená",J187,0)</f>
        <v>0</v>
      </c>
      <c r="BI187" s="190">
        <f>IF(N187="nulová",J187,0)</f>
        <v>0</v>
      </c>
      <c r="BJ187" s="19" t="s">
        <v>87</v>
      </c>
      <c r="BK187" s="190">
        <f>ROUND(I187*H187,2)</f>
        <v>0</v>
      </c>
      <c r="BL187" s="19" t="s">
        <v>235</v>
      </c>
      <c r="BM187" s="189" t="s">
        <v>4242</v>
      </c>
    </row>
    <row r="188" s="2" customFormat="1">
      <c r="A188" s="38"/>
      <c r="B188" s="39"/>
      <c r="C188" s="38"/>
      <c r="D188" s="191" t="s">
        <v>237</v>
      </c>
      <c r="E188" s="38"/>
      <c r="F188" s="192" t="s">
        <v>716</v>
      </c>
      <c r="G188" s="38"/>
      <c r="H188" s="38"/>
      <c r="I188" s="193"/>
      <c r="J188" s="38"/>
      <c r="K188" s="38"/>
      <c r="L188" s="39"/>
      <c r="M188" s="194"/>
      <c r="N188" s="195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237</v>
      </c>
      <c r="AU188" s="19" t="s">
        <v>89</v>
      </c>
    </row>
    <row r="189" s="2" customFormat="1">
      <c r="A189" s="38"/>
      <c r="B189" s="39"/>
      <c r="C189" s="38"/>
      <c r="D189" s="199" t="s">
        <v>397</v>
      </c>
      <c r="E189" s="38"/>
      <c r="F189" s="200" t="s">
        <v>717</v>
      </c>
      <c r="G189" s="38"/>
      <c r="H189" s="38"/>
      <c r="I189" s="193"/>
      <c r="J189" s="38"/>
      <c r="K189" s="38"/>
      <c r="L189" s="39"/>
      <c r="M189" s="194"/>
      <c r="N189" s="195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397</v>
      </c>
      <c r="AU189" s="19" t="s">
        <v>89</v>
      </c>
    </row>
    <row r="190" s="15" customFormat="1">
      <c r="A190" s="15"/>
      <c r="B190" s="221"/>
      <c r="C190" s="15"/>
      <c r="D190" s="191" t="s">
        <v>519</v>
      </c>
      <c r="E190" s="222" t="s">
        <v>1</v>
      </c>
      <c r="F190" s="223" t="s">
        <v>2039</v>
      </c>
      <c r="G190" s="15"/>
      <c r="H190" s="222" t="s">
        <v>1</v>
      </c>
      <c r="I190" s="224"/>
      <c r="J190" s="15"/>
      <c r="K190" s="15"/>
      <c r="L190" s="221"/>
      <c r="M190" s="225"/>
      <c r="N190" s="226"/>
      <c r="O190" s="226"/>
      <c r="P190" s="226"/>
      <c r="Q190" s="226"/>
      <c r="R190" s="226"/>
      <c r="S190" s="226"/>
      <c r="T190" s="227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22" t="s">
        <v>519</v>
      </c>
      <c r="AU190" s="222" t="s">
        <v>89</v>
      </c>
      <c r="AV190" s="15" t="s">
        <v>87</v>
      </c>
      <c r="AW190" s="15" t="s">
        <v>35</v>
      </c>
      <c r="AX190" s="15" t="s">
        <v>79</v>
      </c>
      <c r="AY190" s="222" t="s">
        <v>230</v>
      </c>
    </row>
    <row r="191" s="13" customFormat="1">
      <c r="A191" s="13"/>
      <c r="B191" s="205"/>
      <c r="C191" s="13"/>
      <c r="D191" s="191" t="s">
        <v>519</v>
      </c>
      <c r="E191" s="206" t="s">
        <v>1</v>
      </c>
      <c r="F191" s="207" t="s">
        <v>4235</v>
      </c>
      <c r="G191" s="13"/>
      <c r="H191" s="208">
        <v>16.728000000000002</v>
      </c>
      <c r="I191" s="209"/>
      <c r="J191" s="13"/>
      <c r="K191" s="13"/>
      <c r="L191" s="205"/>
      <c r="M191" s="210"/>
      <c r="N191" s="211"/>
      <c r="O191" s="211"/>
      <c r="P191" s="211"/>
      <c r="Q191" s="211"/>
      <c r="R191" s="211"/>
      <c r="S191" s="211"/>
      <c r="T191" s="21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6" t="s">
        <v>519</v>
      </c>
      <c r="AU191" s="206" t="s">
        <v>89</v>
      </c>
      <c r="AV191" s="13" t="s">
        <v>89</v>
      </c>
      <c r="AW191" s="13" t="s">
        <v>35</v>
      </c>
      <c r="AX191" s="13" t="s">
        <v>79</v>
      </c>
      <c r="AY191" s="206" t="s">
        <v>230</v>
      </c>
    </row>
    <row r="192" s="13" customFormat="1">
      <c r="A192" s="13"/>
      <c r="B192" s="205"/>
      <c r="C192" s="13"/>
      <c r="D192" s="191" t="s">
        <v>519</v>
      </c>
      <c r="E192" s="206" t="s">
        <v>1</v>
      </c>
      <c r="F192" s="207" t="s">
        <v>4235</v>
      </c>
      <c r="G192" s="13"/>
      <c r="H192" s="208">
        <v>16.728000000000002</v>
      </c>
      <c r="I192" s="209"/>
      <c r="J192" s="13"/>
      <c r="K192" s="13"/>
      <c r="L192" s="205"/>
      <c r="M192" s="210"/>
      <c r="N192" s="211"/>
      <c r="O192" s="211"/>
      <c r="P192" s="211"/>
      <c r="Q192" s="211"/>
      <c r="R192" s="211"/>
      <c r="S192" s="211"/>
      <c r="T192" s="21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06" t="s">
        <v>519</v>
      </c>
      <c r="AU192" s="206" t="s">
        <v>89</v>
      </c>
      <c r="AV192" s="13" t="s">
        <v>89</v>
      </c>
      <c r="AW192" s="13" t="s">
        <v>35</v>
      </c>
      <c r="AX192" s="13" t="s">
        <v>79</v>
      </c>
      <c r="AY192" s="206" t="s">
        <v>230</v>
      </c>
    </row>
    <row r="193" s="14" customFormat="1">
      <c r="A193" s="14"/>
      <c r="B193" s="213"/>
      <c r="C193" s="14"/>
      <c r="D193" s="191" t="s">
        <v>519</v>
      </c>
      <c r="E193" s="214" t="s">
        <v>1</v>
      </c>
      <c r="F193" s="215" t="s">
        <v>534</v>
      </c>
      <c r="G193" s="14"/>
      <c r="H193" s="216">
        <v>33.456000000000003</v>
      </c>
      <c r="I193" s="217"/>
      <c r="J193" s="14"/>
      <c r="K193" s="14"/>
      <c r="L193" s="213"/>
      <c r="M193" s="218"/>
      <c r="N193" s="219"/>
      <c r="O193" s="219"/>
      <c r="P193" s="219"/>
      <c r="Q193" s="219"/>
      <c r="R193" s="219"/>
      <c r="S193" s="219"/>
      <c r="T193" s="220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14" t="s">
        <v>519</v>
      </c>
      <c r="AU193" s="214" t="s">
        <v>89</v>
      </c>
      <c r="AV193" s="14" t="s">
        <v>235</v>
      </c>
      <c r="AW193" s="14" t="s">
        <v>35</v>
      </c>
      <c r="AX193" s="14" t="s">
        <v>87</v>
      </c>
      <c r="AY193" s="214" t="s">
        <v>230</v>
      </c>
    </row>
    <row r="194" s="13" customFormat="1">
      <c r="A194" s="13"/>
      <c r="B194" s="205"/>
      <c r="C194" s="13"/>
      <c r="D194" s="191" t="s">
        <v>519</v>
      </c>
      <c r="E194" s="13"/>
      <c r="F194" s="207" t="s">
        <v>4243</v>
      </c>
      <c r="G194" s="13"/>
      <c r="H194" s="208">
        <v>167.28</v>
      </c>
      <c r="I194" s="209"/>
      <c r="J194" s="13"/>
      <c r="K194" s="13"/>
      <c r="L194" s="205"/>
      <c r="M194" s="210"/>
      <c r="N194" s="211"/>
      <c r="O194" s="211"/>
      <c r="P194" s="211"/>
      <c r="Q194" s="211"/>
      <c r="R194" s="211"/>
      <c r="S194" s="211"/>
      <c r="T194" s="21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06" t="s">
        <v>519</v>
      </c>
      <c r="AU194" s="206" t="s">
        <v>89</v>
      </c>
      <c r="AV194" s="13" t="s">
        <v>89</v>
      </c>
      <c r="AW194" s="13" t="s">
        <v>3</v>
      </c>
      <c r="AX194" s="13" t="s">
        <v>87</v>
      </c>
      <c r="AY194" s="206" t="s">
        <v>230</v>
      </c>
    </row>
    <row r="195" s="2" customFormat="1" ht="21.75" customHeight="1">
      <c r="A195" s="38"/>
      <c r="B195" s="177"/>
      <c r="C195" s="178" t="s">
        <v>264</v>
      </c>
      <c r="D195" s="178" t="s">
        <v>231</v>
      </c>
      <c r="E195" s="179" t="s">
        <v>719</v>
      </c>
      <c r="F195" s="180" t="s">
        <v>720</v>
      </c>
      <c r="G195" s="181" t="s">
        <v>578</v>
      </c>
      <c r="H195" s="182">
        <v>16.728000000000002</v>
      </c>
      <c r="I195" s="183"/>
      <c r="J195" s="184">
        <f>ROUND(I195*H195,2)</f>
        <v>0</v>
      </c>
      <c r="K195" s="180" t="s">
        <v>515</v>
      </c>
      <c r="L195" s="39"/>
      <c r="M195" s="185" t="s">
        <v>1</v>
      </c>
      <c r="N195" s="186" t="s">
        <v>44</v>
      </c>
      <c r="O195" s="77"/>
      <c r="P195" s="187">
        <f>O195*H195</f>
        <v>0</v>
      </c>
      <c r="Q195" s="187">
        <v>0</v>
      </c>
      <c r="R195" s="187">
        <f>Q195*H195</f>
        <v>0</v>
      </c>
      <c r="S195" s="187">
        <v>0</v>
      </c>
      <c r="T195" s="188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89" t="s">
        <v>235</v>
      </c>
      <c r="AT195" s="189" t="s">
        <v>231</v>
      </c>
      <c r="AU195" s="189" t="s">
        <v>89</v>
      </c>
      <c r="AY195" s="19" t="s">
        <v>230</v>
      </c>
      <c r="BE195" s="190">
        <f>IF(N195="základní",J195,0)</f>
        <v>0</v>
      </c>
      <c r="BF195" s="190">
        <f>IF(N195="snížená",J195,0)</f>
        <v>0</v>
      </c>
      <c r="BG195" s="190">
        <f>IF(N195="zákl. přenesená",J195,0)</f>
        <v>0</v>
      </c>
      <c r="BH195" s="190">
        <f>IF(N195="sníž. přenesená",J195,0)</f>
        <v>0</v>
      </c>
      <c r="BI195" s="190">
        <f>IF(N195="nulová",J195,0)</f>
        <v>0</v>
      </c>
      <c r="BJ195" s="19" t="s">
        <v>87</v>
      </c>
      <c r="BK195" s="190">
        <f>ROUND(I195*H195,2)</f>
        <v>0</v>
      </c>
      <c r="BL195" s="19" t="s">
        <v>235</v>
      </c>
      <c r="BM195" s="189" t="s">
        <v>4244</v>
      </c>
    </row>
    <row r="196" s="2" customFormat="1">
      <c r="A196" s="38"/>
      <c r="B196" s="39"/>
      <c r="C196" s="38"/>
      <c r="D196" s="191" t="s">
        <v>237</v>
      </c>
      <c r="E196" s="38"/>
      <c r="F196" s="192" t="s">
        <v>722</v>
      </c>
      <c r="G196" s="38"/>
      <c r="H196" s="38"/>
      <c r="I196" s="193"/>
      <c r="J196" s="38"/>
      <c r="K196" s="38"/>
      <c r="L196" s="39"/>
      <c r="M196" s="194"/>
      <c r="N196" s="195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237</v>
      </c>
      <c r="AU196" s="19" t="s">
        <v>89</v>
      </c>
    </row>
    <row r="197" s="2" customFormat="1">
      <c r="A197" s="38"/>
      <c r="B197" s="39"/>
      <c r="C197" s="38"/>
      <c r="D197" s="199" t="s">
        <v>397</v>
      </c>
      <c r="E197" s="38"/>
      <c r="F197" s="200" t="s">
        <v>723</v>
      </c>
      <c r="G197" s="38"/>
      <c r="H197" s="38"/>
      <c r="I197" s="193"/>
      <c r="J197" s="38"/>
      <c r="K197" s="38"/>
      <c r="L197" s="39"/>
      <c r="M197" s="194"/>
      <c r="N197" s="195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397</v>
      </c>
      <c r="AU197" s="19" t="s">
        <v>89</v>
      </c>
    </row>
    <row r="198" s="15" customFormat="1">
      <c r="A198" s="15"/>
      <c r="B198" s="221"/>
      <c r="C198" s="15"/>
      <c r="D198" s="191" t="s">
        <v>519</v>
      </c>
      <c r="E198" s="222" t="s">
        <v>1</v>
      </c>
      <c r="F198" s="223" t="s">
        <v>2039</v>
      </c>
      <c r="G198" s="15"/>
      <c r="H198" s="222" t="s">
        <v>1</v>
      </c>
      <c r="I198" s="224"/>
      <c r="J198" s="15"/>
      <c r="K198" s="15"/>
      <c r="L198" s="221"/>
      <c r="M198" s="225"/>
      <c r="N198" s="226"/>
      <c r="O198" s="226"/>
      <c r="P198" s="226"/>
      <c r="Q198" s="226"/>
      <c r="R198" s="226"/>
      <c r="S198" s="226"/>
      <c r="T198" s="227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22" t="s">
        <v>519</v>
      </c>
      <c r="AU198" s="222" t="s">
        <v>89</v>
      </c>
      <c r="AV198" s="15" t="s">
        <v>87</v>
      </c>
      <c r="AW198" s="15" t="s">
        <v>35</v>
      </c>
      <c r="AX198" s="15" t="s">
        <v>79</v>
      </c>
      <c r="AY198" s="222" t="s">
        <v>230</v>
      </c>
    </row>
    <row r="199" s="13" customFormat="1">
      <c r="A199" s="13"/>
      <c r="B199" s="205"/>
      <c r="C199" s="13"/>
      <c r="D199" s="191" t="s">
        <v>519</v>
      </c>
      <c r="E199" s="206" t="s">
        <v>1</v>
      </c>
      <c r="F199" s="207" t="s">
        <v>4235</v>
      </c>
      <c r="G199" s="13"/>
      <c r="H199" s="208">
        <v>16.728000000000002</v>
      </c>
      <c r="I199" s="209"/>
      <c r="J199" s="13"/>
      <c r="K199" s="13"/>
      <c r="L199" s="205"/>
      <c r="M199" s="210"/>
      <c r="N199" s="211"/>
      <c r="O199" s="211"/>
      <c r="P199" s="211"/>
      <c r="Q199" s="211"/>
      <c r="R199" s="211"/>
      <c r="S199" s="211"/>
      <c r="T199" s="21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06" t="s">
        <v>519</v>
      </c>
      <c r="AU199" s="206" t="s">
        <v>89</v>
      </c>
      <c r="AV199" s="13" t="s">
        <v>89</v>
      </c>
      <c r="AW199" s="13" t="s">
        <v>35</v>
      </c>
      <c r="AX199" s="13" t="s">
        <v>79</v>
      </c>
      <c r="AY199" s="206" t="s">
        <v>230</v>
      </c>
    </row>
    <row r="200" s="14" customFormat="1">
      <c r="A200" s="14"/>
      <c r="B200" s="213"/>
      <c r="C200" s="14"/>
      <c r="D200" s="191" t="s">
        <v>519</v>
      </c>
      <c r="E200" s="214" t="s">
        <v>1</v>
      </c>
      <c r="F200" s="215" t="s">
        <v>534</v>
      </c>
      <c r="G200" s="14"/>
      <c r="H200" s="216">
        <v>16.728000000000002</v>
      </c>
      <c r="I200" s="217"/>
      <c r="J200" s="14"/>
      <c r="K200" s="14"/>
      <c r="L200" s="213"/>
      <c r="M200" s="218"/>
      <c r="N200" s="219"/>
      <c r="O200" s="219"/>
      <c r="P200" s="219"/>
      <c r="Q200" s="219"/>
      <c r="R200" s="219"/>
      <c r="S200" s="219"/>
      <c r="T200" s="220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14" t="s">
        <v>519</v>
      </c>
      <c r="AU200" s="214" t="s">
        <v>89</v>
      </c>
      <c r="AV200" s="14" t="s">
        <v>235</v>
      </c>
      <c r="AW200" s="14" t="s">
        <v>35</v>
      </c>
      <c r="AX200" s="14" t="s">
        <v>87</v>
      </c>
      <c r="AY200" s="214" t="s">
        <v>230</v>
      </c>
    </row>
    <row r="201" s="2" customFormat="1" ht="24.15" customHeight="1">
      <c r="A201" s="38"/>
      <c r="B201" s="177"/>
      <c r="C201" s="178" t="s">
        <v>268</v>
      </c>
      <c r="D201" s="178" t="s">
        <v>231</v>
      </c>
      <c r="E201" s="179" t="s">
        <v>728</v>
      </c>
      <c r="F201" s="180" t="s">
        <v>729</v>
      </c>
      <c r="G201" s="181" t="s">
        <v>578</v>
      </c>
      <c r="H201" s="182">
        <v>83.640000000000001</v>
      </c>
      <c r="I201" s="183"/>
      <c r="J201" s="184">
        <f>ROUND(I201*H201,2)</f>
        <v>0</v>
      </c>
      <c r="K201" s="180" t="s">
        <v>515</v>
      </c>
      <c r="L201" s="39"/>
      <c r="M201" s="185" t="s">
        <v>1</v>
      </c>
      <c r="N201" s="186" t="s">
        <v>44</v>
      </c>
      <c r="O201" s="77"/>
      <c r="P201" s="187">
        <f>O201*H201</f>
        <v>0</v>
      </c>
      <c r="Q201" s="187">
        <v>0</v>
      </c>
      <c r="R201" s="187">
        <f>Q201*H201</f>
        <v>0</v>
      </c>
      <c r="S201" s="187">
        <v>0</v>
      </c>
      <c r="T201" s="188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89" t="s">
        <v>235</v>
      </c>
      <c r="AT201" s="189" t="s">
        <v>231</v>
      </c>
      <c r="AU201" s="189" t="s">
        <v>89</v>
      </c>
      <c r="AY201" s="19" t="s">
        <v>230</v>
      </c>
      <c r="BE201" s="190">
        <f>IF(N201="základní",J201,0)</f>
        <v>0</v>
      </c>
      <c r="BF201" s="190">
        <f>IF(N201="snížená",J201,0)</f>
        <v>0</v>
      </c>
      <c r="BG201" s="190">
        <f>IF(N201="zákl. přenesená",J201,0)</f>
        <v>0</v>
      </c>
      <c r="BH201" s="190">
        <f>IF(N201="sníž. přenesená",J201,0)</f>
        <v>0</v>
      </c>
      <c r="BI201" s="190">
        <f>IF(N201="nulová",J201,0)</f>
        <v>0</v>
      </c>
      <c r="BJ201" s="19" t="s">
        <v>87</v>
      </c>
      <c r="BK201" s="190">
        <f>ROUND(I201*H201,2)</f>
        <v>0</v>
      </c>
      <c r="BL201" s="19" t="s">
        <v>235</v>
      </c>
      <c r="BM201" s="189" t="s">
        <v>4245</v>
      </c>
    </row>
    <row r="202" s="2" customFormat="1">
      <c r="A202" s="38"/>
      <c r="B202" s="39"/>
      <c r="C202" s="38"/>
      <c r="D202" s="191" t="s">
        <v>237</v>
      </c>
      <c r="E202" s="38"/>
      <c r="F202" s="192" t="s">
        <v>731</v>
      </c>
      <c r="G202" s="38"/>
      <c r="H202" s="38"/>
      <c r="I202" s="193"/>
      <c r="J202" s="38"/>
      <c r="K202" s="38"/>
      <c r="L202" s="39"/>
      <c r="M202" s="194"/>
      <c r="N202" s="195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237</v>
      </c>
      <c r="AU202" s="19" t="s">
        <v>89</v>
      </c>
    </row>
    <row r="203" s="2" customFormat="1">
      <c r="A203" s="38"/>
      <c r="B203" s="39"/>
      <c r="C203" s="38"/>
      <c r="D203" s="199" t="s">
        <v>397</v>
      </c>
      <c r="E203" s="38"/>
      <c r="F203" s="200" t="s">
        <v>732</v>
      </c>
      <c r="G203" s="38"/>
      <c r="H203" s="38"/>
      <c r="I203" s="193"/>
      <c r="J203" s="38"/>
      <c r="K203" s="38"/>
      <c r="L203" s="39"/>
      <c r="M203" s="194"/>
      <c r="N203" s="195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397</v>
      </c>
      <c r="AU203" s="19" t="s">
        <v>89</v>
      </c>
    </row>
    <row r="204" s="15" customFormat="1">
      <c r="A204" s="15"/>
      <c r="B204" s="221"/>
      <c r="C204" s="15"/>
      <c r="D204" s="191" t="s">
        <v>519</v>
      </c>
      <c r="E204" s="222" t="s">
        <v>1</v>
      </c>
      <c r="F204" s="223" t="s">
        <v>2039</v>
      </c>
      <c r="G204" s="15"/>
      <c r="H204" s="222" t="s">
        <v>1</v>
      </c>
      <c r="I204" s="224"/>
      <c r="J204" s="15"/>
      <c r="K204" s="15"/>
      <c r="L204" s="221"/>
      <c r="M204" s="225"/>
      <c r="N204" s="226"/>
      <c r="O204" s="226"/>
      <c r="P204" s="226"/>
      <c r="Q204" s="226"/>
      <c r="R204" s="226"/>
      <c r="S204" s="226"/>
      <c r="T204" s="227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22" t="s">
        <v>519</v>
      </c>
      <c r="AU204" s="222" t="s">
        <v>89</v>
      </c>
      <c r="AV204" s="15" t="s">
        <v>87</v>
      </c>
      <c r="AW204" s="15" t="s">
        <v>35</v>
      </c>
      <c r="AX204" s="15" t="s">
        <v>79</v>
      </c>
      <c r="AY204" s="222" t="s">
        <v>230</v>
      </c>
    </row>
    <row r="205" s="13" customFormat="1">
      <c r="A205" s="13"/>
      <c r="B205" s="205"/>
      <c r="C205" s="13"/>
      <c r="D205" s="191" t="s">
        <v>519</v>
      </c>
      <c r="E205" s="206" t="s">
        <v>1</v>
      </c>
      <c r="F205" s="207" t="s">
        <v>4235</v>
      </c>
      <c r="G205" s="13"/>
      <c r="H205" s="208">
        <v>16.728000000000002</v>
      </c>
      <c r="I205" s="209"/>
      <c r="J205" s="13"/>
      <c r="K205" s="13"/>
      <c r="L205" s="205"/>
      <c r="M205" s="210"/>
      <c r="N205" s="211"/>
      <c r="O205" s="211"/>
      <c r="P205" s="211"/>
      <c r="Q205" s="211"/>
      <c r="R205" s="211"/>
      <c r="S205" s="211"/>
      <c r="T205" s="21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06" t="s">
        <v>519</v>
      </c>
      <c r="AU205" s="206" t="s">
        <v>89</v>
      </c>
      <c r="AV205" s="13" t="s">
        <v>89</v>
      </c>
      <c r="AW205" s="13" t="s">
        <v>35</v>
      </c>
      <c r="AX205" s="13" t="s">
        <v>79</v>
      </c>
      <c r="AY205" s="206" t="s">
        <v>230</v>
      </c>
    </row>
    <row r="206" s="14" customFormat="1">
      <c r="A206" s="14"/>
      <c r="B206" s="213"/>
      <c r="C206" s="14"/>
      <c r="D206" s="191" t="s">
        <v>519</v>
      </c>
      <c r="E206" s="214" t="s">
        <v>1</v>
      </c>
      <c r="F206" s="215" t="s">
        <v>534</v>
      </c>
      <c r="G206" s="14"/>
      <c r="H206" s="216">
        <v>16.728000000000002</v>
      </c>
      <c r="I206" s="217"/>
      <c r="J206" s="14"/>
      <c r="K206" s="14"/>
      <c r="L206" s="213"/>
      <c r="M206" s="218"/>
      <c r="N206" s="219"/>
      <c r="O206" s="219"/>
      <c r="P206" s="219"/>
      <c r="Q206" s="219"/>
      <c r="R206" s="219"/>
      <c r="S206" s="219"/>
      <c r="T206" s="220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14" t="s">
        <v>519</v>
      </c>
      <c r="AU206" s="214" t="s">
        <v>89</v>
      </c>
      <c r="AV206" s="14" t="s">
        <v>235</v>
      </c>
      <c r="AW206" s="14" t="s">
        <v>35</v>
      </c>
      <c r="AX206" s="14" t="s">
        <v>87</v>
      </c>
      <c r="AY206" s="214" t="s">
        <v>230</v>
      </c>
    </row>
    <row r="207" s="13" customFormat="1">
      <c r="A207" s="13"/>
      <c r="B207" s="205"/>
      <c r="C207" s="13"/>
      <c r="D207" s="191" t="s">
        <v>519</v>
      </c>
      <c r="E207" s="13"/>
      <c r="F207" s="207" t="s">
        <v>4246</v>
      </c>
      <c r="G207" s="13"/>
      <c r="H207" s="208">
        <v>83.640000000000001</v>
      </c>
      <c r="I207" s="209"/>
      <c r="J207" s="13"/>
      <c r="K207" s="13"/>
      <c r="L207" s="205"/>
      <c r="M207" s="210"/>
      <c r="N207" s="211"/>
      <c r="O207" s="211"/>
      <c r="P207" s="211"/>
      <c r="Q207" s="211"/>
      <c r="R207" s="211"/>
      <c r="S207" s="211"/>
      <c r="T207" s="21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06" t="s">
        <v>519</v>
      </c>
      <c r="AU207" s="206" t="s">
        <v>89</v>
      </c>
      <c r="AV207" s="13" t="s">
        <v>89</v>
      </c>
      <c r="AW207" s="13" t="s">
        <v>3</v>
      </c>
      <c r="AX207" s="13" t="s">
        <v>87</v>
      </c>
      <c r="AY207" s="206" t="s">
        <v>230</v>
      </c>
    </row>
    <row r="208" s="2" customFormat="1" ht="16.5" customHeight="1">
      <c r="A208" s="38"/>
      <c r="B208" s="177"/>
      <c r="C208" s="178" t="s">
        <v>272</v>
      </c>
      <c r="D208" s="178" t="s">
        <v>231</v>
      </c>
      <c r="E208" s="179" t="s">
        <v>2053</v>
      </c>
      <c r="F208" s="180" t="s">
        <v>2054</v>
      </c>
      <c r="G208" s="181" t="s">
        <v>748</v>
      </c>
      <c r="H208" s="182">
        <v>334.56</v>
      </c>
      <c r="I208" s="183"/>
      <c r="J208" s="184">
        <f>ROUND(I208*H208,2)</f>
        <v>0</v>
      </c>
      <c r="K208" s="180" t="s">
        <v>515</v>
      </c>
      <c r="L208" s="39"/>
      <c r="M208" s="185" t="s">
        <v>1</v>
      </c>
      <c r="N208" s="186" t="s">
        <v>44</v>
      </c>
      <c r="O208" s="77"/>
      <c r="P208" s="187">
        <f>O208*H208</f>
        <v>0</v>
      </c>
      <c r="Q208" s="187">
        <v>0</v>
      </c>
      <c r="R208" s="187">
        <f>Q208*H208</f>
        <v>0</v>
      </c>
      <c r="S208" s="187">
        <v>0</v>
      </c>
      <c r="T208" s="188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89" t="s">
        <v>235</v>
      </c>
      <c r="AT208" s="189" t="s">
        <v>231</v>
      </c>
      <c r="AU208" s="189" t="s">
        <v>89</v>
      </c>
      <c r="AY208" s="19" t="s">
        <v>230</v>
      </c>
      <c r="BE208" s="190">
        <f>IF(N208="základní",J208,0)</f>
        <v>0</v>
      </c>
      <c r="BF208" s="190">
        <f>IF(N208="snížená",J208,0)</f>
        <v>0</v>
      </c>
      <c r="BG208" s="190">
        <f>IF(N208="zákl. přenesená",J208,0)</f>
        <v>0</v>
      </c>
      <c r="BH208" s="190">
        <f>IF(N208="sníž. přenesená",J208,0)</f>
        <v>0</v>
      </c>
      <c r="BI208" s="190">
        <f>IF(N208="nulová",J208,0)</f>
        <v>0</v>
      </c>
      <c r="BJ208" s="19" t="s">
        <v>87</v>
      </c>
      <c r="BK208" s="190">
        <f>ROUND(I208*H208,2)</f>
        <v>0</v>
      </c>
      <c r="BL208" s="19" t="s">
        <v>235</v>
      </c>
      <c r="BM208" s="189" t="s">
        <v>4247</v>
      </c>
    </row>
    <row r="209" s="2" customFormat="1">
      <c r="A209" s="38"/>
      <c r="B209" s="39"/>
      <c r="C209" s="38"/>
      <c r="D209" s="191" t="s">
        <v>237</v>
      </c>
      <c r="E209" s="38"/>
      <c r="F209" s="192" t="s">
        <v>1356</v>
      </c>
      <c r="G209" s="38"/>
      <c r="H209" s="38"/>
      <c r="I209" s="193"/>
      <c r="J209" s="38"/>
      <c r="K209" s="38"/>
      <c r="L209" s="39"/>
      <c r="M209" s="194"/>
      <c r="N209" s="195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237</v>
      </c>
      <c r="AU209" s="19" t="s">
        <v>89</v>
      </c>
    </row>
    <row r="210" s="2" customFormat="1">
      <c r="A210" s="38"/>
      <c r="B210" s="39"/>
      <c r="C210" s="38"/>
      <c r="D210" s="199" t="s">
        <v>397</v>
      </c>
      <c r="E210" s="38"/>
      <c r="F210" s="200" t="s">
        <v>2056</v>
      </c>
      <c r="G210" s="38"/>
      <c r="H210" s="38"/>
      <c r="I210" s="193"/>
      <c r="J210" s="38"/>
      <c r="K210" s="38"/>
      <c r="L210" s="39"/>
      <c r="M210" s="194"/>
      <c r="N210" s="195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397</v>
      </c>
      <c r="AU210" s="19" t="s">
        <v>89</v>
      </c>
    </row>
    <row r="211" s="15" customFormat="1">
      <c r="A211" s="15"/>
      <c r="B211" s="221"/>
      <c r="C211" s="15"/>
      <c r="D211" s="191" t="s">
        <v>519</v>
      </c>
      <c r="E211" s="222" t="s">
        <v>1</v>
      </c>
      <c r="F211" s="223" t="s">
        <v>3767</v>
      </c>
      <c r="G211" s="15"/>
      <c r="H211" s="222" t="s">
        <v>1</v>
      </c>
      <c r="I211" s="224"/>
      <c r="J211" s="15"/>
      <c r="K211" s="15"/>
      <c r="L211" s="221"/>
      <c r="M211" s="225"/>
      <c r="N211" s="226"/>
      <c r="O211" s="226"/>
      <c r="P211" s="226"/>
      <c r="Q211" s="226"/>
      <c r="R211" s="226"/>
      <c r="S211" s="226"/>
      <c r="T211" s="227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22" t="s">
        <v>519</v>
      </c>
      <c r="AU211" s="222" t="s">
        <v>89</v>
      </c>
      <c r="AV211" s="15" t="s">
        <v>87</v>
      </c>
      <c r="AW211" s="15" t="s">
        <v>35</v>
      </c>
      <c r="AX211" s="15" t="s">
        <v>79</v>
      </c>
      <c r="AY211" s="222" t="s">
        <v>230</v>
      </c>
    </row>
    <row r="212" s="13" customFormat="1">
      <c r="A212" s="13"/>
      <c r="B212" s="205"/>
      <c r="C212" s="13"/>
      <c r="D212" s="191" t="s">
        <v>519</v>
      </c>
      <c r="E212" s="206" t="s">
        <v>1</v>
      </c>
      <c r="F212" s="207" t="s">
        <v>4232</v>
      </c>
      <c r="G212" s="13"/>
      <c r="H212" s="208">
        <v>167.28</v>
      </c>
      <c r="I212" s="209"/>
      <c r="J212" s="13"/>
      <c r="K212" s="13"/>
      <c r="L212" s="205"/>
      <c r="M212" s="210"/>
      <c r="N212" s="211"/>
      <c r="O212" s="211"/>
      <c r="P212" s="211"/>
      <c r="Q212" s="211"/>
      <c r="R212" s="211"/>
      <c r="S212" s="211"/>
      <c r="T212" s="21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06" t="s">
        <v>519</v>
      </c>
      <c r="AU212" s="206" t="s">
        <v>89</v>
      </c>
      <c r="AV212" s="13" t="s">
        <v>89</v>
      </c>
      <c r="AW212" s="13" t="s">
        <v>35</v>
      </c>
      <c r="AX212" s="13" t="s">
        <v>79</v>
      </c>
      <c r="AY212" s="206" t="s">
        <v>230</v>
      </c>
    </row>
    <row r="213" s="14" customFormat="1">
      <c r="A213" s="14"/>
      <c r="B213" s="213"/>
      <c r="C213" s="14"/>
      <c r="D213" s="191" t="s">
        <v>519</v>
      </c>
      <c r="E213" s="214" t="s">
        <v>1</v>
      </c>
      <c r="F213" s="215" t="s">
        <v>534</v>
      </c>
      <c r="G213" s="14"/>
      <c r="H213" s="216">
        <v>167.28</v>
      </c>
      <c r="I213" s="217"/>
      <c r="J213" s="14"/>
      <c r="K213" s="14"/>
      <c r="L213" s="213"/>
      <c r="M213" s="218"/>
      <c r="N213" s="219"/>
      <c r="O213" s="219"/>
      <c r="P213" s="219"/>
      <c r="Q213" s="219"/>
      <c r="R213" s="219"/>
      <c r="S213" s="219"/>
      <c r="T213" s="220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14" t="s">
        <v>519</v>
      </c>
      <c r="AU213" s="214" t="s">
        <v>89</v>
      </c>
      <c r="AV213" s="14" t="s">
        <v>235</v>
      </c>
      <c r="AW213" s="14" t="s">
        <v>35</v>
      </c>
      <c r="AX213" s="14" t="s">
        <v>87</v>
      </c>
      <c r="AY213" s="214" t="s">
        <v>230</v>
      </c>
    </row>
    <row r="214" s="13" customFormat="1">
      <c r="A214" s="13"/>
      <c r="B214" s="205"/>
      <c r="C214" s="13"/>
      <c r="D214" s="191" t="s">
        <v>519</v>
      </c>
      <c r="E214" s="13"/>
      <c r="F214" s="207" t="s">
        <v>4248</v>
      </c>
      <c r="G214" s="13"/>
      <c r="H214" s="208">
        <v>334.56</v>
      </c>
      <c r="I214" s="209"/>
      <c r="J214" s="13"/>
      <c r="K214" s="13"/>
      <c r="L214" s="205"/>
      <c r="M214" s="210"/>
      <c r="N214" s="211"/>
      <c r="O214" s="211"/>
      <c r="P214" s="211"/>
      <c r="Q214" s="211"/>
      <c r="R214" s="211"/>
      <c r="S214" s="211"/>
      <c r="T214" s="21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06" t="s">
        <v>519</v>
      </c>
      <c r="AU214" s="206" t="s">
        <v>89</v>
      </c>
      <c r="AV214" s="13" t="s">
        <v>89</v>
      </c>
      <c r="AW214" s="13" t="s">
        <v>3</v>
      </c>
      <c r="AX214" s="13" t="s">
        <v>87</v>
      </c>
      <c r="AY214" s="206" t="s">
        <v>230</v>
      </c>
    </row>
    <row r="215" s="2" customFormat="1" ht="16.5" customHeight="1">
      <c r="A215" s="38"/>
      <c r="B215" s="177"/>
      <c r="C215" s="178" t="s">
        <v>8</v>
      </c>
      <c r="D215" s="178" t="s">
        <v>231</v>
      </c>
      <c r="E215" s="179" t="s">
        <v>771</v>
      </c>
      <c r="F215" s="180" t="s">
        <v>772</v>
      </c>
      <c r="G215" s="181" t="s">
        <v>578</v>
      </c>
      <c r="H215" s="182">
        <v>97.579999999999998</v>
      </c>
      <c r="I215" s="183"/>
      <c r="J215" s="184">
        <f>ROUND(I215*H215,2)</f>
        <v>0</v>
      </c>
      <c r="K215" s="180" t="s">
        <v>515</v>
      </c>
      <c r="L215" s="39"/>
      <c r="M215" s="185" t="s">
        <v>1</v>
      </c>
      <c r="N215" s="186" t="s">
        <v>44</v>
      </c>
      <c r="O215" s="77"/>
      <c r="P215" s="187">
        <f>O215*H215</f>
        <v>0</v>
      </c>
      <c r="Q215" s="187">
        <v>0</v>
      </c>
      <c r="R215" s="187">
        <f>Q215*H215</f>
        <v>0</v>
      </c>
      <c r="S215" s="187">
        <v>0</v>
      </c>
      <c r="T215" s="188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89" t="s">
        <v>235</v>
      </c>
      <c r="AT215" s="189" t="s">
        <v>231</v>
      </c>
      <c r="AU215" s="189" t="s">
        <v>89</v>
      </c>
      <c r="AY215" s="19" t="s">
        <v>230</v>
      </c>
      <c r="BE215" s="190">
        <f>IF(N215="základní",J215,0)</f>
        <v>0</v>
      </c>
      <c r="BF215" s="190">
        <f>IF(N215="snížená",J215,0)</f>
        <v>0</v>
      </c>
      <c r="BG215" s="190">
        <f>IF(N215="zákl. přenesená",J215,0)</f>
        <v>0</v>
      </c>
      <c r="BH215" s="190">
        <f>IF(N215="sníž. přenesená",J215,0)</f>
        <v>0</v>
      </c>
      <c r="BI215" s="190">
        <f>IF(N215="nulová",J215,0)</f>
        <v>0</v>
      </c>
      <c r="BJ215" s="19" t="s">
        <v>87</v>
      </c>
      <c r="BK215" s="190">
        <f>ROUND(I215*H215,2)</f>
        <v>0</v>
      </c>
      <c r="BL215" s="19" t="s">
        <v>235</v>
      </c>
      <c r="BM215" s="189" t="s">
        <v>4249</v>
      </c>
    </row>
    <row r="216" s="2" customFormat="1">
      <c r="A216" s="38"/>
      <c r="B216" s="39"/>
      <c r="C216" s="38"/>
      <c r="D216" s="191" t="s">
        <v>237</v>
      </c>
      <c r="E216" s="38"/>
      <c r="F216" s="192" t="s">
        <v>774</v>
      </c>
      <c r="G216" s="38"/>
      <c r="H216" s="38"/>
      <c r="I216" s="193"/>
      <c r="J216" s="38"/>
      <c r="K216" s="38"/>
      <c r="L216" s="39"/>
      <c r="M216" s="194"/>
      <c r="N216" s="195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237</v>
      </c>
      <c r="AU216" s="19" t="s">
        <v>89</v>
      </c>
    </row>
    <row r="217" s="2" customFormat="1">
      <c r="A217" s="38"/>
      <c r="B217" s="39"/>
      <c r="C217" s="38"/>
      <c r="D217" s="199" t="s">
        <v>397</v>
      </c>
      <c r="E217" s="38"/>
      <c r="F217" s="200" t="s">
        <v>775</v>
      </c>
      <c r="G217" s="38"/>
      <c r="H217" s="38"/>
      <c r="I217" s="193"/>
      <c r="J217" s="38"/>
      <c r="K217" s="38"/>
      <c r="L217" s="39"/>
      <c r="M217" s="194"/>
      <c r="N217" s="195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397</v>
      </c>
      <c r="AU217" s="19" t="s">
        <v>89</v>
      </c>
    </row>
    <row r="218" s="15" customFormat="1">
      <c r="A218" s="15"/>
      <c r="B218" s="221"/>
      <c r="C218" s="15"/>
      <c r="D218" s="191" t="s">
        <v>519</v>
      </c>
      <c r="E218" s="222" t="s">
        <v>1</v>
      </c>
      <c r="F218" s="223" t="s">
        <v>3767</v>
      </c>
      <c r="G218" s="15"/>
      <c r="H218" s="222" t="s">
        <v>1</v>
      </c>
      <c r="I218" s="224"/>
      <c r="J218" s="15"/>
      <c r="K218" s="15"/>
      <c r="L218" s="221"/>
      <c r="M218" s="225"/>
      <c r="N218" s="226"/>
      <c r="O218" s="226"/>
      <c r="P218" s="226"/>
      <c r="Q218" s="226"/>
      <c r="R218" s="226"/>
      <c r="S218" s="226"/>
      <c r="T218" s="227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22" t="s">
        <v>519</v>
      </c>
      <c r="AU218" s="222" t="s">
        <v>89</v>
      </c>
      <c r="AV218" s="15" t="s">
        <v>87</v>
      </c>
      <c r="AW218" s="15" t="s">
        <v>35</v>
      </c>
      <c r="AX218" s="15" t="s">
        <v>79</v>
      </c>
      <c r="AY218" s="222" t="s">
        <v>230</v>
      </c>
    </row>
    <row r="219" s="13" customFormat="1">
      <c r="A219" s="13"/>
      <c r="B219" s="205"/>
      <c r="C219" s="13"/>
      <c r="D219" s="191" t="s">
        <v>519</v>
      </c>
      <c r="E219" s="206" t="s">
        <v>1</v>
      </c>
      <c r="F219" s="207" t="s">
        <v>4232</v>
      </c>
      <c r="G219" s="13"/>
      <c r="H219" s="208">
        <v>167.28</v>
      </c>
      <c r="I219" s="209"/>
      <c r="J219" s="13"/>
      <c r="K219" s="13"/>
      <c r="L219" s="205"/>
      <c r="M219" s="210"/>
      <c r="N219" s="211"/>
      <c r="O219" s="211"/>
      <c r="P219" s="211"/>
      <c r="Q219" s="211"/>
      <c r="R219" s="211"/>
      <c r="S219" s="211"/>
      <c r="T219" s="21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06" t="s">
        <v>519</v>
      </c>
      <c r="AU219" s="206" t="s">
        <v>89</v>
      </c>
      <c r="AV219" s="13" t="s">
        <v>89</v>
      </c>
      <c r="AW219" s="13" t="s">
        <v>35</v>
      </c>
      <c r="AX219" s="13" t="s">
        <v>79</v>
      </c>
      <c r="AY219" s="206" t="s">
        <v>230</v>
      </c>
    </row>
    <row r="220" s="16" customFormat="1">
      <c r="A220" s="16"/>
      <c r="B220" s="228"/>
      <c r="C220" s="16"/>
      <c r="D220" s="191" t="s">
        <v>519</v>
      </c>
      <c r="E220" s="229" t="s">
        <v>1</v>
      </c>
      <c r="F220" s="230" t="s">
        <v>685</v>
      </c>
      <c r="G220" s="16"/>
      <c r="H220" s="231">
        <v>167.28</v>
      </c>
      <c r="I220" s="232"/>
      <c r="J220" s="16"/>
      <c r="K220" s="16"/>
      <c r="L220" s="228"/>
      <c r="M220" s="233"/>
      <c r="N220" s="234"/>
      <c r="O220" s="234"/>
      <c r="P220" s="234"/>
      <c r="Q220" s="234"/>
      <c r="R220" s="234"/>
      <c r="S220" s="234"/>
      <c r="T220" s="235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T220" s="229" t="s">
        <v>519</v>
      </c>
      <c r="AU220" s="229" t="s">
        <v>89</v>
      </c>
      <c r="AV220" s="16" t="s">
        <v>241</v>
      </c>
      <c r="AW220" s="16" t="s">
        <v>35</v>
      </c>
      <c r="AX220" s="16" t="s">
        <v>79</v>
      </c>
      <c r="AY220" s="229" t="s">
        <v>230</v>
      </c>
    </row>
    <row r="221" s="15" customFormat="1">
      <c r="A221" s="15"/>
      <c r="B221" s="221"/>
      <c r="C221" s="15"/>
      <c r="D221" s="191" t="s">
        <v>519</v>
      </c>
      <c r="E221" s="222" t="s">
        <v>1</v>
      </c>
      <c r="F221" s="223" t="s">
        <v>2061</v>
      </c>
      <c r="G221" s="15"/>
      <c r="H221" s="222" t="s">
        <v>1</v>
      </c>
      <c r="I221" s="224"/>
      <c r="J221" s="15"/>
      <c r="K221" s="15"/>
      <c r="L221" s="221"/>
      <c r="M221" s="225"/>
      <c r="N221" s="226"/>
      <c r="O221" s="226"/>
      <c r="P221" s="226"/>
      <c r="Q221" s="226"/>
      <c r="R221" s="226"/>
      <c r="S221" s="226"/>
      <c r="T221" s="227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22" t="s">
        <v>519</v>
      </c>
      <c r="AU221" s="222" t="s">
        <v>89</v>
      </c>
      <c r="AV221" s="15" t="s">
        <v>87</v>
      </c>
      <c r="AW221" s="15" t="s">
        <v>35</v>
      </c>
      <c r="AX221" s="15" t="s">
        <v>79</v>
      </c>
      <c r="AY221" s="222" t="s">
        <v>230</v>
      </c>
    </row>
    <row r="222" s="15" customFormat="1">
      <c r="A222" s="15"/>
      <c r="B222" s="221"/>
      <c r="C222" s="15"/>
      <c r="D222" s="191" t="s">
        <v>519</v>
      </c>
      <c r="E222" s="222" t="s">
        <v>1</v>
      </c>
      <c r="F222" s="223" t="s">
        <v>2062</v>
      </c>
      <c r="G222" s="15"/>
      <c r="H222" s="222" t="s">
        <v>1</v>
      </c>
      <c r="I222" s="224"/>
      <c r="J222" s="15"/>
      <c r="K222" s="15"/>
      <c r="L222" s="221"/>
      <c r="M222" s="225"/>
      <c r="N222" s="226"/>
      <c r="O222" s="226"/>
      <c r="P222" s="226"/>
      <c r="Q222" s="226"/>
      <c r="R222" s="226"/>
      <c r="S222" s="226"/>
      <c r="T222" s="227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22" t="s">
        <v>519</v>
      </c>
      <c r="AU222" s="222" t="s">
        <v>89</v>
      </c>
      <c r="AV222" s="15" t="s">
        <v>87</v>
      </c>
      <c r="AW222" s="15" t="s">
        <v>35</v>
      </c>
      <c r="AX222" s="15" t="s">
        <v>79</v>
      </c>
      <c r="AY222" s="222" t="s">
        <v>230</v>
      </c>
    </row>
    <row r="223" s="13" customFormat="1">
      <c r="A223" s="13"/>
      <c r="B223" s="205"/>
      <c r="C223" s="13"/>
      <c r="D223" s="191" t="s">
        <v>519</v>
      </c>
      <c r="E223" s="206" t="s">
        <v>1</v>
      </c>
      <c r="F223" s="207" t="s">
        <v>4250</v>
      </c>
      <c r="G223" s="13"/>
      <c r="H223" s="208">
        <v>-13.94</v>
      </c>
      <c r="I223" s="209"/>
      <c r="J223" s="13"/>
      <c r="K223" s="13"/>
      <c r="L223" s="205"/>
      <c r="M223" s="210"/>
      <c r="N223" s="211"/>
      <c r="O223" s="211"/>
      <c r="P223" s="211"/>
      <c r="Q223" s="211"/>
      <c r="R223" s="211"/>
      <c r="S223" s="211"/>
      <c r="T223" s="21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06" t="s">
        <v>519</v>
      </c>
      <c r="AU223" s="206" t="s">
        <v>89</v>
      </c>
      <c r="AV223" s="13" t="s">
        <v>89</v>
      </c>
      <c r="AW223" s="13" t="s">
        <v>35</v>
      </c>
      <c r="AX223" s="13" t="s">
        <v>79</v>
      </c>
      <c r="AY223" s="206" t="s">
        <v>230</v>
      </c>
    </row>
    <row r="224" s="13" customFormat="1">
      <c r="A224" s="13"/>
      <c r="B224" s="205"/>
      <c r="C224" s="13"/>
      <c r="D224" s="191" t="s">
        <v>519</v>
      </c>
      <c r="E224" s="206" t="s">
        <v>1</v>
      </c>
      <c r="F224" s="207" t="s">
        <v>4251</v>
      </c>
      <c r="G224" s="13"/>
      <c r="H224" s="208">
        <v>-55.759999999999998</v>
      </c>
      <c r="I224" s="209"/>
      <c r="J224" s="13"/>
      <c r="K224" s="13"/>
      <c r="L224" s="205"/>
      <c r="M224" s="210"/>
      <c r="N224" s="211"/>
      <c r="O224" s="211"/>
      <c r="P224" s="211"/>
      <c r="Q224" s="211"/>
      <c r="R224" s="211"/>
      <c r="S224" s="211"/>
      <c r="T224" s="21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06" t="s">
        <v>519</v>
      </c>
      <c r="AU224" s="206" t="s">
        <v>89</v>
      </c>
      <c r="AV224" s="13" t="s">
        <v>89</v>
      </c>
      <c r="AW224" s="13" t="s">
        <v>35</v>
      </c>
      <c r="AX224" s="13" t="s">
        <v>79</v>
      </c>
      <c r="AY224" s="206" t="s">
        <v>230</v>
      </c>
    </row>
    <row r="225" s="16" customFormat="1">
      <c r="A225" s="16"/>
      <c r="B225" s="228"/>
      <c r="C225" s="16"/>
      <c r="D225" s="191" t="s">
        <v>519</v>
      </c>
      <c r="E225" s="229" t="s">
        <v>1</v>
      </c>
      <c r="F225" s="230" t="s">
        <v>685</v>
      </c>
      <c r="G225" s="16"/>
      <c r="H225" s="231">
        <v>-69.700000000000003</v>
      </c>
      <c r="I225" s="232"/>
      <c r="J225" s="16"/>
      <c r="K225" s="16"/>
      <c r="L225" s="228"/>
      <c r="M225" s="233"/>
      <c r="N225" s="234"/>
      <c r="O225" s="234"/>
      <c r="P225" s="234"/>
      <c r="Q225" s="234"/>
      <c r="R225" s="234"/>
      <c r="S225" s="234"/>
      <c r="T225" s="235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T225" s="229" t="s">
        <v>519</v>
      </c>
      <c r="AU225" s="229" t="s">
        <v>89</v>
      </c>
      <c r="AV225" s="16" t="s">
        <v>241</v>
      </c>
      <c r="AW225" s="16" t="s">
        <v>35</v>
      </c>
      <c r="AX225" s="16" t="s">
        <v>79</v>
      </c>
      <c r="AY225" s="229" t="s">
        <v>230</v>
      </c>
    </row>
    <row r="226" s="14" customFormat="1">
      <c r="A226" s="14"/>
      <c r="B226" s="213"/>
      <c r="C226" s="14"/>
      <c r="D226" s="191" t="s">
        <v>519</v>
      </c>
      <c r="E226" s="214" t="s">
        <v>1</v>
      </c>
      <c r="F226" s="215" t="s">
        <v>534</v>
      </c>
      <c r="G226" s="14"/>
      <c r="H226" s="216">
        <v>97.580000000000013</v>
      </c>
      <c r="I226" s="217"/>
      <c r="J226" s="14"/>
      <c r="K226" s="14"/>
      <c r="L226" s="213"/>
      <c r="M226" s="218"/>
      <c r="N226" s="219"/>
      <c r="O226" s="219"/>
      <c r="P226" s="219"/>
      <c r="Q226" s="219"/>
      <c r="R226" s="219"/>
      <c r="S226" s="219"/>
      <c r="T226" s="220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14" t="s">
        <v>519</v>
      </c>
      <c r="AU226" s="214" t="s">
        <v>89</v>
      </c>
      <c r="AV226" s="14" t="s">
        <v>235</v>
      </c>
      <c r="AW226" s="14" t="s">
        <v>35</v>
      </c>
      <c r="AX226" s="14" t="s">
        <v>87</v>
      </c>
      <c r="AY226" s="214" t="s">
        <v>230</v>
      </c>
    </row>
    <row r="227" s="2" customFormat="1" ht="16.5" customHeight="1">
      <c r="A227" s="38"/>
      <c r="B227" s="177"/>
      <c r="C227" s="236" t="s">
        <v>281</v>
      </c>
      <c r="D227" s="236" t="s">
        <v>745</v>
      </c>
      <c r="E227" s="237" t="s">
        <v>779</v>
      </c>
      <c r="F227" s="238" t="s">
        <v>780</v>
      </c>
      <c r="G227" s="239" t="s">
        <v>748</v>
      </c>
      <c r="H227" s="240">
        <v>195.16</v>
      </c>
      <c r="I227" s="241"/>
      <c r="J227" s="242">
        <f>ROUND(I227*H227,2)</f>
        <v>0</v>
      </c>
      <c r="K227" s="238" t="s">
        <v>515</v>
      </c>
      <c r="L227" s="243"/>
      <c r="M227" s="244" t="s">
        <v>1</v>
      </c>
      <c r="N227" s="245" t="s">
        <v>44</v>
      </c>
      <c r="O227" s="77"/>
      <c r="P227" s="187">
        <f>O227*H227</f>
        <v>0</v>
      </c>
      <c r="Q227" s="187">
        <v>0</v>
      </c>
      <c r="R227" s="187">
        <f>Q227*H227</f>
        <v>0</v>
      </c>
      <c r="S227" s="187">
        <v>0</v>
      </c>
      <c r="T227" s="188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89" t="s">
        <v>260</v>
      </c>
      <c r="AT227" s="189" t="s">
        <v>745</v>
      </c>
      <c r="AU227" s="189" t="s">
        <v>89</v>
      </c>
      <c r="AY227" s="19" t="s">
        <v>230</v>
      </c>
      <c r="BE227" s="190">
        <f>IF(N227="základní",J227,0)</f>
        <v>0</v>
      </c>
      <c r="BF227" s="190">
        <f>IF(N227="snížená",J227,0)</f>
        <v>0</v>
      </c>
      <c r="BG227" s="190">
        <f>IF(N227="zákl. přenesená",J227,0)</f>
        <v>0</v>
      </c>
      <c r="BH227" s="190">
        <f>IF(N227="sníž. přenesená",J227,0)</f>
        <v>0</v>
      </c>
      <c r="BI227" s="190">
        <f>IF(N227="nulová",J227,0)</f>
        <v>0</v>
      </c>
      <c r="BJ227" s="19" t="s">
        <v>87</v>
      </c>
      <c r="BK227" s="190">
        <f>ROUND(I227*H227,2)</f>
        <v>0</v>
      </c>
      <c r="BL227" s="19" t="s">
        <v>235</v>
      </c>
      <c r="BM227" s="189" t="s">
        <v>4252</v>
      </c>
    </row>
    <row r="228" s="2" customFormat="1">
      <c r="A228" s="38"/>
      <c r="B228" s="39"/>
      <c r="C228" s="38"/>
      <c r="D228" s="191" t="s">
        <v>237</v>
      </c>
      <c r="E228" s="38"/>
      <c r="F228" s="192" t="s">
        <v>780</v>
      </c>
      <c r="G228" s="38"/>
      <c r="H228" s="38"/>
      <c r="I228" s="193"/>
      <c r="J228" s="38"/>
      <c r="K228" s="38"/>
      <c r="L228" s="39"/>
      <c r="M228" s="194"/>
      <c r="N228" s="195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237</v>
      </c>
      <c r="AU228" s="19" t="s">
        <v>89</v>
      </c>
    </row>
    <row r="229" s="13" customFormat="1">
      <c r="A229" s="13"/>
      <c r="B229" s="205"/>
      <c r="C229" s="13"/>
      <c r="D229" s="191" t="s">
        <v>519</v>
      </c>
      <c r="E229" s="13"/>
      <c r="F229" s="207" t="s">
        <v>4253</v>
      </c>
      <c r="G229" s="13"/>
      <c r="H229" s="208">
        <v>195.16</v>
      </c>
      <c r="I229" s="209"/>
      <c r="J229" s="13"/>
      <c r="K229" s="13"/>
      <c r="L229" s="205"/>
      <c r="M229" s="210"/>
      <c r="N229" s="211"/>
      <c r="O229" s="211"/>
      <c r="P229" s="211"/>
      <c r="Q229" s="211"/>
      <c r="R229" s="211"/>
      <c r="S229" s="211"/>
      <c r="T229" s="21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06" t="s">
        <v>519</v>
      </c>
      <c r="AU229" s="206" t="s">
        <v>89</v>
      </c>
      <c r="AV229" s="13" t="s">
        <v>89</v>
      </c>
      <c r="AW229" s="13" t="s">
        <v>3</v>
      </c>
      <c r="AX229" s="13" t="s">
        <v>87</v>
      </c>
      <c r="AY229" s="206" t="s">
        <v>230</v>
      </c>
    </row>
    <row r="230" s="2" customFormat="1" ht="16.5" customHeight="1">
      <c r="A230" s="38"/>
      <c r="B230" s="177"/>
      <c r="C230" s="178" t="s">
        <v>285</v>
      </c>
      <c r="D230" s="178" t="s">
        <v>231</v>
      </c>
      <c r="E230" s="179" t="s">
        <v>789</v>
      </c>
      <c r="F230" s="180" t="s">
        <v>790</v>
      </c>
      <c r="G230" s="181" t="s">
        <v>578</v>
      </c>
      <c r="H230" s="182">
        <v>55.759999999999998</v>
      </c>
      <c r="I230" s="183"/>
      <c r="J230" s="184">
        <f>ROUND(I230*H230,2)</f>
        <v>0</v>
      </c>
      <c r="K230" s="180" t="s">
        <v>515</v>
      </c>
      <c r="L230" s="39"/>
      <c r="M230" s="185" t="s">
        <v>1</v>
      </c>
      <c r="N230" s="186" t="s">
        <v>44</v>
      </c>
      <c r="O230" s="77"/>
      <c r="P230" s="187">
        <f>O230*H230</f>
        <v>0</v>
      </c>
      <c r="Q230" s="187">
        <v>0</v>
      </c>
      <c r="R230" s="187">
        <f>Q230*H230</f>
        <v>0</v>
      </c>
      <c r="S230" s="187">
        <v>0</v>
      </c>
      <c r="T230" s="188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89" t="s">
        <v>235</v>
      </c>
      <c r="AT230" s="189" t="s">
        <v>231</v>
      </c>
      <c r="AU230" s="189" t="s">
        <v>89</v>
      </c>
      <c r="AY230" s="19" t="s">
        <v>230</v>
      </c>
      <c r="BE230" s="190">
        <f>IF(N230="základní",J230,0)</f>
        <v>0</v>
      </c>
      <c r="BF230" s="190">
        <f>IF(N230="snížená",J230,0)</f>
        <v>0</v>
      </c>
      <c r="BG230" s="190">
        <f>IF(N230="zákl. přenesená",J230,0)</f>
        <v>0</v>
      </c>
      <c r="BH230" s="190">
        <f>IF(N230="sníž. přenesená",J230,0)</f>
        <v>0</v>
      </c>
      <c r="BI230" s="190">
        <f>IF(N230="nulová",J230,0)</f>
        <v>0</v>
      </c>
      <c r="BJ230" s="19" t="s">
        <v>87</v>
      </c>
      <c r="BK230" s="190">
        <f>ROUND(I230*H230,2)</f>
        <v>0</v>
      </c>
      <c r="BL230" s="19" t="s">
        <v>235</v>
      </c>
      <c r="BM230" s="189" t="s">
        <v>4254</v>
      </c>
    </row>
    <row r="231" s="2" customFormat="1">
      <c r="A231" s="38"/>
      <c r="B231" s="39"/>
      <c r="C231" s="38"/>
      <c r="D231" s="191" t="s">
        <v>237</v>
      </c>
      <c r="E231" s="38"/>
      <c r="F231" s="192" t="s">
        <v>792</v>
      </c>
      <c r="G231" s="38"/>
      <c r="H231" s="38"/>
      <c r="I231" s="193"/>
      <c r="J231" s="38"/>
      <c r="K231" s="38"/>
      <c r="L231" s="39"/>
      <c r="M231" s="194"/>
      <c r="N231" s="195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237</v>
      </c>
      <c r="AU231" s="19" t="s">
        <v>89</v>
      </c>
    </row>
    <row r="232" s="2" customFormat="1">
      <c r="A232" s="38"/>
      <c r="B232" s="39"/>
      <c r="C232" s="38"/>
      <c r="D232" s="199" t="s">
        <v>397</v>
      </c>
      <c r="E232" s="38"/>
      <c r="F232" s="200" t="s">
        <v>793</v>
      </c>
      <c r="G232" s="38"/>
      <c r="H232" s="38"/>
      <c r="I232" s="193"/>
      <c r="J232" s="38"/>
      <c r="K232" s="38"/>
      <c r="L232" s="39"/>
      <c r="M232" s="194"/>
      <c r="N232" s="195"/>
      <c r="O232" s="77"/>
      <c r="P232" s="77"/>
      <c r="Q232" s="77"/>
      <c r="R232" s="77"/>
      <c r="S232" s="77"/>
      <c r="T232" s="7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T232" s="19" t="s">
        <v>397</v>
      </c>
      <c r="AU232" s="19" t="s">
        <v>89</v>
      </c>
    </row>
    <row r="233" s="13" customFormat="1">
      <c r="A233" s="13"/>
      <c r="B233" s="205"/>
      <c r="C233" s="13"/>
      <c r="D233" s="191" t="s">
        <v>519</v>
      </c>
      <c r="E233" s="206" t="s">
        <v>1</v>
      </c>
      <c r="F233" s="207" t="s">
        <v>4255</v>
      </c>
      <c r="G233" s="13"/>
      <c r="H233" s="208">
        <v>55.759999999999998</v>
      </c>
      <c r="I233" s="209"/>
      <c r="J233" s="13"/>
      <c r="K233" s="13"/>
      <c r="L233" s="205"/>
      <c r="M233" s="210"/>
      <c r="N233" s="211"/>
      <c r="O233" s="211"/>
      <c r="P233" s="211"/>
      <c r="Q233" s="211"/>
      <c r="R233" s="211"/>
      <c r="S233" s="211"/>
      <c r="T233" s="21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06" t="s">
        <v>519</v>
      </c>
      <c r="AU233" s="206" t="s">
        <v>89</v>
      </c>
      <c r="AV233" s="13" t="s">
        <v>89</v>
      </c>
      <c r="AW233" s="13" t="s">
        <v>35</v>
      </c>
      <c r="AX233" s="13" t="s">
        <v>79</v>
      </c>
      <c r="AY233" s="206" t="s">
        <v>230</v>
      </c>
    </row>
    <row r="234" s="14" customFormat="1">
      <c r="A234" s="14"/>
      <c r="B234" s="213"/>
      <c r="C234" s="14"/>
      <c r="D234" s="191" t="s">
        <v>519</v>
      </c>
      <c r="E234" s="214" t="s">
        <v>1</v>
      </c>
      <c r="F234" s="215" t="s">
        <v>534</v>
      </c>
      <c r="G234" s="14"/>
      <c r="H234" s="216">
        <v>55.759999999999998</v>
      </c>
      <c r="I234" s="217"/>
      <c r="J234" s="14"/>
      <c r="K234" s="14"/>
      <c r="L234" s="213"/>
      <c r="M234" s="218"/>
      <c r="N234" s="219"/>
      <c r="O234" s="219"/>
      <c r="P234" s="219"/>
      <c r="Q234" s="219"/>
      <c r="R234" s="219"/>
      <c r="S234" s="219"/>
      <c r="T234" s="220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14" t="s">
        <v>519</v>
      </c>
      <c r="AU234" s="214" t="s">
        <v>89</v>
      </c>
      <c r="AV234" s="14" t="s">
        <v>235</v>
      </c>
      <c r="AW234" s="14" t="s">
        <v>35</v>
      </c>
      <c r="AX234" s="14" t="s">
        <v>87</v>
      </c>
      <c r="AY234" s="214" t="s">
        <v>230</v>
      </c>
    </row>
    <row r="235" s="2" customFormat="1" ht="16.5" customHeight="1">
      <c r="A235" s="38"/>
      <c r="B235" s="177"/>
      <c r="C235" s="236" t="s">
        <v>289</v>
      </c>
      <c r="D235" s="236" t="s">
        <v>745</v>
      </c>
      <c r="E235" s="237" t="s">
        <v>3670</v>
      </c>
      <c r="F235" s="238" t="s">
        <v>3671</v>
      </c>
      <c r="G235" s="239" t="s">
        <v>748</v>
      </c>
      <c r="H235" s="240">
        <v>111.52</v>
      </c>
      <c r="I235" s="241"/>
      <c r="J235" s="242">
        <f>ROUND(I235*H235,2)</f>
        <v>0</v>
      </c>
      <c r="K235" s="238" t="s">
        <v>515</v>
      </c>
      <c r="L235" s="243"/>
      <c r="M235" s="244" t="s">
        <v>1</v>
      </c>
      <c r="N235" s="245" t="s">
        <v>44</v>
      </c>
      <c r="O235" s="77"/>
      <c r="P235" s="187">
        <f>O235*H235</f>
        <v>0</v>
      </c>
      <c r="Q235" s="187">
        <v>0</v>
      </c>
      <c r="R235" s="187">
        <f>Q235*H235</f>
        <v>0</v>
      </c>
      <c r="S235" s="187">
        <v>0</v>
      </c>
      <c r="T235" s="188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89" t="s">
        <v>260</v>
      </c>
      <c r="AT235" s="189" t="s">
        <v>745</v>
      </c>
      <c r="AU235" s="189" t="s">
        <v>89</v>
      </c>
      <c r="AY235" s="19" t="s">
        <v>230</v>
      </c>
      <c r="BE235" s="190">
        <f>IF(N235="základní",J235,0)</f>
        <v>0</v>
      </c>
      <c r="BF235" s="190">
        <f>IF(N235="snížená",J235,0)</f>
        <v>0</v>
      </c>
      <c r="BG235" s="190">
        <f>IF(N235="zákl. přenesená",J235,0)</f>
        <v>0</v>
      </c>
      <c r="BH235" s="190">
        <f>IF(N235="sníž. přenesená",J235,0)</f>
        <v>0</v>
      </c>
      <c r="BI235" s="190">
        <f>IF(N235="nulová",J235,0)</f>
        <v>0</v>
      </c>
      <c r="BJ235" s="19" t="s">
        <v>87</v>
      </c>
      <c r="BK235" s="190">
        <f>ROUND(I235*H235,2)</f>
        <v>0</v>
      </c>
      <c r="BL235" s="19" t="s">
        <v>235</v>
      </c>
      <c r="BM235" s="189" t="s">
        <v>4256</v>
      </c>
    </row>
    <row r="236" s="2" customFormat="1">
      <c r="A236" s="38"/>
      <c r="B236" s="39"/>
      <c r="C236" s="38"/>
      <c r="D236" s="191" t="s">
        <v>237</v>
      </c>
      <c r="E236" s="38"/>
      <c r="F236" s="192" t="s">
        <v>3671</v>
      </c>
      <c r="G236" s="38"/>
      <c r="H236" s="38"/>
      <c r="I236" s="193"/>
      <c r="J236" s="38"/>
      <c r="K236" s="38"/>
      <c r="L236" s="39"/>
      <c r="M236" s="194"/>
      <c r="N236" s="195"/>
      <c r="O236" s="77"/>
      <c r="P236" s="77"/>
      <c r="Q236" s="77"/>
      <c r="R236" s="77"/>
      <c r="S236" s="77"/>
      <c r="T236" s="7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T236" s="19" t="s">
        <v>237</v>
      </c>
      <c r="AU236" s="19" t="s">
        <v>89</v>
      </c>
    </row>
    <row r="237" s="13" customFormat="1">
      <c r="A237" s="13"/>
      <c r="B237" s="205"/>
      <c r="C237" s="13"/>
      <c r="D237" s="191" t="s">
        <v>519</v>
      </c>
      <c r="E237" s="13"/>
      <c r="F237" s="207" t="s">
        <v>4257</v>
      </c>
      <c r="G237" s="13"/>
      <c r="H237" s="208">
        <v>111.52</v>
      </c>
      <c r="I237" s="209"/>
      <c r="J237" s="13"/>
      <c r="K237" s="13"/>
      <c r="L237" s="205"/>
      <c r="M237" s="210"/>
      <c r="N237" s="211"/>
      <c r="O237" s="211"/>
      <c r="P237" s="211"/>
      <c r="Q237" s="211"/>
      <c r="R237" s="211"/>
      <c r="S237" s="211"/>
      <c r="T237" s="21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06" t="s">
        <v>519</v>
      </c>
      <c r="AU237" s="206" t="s">
        <v>89</v>
      </c>
      <c r="AV237" s="13" t="s">
        <v>89</v>
      </c>
      <c r="AW237" s="13" t="s">
        <v>3</v>
      </c>
      <c r="AX237" s="13" t="s">
        <v>87</v>
      </c>
      <c r="AY237" s="206" t="s">
        <v>230</v>
      </c>
    </row>
    <row r="238" s="12" customFormat="1" ht="22.8" customHeight="1">
      <c r="A238" s="12"/>
      <c r="B238" s="166"/>
      <c r="C238" s="12"/>
      <c r="D238" s="167" t="s">
        <v>78</v>
      </c>
      <c r="E238" s="197" t="s">
        <v>235</v>
      </c>
      <c r="F238" s="197" t="s">
        <v>845</v>
      </c>
      <c r="G238" s="12"/>
      <c r="H238" s="12"/>
      <c r="I238" s="169"/>
      <c r="J238" s="198">
        <f>BK238</f>
        <v>0</v>
      </c>
      <c r="K238" s="12"/>
      <c r="L238" s="166"/>
      <c r="M238" s="171"/>
      <c r="N238" s="172"/>
      <c r="O238" s="172"/>
      <c r="P238" s="173">
        <f>SUM(P239:P243)</f>
        <v>0</v>
      </c>
      <c r="Q238" s="172"/>
      <c r="R238" s="173">
        <f>SUM(R239:R243)</f>
        <v>0</v>
      </c>
      <c r="S238" s="172"/>
      <c r="T238" s="174">
        <f>SUM(T239:T243)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167" t="s">
        <v>87</v>
      </c>
      <c r="AT238" s="175" t="s">
        <v>78</v>
      </c>
      <c r="AU238" s="175" t="s">
        <v>87</v>
      </c>
      <c r="AY238" s="167" t="s">
        <v>230</v>
      </c>
      <c r="BK238" s="176">
        <f>SUM(BK239:BK243)</f>
        <v>0</v>
      </c>
    </row>
    <row r="239" s="2" customFormat="1" ht="16.5" customHeight="1">
      <c r="A239" s="38"/>
      <c r="B239" s="177"/>
      <c r="C239" s="178" t="s">
        <v>293</v>
      </c>
      <c r="D239" s="178" t="s">
        <v>231</v>
      </c>
      <c r="E239" s="179" t="s">
        <v>846</v>
      </c>
      <c r="F239" s="180" t="s">
        <v>847</v>
      </c>
      <c r="G239" s="181" t="s">
        <v>578</v>
      </c>
      <c r="H239" s="182">
        <v>13.94</v>
      </c>
      <c r="I239" s="183"/>
      <c r="J239" s="184">
        <f>ROUND(I239*H239,2)</f>
        <v>0</v>
      </c>
      <c r="K239" s="180" t="s">
        <v>515</v>
      </c>
      <c r="L239" s="39"/>
      <c r="M239" s="185" t="s">
        <v>1</v>
      </c>
      <c r="N239" s="186" t="s">
        <v>44</v>
      </c>
      <c r="O239" s="77"/>
      <c r="P239" s="187">
        <f>O239*H239</f>
        <v>0</v>
      </c>
      <c r="Q239" s="187">
        <v>0</v>
      </c>
      <c r="R239" s="187">
        <f>Q239*H239</f>
        <v>0</v>
      </c>
      <c r="S239" s="187">
        <v>0</v>
      </c>
      <c r="T239" s="188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89" t="s">
        <v>235</v>
      </c>
      <c r="AT239" s="189" t="s">
        <v>231</v>
      </c>
      <c r="AU239" s="189" t="s">
        <v>89</v>
      </c>
      <c r="AY239" s="19" t="s">
        <v>230</v>
      </c>
      <c r="BE239" s="190">
        <f>IF(N239="základní",J239,0)</f>
        <v>0</v>
      </c>
      <c r="BF239" s="190">
        <f>IF(N239="snížená",J239,0)</f>
        <v>0</v>
      </c>
      <c r="BG239" s="190">
        <f>IF(N239="zákl. přenesená",J239,0)</f>
        <v>0</v>
      </c>
      <c r="BH239" s="190">
        <f>IF(N239="sníž. přenesená",J239,0)</f>
        <v>0</v>
      </c>
      <c r="BI239" s="190">
        <f>IF(N239="nulová",J239,0)</f>
        <v>0</v>
      </c>
      <c r="BJ239" s="19" t="s">
        <v>87</v>
      </c>
      <c r="BK239" s="190">
        <f>ROUND(I239*H239,2)</f>
        <v>0</v>
      </c>
      <c r="BL239" s="19" t="s">
        <v>235</v>
      </c>
      <c r="BM239" s="189" t="s">
        <v>4258</v>
      </c>
    </row>
    <row r="240" s="2" customFormat="1">
      <c r="A240" s="38"/>
      <c r="B240" s="39"/>
      <c r="C240" s="38"/>
      <c r="D240" s="191" t="s">
        <v>237</v>
      </c>
      <c r="E240" s="38"/>
      <c r="F240" s="192" t="s">
        <v>849</v>
      </c>
      <c r="G240" s="38"/>
      <c r="H240" s="38"/>
      <c r="I240" s="193"/>
      <c r="J240" s="38"/>
      <c r="K240" s="38"/>
      <c r="L240" s="39"/>
      <c r="M240" s="194"/>
      <c r="N240" s="195"/>
      <c r="O240" s="77"/>
      <c r="P240" s="77"/>
      <c r="Q240" s="77"/>
      <c r="R240" s="77"/>
      <c r="S240" s="77"/>
      <c r="T240" s="7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19" t="s">
        <v>237</v>
      </c>
      <c r="AU240" s="19" t="s">
        <v>89</v>
      </c>
    </row>
    <row r="241" s="2" customFormat="1">
      <c r="A241" s="38"/>
      <c r="B241" s="39"/>
      <c r="C241" s="38"/>
      <c r="D241" s="199" t="s">
        <v>397</v>
      </c>
      <c r="E241" s="38"/>
      <c r="F241" s="200" t="s">
        <v>850</v>
      </c>
      <c r="G241" s="38"/>
      <c r="H241" s="38"/>
      <c r="I241" s="193"/>
      <c r="J241" s="38"/>
      <c r="K241" s="38"/>
      <c r="L241" s="39"/>
      <c r="M241" s="194"/>
      <c r="N241" s="195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397</v>
      </c>
      <c r="AU241" s="19" t="s">
        <v>89</v>
      </c>
    </row>
    <row r="242" s="13" customFormat="1">
      <c r="A242" s="13"/>
      <c r="B242" s="205"/>
      <c r="C242" s="13"/>
      <c r="D242" s="191" t="s">
        <v>519</v>
      </c>
      <c r="E242" s="206" t="s">
        <v>1</v>
      </c>
      <c r="F242" s="207" t="s">
        <v>4259</v>
      </c>
      <c r="G242" s="13"/>
      <c r="H242" s="208">
        <v>13.94</v>
      </c>
      <c r="I242" s="209"/>
      <c r="J242" s="13"/>
      <c r="K242" s="13"/>
      <c r="L242" s="205"/>
      <c r="M242" s="210"/>
      <c r="N242" s="211"/>
      <c r="O242" s="211"/>
      <c r="P242" s="211"/>
      <c r="Q242" s="211"/>
      <c r="R242" s="211"/>
      <c r="S242" s="211"/>
      <c r="T242" s="21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06" t="s">
        <v>519</v>
      </c>
      <c r="AU242" s="206" t="s">
        <v>89</v>
      </c>
      <c r="AV242" s="13" t="s">
        <v>89</v>
      </c>
      <c r="AW242" s="13" t="s">
        <v>35</v>
      </c>
      <c r="AX242" s="13" t="s">
        <v>79</v>
      </c>
      <c r="AY242" s="206" t="s">
        <v>230</v>
      </c>
    </row>
    <row r="243" s="14" customFormat="1">
      <c r="A243" s="14"/>
      <c r="B243" s="213"/>
      <c r="C243" s="14"/>
      <c r="D243" s="191" t="s">
        <v>519</v>
      </c>
      <c r="E243" s="214" t="s">
        <v>1</v>
      </c>
      <c r="F243" s="215" t="s">
        <v>534</v>
      </c>
      <c r="G243" s="14"/>
      <c r="H243" s="216">
        <v>13.94</v>
      </c>
      <c r="I243" s="217"/>
      <c r="J243" s="14"/>
      <c r="K243" s="14"/>
      <c r="L243" s="213"/>
      <c r="M243" s="218"/>
      <c r="N243" s="219"/>
      <c r="O243" s="219"/>
      <c r="P243" s="219"/>
      <c r="Q243" s="219"/>
      <c r="R243" s="219"/>
      <c r="S243" s="219"/>
      <c r="T243" s="220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14" t="s">
        <v>519</v>
      </c>
      <c r="AU243" s="214" t="s">
        <v>89</v>
      </c>
      <c r="AV243" s="14" t="s">
        <v>235</v>
      </c>
      <c r="AW243" s="14" t="s">
        <v>35</v>
      </c>
      <c r="AX243" s="14" t="s">
        <v>87</v>
      </c>
      <c r="AY243" s="214" t="s">
        <v>230</v>
      </c>
    </row>
    <row r="244" s="12" customFormat="1" ht="22.8" customHeight="1">
      <c r="A244" s="12"/>
      <c r="B244" s="166"/>
      <c r="C244" s="12"/>
      <c r="D244" s="167" t="s">
        <v>78</v>
      </c>
      <c r="E244" s="197" t="s">
        <v>260</v>
      </c>
      <c r="F244" s="197" t="s">
        <v>1038</v>
      </c>
      <c r="G244" s="12"/>
      <c r="H244" s="12"/>
      <c r="I244" s="169"/>
      <c r="J244" s="198">
        <f>BK244</f>
        <v>0</v>
      </c>
      <c r="K244" s="12"/>
      <c r="L244" s="166"/>
      <c r="M244" s="171"/>
      <c r="N244" s="172"/>
      <c r="O244" s="172"/>
      <c r="P244" s="173">
        <f>SUM(P245:P303)</f>
        <v>0</v>
      </c>
      <c r="Q244" s="172"/>
      <c r="R244" s="173">
        <f>SUM(R245:R303)</f>
        <v>0.14528847</v>
      </c>
      <c r="S244" s="172"/>
      <c r="T244" s="174">
        <f>SUM(T245:T303)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167" t="s">
        <v>87</v>
      </c>
      <c r="AT244" s="175" t="s">
        <v>78</v>
      </c>
      <c r="AU244" s="175" t="s">
        <v>87</v>
      </c>
      <c r="AY244" s="167" t="s">
        <v>230</v>
      </c>
      <c r="BK244" s="176">
        <f>SUM(BK245:BK303)</f>
        <v>0</v>
      </c>
    </row>
    <row r="245" s="2" customFormat="1" ht="21.75" customHeight="1">
      <c r="A245" s="38"/>
      <c r="B245" s="177"/>
      <c r="C245" s="178" t="s">
        <v>297</v>
      </c>
      <c r="D245" s="178" t="s">
        <v>231</v>
      </c>
      <c r="E245" s="179" t="s">
        <v>4260</v>
      </c>
      <c r="F245" s="180" t="s">
        <v>4261</v>
      </c>
      <c r="G245" s="181" t="s">
        <v>543</v>
      </c>
      <c r="H245" s="182">
        <v>139.40000000000001</v>
      </c>
      <c r="I245" s="183"/>
      <c r="J245" s="184">
        <f>ROUND(I245*H245,2)</f>
        <v>0</v>
      </c>
      <c r="K245" s="180" t="s">
        <v>515</v>
      </c>
      <c r="L245" s="39"/>
      <c r="M245" s="185" t="s">
        <v>1</v>
      </c>
      <c r="N245" s="186" t="s">
        <v>44</v>
      </c>
      <c r="O245" s="77"/>
      <c r="P245" s="187">
        <f>O245*H245</f>
        <v>0</v>
      </c>
      <c r="Q245" s="187">
        <v>0</v>
      </c>
      <c r="R245" s="187">
        <f>Q245*H245</f>
        <v>0</v>
      </c>
      <c r="S245" s="187">
        <v>0</v>
      </c>
      <c r="T245" s="188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189" t="s">
        <v>235</v>
      </c>
      <c r="AT245" s="189" t="s">
        <v>231</v>
      </c>
      <c r="AU245" s="189" t="s">
        <v>89</v>
      </c>
      <c r="AY245" s="19" t="s">
        <v>230</v>
      </c>
      <c r="BE245" s="190">
        <f>IF(N245="základní",J245,0)</f>
        <v>0</v>
      </c>
      <c r="BF245" s="190">
        <f>IF(N245="snížená",J245,0)</f>
        <v>0</v>
      </c>
      <c r="BG245" s="190">
        <f>IF(N245="zákl. přenesená",J245,0)</f>
        <v>0</v>
      </c>
      <c r="BH245" s="190">
        <f>IF(N245="sníž. přenesená",J245,0)</f>
        <v>0</v>
      </c>
      <c r="BI245" s="190">
        <f>IF(N245="nulová",J245,0)</f>
        <v>0</v>
      </c>
      <c r="BJ245" s="19" t="s">
        <v>87</v>
      </c>
      <c r="BK245" s="190">
        <f>ROUND(I245*H245,2)</f>
        <v>0</v>
      </c>
      <c r="BL245" s="19" t="s">
        <v>235</v>
      </c>
      <c r="BM245" s="189" t="s">
        <v>4262</v>
      </c>
    </row>
    <row r="246" s="2" customFormat="1">
      <c r="A246" s="38"/>
      <c r="B246" s="39"/>
      <c r="C246" s="38"/>
      <c r="D246" s="191" t="s">
        <v>237</v>
      </c>
      <c r="E246" s="38"/>
      <c r="F246" s="192" t="s">
        <v>4263</v>
      </c>
      <c r="G246" s="38"/>
      <c r="H246" s="38"/>
      <c r="I246" s="193"/>
      <c r="J246" s="38"/>
      <c r="K246" s="38"/>
      <c r="L246" s="39"/>
      <c r="M246" s="194"/>
      <c r="N246" s="195"/>
      <c r="O246" s="77"/>
      <c r="P246" s="77"/>
      <c r="Q246" s="77"/>
      <c r="R246" s="77"/>
      <c r="S246" s="77"/>
      <c r="T246" s="7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T246" s="19" t="s">
        <v>237</v>
      </c>
      <c r="AU246" s="19" t="s">
        <v>89</v>
      </c>
    </row>
    <row r="247" s="2" customFormat="1">
      <c r="A247" s="38"/>
      <c r="B247" s="39"/>
      <c r="C247" s="38"/>
      <c r="D247" s="199" t="s">
        <v>397</v>
      </c>
      <c r="E247" s="38"/>
      <c r="F247" s="200" t="s">
        <v>4264</v>
      </c>
      <c r="G247" s="38"/>
      <c r="H247" s="38"/>
      <c r="I247" s="193"/>
      <c r="J247" s="38"/>
      <c r="K247" s="38"/>
      <c r="L247" s="39"/>
      <c r="M247" s="194"/>
      <c r="N247" s="195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397</v>
      </c>
      <c r="AU247" s="19" t="s">
        <v>89</v>
      </c>
    </row>
    <row r="248" s="13" customFormat="1">
      <c r="A248" s="13"/>
      <c r="B248" s="205"/>
      <c r="C248" s="13"/>
      <c r="D248" s="191" t="s">
        <v>519</v>
      </c>
      <c r="E248" s="206" t="s">
        <v>1</v>
      </c>
      <c r="F248" s="207" t="s">
        <v>4265</v>
      </c>
      <c r="G248" s="13"/>
      <c r="H248" s="208">
        <v>139.40000000000001</v>
      </c>
      <c r="I248" s="209"/>
      <c r="J248" s="13"/>
      <c r="K248" s="13"/>
      <c r="L248" s="205"/>
      <c r="M248" s="210"/>
      <c r="N248" s="211"/>
      <c r="O248" s="211"/>
      <c r="P248" s="211"/>
      <c r="Q248" s="211"/>
      <c r="R248" s="211"/>
      <c r="S248" s="211"/>
      <c r="T248" s="21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06" t="s">
        <v>519</v>
      </c>
      <c r="AU248" s="206" t="s">
        <v>89</v>
      </c>
      <c r="AV248" s="13" t="s">
        <v>89</v>
      </c>
      <c r="AW248" s="13" t="s">
        <v>35</v>
      </c>
      <c r="AX248" s="13" t="s">
        <v>79</v>
      </c>
      <c r="AY248" s="206" t="s">
        <v>230</v>
      </c>
    </row>
    <row r="249" s="14" customFormat="1">
      <c r="A249" s="14"/>
      <c r="B249" s="213"/>
      <c r="C249" s="14"/>
      <c r="D249" s="191" t="s">
        <v>519</v>
      </c>
      <c r="E249" s="214" t="s">
        <v>1</v>
      </c>
      <c r="F249" s="215" t="s">
        <v>534</v>
      </c>
      <c r="G249" s="14"/>
      <c r="H249" s="216">
        <v>139.40000000000001</v>
      </c>
      <c r="I249" s="217"/>
      <c r="J249" s="14"/>
      <c r="K249" s="14"/>
      <c r="L249" s="213"/>
      <c r="M249" s="218"/>
      <c r="N249" s="219"/>
      <c r="O249" s="219"/>
      <c r="P249" s="219"/>
      <c r="Q249" s="219"/>
      <c r="R249" s="219"/>
      <c r="S249" s="219"/>
      <c r="T249" s="220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14" t="s">
        <v>519</v>
      </c>
      <c r="AU249" s="214" t="s">
        <v>89</v>
      </c>
      <c r="AV249" s="14" t="s">
        <v>235</v>
      </c>
      <c r="AW249" s="14" t="s">
        <v>35</v>
      </c>
      <c r="AX249" s="14" t="s">
        <v>87</v>
      </c>
      <c r="AY249" s="214" t="s">
        <v>230</v>
      </c>
    </row>
    <row r="250" s="2" customFormat="1" ht="16.5" customHeight="1">
      <c r="A250" s="38"/>
      <c r="B250" s="177"/>
      <c r="C250" s="236" t="s">
        <v>301</v>
      </c>
      <c r="D250" s="236" t="s">
        <v>745</v>
      </c>
      <c r="E250" s="237" t="s">
        <v>4266</v>
      </c>
      <c r="F250" s="238" t="s">
        <v>4267</v>
      </c>
      <c r="G250" s="239" t="s">
        <v>543</v>
      </c>
      <c r="H250" s="240">
        <v>141.49100000000001</v>
      </c>
      <c r="I250" s="241"/>
      <c r="J250" s="242">
        <f>ROUND(I250*H250,2)</f>
        <v>0</v>
      </c>
      <c r="K250" s="238" t="s">
        <v>515</v>
      </c>
      <c r="L250" s="243"/>
      <c r="M250" s="244" t="s">
        <v>1</v>
      </c>
      <c r="N250" s="245" t="s">
        <v>44</v>
      </c>
      <c r="O250" s="77"/>
      <c r="P250" s="187">
        <f>O250*H250</f>
        <v>0</v>
      </c>
      <c r="Q250" s="187">
        <v>0.00027</v>
      </c>
      <c r="R250" s="187">
        <f>Q250*H250</f>
        <v>0.038202570000000005</v>
      </c>
      <c r="S250" s="187">
        <v>0</v>
      </c>
      <c r="T250" s="188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89" t="s">
        <v>260</v>
      </c>
      <c r="AT250" s="189" t="s">
        <v>745</v>
      </c>
      <c r="AU250" s="189" t="s">
        <v>89</v>
      </c>
      <c r="AY250" s="19" t="s">
        <v>230</v>
      </c>
      <c r="BE250" s="190">
        <f>IF(N250="základní",J250,0)</f>
        <v>0</v>
      </c>
      <c r="BF250" s="190">
        <f>IF(N250="snížená",J250,0)</f>
        <v>0</v>
      </c>
      <c r="BG250" s="190">
        <f>IF(N250="zákl. přenesená",J250,0)</f>
        <v>0</v>
      </c>
      <c r="BH250" s="190">
        <f>IF(N250="sníž. přenesená",J250,0)</f>
        <v>0</v>
      </c>
      <c r="BI250" s="190">
        <f>IF(N250="nulová",J250,0)</f>
        <v>0</v>
      </c>
      <c r="BJ250" s="19" t="s">
        <v>87</v>
      </c>
      <c r="BK250" s="190">
        <f>ROUND(I250*H250,2)</f>
        <v>0</v>
      </c>
      <c r="BL250" s="19" t="s">
        <v>235</v>
      </c>
      <c r="BM250" s="189" t="s">
        <v>4268</v>
      </c>
    </row>
    <row r="251" s="2" customFormat="1">
      <c r="A251" s="38"/>
      <c r="B251" s="39"/>
      <c r="C251" s="38"/>
      <c r="D251" s="191" t="s">
        <v>237</v>
      </c>
      <c r="E251" s="38"/>
      <c r="F251" s="192" t="s">
        <v>4267</v>
      </c>
      <c r="G251" s="38"/>
      <c r="H251" s="38"/>
      <c r="I251" s="193"/>
      <c r="J251" s="38"/>
      <c r="K251" s="38"/>
      <c r="L251" s="39"/>
      <c r="M251" s="194"/>
      <c r="N251" s="195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237</v>
      </c>
      <c r="AU251" s="19" t="s">
        <v>89</v>
      </c>
    </row>
    <row r="252" s="13" customFormat="1">
      <c r="A252" s="13"/>
      <c r="B252" s="205"/>
      <c r="C252" s="13"/>
      <c r="D252" s="191" t="s">
        <v>519</v>
      </c>
      <c r="E252" s="13"/>
      <c r="F252" s="207" t="s">
        <v>4269</v>
      </c>
      <c r="G252" s="13"/>
      <c r="H252" s="208">
        <v>141.49100000000001</v>
      </c>
      <c r="I252" s="209"/>
      <c r="J252" s="13"/>
      <c r="K252" s="13"/>
      <c r="L252" s="205"/>
      <c r="M252" s="210"/>
      <c r="N252" s="211"/>
      <c r="O252" s="211"/>
      <c r="P252" s="211"/>
      <c r="Q252" s="211"/>
      <c r="R252" s="211"/>
      <c r="S252" s="211"/>
      <c r="T252" s="21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06" t="s">
        <v>519</v>
      </c>
      <c r="AU252" s="206" t="s">
        <v>89</v>
      </c>
      <c r="AV252" s="13" t="s">
        <v>89</v>
      </c>
      <c r="AW252" s="13" t="s">
        <v>3</v>
      </c>
      <c r="AX252" s="13" t="s">
        <v>87</v>
      </c>
      <c r="AY252" s="206" t="s">
        <v>230</v>
      </c>
    </row>
    <row r="253" s="2" customFormat="1" ht="16.5" customHeight="1">
      <c r="A253" s="38"/>
      <c r="B253" s="177"/>
      <c r="C253" s="178" t="s">
        <v>305</v>
      </c>
      <c r="D253" s="178" t="s">
        <v>231</v>
      </c>
      <c r="E253" s="179" t="s">
        <v>4270</v>
      </c>
      <c r="F253" s="180" t="s">
        <v>4271</v>
      </c>
      <c r="G253" s="181" t="s">
        <v>458</v>
      </c>
      <c r="H253" s="182">
        <v>26</v>
      </c>
      <c r="I253" s="183"/>
      <c r="J253" s="184">
        <f>ROUND(I253*H253,2)</f>
        <v>0</v>
      </c>
      <c r="K253" s="180" t="s">
        <v>515</v>
      </c>
      <c r="L253" s="39"/>
      <c r="M253" s="185" t="s">
        <v>1</v>
      </c>
      <c r="N253" s="186" t="s">
        <v>44</v>
      </c>
      <c r="O253" s="77"/>
      <c r="P253" s="187">
        <f>O253*H253</f>
        <v>0</v>
      </c>
      <c r="Q253" s="187">
        <v>0</v>
      </c>
      <c r="R253" s="187">
        <f>Q253*H253</f>
        <v>0</v>
      </c>
      <c r="S253" s="187">
        <v>0</v>
      </c>
      <c r="T253" s="188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189" t="s">
        <v>235</v>
      </c>
      <c r="AT253" s="189" t="s">
        <v>231</v>
      </c>
      <c r="AU253" s="189" t="s">
        <v>89</v>
      </c>
      <c r="AY253" s="19" t="s">
        <v>230</v>
      </c>
      <c r="BE253" s="190">
        <f>IF(N253="základní",J253,0)</f>
        <v>0</v>
      </c>
      <c r="BF253" s="190">
        <f>IF(N253="snížená",J253,0)</f>
        <v>0</v>
      </c>
      <c r="BG253" s="190">
        <f>IF(N253="zákl. přenesená",J253,0)</f>
        <v>0</v>
      </c>
      <c r="BH253" s="190">
        <f>IF(N253="sníž. přenesená",J253,0)</f>
        <v>0</v>
      </c>
      <c r="BI253" s="190">
        <f>IF(N253="nulová",J253,0)</f>
        <v>0</v>
      </c>
      <c r="BJ253" s="19" t="s">
        <v>87</v>
      </c>
      <c r="BK253" s="190">
        <f>ROUND(I253*H253,2)</f>
        <v>0</v>
      </c>
      <c r="BL253" s="19" t="s">
        <v>235</v>
      </c>
      <c r="BM253" s="189" t="s">
        <v>4272</v>
      </c>
    </row>
    <row r="254" s="2" customFormat="1">
      <c r="A254" s="38"/>
      <c r="B254" s="39"/>
      <c r="C254" s="38"/>
      <c r="D254" s="191" t="s">
        <v>237</v>
      </c>
      <c r="E254" s="38"/>
      <c r="F254" s="192" t="s">
        <v>4273</v>
      </c>
      <c r="G254" s="38"/>
      <c r="H254" s="38"/>
      <c r="I254" s="193"/>
      <c r="J254" s="38"/>
      <c r="K254" s="38"/>
      <c r="L254" s="39"/>
      <c r="M254" s="194"/>
      <c r="N254" s="195"/>
      <c r="O254" s="77"/>
      <c r="P254" s="77"/>
      <c r="Q254" s="77"/>
      <c r="R254" s="77"/>
      <c r="S254" s="77"/>
      <c r="T254" s="7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T254" s="19" t="s">
        <v>237</v>
      </c>
      <c r="AU254" s="19" t="s">
        <v>89</v>
      </c>
    </row>
    <row r="255" s="2" customFormat="1">
      <c r="A255" s="38"/>
      <c r="B255" s="39"/>
      <c r="C255" s="38"/>
      <c r="D255" s="199" t="s">
        <v>397</v>
      </c>
      <c r="E255" s="38"/>
      <c r="F255" s="200" t="s">
        <v>4274</v>
      </c>
      <c r="G255" s="38"/>
      <c r="H255" s="38"/>
      <c r="I255" s="193"/>
      <c r="J255" s="38"/>
      <c r="K255" s="38"/>
      <c r="L255" s="39"/>
      <c r="M255" s="194"/>
      <c r="N255" s="195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397</v>
      </c>
      <c r="AU255" s="19" t="s">
        <v>89</v>
      </c>
    </row>
    <row r="256" s="13" customFormat="1">
      <c r="A256" s="13"/>
      <c r="B256" s="205"/>
      <c r="C256" s="13"/>
      <c r="D256" s="191" t="s">
        <v>519</v>
      </c>
      <c r="E256" s="206" t="s">
        <v>1</v>
      </c>
      <c r="F256" s="207" t="s">
        <v>4275</v>
      </c>
      <c r="G256" s="13"/>
      <c r="H256" s="208">
        <v>26</v>
      </c>
      <c r="I256" s="209"/>
      <c r="J256" s="13"/>
      <c r="K256" s="13"/>
      <c r="L256" s="205"/>
      <c r="M256" s="210"/>
      <c r="N256" s="211"/>
      <c r="O256" s="211"/>
      <c r="P256" s="211"/>
      <c r="Q256" s="211"/>
      <c r="R256" s="211"/>
      <c r="S256" s="211"/>
      <c r="T256" s="21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06" t="s">
        <v>519</v>
      </c>
      <c r="AU256" s="206" t="s">
        <v>89</v>
      </c>
      <c r="AV256" s="13" t="s">
        <v>89</v>
      </c>
      <c r="AW256" s="13" t="s">
        <v>35</v>
      </c>
      <c r="AX256" s="13" t="s">
        <v>79</v>
      </c>
      <c r="AY256" s="206" t="s">
        <v>230</v>
      </c>
    </row>
    <row r="257" s="14" customFormat="1">
      <c r="A257" s="14"/>
      <c r="B257" s="213"/>
      <c r="C257" s="14"/>
      <c r="D257" s="191" t="s">
        <v>519</v>
      </c>
      <c r="E257" s="214" t="s">
        <v>1</v>
      </c>
      <c r="F257" s="215" t="s">
        <v>534</v>
      </c>
      <c r="G257" s="14"/>
      <c r="H257" s="216">
        <v>26</v>
      </c>
      <c r="I257" s="217"/>
      <c r="J257" s="14"/>
      <c r="K257" s="14"/>
      <c r="L257" s="213"/>
      <c r="M257" s="218"/>
      <c r="N257" s="219"/>
      <c r="O257" s="219"/>
      <c r="P257" s="219"/>
      <c r="Q257" s="219"/>
      <c r="R257" s="219"/>
      <c r="S257" s="219"/>
      <c r="T257" s="220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14" t="s">
        <v>519</v>
      </c>
      <c r="AU257" s="214" t="s">
        <v>89</v>
      </c>
      <c r="AV257" s="14" t="s">
        <v>235</v>
      </c>
      <c r="AW257" s="14" t="s">
        <v>35</v>
      </c>
      <c r="AX257" s="14" t="s">
        <v>87</v>
      </c>
      <c r="AY257" s="214" t="s">
        <v>230</v>
      </c>
    </row>
    <row r="258" s="2" customFormat="1" ht="16.5" customHeight="1">
      <c r="A258" s="38"/>
      <c r="B258" s="177"/>
      <c r="C258" s="236" t="s">
        <v>310</v>
      </c>
      <c r="D258" s="236" t="s">
        <v>745</v>
      </c>
      <c r="E258" s="237" t="s">
        <v>4276</v>
      </c>
      <c r="F258" s="238" t="s">
        <v>4277</v>
      </c>
      <c r="G258" s="239" t="s">
        <v>458</v>
      </c>
      <c r="H258" s="240">
        <v>26</v>
      </c>
      <c r="I258" s="241"/>
      <c r="J258" s="242">
        <f>ROUND(I258*H258,2)</f>
        <v>0</v>
      </c>
      <c r="K258" s="238" t="s">
        <v>515</v>
      </c>
      <c r="L258" s="243"/>
      <c r="M258" s="244" t="s">
        <v>1</v>
      </c>
      <c r="N258" s="245" t="s">
        <v>44</v>
      </c>
      <c r="O258" s="77"/>
      <c r="P258" s="187">
        <f>O258*H258</f>
        <v>0</v>
      </c>
      <c r="Q258" s="187">
        <v>6.0000000000000002E-05</v>
      </c>
      <c r="R258" s="187">
        <f>Q258*H258</f>
        <v>0.00156</v>
      </c>
      <c r="S258" s="187">
        <v>0</v>
      </c>
      <c r="T258" s="188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189" t="s">
        <v>260</v>
      </c>
      <c r="AT258" s="189" t="s">
        <v>745</v>
      </c>
      <c r="AU258" s="189" t="s">
        <v>89</v>
      </c>
      <c r="AY258" s="19" t="s">
        <v>230</v>
      </c>
      <c r="BE258" s="190">
        <f>IF(N258="základní",J258,0)</f>
        <v>0</v>
      </c>
      <c r="BF258" s="190">
        <f>IF(N258="snížená",J258,0)</f>
        <v>0</v>
      </c>
      <c r="BG258" s="190">
        <f>IF(N258="zákl. přenesená",J258,0)</f>
        <v>0</v>
      </c>
      <c r="BH258" s="190">
        <f>IF(N258="sníž. přenesená",J258,0)</f>
        <v>0</v>
      </c>
      <c r="BI258" s="190">
        <f>IF(N258="nulová",J258,0)</f>
        <v>0</v>
      </c>
      <c r="BJ258" s="19" t="s">
        <v>87</v>
      </c>
      <c r="BK258" s="190">
        <f>ROUND(I258*H258,2)</f>
        <v>0</v>
      </c>
      <c r="BL258" s="19" t="s">
        <v>235</v>
      </c>
      <c r="BM258" s="189" t="s">
        <v>4278</v>
      </c>
    </row>
    <row r="259" s="2" customFormat="1">
      <c r="A259" s="38"/>
      <c r="B259" s="39"/>
      <c r="C259" s="38"/>
      <c r="D259" s="191" t="s">
        <v>237</v>
      </c>
      <c r="E259" s="38"/>
      <c r="F259" s="192" t="s">
        <v>4277</v>
      </c>
      <c r="G259" s="38"/>
      <c r="H259" s="38"/>
      <c r="I259" s="193"/>
      <c r="J259" s="38"/>
      <c r="K259" s="38"/>
      <c r="L259" s="39"/>
      <c r="M259" s="194"/>
      <c r="N259" s="195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237</v>
      </c>
      <c r="AU259" s="19" t="s">
        <v>89</v>
      </c>
    </row>
    <row r="260" s="13" customFormat="1">
      <c r="A260" s="13"/>
      <c r="B260" s="205"/>
      <c r="C260" s="13"/>
      <c r="D260" s="191" t="s">
        <v>519</v>
      </c>
      <c r="E260" s="206" t="s">
        <v>1</v>
      </c>
      <c r="F260" s="207" t="s">
        <v>4275</v>
      </c>
      <c r="G260" s="13"/>
      <c r="H260" s="208">
        <v>26</v>
      </c>
      <c r="I260" s="209"/>
      <c r="J260" s="13"/>
      <c r="K260" s="13"/>
      <c r="L260" s="205"/>
      <c r="M260" s="210"/>
      <c r="N260" s="211"/>
      <c r="O260" s="211"/>
      <c r="P260" s="211"/>
      <c r="Q260" s="211"/>
      <c r="R260" s="211"/>
      <c r="S260" s="211"/>
      <c r="T260" s="21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06" t="s">
        <v>519</v>
      </c>
      <c r="AU260" s="206" t="s">
        <v>89</v>
      </c>
      <c r="AV260" s="13" t="s">
        <v>89</v>
      </c>
      <c r="AW260" s="13" t="s">
        <v>35</v>
      </c>
      <c r="AX260" s="13" t="s">
        <v>79</v>
      </c>
      <c r="AY260" s="206" t="s">
        <v>230</v>
      </c>
    </row>
    <row r="261" s="14" customFormat="1">
      <c r="A261" s="14"/>
      <c r="B261" s="213"/>
      <c r="C261" s="14"/>
      <c r="D261" s="191" t="s">
        <v>519</v>
      </c>
      <c r="E261" s="214" t="s">
        <v>1</v>
      </c>
      <c r="F261" s="215" t="s">
        <v>534</v>
      </c>
      <c r="G261" s="14"/>
      <c r="H261" s="216">
        <v>26</v>
      </c>
      <c r="I261" s="217"/>
      <c r="J261" s="14"/>
      <c r="K261" s="14"/>
      <c r="L261" s="213"/>
      <c r="M261" s="218"/>
      <c r="N261" s="219"/>
      <c r="O261" s="219"/>
      <c r="P261" s="219"/>
      <c r="Q261" s="219"/>
      <c r="R261" s="219"/>
      <c r="S261" s="219"/>
      <c r="T261" s="220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14" t="s">
        <v>519</v>
      </c>
      <c r="AU261" s="214" t="s">
        <v>89</v>
      </c>
      <c r="AV261" s="14" t="s">
        <v>235</v>
      </c>
      <c r="AW261" s="14" t="s">
        <v>35</v>
      </c>
      <c r="AX261" s="14" t="s">
        <v>87</v>
      </c>
      <c r="AY261" s="214" t="s">
        <v>230</v>
      </c>
    </row>
    <row r="262" s="2" customFormat="1" ht="16.5" customHeight="1">
      <c r="A262" s="38"/>
      <c r="B262" s="177"/>
      <c r="C262" s="178" t="s">
        <v>7</v>
      </c>
      <c r="D262" s="178" t="s">
        <v>231</v>
      </c>
      <c r="E262" s="179" t="s">
        <v>4279</v>
      </c>
      <c r="F262" s="180" t="s">
        <v>4280</v>
      </c>
      <c r="G262" s="181" t="s">
        <v>458</v>
      </c>
      <c r="H262" s="182">
        <v>26</v>
      </c>
      <c r="I262" s="183"/>
      <c r="J262" s="184">
        <f>ROUND(I262*H262,2)</f>
        <v>0</v>
      </c>
      <c r="K262" s="180" t="s">
        <v>515</v>
      </c>
      <c r="L262" s="39"/>
      <c r="M262" s="185" t="s">
        <v>1</v>
      </c>
      <c r="N262" s="186" t="s">
        <v>44</v>
      </c>
      <c r="O262" s="77"/>
      <c r="P262" s="187">
        <f>O262*H262</f>
        <v>0</v>
      </c>
      <c r="Q262" s="187">
        <v>0</v>
      </c>
      <c r="R262" s="187">
        <f>Q262*H262</f>
        <v>0</v>
      </c>
      <c r="S262" s="187">
        <v>0</v>
      </c>
      <c r="T262" s="188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89" t="s">
        <v>235</v>
      </c>
      <c r="AT262" s="189" t="s">
        <v>231</v>
      </c>
      <c r="AU262" s="189" t="s">
        <v>89</v>
      </c>
      <c r="AY262" s="19" t="s">
        <v>230</v>
      </c>
      <c r="BE262" s="190">
        <f>IF(N262="základní",J262,0)</f>
        <v>0</v>
      </c>
      <c r="BF262" s="190">
        <f>IF(N262="snížená",J262,0)</f>
        <v>0</v>
      </c>
      <c r="BG262" s="190">
        <f>IF(N262="zákl. přenesená",J262,0)</f>
        <v>0</v>
      </c>
      <c r="BH262" s="190">
        <f>IF(N262="sníž. přenesená",J262,0)</f>
        <v>0</v>
      </c>
      <c r="BI262" s="190">
        <f>IF(N262="nulová",J262,0)</f>
        <v>0</v>
      </c>
      <c r="BJ262" s="19" t="s">
        <v>87</v>
      </c>
      <c r="BK262" s="190">
        <f>ROUND(I262*H262,2)</f>
        <v>0</v>
      </c>
      <c r="BL262" s="19" t="s">
        <v>235</v>
      </c>
      <c r="BM262" s="189" t="s">
        <v>4281</v>
      </c>
    </row>
    <row r="263" s="2" customFormat="1">
      <c r="A263" s="38"/>
      <c r="B263" s="39"/>
      <c r="C263" s="38"/>
      <c r="D263" s="191" t="s">
        <v>237</v>
      </c>
      <c r="E263" s="38"/>
      <c r="F263" s="192" t="s">
        <v>4282</v>
      </c>
      <c r="G263" s="38"/>
      <c r="H263" s="38"/>
      <c r="I263" s="193"/>
      <c r="J263" s="38"/>
      <c r="K263" s="38"/>
      <c r="L263" s="39"/>
      <c r="M263" s="194"/>
      <c r="N263" s="195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237</v>
      </c>
      <c r="AU263" s="19" t="s">
        <v>89</v>
      </c>
    </row>
    <row r="264" s="2" customFormat="1">
      <c r="A264" s="38"/>
      <c r="B264" s="39"/>
      <c r="C264" s="38"/>
      <c r="D264" s="199" t="s">
        <v>397</v>
      </c>
      <c r="E264" s="38"/>
      <c r="F264" s="200" t="s">
        <v>4283</v>
      </c>
      <c r="G264" s="38"/>
      <c r="H264" s="38"/>
      <c r="I264" s="193"/>
      <c r="J264" s="38"/>
      <c r="K264" s="38"/>
      <c r="L264" s="39"/>
      <c r="M264" s="194"/>
      <c r="N264" s="195"/>
      <c r="O264" s="77"/>
      <c r="P264" s="77"/>
      <c r="Q264" s="77"/>
      <c r="R264" s="77"/>
      <c r="S264" s="77"/>
      <c r="T264" s="7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19" t="s">
        <v>397</v>
      </c>
      <c r="AU264" s="19" t="s">
        <v>89</v>
      </c>
    </row>
    <row r="265" s="2" customFormat="1" ht="16.5" customHeight="1">
      <c r="A265" s="38"/>
      <c r="B265" s="177"/>
      <c r="C265" s="236" t="s">
        <v>317</v>
      </c>
      <c r="D265" s="236" t="s">
        <v>745</v>
      </c>
      <c r="E265" s="237" t="s">
        <v>4284</v>
      </c>
      <c r="F265" s="238" t="s">
        <v>4285</v>
      </c>
      <c r="G265" s="239" t="s">
        <v>458</v>
      </c>
      <c r="H265" s="240">
        <v>26</v>
      </c>
      <c r="I265" s="241"/>
      <c r="J265" s="242">
        <f>ROUND(I265*H265,2)</f>
        <v>0</v>
      </c>
      <c r="K265" s="238" t="s">
        <v>515</v>
      </c>
      <c r="L265" s="243"/>
      <c r="M265" s="244" t="s">
        <v>1</v>
      </c>
      <c r="N265" s="245" t="s">
        <v>44</v>
      </c>
      <c r="O265" s="77"/>
      <c r="P265" s="187">
        <f>O265*H265</f>
        <v>0</v>
      </c>
      <c r="Q265" s="187">
        <v>0.00012</v>
      </c>
      <c r="R265" s="187">
        <f>Q265*H265</f>
        <v>0.0031199999999999999</v>
      </c>
      <c r="S265" s="187">
        <v>0</v>
      </c>
      <c r="T265" s="188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89" t="s">
        <v>260</v>
      </c>
      <c r="AT265" s="189" t="s">
        <v>745</v>
      </c>
      <c r="AU265" s="189" t="s">
        <v>89</v>
      </c>
      <c r="AY265" s="19" t="s">
        <v>230</v>
      </c>
      <c r="BE265" s="190">
        <f>IF(N265="základní",J265,0)</f>
        <v>0</v>
      </c>
      <c r="BF265" s="190">
        <f>IF(N265="snížená",J265,0)</f>
        <v>0</v>
      </c>
      <c r="BG265" s="190">
        <f>IF(N265="zákl. přenesená",J265,0)</f>
        <v>0</v>
      </c>
      <c r="BH265" s="190">
        <f>IF(N265="sníž. přenesená",J265,0)</f>
        <v>0</v>
      </c>
      <c r="BI265" s="190">
        <f>IF(N265="nulová",J265,0)</f>
        <v>0</v>
      </c>
      <c r="BJ265" s="19" t="s">
        <v>87</v>
      </c>
      <c r="BK265" s="190">
        <f>ROUND(I265*H265,2)</f>
        <v>0</v>
      </c>
      <c r="BL265" s="19" t="s">
        <v>235</v>
      </c>
      <c r="BM265" s="189" t="s">
        <v>4286</v>
      </c>
    </row>
    <row r="266" s="2" customFormat="1">
      <c r="A266" s="38"/>
      <c r="B266" s="39"/>
      <c r="C266" s="38"/>
      <c r="D266" s="191" t="s">
        <v>237</v>
      </c>
      <c r="E266" s="38"/>
      <c r="F266" s="192" t="s">
        <v>4285</v>
      </c>
      <c r="G266" s="38"/>
      <c r="H266" s="38"/>
      <c r="I266" s="193"/>
      <c r="J266" s="38"/>
      <c r="K266" s="38"/>
      <c r="L266" s="39"/>
      <c r="M266" s="194"/>
      <c r="N266" s="195"/>
      <c r="O266" s="77"/>
      <c r="P266" s="77"/>
      <c r="Q266" s="77"/>
      <c r="R266" s="77"/>
      <c r="S266" s="77"/>
      <c r="T266" s="7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T266" s="19" t="s">
        <v>237</v>
      </c>
      <c r="AU266" s="19" t="s">
        <v>89</v>
      </c>
    </row>
    <row r="267" s="13" customFormat="1">
      <c r="A267" s="13"/>
      <c r="B267" s="205"/>
      <c r="C267" s="13"/>
      <c r="D267" s="191" t="s">
        <v>519</v>
      </c>
      <c r="E267" s="206" t="s">
        <v>1</v>
      </c>
      <c r="F267" s="207" t="s">
        <v>4287</v>
      </c>
      <c r="G267" s="13"/>
      <c r="H267" s="208">
        <v>26</v>
      </c>
      <c r="I267" s="209"/>
      <c r="J267" s="13"/>
      <c r="K267" s="13"/>
      <c r="L267" s="205"/>
      <c r="M267" s="210"/>
      <c r="N267" s="211"/>
      <c r="O267" s="211"/>
      <c r="P267" s="211"/>
      <c r="Q267" s="211"/>
      <c r="R267" s="211"/>
      <c r="S267" s="211"/>
      <c r="T267" s="21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06" t="s">
        <v>519</v>
      </c>
      <c r="AU267" s="206" t="s">
        <v>89</v>
      </c>
      <c r="AV267" s="13" t="s">
        <v>89</v>
      </c>
      <c r="AW267" s="13" t="s">
        <v>35</v>
      </c>
      <c r="AX267" s="13" t="s">
        <v>79</v>
      </c>
      <c r="AY267" s="206" t="s">
        <v>230</v>
      </c>
    </row>
    <row r="268" s="14" customFormat="1">
      <c r="A268" s="14"/>
      <c r="B268" s="213"/>
      <c r="C268" s="14"/>
      <c r="D268" s="191" t="s">
        <v>519</v>
      </c>
      <c r="E268" s="214" t="s">
        <v>1</v>
      </c>
      <c r="F268" s="215" t="s">
        <v>534</v>
      </c>
      <c r="G268" s="14"/>
      <c r="H268" s="216">
        <v>26</v>
      </c>
      <c r="I268" s="217"/>
      <c r="J268" s="14"/>
      <c r="K268" s="14"/>
      <c r="L268" s="213"/>
      <c r="M268" s="218"/>
      <c r="N268" s="219"/>
      <c r="O268" s="219"/>
      <c r="P268" s="219"/>
      <c r="Q268" s="219"/>
      <c r="R268" s="219"/>
      <c r="S268" s="219"/>
      <c r="T268" s="22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14" t="s">
        <v>519</v>
      </c>
      <c r="AU268" s="214" t="s">
        <v>89</v>
      </c>
      <c r="AV268" s="14" t="s">
        <v>235</v>
      </c>
      <c r="AW268" s="14" t="s">
        <v>35</v>
      </c>
      <c r="AX268" s="14" t="s">
        <v>87</v>
      </c>
      <c r="AY268" s="214" t="s">
        <v>230</v>
      </c>
    </row>
    <row r="269" s="2" customFormat="1" ht="16.5" customHeight="1">
      <c r="A269" s="38"/>
      <c r="B269" s="177"/>
      <c r="C269" s="178" t="s">
        <v>321</v>
      </c>
      <c r="D269" s="178" t="s">
        <v>231</v>
      </c>
      <c r="E269" s="179" t="s">
        <v>4288</v>
      </c>
      <c r="F269" s="180" t="s">
        <v>4289</v>
      </c>
      <c r="G269" s="181" t="s">
        <v>458</v>
      </c>
      <c r="H269" s="182">
        <v>1</v>
      </c>
      <c r="I269" s="183"/>
      <c r="J269" s="184">
        <f>ROUND(I269*H269,2)</f>
        <v>0</v>
      </c>
      <c r="K269" s="180" t="s">
        <v>515</v>
      </c>
      <c r="L269" s="39"/>
      <c r="M269" s="185" t="s">
        <v>1</v>
      </c>
      <c r="N269" s="186" t="s">
        <v>44</v>
      </c>
      <c r="O269" s="77"/>
      <c r="P269" s="187">
        <f>O269*H269</f>
        <v>0</v>
      </c>
      <c r="Q269" s="187">
        <v>0</v>
      </c>
      <c r="R269" s="187">
        <f>Q269*H269</f>
        <v>0</v>
      </c>
      <c r="S269" s="187">
        <v>0</v>
      </c>
      <c r="T269" s="188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89" t="s">
        <v>235</v>
      </c>
      <c r="AT269" s="189" t="s">
        <v>231</v>
      </c>
      <c r="AU269" s="189" t="s">
        <v>89</v>
      </c>
      <c r="AY269" s="19" t="s">
        <v>230</v>
      </c>
      <c r="BE269" s="190">
        <f>IF(N269="základní",J269,0)</f>
        <v>0</v>
      </c>
      <c r="BF269" s="190">
        <f>IF(N269="snížená",J269,0)</f>
        <v>0</v>
      </c>
      <c r="BG269" s="190">
        <f>IF(N269="zákl. přenesená",J269,0)</f>
        <v>0</v>
      </c>
      <c r="BH269" s="190">
        <f>IF(N269="sníž. přenesená",J269,0)</f>
        <v>0</v>
      </c>
      <c r="BI269" s="190">
        <f>IF(N269="nulová",J269,0)</f>
        <v>0</v>
      </c>
      <c r="BJ269" s="19" t="s">
        <v>87</v>
      </c>
      <c r="BK269" s="190">
        <f>ROUND(I269*H269,2)</f>
        <v>0</v>
      </c>
      <c r="BL269" s="19" t="s">
        <v>235</v>
      </c>
      <c r="BM269" s="189" t="s">
        <v>4290</v>
      </c>
    </row>
    <row r="270" s="2" customFormat="1">
      <c r="A270" s="38"/>
      <c r="B270" s="39"/>
      <c r="C270" s="38"/>
      <c r="D270" s="191" t="s">
        <v>237</v>
      </c>
      <c r="E270" s="38"/>
      <c r="F270" s="192" t="s">
        <v>4291</v>
      </c>
      <c r="G270" s="38"/>
      <c r="H270" s="38"/>
      <c r="I270" s="193"/>
      <c r="J270" s="38"/>
      <c r="K270" s="38"/>
      <c r="L270" s="39"/>
      <c r="M270" s="194"/>
      <c r="N270" s="195"/>
      <c r="O270" s="77"/>
      <c r="P270" s="77"/>
      <c r="Q270" s="77"/>
      <c r="R270" s="77"/>
      <c r="S270" s="77"/>
      <c r="T270" s="7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19" t="s">
        <v>237</v>
      </c>
      <c r="AU270" s="19" t="s">
        <v>89</v>
      </c>
    </row>
    <row r="271" s="2" customFormat="1">
      <c r="A271" s="38"/>
      <c r="B271" s="39"/>
      <c r="C271" s="38"/>
      <c r="D271" s="199" t="s">
        <v>397</v>
      </c>
      <c r="E271" s="38"/>
      <c r="F271" s="200" t="s">
        <v>4292</v>
      </c>
      <c r="G271" s="38"/>
      <c r="H271" s="38"/>
      <c r="I271" s="193"/>
      <c r="J271" s="38"/>
      <c r="K271" s="38"/>
      <c r="L271" s="39"/>
      <c r="M271" s="194"/>
      <c r="N271" s="195"/>
      <c r="O271" s="77"/>
      <c r="P271" s="77"/>
      <c r="Q271" s="77"/>
      <c r="R271" s="77"/>
      <c r="S271" s="77"/>
      <c r="T271" s="7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19" t="s">
        <v>397</v>
      </c>
      <c r="AU271" s="19" t="s">
        <v>89</v>
      </c>
    </row>
    <row r="272" s="2" customFormat="1" ht="16.5" customHeight="1">
      <c r="A272" s="38"/>
      <c r="B272" s="177"/>
      <c r="C272" s="236" t="s">
        <v>325</v>
      </c>
      <c r="D272" s="236" t="s">
        <v>745</v>
      </c>
      <c r="E272" s="237" t="s">
        <v>4293</v>
      </c>
      <c r="F272" s="238" t="s">
        <v>4294</v>
      </c>
      <c r="G272" s="239" t="s">
        <v>458</v>
      </c>
      <c r="H272" s="240">
        <v>1</v>
      </c>
      <c r="I272" s="241"/>
      <c r="J272" s="242">
        <f>ROUND(I272*H272,2)</f>
        <v>0</v>
      </c>
      <c r="K272" s="238" t="s">
        <v>515</v>
      </c>
      <c r="L272" s="243"/>
      <c r="M272" s="244" t="s">
        <v>1</v>
      </c>
      <c r="N272" s="245" t="s">
        <v>44</v>
      </c>
      <c r="O272" s="77"/>
      <c r="P272" s="187">
        <f>O272*H272</f>
        <v>0</v>
      </c>
      <c r="Q272" s="187">
        <v>0.00059999999999999995</v>
      </c>
      <c r="R272" s="187">
        <f>Q272*H272</f>
        <v>0.00059999999999999995</v>
      </c>
      <c r="S272" s="187">
        <v>0</v>
      </c>
      <c r="T272" s="188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189" t="s">
        <v>260</v>
      </c>
      <c r="AT272" s="189" t="s">
        <v>745</v>
      </c>
      <c r="AU272" s="189" t="s">
        <v>89</v>
      </c>
      <c r="AY272" s="19" t="s">
        <v>230</v>
      </c>
      <c r="BE272" s="190">
        <f>IF(N272="základní",J272,0)</f>
        <v>0</v>
      </c>
      <c r="BF272" s="190">
        <f>IF(N272="snížená",J272,0)</f>
        <v>0</v>
      </c>
      <c r="BG272" s="190">
        <f>IF(N272="zákl. přenesená",J272,0)</f>
        <v>0</v>
      </c>
      <c r="BH272" s="190">
        <f>IF(N272="sníž. přenesená",J272,0)</f>
        <v>0</v>
      </c>
      <c r="BI272" s="190">
        <f>IF(N272="nulová",J272,0)</f>
        <v>0</v>
      </c>
      <c r="BJ272" s="19" t="s">
        <v>87</v>
      </c>
      <c r="BK272" s="190">
        <f>ROUND(I272*H272,2)</f>
        <v>0</v>
      </c>
      <c r="BL272" s="19" t="s">
        <v>235</v>
      </c>
      <c r="BM272" s="189" t="s">
        <v>4295</v>
      </c>
    </row>
    <row r="273" s="2" customFormat="1">
      <c r="A273" s="38"/>
      <c r="B273" s="39"/>
      <c r="C273" s="38"/>
      <c r="D273" s="191" t="s">
        <v>237</v>
      </c>
      <c r="E273" s="38"/>
      <c r="F273" s="192" t="s">
        <v>4294</v>
      </c>
      <c r="G273" s="38"/>
      <c r="H273" s="38"/>
      <c r="I273" s="193"/>
      <c r="J273" s="38"/>
      <c r="K273" s="38"/>
      <c r="L273" s="39"/>
      <c r="M273" s="194"/>
      <c r="N273" s="195"/>
      <c r="O273" s="77"/>
      <c r="P273" s="77"/>
      <c r="Q273" s="77"/>
      <c r="R273" s="77"/>
      <c r="S273" s="77"/>
      <c r="T273" s="7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19" t="s">
        <v>237</v>
      </c>
      <c r="AU273" s="19" t="s">
        <v>89</v>
      </c>
    </row>
    <row r="274" s="2" customFormat="1" ht="16.5" customHeight="1">
      <c r="A274" s="38"/>
      <c r="B274" s="177"/>
      <c r="C274" s="178" t="s">
        <v>329</v>
      </c>
      <c r="D274" s="178" t="s">
        <v>231</v>
      </c>
      <c r="E274" s="179" t="s">
        <v>4296</v>
      </c>
      <c r="F274" s="180" t="s">
        <v>4297</v>
      </c>
      <c r="G274" s="181" t="s">
        <v>458</v>
      </c>
      <c r="H274" s="182">
        <v>12</v>
      </c>
      <c r="I274" s="183"/>
      <c r="J274" s="184">
        <f>ROUND(I274*H274,2)</f>
        <v>0</v>
      </c>
      <c r="K274" s="180" t="s">
        <v>515</v>
      </c>
      <c r="L274" s="39"/>
      <c r="M274" s="185" t="s">
        <v>1</v>
      </c>
      <c r="N274" s="186" t="s">
        <v>44</v>
      </c>
      <c r="O274" s="77"/>
      <c r="P274" s="187">
        <f>O274*H274</f>
        <v>0</v>
      </c>
      <c r="Q274" s="187">
        <v>0</v>
      </c>
      <c r="R274" s="187">
        <f>Q274*H274</f>
        <v>0</v>
      </c>
      <c r="S274" s="187">
        <v>0</v>
      </c>
      <c r="T274" s="188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89" t="s">
        <v>235</v>
      </c>
      <c r="AT274" s="189" t="s">
        <v>231</v>
      </c>
      <c r="AU274" s="189" t="s">
        <v>89</v>
      </c>
      <c r="AY274" s="19" t="s">
        <v>230</v>
      </c>
      <c r="BE274" s="190">
        <f>IF(N274="základní",J274,0)</f>
        <v>0</v>
      </c>
      <c r="BF274" s="190">
        <f>IF(N274="snížená",J274,0)</f>
        <v>0</v>
      </c>
      <c r="BG274" s="190">
        <f>IF(N274="zákl. přenesená",J274,0)</f>
        <v>0</v>
      </c>
      <c r="BH274" s="190">
        <f>IF(N274="sníž. přenesená",J274,0)</f>
        <v>0</v>
      </c>
      <c r="BI274" s="190">
        <f>IF(N274="nulová",J274,0)</f>
        <v>0</v>
      </c>
      <c r="BJ274" s="19" t="s">
        <v>87</v>
      </c>
      <c r="BK274" s="190">
        <f>ROUND(I274*H274,2)</f>
        <v>0</v>
      </c>
      <c r="BL274" s="19" t="s">
        <v>235</v>
      </c>
      <c r="BM274" s="189" t="s">
        <v>4298</v>
      </c>
    </row>
    <row r="275" s="2" customFormat="1">
      <c r="A275" s="38"/>
      <c r="B275" s="39"/>
      <c r="C275" s="38"/>
      <c r="D275" s="191" t="s">
        <v>237</v>
      </c>
      <c r="E275" s="38"/>
      <c r="F275" s="192" t="s">
        <v>4299</v>
      </c>
      <c r="G275" s="38"/>
      <c r="H275" s="38"/>
      <c r="I275" s="193"/>
      <c r="J275" s="38"/>
      <c r="K275" s="38"/>
      <c r="L275" s="39"/>
      <c r="M275" s="194"/>
      <c r="N275" s="195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237</v>
      </c>
      <c r="AU275" s="19" t="s">
        <v>89</v>
      </c>
    </row>
    <row r="276" s="2" customFormat="1">
      <c r="A276" s="38"/>
      <c r="B276" s="39"/>
      <c r="C276" s="38"/>
      <c r="D276" s="199" t="s">
        <v>397</v>
      </c>
      <c r="E276" s="38"/>
      <c r="F276" s="200" t="s">
        <v>4300</v>
      </c>
      <c r="G276" s="38"/>
      <c r="H276" s="38"/>
      <c r="I276" s="193"/>
      <c r="J276" s="38"/>
      <c r="K276" s="38"/>
      <c r="L276" s="39"/>
      <c r="M276" s="194"/>
      <c r="N276" s="195"/>
      <c r="O276" s="77"/>
      <c r="P276" s="77"/>
      <c r="Q276" s="77"/>
      <c r="R276" s="77"/>
      <c r="S276" s="77"/>
      <c r="T276" s="7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T276" s="19" t="s">
        <v>397</v>
      </c>
      <c r="AU276" s="19" t="s">
        <v>89</v>
      </c>
    </row>
    <row r="277" s="2" customFormat="1" ht="16.5" customHeight="1">
      <c r="A277" s="38"/>
      <c r="B277" s="177"/>
      <c r="C277" s="236" t="s">
        <v>332</v>
      </c>
      <c r="D277" s="236" t="s">
        <v>745</v>
      </c>
      <c r="E277" s="237" t="s">
        <v>4301</v>
      </c>
      <c r="F277" s="238" t="s">
        <v>4302</v>
      </c>
      <c r="G277" s="239" t="s">
        <v>458</v>
      </c>
      <c r="H277" s="240">
        <v>12</v>
      </c>
      <c r="I277" s="241"/>
      <c r="J277" s="242">
        <f>ROUND(I277*H277,2)</f>
        <v>0</v>
      </c>
      <c r="K277" s="238" t="s">
        <v>515</v>
      </c>
      <c r="L277" s="243"/>
      <c r="M277" s="244" t="s">
        <v>1</v>
      </c>
      <c r="N277" s="245" t="s">
        <v>44</v>
      </c>
      <c r="O277" s="77"/>
      <c r="P277" s="187">
        <f>O277*H277</f>
        <v>0</v>
      </c>
      <c r="Q277" s="187">
        <v>0.00080999999999999996</v>
      </c>
      <c r="R277" s="187">
        <f>Q277*H277</f>
        <v>0.0097199999999999995</v>
      </c>
      <c r="S277" s="187">
        <v>0</v>
      </c>
      <c r="T277" s="188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89" t="s">
        <v>260</v>
      </c>
      <c r="AT277" s="189" t="s">
        <v>745</v>
      </c>
      <c r="AU277" s="189" t="s">
        <v>89</v>
      </c>
      <c r="AY277" s="19" t="s">
        <v>230</v>
      </c>
      <c r="BE277" s="190">
        <f>IF(N277="základní",J277,0)</f>
        <v>0</v>
      </c>
      <c r="BF277" s="190">
        <f>IF(N277="snížená",J277,0)</f>
        <v>0</v>
      </c>
      <c r="BG277" s="190">
        <f>IF(N277="zákl. přenesená",J277,0)</f>
        <v>0</v>
      </c>
      <c r="BH277" s="190">
        <f>IF(N277="sníž. přenesená",J277,0)</f>
        <v>0</v>
      </c>
      <c r="BI277" s="190">
        <f>IF(N277="nulová",J277,0)</f>
        <v>0</v>
      </c>
      <c r="BJ277" s="19" t="s">
        <v>87</v>
      </c>
      <c r="BK277" s="190">
        <f>ROUND(I277*H277,2)</f>
        <v>0</v>
      </c>
      <c r="BL277" s="19" t="s">
        <v>235</v>
      </c>
      <c r="BM277" s="189" t="s">
        <v>4303</v>
      </c>
    </row>
    <row r="278" s="2" customFormat="1">
      <c r="A278" s="38"/>
      <c r="B278" s="39"/>
      <c r="C278" s="38"/>
      <c r="D278" s="191" t="s">
        <v>237</v>
      </c>
      <c r="E278" s="38"/>
      <c r="F278" s="192" t="s">
        <v>4302</v>
      </c>
      <c r="G278" s="38"/>
      <c r="H278" s="38"/>
      <c r="I278" s="193"/>
      <c r="J278" s="38"/>
      <c r="K278" s="38"/>
      <c r="L278" s="39"/>
      <c r="M278" s="194"/>
      <c r="N278" s="195"/>
      <c r="O278" s="77"/>
      <c r="P278" s="77"/>
      <c r="Q278" s="77"/>
      <c r="R278" s="77"/>
      <c r="S278" s="77"/>
      <c r="T278" s="7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19" t="s">
        <v>237</v>
      </c>
      <c r="AU278" s="19" t="s">
        <v>89</v>
      </c>
    </row>
    <row r="279" s="2" customFormat="1" ht="16.5" customHeight="1">
      <c r="A279" s="38"/>
      <c r="B279" s="177"/>
      <c r="C279" s="178" t="s">
        <v>336</v>
      </c>
      <c r="D279" s="178" t="s">
        <v>231</v>
      </c>
      <c r="E279" s="179" t="s">
        <v>4304</v>
      </c>
      <c r="F279" s="180" t="s">
        <v>4305</v>
      </c>
      <c r="G279" s="181" t="s">
        <v>458</v>
      </c>
      <c r="H279" s="182">
        <v>14</v>
      </c>
      <c r="I279" s="183"/>
      <c r="J279" s="184">
        <f>ROUND(I279*H279,2)</f>
        <v>0</v>
      </c>
      <c r="K279" s="180" t="s">
        <v>515</v>
      </c>
      <c r="L279" s="39"/>
      <c r="M279" s="185" t="s">
        <v>1</v>
      </c>
      <c r="N279" s="186" t="s">
        <v>44</v>
      </c>
      <c r="O279" s="77"/>
      <c r="P279" s="187">
        <f>O279*H279</f>
        <v>0</v>
      </c>
      <c r="Q279" s="187">
        <v>0</v>
      </c>
      <c r="R279" s="187">
        <f>Q279*H279</f>
        <v>0</v>
      </c>
      <c r="S279" s="187">
        <v>0</v>
      </c>
      <c r="T279" s="188">
        <f>S279*H279</f>
        <v>0</v>
      </c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R279" s="189" t="s">
        <v>235</v>
      </c>
      <c r="AT279" s="189" t="s">
        <v>231</v>
      </c>
      <c r="AU279" s="189" t="s">
        <v>89</v>
      </c>
      <c r="AY279" s="19" t="s">
        <v>230</v>
      </c>
      <c r="BE279" s="190">
        <f>IF(N279="základní",J279,0)</f>
        <v>0</v>
      </c>
      <c r="BF279" s="190">
        <f>IF(N279="snížená",J279,0)</f>
        <v>0</v>
      </c>
      <c r="BG279" s="190">
        <f>IF(N279="zákl. přenesená",J279,0)</f>
        <v>0</v>
      </c>
      <c r="BH279" s="190">
        <f>IF(N279="sníž. přenesená",J279,0)</f>
        <v>0</v>
      </c>
      <c r="BI279" s="190">
        <f>IF(N279="nulová",J279,0)</f>
        <v>0</v>
      </c>
      <c r="BJ279" s="19" t="s">
        <v>87</v>
      </c>
      <c r="BK279" s="190">
        <f>ROUND(I279*H279,2)</f>
        <v>0</v>
      </c>
      <c r="BL279" s="19" t="s">
        <v>235</v>
      </c>
      <c r="BM279" s="189" t="s">
        <v>4306</v>
      </c>
    </row>
    <row r="280" s="2" customFormat="1">
      <c r="A280" s="38"/>
      <c r="B280" s="39"/>
      <c r="C280" s="38"/>
      <c r="D280" s="191" t="s">
        <v>237</v>
      </c>
      <c r="E280" s="38"/>
      <c r="F280" s="192" t="s">
        <v>4307</v>
      </c>
      <c r="G280" s="38"/>
      <c r="H280" s="38"/>
      <c r="I280" s="193"/>
      <c r="J280" s="38"/>
      <c r="K280" s="38"/>
      <c r="L280" s="39"/>
      <c r="M280" s="194"/>
      <c r="N280" s="195"/>
      <c r="O280" s="77"/>
      <c r="P280" s="77"/>
      <c r="Q280" s="77"/>
      <c r="R280" s="77"/>
      <c r="S280" s="77"/>
      <c r="T280" s="7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T280" s="19" t="s">
        <v>237</v>
      </c>
      <c r="AU280" s="19" t="s">
        <v>89</v>
      </c>
    </row>
    <row r="281" s="2" customFormat="1">
      <c r="A281" s="38"/>
      <c r="B281" s="39"/>
      <c r="C281" s="38"/>
      <c r="D281" s="199" t="s">
        <v>397</v>
      </c>
      <c r="E281" s="38"/>
      <c r="F281" s="200" t="s">
        <v>4308</v>
      </c>
      <c r="G281" s="38"/>
      <c r="H281" s="38"/>
      <c r="I281" s="193"/>
      <c r="J281" s="38"/>
      <c r="K281" s="38"/>
      <c r="L281" s="39"/>
      <c r="M281" s="194"/>
      <c r="N281" s="195"/>
      <c r="O281" s="77"/>
      <c r="P281" s="77"/>
      <c r="Q281" s="77"/>
      <c r="R281" s="77"/>
      <c r="S281" s="77"/>
      <c r="T281" s="7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T281" s="19" t="s">
        <v>397</v>
      </c>
      <c r="AU281" s="19" t="s">
        <v>89</v>
      </c>
    </row>
    <row r="282" s="2" customFormat="1" ht="16.5" customHeight="1">
      <c r="A282" s="38"/>
      <c r="B282" s="177"/>
      <c r="C282" s="236" t="s">
        <v>340</v>
      </c>
      <c r="D282" s="236" t="s">
        <v>745</v>
      </c>
      <c r="E282" s="237" t="s">
        <v>4309</v>
      </c>
      <c r="F282" s="238" t="s">
        <v>4310</v>
      </c>
      <c r="G282" s="239" t="s">
        <v>458</v>
      </c>
      <c r="H282" s="240">
        <v>14</v>
      </c>
      <c r="I282" s="241"/>
      <c r="J282" s="242">
        <f>ROUND(I282*H282,2)</f>
        <v>0</v>
      </c>
      <c r="K282" s="238" t="s">
        <v>515</v>
      </c>
      <c r="L282" s="243"/>
      <c r="M282" s="244" t="s">
        <v>1</v>
      </c>
      <c r="N282" s="245" t="s">
        <v>44</v>
      </c>
      <c r="O282" s="77"/>
      <c r="P282" s="187">
        <f>O282*H282</f>
        <v>0</v>
      </c>
      <c r="Q282" s="187">
        <v>0.00072000000000000005</v>
      </c>
      <c r="R282" s="187">
        <f>Q282*H282</f>
        <v>0.01008</v>
      </c>
      <c r="S282" s="187">
        <v>0</v>
      </c>
      <c r="T282" s="188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89" t="s">
        <v>260</v>
      </c>
      <c r="AT282" s="189" t="s">
        <v>745</v>
      </c>
      <c r="AU282" s="189" t="s">
        <v>89</v>
      </c>
      <c r="AY282" s="19" t="s">
        <v>230</v>
      </c>
      <c r="BE282" s="190">
        <f>IF(N282="základní",J282,0)</f>
        <v>0</v>
      </c>
      <c r="BF282" s="190">
        <f>IF(N282="snížená",J282,0)</f>
        <v>0</v>
      </c>
      <c r="BG282" s="190">
        <f>IF(N282="zákl. přenesená",J282,0)</f>
        <v>0</v>
      </c>
      <c r="BH282" s="190">
        <f>IF(N282="sníž. přenesená",J282,0)</f>
        <v>0</v>
      </c>
      <c r="BI282" s="190">
        <f>IF(N282="nulová",J282,0)</f>
        <v>0</v>
      </c>
      <c r="BJ282" s="19" t="s">
        <v>87</v>
      </c>
      <c r="BK282" s="190">
        <f>ROUND(I282*H282,2)</f>
        <v>0</v>
      </c>
      <c r="BL282" s="19" t="s">
        <v>235</v>
      </c>
      <c r="BM282" s="189" t="s">
        <v>4311</v>
      </c>
    </row>
    <row r="283" s="2" customFormat="1">
      <c r="A283" s="38"/>
      <c r="B283" s="39"/>
      <c r="C283" s="38"/>
      <c r="D283" s="191" t="s">
        <v>237</v>
      </c>
      <c r="E283" s="38"/>
      <c r="F283" s="192" t="s">
        <v>4310</v>
      </c>
      <c r="G283" s="38"/>
      <c r="H283" s="38"/>
      <c r="I283" s="193"/>
      <c r="J283" s="38"/>
      <c r="K283" s="38"/>
      <c r="L283" s="39"/>
      <c r="M283" s="194"/>
      <c r="N283" s="195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237</v>
      </c>
      <c r="AU283" s="19" t="s">
        <v>89</v>
      </c>
    </row>
    <row r="284" s="2" customFormat="1" ht="16.5" customHeight="1">
      <c r="A284" s="38"/>
      <c r="B284" s="177"/>
      <c r="C284" s="178" t="s">
        <v>344</v>
      </c>
      <c r="D284" s="178" t="s">
        <v>231</v>
      </c>
      <c r="E284" s="179" t="s">
        <v>4312</v>
      </c>
      <c r="F284" s="180" t="s">
        <v>4313</v>
      </c>
      <c r="G284" s="181" t="s">
        <v>458</v>
      </c>
      <c r="H284" s="182">
        <v>26</v>
      </c>
      <c r="I284" s="183"/>
      <c r="J284" s="184">
        <f>ROUND(I284*H284,2)</f>
        <v>0</v>
      </c>
      <c r="K284" s="180" t="s">
        <v>515</v>
      </c>
      <c r="L284" s="39"/>
      <c r="M284" s="185" t="s">
        <v>1</v>
      </c>
      <c r="N284" s="186" t="s">
        <v>44</v>
      </c>
      <c r="O284" s="77"/>
      <c r="P284" s="187">
        <f>O284*H284</f>
        <v>0</v>
      </c>
      <c r="Q284" s="187">
        <v>0.00016000000000000001</v>
      </c>
      <c r="R284" s="187">
        <f>Q284*H284</f>
        <v>0.0041600000000000005</v>
      </c>
      <c r="S284" s="187">
        <v>0</v>
      </c>
      <c r="T284" s="188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89" t="s">
        <v>235</v>
      </c>
      <c r="AT284" s="189" t="s">
        <v>231</v>
      </c>
      <c r="AU284" s="189" t="s">
        <v>89</v>
      </c>
      <c r="AY284" s="19" t="s">
        <v>230</v>
      </c>
      <c r="BE284" s="190">
        <f>IF(N284="základní",J284,0)</f>
        <v>0</v>
      </c>
      <c r="BF284" s="190">
        <f>IF(N284="snížená",J284,0)</f>
        <v>0</v>
      </c>
      <c r="BG284" s="190">
        <f>IF(N284="zákl. přenesená",J284,0)</f>
        <v>0</v>
      </c>
      <c r="BH284" s="190">
        <f>IF(N284="sníž. přenesená",J284,0)</f>
        <v>0</v>
      </c>
      <c r="BI284" s="190">
        <f>IF(N284="nulová",J284,0)</f>
        <v>0</v>
      </c>
      <c r="BJ284" s="19" t="s">
        <v>87</v>
      </c>
      <c r="BK284" s="190">
        <f>ROUND(I284*H284,2)</f>
        <v>0</v>
      </c>
      <c r="BL284" s="19" t="s">
        <v>235</v>
      </c>
      <c r="BM284" s="189" t="s">
        <v>4314</v>
      </c>
    </row>
    <row r="285" s="2" customFormat="1">
      <c r="A285" s="38"/>
      <c r="B285" s="39"/>
      <c r="C285" s="38"/>
      <c r="D285" s="191" t="s">
        <v>237</v>
      </c>
      <c r="E285" s="38"/>
      <c r="F285" s="192" t="s">
        <v>4315</v>
      </c>
      <c r="G285" s="38"/>
      <c r="H285" s="38"/>
      <c r="I285" s="193"/>
      <c r="J285" s="38"/>
      <c r="K285" s="38"/>
      <c r="L285" s="39"/>
      <c r="M285" s="194"/>
      <c r="N285" s="195"/>
      <c r="O285" s="77"/>
      <c r="P285" s="77"/>
      <c r="Q285" s="77"/>
      <c r="R285" s="77"/>
      <c r="S285" s="77"/>
      <c r="T285" s="7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19" t="s">
        <v>237</v>
      </c>
      <c r="AU285" s="19" t="s">
        <v>89</v>
      </c>
    </row>
    <row r="286" s="2" customFormat="1">
      <c r="A286" s="38"/>
      <c r="B286" s="39"/>
      <c r="C286" s="38"/>
      <c r="D286" s="199" t="s">
        <v>397</v>
      </c>
      <c r="E286" s="38"/>
      <c r="F286" s="200" t="s">
        <v>4316</v>
      </c>
      <c r="G286" s="38"/>
      <c r="H286" s="38"/>
      <c r="I286" s="193"/>
      <c r="J286" s="38"/>
      <c r="K286" s="38"/>
      <c r="L286" s="39"/>
      <c r="M286" s="194"/>
      <c r="N286" s="195"/>
      <c r="O286" s="77"/>
      <c r="P286" s="77"/>
      <c r="Q286" s="77"/>
      <c r="R286" s="77"/>
      <c r="S286" s="77"/>
      <c r="T286" s="7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T286" s="19" t="s">
        <v>397</v>
      </c>
      <c r="AU286" s="19" t="s">
        <v>89</v>
      </c>
    </row>
    <row r="287" s="2" customFormat="1" ht="16.5" customHeight="1">
      <c r="A287" s="38"/>
      <c r="B287" s="177"/>
      <c r="C287" s="236" t="s">
        <v>348</v>
      </c>
      <c r="D287" s="236" t="s">
        <v>745</v>
      </c>
      <c r="E287" s="237" t="s">
        <v>4317</v>
      </c>
      <c r="F287" s="238" t="s">
        <v>4318</v>
      </c>
      <c r="G287" s="239" t="s">
        <v>458</v>
      </c>
      <c r="H287" s="240">
        <v>26</v>
      </c>
      <c r="I287" s="241"/>
      <c r="J287" s="242">
        <f>ROUND(I287*H287,2)</f>
        <v>0</v>
      </c>
      <c r="K287" s="238" t="s">
        <v>515</v>
      </c>
      <c r="L287" s="243"/>
      <c r="M287" s="244" t="s">
        <v>1</v>
      </c>
      <c r="N287" s="245" t="s">
        <v>44</v>
      </c>
      <c r="O287" s="77"/>
      <c r="P287" s="187">
        <f>O287*H287</f>
        <v>0</v>
      </c>
      <c r="Q287" s="187">
        <v>0.0025999999999999999</v>
      </c>
      <c r="R287" s="187">
        <f>Q287*H287</f>
        <v>0.067599999999999993</v>
      </c>
      <c r="S287" s="187">
        <v>0</v>
      </c>
      <c r="T287" s="188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89" t="s">
        <v>260</v>
      </c>
      <c r="AT287" s="189" t="s">
        <v>745</v>
      </c>
      <c r="AU287" s="189" t="s">
        <v>89</v>
      </c>
      <c r="AY287" s="19" t="s">
        <v>230</v>
      </c>
      <c r="BE287" s="190">
        <f>IF(N287="základní",J287,0)</f>
        <v>0</v>
      </c>
      <c r="BF287" s="190">
        <f>IF(N287="snížená",J287,0)</f>
        <v>0</v>
      </c>
      <c r="BG287" s="190">
        <f>IF(N287="zákl. přenesená",J287,0)</f>
        <v>0</v>
      </c>
      <c r="BH287" s="190">
        <f>IF(N287="sníž. přenesená",J287,0)</f>
        <v>0</v>
      </c>
      <c r="BI287" s="190">
        <f>IF(N287="nulová",J287,0)</f>
        <v>0</v>
      </c>
      <c r="BJ287" s="19" t="s">
        <v>87</v>
      </c>
      <c r="BK287" s="190">
        <f>ROUND(I287*H287,2)</f>
        <v>0</v>
      </c>
      <c r="BL287" s="19" t="s">
        <v>235</v>
      </c>
      <c r="BM287" s="189" t="s">
        <v>4319</v>
      </c>
    </row>
    <row r="288" s="2" customFormat="1">
      <c r="A288" s="38"/>
      <c r="B288" s="39"/>
      <c r="C288" s="38"/>
      <c r="D288" s="191" t="s">
        <v>237</v>
      </c>
      <c r="E288" s="38"/>
      <c r="F288" s="192" t="s">
        <v>4318</v>
      </c>
      <c r="G288" s="38"/>
      <c r="H288" s="38"/>
      <c r="I288" s="193"/>
      <c r="J288" s="38"/>
      <c r="K288" s="38"/>
      <c r="L288" s="39"/>
      <c r="M288" s="194"/>
      <c r="N288" s="195"/>
      <c r="O288" s="77"/>
      <c r="P288" s="77"/>
      <c r="Q288" s="77"/>
      <c r="R288" s="77"/>
      <c r="S288" s="77"/>
      <c r="T288" s="7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T288" s="19" t="s">
        <v>237</v>
      </c>
      <c r="AU288" s="19" t="s">
        <v>89</v>
      </c>
    </row>
    <row r="289" s="2" customFormat="1" ht="16.5" customHeight="1">
      <c r="A289" s="38"/>
      <c r="B289" s="177"/>
      <c r="C289" s="178" t="s">
        <v>352</v>
      </c>
      <c r="D289" s="178" t="s">
        <v>231</v>
      </c>
      <c r="E289" s="179" t="s">
        <v>4320</v>
      </c>
      <c r="F289" s="180" t="s">
        <v>4321</v>
      </c>
      <c r="G289" s="181" t="s">
        <v>543</v>
      </c>
      <c r="H289" s="182">
        <v>139.40000000000001</v>
      </c>
      <c r="I289" s="183"/>
      <c r="J289" s="184">
        <f>ROUND(I289*H289,2)</f>
        <v>0</v>
      </c>
      <c r="K289" s="180" t="s">
        <v>515</v>
      </c>
      <c r="L289" s="39"/>
      <c r="M289" s="185" t="s">
        <v>1</v>
      </c>
      <c r="N289" s="186" t="s">
        <v>44</v>
      </c>
      <c r="O289" s="77"/>
      <c r="P289" s="187">
        <f>O289*H289</f>
        <v>0</v>
      </c>
      <c r="Q289" s="187">
        <v>0</v>
      </c>
      <c r="R289" s="187">
        <f>Q289*H289</f>
        <v>0</v>
      </c>
      <c r="S289" s="187">
        <v>0</v>
      </c>
      <c r="T289" s="188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189" t="s">
        <v>235</v>
      </c>
      <c r="AT289" s="189" t="s">
        <v>231</v>
      </c>
      <c r="AU289" s="189" t="s">
        <v>89</v>
      </c>
      <c r="AY289" s="19" t="s">
        <v>230</v>
      </c>
      <c r="BE289" s="190">
        <f>IF(N289="základní",J289,0)</f>
        <v>0</v>
      </c>
      <c r="BF289" s="190">
        <f>IF(N289="snížená",J289,0)</f>
        <v>0</v>
      </c>
      <c r="BG289" s="190">
        <f>IF(N289="zákl. přenesená",J289,0)</f>
        <v>0</v>
      </c>
      <c r="BH289" s="190">
        <f>IF(N289="sníž. přenesená",J289,0)</f>
        <v>0</v>
      </c>
      <c r="BI289" s="190">
        <f>IF(N289="nulová",J289,0)</f>
        <v>0</v>
      </c>
      <c r="BJ289" s="19" t="s">
        <v>87</v>
      </c>
      <c r="BK289" s="190">
        <f>ROUND(I289*H289,2)</f>
        <v>0</v>
      </c>
      <c r="BL289" s="19" t="s">
        <v>235</v>
      </c>
      <c r="BM289" s="189" t="s">
        <v>4322</v>
      </c>
    </row>
    <row r="290" s="2" customFormat="1">
      <c r="A290" s="38"/>
      <c r="B290" s="39"/>
      <c r="C290" s="38"/>
      <c r="D290" s="191" t="s">
        <v>237</v>
      </c>
      <c r="E290" s="38"/>
      <c r="F290" s="192" t="s">
        <v>4321</v>
      </c>
      <c r="G290" s="38"/>
      <c r="H290" s="38"/>
      <c r="I290" s="193"/>
      <c r="J290" s="38"/>
      <c r="K290" s="38"/>
      <c r="L290" s="39"/>
      <c r="M290" s="194"/>
      <c r="N290" s="195"/>
      <c r="O290" s="77"/>
      <c r="P290" s="77"/>
      <c r="Q290" s="77"/>
      <c r="R290" s="77"/>
      <c r="S290" s="77"/>
      <c r="T290" s="7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T290" s="19" t="s">
        <v>237</v>
      </c>
      <c r="AU290" s="19" t="s">
        <v>89</v>
      </c>
    </row>
    <row r="291" s="2" customFormat="1">
      <c r="A291" s="38"/>
      <c r="B291" s="39"/>
      <c r="C291" s="38"/>
      <c r="D291" s="199" t="s">
        <v>397</v>
      </c>
      <c r="E291" s="38"/>
      <c r="F291" s="200" t="s">
        <v>4323</v>
      </c>
      <c r="G291" s="38"/>
      <c r="H291" s="38"/>
      <c r="I291" s="193"/>
      <c r="J291" s="38"/>
      <c r="K291" s="38"/>
      <c r="L291" s="39"/>
      <c r="M291" s="194"/>
      <c r="N291" s="195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397</v>
      </c>
      <c r="AU291" s="19" t="s">
        <v>89</v>
      </c>
    </row>
    <row r="292" s="13" customFormat="1">
      <c r="A292" s="13"/>
      <c r="B292" s="205"/>
      <c r="C292" s="13"/>
      <c r="D292" s="191" t="s">
        <v>519</v>
      </c>
      <c r="E292" s="206" t="s">
        <v>1</v>
      </c>
      <c r="F292" s="207" t="s">
        <v>4265</v>
      </c>
      <c r="G292" s="13"/>
      <c r="H292" s="208">
        <v>139.40000000000001</v>
      </c>
      <c r="I292" s="209"/>
      <c r="J292" s="13"/>
      <c r="K292" s="13"/>
      <c r="L292" s="205"/>
      <c r="M292" s="210"/>
      <c r="N292" s="211"/>
      <c r="O292" s="211"/>
      <c r="P292" s="211"/>
      <c r="Q292" s="211"/>
      <c r="R292" s="211"/>
      <c r="S292" s="211"/>
      <c r="T292" s="21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06" t="s">
        <v>519</v>
      </c>
      <c r="AU292" s="206" t="s">
        <v>89</v>
      </c>
      <c r="AV292" s="13" t="s">
        <v>89</v>
      </c>
      <c r="AW292" s="13" t="s">
        <v>35</v>
      </c>
      <c r="AX292" s="13" t="s">
        <v>79</v>
      </c>
      <c r="AY292" s="206" t="s">
        <v>230</v>
      </c>
    </row>
    <row r="293" s="14" customFormat="1">
      <c r="A293" s="14"/>
      <c r="B293" s="213"/>
      <c r="C293" s="14"/>
      <c r="D293" s="191" t="s">
        <v>519</v>
      </c>
      <c r="E293" s="214" t="s">
        <v>1</v>
      </c>
      <c r="F293" s="215" t="s">
        <v>534</v>
      </c>
      <c r="G293" s="14"/>
      <c r="H293" s="216">
        <v>139.40000000000001</v>
      </c>
      <c r="I293" s="217"/>
      <c r="J293" s="14"/>
      <c r="K293" s="14"/>
      <c r="L293" s="213"/>
      <c r="M293" s="218"/>
      <c r="N293" s="219"/>
      <c r="O293" s="219"/>
      <c r="P293" s="219"/>
      <c r="Q293" s="219"/>
      <c r="R293" s="219"/>
      <c r="S293" s="219"/>
      <c r="T293" s="220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14" t="s">
        <v>519</v>
      </c>
      <c r="AU293" s="214" t="s">
        <v>89</v>
      </c>
      <c r="AV293" s="14" t="s">
        <v>235</v>
      </c>
      <c r="AW293" s="14" t="s">
        <v>35</v>
      </c>
      <c r="AX293" s="14" t="s">
        <v>87</v>
      </c>
      <c r="AY293" s="214" t="s">
        <v>230</v>
      </c>
    </row>
    <row r="294" s="2" customFormat="1" ht="16.5" customHeight="1">
      <c r="A294" s="38"/>
      <c r="B294" s="177"/>
      <c r="C294" s="178" t="s">
        <v>356</v>
      </c>
      <c r="D294" s="178" t="s">
        <v>231</v>
      </c>
      <c r="E294" s="179" t="s">
        <v>4105</v>
      </c>
      <c r="F294" s="180" t="s">
        <v>4106</v>
      </c>
      <c r="G294" s="181" t="s">
        <v>543</v>
      </c>
      <c r="H294" s="182">
        <v>139.40000000000001</v>
      </c>
      <c r="I294" s="183"/>
      <c r="J294" s="184">
        <f>ROUND(I294*H294,2)</f>
        <v>0</v>
      </c>
      <c r="K294" s="180" t="s">
        <v>515</v>
      </c>
      <c r="L294" s="39"/>
      <c r="M294" s="185" t="s">
        <v>1</v>
      </c>
      <c r="N294" s="186" t="s">
        <v>44</v>
      </c>
      <c r="O294" s="77"/>
      <c r="P294" s="187">
        <f>O294*H294</f>
        <v>0</v>
      </c>
      <c r="Q294" s="187">
        <v>0</v>
      </c>
      <c r="R294" s="187">
        <f>Q294*H294</f>
        <v>0</v>
      </c>
      <c r="S294" s="187">
        <v>0</v>
      </c>
      <c r="T294" s="188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189" t="s">
        <v>235</v>
      </c>
      <c r="AT294" s="189" t="s">
        <v>231</v>
      </c>
      <c r="AU294" s="189" t="s">
        <v>89</v>
      </c>
      <c r="AY294" s="19" t="s">
        <v>230</v>
      </c>
      <c r="BE294" s="190">
        <f>IF(N294="základní",J294,0)</f>
        <v>0</v>
      </c>
      <c r="BF294" s="190">
        <f>IF(N294="snížená",J294,0)</f>
        <v>0</v>
      </c>
      <c r="BG294" s="190">
        <f>IF(N294="zákl. přenesená",J294,0)</f>
        <v>0</v>
      </c>
      <c r="BH294" s="190">
        <f>IF(N294="sníž. přenesená",J294,0)</f>
        <v>0</v>
      </c>
      <c r="BI294" s="190">
        <f>IF(N294="nulová",J294,0)</f>
        <v>0</v>
      </c>
      <c r="BJ294" s="19" t="s">
        <v>87</v>
      </c>
      <c r="BK294" s="190">
        <f>ROUND(I294*H294,2)</f>
        <v>0</v>
      </c>
      <c r="BL294" s="19" t="s">
        <v>235</v>
      </c>
      <c r="BM294" s="189" t="s">
        <v>4324</v>
      </c>
    </row>
    <row r="295" s="2" customFormat="1">
      <c r="A295" s="38"/>
      <c r="B295" s="39"/>
      <c r="C295" s="38"/>
      <c r="D295" s="191" t="s">
        <v>237</v>
      </c>
      <c r="E295" s="38"/>
      <c r="F295" s="192" t="s">
        <v>4108</v>
      </c>
      <c r="G295" s="38"/>
      <c r="H295" s="38"/>
      <c r="I295" s="193"/>
      <c r="J295" s="38"/>
      <c r="K295" s="38"/>
      <c r="L295" s="39"/>
      <c r="M295" s="194"/>
      <c r="N295" s="195"/>
      <c r="O295" s="77"/>
      <c r="P295" s="77"/>
      <c r="Q295" s="77"/>
      <c r="R295" s="77"/>
      <c r="S295" s="77"/>
      <c r="T295" s="7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T295" s="19" t="s">
        <v>237</v>
      </c>
      <c r="AU295" s="19" t="s">
        <v>89</v>
      </c>
    </row>
    <row r="296" s="2" customFormat="1">
      <c r="A296" s="38"/>
      <c r="B296" s="39"/>
      <c r="C296" s="38"/>
      <c r="D296" s="199" t="s">
        <v>397</v>
      </c>
      <c r="E296" s="38"/>
      <c r="F296" s="200" t="s">
        <v>4109</v>
      </c>
      <c r="G296" s="38"/>
      <c r="H296" s="38"/>
      <c r="I296" s="193"/>
      <c r="J296" s="38"/>
      <c r="K296" s="38"/>
      <c r="L296" s="39"/>
      <c r="M296" s="194"/>
      <c r="N296" s="195"/>
      <c r="O296" s="77"/>
      <c r="P296" s="77"/>
      <c r="Q296" s="77"/>
      <c r="R296" s="77"/>
      <c r="S296" s="77"/>
      <c r="T296" s="7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T296" s="19" t="s">
        <v>397</v>
      </c>
      <c r="AU296" s="19" t="s">
        <v>89</v>
      </c>
    </row>
    <row r="297" s="13" customFormat="1">
      <c r="A297" s="13"/>
      <c r="B297" s="205"/>
      <c r="C297" s="13"/>
      <c r="D297" s="191" t="s">
        <v>519</v>
      </c>
      <c r="E297" s="206" t="s">
        <v>1</v>
      </c>
      <c r="F297" s="207" t="s">
        <v>4265</v>
      </c>
      <c r="G297" s="13"/>
      <c r="H297" s="208">
        <v>139.40000000000001</v>
      </c>
      <c r="I297" s="209"/>
      <c r="J297" s="13"/>
      <c r="K297" s="13"/>
      <c r="L297" s="205"/>
      <c r="M297" s="210"/>
      <c r="N297" s="211"/>
      <c r="O297" s="211"/>
      <c r="P297" s="211"/>
      <c r="Q297" s="211"/>
      <c r="R297" s="211"/>
      <c r="S297" s="211"/>
      <c r="T297" s="21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06" t="s">
        <v>519</v>
      </c>
      <c r="AU297" s="206" t="s">
        <v>89</v>
      </c>
      <c r="AV297" s="13" t="s">
        <v>89</v>
      </c>
      <c r="AW297" s="13" t="s">
        <v>35</v>
      </c>
      <c r="AX297" s="13" t="s">
        <v>79</v>
      </c>
      <c r="AY297" s="206" t="s">
        <v>230</v>
      </c>
    </row>
    <row r="298" s="14" customFormat="1">
      <c r="A298" s="14"/>
      <c r="B298" s="213"/>
      <c r="C298" s="14"/>
      <c r="D298" s="191" t="s">
        <v>519</v>
      </c>
      <c r="E298" s="214" t="s">
        <v>1</v>
      </c>
      <c r="F298" s="215" t="s">
        <v>534</v>
      </c>
      <c r="G298" s="14"/>
      <c r="H298" s="216">
        <v>139.40000000000001</v>
      </c>
      <c r="I298" s="217"/>
      <c r="J298" s="14"/>
      <c r="K298" s="14"/>
      <c r="L298" s="213"/>
      <c r="M298" s="218"/>
      <c r="N298" s="219"/>
      <c r="O298" s="219"/>
      <c r="P298" s="219"/>
      <c r="Q298" s="219"/>
      <c r="R298" s="219"/>
      <c r="S298" s="219"/>
      <c r="T298" s="22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14" t="s">
        <v>519</v>
      </c>
      <c r="AU298" s="214" t="s">
        <v>89</v>
      </c>
      <c r="AV298" s="14" t="s">
        <v>235</v>
      </c>
      <c r="AW298" s="14" t="s">
        <v>35</v>
      </c>
      <c r="AX298" s="14" t="s">
        <v>87</v>
      </c>
      <c r="AY298" s="214" t="s">
        <v>230</v>
      </c>
    </row>
    <row r="299" s="2" customFormat="1" ht="16.5" customHeight="1">
      <c r="A299" s="38"/>
      <c r="B299" s="177"/>
      <c r="C299" s="178" t="s">
        <v>360</v>
      </c>
      <c r="D299" s="178" t="s">
        <v>231</v>
      </c>
      <c r="E299" s="179" t="s">
        <v>4137</v>
      </c>
      <c r="F299" s="180" t="s">
        <v>4138</v>
      </c>
      <c r="G299" s="181" t="s">
        <v>543</v>
      </c>
      <c r="H299" s="182">
        <v>139.40000000000001</v>
      </c>
      <c r="I299" s="183"/>
      <c r="J299" s="184">
        <f>ROUND(I299*H299,2)</f>
        <v>0</v>
      </c>
      <c r="K299" s="180" t="s">
        <v>515</v>
      </c>
      <c r="L299" s="39"/>
      <c r="M299" s="185" t="s">
        <v>1</v>
      </c>
      <c r="N299" s="186" t="s">
        <v>44</v>
      </c>
      <c r="O299" s="77"/>
      <c r="P299" s="187">
        <f>O299*H299</f>
        <v>0</v>
      </c>
      <c r="Q299" s="187">
        <v>7.3499999999999998E-05</v>
      </c>
      <c r="R299" s="187">
        <f>Q299*H299</f>
        <v>0.010245900000000001</v>
      </c>
      <c r="S299" s="187">
        <v>0</v>
      </c>
      <c r="T299" s="188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189" t="s">
        <v>235</v>
      </c>
      <c r="AT299" s="189" t="s">
        <v>231</v>
      </c>
      <c r="AU299" s="189" t="s">
        <v>89</v>
      </c>
      <c r="AY299" s="19" t="s">
        <v>230</v>
      </c>
      <c r="BE299" s="190">
        <f>IF(N299="základní",J299,0)</f>
        <v>0</v>
      </c>
      <c r="BF299" s="190">
        <f>IF(N299="snížená",J299,0)</f>
        <v>0</v>
      </c>
      <c r="BG299" s="190">
        <f>IF(N299="zákl. přenesená",J299,0)</f>
        <v>0</v>
      </c>
      <c r="BH299" s="190">
        <f>IF(N299="sníž. přenesená",J299,0)</f>
        <v>0</v>
      </c>
      <c r="BI299" s="190">
        <f>IF(N299="nulová",J299,0)</f>
        <v>0</v>
      </c>
      <c r="BJ299" s="19" t="s">
        <v>87</v>
      </c>
      <c r="BK299" s="190">
        <f>ROUND(I299*H299,2)</f>
        <v>0</v>
      </c>
      <c r="BL299" s="19" t="s">
        <v>235</v>
      </c>
      <c r="BM299" s="189" t="s">
        <v>4325</v>
      </c>
    </row>
    <row r="300" s="2" customFormat="1">
      <c r="A300" s="38"/>
      <c r="B300" s="39"/>
      <c r="C300" s="38"/>
      <c r="D300" s="191" t="s">
        <v>237</v>
      </c>
      <c r="E300" s="38"/>
      <c r="F300" s="192" t="s">
        <v>4140</v>
      </c>
      <c r="G300" s="38"/>
      <c r="H300" s="38"/>
      <c r="I300" s="193"/>
      <c r="J300" s="38"/>
      <c r="K300" s="38"/>
      <c r="L300" s="39"/>
      <c r="M300" s="194"/>
      <c r="N300" s="195"/>
      <c r="O300" s="77"/>
      <c r="P300" s="77"/>
      <c r="Q300" s="77"/>
      <c r="R300" s="77"/>
      <c r="S300" s="77"/>
      <c r="T300" s="7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T300" s="19" t="s">
        <v>237</v>
      </c>
      <c r="AU300" s="19" t="s">
        <v>89</v>
      </c>
    </row>
    <row r="301" s="2" customFormat="1">
      <c r="A301" s="38"/>
      <c r="B301" s="39"/>
      <c r="C301" s="38"/>
      <c r="D301" s="199" t="s">
        <v>397</v>
      </c>
      <c r="E301" s="38"/>
      <c r="F301" s="200" t="s">
        <v>4141</v>
      </c>
      <c r="G301" s="38"/>
      <c r="H301" s="38"/>
      <c r="I301" s="193"/>
      <c r="J301" s="38"/>
      <c r="K301" s="38"/>
      <c r="L301" s="39"/>
      <c r="M301" s="194"/>
      <c r="N301" s="195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397</v>
      </c>
      <c r="AU301" s="19" t="s">
        <v>89</v>
      </c>
    </row>
    <row r="302" s="13" customFormat="1">
      <c r="A302" s="13"/>
      <c r="B302" s="205"/>
      <c r="C302" s="13"/>
      <c r="D302" s="191" t="s">
        <v>519</v>
      </c>
      <c r="E302" s="206" t="s">
        <v>1</v>
      </c>
      <c r="F302" s="207" t="s">
        <v>4265</v>
      </c>
      <c r="G302" s="13"/>
      <c r="H302" s="208">
        <v>139.40000000000001</v>
      </c>
      <c r="I302" s="209"/>
      <c r="J302" s="13"/>
      <c r="K302" s="13"/>
      <c r="L302" s="205"/>
      <c r="M302" s="210"/>
      <c r="N302" s="211"/>
      <c r="O302" s="211"/>
      <c r="P302" s="211"/>
      <c r="Q302" s="211"/>
      <c r="R302" s="211"/>
      <c r="S302" s="211"/>
      <c r="T302" s="21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06" t="s">
        <v>519</v>
      </c>
      <c r="AU302" s="206" t="s">
        <v>89</v>
      </c>
      <c r="AV302" s="13" t="s">
        <v>89</v>
      </c>
      <c r="AW302" s="13" t="s">
        <v>35</v>
      </c>
      <c r="AX302" s="13" t="s">
        <v>79</v>
      </c>
      <c r="AY302" s="206" t="s">
        <v>230</v>
      </c>
    </row>
    <row r="303" s="14" customFormat="1">
      <c r="A303" s="14"/>
      <c r="B303" s="213"/>
      <c r="C303" s="14"/>
      <c r="D303" s="191" t="s">
        <v>519</v>
      </c>
      <c r="E303" s="214" t="s">
        <v>1</v>
      </c>
      <c r="F303" s="215" t="s">
        <v>534</v>
      </c>
      <c r="G303" s="14"/>
      <c r="H303" s="216">
        <v>139.40000000000001</v>
      </c>
      <c r="I303" s="217"/>
      <c r="J303" s="14"/>
      <c r="K303" s="14"/>
      <c r="L303" s="213"/>
      <c r="M303" s="218"/>
      <c r="N303" s="219"/>
      <c r="O303" s="219"/>
      <c r="P303" s="219"/>
      <c r="Q303" s="219"/>
      <c r="R303" s="219"/>
      <c r="S303" s="219"/>
      <c r="T303" s="220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14" t="s">
        <v>519</v>
      </c>
      <c r="AU303" s="214" t="s">
        <v>89</v>
      </c>
      <c r="AV303" s="14" t="s">
        <v>235</v>
      </c>
      <c r="AW303" s="14" t="s">
        <v>35</v>
      </c>
      <c r="AX303" s="14" t="s">
        <v>87</v>
      </c>
      <c r="AY303" s="214" t="s">
        <v>230</v>
      </c>
    </row>
    <row r="304" s="12" customFormat="1" ht="22.8" customHeight="1">
      <c r="A304" s="12"/>
      <c r="B304" s="166"/>
      <c r="C304" s="12"/>
      <c r="D304" s="167" t="s">
        <v>78</v>
      </c>
      <c r="E304" s="197" t="s">
        <v>1121</v>
      </c>
      <c r="F304" s="197" t="s">
        <v>4151</v>
      </c>
      <c r="G304" s="12"/>
      <c r="H304" s="12"/>
      <c r="I304" s="169"/>
      <c r="J304" s="198">
        <f>BK304</f>
        <v>0</v>
      </c>
      <c r="K304" s="12"/>
      <c r="L304" s="166"/>
      <c r="M304" s="171"/>
      <c r="N304" s="172"/>
      <c r="O304" s="172"/>
      <c r="P304" s="173">
        <f>SUM(P305:P325)</f>
        <v>0</v>
      </c>
      <c r="Q304" s="172"/>
      <c r="R304" s="173">
        <f>SUM(R305:R325)</f>
        <v>2.0592000000000001</v>
      </c>
      <c r="S304" s="172"/>
      <c r="T304" s="174">
        <f>SUM(T305:T325)</f>
        <v>0</v>
      </c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R304" s="167" t="s">
        <v>87</v>
      </c>
      <c r="AT304" s="175" t="s">
        <v>78</v>
      </c>
      <c r="AU304" s="175" t="s">
        <v>87</v>
      </c>
      <c r="AY304" s="167" t="s">
        <v>230</v>
      </c>
      <c r="BK304" s="176">
        <f>SUM(BK305:BK325)</f>
        <v>0</v>
      </c>
    </row>
    <row r="305" s="2" customFormat="1" ht="16.5" customHeight="1">
      <c r="A305" s="38"/>
      <c r="B305" s="177"/>
      <c r="C305" s="178" t="s">
        <v>367</v>
      </c>
      <c r="D305" s="178" t="s">
        <v>231</v>
      </c>
      <c r="E305" s="179" t="s">
        <v>4326</v>
      </c>
      <c r="F305" s="180" t="s">
        <v>4327</v>
      </c>
      <c r="G305" s="181" t="s">
        <v>458</v>
      </c>
      <c r="H305" s="182">
        <v>26</v>
      </c>
      <c r="I305" s="183"/>
      <c r="J305" s="184">
        <f>ROUND(I305*H305,2)</f>
        <v>0</v>
      </c>
      <c r="K305" s="180" t="s">
        <v>515</v>
      </c>
      <c r="L305" s="39"/>
      <c r="M305" s="185" t="s">
        <v>1</v>
      </c>
      <c r="N305" s="186" t="s">
        <v>44</v>
      </c>
      <c r="O305" s="77"/>
      <c r="P305" s="187">
        <f>O305*H305</f>
        <v>0</v>
      </c>
      <c r="Q305" s="187">
        <v>0.040000000000000001</v>
      </c>
      <c r="R305" s="187">
        <f>Q305*H305</f>
        <v>1.04</v>
      </c>
      <c r="S305" s="187">
        <v>0</v>
      </c>
      <c r="T305" s="188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89" t="s">
        <v>235</v>
      </c>
      <c r="AT305" s="189" t="s">
        <v>231</v>
      </c>
      <c r="AU305" s="189" t="s">
        <v>89</v>
      </c>
      <c r="AY305" s="19" t="s">
        <v>230</v>
      </c>
      <c r="BE305" s="190">
        <f>IF(N305="základní",J305,0)</f>
        <v>0</v>
      </c>
      <c r="BF305" s="190">
        <f>IF(N305="snížená",J305,0)</f>
        <v>0</v>
      </c>
      <c r="BG305" s="190">
        <f>IF(N305="zákl. přenesená",J305,0)</f>
        <v>0</v>
      </c>
      <c r="BH305" s="190">
        <f>IF(N305="sníž. přenesená",J305,0)</f>
        <v>0</v>
      </c>
      <c r="BI305" s="190">
        <f>IF(N305="nulová",J305,0)</f>
        <v>0</v>
      </c>
      <c r="BJ305" s="19" t="s">
        <v>87</v>
      </c>
      <c r="BK305" s="190">
        <f>ROUND(I305*H305,2)</f>
        <v>0</v>
      </c>
      <c r="BL305" s="19" t="s">
        <v>235</v>
      </c>
      <c r="BM305" s="189" t="s">
        <v>4328</v>
      </c>
    </row>
    <row r="306" s="2" customFormat="1">
      <c r="A306" s="38"/>
      <c r="B306" s="39"/>
      <c r="C306" s="38"/>
      <c r="D306" s="191" t="s">
        <v>237</v>
      </c>
      <c r="E306" s="38"/>
      <c r="F306" s="192" t="s">
        <v>4329</v>
      </c>
      <c r="G306" s="38"/>
      <c r="H306" s="38"/>
      <c r="I306" s="193"/>
      <c r="J306" s="38"/>
      <c r="K306" s="38"/>
      <c r="L306" s="39"/>
      <c r="M306" s="194"/>
      <c r="N306" s="195"/>
      <c r="O306" s="77"/>
      <c r="P306" s="77"/>
      <c r="Q306" s="77"/>
      <c r="R306" s="77"/>
      <c r="S306" s="77"/>
      <c r="T306" s="7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T306" s="19" t="s">
        <v>237</v>
      </c>
      <c r="AU306" s="19" t="s">
        <v>89</v>
      </c>
    </row>
    <row r="307" s="2" customFormat="1">
      <c r="A307" s="38"/>
      <c r="B307" s="39"/>
      <c r="C307" s="38"/>
      <c r="D307" s="199" t="s">
        <v>397</v>
      </c>
      <c r="E307" s="38"/>
      <c r="F307" s="200" t="s">
        <v>4330</v>
      </c>
      <c r="G307" s="38"/>
      <c r="H307" s="38"/>
      <c r="I307" s="193"/>
      <c r="J307" s="38"/>
      <c r="K307" s="38"/>
      <c r="L307" s="39"/>
      <c r="M307" s="194"/>
      <c r="N307" s="195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397</v>
      </c>
      <c r="AU307" s="19" t="s">
        <v>89</v>
      </c>
    </row>
    <row r="308" s="13" customFormat="1">
      <c r="A308" s="13"/>
      <c r="B308" s="205"/>
      <c r="C308" s="13"/>
      <c r="D308" s="191" t="s">
        <v>519</v>
      </c>
      <c r="E308" s="206" t="s">
        <v>1</v>
      </c>
      <c r="F308" s="207" t="s">
        <v>4331</v>
      </c>
      <c r="G308" s="13"/>
      <c r="H308" s="208">
        <v>26</v>
      </c>
      <c r="I308" s="209"/>
      <c r="J308" s="13"/>
      <c r="K308" s="13"/>
      <c r="L308" s="205"/>
      <c r="M308" s="210"/>
      <c r="N308" s="211"/>
      <c r="O308" s="211"/>
      <c r="P308" s="211"/>
      <c r="Q308" s="211"/>
      <c r="R308" s="211"/>
      <c r="S308" s="211"/>
      <c r="T308" s="21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06" t="s">
        <v>519</v>
      </c>
      <c r="AU308" s="206" t="s">
        <v>89</v>
      </c>
      <c r="AV308" s="13" t="s">
        <v>89</v>
      </c>
      <c r="AW308" s="13" t="s">
        <v>35</v>
      </c>
      <c r="AX308" s="13" t="s">
        <v>79</v>
      </c>
      <c r="AY308" s="206" t="s">
        <v>230</v>
      </c>
    </row>
    <row r="309" s="14" customFormat="1">
      <c r="A309" s="14"/>
      <c r="B309" s="213"/>
      <c r="C309" s="14"/>
      <c r="D309" s="191" t="s">
        <v>519</v>
      </c>
      <c r="E309" s="214" t="s">
        <v>1</v>
      </c>
      <c r="F309" s="215" t="s">
        <v>534</v>
      </c>
      <c r="G309" s="14"/>
      <c r="H309" s="216">
        <v>26</v>
      </c>
      <c r="I309" s="217"/>
      <c r="J309" s="14"/>
      <c r="K309" s="14"/>
      <c r="L309" s="213"/>
      <c r="M309" s="218"/>
      <c r="N309" s="219"/>
      <c r="O309" s="219"/>
      <c r="P309" s="219"/>
      <c r="Q309" s="219"/>
      <c r="R309" s="219"/>
      <c r="S309" s="219"/>
      <c r="T309" s="220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14" t="s">
        <v>519</v>
      </c>
      <c r="AU309" s="214" t="s">
        <v>89</v>
      </c>
      <c r="AV309" s="14" t="s">
        <v>235</v>
      </c>
      <c r="AW309" s="14" t="s">
        <v>35</v>
      </c>
      <c r="AX309" s="14" t="s">
        <v>87</v>
      </c>
      <c r="AY309" s="214" t="s">
        <v>230</v>
      </c>
    </row>
    <row r="310" s="2" customFormat="1" ht="16.5" customHeight="1">
      <c r="A310" s="38"/>
      <c r="B310" s="177"/>
      <c r="C310" s="236" t="s">
        <v>373</v>
      </c>
      <c r="D310" s="236" t="s">
        <v>745</v>
      </c>
      <c r="E310" s="237" t="s">
        <v>4332</v>
      </c>
      <c r="F310" s="238" t="s">
        <v>4333</v>
      </c>
      <c r="G310" s="239" t="s">
        <v>458</v>
      </c>
      <c r="H310" s="240">
        <v>26</v>
      </c>
      <c r="I310" s="241"/>
      <c r="J310" s="242">
        <f>ROUND(I310*H310,2)</f>
        <v>0</v>
      </c>
      <c r="K310" s="238" t="s">
        <v>515</v>
      </c>
      <c r="L310" s="243"/>
      <c r="M310" s="244" t="s">
        <v>1</v>
      </c>
      <c r="N310" s="245" t="s">
        <v>44</v>
      </c>
      <c r="O310" s="77"/>
      <c r="P310" s="187">
        <f>O310*H310</f>
        <v>0</v>
      </c>
      <c r="Q310" s="187">
        <v>0.0079000000000000008</v>
      </c>
      <c r="R310" s="187">
        <f>Q310*H310</f>
        <v>0.20540000000000003</v>
      </c>
      <c r="S310" s="187">
        <v>0</v>
      </c>
      <c r="T310" s="188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89" t="s">
        <v>260</v>
      </c>
      <c r="AT310" s="189" t="s">
        <v>745</v>
      </c>
      <c r="AU310" s="189" t="s">
        <v>89</v>
      </c>
      <c r="AY310" s="19" t="s">
        <v>230</v>
      </c>
      <c r="BE310" s="190">
        <f>IF(N310="základní",J310,0)</f>
        <v>0</v>
      </c>
      <c r="BF310" s="190">
        <f>IF(N310="snížená",J310,0)</f>
        <v>0</v>
      </c>
      <c r="BG310" s="190">
        <f>IF(N310="zákl. přenesená",J310,0)</f>
        <v>0</v>
      </c>
      <c r="BH310" s="190">
        <f>IF(N310="sníž. přenesená",J310,0)</f>
        <v>0</v>
      </c>
      <c r="BI310" s="190">
        <f>IF(N310="nulová",J310,0)</f>
        <v>0</v>
      </c>
      <c r="BJ310" s="19" t="s">
        <v>87</v>
      </c>
      <c r="BK310" s="190">
        <f>ROUND(I310*H310,2)</f>
        <v>0</v>
      </c>
      <c r="BL310" s="19" t="s">
        <v>235</v>
      </c>
      <c r="BM310" s="189" t="s">
        <v>4334</v>
      </c>
    </row>
    <row r="311" s="2" customFormat="1">
      <c r="A311" s="38"/>
      <c r="B311" s="39"/>
      <c r="C311" s="38"/>
      <c r="D311" s="191" t="s">
        <v>237</v>
      </c>
      <c r="E311" s="38"/>
      <c r="F311" s="192" t="s">
        <v>4333</v>
      </c>
      <c r="G311" s="38"/>
      <c r="H311" s="38"/>
      <c r="I311" s="193"/>
      <c r="J311" s="38"/>
      <c r="K311" s="38"/>
      <c r="L311" s="39"/>
      <c r="M311" s="194"/>
      <c r="N311" s="195"/>
      <c r="O311" s="77"/>
      <c r="P311" s="77"/>
      <c r="Q311" s="77"/>
      <c r="R311" s="77"/>
      <c r="S311" s="77"/>
      <c r="T311" s="7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19" t="s">
        <v>237</v>
      </c>
      <c r="AU311" s="19" t="s">
        <v>89</v>
      </c>
    </row>
    <row r="312" s="13" customFormat="1">
      <c r="A312" s="13"/>
      <c r="B312" s="205"/>
      <c r="C312" s="13"/>
      <c r="D312" s="191" t="s">
        <v>519</v>
      </c>
      <c r="E312" s="206" t="s">
        <v>1</v>
      </c>
      <c r="F312" s="207" t="s">
        <v>4331</v>
      </c>
      <c r="G312" s="13"/>
      <c r="H312" s="208">
        <v>26</v>
      </c>
      <c r="I312" s="209"/>
      <c r="J312" s="13"/>
      <c r="K312" s="13"/>
      <c r="L312" s="205"/>
      <c r="M312" s="210"/>
      <c r="N312" s="211"/>
      <c r="O312" s="211"/>
      <c r="P312" s="211"/>
      <c r="Q312" s="211"/>
      <c r="R312" s="211"/>
      <c r="S312" s="211"/>
      <c r="T312" s="21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06" t="s">
        <v>519</v>
      </c>
      <c r="AU312" s="206" t="s">
        <v>89</v>
      </c>
      <c r="AV312" s="13" t="s">
        <v>89</v>
      </c>
      <c r="AW312" s="13" t="s">
        <v>35</v>
      </c>
      <c r="AX312" s="13" t="s">
        <v>79</v>
      </c>
      <c r="AY312" s="206" t="s">
        <v>230</v>
      </c>
    </row>
    <row r="313" s="14" customFormat="1">
      <c r="A313" s="14"/>
      <c r="B313" s="213"/>
      <c r="C313" s="14"/>
      <c r="D313" s="191" t="s">
        <v>519</v>
      </c>
      <c r="E313" s="214" t="s">
        <v>1</v>
      </c>
      <c r="F313" s="215" t="s">
        <v>534</v>
      </c>
      <c r="G313" s="14"/>
      <c r="H313" s="216">
        <v>26</v>
      </c>
      <c r="I313" s="217"/>
      <c r="J313" s="14"/>
      <c r="K313" s="14"/>
      <c r="L313" s="213"/>
      <c r="M313" s="218"/>
      <c r="N313" s="219"/>
      <c r="O313" s="219"/>
      <c r="P313" s="219"/>
      <c r="Q313" s="219"/>
      <c r="R313" s="219"/>
      <c r="S313" s="219"/>
      <c r="T313" s="220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14" t="s">
        <v>519</v>
      </c>
      <c r="AU313" s="214" t="s">
        <v>89</v>
      </c>
      <c r="AV313" s="14" t="s">
        <v>235</v>
      </c>
      <c r="AW313" s="14" t="s">
        <v>35</v>
      </c>
      <c r="AX313" s="14" t="s">
        <v>87</v>
      </c>
      <c r="AY313" s="214" t="s">
        <v>230</v>
      </c>
    </row>
    <row r="314" s="2" customFormat="1" ht="16.5" customHeight="1">
      <c r="A314" s="38"/>
      <c r="B314" s="177"/>
      <c r="C314" s="236" t="s">
        <v>377</v>
      </c>
      <c r="D314" s="236" t="s">
        <v>745</v>
      </c>
      <c r="E314" s="237" t="s">
        <v>4335</v>
      </c>
      <c r="F314" s="238" t="s">
        <v>4336</v>
      </c>
      <c r="G314" s="239" t="s">
        <v>458</v>
      </c>
      <c r="H314" s="240">
        <v>26</v>
      </c>
      <c r="I314" s="241"/>
      <c r="J314" s="242">
        <f>ROUND(I314*H314,2)</f>
        <v>0</v>
      </c>
      <c r="K314" s="238" t="s">
        <v>515</v>
      </c>
      <c r="L314" s="243"/>
      <c r="M314" s="244" t="s">
        <v>1</v>
      </c>
      <c r="N314" s="245" t="s">
        <v>44</v>
      </c>
      <c r="O314" s="77"/>
      <c r="P314" s="187">
        <f>O314*H314</f>
        <v>0</v>
      </c>
      <c r="Q314" s="187">
        <v>0.00029999999999999997</v>
      </c>
      <c r="R314" s="187">
        <f>Q314*H314</f>
        <v>0.0077999999999999996</v>
      </c>
      <c r="S314" s="187">
        <v>0</v>
      </c>
      <c r="T314" s="188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89" t="s">
        <v>260</v>
      </c>
      <c r="AT314" s="189" t="s">
        <v>745</v>
      </c>
      <c r="AU314" s="189" t="s">
        <v>89</v>
      </c>
      <c r="AY314" s="19" t="s">
        <v>230</v>
      </c>
      <c r="BE314" s="190">
        <f>IF(N314="základní",J314,0)</f>
        <v>0</v>
      </c>
      <c r="BF314" s="190">
        <f>IF(N314="snížená",J314,0)</f>
        <v>0</v>
      </c>
      <c r="BG314" s="190">
        <f>IF(N314="zákl. přenesená",J314,0)</f>
        <v>0</v>
      </c>
      <c r="BH314" s="190">
        <f>IF(N314="sníž. přenesená",J314,0)</f>
        <v>0</v>
      </c>
      <c r="BI314" s="190">
        <f>IF(N314="nulová",J314,0)</f>
        <v>0</v>
      </c>
      <c r="BJ314" s="19" t="s">
        <v>87</v>
      </c>
      <c r="BK314" s="190">
        <f>ROUND(I314*H314,2)</f>
        <v>0</v>
      </c>
      <c r="BL314" s="19" t="s">
        <v>235</v>
      </c>
      <c r="BM314" s="189" t="s">
        <v>4337</v>
      </c>
    </row>
    <row r="315" s="2" customFormat="1">
      <c r="A315" s="38"/>
      <c r="B315" s="39"/>
      <c r="C315" s="38"/>
      <c r="D315" s="191" t="s">
        <v>237</v>
      </c>
      <c r="E315" s="38"/>
      <c r="F315" s="192" t="s">
        <v>4336</v>
      </c>
      <c r="G315" s="38"/>
      <c r="H315" s="38"/>
      <c r="I315" s="193"/>
      <c r="J315" s="38"/>
      <c r="K315" s="38"/>
      <c r="L315" s="39"/>
      <c r="M315" s="194"/>
      <c r="N315" s="195"/>
      <c r="O315" s="77"/>
      <c r="P315" s="77"/>
      <c r="Q315" s="77"/>
      <c r="R315" s="77"/>
      <c r="S315" s="77"/>
      <c r="T315" s="7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19" t="s">
        <v>237</v>
      </c>
      <c r="AU315" s="19" t="s">
        <v>89</v>
      </c>
    </row>
    <row r="316" s="13" customFormat="1">
      <c r="A316" s="13"/>
      <c r="B316" s="205"/>
      <c r="C316" s="13"/>
      <c r="D316" s="191" t="s">
        <v>519</v>
      </c>
      <c r="E316" s="206" t="s">
        <v>1</v>
      </c>
      <c r="F316" s="207" t="s">
        <v>4331</v>
      </c>
      <c r="G316" s="13"/>
      <c r="H316" s="208">
        <v>26</v>
      </c>
      <c r="I316" s="209"/>
      <c r="J316" s="13"/>
      <c r="K316" s="13"/>
      <c r="L316" s="205"/>
      <c r="M316" s="210"/>
      <c r="N316" s="211"/>
      <c r="O316" s="211"/>
      <c r="P316" s="211"/>
      <c r="Q316" s="211"/>
      <c r="R316" s="211"/>
      <c r="S316" s="211"/>
      <c r="T316" s="21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06" t="s">
        <v>519</v>
      </c>
      <c r="AU316" s="206" t="s">
        <v>89</v>
      </c>
      <c r="AV316" s="13" t="s">
        <v>89</v>
      </c>
      <c r="AW316" s="13" t="s">
        <v>35</v>
      </c>
      <c r="AX316" s="13" t="s">
        <v>79</v>
      </c>
      <c r="AY316" s="206" t="s">
        <v>230</v>
      </c>
    </row>
    <row r="317" s="14" customFormat="1">
      <c r="A317" s="14"/>
      <c r="B317" s="213"/>
      <c r="C317" s="14"/>
      <c r="D317" s="191" t="s">
        <v>519</v>
      </c>
      <c r="E317" s="214" t="s">
        <v>1</v>
      </c>
      <c r="F317" s="215" t="s">
        <v>534</v>
      </c>
      <c r="G317" s="14"/>
      <c r="H317" s="216">
        <v>26</v>
      </c>
      <c r="I317" s="217"/>
      <c r="J317" s="14"/>
      <c r="K317" s="14"/>
      <c r="L317" s="213"/>
      <c r="M317" s="218"/>
      <c r="N317" s="219"/>
      <c r="O317" s="219"/>
      <c r="P317" s="219"/>
      <c r="Q317" s="219"/>
      <c r="R317" s="219"/>
      <c r="S317" s="219"/>
      <c r="T317" s="220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14" t="s">
        <v>519</v>
      </c>
      <c r="AU317" s="214" t="s">
        <v>89</v>
      </c>
      <c r="AV317" s="14" t="s">
        <v>235</v>
      </c>
      <c r="AW317" s="14" t="s">
        <v>35</v>
      </c>
      <c r="AX317" s="14" t="s">
        <v>87</v>
      </c>
      <c r="AY317" s="214" t="s">
        <v>230</v>
      </c>
    </row>
    <row r="318" s="2" customFormat="1" ht="16.5" customHeight="1">
      <c r="A318" s="38"/>
      <c r="B318" s="177"/>
      <c r="C318" s="178" t="s">
        <v>381</v>
      </c>
      <c r="D318" s="178" t="s">
        <v>231</v>
      </c>
      <c r="E318" s="179" t="s">
        <v>4212</v>
      </c>
      <c r="F318" s="180" t="s">
        <v>4213</v>
      </c>
      <c r="G318" s="181" t="s">
        <v>458</v>
      </c>
      <c r="H318" s="182">
        <v>26</v>
      </c>
      <c r="I318" s="183"/>
      <c r="J318" s="184">
        <f>ROUND(I318*H318,2)</f>
        <v>0</v>
      </c>
      <c r="K318" s="180" t="s">
        <v>1</v>
      </c>
      <c r="L318" s="39"/>
      <c r="M318" s="185" t="s">
        <v>1</v>
      </c>
      <c r="N318" s="186" t="s">
        <v>44</v>
      </c>
      <c r="O318" s="77"/>
      <c r="P318" s="187">
        <f>O318*H318</f>
        <v>0</v>
      </c>
      <c r="Q318" s="187">
        <v>0</v>
      </c>
      <c r="R318" s="187">
        <f>Q318*H318</f>
        <v>0</v>
      </c>
      <c r="S318" s="187">
        <v>0</v>
      </c>
      <c r="T318" s="188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89" t="s">
        <v>970</v>
      </c>
      <c r="AT318" s="189" t="s">
        <v>231</v>
      </c>
      <c r="AU318" s="189" t="s">
        <v>89</v>
      </c>
      <c r="AY318" s="19" t="s">
        <v>230</v>
      </c>
      <c r="BE318" s="190">
        <f>IF(N318="základní",J318,0)</f>
        <v>0</v>
      </c>
      <c r="BF318" s="190">
        <f>IF(N318="snížená",J318,0)</f>
        <v>0</v>
      </c>
      <c r="BG318" s="190">
        <f>IF(N318="zákl. přenesená",J318,0)</f>
        <v>0</v>
      </c>
      <c r="BH318" s="190">
        <f>IF(N318="sníž. přenesená",J318,0)</f>
        <v>0</v>
      </c>
      <c r="BI318" s="190">
        <f>IF(N318="nulová",J318,0)</f>
        <v>0</v>
      </c>
      <c r="BJ318" s="19" t="s">
        <v>87</v>
      </c>
      <c r="BK318" s="190">
        <f>ROUND(I318*H318,2)</f>
        <v>0</v>
      </c>
      <c r="BL318" s="19" t="s">
        <v>970</v>
      </c>
      <c r="BM318" s="189" t="s">
        <v>4338</v>
      </c>
    </row>
    <row r="319" s="2" customFormat="1">
      <c r="A319" s="38"/>
      <c r="B319" s="39"/>
      <c r="C319" s="38"/>
      <c r="D319" s="191" t="s">
        <v>237</v>
      </c>
      <c r="E319" s="38"/>
      <c r="F319" s="192" t="s">
        <v>4213</v>
      </c>
      <c r="G319" s="38"/>
      <c r="H319" s="38"/>
      <c r="I319" s="193"/>
      <c r="J319" s="38"/>
      <c r="K319" s="38"/>
      <c r="L319" s="39"/>
      <c r="M319" s="194"/>
      <c r="N319" s="195"/>
      <c r="O319" s="77"/>
      <c r="P319" s="77"/>
      <c r="Q319" s="77"/>
      <c r="R319" s="77"/>
      <c r="S319" s="77"/>
      <c r="T319" s="7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19" t="s">
        <v>237</v>
      </c>
      <c r="AU319" s="19" t="s">
        <v>89</v>
      </c>
    </row>
    <row r="320" s="2" customFormat="1" ht="16.5" customHeight="1">
      <c r="A320" s="38"/>
      <c r="B320" s="177"/>
      <c r="C320" s="178" t="s">
        <v>386</v>
      </c>
      <c r="D320" s="178" t="s">
        <v>231</v>
      </c>
      <c r="E320" s="179" t="s">
        <v>4215</v>
      </c>
      <c r="F320" s="180" t="s">
        <v>4216</v>
      </c>
      <c r="G320" s="181" t="s">
        <v>458</v>
      </c>
      <c r="H320" s="182">
        <v>26</v>
      </c>
      <c r="I320" s="183"/>
      <c r="J320" s="184">
        <f>ROUND(I320*H320,2)</f>
        <v>0</v>
      </c>
      <c r="K320" s="180" t="s">
        <v>1</v>
      </c>
      <c r="L320" s="39"/>
      <c r="M320" s="185" t="s">
        <v>1</v>
      </c>
      <c r="N320" s="186" t="s">
        <v>44</v>
      </c>
      <c r="O320" s="77"/>
      <c r="P320" s="187">
        <f>O320*H320</f>
        <v>0</v>
      </c>
      <c r="Q320" s="187">
        <v>0.025000000000000001</v>
      </c>
      <c r="R320" s="187">
        <f>Q320*H320</f>
        <v>0.65000000000000002</v>
      </c>
      <c r="S320" s="187">
        <v>0</v>
      </c>
      <c r="T320" s="188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89" t="s">
        <v>235</v>
      </c>
      <c r="AT320" s="189" t="s">
        <v>231</v>
      </c>
      <c r="AU320" s="189" t="s">
        <v>89</v>
      </c>
      <c r="AY320" s="19" t="s">
        <v>230</v>
      </c>
      <c r="BE320" s="190">
        <f>IF(N320="základní",J320,0)</f>
        <v>0</v>
      </c>
      <c r="BF320" s="190">
        <f>IF(N320="snížená",J320,0)</f>
        <v>0</v>
      </c>
      <c r="BG320" s="190">
        <f>IF(N320="zákl. přenesená",J320,0)</f>
        <v>0</v>
      </c>
      <c r="BH320" s="190">
        <f>IF(N320="sníž. přenesená",J320,0)</f>
        <v>0</v>
      </c>
      <c r="BI320" s="190">
        <f>IF(N320="nulová",J320,0)</f>
        <v>0</v>
      </c>
      <c r="BJ320" s="19" t="s">
        <v>87</v>
      </c>
      <c r="BK320" s="190">
        <f>ROUND(I320*H320,2)</f>
        <v>0</v>
      </c>
      <c r="BL320" s="19" t="s">
        <v>235</v>
      </c>
      <c r="BM320" s="189" t="s">
        <v>4339</v>
      </c>
    </row>
    <row r="321" s="2" customFormat="1">
      <c r="A321" s="38"/>
      <c r="B321" s="39"/>
      <c r="C321" s="38"/>
      <c r="D321" s="191" t="s">
        <v>237</v>
      </c>
      <c r="E321" s="38"/>
      <c r="F321" s="192" t="s">
        <v>4216</v>
      </c>
      <c r="G321" s="38"/>
      <c r="H321" s="38"/>
      <c r="I321" s="193"/>
      <c r="J321" s="38"/>
      <c r="K321" s="38"/>
      <c r="L321" s="39"/>
      <c r="M321" s="194"/>
      <c r="N321" s="195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237</v>
      </c>
      <c r="AU321" s="19" t="s">
        <v>89</v>
      </c>
    </row>
    <row r="322" s="2" customFormat="1" ht="24.15" customHeight="1">
      <c r="A322" s="38"/>
      <c r="B322" s="177"/>
      <c r="C322" s="178" t="s">
        <v>391</v>
      </c>
      <c r="D322" s="178" t="s">
        <v>231</v>
      </c>
      <c r="E322" s="179" t="s">
        <v>4222</v>
      </c>
      <c r="F322" s="180" t="s">
        <v>4340</v>
      </c>
      <c r="G322" s="181" t="s">
        <v>458</v>
      </c>
      <c r="H322" s="182">
        <v>26</v>
      </c>
      <c r="I322" s="183"/>
      <c r="J322" s="184">
        <f>ROUND(I322*H322,2)</f>
        <v>0</v>
      </c>
      <c r="K322" s="180" t="s">
        <v>1</v>
      </c>
      <c r="L322" s="39"/>
      <c r="M322" s="185" t="s">
        <v>1</v>
      </c>
      <c r="N322" s="186" t="s">
        <v>44</v>
      </c>
      <c r="O322" s="77"/>
      <c r="P322" s="187">
        <f>O322*H322</f>
        <v>0</v>
      </c>
      <c r="Q322" s="187">
        <v>0.0060000000000000001</v>
      </c>
      <c r="R322" s="187">
        <f>Q322*H322</f>
        <v>0.156</v>
      </c>
      <c r="S322" s="187">
        <v>0</v>
      </c>
      <c r="T322" s="188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89" t="s">
        <v>235</v>
      </c>
      <c r="AT322" s="189" t="s">
        <v>231</v>
      </c>
      <c r="AU322" s="189" t="s">
        <v>89</v>
      </c>
      <c r="AY322" s="19" t="s">
        <v>230</v>
      </c>
      <c r="BE322" s="190">
        <f>IF(N322="základní",J322,0)</f>
        <v>0</v>
      </c>
      <c r="BF322" s="190">
        <f>IF(N322="snížená",J322,0)</f>
        <v>0</v>
      </c>
      <c r="BG322" s="190">
        <f>IF(N322="zákl. přenesená",J322,0)</f>
        <v>0</v>
      </c>
      <c r="BH322" s="190">
        <f>IF(N322="sníž. přenesená",J322,0)</f>
        <v>0</v>
      </c>
      <c r="BI322" s="190">
        <f>IF(N322="nulová",J322,0)</f>
        <v>0</v>
      </c>
      <c r="BJ322" s="19" t="s">
        <v>87</v>
      </c>
      <c r="BK322" s="190">
        <f>ROUND(I322*H322,2)</f>
        <v>0</v>
      </c>
      <c r="BL322" s="19" t="s">
        <v>235</v>
      </c>
      <c r="BM322" s="189" t="s">
        <v>4341</v>
      </c>
    </row>
    <row r="323" s="2" customFormat="1">
      <c r="A323" s="38"/>
      <c r="B323" s="39"/>
      <c r="C323" s="38"/>
      <c r="D323" s="191" t="s">
        <v>237</v>
      </c>
      <c r="E323" s="38"/>
      <c r="F323" s="192" t="s">
        <v>4340</v>
      </c>
      <c r="G323" s="38"/>
      <c r="H323" s="38"/>
      <c r="I323" s="193"/>
      <c r="J323" s="38"/>
      <c r="K323" s="38"/>
      <c r="L323" s="39"/>
      <c r="M323" s="194"/>
      <c r="N323" s="195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237</v>
      </c>
      <c r="AU323" s="19" t="s">
        <v>89</v>
      </c>
    </row>
    <row r="324" s="13" customFormat="1">
      <c r="A324" s="13"/>
      <c r="B324" s="205"/>
      <c r="C324" s="13"/>
      <c r="D324" s="191" t="s">
        <v>519</v>
      </c>
      <c r="E324" s="206" t="s">
        <v>1</v>
      </c>
      <c r="F324" s="207" t="s">
        <v>4331</v>
      </c>
      <c r="G324" s="13"/>
      <c r="H324" s="208">
        <v>26</v>
      </c>
      <c r="I324" s="209"/>
      <c r="J324" s="13"/>
      <c r="K324" s="13"/>
      <c r="L324" s="205"/>
      <c r="M324" s="210"/>
      <c r="N324" s="211"/>
      <c r="O324" s="211"/>
      <c r="P324" s="211"/>
      <c r="Q324" s="211"/>
      <c r="R324" s="211"/>
      <c r="S324" s="211"/>
      <c r="T324" s="21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06" t="s">
        <v>519</v>
      </c>
      <c r="AU324" s="206" t="s">
        <v>89</v>
      </c>
      <c r="AV324" s="13" t="s">
        <v>89</v>
      </c>
      <c r="AW324" s="13" t="s">
        <v>35</v>
      </c>
      <c r="AX324" s="13" t="s">
        <v>79</v>
      </c>
      <c r="AY324" s="206" t="s">
        <v>230</v>
      </c>
    </row>
    <row r="325" s="14" customFormat="1">
      <c r="A325" s="14"/>
      <c r="B325" s="213"/>
      <c r="C325" s="14"/>
      <c r="D325" s="191" t="s">
        <v>519</v>
      </c>
      <c r="E325" s="214" t="s">
        <v>1</v>
      </c>
      <c r="F325" s="215" t="s">
        <v>534</v>
      </c>
      <c r="G325" s="14"/>
      <c r="H325" s="216">
        <v>26</v>
      </c>
      <c r="I325" s="217"/>
      <c r="J325" s="14"/>
      <c r="K325" s="14"/>
      <c r="L325" s="213"/>
      <c r="M325" s="218"/>
      <c r="N325" s="219"/>
      <c r="O325" s="219"/>
      <c r="P325" s="219"/>
      <c r="Q325" s="219"/>
      <c r="R325" s="219"/>
      <c r="S325" s="219"/>
      <c r="T325" s="220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14" t="s">
        <v>519</v>
      </c>
      <c r="AU325" s="214" t="s">
        <v>89</v>
      </c>
      <c r="AV325" s="14" t="s">
        <v>235</v>
      </c>
      <c r="AW325" s="14" t="s">
        <v>35</v>
      </c>
      <c r="AX325" s="14" t="s">
        <v>87</v>
      </c>
      <c r="AY325" s="214" t="s">
        <v>230</v>
      </c>
    </row>
    <row r="326" s="12" customFormat="1" ht="22.8" customHeight="1">
      <c r="A326" s="12"/>
      <c r="B326" s="166"/>
      <c r="C326" s="12"/>
      <c r="D326" s="167" t="s">
        <v>78</v>
      </c>
      <c r="E326" s="197" t="s">
        <v>1366</v>
      </c>
      <c r="F326" s="197" t="s">
        <v>1367</v>
      </c>
      <c r="G326" s="12"/>
      <c r="H326" s="12"/>
      <c r="I326" s="169"/>
      <c r="J326" s="198">
        <f>BK326</f>
        <v>0</v>
      </c>
      <c r="K326" s="12"/>
      <c r="L326" s="166"/>
      <c r="M326" s="171"/>
      <c r="N326" s="172"/>
      <c r="O326" s="172"/>
      <c r="P326" s="173">
        <f>SUM(P327:P332)</f>
        <v>0</v>
      </c>
      <c r="Q326" s="172"/>
      <c r="R326" s="173">
        <f>SUM(R327:R332)</f>
        <v>0</v>
      </c>
      <c r="S326" s="172"/>
      <c r="T326" s="174">
        <f>SUM(T327:T332)</f>
        <v>0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R326" s="167" t="s">
        <v>87</v>
      </c>
      <c r="AT326" s="175" t="s">
        <v>78</v>
      </c>
      <c r="AU326" s="175" t="s">
        <v>87</v>
      </c>
      <c r="AY326" s="167" t="s">
        <v>230</v>
      </c>
      <c r="BK326" s="176">
        <f>SUM(BK327:BK332)</f>
        <v>0</v>
      </c>
    </row>
    <row r="327" s="2" customFormat="1" ht="16.5" customHeight="1">
      <c r="A327" s="38"/>
      <c r="B327" s="177"/>
      <c r="C327" s="178" t="s">
        <v>402</v>
      </c>
      <c r="D327" s="178" t="s">
        <v>231</v>
      </c>
      <c r="E327" s="179" t="s">
        <v>2241</v>
      </c>
      <c r="F327" s="180" t="s">
        <v>2242</v>
      </c>
      <c r="G327" s="181" t="s">
        <v>748</v>
      </c>
      <c r="H327" s="182">
        <v>2.2040000000000002</v>
      </c>
      <c r="I327" s="183"/>
      <c r="J327" s="184">
        <f>ROUND(I327*H327,2)</f>
        <v>0</v>
      </c>
      <c r="K327" s="180" t="s">
        <v>515</v>
      </c>
      <c r="L327" s="39"/>
      <c r="M327" s="185" t="s">
        <v>1</v>
      </c>
      <c r="N327" s="186" t="s">
        <v>44</v>
      </c>
      <c r="O327" s="77"/>
      <c r="P327" s="187">
        <f>O327*H327</f>
        <v>0</v>
      </c>
      <c r="Q327" s="187">
        <v>0</v>
      </c>
      <c r="R327" s="187">
        <f>Q327*H327</f>
        <v>0</v>
      </c>
      <c r="S327" s="187">
        <v>0</v>
      </c>
      <c r="T327" s="188">
        <f>S327*H327</f>
        <v>0</v>
      </c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R327" s="189" t="s">
        <v>235</v>
      </c>
      <c r="AT327" s="189" t="s">
        <v>231</v>
      </c>
      <c r="AU327" s="189" t="s">
        <v>89</v>
      </c>
      <c r="AY327" s="19" t="s">
        <v>230</v>
      </c>
      <c r="BE327" s="190">
        <f>IF(N327="základní",J327,0)</f>
        <v>0</v>
      </c>
      <c r="BF327" s="190">
        <f>IF(N327="snížená",J327,0)</f>
        <v>0</v>
      </c>
      <c r="BG327" s="190">
        <f>IF(N327="zákl. přenesená",J327,0)</f>
        <v>0</v>
      </c>
      <c r="BH327" s="190">
        <f>IF(N327="sníž. přenesená",J327,0)</f>
        <v>0</v>
      </c>
      <c r="BI327" s="190">
        <f>IF(N327="nulová",J327,0)</f>
        <v>0</v>
      </c>
      <c r="BJ327" s="19" t="s">
        <v>87</v>
      </c>
      <c r="BK327" s="190">
        <f>ROUND(I327*H327,2)</f>
        <v>0</v>
      </c>
      <c r="BL327" s="19" t="s">
        <v>235</v>
      </c>
      <c r="BM327" s="189" t="s">
        <v>4342</v>
      </c>
    </row>
    <row r="328" s="2" customFormat="1">
      <c r="A328" s="38"/>
      <c r="B328" s="39"/>
      <c r="C328" s="38"/>
      <c r="D328" s="191" t="s">
        <v>237</v>
      </c>
      <c r="E328" s="38"/>
      <c r="F328" s="192" t="s">
        <v>2244</v>
      </c>
      <c r="G328" s="38"/>
      <c r="H328" s="38"/>
      <c r="I328" s="193"/>
      <c r="J328" s="38"/>
      <c r="K328" s="38"/>
      <c r="L328" s="39"/>
      <c r="M328" s="194"/>
      <c r="N328" s="195"/>
      <c r="O328" s="77"/>
      <c r="P328" s="77"/>
      <c r="Q328" s="77"/>
      <c r="R328" s="77"/>
      <c r="S328" s="77"/>
      <c r="T328" s="7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T328" s="19" t="s">
        <v>237</v>
      </c>
      <c r="AU328" s="19" t="s">
        <v>89</v>
      </c>
    </row>
    <row r="329" s="2" customFormat="1">
      <c r="A329" s="38"/>
      <c r="B329" s="39"/>
      <c r="C329" s="38"/>
      <c r="D329" s="199" t="s">
        <v>397</v>
      </c>
      <c r="E329" s="38"/>
      <c r="F329" s="200" t="s">
        <v>2245</v>
      </c>
      <c r="G329" s="38"/>
      <c r="H329" s="38"/>
      <c r="I329" s="193"/>
      <c r="J329" s="38"/>
      <c r="K329" s="38"/>
      <c r="L329" s="39"/>
      <c r="M329" s="194"/>
      <c r="N329" s="195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397</v>
      </c>
      <c r="AU329" s="19" t="s">
        <v>89</v>
      </c>
    </row>
    <row r="330" s="2" customFormat="1" ht="21.75" customHeight="1">
      <c r="A330" s="38"/>
      <c r="B330" s="177"/>
      <c r="C330" s="178" t="s">
        <v>406</v>
      </c>
      <c r="D330" s="178" t="s">
        <v>231</v>
      </c>
      <c r="E330" s="179" t="s">
        <v>2246</v>
      </c>
      <c r="F330" s="180" t="s">
        <v>2247</v>
      </c>
      <c r="G330" s="181" t="s">
        <v>748</v>
      </c>
      <c r="H330" s="182">
        <v>2.2040000000000002</v>
      </c>
      <c r="I330" s="183"/>
      <c r="J330" s="184">
        <f>ROUND(I330*H330,2)</f>
        <v>0</v>
      </c>
      <c r="K330" s="180" t="s">
        <v>515</v>
      </c>
      <c r="L330" s="39"/>
      <c r="M330" s="185" t="s">
        <v>1</v>
      </c>
      <c r="N330" s="186" t="s">
        <v>44</v>
      </c>
      <c r="O330" s="77"/>
      <c r="P330" s="187">
        <f>O330*H330</f>
        <v>0</v>
      </c>
      <c r="Q330" s="187">
        <v>0</v>
      </c>
      <c r="R330" s="187">
        <f>Q330*H330</f>
        <v>0</v>
      </c>
      <c r="S330" s="187">
        <v>0</v>
      </c>
      <c r="T330" s="188">
        <f>S330*H330</f>
        <v>0</v>
      </c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R330" s="189" t="s">
        <v>235</v>
      </c>
      <c r="AT330" s="189" t="s">
        <v>231</v>
      </c>
      <c r="AU330" s="189" t="s">
        <v>89</v>
      </c>
      <c r="AY330" s="19" t="s">
        <v>230</v>
      </c>
      <c r="BE330" s="190">
        <f>IF(N330="základní",J330,0)</f>
        <v>0</v>
      </c>
      <c r="BF330" s="190">
        <f>IF(N330="snížená",J330,0)</f>
        <v>0</v>
      </c>
      <c r="BG330" s="190">
        <f>IF(N330="zákl. přenesená",J330,0)</f>
        <v>0</v>
      </c>
      <c r="BH330" s="190">
        <f>IF(N330="sníž. přenesená",J330,0)</f>
        <v>0</v>
      </c>
      <c r="BI330" s="190">
        <f>IF(N330="nulová",J330,0)</f>
        <v>0</v>
      </c>
      <c r="BJ330" s="19" t="s">
        <v>87</v>
      </c>
      <c r="BK330" s="190">
        <f>ROUND(I330*H330,2)</f>
        <v>0</v>
      </c>
      <c r="BL330" s="19" t="s">
        <v>235</v>
      </c>
      <c r="BM330" s="189" t="s">
        <v>4343</v>
      </c>
    </row>
    <row r="331" s="2" customFormat="1">
      <c r="A331" s="38"/>
      <c r="B331" s="39"/>
      <c r="C331" s="38"/>
      <c r="D331" s="191" t="s">
        <v>237</v>
      </c>
      <c r="E331" s="38"/>
      <c r="F331" s="192" t="s">
        <v>2249</v>
      </c>
      <c r="G331" s="38"/>
      <c r="H331" s="38"/>
      <c r="I331" s="193"/>
      <c r="J331" s="38"/>
      <c r="K331" s="38"/>
      <c r="L331" s="39"/>
      <c r="M331" s="194"/>
      <c r="N331" s="195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237</v>
      </c>
      <c r="AU331" s="19" t="s">
        <v>89</v>
      </c>
    </row>
    <row r="332" s="2" customFormat="1">
      <c r="A332" s="38"/>
      <c r="B332" s="39"/>
      <c r="C332" s="38"/>
      <c r="D332" s="199" t="s">
        <v>397</v>
      </c>
      <c r="E332" s="38"/>
      <c r="F332" s="200" t="s">
        <v>2250</v>
      </c>
      <c r="G332" s="38"/>
      <c r="H332" s="38"/>
      <c r="I332" s="193"/>
      <c r="J332" s="38"/>
      <c r="K332" s="38"/>
      <c r="L332" s="39"/>
      <c r="M332" s="201"/>
      <c r="N332" s="202"/>
      <c r="O332" s="203"/>
      <c r="P332" s="203"/>
      <c r="Q332" s="203"/>
      <c r="R332" s="203"/>
      <c r="S332" s="203"/>
      <c r="T332" s="204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T332" s="19" t="s">
        <v>397</v>
      </c>
      <c r="AU332" s="19" t="s">
        <v>89</v>
      </c>
    </row>
    <row r="333" s="2" customFormat="1" ht="6.96" customHeight="1">
      <c r="A333" s="38"/>
      <c r="B333" s="60"/>
      <c r="C333" s="61"/>
      <c r="D333" s="61"/>
      <c r="E333" s="61"/>
      <c r="F333" s="61"/>
      <c r="G333" s="61"/>
      <c r="H333" s="61"/>
      <c r="I333" s="61"/>
      <c r="J333" s="61"/>
      <c r="K333" s="61"/>
      <c r="L333" s="39"/>
      <c r="M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</row>
  </sheetData>
  <autoFilter ref="C125:K33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hyperlinks>
    <hyperlink ref="F131" r:id="rId1" display="https://podminky.urs.cz/item/CS_URS_2025_02/132251256"/>
    <hyperlink ref="F139" r:id="rId2" display="https://podminky.urs.cz/item/CS_URS_2025_02/132351256"/>
    <hyperlink ref="F147" r:id="rId3" display="https://podminky.urs.cz/item/CS_URS_2025_02/132451256"/>
    <hyperlink ref="F155" r:id="rId4" display="https://podminky.urs.cz/item/CS_URS_2025_02/132551256"/>
    <hyperlink ref="F163" r:id="rId5" display="https://podminky.urs.cz/item/CS_URS_2025_02/162751117"/>
    <hyperlink ref="F172" r:id="rId6" display="https://podminky.urs.cz/item/CS_URS_2025_02/162751119"/>
    <hyperlink ref="F182" r:id="rId7" display="https://podminky.urs.cz/item/CS_URS_2025_02/162751137"/>
    <hyperlink ref="F189" r:id="rId8" display="https://podminky.urs.cz/item/CS_URS_2025_02/162751139"/>
    <hyperlink ref="F197" r:id="rId9" display="https://podminky.urs.cz/item/CS_URS_2025_02/162751157"/>
    <hyperlink ref="F203" r:id="rId10" display="https://podminky.urs.cz/item/CS_URS_2025_02/162751159"/>
    <hyperlink ref="F210" r:id="rId11" display="https://podminky.urs.cz/item/CS_URS_2025_02/171201231"/>
    <hyperlink ref="F217" r:id="rId12" display="https://podminky.urs.cz/item/CS_URS_2025_02/174151101"/>
    <hyperlink ref="F232" r:id="rId13" display="https://podminky.urs.cz/item/CS_URS_2025_02/175151101"/>
    <hyperlink ref="F241" r:id="rId14" display="https://podminky.urs.cz/item/CS_URS_2025_02/451573111"/>
    <hyperlink ref="F247" r:id="rId15" display="https://podminky.urs.cz/item/CS_URS_2025_02/871161211"/>
    <hyperlink ref="F255" r:id="rId16" display="https://podminky.urs.cz/item/CS_URS_2025_02/877161101"/>
    <hyperlink ref="F264" r:id="rId17" display="https://podminky.urs.cz/item/CS_URS_2025_02/877162001"/>
    <hyperlink ref="F271" r:id="rId18" display="https://podminky.urs.cz/item/CS_URS_2025_02/877211122"/>
    <hyperlink ref="F276" r:id="rId19" display="https://podminky.urs.cz/item/CS_URS_2025_02/877241122"/>
    <hyperlink ref="F281" r:id="rId20" display="https://podminky.urs.cz/item/CS_URS_2025_02/877251122"/>
    <hyperlink ref="F286" r:id="rId21" display="https://podminky.urs.cz/item/CS_URS_2025_02/891161321"/>
    <hyperlink ref="F291" r:id="rId22" display="https://podminky.urs.cz/item/CS_URS_2025_02/892233122"/>
    <hyperlink ref="F296" r:id="rId23" display="https://podminky.urs.cz/item/CS_URS_2025_02/892241111"/>
    <hyperlink ref="F301" r:id="rId24" display="https://podminky.urs.cz/item/CS_URS_2025_02/899722112"/>
    <hyperlink ref="F307" r:id="rId25" display="https://podminky.urs.cz/item/CS_URS_2025_02/899401111"/>
    <hyperlink ref="F329" r:id="rId26" display="https://podminky.urs.cz/item/CS_URS_2025_02/998276101"/>
    <hyperlink ref="F332" r:id="rId27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8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201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4344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1</v>
      </c>
      <c r="G11" s="38"/>
      <c r="H11" s="38"/>
      <c r="I11" s="32" t="s">
        <v>19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</v>
      </c>
      <c r="E12" s="38"/>
      <c r="F12" s="27" t="s">
        <v>1926</v>
      </c>
      <c r="G12" s="38"/>
      <c r="H12" s="38"/>
      <c r="I12" s="32" t="s">
        <v>22</v>
      </c>
      <c r="J12" s="69" t="str">
        <f>'Rekapitulace stavby'!AN8</f>
        <v>10. 12. 2024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24</v>
      </c>
      <c r="E14" s="38"/>
      <c r="F14" s="38"/>
      <c r="G14" s="38"/>
      <c r="H14" s="38"/>
      <c r="I14" s="32" t="s">
        <v>25</v>
      </c>
      <c r="J14" s="27" t="str">
        <f>IF('Rekapitulace stavby'!AN10="","",'Rekapitulace stavby'!AN10)</f>
        <v>00260096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tr">
        <f>IF('Rekapitulace stavby'!E11="","",'Rekapitulace stavby'!E11)</f>
        <v>Planá</v>
      </c>
      <c r="F15" s="38"/>
      <c r="G15" s="38"/>
      <c r="H15" s="38"/>
      <c r="I15" s="32" t="s">
        <v>27</v>
      </c>
      <c r="J15" s="27" t="str">
        <f>IF('Rekapitulace stavby'!AN11="","",'Rekapitulace stavby'!AN11)</f>
        <v>CZ00260096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29</v>
      </c>
      <c r="E17" s="38"/>
      <c r="F17" s="38"/>
      <c r="G17" s="38"/>
      <c r="H17" s="38"/>
      <c r="I17" s="32" t="s">
        <v>25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27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31</v>
      </c>
      <c r="E20" s="38"/>
      <c r="F20" s="38"/>
      <c r="G20" s="38"/>
      <c r="H20" s="38"/>
      <c r="I20" s="32" t="s">
        <v>25</v>
      </c>
      <c r="J20" s="27" t="str">
        <f>IF('Rekapitulace stavby'!AN16="","",'Rekapitulace stavby'!AN16)</f>
        <v>03706940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tr">
        <f>IF('Rekapitulace stavby'!E17="","",'Rekapitulace stavby'!E17)</f>
        <v>Laboro ateliér s.r.o.</v>
      </c>
      <c r="F21" s="38"/>
      <c r="G21" s="38"/>
      <c r="H21" s="38"/>
      <c r="I21" s="32" t="s">
        <v>27</v>
      </c>
      <c r="J21" s="27" t="str">
        <f>IF('Rekapitulace stavby'!AN17="","",'Rekapitulace stavby'!AN17)</f>
        <v>CZ03706940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25</v>
      </c>
      <c r="J23" s="27" t="str">
        <f>IF('Rekapitulace stavby'!AN19="","",'Rekapitulace stavby'!AN19)</f>
        <v>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tr">
        <f>IF('Rekapitulace stavby'!E20="","",'Rekapitulace stavby'!E20)</f>
        <v>Laboro ateliér s.r.o.</v>
      </c>
      <c r="F24" s="38"/>
      <c r="G24" s="38"/>
      <c r="H24" s="38"/>
      <c r="I24" s="32" t="s">
        <v>27</v>
      </c>
      <c r="J24" s="27" t="str">
        <f>IF('Rekapitulace stavby'!AN20="","",'Rekapitulace stavby'!AN20)</f>
        <v>CZ03706940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30"/>
      <c r="B27" s="131"/>
      <c r="C27" s="130"/>
      <c r="D27" s="130"/>
      <c r="E27" s="36" t="s">
        <v>1</v>
      </c>
      <c r="F27" s="36"/>
      <c r="G27" s="36"/>
      <c r="H27" s="36"/>
      <c r="I27" s="130"/>
      <c r="J27" s="130"/>
      <c r="K27" s="130"/>
      <c r="L27" s="132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3" t="s">
        <v>39</v>
      </c>
      <c r="E30" s="38"/>
      <c r="F30" s="38"/>
      <c r="G30" s="38"/>
      <c r="H30" s="38"/>
      <c r="I30" s="38"/>
      <c r="J30" s="96">
        <f>ROUND(J123,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4" t="s">
        <v>43</v>
      </c>
      <c r="E33" s="32" t="s">
        <v>44</v>
      </c>
      <c r="F33" s="135">
        <f>ROUND((SUM(BE123:BE441)),  2)</f>
        <v>0</v>
      </c>
      <c r="G33" s="38"/>
      <c r="H33" s="38"/>
      <c r="I33" s="136">
        <v>0.20999999999999999</v>
      </c>
      <c r="J33" s="135">
        <f>ROUND(((SUM(BE123:BE441))*I33),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35">
        <f>ROUND((SUM(BF123:BF441)),  2)</f>
        <v>0</v>
      </c>
      <c r="G34" s="38"/>
      <c r="H34" s="38"/>
      <c r="I34" s="136">
        <v>0.12</v>
      </c>
      <c r="J34" s="135">
        <f>ROUND(((SUM(BF123:BF441))*I34),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35">
        <f>ROUND((SUM(BG123:BG441)),  2)</f>
        <v>0</v>
      </c>
      <c r="G35" s="38"/>
      <c r="H35" s="38"/>
      <c r="I35" s="136">
        <v>0.20999999999999999</v>
      </c>
      <c r="J35" s="135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35">
        <f>ROUND((SUM(BH123:BH441)),  2)</f>
        <v>0</v>
      </c>
      <c r="G36" s="38"/>
      <c r="H36" s="38"/>
      <c r="I36" s="136">
        <v>0.12</v>
      </c>
      <c r="J36" s="135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35">
        <f>ROUND((SUM(BI123:BI441)),  2)</f>
        <v>0</v>
      </c>
      <c r="G37" s="38"/>
      <c r="H37" s="38"/>
      <c r="I37" s="136">
        <v>0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7"/>
      <c r="D39" s="138" t="s">
        <v>49</v>
      </c>
      <c r="E39" s="81"/>
      <c r="F39" s="81"/>
      <c r="G39" s="139" t="s">
        <v>50</v>
      </c>
      <c r="H39" s="140" t="s">
        <v>51</v>
      </c>
      <c r="I39" s="81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201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352 - Přeložka vodovodu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38"/>
      <c r="E89" s="38"/>
      <c r="F89" s="27" t="str">
        <f>F12</f>
        <v xml:space="preserve">Planá u Mariánských Lázní [721280] </v>
      </c>
      <c r="G89" s="38"/>
      <c r="H89" s="38"/>
      <c r="I89" s="32" t="s">
        <v>22</v>
      </c>
      <c r="J89" s="69" t="str">
        <f>IF(J12="","",J12)</f>
        <v>10. 12. 2024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38"/>
      <c r="E91" s="38"/>
      <c r="F91" s="27" t="str">
        <f>E15</f>
        <v>Planá</v>
      </c>
      <c r="G91" s="38"/>
      <c r="H91" s="38"/>
      <c r="I91" s="32" t="s">
        <v>31</v>
      </c>
      <c r="J91" s="36" t="str">
        <f>E21</f>
        <v>Laboro ateliér s.r.o.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29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Laboro ateliér s.r.o.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45" t="s">
        <v>204</v>
      </c>
      <c r="D94" s="137"/>
      <c r="E94" s="137"/>
      <c r="F94" s="137"/>
      <c r="G94" s="137"/>
      <c r="H94" s="137"/>
      <c r="I94" s="137"/>
      <c r="J94" s="146" t="s">
        <v>205</v>
      </c>
      <c r="K94" s="137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47" t="s">
        <v>206</v>
      </c>
      <c r="D96" s="38"/>
      <c r="E96" s="38"/>
      <c r="F96" s="38"/>
      <c r="G96" s="38"/>
      <c r="H96" s="38"/>
      <c r="I96" s="38"/>
      <c r="J96" s="96">
        <f>J123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207</v>
      </c>
    </row>
    <row r="97" s="9" customFormat="1" ht="24.96" customHeight="1">
      <c r="A97" s="9"/>
      <c r="B97" s="148"/>
      <c r="C97" s="9"/>
      <c r="D97" s="149" t="s">
        <v>1927</v>
      </c>
      <c r="E97" s="150"/>
      <c r="F97" s="150"/>
      <c r="G97" s="150"/>
      <c r="H97" s="150"/>
      <c r="I97" s="150"/>
      <c r="J97" s="151">
        <f>J124</f>
        <v>0</v>
      </c>
      <c r="K97" s="9"/>
      <c r="L97" s="148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2"/>
      <c r="C98" s="10"/>
      <c r="D98" s="153" t="s">
        <v>500</v>
      </c>
      <c r="E98" s="154"/>
      <c r="F98" s="154"/>
      <c r="G98" s="154"/>
      <c r="H98" s="154"/>
      <c r="I98" s="154"/>
      <c r="J98" s="155">
        <f>J125</f>
        <v>0</v>
      </c>
      <c r="K98" s="10"/>
      <c r="L98" s="152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2"/>
      <c r="C99" s="10"/>
      <c r="D99" s="153" t="s">
        <v>502</v>
      </c>
      <c r="E99" s="154"/>
      <c r="F99" s="154"/>
      <c r="G99" s="154"/>
      <c r="H99" s="154"/>
      <c r="I99" s="154"/>
      <c r="J99" s="155">
        <f>J280</f>
        <v>0</v>
      </c>
      <c r="K99" s="10"/>
      <c r="L99" s="152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52"/>
      <c r="C100" s="10"/>
      <c r="D100" s="153" t="s">
        <v>505</v>
      </c>
      <c r="E100" s="154"/>
      <c r="F100" s="154"/>
      <c r="G100" s="154"/>
      <c r="H100" s="154"/>
      <c r="I100" s="154"/>
      <c r="J100" s="155">
        <f>J286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3926</v>
      </c>
      <c r="E101" s="154"/>
      <c r="F101" s="154"/>
      <c r="G101" s="154"/>
      <c r="H101" s="154"/>
      <c r="I101" s="154"/>
      <c r="J101" s="155">
        <f>J361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3927</v>
      </c>
      <c r="E102" s="154"/>
      <c r="F102" s="154"/>
      <c r="G102" s="154"/>
      <c r="H102" s="154"/>
      <c r="I102" s="154"/>
      <c r="J102" s="155">
        <f>J370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508</v>
      </c>
      <c r="E103" s="154"/>
      <c r="F103" s="154"/>
      <c r="G103" s="154"/>
      <c r="H103" s="154"/>
      <c r="I103" s="154"/>
      <c r="J103" s="155">
        <f>J435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215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6.5" customHeight="1">
      <c r="A113" s="38"/>
      <c r="B113" s="39"/>
      <c r="C113" s="38"/>
      <c r="D113" s="38"/>
      <c r="E113" s="129" t="str">
        <f>E7</f>
        <v>Veřejná prostranství v lokalitě Z15 v Plané - etapa 1</v>
      </c>
      <c r="F113" s="32"/>
      <c r="G113" s="32"/>
      <c r="H113" s="32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201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67" t="str">
        <f>E9</f>
        <v>SO 352 - Přeložka vodovodu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</v>
      </c>
      <c r="D117" s="38"/>
      <c r="E117" s="38"/>
      <c r="F117" s="27" t="str">
        <f>F12</f>
        <v xml:space="preserve">Planá u Mariánských Lázní [721280] </v>
      </c>
      <c r="G117" s="38"/>
      <c r="H117" s="38"/>
      <c r="I117" s="32" t="s">
        <v>22</v>
      </c>
      <c r="J117" s="69" t="str">
        <f>IF(J12="","",J12)</f>
        <v>10. 12. 2024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5.15" customHeight="1">
      <c r="A119" s="38"/>
      <c r="B119" s="39"/>
      <c r="C119" s="32" t="s">
        <v>24</v>
      </c>
      <c r="D119" s="38"/>
      <c r="E119" s="38"/>
      <c r="F119" s="27" t="str">
        <f>E15</f>
        <v>Planá</v>
      </c>
      <c r="G119" s="38"/>
      <c r="H119" s="38"/>
      <c r="I119" s="32" t="s">
        <v>31</v>
      </c>
      <c r="J119" s="36" t="str">
        <f>E21</f>
        <v>Laboro ateliér s.r.o.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29</v>
      </c>
      <c r="D120" s="38"/>
      <c r="E120" s="38"/>
      <c r="F120" s="27" t="str">
        <f>IF(E18="","",E18)</f>
        <v>Vyplň údaj</v>
      </c>
      <c r="G120" s="38"/>
      <c r="H120" s="38"/>
      <c r="I120" s="32" t="s">
        <v>36</v>
      </c>
      <c r="J120" s="36" t="str">
        <f>E24</f>
        <v>Laboro ateliér s.r.o.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0.32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11" customFormat="1" ht="29.28" customHeight="1">
      <c r="A122" s="156"/>
      <c r="B122" s="157"/>
      <c r="C122" s="158" t="s">
        <v>216</v>
      </c>
      <c r="D122" s="159" t="s">
        <v>64</v>
      </c>
      <c r="E122" s="159" t="s">
        <v>60</v>
      </c>
      <c r="F122" s="159" t="s">
        <v>61</v>
      </c>
      <c r="G122" s="159" t="s">
        <v>217</v>
      </c>
      <c r="H122" s="159" t="s">
        <v>218</v>
      </c>
      <c r="I122" s="159" t="s">
        <v>219</v>
      </c>
      <c r="J122" s="159" t="s">
        <v>205</v>
      </c>
      <c r="K122" s="160" t="s">
        <v>220</v>
      </c>
      <c r="L122" s="161"/>
      <c r="M122" s="86" t="s">
        <v>1</v>
      </c>
      <c r="N122" s="87" t="s">
        <v>43</v>
      </c>
      <c r="O122" s="87" t="s">
        <v>221</v>
      </c>
      <c r="P122" s="87" t="s">
        <v>222</v>
      </c>
      <c r="Q122" s="87" t="s">
        <v>223</v>
      </c>
      <c r="R122" s="87" t="s">
        <v>224</v>
      </c>
      <c r="S122" s="87" t="s">
        <v>225</v>
      </c>
      <c r="T122" s="88" t="s">
        <v>226</v>
      </c>
      <c r="U122" s="156"/>
      <c r="V122" s="156"/>
      <c r="W122" s="156"/>
      <c r="X122" s="156"/>
      <c r="Y122" s="156"/>
      <c r="Z122" s="156"/>
      <c r="AA122" s="156"/>
      <c r="AB122" s="156"/>
      <c r="AC122" s="156"/>
      <c r="AD122" s="156"/>
      <c r="AE122" s="156"/>
    </row>
    <row r="123" s="2" customFormat="1" ht="22.8" customHeight="1">
      <c r="A123" s="38"/>
      <c r="B123" s="39"/>
      <c r="C123" s="93" t="s">
        <v>227</v>
      </c>
      <c r="D123" s="38"/>
      <c r="E123" s="38"/>
      <c r="F123" s="38"/>
      <c r="G123" s="38"/>
      <c r="H123" s="38"/>
      <c r="I123" s="38"/>
      <c r="J123" s="162">
        <f>BK123</f>
        <v>0</v>
      </c>
      <c r="K123" s="38"/>
      <c r="L123" s="39"/>
      <c r="M123" s="89"/>
      <c r="N123" s="73"/>
      <c r="O123" s="90"/>
      <c r="P123" s="163">
        <f>P124</f>
        <v>0</v>
      </c>
      <c r="Q123" s="90"/>
      <c r="R123" s="163">
        <f>R124</f>
        <v>21.358825022000005</v>
      </c>
      <c r="S123" s="90"/>
      <c r="T123" s="164">
        <f>T124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T123" s="19" t="s">
        <v>78</v>
      </c>
      <c r="AU123" s="19" t="s">
        <v>207</v>
      </c>
      <c r="BK123" s="165">
        <f>BK124</f>
        <v>0</v>
      </c>
    </row>
    <row r="124" s="12" customFormat="1" ht="25.92" customHeight="1">
      <c r="A124" s="12"/>
      <c r="B124" s="166"/>
      <c r="C124" s="12"/>
      <c r="D124" s="167" t="s">
        <v>78</v>
      </c>
      <c r="E124" s="168" t="s">
        <v>509</v>
      </c>
      <c r="F124" s="168" t="s">
        <v>1929</v>
      </c>
      <c r="G124" s="12"/>
      <c r="H124" s="12"/>
      <c r="I124" s="169"/>
      <c r="J124" s="170">
        <f>BK124</f>
        <v>0</v>
      </c>
      <c r="K124" s="12"/>
      <c r="L124" s="166"/>
      <c r="M124" s="171"/>
      <c r="N124" s="172"/>
      <c r="O124" s="172"/>
      <c r="P124" s="173">
        <f>P125+P280+P286+P361+P370+P435</f>
        <v>0</v>
      </c>
      <c r="Q124" s="172"/>
      <c r="R124" s="173">
        <f>R125+R280+R286+R361+R370+R435</f>
        <v>21.358825022000005</v>
      </c>
      <c r="S124" s="172"/>
      <c r="T124" s="174">
        <f>T125+T280+T286+T361+T370+T435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167" t="s">
        <v>87</v>
      </c>
      <c r="AT124" s="175" t="s">
        <v>78</v>
      </c>
      <c r="AU124" s="175" t="s">
        <v>79</v>
      </c>
      <c r="AY124" s="167" t="s">
        <v>230</v>
      </c>
      <c r="BK124" s="176">
        <f>BK125+BK280+BK286+BK361+BK370+BK435</f>
        <v>0</v>
      </c>
    </row>
    <row r="125" s="12" customFormat="1" ht="22.8" customHeight="1">
      <c r="A125" s="12"/>
      <c r="B125" s="166"/>
      <c r="C125" s="12"/>
      <c r="D125" s="167" t="s">
        <v>78</v>
      </c>
      <c r="E125" s="197" t="s">
        <v>87</v>
      </c>
      <c r="F125" s="197" t="s">
        <v>511</v>
      </c>
      <c r="G125" s="12"/>
      <c r="H125" s="12"/>
      <c r="I125" s="169"/>
      <c r="J125" s="198">
        <f>BK125</f>
        <v>0</v>
      </c>
      <c r="K125" s="12"/>
      <c r="L125" s="166"/>
      <c r="M125" s="171"/>
      <c r="N125" s="172"/>
      <c r="O125" s="172"/>
      <c r="P125" s="173">
        <f>SUM(P126:P279)</f>
        <v>0</v>
      </c>
      <c r="Q125" s="172"/>
      <c r="R125" s="173">
        <f>SUM(R126:R279)</f>
        <v>0.98190750000000004</v>
      </c>
      <c r="S125" s="172"/>
      <c r="T125" s="174">
        <f>SUM(T126:T279)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167" t="s">
        <v>87</v>
      </c>
      <c r="AT125" s="175" t="s">
        <v>78</v>
      </c>
      <c r="AU125" s="175" t="s">
        <v>87</v>
      </c>
      <c r="AY125" s="167" t="s">
        <v>230</v>
      </c>
      <c r="BK125" s="176">
        <f>SUM(BK126:BK279)</f>
        <v>0</v>
      </c>
    </row>
    <row r="126" s="2" customFormat="1" ht="16.5" customHeight="1">
      <c r="A126" s="38"/>
      <c r="B126" s="177"/>
      <c r="C126" s="178" t="s">
        <v>87</v>
      </c>
      <c r="D126" s="178" t="s">
        <v>231</v>
      </c>
      <c r="E126" s="179" t="s">
        <v>2573</v>
      </c>
      <c r="F126" s="180" t="s">
        <v>2574</v>
      </c>
      <c r="G126" s="181" t="s">
        <v>514</v>
      </c>
      <c r="H126" s="182">
        <v>422.5</v>
      </c>
      <c r="I126" s="183"/>
      <c r="J126" s="184">
        <f>ROUND(I126*H126,2)</f>
        <v>0</v>
      </c>
      <c r="K126" s="180" t="s">
        <v>515</v>
      </c>
      <c r="L126" s="39"/>
      <c r="M126" s="185" t="s">
        <v>1</v>
      </c>
      <c r="N126" s="186" t="s">
        <v>44</v>
      </c>
      <c r="O126" s="77"/>
      <c r="P126" s="187">
        <f>O126*H126</f>
        <v>0</v>
      </c>
      <c r="Q126" s="187">
        <v>0</v>
      </c>
      <c r="R126" s="187">
        <f>Q126*H126</f>
        <v>0</v>
      </c>
      <c r="S126" s="187">
        <v>0</v>
      </c>
      <c r="T126" s="188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89" t="s">
        <v>235</v>
      </c>
      <c r="AT126" s="189" t="s">
        <v>231</v>
      </c>
      <c r="AU126" s="189" t="s">
        <v>89</v>
      </c>
      <c r="AY126" s="19" t="s">
        <v>230</v>
      </c>
      <c r="BE126" s="190">
        <f>IF(N126="základní",J126,0)</f>
        <v>0</v>
      </c>
      <c r="BF126" s="190">
        <f>IF(N126="snížená",J126,0)</f>
        <v>0</v>
      </c>
      <c r="BG126" s="190">
        <f>IF(N126="zákl. přenesená",J126,0)</f>
        <v>0</v>
      </c>
      <c r="BH126" s="190">
        <f>IF(N126="sníž. přenesená",J126,0)</f>
        <v>0</v>
      </c>
      <c r="BI126" s="190">
        <f>IF(N126="nulová",J126,0)</f>
        <v>0</v>
      </c>
      <c r="BJ126" s="19" t="s">
        <v>87</v>
      </c>
      <c r="BK126" s="190">
        <f>ROUND(I126*H126,2)</f>
        <v>0</v>
      </c>
      <c r="BL126" s="19" t="s">
        <v>235</v>
      </c>
      <c r="BM126" s="189" t="s">
        <v>4345</v>
      </c>
    </row>
    <row r="127" s="2" customFormat="1">
      <c r="A127" s="38"/>
      <c r="B127" s="39"/>
      <c r="C127" s="38"/>
      <c r="D127" s="191" t="s">
        <v>237</v>
      </c>
      <c r="E127" s="38"/>
      <c r="F127" s="192" t="s">
        <v>2576</v>
      </c>
      <c r="G127" s="38"/>
      <c r="H127" s="38"/>
      <c r="I127" s="193"/>
      <c r="J127" s="38"/>
      <c r="K127" s="38"/>
      <c r="L127" s="39"/>
      <c r="M127" s="194"/>
      <c r="N127" s="195"/>
      <c r="O127" s="77"/>
      <c r="P127" s="77"/>
      <c r="Q127" s="77"/>
      <c r="R127" s="77"/>
      <c r="S127" s="77"/>
      <c r="T127" s="7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237</v>
      </c>
      <c r="AU127" s="19" t="s">
        <v>89</v>
      </c>
    </row>
    <row r="128" s="2" customFormat="1">
      <c r="A128" s="38"/>
      <c r="B128" s="39"/>
      <c r="C128" s="38"/>
      <c r="D128" s="199" t="s">
        <v>397</v>
      </c>
      <c r="E128" s="38"/>
      <c r="F128" s="200" t="s">
        <v>2577</v>
      </c>
      <c r="G128" s="38"/>
      <c r="H128" s="38"/>
      <c r="I128" s="193"/>
      <c r="J128" s="38"/>
      <c r="K128" s="38"/>
      <c r="L128" s="39"/>
      <c r="M128" s="194"/>
      <c r="N128" s="195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397</v>
      </c>
      <c r="AU128" s="19" t="s">
        <v>89</v>
      </c>
    </row>
    <row r="129" s="15" customFormat="1">
      <c r="A129" s="15"/>
      <c r="B129" s="221"/>
      <c r="C129" s="15"/>
      <c r="D129" s="191" t="s">
        <v>519</v>
      </c>
      <c r="E129" s="222" t="s">
        <v>1</v>
      </c>
      <c r="F129" s="223" t="s">
        <v>1957</v>
      </c>
      <c r="G129" s="15"/>
      <c r="H129" s="222" t="s">
        <v>1</v>
      </c>
      <c r="I129" s="224"/>
      <c r="J129" s="15"/>
      <c r="K129" s="15"/>
      <c r="L129" s="221"/>
      <c r="M129" s="225"/>
      <c r="N129" s="226"/>
      <c r="O129" s="226"/>
      <c r="P129" s="226"/>
      <c r="Q129" s="226"/>
      <c r="R129" s="226"/>
      <c r="S129" s="226"/>
      <c r="T129" s="227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22" t="s">
        <v>519</v>
      </c>
      <c r="AU129" s="222" t="s">
        <v>89</v>
      </c>
      <c r="AV129" s="15" t="s">
        <v>87</v>
      </c>
      <c r="AW129" s="15" t="s">
        <v>35</v>
      </c>
      <c r="AX129" s="15" t="s">
        <v>79</v>
      </c>
      <c r="AY129" s="222" t="s">
        <v>230</v>
      </c>
    </row>
    <row r="130" s="13" customFormat="1">
      <c r="A130" s="13"/>
      <c r="B130" s="205"/>
      <c r="C130" s="13"/>
      <c r="D130" s="191" t="s">
        <v>519</v>
      </c>
      <c r="E130" s="206" t="s">
        <v>1</v>
      </c>
      <c r="F130" s="207" t="s">
        <v>4346</v>
      </c>
      <c r="G130" s="13"/>
      <c r="H130" s="208">
        <v>422.5</v>
      </c>
      <c r="I130" s="209"/>
      <c r="J130" s="13"/>
      <c r="K130" s="13"/>
      <c r="L130" s="205"/>
      <c r="M130" s="210"/>
      <c r="N130" s="211"/>
      <c r="O130" s="211"/>
      <c r="P130" s="211"/>
      <c r="Q130" s="211"/>
      <c r="R130" s="211"/>
      <c r="S130" s="211"/>
      <c r="T130" s="21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06" t="s">
        <v>519</v>
      </c>
      <c r="AU130" s="206" t="s">
        <v>89</v>
      </c>
      <c r="AV130" s="13" t="s">
        <v>89</v>
      </c>
      <c r="AW130" s="13" t="s">
        <v>35</v>
      </c>
      <c r="AX130" s="13" t="s">
        <v>79</v>
      </c>
      <c r="AY130" s="206" t="s">
        <v>230</v>
      </c>
    </row>
    <row r="131" s="14" customFormat="1">
      <c r="A131" s="14"/>
      <c r="B131" s="213"/>
      <c r="C131" s="14"/>
      <c r="D131" s="191" t="s">
        <v>519</v>
      </c>
      <c r="E131" s="214" t="s">
        <v>1</v>
      </c>
      <c r="F131" s="215" t="s">
        <v>534</v>
      </c>
      <c r="G131" s="14"/>
      <c r="H131" s="216">
        <v>422.5</v>
      </c>
      <c r="I131" s="217"/>
      <c r="J131" s="14"/>
      <c r="K131" s="14"/>
      <c r="L131" s="213"/>
      <c r="M131" s="218"/>
      <c r="N131" s="219"/>
      <c r="O131" s="219"/>
      <c r="P131" s="219"/>
      <c r="Q131" s="219"/>
      <c r="R131" s="219"/>
      <c r="S131" s="219"/>
      <c r="T131" s="220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14" t="s">
        <v>519</v>
      </c>
      <c r="AU131" s="214" t="s">
        <v>89</v>
      </c>
      <c r="AV131" s="14" t="s">
        <v>235</v>
      </c>
      <c r="AW131" s="14" t="s">
        <v>35</v>
      </c>
      <c r="AX131" s="14" t="s">
        <v>87</v>
      </c>
      <c r="AY131" s="214" t="s">
        <v>230</v>
      </c>
    </row>
    <row r="132" s="2" customFormat="1" ht="21.75" customHeight="1">
      <c r="A132" s="38"/>
      <c r="B132" s="177"/>
      <c r="C132" s="178" t="s">
        <v>89</v>
      </c>
      <c r="D132" s="178" t="s">
        <v>231</v>
      </c>
      <c r="E132" s="179" t="s">
        <v>1958</v>
      </c>
      <c r="F132" s="180" t="s">
        <v>1959</v>
      </c>
      <c r="G132" s="181" t="s">
        <v>578</v>
      </c>
      <c r="H132" s="182">
        <v>757.23400000000004</v>
      </c>
      <c r="I132" s="183"/>
      <c r="J132" s="184">
        <f>ROUND(I132*H132,2)</f>
        <v>0</v>
      </c>
      <c r="K132" s="180" t="s">
        <v>515</v>
      </c>
      <c r="L132" s="39"/>
      <c r="M132" s="185" t="s">
        <v>1</v>
      </c>
      <c r="N132" s="186" t="s">
        <v>44</v>
      </c>
      <c r="O132" s="77"/>
      <c r="P132" s="187">
        <f>O132*H132</f>
        <v>0</v>
      </c>
      <c r="Q132" s="187">
        <v>0</v>
      </c>
      <c r="R132" s="187">
        <f>Q132*H132</f>
        <v>0</v>
      </c>
      <c r="S132" s="187">
        <v>0</v>
      </c>
      <c r="T132" s="18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89" t="s">
        <v>235</v>
      </c>
      <c r="AT132" s="189" t="s">
        <v>231</v>
      </c>
      <c r="AU132" s="189" t="s">
        <v>89</v>
      </c>
      <c r="AY132" s="19" t="s">
        <v>230</v>
      </c>
      <c r="BE132" s="190">
        <f>IF(N132="základní",J132,0)</f>
        <v>0</v>
      </c>
      <c r="BF132" s="190">
        <f>IF(N132="snížená",J132,0)</f>
        <v>0</v>
      </c>
      <c r="BG132" s="190">
        <f>IF(N132="zákl. přenesená",J132,0)</f>
        <v>0</v>
      </c>
      <c r="BH132" s="190">
        <f>IF(N132="sníž. přenesená",J132,0)</f>
        <v>0</v>
      </c>
      <c r="BI132" s="190">
        <f>IF(N132="nulová",J132,0)</f>
        <v>0</v>
      </c>
      <c r="BJ132" s="19" t="s">
        <v>87</v>
      </c>
      <c r="BK132" s="190">
        <f>ROUND(I132*H132,2)</f>
        <v>0</v>
      </c>
      <c r="BL132" s="19" t="s">
        <v>235</v>
      </c>
      <c r="BM132" s="189" t="s">
        <v>4347</v>
      </c>
    </row>
    <row r="133" s="2" customFormat="1">
      <c r="A133" s="38"/>
      <c r="B133" s="39"/>
      <c r="C133" s="38"/>
      <c r="D133" s="191" t="s">
        <v>237</v>
      </c>
      <c r="E133" s="38"/>
      <c r="F133" s="192" t="s">
        <v>1961</v>
      </c>
      <c r="G133" s="38"/>
      <c r="H133" s="38"/>
      <c r="I133" s="193"/>
      <c r="J133" s="38"/>
      <c r="K133" s="38"/>
      <c r="L133" s="39"/>
      <c r="M133" s="194"/>
      <c r="N133" s="195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237</v>
      </c>
      <c r="AU133" s="19" t="s">
        <v>89</v>
      </c>
    </row>
    <row r="134" s="2" customFormat="1">
      <c r="A134" s="38"/>
      <c r="B134" s="39"/>
      <c r="C134" s="38"/>
      <c r="D134" s="199" t="s">
        <v>397</v>
      </c>
      <c r="E134" s="38"/>
      <c r="F134" s="200" t="s">
        <v>1962</v>
      </c>
      <c r="G134" s="38"/>
      <c r="H134" s="38"/>
      <c r="I134" s="193"/>
      <c r="J134" s="38"/>
      <c r="K134" s="38"/>
      <c r="L134" s="39"/>
      <c r="M134" s="194"/>
      <c r="N134" s="195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397</v>
      </c>
      <c r="AU134" s="19" t="s">
        <v>89</v>
      </c>
    </row>
    <row r="135" s="15" customFormat="1">
      <c r="A135" s="15"/>
      <c r="B135" s="221"/>
      <c r="C135" s="15"/>
      <c r="D135" s="191" t="s">
        <v>519</v>
      </c>
      <c r="E135" s="222" t="s">
        <v>1</v>
      </c>
      <c r="F135" s="223" t="s">
        <v>4348</v>
      </c>
      <c r="G135" s="15"/>
      <c r="H135" s="222" t="s">
        <v>1</v>
      </c>
      <c r="I135" s="224"/>
      <c r="J135" s="15"/>
      <c r="K135" s="15"/>
      <c r="L135" s="221"/>
      <c r="M135" s="225"/>
      <c r="N135" s="226"/>
      <c r="O135" s="226"/>
      <c r="P135" s="226"/>
      <c r="Q135" s="226"/>
      <c r="R135" s="226"/>
      <c r="S135" s="226"/>
      <c r="T135" s="227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22" t="s">
        <v>519</v>
      </c>
      <c r="AU135" s="222" t="s">
        <v>89</v>
      </c>
      <c r="AV135" s="15" t="s">
        <v>87</v>
      </c>
      <c r="AW135" s="15" t="s">
        <v>35</v>
      </c>
      <c r="AX135" s="15" t="s">
        <v>79</v>
      </c>
      <c r="AY135" s="222" t="s">
        <v>230</v>
      </c>
    </row>
    <row r="136" s="13" customFormat="1">
      <c r="A136" s="13"/>
      <c r="B136" s="205"/>
      <c r="C136" s="13"/>
      <c r="D136" s="191" t="s">
        <v>519</v>
      </c>
      <c r="E136" s="206" t="s">
        <v>1</v>
      </c>
      <c r="F136" s="207" t="s">
        <v>4349</v>
      </c>
      <c r="G136" s="13"/>
      <c r="H136" s="208">
        <v>1081.7629999999999</v>
      </c>
      <c r="I136" s="209"/>
      <c r="J136" s="13"/>
      <c r="K136" s="13"/>
      <c r="L136" s="205"/>
      <c r="M136" s="210"/>
      <c r="N136" s="211"/>
      <c r="O136" s="211"/>
      <c r="P136" s="211"/>
      <c r="Q136" s="211"/>
      <c r="R136" s="211"/>
      <c r="S136" s="211"/>
      <c r="T136" s="21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06" t="s">
        <v>519</v>
      </c>
      <c r="AU136" s="206" t="s">
        <v>89</v>
      </c>
      <c r="AV136" s="13" t="s">
        <v>89</v>
      </c>
      <c r="AW136" s="13" t="s">
        <v>35</v>
      </c>
      <c r="AX136" s="13" t="s">
        <v>79</v>
      </c>
      <c r="AY136" s="206" t="s">
        <v>230</v>
      </c>
    </row>
    <row r="137" s="14" customFormat="1">
      <c r="A137" s="14"/>
      <c r="B137" s="213"/>
      <c r="C137" s="14"/>
      <c r="D137" s="191" t="s">
        <v>519</v>
      </c>
      <c r="E137" s="214" t="s">
        <v>1</v>
      </c>
      <c r="F137" s="215" t="s">
        <v>534</v>
      </c>
      <c r="G137" s="14"/>
      <c r="H137" s="216">
        <v>1081.7629999999999</v>
      </c>
      <c r="I137" s="217"/>
      <c r="J137" s="14"/>
      <c r="K137" s="14"/>
      <c r="L137" s="213"/>
      <c r="M137" s="218"/>
      <c r="N137" s="219"/>
      <c r="O137" s="219"/>
      <c r="P137" s="219"/>
      <c r="Q137" s="219"/>
      <c r="R137" s="219"/>
      <c r="S137" s="219"/>
      <c r="T137" s="220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14" t="s">
        <v>519</v>
      </c>
      <c r="AU137" s="214" t="s">
        <v>89</v>
      </c>
      <c r="AV137" s="14" t="s">
        <v>235</v>
      </c>
      <c r="AW137" s="14" t="s">
        <v>35</v>
      </c>
      <c r="AX137" s="14" t="s">
        <v>79</v>
      </c>
      <c r="AY137" s="214" t="s">
        <v>230</v>
      </c>
    </row>
    <row r="138" s="13" customFormat="1">
      <c r="A138" s="13"/>
      <c r="B138" s="205"/>
      <c r="C138" s="13"/>
      <c r="D138" s="191" t="s">
        <v>519</v>
      </c>
      <c r="E138" s="206" t="s">
        <v>1</v>
      </c>
      <c r="F138" s="207" t="s">
        <v>4350</v>
      </c>
      <c r="G138" s="13"/>
      <c r="H138" s="208">
        <v>757.23400000000004</v>
      </c>
      <c r="I138" s="209"/>
      <c r="J138" s="13"/>
      <c r="K138" s="13"/>
      <c r="L138" s="205"/>
      <c r="M138" s="210"/>
      <c r="N138" s="211"/>
      <c r="O138" s="211"/>
      <c r="P138" s="211"/>
      <c r="Q138" s="211"/>
      <c r="R138" s="211"/>
      <c r="S138" s="211"/>
      <c r="T138" s="21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06" t="s">
        <v>519</v>
      </c>
      <c r="AU138" s="206" t="s">
        <v>89</v>
      </c>
      <c r="AV138" s="13" t="s">
        <v>89</v>
      </c>
      <c r="AW138" s="13" t="s">
        <v>35</v>
      </c>
      <c r="AX138" s="13" t="s">
        <v>79</v>
      </c>
      <c r="AY138" s="206" t="s">
        <v>230</v>
      </c>
    </row>
    <row r="139" s="14" customFormat="1">
      <c r="A139" s="14"/>
      <c r="B139" s="213"/>
      <c r="C139" s="14"/>
      <c r="D139" s="191" t="s">
        <v>519</v>
      </c>
      <c r="E139" s="214" t="s">
        <v>1</v>
      </c>
      <c r="F139" s="215" t="s">
        <v>534</v>
      </c>
      <c r="G139" s="14"/>
      <c r="H139" s="216">
        <v>757.23400000000004</v>
      </c>
      <c r="I139" s="217"/>
      <c r="J139" s="14"/>
      <c r="K139" s="14"/>
      <c r="L139" s="213"/>
      <c r="M139" s="218"/>
      <c r="N139" s="219"/>
      <c r="O139" s="219"/>
      <c r="P139" s="219"/>
      <c r="Q139" s="219"/>
      <c r="R139" s="219"/>
      <c r="S139" s="219"/>
      <c r="T139" s="220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14" t="s">
        <v>519</v>
      </c>
      <c r="AU139" s="214" t="s">
        <v>89</v>
      </c>
      <c r="AV139" s="14" t="s">
        <v>235</v>
      </c>
      <c r="AW139" s="14" t="s">
        <v>35</v>
      </c>
      <c r="AX139" s="14" t="s">
        <v>87</v>
      </c>
      <c r="AY139" s="214" t="s">
        <v>230</v>
      </c>
    </row>
    <row r="140" s="2" customFormat="1" ht="21.75" customHeight="1">
      <c r="A140" s="38"/>
      <c r="B140" s="177"/>
      <c r="C140" s="178" t="s">
        <v>241</v>
      </c>
      <c r="D140" s="178" t="s">
        <v>231</v>
      </c>
      <c r="E140" s="179" t="s">
        <v>1980</v>
      </c>
      <c r="F140" s="180" t="s">
        <v>1981</v>
      </c>
      <c r="G140" s="181" t="s">
        <v>578</v>
      </c>
      <c r="H140" s="182">
        <v>135.22</v>
      </c>
      <c r="I140" s="183"/>
      <c r="J140" s="184">
        <f>ROUND(I140*H140,2)</f>
        <v>0</v>
      </c>
      <c r="K140" s="180" t="s">
        <v>515</v>
      </c>
      <c r="L140" s="39"/>
      <c r="M140" s="185" t="s">
        <v>1</v>
      </c>
      <c r="N140" s="186" t="s">
        <v>44</v>
      </c>
      <c r="O140" s="77"/>
      <c r="P140" s="187">
        <f>O140*H140</f>
        <v>0</v>
      </c>
      <c r="Q140" s="187">
        <v>0</v>
      </c>
      <c r="R140" s="187">
        <f>Q140*H140</f>
        <v>0</v>
      </c>
      <c r="S140" s="187">
        <v>0</v>
      </c>
      <c r="T140" s="18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89" t="s">
        <v>235</v>
      </c>
      <c r="AT140" s="189" t="s">
        <v>231</v>
      </c>
      <c r="AU140" s="189" t="s">
        <v>89</v>
      </c>
      <c r="AY140" s="19" t="s">
        <v>230</v>
      </c>
      <c r="BE140" s="190">
        <f>IF(N140="základní",J140,0)</f>
        <v>0</v>
      </c>
      <c r="BF140" s="190">
        <f>IF(N140="snížená",J140,0)</f>
        <v>0</v>
      </c>
      <c r="BG140" s="190">
        <f>IF(N140="zákl. přenesená",J140,0)</f>
        <v>0</v>
      </c>
      <c r="BH140" s="190">
        <f>IF(N140="sníž. přenesená",J140,0)</f>
        <v>0</v>
      </c>
      <c r="BI140" s="190">
        <f>IF(N140="nulová",J140,0)</f>
        <v>0</v>
      </c>
      <c r="BJ140" s="19" t="s">
        <v>87</v>
      </c>
      <c r="BK140" s="190">
        <f>ROUND(I140*H140,2)</f>
        <v>0</v>
      </c>
      <c r="BL140" s="19" t="s">
        <v>235</v>
      </c>
      <c r="BM140" s="189" t="s">
        <v>4351</v>
      </c>
    </row>
    <row r="141" s="2" customFormat="1">
      <c r="A141" s="38"/>
      <c r="B141" s="39"/>
      <c r="C141" s="38"/>
      <c r="D141" s="191" t="s">
        <v>237</v>
      </c>
      <c r="E141" s="38"/>
      <c r="F141" s="192" t="s">
        <v>1983</v>
      </c>
      <c r="G141" s="38"/>
      <c r="H141" s="38"/>
      <c r="I141" s="193"/>
      <c r="J141" s="38"/>
      <c r="K141" s="38"/>
      <c r="L141" s="39"/>
      <c r="M141" s="194"/>
      <c r="N141" s="195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237</v>
      </c>
      <c r="AU141" s="19" t="s">
        <v>89</v>
      </c>
    </row>
    <row r="142" s="2" customFormat="1">
      <c r="A142" s="38"/>
      <c r="B142" s="39"/>
      <c r="C142" s="38"/>
      <c r="D142" s="199" t="s">
        <v>397</v>
      </c>
      <c r="E142" s="38"/>
      <c r="F142" s="200" t="s">
        <v>1984</v>
      </c>
      <c r="G142" s="38"/>
      <c r="H142" s="38"/>
      <c r="I142" s="193"/>
      <c r="J142" s="38"/>
      <c r="K142" s="38"/>
      <c r="L142" s="39"/>
      <c r="M142" s="194"/>
      <c r="N142" s="195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397</v>
      </c>
      <c r="AU142" s="19" t="s">
        <v>89</v>
      </c>
    </row>
    <row r="143" s="13" customFormat="1">
      <c r="A143" s="13"/>
      <c r="B143" s="205"/>
      <c r="C143" s="13"/>
      <c r="D143" s="191" t="s">
        <v>519</v>
      </c>
      <c r="E143" s="206" t="s">
        <v>1</v>
      </c>
      <c r="F143" s="207" t="s">
        <v>4352</v>
      </c>
      <c r="G143" s="13"/>
      <c r="H143" s="208">
        <v>135.22</v>
      </c>
      <c r="I143" s="209"/>
      <c r="J143" s="13"/>
      <c r="K143" s="13"/>
      <c r="L143" s="205"/>
      <c r="M143" s="210"/>
      <c r="N143" s="211"/>
      <c r="O143" s="211"/>
      <c r="P143" s="211"/>
      <c r="Q143" s="211"/>
      <c r="R143" s="211"/>
      <c r="S143" s="211"/>
      <c r="T143" s="21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6" t="s">
        <v>519</v>
      </c>
      <c r="AU143" s="206" t="s">
        <v>89</v>
      </c>
      <c r="AV143" s="13" t="s">
        <v>89</v>
      </c>
      <c r="AW143" s="13" t="s">
        <v>35</v>
      </c>
      <c r="AX143" s="13" t="s">
        <v>79</v>
      </c>
      <c r="AY143" s="206" t="s">
        <v>230</v>
      </c>
    </row>
    <row r="144" s="14" customFormat="1">
      <c r="A144" s="14"/>
      <c r="B144" s="213"/>
      <c r="C144" s="14"/>
      <c r="D144" s="191" t="s">
        <v>519</v>
      </c>
      <c r="E144" s="214" t="s">
        <v>1</v>
      </c>
      <c r="F144" s="215" t="s">
        <v>534</v>
      </c>
      <c r="G144" s="14"/>
      <c r="H144" s="216">
        <v>135.22</v>
      </c>
      <c r="I144" s="217"/>
      <c r="J144" s="14"/>
      <c r="K144" s="14"/>
      <c r="L144" s="213"/>
      <c r="M144" s="218"/>
      <c r="N144" s="219"/>
      <c r="O144" s="219"/>
      <c r="P144" s="219"/>
      <c r="Q144" s="219"/>
      <c r="R144" s="219"/>
      <c r="S144" s="219"/>
      <c r="T144" s="220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14" t="s">
        <v>519</v>
      </c>
      <c r="AU144" s="214" t="s">
        <v>89</v>
      </c>
      <c r="AV144" s="14" t="s">
        <v>235</v>
      </c>
      <c r="AW144" s="14" t="s">
        <v>35</v>
      </c>
      <c r="AX144" s="14" t="s">
        <v>87</v>
      </c>
      <c r="AY144" s="214" t="s">
        <v>230</v>
      </c>
    </row>
    <row r="145" s="2" customFormat="1" ht="21.75" customHeight="1">
      <c r="A145" s="38"/>
      <c r="B145" s="177"/>
      <c r="C145" s="178" t="s">
        <v>235</v>
      </c>
      <c r="D145" s="178" t="s">
        <v>231</v>
      </c>
      <c r="E145" s="179" t="s">
        <v>1986</v>
      </c>
      <c r="F145" s="180" t="s">
        <v>1987</v>
      </c>
      <c r="G145" s="181" t="s">
        <v>578</v>
      </c>
      <c r="H145" s="182">
        <v>135.22</v>
      </c>
      <c r="I145" s="183"/>
      <c r="J145" s="184">
        <f>ROUND(I145*H145,2)</f>
        <v>0</v>
      </c>
      <c r="K145" s="180" t="s">
        <v>515</v>
      </c>
      <c r="L145" s="39"/>
      <c r="M145" s="185" t="s">
        <v>1</v>
      </c>
      <c r="N145" s="186" t="s">
        <v>44</v>
      </c>
      <c r="O145" s="77"/>
      <c r="P145" s="187">
        <f>O145*H145</f>
        <v>0</v>
      </c>
      <c r="Q145" s="187">
        <v>0</v>
      </c>
      <c r="R145" s="187">
        <f>Q145*H145</f>
        <v>0</v>
      </c>
      <c r="S145" s="187">
        <v>0</v>
      </c>
      <c r="T145" s="18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89" t="s">
        <v>235</v>
      </c>
      <c r="AT145" s="189" t="s">
        <v>231</v>
      </c>
      <c r="AU145" s="189" t="s">
        <v>89</v>
      </c>
      <c r="AY145" s="19" t="s">
        <v>230</v>
      </c>
      <c r="BE145" s="190">
        <f>IF(N145="základní",J145,0)</f>
        <v>0</v>
      </c>
      <c r="BF145" s="190">
        <f>IF(N145="snížená",J145,0)</f>
        <v>0</v>
      </c>
      <c r="BG145" s="190">
        <f>IF(N145="zákl. přenesená",J145,0)</f>
        <v>0</v>
      </c>
      <c r="BH145" s="190">
        <f>IF(N145="sníž. přenesená",J145,0)</f>
        <v>0</v>
      </c>
      <c r="BI145" s="190">
        <f>IF(N145="nulová",J145,0)</f>
        <v>0</v>
      </c>
      <c r="BJ145" s="19" t="s">
        <v>87</v>
      </c>
      <c r="BK145" s="190">
        <f>ROUND(I145*H145,2)</f>
        <v>0</v>
      </c>
      <c r="BL145" s="19" t="s">
        <v>235</v>
      </c>
      <c r="BM145" s="189" t="s">
        <v>4353</v>
      </c>
    </row>
    <row r="146" s="2" customFormat="1">
      <c r="A146" s="38"/>
      <c r="B146" s="39"/>
      <c r="C146" s="38"/>
      <c r="D146" s="191" t="s">
        <v>237</v>
      </c>
      <c r="E146" s="38"/>
      <c r="F146" s="192" t="s">
        <v>1989</v>
      </c>
      <c r="G146" s="38"/>
      <c r="H146" s="38"/>
      <c r="I146" s="193"/>
      <c r="J146" s="38"/>
      <c r="K146" s="38"/>
      <c r="L146" s="39"/>
      <c r="M146" s="194"/>
      <c r="N146" s="195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237</v>
      </c>
      <c r="AU146" s="19" t="s">
        <v>89</v>
      </c>
    </row>
    <row r="147" s="2" customFormat="1">
      <c r="A147" s="38"/>
      <c r="B147" s="39"/>
      <c r="C147" s="38"/>
      <c r="D147" s="199" t="s">
        <v>397</v>
      </c>
      <c r="E147" s="38"/>
      <c r="F147" s="200" t="s">
        <v>1990</v>
      </c>
      <c r="G147" s="38"/>
      <c r="H147" s="38"/>
      <c r="I147" s="193"/>
      <c r="J147" s="38"/>
      <c r="K147" s="38"/>
      <c r="L147" s="39"/>
      <c r="M147" s="194"/>
      <c r="N147" s="195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397</v>
      </c>
      <c r="AU147" s="19" t="s">
        <v>89</v>
      </c>
    </row>
    <row r="148" s="13" customFormat="1">
      <c r="A148" s="13"/>
      <c r="B148" s="205"/>
      <c r="C148" s="13"/>
      <c r="D148" s="191" t="s">
        <v>519</v>
      </c>
      <c r="E148" s="206" t="s">
        <v>1</v>
      </c>
      <c r="F148" s="207" t="s">
        <v>4352</v>
      </c>
      <c r="G148" s="13"/>
      <c r="H148" s="208">
        <v>135.22</v>
      </c>
      <c r="I148" s="209"/>
      <c r="J148" s="13"/>
      <c r="K148" s="13"/>
      <c r="L148" s="205"/>
      <c r="M148" s="210"/>
      <c r="N148" s="211"/>
      <c r="O148" s="211"/>
      <c r="P148" s="211"/>
      <c r="Q148" s="211"/>
      <c r="R148" s="211"/>
      <c r="S148" s="211"/>
      <c r="T148" s="21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06" t="s">
        <v>519</v>
      </c>
      <c r="AU148" s="206" t="s">
        <v>89</v>
      </c>
      <c r="AV148" s="13" t="s">
        <v>89</v>
      </c>
      <c r="AW148" s="13" t="s">
        <v>35</v>
      </c>
      <c r="AX148" s="13" t="s">
        <v>79</v>
      </c>
      <c r="AY148" s="206" t="s">
        <v>230</v>
      </c>
    </row>
    <row r="149" s="14" customFormat="1">
      <c r="A149" s="14"/>
      <c r="B149" s="213"/>
      <c r="C149" s="14"/>
      <c r="D149" s="191" t="s">
        <v>519</v>
      </c>
      <c r="E149" s="214" t="s">
        <v>1</v>
      </c>
      <c r="F149" s="215" t="s">
        <v>534</v>
      </c>
      <c r="G149" s="14"/>
      <c r="H149" s="216">
        <v>135.22</v>
      </c>
      <c r="I149" s="217"/>
      <c r="J149" s="14"/>
      <c r="K149" s="14"/>
      <c r="L149" s="213"/>
      <c r="M149" s="218"/>
      <c r="N149" s="219"/>
      <c r="O149" s="219"/>
      <c r="P149" s="219"/>
      <c r="Q149" s="219"/>
      <c r="R149" s="219"/>
      <c r="S149" s="219"/>
      <c r="T149" s="22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14" t="s">
        <v>519</v>
      </c>
      <c r="AU149" s="214" t="s">
        <v>89</v>
      </c>
      <c r="AV149" s="14" t="s">
        <v>235</v>
      </c>
      <c r="AW149" s="14" t="s">
        <v>35</v>
      </c>
      <c r="AX149" s="14" t="s">
        <v>87</v>
      </c>
      <c r="AY149" s="214" t="s">
        <v>230</v>
      </c>
    </row>
    <row r="150" s="2" customFormat="1" ht="21.75" customHeight="1">
      <c r="A150" s="38"/>
      <c r="B150" s="177"/>
      <c r="C150" s="178" t="s">
        <v>248</v>
      </c>
      <c r="D150" s="178" t="s">
        <v>231</v>
      </c>
      <c r="E150" s="179" t="s">
        <v>1991</v>
      </c>
      <c r="F150" s="180" t="s">
        <v>1992</v>
      </c>
      <c r="G150" s="181" t="s">
        <v>578</v>
      </c>
      <c r="H150" s="182">
        <v>54.088000000000001</v>
      </c>
      <c r="I150" s="183"/>
      <c r="J150" s="184">
        <f>ROUND(I150*H150,2)</f>
        <v>0</v>
      </c>
      <c r="K150" s="180" t="s">
        <v>515</v>
      </c>
      <c r="L150" s="39"/>
      <c r="M150" s="185" t="s">
        <v>1</v>
      </c>
      <c r="N150" s="186" t="s">
        <v>44</v>
      </c>
      <c r="O150" s="77"/>
      <c r="P150" s="187">
        <f>O150*H150</f>
        <v>0</v>
      </c>
      <c r="Q150" s="187">
        <v>0</v>
      </c>
      <c r="R150" s="187">
        <f>Q150*H150</f>
        <v>0</v>
      </c>
      <c r="S150" s="187">
        <v>0</v>
      </c>
      <c r="T150" s="18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89" t="s">
        <v>235</v>
      </c>
      <c r="AT150" s="189" t="s">
        <v>231</v>
      </c>
      <c r="AU150" s="189" t="s">
        <v>89</v>
      </c>
      <c r="AY150" s="19" t="s">
        <v>230</v>
      </c>
      <c r="BE150" s="190">
        <f>IF(N150="základní",J150,0)</f>
        <v>0</v>
      </c>
      <c r="BF150" s="190">
        <f>IF(N150="snížená",J150,0)</f>
        <v>0</v>
      </c>
      <c r="BG150" s="190">
        <f>IF(N150="zákl. přenesená",J150,0)</f>
        <v>0</v>
      </c>
      <c r="BH150" s="190">
        <f>IF(N150="sníž. přenesená",J150,0)</f>
        <v>0</v>
      </c>
      <c r="BI150" s="190">
        <f>IF(N150="nulová",J150,0)</f>
        <v>0</v>
      </c>
      <c r="BJ150" s="19" t="s">
        <v>87</v>
      </c>
      <c r="BK150" s="190">
        <f>ROUND(I150*H150,2)</f>
        <v>0</v>
      </c>
      <c r="BL150" s="19" t="s">
        <v>235</v>
      </c>
      <c r="BM150" s="189" t="s">
        <v>4354</v>
      </c>
    </row>
    <row r="151" s="2" customFormat="1">
      <c r="A151" s="38"/>
      <c r="B151" s="39"/>
      <c r="C151" s="38"/>
      <c r="D151" s="191" t="s">
        <v>237</v>
      </c>
      <c r="E151" s="38"/>
      <c r="F151" s="192" t="s">
        <v>1994</v>
      </c>
      <c r="G151" s="38"/>
      <c r="H151" s="38"/>
      <c r="I151" s="193"/>
      <c r="J151" s="38"/>
      <c r="K151" s="38"/>
      <c r="L151" s="39"/>
      <c r="M151" s="194"/>
      <c r="N151" s="195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237</v>
      </c>
      <c r="AU151" s="19" t="s">
        <v>89</v>
      </c>
    </row>
    <row r="152" s="2" customFormat="1">
      <c r="A152" s="38"/>
      <c r="B152" s="39"/>
      <c r="C152" s="38"/>
      <c r="D152" s="199" t="s">
        <v>397</v>
      </c>
      <c r="E152" s="38"/>
      <c r="F152" s="200" t="s">
        <v>1995</v>
      </c>
      <c r="G152" s="38"/>
      <c r="H152" s="38"/>
      <c r="I152" s="193"/>
      <c r="J152" s="38"/>
      <c r="K152" s="38"/>
      <c r="L152" s="39"/>
      <c r="M152" s="194"/>
      <c r="N152" s="195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397</v>
      </c>
      <c r="AU152" s="19" t="s">
        <v>89</v>
      </c>
    </row>
    <row r="153" s="13" customFormat="1">
      <c r="A153" s="13"/>
      <c r="B153" s="205"/>
      <c r="C153" s="13"/>
      <c r="D153" s="191" t="s">
        <v>519</v>
      </c>
      <c r="E153" s="206" t="s">
        <v>1</v>
      </c>
      <c r="F153" s="207" t="s">
        <v>4355</v>
      </c>
      <c r="G153" s="13"/>
      <c r="H153" s="208">
        <v>54.088000000000001</v>
      </c>
      <c r="I153" s="209"/>
      <c r="J153" s="13"/>
      <c r="K153" s="13"/>
      <c r="L153" s="205"/>
      <c r="M153" s="210"/>
      <c r="N153" s="211"/>
      <c r="O153" s="211"/>
      <c r="P153" s="211"/>
      <c r="Q153" s="211"/>
      <c r="R153" s="211"/>
      <c r="S153" s="211"/>
      <c r="T153" s="21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06" t="s">
        <v>519</v>
      </c>
      <c r="AU153" s="206" t="s">
        <v>89</v>
      </c>
      <c r="AV153" s="13" t="s">
        <v>89</v>
      </c>
      <c r="AW153" s="13" t="s">
        <v>35</v>
      </c>
      <c r="AX153" s="13" t="s">
        <v>79</v>
      </c>
      <c r="AY153" s="206" t="s">
        <v>230</v>
      </c>
    </row>
    <row r="154" s="14" customFormat="1">
      <c r="A154" s="14"/>
      <c r="B154" s="213"/>
      <c r="C154" s="14"/>
      <c r="D154" s="191" t="s">
        <v>519</v>
      </c>
      <c r="E154" s="214" t="s">
        <v>1</v>
      </c>
      <c r="F154" s="215" t="s">
        <v>534</v>
      </c>
      <c r="G154" s="14"/>
      <c r="H154" s="216">
        <v>54.088000000000001</v>
      </c>
      <c r="I154" s="217"/>
      <c r="J154" s="14"/>
      <c r="K154" s="14"/>
      <c r="L154" s="213"/>
      <c r="M154" s="218"/>
      <c r="N154" s="219"/>
      <c r="O154" s="219"/>
      <c r="P154" s="219"/>
      <c r="Q154" s="219"/>
      <c r="R154" s="219"/>
      <c r="S154" s="219"/>
      <c r="T154" s="220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14" t="s">
        <v>519</v>
      </c>
      <c r="AU154" s="214" t="s">
        <v>89</v>
      </c>
      <c r="AV154" s="14" t="s">
        <v>235</v>
      </c>
      <c r="AW154" s="14" t="s">
        <v>35</v>
      </c>
      <c r="AX154" s="14" t="s">
        <v>87</v>
      </c>
      <c r="AY154" s="214" t="s">
        <v>230</v>
      </c>
    </row>
    <row r="155" s="2" customFormat="1" ht="16.5" customHeight="1">
      <c r="A155" s="38"/>
      <c r="B155" s="177"/>
      <c r="C155" s="178" t="s">
        <v>252</v>
      </c>
      <c r="D155" s="178" t="s">
        <v>231</v>
      </c>
      <c r="E155" s="179" t="s">
        <v>2020</v>
      </c>
      <c r="F155" s="180" t="s">
        <v>2021</v>
      </c>
      <c r="G155" s="181" t="s">
        <v>514</v>
      </c>
      <c r="H155" s="182">
        <v>1664.25</v>
      </c>
      <c r="I155" s="183"/>
      <c r="J155" s="184">
        <f>ROUND(I155*H155,2)</f>
        <v>0</v>
      </c>
      <c r="K155" s="180" t="s">
        <v>515</v>
      </c>
      <c r="L155" s="39"/>
      <c r="M155" s="185" t="s">
        <v>1</v>
      </c>
      <c r="N155" s="186" t="s">
        <v>44</v>
      </c>
      <c r="O155" s="77"/>
      <c r="P155" s="187">
        <f>O155*H155</f>
        <v>0</v>
      </c>
      <c r="Q155" s="187">
        <v>0.00059000000000000003</v>
      </c>
      <c r="R155" s="187">
        <f>Q155*H155</f>
        <v>0.98190750000000004</v>
      </c>
      <c r="S155" s="187">
        <v>0</v>
      </c>
      <c r="T155" s="18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89" t="s">
        <v>235</v>
      </c>
      <c r="AT155" s="189" t="s">
        <v>231</v>
      </c>
      <c r="AU155" s="189" t="s">
        <v>89</v>
      </c>
      <c r="AY155" s="19" t="s">
        <v>230</v>
      </c>
      <c r="BE155" s="190">
        <f>IF(N155="základní",J155,0)</f>
        <v>0</v>
      </c>
      <c r="BF155" s="190">
        <f>IF(N155="snížená",J155,0)</f>
        <v>0</v>
      </c>
      <c r="BG155" s="190">
        <f>IF(N155="zákl. přenesená",J155,0)</f>
        <v>0</v>
      </c>
      <c r="BH155" s="190">
        <f>IF(N155="sníž. přenesená",J155,0)</f>
        <v>0</v>
      </c>
      <c r="BI155" s="190">
        <f>IF(N155="nulová",J155,0)</f>
        <v>0</v>
      </c>
      <c r="BJ155" s="19" t="s">
        <v>87</v>
      </c>
      <c r="BK155" s="190">
        <f>ROUND(I155*H155,2)</f>
        <v>0</v>
      </c>
      <c r="BL155" s="19" t="s">
        <v>235</v>
      </c>
      <c r="BM155" s="189" t="s">
        <v>4356</v>
      </c>
    </row>
    <row r="156" s="2" customFormat="1">
      <c r="A156" s="38"/>
      <c r="B156" s="39"/>
      <c r="C156" s="38"/>
      <c r="D156" s="191" t="s">
        <v>237</v>
      </c>
      <c r="E156" s="38"/>
      <c r="F156" s="192" t="s">
        <v>2023</v>
      </c>
      <c r="G156" s="38"/>
      <c r="H156" s="38"/>
      <c r="I156" s="193"/>
      <c r="J156" s="38"/>
      <c r="K156" s="38"/>
      <c r="L156" s="39"/>
      <c r="M156" s="194"/>
      <c r="N156" s="195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237</v>
      </c>
      <c r="AU156" s="19" t="s">
        <v>89</v>
      </c>
    </row>
    <row r="157" s="2" customFormat="1">
      <c r="A157" s="38"/>
      <c r="B157" s="39"/>
      <c r="C157" s="38"/>
      <c r="D157" s="199" t="s">
        <v>397</v>
      </c>
      <c r="E157" s="38"/>
      <c r="F157" s="200" t="s">
        <v>2024</v>
      </c>
      <c r="G157" s="38"/>
      <c r="H157" s="38"/>
      <c r="I157" s="193"/>
      <c r="J157" s="38"/>
      <c r="K157" s="38"/>
      <c r="L157" s="39"/>
      <c r="M157" s="194"/>
      <c r="N157" s="195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397</v>
      </c>
      <c r="AU157" s="19" t="s">
        <v>89</v>
      </c>
    </row>
    <row r="158" s="15" customFormat="1">
      <c r="A158" s="15"/>
      <c r="B158" s="221"/>
      <c r="C158" s="15"/>
      <c r="D158" s="191" t="s">
        <v>519</v>
      </c>
      <c r="E158" s="222" t="s">
        <v>1</v>
      </c>
      <c r="F158" s="223" t="s">
        <v>4348</v>
      </c>
      <c r="G158" s="15"/>
      <c r="H158" s="222" t="s">
        <v>1</v>
      </c>
      <c r="I158" s="224"/>
      <c r="J158" s="15"/>
      <c r="K158" s="15"/>
      <c r="L158" s="221"/>
      <c r="M158" s="225"/>
      <c r="N158" s="226"/>
      <c r="O158" s="226"/>
      <c r="P158" s="226"/>
      <c r="Q158" s="226"/>
      <c r="R158" s="226"/>
      <c r="S158" s="226"/>
      <c r="T158" s="227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22" t="s">
        <v>519</v>
      </c>
      <c r="AU158" s="222" t="s">
        <v>89</v>
      </c>
      <c r="AV158" s="15" t="s">
        <v>87</v>
      </c>
      <c r="AW158" s="15" t="s">
        <v>35</v>
      </c>
      <c r="AX158" s="15" t="s">
        <v>79</v>
      </c>
      <c r="AY158" s="222" t="s">
        <v>230</v>
      </c>
    </row>
    <row r="159" s="13" customFormat="1">
      <c r="A159" s="13"/>
      <c r="B159" s="205"/>
      <c r="C159" s="13"/>
      <c r="D159" s="191" t="s">
        <v>519</v>
      </c>
      <c r="E159" s="206" t="s">
        <v>1</v>
      </c>
      <c r="F159" s="207" t="s">
        <v>4357</v>
      </c>
      <c r="G159" s="13"/>
      <c r="H159" s="208">
        <v>1664.25</v>
      </c>
      <c r="I159" s="209"/>
      <c r="J159" s="13"/>
      <c r="K159" s="13"/>
      <c r="L159" s="205"/>
      <c r="M159" s="210"/>
      <c r="N159" s="211"/>
      <c r="O159" s="211"/>
      <c r="P159" s="211"/>
      <c r="Q159" s="211"/>
      <c r="R159" s="211"/>
      <c r="S159" s="211"/>
      <c r="T159" s="21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06" t="s">
        <v>519</v>
      </c>
      <c r="AU159" s="206" t="s">
        <v>89</v>
      </c>
      <c r="AV159" s="13" t="s">
        <v>89</v>
      </c>
      <c r="AW159" s="13" t="s">
        <v>35</v>
      </c>
      <c r="AX159" s="13" t="s">
        <v>79</v>
      </c>
      <c r="AY159" s="206" t="s">
        <v>230</v>
      </c>
    </row>
    <row r="160" s="14" customFormat="1">
      <c r="A160" s="14"/>
      <c r="B160" s="213"/>
      <c r="C160" s="14"/>
      <c r="D160" s="191" t="s">
        <v>519</v>
      </c>
      <c r="E160" s="214" t="s">
        <v>1</v>
      </c>
      <c r="F160" s="215" t="s">
        <v>534</v>
      </c>
      <c r="G160" s="14"/>
      <c r="H160" s="216">
        <v>1664.25</v>
      </c>
      <c r="I160" s="217"/>
      <c r="J160" s="14"/>
      <c r="K160" s="14"/>
      <c r="L160" s="213"/>
      <c r="M160" s="218"/>
      <c r="N160" s="219"/>
      <c r="O160" s="219"/>
      <c r="P160" s="219"/>
      <c r="Q160" s="219"/>
      <c r="R160" s="219"/>
      <c r="S160" s="219"/>
      <c r="T160" s="220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14" t="s">
        <v>519</v>
      </c>
      <c r="AU160" s="214" t="s">
        <v>89</v>
      </c>
      <c r="AV160" s="14" t="s">
        <v>235</v>
      </c>
      <c r="AW160" s="14" t="s">
        <v>35</v>
      </c>
      <c r="AX160" s="14" t="s">
        <v>87</v>
      </c>
      <c r="AY160" s="214" t="s">
        <v>230</v>
      </c>
    </row>
    <row r="161" s="2" customFormat="1" ht="16.5" customHeight="1">
      <c r="A161" s="38"/>
      <c r="B161" s="177"/>
      <c r="C161" s="178" t="s">
        <v>256</v>
      </c>
      <c r="D161" s="178" t="s">
        <v>231</v>
      </c>
      <c r="E161" s="179" t="s">
        <v>2030</v>
      </c>
      <c r="F161" s="180" t="s">
        <v>2031</v>
      </c>
      <c r="G161" s="181" t="s">
        <v>514</v>
      </c>
      <c r="H161" s="182">
        <v>1664.25</v>
      </c>
      <c r="I161" s="183"/>
      <c r="J161" s="184">
        <f>ROUND(I161*H161,2)</f>
        <v>0</v>
      </c>
      <c r="K161" s="180" t="s">
        <v>515</v>
      </c>
      <c r="L161" s="39"/>
      <c r="M161" s="185" t="s">
        <v>1</v>
      </c>
      <c r="N161" s="186" t="s">
        <v>44</v>
      </c>
      <c r="O161" s="77"/>
      <c r="P161" s="187">
        <f>O161*H161</f>
        <v>0</v>
      </c>
      <c r="Q161" s="187">
        <v>0</v>
      </c>
      <c r="R161" s="187">
        <f>Q161*H161</f>
        <v>0</v>
      </c>
      <c r="S161" s="187">
        <v>0</v>
      </c>
      <c r="T161" s="18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89" t="s">
        <v>235</v>
      </c>
      <c r="AT161" s="189" t="s">
        <v>231</v>
      </c>
      <c r="AU161" s="189" t="s">
        <v>89</v>
      </c>
      <c r="AY161" s="19" t="s">
        <v>230</v>
      </c>
      <c r="BE161" s="190">
        <f>IF(N161="základní",J161,0)</f>
        <v>0</v>
      </c>
      <c r="BF161" s="190">
        <f>IF(N161="snížená",J161,0)</f>
        <v>0</v>
      </c>
      <c r="BG161" s="190">
        <f>IF(N161="zákl. přenesená",J161,0)</f>
        <v>0</v>
      </c>
      <c r="BH161" s="190">
        <f>IF(N161="sníž. přenesená",J161,0)</f>
        <v>0</v>
      </c>
      <c r="BI161" s="190">
        <f>IF(N161="nulová",J161,0)</f>
        <v>0</v>
      </c>
      <c r="BJ161" s="19" t="s">
        <v>87</v>
      </c>
      <c r="BK161" s="190">
        <f>ROUND(I161*H161,2)</f>
        <v>0</v>
      </c>
      <c r="BL161" s="19" t="s">
        <v>235</v>
      </c>
      <c r="BM161" s="189" t="s">
        <v>4358</v>
      </c>
    </row>
    <row r="162" s="2" customFormat="1">
      <c r="A162" s="38"/>
      <c r="B162" s="39"/>
      <c r="C162" s="38"/>
      <c r="D162" s="191" t="s">
        <v>237</v>
      </c>
      <c r="E162" s="38"/>
      <c r="F162" s="192" t="s">
        <v>2033</v>
      </c>
      <c r="G162" s="38"/>
      <c r="H162" s="38"/>
      <c r="I162" s="193"/>
      <c r="J162" s="38"/>
      <c r="K162" s="38"/>
      <c r="L162" s="39"/>
      <c r="M162" s="194"/>
      <c r="N162" s="195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237</v>
      </c>
      <c r="AU162" s="19" t="s">
        <v>89</v>
      </c>
    </row>
    <row r="163" s="2" customFormat="1">
      <c r="A163" s="38"/>
      <c r="B163" s="39"/>
      <c r="C163" s="38"/>
      <c r="D163" s="199" t="s">
        <v>397</v>
      </c>
      <c r="E163" s="38"/>
      <c r="F163" s="200" t="s">
        <v>2034</v>
      </c>
      <c r="G163" s="38"/>
      <c r="H163" s="38"/>
      <c r="I163" s="193"/>
      <c r="J163" s="38"/>
      <c r="K163" s="38"/>
      <c r="L163" s="39"/>
      <c r="M163" s="194"/>
      <c r="N163" s="195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397</v>
      </c>
      <c r="AU163" s="19" t="s">
        <v>89</v>
      </c>
    </row>
    <row r="164" s="2" customFormat="1" ht="21.75" customHeight="1">
      <c r="A164" s="38"/>
      <c r="B164" s="177"/>
      <c r="C164" s="178" t="s">
        <v>260</v>
      </c>
      <c r="D164" s="178" t="s">
        <v>231</v>
      </c>
      <c r="E164" s="179" t="s">
        <v>679</v>
      </c>
      <c r="F164" s="180" t="s">
        <v>680</v>
      </c>
      <c r="G164" s="181" t="s">
        <v>578</v>
      </c>
      <c r="H164" s="182">
        <v>1309.75</v>
      </c>
      <c r="I164" s="183"/>
      <c r="J164" s="184">
        <f>ROUND(I164*H164,2)</f>
        <v>0</v>
      </c>
      <c r="K164" s="180" t="s">
        <v>515</v>
      </c>
      <c r="L164" s="39"/>
      <c r="M164" s="185" t="s">
        <v>1</v>
      </c>
      <c r="N164" s="186" t="s">
        <v>44</v>
      </c>
      <c r="O164" s="77"/>
      <c r="P164" s="187">
        <f>O164*H164</f>
        <v>0</v>
      </c>
      <c r="Q164" s="187">
        <v>0</v>
      </c>
      <c r="R164" s="187">
        <f>Q164*H164</f>
        <v>0</v>
      </c>
      <c r="S164" s="187">
        <v>0</v>
      </c>
      <c r="T164" s="18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89" t="s">
        <v>235</v>
      </c>
      <c r="AT164" s="189" t="s">
        <v>231</v>
      </c>
      <c r="AU164" s="189" t="s">
        <v>89</v>
      </c>
      <c r="AY164" s="19" t="s">
        <v>230</v>
      </c>
      <c r="BE164" s="190">
        <f>IF(N164="základní",J164,0)</f>
        <v>0</v>
      </c>
      <c r="BF164" s="190">
        <f>IF(N164="snížená",J164,0)</f>
        <v>0</v>
      </c>
      <c r="BG164" s="190">
        <f>IF(N164="zákl. přenesená",J164,0)</f>
        <v>0</v>
      </c>
      <c r="BH164" s="190">
        <f>IF(N164="sníž. přenesená",J164,0)</f>
        <v>0</v>
      </c>
      <c r="BI164" s="190">
        <f>IF(N164="nulová",J164,0)</f>
        <v>0</v>
      </c>
      <c r="BJ164" s="19" t="s">
        <v>87</v>
      </c>
      <c r="BK164" s="190">
        <f>ROUND(I164*H164,2)</f>
        <v>0</v>
      </c>
      <c r="BL164" s="19" t="s">
        <v>235</v>
      </c>
      <c r="BM164" s="189" t="s">
        <v>4359</v>
      </c>
    </row>
    <row r="165" s="2" customFormat="1">
      <c r="A165" s="38"/>
      <c r="B165" s="39"/>
      <c r="C165" s="38"/>
      <c r="D165" s="191" t="s">
        <v>237</v>
      </c>
      <c r="E165" s="38"/>
      <c r="F165" s="192" t="s">
        <v>682</v>
      </c>
      <c r="G165" s="38"/>
      <c r="H165" s="38"/>
      <c r="I165" s="193"/>
      <c r="J165" s="38"/>
      <c r="K165" s="38"/>
      <c r="L165" s="39"/>
      <c r="M165" s="194"/>
      <c r="N165" s="195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237</v>
      </c>
      <c r="AU165" s="19" t="s">
        <v>89</v>
      </c>
    </row>
    <row r="166" s="2" customFormat="1">
      <c r="A166" s="38"/>
      <c r="B166" s="39"/>
      <c r="C166" s="38"/>
      <c r="D166" s="199" t="s">
        <v>397</v>
      </c>
      <c r="E166" s="38"/>
      <c r="F166" s="200" t="s">
        <v>683</v>
      </c>
      <c r="G166" s="38"/>
      <c r="H166" s="38"/>
      <c r="I166" s="193"/>
      <c r="J166" s="38"/>
      <c r="K166" s="38"/>
      <c r="L166" s="39"/>
      <c r="M166" s="194"/>
      <c r="N166" s="195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397</v>
      </c>
      <c r="AU166" s="19" t="s">
        <v>89</v>
      </c>
    </row>
    <row r="167" s="15" customFormat="1">
      <c r="A167" s="15"/>
      <c r="B167" s="221"/>
      <c r="C167" s="15"/>
      <c r="D167" s="191" t="s">
        <v>519</v>
      </c>
      <c r="E167" s="222" t="s">
        <v>1</v>
      </c>
      <c r="F167" s="223" t="s">
        <v>2036</v>
      </c>
      <c r="G167" s="15"/>
      <c r="H167" s="222" t="s">
        <v>1</v>
      </c>
      <c r="I167" s="224"/>
      <c r="J167" s="15"/>
      <c r="K167" s="15"/>
      <c r="L167" s="221"/>
      <c r="M167" s="225"/>
      <c r="N167" s="226"/>
      <c r="O167" s="226"/>
      <c r="P167" s="226"/>
      <c r="Q167" s="226"/>
      <c r="R167" s="226"/>
      <c r="S167" s="226"/>
      <c r="T167" s="227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22" t="s">
        <v>519</v>
      </c>
      <c r="AU167" s="222" t="s">
        <v>89</v>
      </c>
      <c r="AV167" s="15" t="s">
        <v>87</v>
      </c>
      <c r="AW167" s="15" t="s">
        <v>35</v>
      </c>
      <c r="AX167" s="15" t="s">
        <v>79</v>
      </c>
      <c r="AY167" s="222" t="s">
        <v>230</v>
      </c>
    </row>
    <row r="168" s="13" customFormat="1">
      <c r="A168" s="13"/>
      <c r="B168" s="205"/>
      <c r="C168" s="13"/>
      <c r="D168" s="191" t="s">
        <v>519</v>
      </c>
      <c r="E168" s="206" t="s">
        <v>1</v>
      </c>
      <c r="F168" s="207" t="s">
        <v>4360</v>
      </c>
      <c r="G168" s="13"/>
      <c r="H168" s="208">
        <v>211.25</v>
      </c>
      <c r="I168" s="209"/>
      <c r="J168" s="13"/>
      <c r="K168" s="13"/>
      <c r="L168" s="205"/>
      <c r="M168" s="210"/>
      <c r="N168" s="211"/>
      <c r="O168" s="211"/>
      <c r="P168" s="211"/>
      <c r="Q168" s="211"/>
      <c r="R168" s="211"/>
      <c r="S168" s="211"/>
      <c r="T168" s="21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06" t="s">
        <v>519</v>
      </c>
      <c r="AU168" s="206" t="s">
        <v>89</v>
      </c>
      <c r="AV168" s="13" t="s">
        <v>89</v>
      </c>
      <c r="AW168" s="13" t="s">
        <v>35</v>
      </c>
      <c r="AX168" s="13" t="s">
        <v>79</v>
      </c>
      <c r="AY168" s="206" t="s">
        <v>230</v>
      </c>
    </row>
    <row r="169" s="13" customFormat="1">
      <c r="A169" s="13"/>
      <c r="B169" s="205"/>
      <c r="C169" s="13"/>
      <c r="D169" s="191" t="s">
        <v>519</v>
      </c>
      <c r="E169" s="206" t="s">
        <v>1</v>
      </c>
      <c r="F169" s="207" t="s">
        <v>4361</v>
      </c>
      <c r="G169" s="13"/>
      <c r="H169" s="208">
        <v>443.625</v>
      </c>
      <c r="I169" s="209"/>
      <c r="J169" s="13"/>
      <c r="K169" s="13"/>
      <c r="L169" s="205"/>
      <c r="M169" s="210"/>
      <c r="N169" s="211"/>
      <c r="O169" s="211"/>
      <c r="P169" s="211"/>
      <c r="Q169" s="211"/>
      <c r="R169" s="211"/>
      <c r="S169" s="211"/>
      <c r="T169" s="21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06" t="s">
        <v>519</v>
      </c>
      <c r="AU169" s="206" t="s">
        <v>89</v>
      </c>
      <c r="AV169" s="13" t="s">
        <v>89</v>
      </c>
      <c r="AW169" s="13" t="s">
        <v>35</v>
      </c>
      <c r="AX169" s="13" t="s">
        <v>79</v>
      </c>
      <c r="AY169" s="206" t="s">
        <v>230</v>
      </c>
    </row>
    <row r="170" s="16" customFormat="1">
      <c r="A170" s="16"/>
      <c r="B170" s="228"/>
      <c r="C170" s="16"/>
      <c r="D170" s="191" t="s">
        <v>519</v>
      </c>
      <c r="E170" s="229" t="s">
        <v>1</v>
      </c>
      <c r="F170" s="230" t="s">
        <v>685</v>
      </c>
      <c r="G170" s="16"/>
      <c r="H170" s="231">
        <v>654.875</v>
      </c>
      <c r="I170" s="232"/>
      <c r="J170" s="16"/>
      <c r="K170" s="16"/>
      <c r="L170" s="228"/>
      <c r="M170" s="233"/>
      <c r="N170" s="234"/>
      <c r="O170" s="234"/>
      <c r="P170" s="234"/>
      <c r="Q170" s="234"/>
      <c r="R170" s="234"/>
      <c r="S170" s="234"/>
      <c r="T170" s="235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T170" s="229" t="s">
        <v>519</v>
      </c>
      <c r="AU170" s="229" t="s">
        <v>89</v>
      </c>
      <c r="AV170" s="16" t="s">
        <v>241</v>
      </c>
      <c r="AW170" s="16" t="s">
        <v>35</v>
      </c>
      <c r="AX170" s="16" t="s">
        <v>79</v>
      </c>
      <c r="AY170" s="229" t="s">
        <v>230</v>
      </c>
    </row>
    <row r="171" s="15" customFormat="1">
      <c r="A171" s="15"/>
      <c r="B171" s="221"/>
      <c r="C171" s="15"/>
      <c r="D171" s="191" t="s">
        <v>519</v>
      </c>
      <c r="E171" s="222" t="s">
        <v>1</v>
      </c>
      <c r="F171" s="223" t="s">
        <v>2036</v>
      </c>
      <c r="G171" s="15"/>
      <c r="H171" s="222" t="s">
        <v>1</v>
      </c>
      <c r="I171" s="224"/>
      <c r="J171" s="15"/>
      <c r="K171" s="15"/>
      <c r="L171" s="221"/>
      <c r="M171" s="225"/>
      <c r="N171" s="226"/>
      <c r="O171" s="226"/>
      <c r="P171" s="226"/>
      <c r="Q171" s="226"/>
      <c r="R171" s="226"/>
      <c r="S171" s="226"/>
      <c r="T171" s="227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22" t="s">
        <v>519</v>
      </c>
      <c r="AU171" s="222" t="s">
        <v>89</v>
      </c>
      <c r="AV171" s="15" t="s">
        <v>87</v>
      </c>
      <c r="AW171" s="15" t="s">
        <v>35</v>
      </c>
      <c r="AX171" s="15" t="s">
        <v>79</v>
      </c>
      <c r="AY171" s="222" t="s">
        <v>230</v>
      </c>
    </row>
    <row r="172" s="13" customFormat="1">
      <c r="A172" s="13"/>
      <c r="B172" s="205"/>
      <c r="C172" s="13"/>
      <c r="D172" s="191" t="s">
        <v>519</v>
      </c>
      <c r="E172" s="206" t="s">
        <v>1</v>
      </c>
      <c r="F172" s="207" t="s">
        <v>4360</v>
      </c>
      <c r="G172" s="13"/>
      <c r="H172" s="208">
        <v>211.25</v>
      </c>
      <c r="I172" s="209"/>
      <c r="J172" s="13"/>
      <c r="K172" s="13"/>
      <c r="L172" s="205"/>
      <c r="M172" s="210"/>
      <c r="N172" s="211"/>
      <c r="O172" s="211"/>
      <c r="P172" s="211"/>
      <c r="Q172" s="211"/>
      <c r="R172" s="211"/>
      <c r="S172" s="211"/>
      <c r="T172" s="21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06" t="s">
        <v>519</v>
      </c>
      <c r="AU172" s="206" t="s">
        <v>89</v>
      </c>
      <c r="AV172" s="13" t="s">
        <v>89</v>
      </c>
      <c r="AW172" s="13" t="s">
        <v>35</v>
      </c>
      <c r="AX172" s="13" t="s">
        <v>79</v>
      </c>
      <c r="AY172" s="206" t="s">
        <v>230</v>
      </c>
    </row>
    <row r="173" s="13" customFormat="1">
      <c r="A173" s="13"/>
      <c r="B173" s="205"/>
      <c r="C173" s="13"/>
      <c r="D173" s="191" t="s">
        <v>519</v>
      </c>
      <c r="E173" s="206" t="s">
        <v>1</v>
      </c>
      <c r="F173" s="207" t="s">
        <v>4361</v>
      </c>
      <c r="G173" s="13"/>
      <c r="H173" s="208">
        <v>443.625</v>
      </c>
      <c r="I173" s="209"/>
      <c r="J173" s="13"/>
      <c r="K173" s="13"/>
      <c r="L173" s="205"/>
      <c r="M173" s="210"/>
      <c r="N173" s="211"/>
      <c r="O173" s="211"/>
      <c r="P173" s="211"/>
      <c r="Q173" s="211"/>
      <c r="R173" s="211"/>
      <c r="S173" s="211"/>
      <c r="T173" s="21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06" t="s">
        <v>519</v>
      </c>
      <c r="AU173" s="206" t="s">
        <v>89</v>
      </c>
      <c r="AV173" s="13" t="s">
        <v>89</v>
      </c>
      <c r="AW173" s="13" t="s">
        <v>35</v>
      </c>
      <c r="AX173" s="13" t="s">
        <v>79</v>
      </c>
      <c r="AY173" s="206" t="s">
        <v>230</v>
      </c>
    </row>
    <row r="174" s="16" customFormat="1">
      <c r="A174" s="16"/>
      <c r="B174" s="228"/>
      <c r="C174" s="16"/>
      <c r="D174" s="191" t="s">
        <v>519</v>
      </c>
      <c r="E174" s="229" t="s">
        <v>1</v>
      </c>
      <c r="F174" s="230" t="s">
        <v>685</v>
      </c>
      <c r="G174" s="16"/>
      <c r="H174" s="231">
        <v>654.875</v>
      </c>
      <c r="I174" s="232"/>
      <c r="J174" s="16"/>
      <c r="K174" s="16"/>
      <c r="L174" s="228"/>
      <c r="M174" s="233"/>
      <c r="N174" s="234"/>
      <c r="O174" s="234"/>
      <c r="P174" s="234"/>
      <c r="Q174" s="234"/>
      <c r="R174" s="234"/>
      <c r="S174" s="234"/>
      <c r="T174" s="235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T174" s="229" t="s">
        <v>519</v>
      </c>
      <c r="AU174" s="229" t="s">
        <v>89</v>
      </c>
      <c r="AV174" s="16" t="s">
        <v>241</v>
      </c>
      <c r="AW174" s="16" t="s">
        <v>35</v>
      </c>
      <c r="AX174" s="16" t="s">
        <v>79</v>
      </c>
      <c r="AY174" s="229" t="s">
        <v>230</v>
      </c>
    </row>
    <row r="175" s="14" customFormat="1">
      <c r="A175" s="14"/>
      <c r="B175" s="213"/>
      <c r="C175" s="14"/>
      <c r="D175" s="191" t="s">
        <v>519</v>
      </c>
      <c r="E175" s="214" t="s">
        <v>1</v>
      </c>
      <c r="F175" s="215" t="s">
        <v>534</v>
      </c>
      <c r="G175" s="14"/>
      <c r="H175" s="216">
        <v>1309.75</v>
      </c>
      <c r="I175" s="217"/>
      <c r="J175" s="14"/>
      <c r="K175" s="14"/>
      <c r="L175" s="213"/>
      <c r="M175" s="218"/>
      <c r="N175" s="219"/>
      <c r="O175" s="219"/>
      <c r="P175" s="219"/>
      <c r="Q175" s="219"/>
      <c r="R175" s="219"/>
      <c r="S175" s="219"/>
      <c r="T175" s="220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14" t="s">
        <v>519</v>
      </c>
      <c r="AU175" s="214" t="s">
        <v>89</v>
      </c>
      <c r="AV175" s="14" t="s">
        <v>235</v>
      </c>
      <c r="AW175" s="14" t="s">
        <v>35</v>
      </c>
      <c r="AX175" s="14" t="s">
        <v>87</v>
      </c>
      <c r="AY175" s="214" t="s">
        <v>230</v>
      </c>
    </row>
    <row r="176" s="2" customFormat="1" ht="21.75" customHeight="1">
      <c r="A176" s="38"/>
      <c r="B176" s="177"/>
      <c r="C176" s="178" t="s">
        <v>264</v>
      </c>
      <c r="D176" s="178" t="s">
        <v>231</v>
      </c>
      <c r="E176" s="179" t="s">
        <v>689</v>
      </c>
      <c r="F176" s="180" t="s">
        <v>690</v>
      </c>
      <c r="G176" s="181" t="s">
        <v>578</v>
      </c>
      <c r="H176" s="182">
        <v>323.60899999999998</v>
      </c>
      <c r="I176" s="183"/>
      <c r="J176" s="184">
        <f>ROUND(I176*H176,2)</f>
        <v>0</v>
      </c>
      <c r="K176" s="180" t="s">
        <v>515</v>
      </c>
      <c r="L176" s="39"/>
      <c r="M176" s="185" t="s">
        <v>1</v>
      </c>
      <c r="N176" s="186" t="s">
        <v>44</v>
      </c>
      <c r="O176" s="77"/>
      <c r="P176" s="187">
        <f>O176*H176</f>
        <v>0</v>
      </c>
      <c r="Q176" s="187">
        <v>0</v>
      </c>
      <c r="R176" s="187">
        <f>Q176*H176</f>
        <v>0</v>
      </c>
      <c r="S176" s="187">
        <v>0</v>
      </c>
      <c r="T176" s="188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89" t="s">
        <v>235</v>
      </c>
      <c r="AT176" s="189" t="s">
        <v>231</v>
      </c>
      <c r="AU176" s="189" t="s">
        <v>89</v>
      </c>
      <c r="AY176" s="19" t="s">
        <v>230</v>
      </c>
      <c r="BE176" s="190">
        <f>IF(N176="základní",J176,0)</f>
        <v>0</v>
      </c>
      <c r="BF176" s="190">
        <f>IF(N176="snížená",J176,0)</f>
        <v>0</v>
      </c>
      <c r="BG176" s="190">
        <f>IF(N176="zákl. přenesená",J176,0)</f>
        <v>0</v>
      </c>
      <c r="BH176" s="190">
        <f>IF(N176="sníž. přenesená",J176,0)</f>
        <v>0</v>
      </c>
      <c r="BI176" s="190">
        <f>IF(N176="nulová",J176,0)</f>
        <v>0</v>
      </c>
      <c r="BJ176" s="19" t="s">
        <v>87</v>
      </c>
      <c r="BK176" s="190">
        <f>ROUND(I176*H176,2)</f>
        <v>0</v>
      </c>
      <c r="BL176" s="19" t="s">
        <v>235</v>
      </c>
      <c r="BM176" s="189" t="s">
        <v>4362</v>
      </c>
    </row>
    <row r="177" s="2" customFormat="1">
      <c r="A177" s="38"/>
      <c r="B177" s="39"/>
      <c r="C177" s="38"/>
      <c r="D177" s="191" t="s">
        <v>237</v>
      </c>
      <c r="E177" s="38"/>
      <c r="F177" s="192" t="s">
        <v>692</v>
      </c>
      <c r="G177" s="38"/>
      <c r="H177" s="38"/>
      <c r="I177" s="193"/>
      <c r="J177" s="38"/>
      <c r="K177" s="38"/>
      <c r="L177" s="39"/>
      <c r="M177" s="194"/>
      <c r="N177" s="195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237</v>
      </c>
      <c r="AU177" s="19" t="s">
        <v>89</v>
      </c>
    </row>
    <row r="178" s="2" customFormat="1">
      <c r="A178" s="38"/>
      <c r="B178" s="39"/>
      <c r="C178" s="38"/>
      <c r="D178" s="199" t="s">
        <v>397</v>
      </c>
      <c r="E178" s="38"/>
      <c r="F178" s="200" t="s">
        <v>693</v>
      </c>
      <c r="G178" s="38"/>
      <c r="H178" s="38"/>
      <c r="I178" s="193"/>
      <c r="J178" s="38"/>
      <c r="K178" s="38"/>
      <c r="L178" s="39"/>
      <c r="M178" s="194"/>
      <c r="N178" s="195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397</v>
      </c>
      <c r="AU178" s="19" t="s">
        <v>89</v>
      </c>
    </row>
    <row r="179" s="15" customFormat="1">
      <c r="A179" s="15"/>
      <c r="B179" s="221"/>
      <c r="C179" s="15"/>
      <c r="D179" s="191" t="s">
        <v>519</v>
      </c>
      <c r="E179" s="222" t="s">
        <v>1</v>
      </c>
      <c r="F179" s="223" t="s">
        <v>2039</v>
      </c>
      <c r="G179" s="15"/>
      <c r="H179" s="222" t="s">
        <v>1</v>
      </c>
      <c r="I179" s="224"/>
      <c r="J179" s="15"/>
      <c r="K179" s="15"/>
      <c r="L179" s="221"/>
      <c r="M179" s="225"/>
      <c r="N179" s="226"/>
      <c r="O179" s="226"/>
      <c r="P179" s="226"/>
      <c r="Q179" s="226"/>
      <c r="R179" s="226"/>
      <c r="S179" s="226"/>
      <c r="T179" s="227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22" t="s">
        <v>519</v>
      </c>
      <c r="AU179" s="222" t="s">
        <v>89</v>
      </c>
      <c r="AV179" s="15" t="s">
        <v>87</v>
      </c>
      <c r="AW179" s="15" t="s">
        <v>35</v>
      </c>
      <c r="AX179" s="15" t="s">
        <v>79</v>
      </c>
      <c r="AY179" s="222" t="s">
        <v>230</v>
      </c>
    </row>
    <row r="180" s="13" customFormat="1">
      <c r="A180" s="13"/>
      <c r="B180" s="205"/>
      <c r="C180" s="13"/>
      <c r="D180" s="191" t="s">
        <v>519</v>
      </c>
      <c r="E180" s="206" t="s">
        <v>1</v>
      </c>
      <c r="F180" s="207" t="s">
        <v>4350</v>
      </c>
      <c r="G180" s="13"/>
      <c r="H180" s="208">
        <v>757.23400000000004</v>
      </c>
      <c r="I180" s="209"/>
      <c r="J180" s="13"/>
      <c r="K180" s="13"/>
      <c r="L180" s="205"/>
      <c r="M180" s="210"/>
      <c r="N180" s="211"/>
      <c r="O180" s="211"/>
      <c r="P180" s="211"/>
      <c r="Q180" s="211"/>
      <c r="R180" s="211"/>
      <c r="S180" s="211"/>
      <c r="T180" s="21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06" t="s">
        <v>519</v>
      </c>
      <c r="AU180" s="206" t="s">
        <v>89</v>
      </c>
      <c r="AV180" s="13" t="s">
        <v>89</v>
      </c>
      <c r="AW180" s="13" t="s">
        <v>35</v>
      </c>
      <c r="AX180" s="13" t="s">
        <v>79</v>
      </c>
      <c r="AY180" s="206" t="s">
        <v>230</v>
      </c>
    </row>
    <row r="181" s="13" customFormat="1">
      <c r="A181" s="13"/>
      <c r="B181" s="205"/>
      <c r="C181" s="13"/>
      <c r="D181" s="191" t="s">
        <v>519</v>
      </c>
      <c r="E181" s="206" t="s">
        <v>1</v>
      </c>
      <c r="F181" s="207" t="s">
        <v>4363</v>
      </c>
      <c r="G181" s="13"/>
      <c r="H181" s="208">
        <v>-433.625</v>
      </c>
      <c r="I181" s="209"/>
      <c r="J181" s="13"/>
      <c r="K181" s="13"/>
      <c r="L181" s="205"/>
      <c r="M181" s="210"/>
      <c r="N181" s="211"/>
      <c r="O181" s="211"/>
      <c r="P181" s="211"/>
      <c r="Q181" s="211"/>
      <c r="R181" s="211"/>
      <c r="S181" s="211"/>
      <c r="T181" s="21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06" t="s">
        <v>519</v>
      </c>
      <c r="AU181" s="206" t="s">
        <v>89</v>
      </c>
      <c r="AV181" s="13" t="s">
        <v>89</v>
      </c>
      <c r="AW181" s="13" t="s">
        <v>35</v>
      </c>
      <c r="AX181" s="13" t="s">
        <v>79</v>
      </c>
      <c r="AY181" s="206" t="s">
        <v>230</v>
      </c>
    </row>
    <row r="182" s="14" customFormat="1">
      <c r="A182" s="14"/>
      <c r="B182" s="213"/>
      <c r="C182" s="14"/>
      <c r="D182" s="191" t="s">
        <v>519</v>
      </c>
      <c r="E182" s="214" t="s">
        <v>1</v>
      </c>
      <c r="F182" s="215" t="s">
        <v>534</v>
      </c>
      <c r="G182" s="14"/>
      <c r="H182" s="216">
        <v>323.60900000000004</v>
      </c>
      <c r="I182" s="217"/>
      <c r="J182" s="14"/>
      <c r="K182" s="14"/>
      <c r="L182" s="213"/>
      <c r="M182" s="218"/>
      <c r="N182" s="219"/>
      <c r="O182" s="219"/>
      <c r="P182" s="219"/>
      <c r="Q182" s="219"/>
      <c r="R182" s="219"/>
      <c r="S182" s="219"/>
      <c r="T182" s="220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14" t="s">
        <v>519</v>
      </c>
      <c r="AU182" s="214" t="s">
        <v>89</v>
      </c>
      <c r="AV182" s="14" t="s">
        <v>235</v>
      </c>
      <c r="AW182" s="14" t="s">
        <v>35</v>
      </c>
      <c r="AX182" s="14" t="s">
        <v>87</v>
      </c>
      <c r="AY182" s="214" t="s">
        <v>230</v>
      </c>
    </row>
    <row r="183" s="2" customFormat="1" ht="24.15" customHeight="1">
      <c r="A183" s="38"/>
      <c r="B183" s="177"/>
      <c r="C183" s="178" t="s">
        <v>268</v>
      </c>
      <c r="D183" s="178" t="s">
        <v>231</v>
      </c>
      <c r="E183" s="179" t="s">
        <v>698</v>
      </c>
      <c r="F183" s="180" t="s">
        <v>699</v>
      </c>
      <c r="G183" s="181" t="s">
        <v>578</v>
      </c>
      <c r="H183" s="182">
        <v>1618.0450000000001</v>
      </c>
      <c r="I183" s="183"/>
      <c r="J183" s="184">
        <f>ROUND(I183*H183,2)</f>
        <v>0</v>
      </c>
      <c r="K183" s="180" t="s">
        <v>515</v>
      </c>
      <c r="L183" s="39"/>
      <c r="M183" s="185" t="s">
        <v>1</v>
      </c>
      <c r="N183" s="186" t="s">
        <v>44</v>
      </c>
      <c r="O183" s="77"/>
      <c r="P183" s="187">
        <f>O183*H183</f>
        <v>0</v>
      </c>
      <c r="Q183" s="187">
        <v>0</v>
      </c>
      <c r="R183" s="187">
        <f>Q183*H183</f>
        <v>0</v>
      </c>
      <c r="S183" s="187">
        <v>0</v>
      </c>
      <c r="T183" s="18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89" t="s">
        <v>235</v>
      </c>
      <c r="AT183" s="189" t="s">
        <v>231</v>
      </c>
      <c r="AU183" s="189" t="s">
        <v>89</v>
      </c>
      <c r="AY183" s="19" t="s">
        <v>230</v>
      </c>
      <c r="BE183" s="190">
        <f>IF(N183="základní",J183,0)</f>
        <v>0</v>
      </c>
      <c r="BF183" s="190">
        <f>IF(N183="snížená",J183,0)</f>
        <v>0</v>
      </c>
      <c r="BG183" s="190">
        <f>IF(N183="zákl. přenesená",J183,0)</f>
        <v>0</v>
      </c>
      <c r="BH183" s="190">
        <f>IF(N183="sníž. přenesená",J183,0)</f>
        <v>0</v>
      </c>
      <c r="BI183" s="190">
        <f>IF(N183="nulová",J183,0)</f>
        <v>0</v>
      </c>
      <c r="BJ183" s="19" t="s">
        <v>87</v>
      </c>
      <c r="BK183" s="190">
        <f>ROUND(I183*H183,2)</f>
        <v>0</v>
      </c>
      <c r="BL183" s="19" t="s">
        <v>235</v>
      </c>
      <c r="BM183" s="189" t="s">
        <v>4364</v>
      </c>
    </row>
    <row r="184" s="2" customFormat="1">
      <c r="A184" s="38"/>
      <c r="B184" s="39"/>
      <c r="C184" s="38"/>
      <c r="D184" s="191" t="s">
        <v>237</v>
      </c>
      <c r="E184" s="38"/>
      <c r="F184" s="192" t="s">
        <v>701</v>
      </c>
      <c r="G184" s="38"/>
      <c r="H184" s="38"/>
      <c r="I184" s="193"/>
      <c r="J184" s="38"/>
      <c r="K184" s="38"/>
      <c r="L184" s="39"/>
      <c r="M184" s="194"/>
      <c r="N184" s="195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237</v>
      </c>
      <c r="AU184" s="19" t="s">
        <v>89</v>
      </c>
    </row>
    <row r="185" s="2" customFormat="1">
      <c r="A185" s="38"/>
      <c r="B185" s="39"/>
      <c r="C185" s="38"/>
      <c r="D185" s="199" t="s">
        <v>397</v>
      </c>
      <c r="E185" s="38"/>
      <c r="F185" s="200" t="s">
        <v>702</v>
      </c>
      <c r="G185" s="38"/>
      <c r="H185" s="38"/>
      <c r="I185" s="193"/>
      <c r="J185" s="38"/>
      <c r="K185" s="38"/>
      <c r="L185" s="39"/>
      <c r="M185" s="194"/>
      <c r="N185" s="195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397</v>
      </c>
      <c r="AU185" s="19" t="s">
        <v>89</v>
      </c>
    </row>
    <row r="186" s="15" customFormat="1">
      <c r="A186" s="15"/>
      <c r="B186" s="221"/>
      <c r="C186" s="15"/>
      <c r="D186" s="191" t="s">
        <v>519</v>
      </c>
      <c r="E186" s="222" t="s">
        <v>1</v>
      </c>
      <c r="F186" s="223" t="s">
        <v>2039</v>
      </c>
      <c r="G186" s="15"/>
      <c r="H186" s="222" t="s">
        <v>1</v>
      </c>
      <c r="I186" s="224"/>
      <c r="J186" s="15"/>
      <c r="K186" s="15"/>
      <c r="L186" s="221"/>
      <c r="M186" s="225"/>
      <c r="N186" s="226"/>
      <c r="O186" s="226"/>
      <c r="P186" s="226"/>
      <c r="Q186" s="226"/>
      <c r="R186" s="226"/>
      <c r="S186" s="226"/>
      <c r="T186" s="227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22" t="s">
        <v>519</v>
      </c>
      <c r="AU186" s="222" t="s">
        <v>89</v>
      </c>
      <c r="AV186" s="15" t="s">
        <v>87</v>
      </c>
      <c r="AW186" s="15" t="s">
        <v>35</v>
      </c>
      <c r="AX186" s="15" t="s">
        <v>79</v>
      </c>
      <c r="AY186" s="222" t="s">
        <v>230</v>
      </c>
    </row>
    <row r="187" s="13" customFormat="1">
      <c r="A187" s="13"/>
      <c r="B187" s="205"/>
      <c r="C187" s="13"/>
      <c r="D187" s="191" t="s">
        <v>519</v>
      </c>
      <c r="E187" s="206" t="s">
        <v>1</v>
      </c>
      <c r="F187" s="207" t="s">
        <v>4350</v>
      </c>
      <c r="G187" s="13"/>
      <c r="H187" s="208">
        <v>757.23400000000004</v>
      </c>
      <c r="I187" s="209"/>
      <c r="J187" s="13"/>
      <c r="K187" s="13"/>
      <c r="L187" s="205"/>
      <c r="M187" s="210"/>
      <c r="N187" s="211"/>
      <c r="O187" s="211"/>
      <c r="P187" s="211"/>
      <c r="Q187" s="211"/>
      <c r="R187" s="211"/>
      <c r="S187" s="211"/>
      <c r="T187" s="21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06" t="s">
        <v>519</v>
      </c>
      <c r="AU187" s="206" t="s">
        <v>89</v>
      </c>
      <c r="AV187" s="13" t="s">
        <v>89</v>
      </c>
      <c r="AW187" s="13" t="s">
        <v>35</v>
      </c>
      <c r="AX187" s="13" t="s">
        <v>79</v>
      </c>
      <c r="AY187" s="206" t="s">
        <v>230</v>
      </c>
    </row>
    <row r="188" s="13" customFormat="1">
      <c r="A188" s="13"/>
      <c r="B188" s="205"/>
      <c r="C188" s="13"/>
      <c r="D188" s="191" t="s">
        <v>519</v>
      </c>
      <c r="E188" s="206" t="s">
        <v>1</v>
      </c>
      <c r="F188" s="207" t="s">
        <v>4363</v>
      </c>
      <c r="G188" s="13"/>
      <c r="H188" s="208">
        <v>-433.625</v>
      </c>
      <c r="I188" s="209"/>
      <c r="J188" s="13"/>
      <c r="K188" s="13"/>
      <c r="L188" s="205"/>
      <c r="M188" s="210"/>
      <c r="N188" s="211"/>
      <c r="O188" s="211"/>
      <c r="P188" s="211"/>
      <c r="Q188" s="211"/>
      <c r="R188" s="211"/>
      <c r="S188" s="211"/>
      <c r="T188" s="21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06" t="s">
        <v>519</v>
      </c>
      <c r="AU188" s="206" t="s">
        <v>89</v>
      </c>
      <c r="AV188" s="13" t="s">
        <v>89</v>
      </c>
      <c r="AW188" s="13" t="s">
        <v>35</v>
      </c>
      <c r="AX188" s="13" t="s">
        <v>79</v>
      </c>
      <c r="AY188" s="206" t="s">
        <v>230</v>
      </c>
    </row>
    <row r="189" s="14" customFormat="1">
      <c r="A189" s="14"/>
      <c r="B189" s="213"/>
      <c r="C189" s="14"/>
      <c r="D189" s="191" t="s">
        <v>519</v>
      </c>
      <c r="E189" s="214" t="s">
        <v>1</v>
      </c>
      <c r="F189" s="215" t="s">
        <v>534</v>
      </c>
      <c r="G189" s="14"/>
      <c r="H189" s="216">
        <v>323.60900000000004</v>
      </c>
      <c r="I189" s="217"/>
      <c r="J189" s="14"/>
      <c r="K189" s="14"/>
      <c r="L189" s="213"/>
      <c r="M189" s="218"/>
      <c r="N189" s="219"/>
      <c r="O189" s="219"/>
      <c r="P189" s="219"/>
      <c r="Q189" s="219"/>
      <c r="R189" s="219"/>
      <c r="S189" s="219"/>
      <c r="T189" s="220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14" t="s">
        <v>519</v>
      </c>
      <c r="AU189" s="214" t="s">
        <v>89</v>
      </c>
      <c r="AV189" s="14" t="s">
        <v>235</v>
      </c>
      <c r="AW189" s="14" t="s">
        <v>35</v>
      </c>
      <c r="AX189" s="14" t="s">
        <v>87</v>
      </c>
      <c r="AY189" s="214" t="s">
        <v>230</v>
      </c>
    </row>
    <row r="190" s="13" customFormat="1">
      <c r="A190" s="13"/>
      <c r="B190" s="205"/>
      <c r="C190" s="13"/>
      <c r="D190" s="191" t="s">
        <v>519</v>
      </c>
      <c r="E190" s="13"/>
      <c r="F190" s="207" t="s">
        <v>4365</v>
      </c>
      <c r="G190" s="13"/>
      <c r="H190" s="208">
        <v>1618.0450000000001</v>
      </c>
      <c r="I190" s="209"/>
      <c r="J190" s="13"/>
      <c r="K190" s="13"/>
      <c r="L190" s="205"/>
      <c r="M190" s="210"/>
      <c r="N190" s="211"/>
      <c r="O190" s="211"/>
      <c r="P190" s="211"/>
      <c r="Q190" s="211"/>
      <c r="R190" s="211"/>
      <c r="S190" s="211"/>
      <c r="T190" s="21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06" t="s">
        <v>519</v>
      </c>
      <c r="AU190" s="206" t="s">
        <v>89</v>
      </c>
      <c r="AV190" s="13" t="s">
        <v>89</v>
      </c>
      <c r="AW190" s="13" t="s">
        <v>3</v>
      </c>
      <c r="AX190" s="13" t="s">
        <v>87</v>
      </c>
      <c r="AY190" s="206" t="s">
        <v>230</v>
      </c>
    </row>
    <row r="191" s="2" customFormat="1" ht="21.75" customHeight="1">
      <c r="A191" s="38"/>
      <c r="B191" s="177"/>
      <c r="C191" s="178" t="s">
        <v>272</v>
      </c>
      <c r="D191" s="178" t="s">
        <v>231</v>
      </c>
      <c r="E191" s="179" t="s">
        <v>704</v>
      </c>
      <c r="F191" s="180" t="s">
        <v>705</v>
      </c>
      <c r="G191" s="181" t="s">
        <v>578</v>
      </c>
      <c r="H191" s="182">
        <v>270.44</v>
      </c>
      <c r="I191" s="183"/>
      <c r="J191" s="184">
        <f>ROUND(I191*H191,2)</f>
        <v>0</v>
      </c>
      <c r="K191" s="180" t="s">
        <v>515</v>
      </c>
      <c r="L191" s="39"/>
      <c r="M191" s="185" t="s">
        <v>1</v>
      </c>
      <c r="N191" s="186" t="s">
        <v>44</v>
      </c>
      <c r="O191" s="77"/>
      <c r="P191" s="187">
        <f>O191*H191</f>
        <v>0</v>
      </c>
      <c r="Q191" s="187">
        <v>0</v>
      </c>
      <c r="R191" s="187">
        <f>Q191*H191</f>
        <v>0</v>
      </c>
      <c r="S191" s="187">
        <v>0</v>
      </c>
      <c r="T191" s="188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89" t="s">
        <v>235</v>
      </c>
      <c r="AT191" s="189" t="s">
        <v>231</v>
      </c>
      <c r="AU191" s="189" t="s">
        <v>89</v>
      </c>
      <c r="AY191" s="19" t="s">
        <v>230</v>
      </c>
      <c r="BE191" s="190">
        <f>IF(N191="základní",J191,0)</f>
        <v>0</v>
      </c>
      <c r="BF191" s="190">
        <f>IF(N191="snížená",J191,0)</f>
        <v>0</v>
      </c>
      <c r="BG191" s="190">
        <f>IF(N191="zákl. přenesená",J191,0)</f>
        <v>0</v>
      </c>
      <c r="BH191" s="190">
        <f>IF(N191="sníž. přenesená",J191,0)</f>
        <v>0</v>
      </c>
      <c r="BI191" s="190">
        <f>IF(N191="nulová",J191,0)</f>
        <v>0</v>
      </c>
      <c r="BJ191" s="19" t="s">
        <v>87</v>
      </c>
      <c r="BK191" s="190">
        <f>ROUND(I191*H191,2)</f>
        <v>0</v>
      </c>
      <c r="BL191" s="19" t="s">
        <v>235</v>
      </c>
      <c r="BM191" s="189" t="s">
        <v>4366</v>
      </c>
    </row>
    <row r="192" s="2" customFormat="1">
      <c r="A192" s="38"/>
      <c r="B192" s="39"/>
      <c r="C192" s="38"/>
      <c r="D192" s="191" t="s">
        <v>237</v>
      </c>
      <c r="E192" s="38"/>
      <c r="F192" s="192" t="s">
        <v>707</v>
      </c>
      <c r="G192" s="38"/>
      <c r="H192" s="38"/>
      <c r="I192" s="193"/>
      <c r="J192" s="38"/>
      <c r="K192" s="38"/>
      <c r="L192" s="39"/>
      <c r="M192" s="194"/>
      <c r="N192" s="195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237</v>
      </c>
      <c r="AU192" s="19" t="s">
        <v>89</v>
      </c>
    </row>
    <row r="193" s="2" customFormat="1">
      <c r="A193" s="38"/>
      <c r="B193" s="39"/>
      <c r="C193" s="38"/>
      <c r="D193" s="199" t="s">
        <v>397</v>
      </c>
      <c r="E193" s="38"/>
      <c r="F193" s="200" t="s">
        <v>708</v>
      </c>
      <c r="G193" s="38"/>
      <c r="H193" s="38"/>
      <c r="I193" s="193"/>
      <c r="J193" s="38"/>
      <c r="K193" s="38"/>
      <c r="L193" s="39"/>
      <c r="M193" s="194"/>
      <c r="N193" s="195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397</v>
      </c>
      <c r="AU193" s="19" t="s">
        <v>89</v>
      </c>
    </row>
    <row r="194" s="15" customFormat="1">
      <c r="A194" s="15"/>
      <c r="B194" s="221"/>
      <c r="C194" s="15"/>
      <c r="D194" s="191" t="s">
        <v>519</v>
      </c>
      <c r="E194" s="222" t="s">
        <v>1</v>
      </c>
      <c r="F194" s="223" t="s">
        <v>2039</v>
      </c>
      <c r="G194" s="15"/>
      <c r="H194" s="222" t="s">
        <v>1</v>
      </c>
      <c r="I194" s="224"/>
      <c r="J194" s="15"/>
      <c r="K194" s="15"/>
      <c r="L194" s="221"/>
      <c r="M194" s="225"/>
      <c r="N194" s="226"/>
      <c r="O194" s="226"/>
      <c r="P194" s="226"/>
      <c r="Q194" s="226"/>
      <c r="R194" s="226"/>
      <c r="S194" s="226"/>
      <c r="T194" s="227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22" t="s">
        <v>519</v>
      </c>
      <c r="AU194" s="222" t="s">
        <v>89</v>
      </c>
      <c r="AV194" s="15" t="s">
        <v>87</v>
      </c>
      <c r="AW194" s="15" t="s">
        <v>35</v>
      </c>
      <c r="AX194" s="15" t="s">
        <v>79</v>
      </c>
      <c r="AY194" s="222" t="s">
        <v>230</v>
      </c>
    </row>
    <row r="195" s="13" customFormat="1">
      <c r="A195" s="13"/>
      <c r="B195" s="205"/>
      <c r="C195" s="13"/>
      <c r="D195" s="191" t="s">
        <v>519</v>
      </c>
      <c r="E195" s="206" t="s">
        <v>1</v>
      </c>
      <c r="F195" s="207" t="s">
        <v>4352</v>
      </c>
      <c r="G195" s="13"/>
      <c r="H195" s="208">
        <v>135.22</v>
      </c>
      <c r="I195" s="209"/>
      <c r="J195" s="13"/>
      <c r="K195" s="13"/>
      <c r="L195" s="205"/>
      <c r="M195" s="210"/>
      <c r="N195" s="211"/>
      <c r="O195" s="211"/>
      <c r="P195" s="211"/>
      <c r="Q195" s="211"/>
      <c r="R195" s="211"/>
      <c r="S195" s="211"/>
      <c r="T195" s="21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06" t="s">
        <v>519</v>
      </c>
      <c r="AU195" s="206" t="s">
        <v>89</v>
      </c>
      <c r="AV195" s="13" t="s">
        <v>89</v>
      </c>
      <c r="AW195" s="13" t="s">
        <v>35</v>
      </c>
      <c r="AX195" s="13" t="s">
        <v>79</v>
      </c>
      <c r="AY195" s="206" t="s">
        <v>230</v>
      </c>
    </row>
    <row r="196" s="13" customFormat="1">
      <c r="A196" s="13"/>
      <c r="B196" s="205"/>
      <c r="C196" s="13"/>
      <c r="D196" s="191" t="s">
        <v>519</v>
      </c>
      <c r="E196" s="206" t="s">
        <v>1</v>
      </c>
      <c r="F196" s="207" t="s">
        <v>4352</v>
      </c>
      <c r="G196" s="13"/>
      <c r="H196" s="208">
        <v>135.22</v>
      </c>
      <c r="I196" s="209"/>
      <c r="J196" s="13"/>
      <c r="K196" s="13"/>
      <c r="L196" s="205"/>
      <c r="M196" s="210"/>
      <c r="N196" s="211"/>
      <c r="O196" s="211"/>
      <c r="P196" s="211"/>
      <c r="Q196" s="211"/>
      <c r="R196" s="211"/>
      <c r="S196" s="211"/>
      <c r="T196" s="21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06" t="s">
        <v>519</v>
      </c>
      <c r="AU196" s="206" t="s">
        <v>89</v>
      </c>
      <c r="AV196" s="13" t="s">
        <v>89</v>
      </c>
      <c r="AW196" s="13" t="s">
        <v>35</v>
      </c>
      <c r="AX196" s="13" t="s">
        <v>79</v>
      </c>
      <c r="AY196" s="206" t="s">
        <v>230</v>
      </c>
    </row>
    <row r="197" s="14" customFormat="1">
      <c r="A197" s="14"/>
      <c r="B197" s="213"/>
      <c r="C197" s="14"/>
      <c r="D197" s="191" t="s">
        <v>519</v>
      </c>
      <c r="E197" s="214" t="s">
        <v>1</v>
      </c>
      <c r="F197" s="215" t="s">
        <v>534</v>
      </c>
      <c r="G197" s="14"/>
      <c r="H197" s="216">
        <v>270.44</v>
      </c>
      <c r="I197" s="217"/>
      <c r="J197" s="14"/>
      <c r="K197" s="14"/>
      <c r="L197" s="213"/>
      <c r="M197" s="218"/>
      <c r="N197" s="219"/>
      <c r="O197" s="219"/>
      <c r="P197" s="219"/>
      <c r="Q197" s="219"/>
      <c r="R197" s="219"/>
      <c r="S197" s="219"/>
      <c r="T197" s="22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14" t="s">
        <v>519</v>
      </c>
      <c r="AU197" s="214" t="s">
        <v>89</v>
      </c>
      <c r="AV197" s="14" t="s">
        <v>235</v>
      </c>
      <c r="AW197" s="14" t="s">
        <v>35</v>
      </c>
      <c r="AX197" s="14" t="s">
        <v>87</v>
      </c>
      <c r="AY197" s="214" t="s">
        <v>230</v>
      </c>
    </row>
    <row r="198" s="2" customFormat="1" ht="24.15" customHeight="1">
      <c r="A198" s="38"/>
      <c r="B198" s="177"/>
      <c r="C198" s="178" t="s">
        <v>8</v>
      </c>
      <c r="D198" s="178" t="s">
        <v>231</v>
      </c>
      <c r="E198" s="179" t="s">
        <v>713</v>
      </c>
      <c r="F198" s="180" t="s">
        <v>714</v>
      </c>
      <c r="G198" s="181" t="s">
        <v>578</v>
      </c>
      <c r="H198" s="182">
        <v>1352.2000000000001</v>
      </c>
      <c r="I198" s="183"/>
      <c r="J198" s="184">
        <f>ROUND(I198*H198,2)</f>
        <v>0</v>
      </c>
      <c r="K198" s="180" t="s">
        <v>515</v>
      </c>
      <c r="L198" s="39"/>
      <c r="M198" s="185" t="s">
        <v>1</v>
      </c>
      <c r="N198" s="186" t="s">
        <v>44</v>
      </c>
      <c r="O198" s="77"/>
      <c r="P198" s="187">
        <f>O198*H198</f>
        <v>0</v>
      </c>
      <c r="Q198" s="187">
        <v>0</v>
      </c>
      <c r="R198" s="187">
        <f>Q198*H198</f>
        <v>0</v>
      </c>
      <c r="S198" s="187">
        <v>0</v>
      </c>
      <c r="T198" s="188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89" t="s">
        <v>235</v>
      </c>
      <c r="AT198" s="189" t="s">
        <v>231</v>
      </c>
      <c r="AU198" s="189" t="s">
        <v>89</v>
      </c>
      <c r="AY198" s="19" t="s">
        <v>230</v>
      </c>
      <c r="BE198" s="190">
        <f>IF(N198="základní",J198,0)</f>
        <v>0</v>
      </c>
      <c r="BF198" s="190">
        <f>IF(N198="snížená",J198,0)</f>
        <v>0</v>
      </c>
      <c r="BG198" s="190">
        <f>IF(N198="zákl. přenesená",J198,0)</f>
        <v>0</v>
      </c>
      <c r="BH198" s="190">
        <f>IF(N198="sníž. přenesená",J198,0)</f>
        <v>0</v>
      </c>
      <c r="BI198" s="190">
        <f>IF(N198="nulová",J198,0)</f>
        <v>0</v>
      </c>
      <c r="BJ198" s="19" t="s">
        <v>87</v>
      </c>
      <c r="BK198" s="190">
        <f>ROUND(I198*H198,2)</f>
        <v>0</v>
      </c>
      <c r="BL198" s="19" t="s">
        <v>235</v>
      </c>
      <c r="BM198" s="189" t="s">
        <v>4367</v>
      </c>
    </row>
    <row r="199" s="2" customFormat="1">
      <c r="A199" s="38"/>
      <c r="B199" s="39"/>
      <c r="C199" s="38"/>
      <c r="D199" s="191" t="s">
        <v>237</v>
      </c>
      <c r="E199" s="38"/>
      <c r="F199" s="192" t="s">
        <v>716</v>
      </c>
      <c r="G199" s="38"/>
      <c r="H199" s="38"/>
      <c r="I199" s="193"/>
      <c r="J199" s="38"/>
      <c r="K199" s="38"/>
      <c r="L199" s="39"/>
      <c r="M199" s="194"/>
      <c r="N199" s="195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237</v>
      </c>
      <c r="AU199" s="19" t="s">
        <v>89</v>
      </c>
    </row>
    <row r="200" s="2" customFormat="1">
      <c r="A200" s="38"/>
      <c r="B200" s="39"/>
      <c r="C200" s="38"/>
      <c r="D200" s="199" t="s">
        <v>397</v>
      </c>
      <c r="E200" s="38"/>
      <c r="F200" s="200" t="s">
        <v>717</v>
      </c>
      <c r="G200" s="38"/>
      <c r="H200" s="38"/>
      <c r="I200" s="193"/>
      <c r="J200" s="38"/>
      <c r="K200" s="38"/>
      <c r="L200" s="39"/>
      <c r="M200" s="194"/>
      <c r="N200" s="195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397</v>
      </c>
      <c r="AU200" s="19" t="s">
        <v>89</v>
      </c>
    </row>
    <row r="201" s="15" customFormat="1">
      <c r="A201" s="15"/>
      <c r="B201" s="221"/>
      <c r="C201" s="15"/>
      <c r="D201" s="191" t="s">
        <v>519</v>
      </c>
      <c r="E201" s="222" t="s">
        <v>1</v>
      </c>
      <c r="F201" s="223" t="s">
        <v>2039</v>
      </c>
      <c r="G201" s="15"/>
      <c r="H201" s="222" t="s">
        <v>1</v>
      </c>
      <c r="I201" s="224"/>
      <c r="J201" s="15"/>
      <c r="K201" s="15"/>
      <c r="L201" s="221"/>
      <c r="M201" s="225"/>
      <c r="N201" s="226"/>
      <c r="O201" s="226"/>
      <c r="P201" s="226"/>
      <c r="Q201" s="226"/>
      <c r="R201" s="226"/>
      <c r="S201" s="226"/>
      <c r="T201" s="227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22" t="s">
        <v>519</v>
      </c>
      <c r="AU201" s="222" t="s">
        <v>89</v>
      </c>
      <c r="AV201" s="15" t="s">
        <v>87</v>
      </c>
      <c r="AW201" s="15" t="s">
        <v>35</v>
      </c>
      <c r="AX201" s="15" t="s">
        <v>79</v>
      </c>
      <c r="AY201" s="222" t="s">
        <v>230</v>
      </c>
    </row>
    <row r="202" s="13" customFormat="1">
      <c r="A202" s="13"/>
      <c r="B202" s="205"/>
      <c r="C202" s="13"/>
      <c r="D202" s="191" t="s">
        <v>519</v>
      </c>
      <c r="E202" s="206" t="s">
        <v>1</v>
      </c>
      <c r="F202" s="207" t="s">
        <v>4352</v>
      </c>
      <c r="G202" s="13"/>
      <c r="H202" s="208">
        <v>135.22</v>
      </c>
      <c r="I202" s="209"/>
      <c r="J202" s="13"/>
      <c r="K202" s="13"/>
      <c r="L202" s="205"/>
      <c r="M202" s="210"/>
      <c r="N202" s="211"/>
      <c r="O202" s="211"/>
      <c r="P202" s="211"/>
      <c r="Q202" s="211"/>
      <c r="R202" s="211"/>
      <c r="S202" s="211"/>
      <c r="T202" s="21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06" t="s">
        <v>519</v>
      </c>
      <c r="AU202" s="206" t="s">
        <v>89</v>
      </c>
      <c r="AV202" s="13" t="s">
        <v>89</v>
      </c>
      <c r="AW202" s="13" t="s">
        <v>35</v>
      </c>
      <c r="AX202" s="13" t="s">
        <v>79</v>
      </c>
      <c r="AY202" s="206" t="s">
        <v>230</v>
      </c>
    </row>
    <row r="203" s="13" customFormat="1">
      <c r="A203" s="13"/>
      <c r="B203" s="205"/>
      <c r="C203" s="13"/>
      <c r="D203" s="191" t="s">
        <v>519</v>
      </c>
      <c r="E203" s="206" t="s">
        <v>1</v>
      </c>
      <c r="F203" s="207" t="s">
        <v>4352</v>
      </c>
      <c r="G203" s="13"/>
      <c r="H203" s="208">
        <v>135.22</v>
      </c>
      <c r="I203" s="209"/>
      <c r="J203" s="13"/>
      <c r="K203" s="13"/>
      <c r="L203" s="205"/>
      <c r="M203" s="210"/>
      <c r="N203" s="211"/>
      <c r="O203" s="211"/>
      <c r="P203" s="211"/>
      <c r="Q203" s="211"/>
      <c r="R203" s="211"/>
      <c r="S203" s="211"/>
      <c r="T203" s="21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06" t="s">
        <v>519</v>
      </c>
      <c r="AU203" s="206" t="s">
        <v>89</v>
      </c>
      <c r="AV203" s="13" t="s">
        <v>89</v>
      </c>
      <c r="AW203" s="13" t="s">
        <v>35</v>
      </c>
      <c r="AX203" s="13" t="s">
        <v>79</v>
      </c>
      <c r="AY203" s="206" t="s">
        <v>230</v>
      </c>
    </row>
    <row r="204" s="14" customFormat="1">
      <c r="A204" s="14"/>
      <c r="B204" s="213"/>
      <c r="C204" s="14"/>
      <c r="D204" s="191" t="s">
        <v>519</v>
      </c>
      <c r="E204" s="214" t="s">
        <v>1</v>
      </c>
      <c r="F204" s="215" t="s">
        <v>534</v>
      </c>
      <c r="G204" s="14"/>
      <c r="H204" s="216">
        <v>270.44</v>
      </c>
      <c r="I204" s="217"/>
      <c r="J204" s="14"/>
      <c r="K204" s="14"/>
      <c r="L204" s="213"/>
      <c r="M204" s="218"/>
      <c r="N204" s="219"/>
      <c r="O204" s="219"/>
      <c r="P204" s="219"/>
      <c r="Q204" s="219"/>
      <c r="R204" s="219"/>
      <c r="S204" s="219"/>
      <c r="T204" s="220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14" t="s">
        <v>519</v>
      </c>
      <c r="AU204" s="214" t="s">
        <v>89</v>
      </c>
      <c r="AV204" s="14" t="s">
        <v>235</v>
      </c>
      <c r="AW204" s="14" t="s">
        <v>35</v>
      </c>
      <c r="AX204" s="14" t="s">
        <v>87</v>
      </c>
      <c r="AY204" s="214" t="s">
        <v>230</v>
      </c>
    </row>
    <row r="205" s="13" customFormat="1">
      <c r="A205" s="13"/>
      <c r="B205" s="205"/>
      <c r="C205" s="13"/>
      <c r="D205" s="191" t="s">
        <v>519</v>
      </c>
      <c r="E205" s="13"/>
      <c r="F205" s="207" t="s">
        <v>4368</v>
      </c>
      <c r="G205" s="13"/>
      <c r="H205" s="208">
        <v>1352.2000000000001</v>
      </c>
      <c r="I205" s="209"/>
      <c r="J205" s="13"/>
      <c r="K205" s="13"/>
      <c r="L205" s="205"/>
      <c r="M205" s="210"/>
      <c r="N205" s="211"/>
      <c r="O205" s="211"/>
      <c r="P205" s="211"/>
      <c r="Q205" s="211"/>
      <c r="R205" s="211"/>
      <c r="S205" s="211"/>
      <c r="T205" s="21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06" t="s">
        <v>519</v>
      </c>
      <c r="AU205" s="206" t="s">
        <v>89</v>
      </c>
      <c r="AV205" s="13" t="s">
        <v>89</v>
      </c>
      <c r="AW205" s="13" t="s">
        <v>3</v>
      </c>
      <c r="AX205" s="13" t="s">
        <v>87</v>
      </c>
      <c r="AY205" s="206" t="s">
        <v>230</v>
      </c>
    </row>
    <row r="206" s="2" customFormat="1" ht="21.75" customHeight="1">
      <c r="A206" s="38"/>
      <c r="B206" s="177"/>
      <c r="C206" s="178" t="s">
        <v>281</v>
      </c>
      <c r="D206" s="178" t="s">
        <v>231</v>
      </c>
      <c r="E206" s="179" t="s">
        <v>719</v>
      </c>
      <c r="F206" s="180" t="s">
        <v>720</v>
      </c>
      <c r="G206" s="181" t="s">
        <v>578</v>
      </c>
      <c r="H206" s="182">
        <v>54.088000000000001</v>
      </c>
      <c r="I206" s="183"/>
      <c r="J206" s="184">
        <f>ROUND(I206*H206,2)</f>
        <v>0</v>
      </c>
      <c r="K206" s="180" t="s">
        <v>515</v>
      </c>
      <c r="L206" s="39"/>
      <c r="M206" s="185" t="s">
        <v>1</v>
      </c>
      <c r="N206" s="186" t="s">
        <v>44</v>
      </c>
      <c r="O206" s="77"/>
      <c r="P206" s="187">
        <f>O206*H206</f>
        <v>0</v>
      </c>
      <c r="Q206" s="187">
        <v>0</v>
      </c>
      <c r="R206" s="187">
        <f>Q206*H206</f>
        <v>0</v>
      </c>
      <c r="S206" s="187">
        <v>0</v>
      </c>
      <c r="T206" s="188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89" t="s">
        <v>235</v>
      </c>
      <c r="AT206" s="189" t="s">
        <v>231</v>
      </c>
      <c r="AU206" s="189" t="s">
        <v>89</v>
      </c>
      <c r="AY206" s="19" t="s">
        <v>230</v>
      </c>
      <c r="BE206" s="190">
        <f>IF(N206="základní",J206,0)</f>
        <v>0</v>
      </c>
      <c r="BF206" s="190">
        <f>IF(N206="snížená",J206,0)</f>
        <v>0</v>
      </c>
      <c r="BG206" s="190">
        <f>IF(N206="zákl. přenesená",J206,0)</f>
        <v>0</v>
      </c>
      <c r="BH206" s="190">
        <f>IF(N206="sníž. přenesená",J206,0)</f>
        <v>0</v>
      </c>
      <c r="BI206" s="190">
        <f>IF(N206="nulová",J206,0)</f>
        <v>0</v>
      </c>
      <c r="BJ206" s="19" t="s">
        <v>87</v>
      </c>
      <c r="BK206" s="190">
        <f>ROUND(I206*H206,2)</f>
        <v>0</v>
      </c>
      <c r="BL206" s="19" t="s">
        <v>235</v>
      </c>
      <c r="BM206" s="189" t="s">
        <v>4369</v>
      </c>
    </row>
    <row r="207" s="2" customFormat="1">
      <c r="A207" s="38"/>
      <c r="B207" s="39"/>
      <c r="C207" s="38"/>
      <c r="D207" s="191" t="s">
        <v>237</v>
      </c>
      <c r="E207" s="38"/>
      <c r="F207" s="192" t="s">
        <v>722</v>
      </c>
      <c r="G207" s="38"/>
      <c r="H207" s="38"/>
      <c r="I207" s="193"/>
      <c r="J207" s="38"/>
      <c r="K207" s="38"/>
      <c r="L207" s="39"/>
      <c r="M207" s="194"/>
      <c r="N207" s="195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237</v>
      </c>
      <c r="AU207" s="19" t="s">
        <v>89</v>
      </c>
    </row>
    <row r="208" s="2" customFormat="1">
      <c r="A208" s="38"/>
      <c r="B208" s="39"/>
      <c r="C208" s="38"/>
      <c r="D208" s="199" t="s">
        <v>397</v>
      </c>
      <c r="E208" s="38"/>
      <c r="F208" s="200" t="s">
        <v>723</v>
      </c>
      <c r="G208" s="38"/>
      <c r="H208" s="38"/>
      <c r="I208" s="193"/>
      <c r="J208" s="38"/>
      <c r="K208" s="38"/>
      <c r="L208" s="39"/>
      <c r="M208" s="194"/>
      <c r="N208" s="195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397</v>
      </c>
      <c r="AU208" s="19" t="s">
        <v>89</v>
      </c>
    </row>
    <row r="209" s="15" customFormat="1">
      <c r="A209" s="15"/>
      <c r="B209" s="221"/>
      <c r="C209" s="15"/>
      <c r="D209" s="191" t="s">
        <v>519</v>
      </c>
      <c r="E209" s="222" t="s">
        <v>1</v>
      </c>
      <c r="F209" s="223" t="s">
        <v>2039</v>
      </c>
      <c r="G209" s="15"/>
      <c r="H209" s="222" t="s">
        <v>1</v>
      </c>
      <c r="I209" s="224"/>
      <c r="J209" s="15"/>
      <c r="K209" s="15"/>
      <c r="L209" s="221"/>
      <c r="M209" s="225"/>
      <c r="N209" s="226"/>
      <c r="O209" s="226"/>
      <c r="P209" s="226"/>
      <c r="Q209" s="226"/>
      <c r="R209" s="226"/>
      <c r="S209" s="226"/>
      <c r="T209" s="227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22" t="s">
        <v>519</v>
      </c>
      <c r="AU209" s="222" t="s">
        <v>89</v>
      </c>
      <c r="AV209" s="15" t="s">
        <v>87</v>
      </c>
      <c r="AW209" s="15" t="s">
        <v>35</v>
      </c>
      <c r="AX209" s="15" t="s">
        <v>79</v>
      </c>
      <c r="AY209" s="222" t="s">
        <v>230</v>
      </c>
    </row>
    <row r="210" s="13" customFormat="1">
      <c r="A210" s="13"/>
      <c r="B210" s="205"/>
      <c r="C210" s="13"/>
      <c r="D210" s="191" t="s">
        <v>519</v>
      </c>
      <c r="E210" s="206" t="s">
        <v>1</v>
      </c>
      <c r="F210" s="207" t="s">
        <v>4355</v>
      </c>
      <c r="G210" s="13"/>
      <c r="H210" s="208">
        <v>54.088000000000001</v>
      </c>
      <c r="I210" s="209"/>
      <c r="J210" s="13"/>
      <c r="K210" s="13"/>
      <c r="L210" s="205"/>
      <c r="M210" s="210"/>
      <c r="N210" s="211"/>
      <c r="O210" s="211"/>
      <c r="P210" s="211"/>
      <c r="Q210" s="211"/>
      <c r="R210" s="211"/>
      <c r="S210" s="211"/>
      <c r="T210" s="21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6" t="s">
        <v>519</v>
      </c>
      <c r="AU210" s="206" t="s">
        <v>89</v>
      </c>
      <c r="AV210" s="13" t="s">
        <v>89</v>
      </c>
      <c r="AW210" s="13" t="s">
        <v>35</v>
      </c>
      <c r="AX210" s="13" t="s">
        <v>79</v>
      </c>
      <c r="AY210" s="206" t="s">
        <v>230</v>
      </c>
    </row>
    <row r="211" s="14" customFormat="1">
      <c r="A211" s="14"/>
      <c r="B211" s="213"/>
      <c r="C211" s="14"/>
      <c r="D211" s="191" t="s">
        <v>519</v>
      </c>
      <c r="E211" s="214" t="s">
        <v>1</v>
      </c>
      <c r="F211" s="215" t="s">
        <v>534</v>
      </c>
      <c r="G211" s="14"/>
      <c r="H211" s="216">
        <v>54.088000000000001</v>
      </c>
      <c r="I211" s="217"/>
      <c r="J211" s="14"/>
      <c r="K211" s="14"/>
      <c r="L211" s="213"/>
      <c r="M211" s="218"/>
      <c r="N211" s="219"/>
      <c r="O211" s="219"/>
      <c r="P211" s="219"/>
      <c r="Q211" s="219"/>
      <c r="R211" s="219"/>
      <c r="S211" s="219"/>
      <c r="T211" s="220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14" t="s">
        <v>519</v>
      </c>
      <c r="AU211" s="214" t="s">
        <v>89</v>
      </c>
      <c r="AV211" s="14" t="s">
        <v>235</v>
      </c>
      <c r="AW211" s="14" t="s">
        <v>35</v>
      </c>
      <c r="AX211" s="14" t="s">
        <v>87</v>
      </c>
      <c r="AY211" s="214" t="s">
        <v>230</v>
      </c>
    </row>
    <row r="212" s="2" customFormat="1" ht="24.15" customHeight="1">
      <c r="A212" s="38"/>
      <c r="B212" s="177"/>
      <c r="C212" s="178" t="s">
        <v>285</v>
      </c>
      <c r="D212" s="178" t="s">
        <v>231</v>
      </c>
      <c r="E212" s="179" t="s">
        <v>728</v>
      </c>
      <c r="F212" s="180" t="s">
        <v>729</v>
      </c>
      <c r="G212" s="181" t="s">
        <v>578</v>
      </c>
      <c r="H212" s="182">
        <v>270.44</v>
      </c>
      <c r="I212" s="183"/>
      <c r="J212" s="184">
        <f>ROUND(I212*H212,2)</f>
        <v>0</v>
      </c>
      <c r="K212" s="180" t="s">
        <v>515</v>
      </c>
      <c r="L212" s="39"/>
      <c r="M212" s="185" t="s">
        <v>1</v>
      </c>
      <c r="N212" s="186" t="s">
        <v>44</v>
      </c>
      <c r="O212" s="77"/>
      <c r="P212" s="187">
        <f>O212*H212</f>
        <v>0</v>
      </c>
      <c r="Q212" s="187">
        <v>0</v>
      </c>
      <c r="R212" s="187">
        <f>Q212*H212</f>
        <v>0</v>
      </c>
      <c r="S212" s="187">
        <v>0</v>
      </c>
      <c r="T212" s="188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89" t="s">
        <v>235</v>
      </c>
      <c r="AT212" s="189" t="s">
        <v>231</v>
      </c>
      <c r="AU212" s="189" t="s">
        <v>89</v>
      </c>
      <c r="AY212" s="19" t="s">
        <v>230</v>
      </c>
      <c r="BE212" s="190">
        <f>IF(N212="základní",J212,0)</f>
        <v>0</v>
      </c>
      <c r="BF212" s="190">
        <f>IF(N212="snížená",J212,0)</f>
        <v>0</v>
      </c>
      <c r="BG212" s="190">
        <f>IF(N212="zákl. přenesená",J212,0)</f>
        <v>0</v>
      </c>
      <c r="BH212" s="190">
        <f>IF(N212="sníž. přenesená",J212,0)</f>
        <v>0</v>
      </c>
      <c r="BI212" s="190">
        <f>IF(N212="nulová",J212,0)</f>
        <v>0</v>
      </c>
      <c r="BJ212" s="19" t="s">
        <v>87</v>
      </c>
      <c r="BK212" s="190">
        <f>ROUND(I212*H212,2)</f>
        <v>0</v>
      </c>
      <c r="BL212" s="19" t="s">
        <v>235</v>
      </c>
      <c r="BM212" s="189" t="s">
        <v>4370</v>
      </c>
    </row>
    <row r="213" s="2" customFormat="1">
      <c r="A213" s="38"/>
      <c r="B213" s="39"/>
      <c r="C213" s="38"/>
      <c r="D213" s="191" t="s">
        <v>237</v>
      </c>
      <c r="E213" s="38"/>
      <c r="F213" s="192" t="s">
        <v>731</v>
      </c>
      <c r="G213" s="38"/>
      <c r="H213" s="38"/>
      <c r="I213" s="193"/>
      <c r="J213" s="38"/>
      <c r="K213" s="38"/>
      <c r="L213" s="39"/>
      <c r="M213" s="194"/>
      <c r="N213" s="195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237</v>
      </c>
      <c r="AU213" s="19" t="s">
        <v>89</v>
      </c>
    </row>
    <row r="214" s="2" customFormat="1">
      <c r="A214" s="38"/>
      <c r="B214" s="39"/>
      <c r="C214" s="38"/>
      <c r="D214" s="199" t="s">
        <v>397</v>
      </c>
      <c r="E214" s="38"/>
      <c r="F214" s="200" t="s">
        <v>732</v>
      </c>
      <c r="G214" s="38"/>
      <c r="H214" s="38"/>
      <c r="I214" s="193"/>
      <c r="J214" s="38"/>
      <c r="K214" s="38"/>
      <c r="L214" s="39"/>
      <c r="M214" s="194"/>
      <c r="N214" s="195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397</v>
      </c>
      <c r="AU214" s="19" t="s">
        <v>89</v>
      </c>
    </row>
    <row r="215" s="15" customFormat="1">
      <c r="A215" s="15"/>
      <c r="B215" s="221"/>
      <c r="C215" s="15"/>
      <c r="D215" s="191" t="s">
        <v>519</v>
      </c>
      <c r="E215" s="222" t="s">
        <v>1</v>
      </c>
      <c r="F215" s="223" t="s">
        <v>2039</v>
      </c>
      <c r="G215" s="15"/>
      <c r="H215" s="222" t="s">
        <v>1</v>
      </c>
      <c r="I215" s="224"/>
      <c r="J215" s="15"/>
      <c r="K215" s="15"/>
      <c r="L215" s="221"/>
      <c r="M215" s="225"/>
      <c r="N215" s="226"/>
      <c r="O215" s="226"/>
      <c r="P215" s="226"/>
      <c r="Q215" s="226"/>
      <c r="R215" s="226"/>
      <c r="S215" s="226"/>
      <c r="T215" s="227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22" t="s">
        <v>519</v>
      </c>
      <c r="AU215" s="222" t="s">
        <v>89</v>
      </c>
      <c r="AV215" s="15" t="s">
        <v>87</v>
      </c>
      <c r="AW215" s="15" t="s">
        <v>35</v>
      </c>
      <c r="AX215" s="15" t="s">
        <v>79</v>
      </c>
      <c r="AY215" s="222" t="s">
        <v>230</v>
      </c>
    </row>
    <row r="216" s="13" customFormat="1">
      <c r="A216" s="13"/>
      <c r="B216" s="205"/>
      <c r="C216" s="13"/>
      <c r="D216" s="191" t="s">
        <v>519</v>
      </c>
      <c r="E216" s="206" t="s">
        <v>1</v>
      </c>
      <c r="F216" s="207" t="s">
        <v>4355</v>
      </c>
      <c r="G216" s="13"/>
      <c r="H216" s="208">
        <v>54.088000000000001</v>
      </c>
      <c r="I216" s="209"/>
      <c r="J216" s="13"/>
      <c r="K216" s="13"/>
      <c r="L216" s="205"/>
      <c r="M216" s="210"/>
      <c r="N216" s="211"/>
      <c r="O216" s="211"/>
      <c r="P216" s="211"/>
      <c r="Q216" s="211"/>
      <c r="R216" s="211"/>
      <c r="S216" s="211"/>
      <c r="T216" s="21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06" t="s">
        <v>519</v>
      </c>
      <c r="AU216" s="206" t="s">
        <v>89</v>
      </c>
      <c r="AV216" s="13" t="s">
        <v>89</v>
      </c>
      <c r="AW216" s="13" t="s">
        <v>35</v>
      </c>
      <c r="AX216" s="13" t="s">
        <v>79</v>
      </c>
      <c r="AY216" s="206" t="s">
        <v>230</v>
      </c>
    </row>
    <row r="217" s="14" customFormat="1">
      <c r="A217" s="14"/>
      <c r="B217" s="213"/>
      <c r="C217" s="14"/>
      <c r="D217" s="191" t="s">
        <v>519</v>
      </c>
      <c r="E217" s="214" t="s">
        <v>1</v>
      </c>
      <c r="F217" s="215" t="s">
        <v>534</v>
      </c>
      <c r="G217" s="14"/>
      <c r="H217" s="216">
        <v>54.088000000000001</v>
      </c>
      <c r="I217" s="217"/>
      <c r="J217" s="14"/>
      <c r="K217" s="14"/>
      <c r="L217" s="213"/>
      <c r="M217" s="218"/>
      <c r="N217" s="219"/>
      <c r="O217" s="219"/>
      <c r="P217" s="219"/>
      <c r="Q217" s="219"/>
      <c r="R217" s="219"/>
      <c r="S217" s="219"/>
      <c r="T217" s="220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14" t="s">
        <v>519</v>
      </c>
      <c r="AU217" s="214" t="s">
        <v>89</v>
      </c>
      <c r="AV217" s="14" t="s">
        <v>235</v>
      </c>
      <c r="AW217" s="14" t="s">
        <v>35</v>
      </c>
      <c r="AX217" s="14" t="s">
        <v>87</v>
      </c>
      <c r="AY217" s="214" t="s">
        <v>230</v>
      </c>
    </row>
    <row r="218" s="13" customFormat="1">
      <c r="A218" s="13"/>
      <c r="B218" s="205"/>
      <c r="C218" s="13"/>
      <c r="D218" s="191" t="s">
        <v>519</v>
      </c>
      <c r="E218" s="13"/>
      <c r="F218" s="207" t="s">
        <v>4371</v>
      </c>
      <c r="G218" s="13"/>
      <c r="H218" s="208">
        <v>270.44</v>
      </c>
      <c r="I218" s="209"/>
      <c r="J218" s="13"/>
      <c r="K218" s="13"/>
      <c r="L218" s="205"/>
      <c r="M218" s="210"/>
      <c r="N218" s="211"/>
      <c r="O218" s="211"/>
      <c r="P218" s="211"/>
      <c r="Q218" s="211"/>
      <c r="R218" s="211"/>
      <c r="S218" s="211"/>
      <c r="T218" s="21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06" t="s">
        <v>519</v>
      </c>
      <c r="AU218" s="206" t="s">
        <v>89</v>
      </c>
      <c r="AV218" s="13" t="s">
        <v>89</v>
      </c>
      <c r="AW218" s="13" t="s">
        <v>3</v>
      </c>
      <c r="AX218" s="13" t="s">
        <v>87</v>
      </c>
      <c r="AY218" s="206" t="s">
        <v>230</v>
      </c>
    </row>
    <row r="219" s="2" customFormat="1" ht="16.5" customHeight="1">
      <c r="A219" s="38"/>
      <c r="B219" s="177"/>
      <c r="C219" s="178" t="s">
        <v>289</v>
      </c>
      <c r="D219" s="178" t="s">
        <v>231</v>
      </c>
      <c r="E219" s="179" t="s">
        <v>2048</v>
      </c>
      <c r="F219" s="180" t="s">
        <v>2049</v>
      </c>
      <c r="G219" s="181" t="s">
        <v>578</v>
      </c>
      <c r="H219" s="182">
        <v>654.875</v>
      </c>
      <c r="I219" s="183"/>
      <c r="J219" s="184">
        <f>ROUND(I219*H219,2)</f>
        <v>0</v>
      </c>
      <c r="K219" s="180" t="s">
        <v>515</v>
      </c>
      <c r="L219" s="39"/>
      <c r="M219" s="185" t="s">
        <v>1</v>
      </c>
      <c r="N219" s="186" t="s">
        <v>44</v>
      </c>
      <c r="O219" s="77"/>
      <c r="P219" s="187">
        <f>O219*H219</f>
        <v>0</v>
      </c>
      <c r="Q219" s="187">
        <v>0</v>
      </c>
      <c r="R219" s="187">
        <f>Q219*H219</f>
        <v>0</v>
      </c>
      <c r="S219" s="187">
        <v>0</v>
      </c>
      <c r="T219" s="188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89" t="s">
        <v>235</v>
      </c>
      <c r="AT219" s="189" t="s">
        <v>231</v>
      </c>
      <c r="AU219" s="189" t="s">
        <v>89</v>
      </c>
      <c r="AY219" s="19" t="s">
        <v>230</v>
      </c>
      <c r="BE219" s="190">
        <f>IF(N219="základní",J219,0)</f>
        <v>0</v>
      </c>
      <c r="BF219" s="190">
        <f>IF(N219="snížená",J219,0)</f>
        <v>0</v>
      </c>
      <c r="BG219" s="190">
        <f>IF(N219="zákl. přenesená",J219,0)</f>
        <v>0</v>
      </c>
      <c r="BH219" s="190">
        <f>IF(N219="sníž. přenesená",J219,0)</f>
        <v>0</v>
      </c>
      <c r="BI219" s="190">
        <f>IF(N219="nulová",J219,0)</f>
        <v>0</v>
      </c>
      <c r="BJ219" s="19" t="s">
        <v>87</v>
      </c>
      <c r="BK219" s="190">
        <f>ROUND(I219*H219,2)</f>
        <v>0</v>
      </c>
      <c r="BL219" s="19" t="s">
        <v>235</v>
      </c>
      <c r="BM219" s="189" t="s">
        <v>4372</v>
      </c>
    </row>
    <row r="220" s="2" customFormat="1">
      <c r="A220" s="38"/>
      <c r="B220" s="39"/>
      <c r="C220" s="38"/>
      <c r="D220" s="191" t="s">
        <v>237</v>
      </c>
      <c r="E220" s="38"/>
      <c r="F220" s="192" t="s">
        <v>2051</v>
      </c>
      <c r="G220" s="38"/>
      <c r="H220" s="38"/>
      <c r="I220" s="193"/>
      <c r="J220" s="38"/>
      <c r="K220" s="38"/>
      <c r="L220" s="39"/>
      <c r="M220" s="194"/>
      <c r="N220" s="195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237</v>
      </c>
      <c r="AU220" s="19" t="s">
        <v>89</v>
      </c>
    </row>
    <row r="221" s="2" customFormat="1">
      <c r="A221" s="38"/>
      <c r="B221" s="39"/>
      <c r="C221" s="38"/>
      <c r="D221" s="199" t="s">
        <v>397</v>
      </c>
      <c r="E221" s="38"/>
      <c r="F221" s="200" t="s">
        <v>2052</v>
      </c>
      <c r="G221" s="38"/>
      <c r="H221" s="38"/>
      <c r="I221" s="193"/>
      <c r="J221" s="38"/>
      <c r="K221" s="38"/>
      <c r="L221" s="39"/>
      <c r="M221" s="194"/>
      <c r="N221" s="195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397</v>
      </c>
      <c r="AU221" s="19" t="s">
        <v>89</v>
      </c>
    </row>
    <row r="222" s="15" customFormat="1">
      <c r="A222" s="15"/>
      <c r="B222" s="221"/>
      <c r="C222" s="15"/>
      <c r="D222" s="191" t="s">
        <v>519</v>
      </c>
      <c r="E222" s="222" t="s">
        <v>1</v>
      </c>
      <c r="F222" s="223" t="s">
        <v>2036</v>
      </c>
      <c r="G222" s="15"/>
      <c r="H222" s="222" t="s">
        <v>1</v>
      </c>
      <c r="I222" s="224"/>
      <c r="J222" s="15"/>
      <c r="K222" s="15"/>
      <c r="L222" s="221"/>
      <c r="M222" s="225"/>
      <c r="N222" s="226"/>
      <c r="O222" s="226"/>
      <c r="P222" s="226"/>
      <c r="Q222" s="226"/>
      <c r="R222" s="226"/>
      <c r="S222" s="226"/>
      <c r="T222" s="227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22" t="s">
        <v>519</v>
      </c>
      <c r="AU222" s="222" t="s">
        <v>89</v>
      </c>
      <c r="AV222" s="15" t="s">
        <v>87</v>
      </c>
      <c r="AW222" s="15" t="s">
        <v>35</v>
      </c>
      <c r="AX222" s="15" t="s">
        <v>79</v>
      </c>
      <c r="AY222" s="222" t="s">
        <v>230</v>
      </c>
    </row>
    <row r="223" s="13" customFormat="1">
      <c r="A223" s="13"/>
      <c r="B223" s="205"/>
      <c r="C223" s="13"/>
      <c r="D223" s="191" t="s">
        <v>519</v>
      </c>
      <c r="E223" s="206" t="s">
        <v>1</v>
      </c>
      <c r="F223" s="207" t="s">
        <v>4360</v>
      </c>
      <c r="G223" s="13"/>
      <c r="H223" s="208">
        <v>211.25</v>
      </c>
      <c r="I223" s="209"/>
      <c r="J223" s="13"/>
      <c r="K223" s="13"/>
      <c r="L223" s="205"/>
      <c r="M223" s="210"/>
      <c r="N223" s="211"/>
      <c r="O223" s="211"/>
      <c r="P223" s="211"/>
      <c r="Q223" s="211"/>
      <c r="R223" s="211"/>
      <c r="S223" s="211"/>
      <c r="T223" s="21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06" t="s">
        <v>519</v>
      </c>
      <c r="AU223" s="206" t="s">
        <v>89</v>
      </c>
      <c r="AV223" s="13" t="s">
        <v>89</v>
      </c>
      <c r="AW223" s="13" t="s">
        <v>35</v>
      </c>
      <c r="AX223" s="13" t="s">
        <v>79</v>
      </c>
      <c r="AY223" s="206" t="s">
        <v>230</v>
      </c>
    </row>
    <row r="224" s="13" customFormat="1">
      <c r="A224" s="13"/>
      <c r="B224" s="205"/>
      <c r="C224" s="13"/>
      <c r="D224" s="191" t="s">
        <v>519</v>
      </c>
      <c r="E224" s="206" t="s">
        <v>1</v>
      </c>
      <c r="F224" s="207" t="s">
        <v>4361</v>
      </c>
      <c r="G224" s="13"/>
      <c r="H224" s="208">
        <v>443.625</v>
      </c>
      <c r="I224" s="209"/>
      <c r="J224" s="13"/>
      <c r="K224" s="13"/>
      <c r="L224" s="205"/>
      <c r="M224" s="210"/>
      <c r="N224" s="211"/>
      <c r="O224" s="211"/>
      <c r="P224" s="211"/>
      <c r="Q224" s="211"/>
      <c r="R224" s="211"/>
      <c r="S224" s="211"/>
      <c r="T224" s="21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06" t="s">
        <v>519</v>
      </c>
      <c r="AU224" s="206" t="s">
        <v>89</v>
      </c>
      <c r="AV224" s="13" t="s">
        <v>89</v>
      </c>
      <c r="AW224" s="13" t="s">
        <v>35</v>
      </c>
      <c r="AX224" s="13" t="s">
        <v>79</v>
      </c>
      <c r="AY224" s="206" t="s">
        <v>230</v>
      </c>
    </row>
    <row r="225" s="14" customFormat="1">
      <c r="A225" s="14"/>
      <c r="B225" s="213"/>
      <c r="C225" s="14"/>
      <c r="D225" s="191" t="s">
        <v>519</v>
      </c>
      <c r="E225" s="214" t="s">
        <v>1</v>
      </c>
      <c r="F225" s="215" t="s">
        <v>534</v>
      </c>
      <c r="G225" s="14"/>
      <c r="H225" s="216">
        <v>654.875</v>
      </c>
      <c r="I225" s="217"/>
      <c r="J225" s="14"/>
      <c r="K225" s="14"/>
      <c r="L225" s="213"/>
      <c r="M225" s="218"/>
      <c r="N225" s="219"/>
      <c r="O225" s="219"/>
      <c r="P225" s="219"/>
      <c r="Q225" s="219"/>
      <c r="R225" s="219"/>
      <c r="S225" s="219"/>
      <c r="T225" s="220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14" t="s">
        <v>519</v>
      </c>
      <c r="AU225" s="214" t="s">
        <v>89</v>
      </c>
      <c r="AV225" s="14" t="s">
        <v>235</v>
      </c>
      <c r="AW225" s="14" t="s">
        <v>35</v>
      </c>
      <c r="AX225" s="14" t="s">
        <v>87</v>
      </c>
      <c r="AY225" s="214" t="s">
        <v>230</v>
      </c>
    </row>
    <row r="226" s="2" customFormat="1" ht="16.5" customHeight="1">
      <c r="A226" s="38"/>
      <c r="B226" s="177"/>
      <c r="C226" s="178" t="s">
        <v>293</v>
      </c>
      <c r="D226" s="178" t="s">
        <v>231</v>
      </c>
      <c r="E226" s="179" t="s">
        <v>2053</v>
      </c>
      <c r="F226" s="180" t="s">
        <v>2054</v>
      </c>
      <c r="G226" s="181" t="s">
        <v>748</v>
      </c>
      <c r="H226" s="182">
        <v>1276.2760000000001</v>
      </c>
      <c r="I226" s="183"/>
      <c r="J226" s="184">
        <f>ROUND(I226*H226,2)</f>
        <v>0</v>
      </c>
      <c r="K226" s="180" t="s">
        <v>515</v>
      </c>
      <c r="L226" s="39"/>
      <c r="M226" s="185" t="s">
        <v>1</v>
      </c>
      <c r="N226" s="186" t="s">
        <v>44</v>
      </c>
      <c r="O226" s="77"/>
      <c r="P226" s="187">
        <f>O226*H226</f>
        <v>0</v>
      </c>
      <c r="Q226" s="187">
        <v>0</v>
      </c>
      <c r="R226" s="187">
        <f>Q226*H226</f>
        <v>0</v>
      </c>
      <c r="S226" s="187">
        <v>0</v>
      </c>
      <c r="T226" s="188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89" t="s">
        <v>235</v>
      </c>
      <c r="AT226" s="189" t="s">
        <v>231</v>
      </c>
      <c r="AU226" s="189" t="s">
        <v>89</v>
      </c>
      <c r="AY226" s="19" t="s">
        <v>230</v>
      </c>
      <c r="BE226" s="190">
        <f>IF(N226="základní",J226,0)</f>
        <v>0</v>
      </c>
      <c r="BF226" s="190">
        <f>IF(N226="snížená",J226,0)</f>
        <v>0</v>
      </c>
      <c r="BG226" s="190">
        <f>IF(N226="zákl. přenesená",J226,0)</f>
        <v>0</v>
      </c>
      <c r="BH226" s="190">
        <f>IF(N226="sníž. přenesená",J226,0)</f>
        <v>0</v>
      </c>
      <c r="BI226" s="190">
        <f>IF(N226="nulová",J226,0)</f>
        <v>0</v>
      </c>
      <c r="BJ226" s="19" t="s">
        <v>87</v>
      </c>
      <c r="BK226" s="190">
        <f>ROUND(I226*H226,2)</f>
        <v>0</v>
      </c>
      <c r="BL226" s="19" t="s">
        <v>235</v>
      </c>
      <c r="BM226" s="189" t="s">
        <v>4373</v>
      </c>
    </row>
    <row r="227" s="2" customFormat="1">
      <c r="A227" s="38"/>
      <c r="B227" s="39"/>
      <c r="C227" s="38"/>
      <c r="D227" s="191" t="s">
        <v>237</v>
      </c>
      <c r="E227" s="38"/>
      <c r="F227" s="192" t="s">
        <v>1356</v>
      </c>
      <c r="G227" s="38"/>
      <c r="H227" s="38"/>
      <c r="I227" s="193"/>
      <c r="J227" s="38"/>
      <c r="K227" s="38"/>
      <c r="L227" s="39"/>
      <c r="M227" s="194"/>
      <c r="N227" s="195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237</v>
      </c>
      <c r="AU227" s="19" t="s">
        <v>89</v>
      </c>
    </row>
    <row r="228" s="2" customFormat="1">
      <c r="A228" s="38"/>
      <c r="B228" s="39"/>
      <c r="C228" s="38"/>
      <c r="D228" s="199" t="s">
        <v>397</v>
      </c>
      <c r="E228" s="38"/>
      <c r="F228" s="200" t="s">
        <v>2056</v>
      </c>
      <c r="G228" s="38"/>
      <c r="H228" s="38"/>
      <c r="I228" s="193"/>
      <c r="J228" s="38"/>
      <c r="K228" s="38"/>
      <c r="L228" s="39"/>
      <c r="M228" s="194"/>
      <c r="N228" s="195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397</v>
      </c>
      <c r="AU228" s="19" t="s">
        <v>89</v>
      </c>
    </row>
    <row r="229" s="15" customFormat="1">
      <c r="A229" s="15"/>
      <c r="B229" s="221"/>
      <c r="C229" s="15"/>
      <c r="D229" s="191" t="s">
        <v>519</v>
      </c>
      <c r="E229" s="222" t="s">
        <v>1</v>
      </c>
      <c r="F229" s="223" t="s">
        <v>4348</v>
      </c>
      <c r="G229" s="15"/>
      <c r="H229" s="222" t="s">
        <v>1</v>
      </c>
      <c r="I229" s="224"/>
      <c r="J229" s="15"/>
      <c r="K229" s="15"/>
      <c r="L229" s="221"/>
      <c r="M229" s="225"/>
      <c r="N229" s="226"/>
      <c r="O229" s="226"/>
      <c r="P229" s="226"/>
      <c r="Q229" s="226"/>
      <c r="R229" s="226"/>
      <c r="S229" s="226"/>
      <c r="T229" s="227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22" t="s">
        <v>519</v>
      </c>
      <c r="AU229" s="222" t="s">
        <v>89</v>
      </c>
      <c r="AV229" s="15" t="s">
        <v>87</v>
      </c>
      <c r="AW229" s="15" t="s">
        <v>35</v>
      </c>
      <c r="AX229" s="15" t="s">
        <v>79</v>
      </c>
      <c r="AY229" s="222" t="s">
        <v>230</v>
      </c>
    </row>
    <row r="230" s="13" customFormat="1">
      <c r="A230" s="13"/>
      <c r="B230" s="205"/>
      <c r="C230" s="13"/>
      <c r="D230" s="191" t="s">
        <v>519</v>
      </c>
      <c r="E230" s="206" t="s">
        <v>1</v>
      </c>
      <c r="F230" s="207" t="s">
        <v>4349</v>
      </c>
      <c r="G230" s="13"/>
      <c r="H230" s="208">
        <v>1081.7629999999999</v>
      </c>
      <c r="I230" s="209"/>
      <c r="J230" s="13"/>
      <c r="K230" s="13"/>
      <c r="L230" s="205"/>
      <c r="M230" s="210"/>
      <c r="N230" s="211"/>
      <c r="O230" s="211"/>
      <c r="P230" s="211"/>
      <c r="Q230" s="211"/>
      <c r="R230" s="211"/>
      <c r="S230" s="211"/>
      <c r="T230" s="21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06" t="s">
        <v>519</v>
      </c>
      <c r="AU230" s="206" t="s">
        <v>89</v>
      </c>
      <c r="AV230" s="13" t="s">
        <v>89</v>
      </c>
      <c r="AW230" s="13" t="s">
        <v>35</v>
      </c>
      <c r="AX230" s="13" t="s">
        <v>79</v>
      </c>
      <c r="AY230" s="206" t="s">
        <v>230</v>
      </c>
    </row>
    <row r="231" s="13" customFormat="1">
      <c r="A231" s="13"/>
      <c r="B231" s="205"/>
      <c r="C231" s="13"/>
      <c r="D231" s="191" t="s">
        <v>519</v>
      </c>
      <c r="E231" s="206" t="s">
        <v>1</v>
      </c>
      <c r="F231" s="207" t="s">
        <v>4374</v>
      </c>
      <c r="G231" s="13"/>
      <c r="H231" s="208">
        <v>-443.625</v>
      </c>
      <c r="I231" s="209"/>
      <c r="J231" s="13"/>
      <c r="K231" s="13"/>
      <c r="L231" s="205"/>
      <c r="M231" s="210"/>
      <c r="N231" s="211"/>
      <c r="O231" s="211"/>
      <c r="P231" s="211"/>
      <c r="Q231" s="211"/>
      <c r="R231" s="211"/>
      <c r="S231" s="211"/>
      <c r="T231" s="21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06" t="s">
        <v>519</v>
      </c>
      <c r="AU231" s="206" t="s">
        <v>89</v>
      </c>
      <c r="AV231" s="13" t="s">
        <v>89</v>
      </c>
      <c r="AW231" s="13" t="s">
        <v>35</v>
      </c>
      <c r="AX231" s="13" t="s">
        <v>79</v>
      </c>
      <c r="AY231" s="206" t="s">
        <v>230</v>
      </c>
    </row>
    <row r="232" s="14" customFormat="1">
      <c r="A232" s="14"/>
      <c r="B232" s="213"/>
      <c r="C232" s="14"/>
      <c r="D232" s="191" t="s">
        <v>519</v>
      </c>
      <c r="E232" s="214" t="s">
        <v>1</v>
      </c>
      <c r="F232" s="215" t="s">
        <v>534</v>
      </c>
      <c r="G232" s="14"/>
      <c r="H232" s="216">
        <v>638.13799999999992</v>
      </c>
      <c r="I232" s="217"/>
      <c r="J232" s="14"/>
      <c r="K232" s="14"/>
      <c r="L232" s="213"/>
      <c r="M232" s="218"/>
      <c r="N232" s="219"/>
      <c r="O232" s="219"/>
      <c r="P232" s="219"/>
      <c r="Q232" s="219"/>
      <c r="R232" s="219"/>
      <c r="S232" s="219"/>
      <c r="T232" s="220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14" t="s">
        <v>519</v>
      </c>
      <c r="AU232" s="214" t="s">
        <v>89</v>
      </c>
      <c r="AV232" s="14" t="s">
        <v>235</v>
      </c>
      <c r="AW232" s="14" t="s">
        <v>35</v>
      </c>
      <c r="AX232" s="14" t="s">
        <v>87</v>
      </c>
      <c r="AY232" s="214" t="s">
        <v>230</v>
      </c>
    </row>
    <row r="233" s="13" customFormat="1">
      <c r="A233" s="13"/>
      <c r="B233" s="205"/>
      <c r="C233" s="13"/>
      <c r="D233" s="191" t="s">
        <v>519</v>
      </c>
      <c r="E233" s="13"/>
      <c r="F233" s="207" t="s">
        <v>4375</v>
      </c>
      <c r="G233" s="13"/>
      <c r="H233" s="208">
        <v>1276.2760000000001</v>
      </c>
      <c r="I233" s="209"/>
      <c r="J233" s="13"/>
      <c r="K233" s="13"/>
      <c r="L233" s="205"/>
      <c r="M233" s="210"/>
      <c r="N233" s="211"/>
      <c r="O233" s="211"/>
      <c r="P233" s="211"/>
      <c r="Q233" s="211"/>
      <c r="R233" s="211"/>
      <c r="S233" s="211"/>
      <c r="T233" s="21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06" t="s">
        <v>519</v>
      </c>
      <c r="AU233" s="206" t="s">
        <v>89</v>
      </c>
      <c r="AV233" s="13" t="s">
        <v>89</v>
      </c>
      <c r="AW233" s="13" t="s">
        <v>3</v>
      </c>
      <c r="AX233" s="13" t="s">
        <v>87</v>
      </c>
      <c r="AY233" s="206" t="s">
        <v>230</v>
      </c>
    </row>
    <row r="234" s="2" customFormat="1" ht="16.5" customHeight="1">
      <c r="A234" s="38"/>
      <c r="B234" s="177"/>
      <c r="C234" s="178" t="s">
        <v>297</v>
      </c>
      <c r="D234" s="178" t="s">
        <v>231</v>
      </c>
      <c r="E234" s="179" t="s">
        <v>764</v>
      </c>
      <c r="F234" s="180" t="s">
        <v>765</v>
      </c>
      <c r="G234" s="181" t="s">
        <v>578</v>
      </c>
      <c r="H234" s="182">
        <v>654.875</v>
      </c>
      <c r="I234" s="183"/>
      <c r="J234" s="184">
        <f>ROUND(I234*H234,2)</f>
        <v>0</v>
      </c>
      <c r="K234" s="180" t="s">
        <v>515</v>
      </c>
      <c r="L234" s="39"/>
      <c r="M234" s="185" t="s">
        <v>1</v>
      </c>
      <c r="N234" s="186" t="s">
        <v>44</v>
      </c>
      <c r="O234" s="77"/>
      <c r="P234" s="187">
        <f>O234*H234</f>
        <v>0</v>
      </c>
      <c r="Q234" s="187">
        <v>0</v>
      </c>
      <c r="R234" s="187">
        <f>Q234*H234</f>
        <v>0</v>
      </c>
      <c r="S234" s="187">
        <v>0</v>
      </c>
      <c r="T234" s="188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89" t="s">
        <v>235</v>
      </c>
      <c r="AT234" s="189" t="s">
        <v>231</v>
      </c>
      <c r="AU234" s="189" t="s">
        <v>89</v>
      </c>
      <c r="AY234" s="19" t="s">
        <v>230</v>
      </c>
      <c r="BE234" s="190">
        <f>IF(N234="základní",J234,0)</f>
        <v>0</v>
      </c>
      <c r="BF234" s="190">
        <f>IF(N234="snížená",J234,0)</f>
        <v>0</v>
      </c>
      <c r="BG234" s="190">
        <f>IF(N234="zákl. přenesená",J234,0)</f>
        <v>0</v>
      </c>
      <c r="BH234" s="190">
        <f>IF(N234="sníž. přenesená",J234,0)</f>
        <v>0</v>
      </c>
      <c r="BI234" s="190">
        <f>IF(N234="nulová",J234,0)</f>
        <v>0</v>
      </c>
      <c r="BJ234" s="19" t="s">
        <v>87</v>
      </c>
      <c r="BK234" s="190">
        <f>ROUND(I234*H234,2)</f>
        <v>0</v>
      </c>
      <c r="BL234" s="19" t="s">
        <v>235</v>
      </c>
      <c r="BM234" s="189" t="s">
        <v>4376</v>
      </c>
    </row>
    <row r="235" s="2" customFormat="1">
      <c r="A235" s="38"/>
      <c r="B235" s="39"/>
      <c r="C235" s="38"/>
      <c r="D235" s="191" t="s">
        <v>237</v>
      </c>
      <c r="E235" s="38"/>
      <c r="F235" s="192" t="s">
        <v>767</v>
      </c>
      <c r="G235" s="38"/>
      <c r="H235" s="38"/>
      <c r="I235" s="193"/>
      <c r="J235" s="38"/>
      <c r="K235" s="38"/>
      <c r="L235" s="39"/>
      <c r="M235" s="194"/>
      <c r="N235" s="195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237</v>
      </c>
      <c r="AU235" s="19" t="s">
        <v>89</v>
      </c>
    </row>
    <row r="236" s="2" customFormat="1">
      <c r="A236" s="38"/>
      <c r="B236" s="39"/>
      <c r="C236" s="38"/>
      <c r="D236" s="199" t="s">
        <v>397</v>
      </c>
      <c r="E236" s="38"/>
      <c r="F236" s="200" t="s">
        <v>768</v>
      </c>
      <c r="G236" s="38"/>
      <c r="H236" s="38"/>
      <c r="I236" s="193"/>
      <c r="J236" s="38"/>
      <c r="K236" s="38"/>
      <c r="L236" s="39"/>
      <c r="M236" s="194"/>
      <c r="N236" s="195"/>
      <c r="O236" s="77"/>
      <c r="P236" s="77"/>
      <c r="Q236" s="77"/>
      <c r="R236" s="77"/>
      <c r="S236" s="77"/>
      <c r="T236" s="7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T236" s="19" t="s">
        <v>397</v>
      </c>
      <c r="AU236" s="19" t="s">
        <v>89</v>
      </c>
    </row>
    <row r="237" s="15" customFormat="1">
      <c r="A237" s="15"/>
      <c r="B237" s="221"/>
      <c r="C237" s="15"/>
      <c r="D237" s="191" t="s">
        <v>519</v>
      </c>
      <c r="E237" s="222" t="s">
        <v>1</v>
      </c>
      <c r="F237" s="223" t="s">
        <v>2036</v>
      </c>
      <c r="G237" s="15"/>
      <c r="H237" s="222" t="s">
        <v>1</v>
      </c>
      <c r="I237" s="224"/>
      <c r="J237" s="15"/>
      <c r="K237" s="15"/>
      <c r="L237" s="221"/>
      <c r="M237" s="225"/>
      <c r="N237" s="226"/>
      <c r="O237" s="226"/>
      <c r="P237" s="226"/>
      <c r="Q237" s="226"/>
      <c r="R237" s="226"/>
      <c r="S237" s="226"/>
      <c r="T237" s="227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22" t="s">
        <v>519</v>
      </c>
      <c r="AU237" s="222" t="s">
        <v>89</v>
      </c>
      <c r="AV237" s="15" t="s">
        <v>87</v>
      </c>
      <c r="AW237" s="15" t="s">
        <v>35</v>
      </c>
      <c r="AX237" s="15" t="s">
        <v>79</v>
      </c>
      <c r="AY237" s="222" t="s">
        <v>230</v>
      </c>
    </row>
    <row r="238" s="13" customFormat="1">
      <c r="A238" s="13"/>
      <c r="B238" s="205"/>
      <c r="C238" s="13"/>
      <c r="D238" s="191" t="s">
        <v>519</v>
      </c>
      <c r="E238" s="206" t="s">
        <v>1</v>
      </c>
      <c r="F238" s="207" t="s">
        <v>4360</v>
      </c>
      <c r="G238" s="13"/>
      <c r="H238" s="208">
        <v>211.25</v>
      </c>
      <c r="I238" s="209"/>
      <c r="J238" s="13"/>
      <c r="K238" s="13"/>
      <c r="L238" s="205"/>
      <c r="M238" s="210"/>
      <c r="N238" s="211"/>
      <c r="O238" s="211"/>
      <c r="P238" s="211"/>
      <c r="Q238" s="211"/>
      <c r="R238" s="211"/>
      <c r="S238" s="211"/>
      <c r="T238" s="21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06" t="s">
        <v>519</v>
      </c>
      <c r="AU238" s="206" t="s">
        <v>89</v>
      </c>
      <c r="AV238" s="13" t="s">
        <v>89</v>
      </c>
      <c r="AW238" s="13" t="s">
        <v>35</v>
      </c>
      <c r="AX238" s="13" t="s">
        <v>79</v>
      </c>
      <c r="AY238" s="206" t="s">
        <v>230</v>
      </c>
    </row>
    <row r="239" s="13" customFormat="1">
      <c r="A239" s="13"/>
      <c r="B239" s="205"/>
      <c r="C239" s="13"/>
      <c r="D239" s="191" t="s">
        <v>519</v>
      </c>
      <c r="E239" s="206" t="s">
        <v>1</v>
      </c>
      <c r="F239" s="207" t="s">
        <v>4361</v>
      </c>
      <c r="G239" s="13"/>
      <c r="H239" s="208">
        <v>443.625</v>
      </c>
      <c r="I239" s="209"/>
      <c r="J239" s="13"/>
      <c r="K239" s="13"/>
      <c r="L239" s="205"/>
      <c r="M239" s="210"/>
      <c r="N239" s="211"/>
      <c r="O239" s="211"/>
      <c r="P239" s="211"/>
      <c r="Q239" s="211"/>
      <c r="R239" s="211"/>
      <c r="S239" s="211"/>
      <c r="T239" s="21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06" t="s">
        <v>519</v>
      </c>
      <c r="AU239" s="206" t="s">
        <v>89</v>
      </c>
      <c r="AV239" s="13" t="s">
        <v>89</v>
      </c>
      <c r="AW239" s="13" t="s">
        <v>35</v>
      </c>
      <c r="AX239" s="13" t="s">
        <v>79</v>
      </c>
      <c r="AY239" s="206" t="s">
        <v>230</v>
      </c>
    </row>
    <row r="240" s="14" customFormat="1">
      <c r="A240" s="14"/>
      <c r="B240" s="213"/>
      <c r="C240" s="14"/>
      <c r="D240" s="191" t="s">
        <v>519</v>
      </c>
      <c r="E240" s="214" t="s">
        <v>1</v>
      </c>
      <c r="F240" s="215" t="s">
        <v>534</v>
      </c>
      <c r="G240" s="14"/>
      <c r="H240" s="216">
        <v>654.875</v>
      </c>
      <c r="I240" s="217"/>
      <c r="J240" s="14"/>
      <c r="K240" s="14"/>
      <c r="L240" s="213"/>
      <c r="M240" s="218"/>
      <c r="N240" s="219"/>
      <c r="O240" s="219"/>
      <c r="P240" s="219"/>
      <c r="Q240" s="219"/>
      <c r="R240" s="219"/>
      <c r="S240" s="219"/>
      <c r="T240" s="220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14" t="s">
        <v>519</v>
      </c>
      <c r="AU240" s="214" t="s">
        <v>89</v>
      </c>
      <c r="AV240" s="14" t="s">
        <v>235</v>
      </c>
      <c r="AW240" s="14" t="s">
        <v>35</v>
      </c>
      <c r="AX240" s="14" t="s">
        <v>87</v>
      </c>
      <c r="AY240" s="214" t="s">
        <v>230</v>
      </c>
    </row>
    <row r="241" s="2" customFormat="1" ht="16.5" customHeight="1">
      <c r="A241" s="38"/>
      <c r="B241" s="177"/>
      <c r="C241" s="178" t="s">
        <v>301</v>
      </c>
      <c r="D241" s="178" t="s">
        <v>231</v>
      </c>
      <c r="E241" s="179" t="s">
        <v>771</v>
      </c>
      <c r="F241" s="180" t="s">
        <v>772</v>
      </c>
      <c r="G241" s="181" t="s">
        <v>578</v>
      </c>
      <c r="H241" s="182">
        <v>443.625</v>
      </c>
      <c r="I241" s="183"/>
      <c r="J241" s="184">
        <f>ROUND(I241*H241,2)</f>
        <v>0</v>
      </c>
      <c r="K241" s="180" t="s">
        <v>515</v>
      </c>
      <c r="L241" s="39"/>
      <c r="M241" s="185" t="s">
        <v>1</v>
      </c>
      <c r="N241" s="186" t="s">
        <v>44</v>
      </c>
      <c r="O241" s="77"/>
      <c r="P241" s="187">
        <f>O241*H241</f>
        <v>0</v>
      </c>
      <c r="Q241" s="187">
        <v>0</v>
      </c>
      <c r="R241" s="187">
        <f>Q241*H241</f>
        <v>0</v>
      </c>
      <c r="S241" s="187">
        <v>0</v>
      </c>
      <c r="T241" s="188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89" t="s">
        <v>235</v>
      </c>
      <c r="AT241" s="189" t="s">
        <v>231</v>
      </c>
      <c r="AU241" s="189" t="s">
        <v>89</v>
      </c>
      <c r="AY241" s="19" t="s">
        <v>230</v>
      </c>
      <c r="BE241" s="190">
        <f>IF(N241="základní",J241,0)</f>
        <v>0</v>
      </c>
      <c r="BF241" s="190">
        <f>IF(N241="snížená",J241,0)</f>
        <v>0</v>
      </c>
      <c r="BG241" s="190">
        <f>IF(N241="zákl. přenesená",J241,0)</f>
        <v>0</v>
      </c>
      <c r="BH241" s="190">
        <f>IF(N241="sníž. přenesená",J241,0)</f>
        <v>0</v>
      </c>
      <c r="BI241" s="190">
        <f>IF(N241="nulová",J241,0)</f>
        <v>0</v>
      </c>
      <c r="BJ241" s="19" t="s">
        <v>87</v>
      </c>
      <c r="BK241" s="190">
        <f>ROUND(I241*H241,2)</f>
        <v>0</v>
      </c>
      <c r="BL241" s="19" t="s">
        <v>235</v>
      </c>
      <c r="BM241" s="189" t="s">
        <v>4377</v>
      </c>
    </row>
    <row r="242" s="2" customFormat="1">
      <c r="A242" s="38"/>
      <c r="B242" s="39"/>
      <c r="C242" s="38"/>
      <c r="D242" s="191" t="s">
        <v>237</v>
      </c>
      <c r="E242" s="38"/>
      <c r="F242" s="192" t="s">
        <v>774</v>
      </c>
      <c r="G242" s="38"/>
      <c r="H242" s="38"/>
      <c r="I242" s="193"/>
      <c r="J242" s="38"/>
      <c r="K242" s="38"/>
      <c r="L242" s="39"/>
      <c r="M242" s="194"/>
      <c r="N242" s="195"/>
      <c r="O242" s="77"/>
      <c r="P242" s="77"/>
      <c r="Q242" s="77"/>
      <c r="R242" s="77"/>
      <c r="S242" s="77"/>
      <c r="T242" s="7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19" t="s">
        <v>237</v>
      </c>
      <c r="AU242" s="19" t="s">
        <v>89</v>
      </c>
    </row>
    <row r="243" s="2" customFormat="1">
      <c r="A243" s="38"/>
      <c r="B243" s="39"/>
      <c r="C243" s="38"/>
      <c r="D243" s="199" t="s">
        <v>397</v>
      </c>
      <c r="E243" s="38"/>
      <c r="F243" s="200" t="s">
        <v>775</v>
      </c>
      <c r="G243" s="38"/>
      <c r="H243" s="38"/>
      <c r="I243" s="193"/>
      <c r="J243" s="38"/>
      <c r="K243" s="38"/>
      <c r="L243" s="39"/>
      <c r="M243" s="194"/>
      <c r="N243" s="195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397</v>
      </c>
      <c r="AU243" s="19" t="s">
        <v>89</v>
      </c>
    </row>
    <row r="244" s="15" customFormat="1">
      <c r="A244" s="15"/>
      <c r="B244" s="221"/>
      <c r="C244" s="15"/>
      <c r="D244" s="191" t="s">
        <v>519</v>
      </c>
      <c r="E244" s="222" t="s">
        <v>1</v>
      </c>
      <c r="F244" s="223" t="s">
        <v>2620</v>
      </c>
      <c r="G244" s="15"/>
      <c r="H244" s="222" t="s">
        <v>1</v>
      </c>
      <c r="I244" s="224"/>
      <c r="J244" s="15"/>
      <c r="K244" s="15"/>
      <c r="L244" s="221"/>
      <c r="M244" s="225"/>
      <c r="N244" s="226"/>
      <c r="O244" s="226"/>
      <c r="P244" s="226"/>
      <c r="Q244" s="226"/>
      <c r="R244" s="226"/>
      <c r="S244" s="226"/>
      <c r="T244" s="227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22" t="s">
        <v>519</v>
      </c>
      <c r="AU244" s="222" t="s">
        <v>89</v>
      </c>
      <c r="AV244" s="15" t="s">
        <v>87</v>
      </c>
      <c r="AW244" s="15" t="s">
        <v>35</v>
      </c>
      <c r="AX244" s="15" t="s">
        <v>79</v>
      </c>
      <c r="AY244" s="222" t="s">
        <v>230</v>
      </c>
    </row>
    <row r="245" s="13" customFormat="1">
      <c r="A245" s="13"/>
      <c r="B245" s="205"/>
      <c r="C245" s="13"/>
      <c r="D245" s="191" t="s">
        <v>519</v>
      </c>
      <c r="E245" s="206" t="s">
        <v>1</v>
      </c>
      <c r="F245" s="207" t="s">
        <v>4378</v>
      </c>
      <c r="G245" s="13"/>
      <c r="H245" s="208">
        <v>739.375</v>
      </c>
      <c r="I245" s="209"/>
      <c r="J245" s="13"/>
      <c r="K245" s="13"/>
      <c r="L245" s="205"/>
      <c r="M245" s="210"/>
      <c r="N245" s="211"/>
      <c r="O245" s="211"/>
      <c r="P245" s="211"/>
      <c r="Q245" s="211"/>
      <c r="R245" s="211"/>
      <c r="S245" s="211"/>
      <c r="T245" s="21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06" t="s">
        <v>519</v>
      </c>
      <c r="AU245" s="206" t="s">
        <v>89</v>
      </c>
      <c r="AV245" s="13" t="s">
        <v>89</v>
      </c>
      <c r="AW245" s="13" t="s">
        <v>35</v>
      </c>
      <c r="AX245" s="13" t="s">
        <v>79</v>
      </c>
      <c r="AY245" s="206" t="s">
        <v>230</v>
      </c>
    </row>
    <row r="246" s="15" customFormat="1">
      <c r="A246" s="15"/>
      <c r="B246" s="221"/>
      <c r="C246" s="15"/>
      <c r="D246" s="191" t="s">
        <v>519</v>
      </c>
      <c r="E246" s="222" t="s">
        <v>1</v>
      </c>
      <c r="F246" s="223" t="s">
        <v>2061</v>
      </c>
      <c r="G246" s="15"/>
      <c r="H246" s="222" t="s">
        <v>1</v>
      </c>
      <c r="I246" s="224"/>
      <c r="J246" s="15"/>
      <c r="K246" s="15"/>
      <c r="L246" s="221"/>
      <c r="M246" s="225"/>
      <c r="N246" s="226"/>
      <c r="O246" s="226"/>
      <c r="P246" s="226"/>
      <c r="Q246" s="226"/>
      <c r="R246" s="226"/>
      <c r="S246" s="226"/>
      <c r="T246" s="227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22" t="s">
        <v>519</v>
      </c>
      <c r="AU246" s="222" t="s">
        <v>89</v>
      </c>
      <c r="AV246" s="15" t="s">
        <v>87</v>
      </c>
      <c r="AW246" s="15" t="s">
        <v>35</v>
      </c>
      <c r="AX246" s="15" t="s">
        <v>79</v>
      </c>
      <c r="AY246" s="222" t="s">
        <v>230</v>
      </c>
    </row>
    <row r="247" s="15" customFormat="1">
      <c r="A247" s="15"/>
      <c r="B247" s="221"/>
      <c r="C247" s="15"/>
      <c r="D247" s="191" t="s">
        <v>519</v>
      </c>
      <c r="E247" s="222" t="s">
        <v>1</v>
      </c>
      <c r="F247" s="223" t="s">
        <v>2062</v>
      </c>
      <c r="G247" s="15"/>
      <c r="H247" s="222" t="s">
        <v>1</v>
      </c>
      <c r="I247" s="224"/>
      <c r="J247" s="15"/>
      <c r="K247" s="15"/>
      <c r="L247" s="221"/>
      <c r="M247" s="225"/>
      <c r="N247" s="226"/>
      <c r="O247" s="226"/>
      <c r="P247" s="226"/>
      <c r="Q247" s="226"/>
      <c r="R247" s="226"/>
      <c r="S247" s="226"/>
      <c r="T247" s="227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22" t="s">
        <v>519</v>
      </c>
      <c r="AU247" s="222" t="s">
        <v>89</v>
      </c>
      <c r="AV247" s="15" t="s">
        <v>87</v>
      </c>
      <c r="AW247" s="15" t="s">
        <v>35</v>
      </c>
      <c r="AX247" s="15" t="s">
        <v>79</v>
      </c>
      <c r="AY247" s="222" t="s">
        <v>230</v>
      </c>
    </row>
    <row r="248" s="13" customFormat="1">
      <c r="A248" s="13"/>
      <c r="B248" s="205"/>
      <c r="C248" s="13"/>
      <c r="D248" s="191" t="s">
        <v>519</v>
      </c>
      <c r="E248" s="206" t="s">
        <v>1</v>
      </c>
      <c r="F248" s="207" t="s">
        <v>4379</v>
      </c>
      <c r="G248" s="13"/>
      <c r="H248" s="208">
        <v>-42.25</v>
      </c>
      <c r="I248" s="209"/>
      <c r="J248" s="13"/>
      <c r="K248" s="13"/>
      <c r="L248" s="205"/>
      <c r="M248" s="210"/>
      <c r="N248" s="211"/>
      <c r="O248" s="211"/>
      <c r="P248" s="211"/>
      <c r="Q248" s="211"/>
      <c r="R248" s="211"/>
      <c r="S248" s="211"/>
      <c r="T248" s="21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06" t="s">
        <v>519</v>
      </c>
      <c r="AU248" s="206" t="s">
        <v>89</v>
      </c>
      <c r="AV248" s="13" t="s">
        <v>89</v>
      </c>
      <c r="AW248" s="13" t="s">
        <v>35</v>
      </c>
      <c r="AX248" s="13" t="s">
        <v>79</v>
      </c>
      <c r="AY248" s="206" t="s">
        <v>230</v>
      </c>
    </row>
    <row r="249" s="13" customFormat="1">
      <c r="A249" s="13"/>
      <c r="B249" s="205"/>
      <c r="C249" s="13"/>
      <c r="D249" s="191" t="s">
        <v>519</v>
      </c>
      <c r="E249" s="206" t="s">
        <v>1</v>
      </c>
      <c r="F249" s="207" t="s">
        <v>4380</v>
      </c>
      <c r="G249" s="13"/>
      <c r="H249" s="208">
        <v>-253.5</v>
      </c>
      <c r="I249" s="209"/>
      <c r="J249" s="13"/>
      <c r="K249" s="13"/>
      <c r="L249" s="205"/>
      <c r="M249" s="210"/>
      <c r="N249" s="211"/>
      <c r="O249" s="211"/>
      <c r="P249" s="211"/>
      <c r="Q249" s="211"/>
      <c r="R249" s="211"/>
      <c r="S249" s="211"/>
      <c r="T249" s="21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06" t="s">
        <v>519</v>
      </c>
      <c r="AU249" s="206" t="s">
        <v>89</v>
      </c>
      <c r="AV249" s="13" t="s">
        <v>89</v>
      </c>
      <c r="AW249" s="13" t="s">
        <v>35</v>
      </c>
      <c r="AX249" s="13" t="s">
        <v>79</v>
      </c>
      <c r="AY249" s="206" t="s">
        <v>230</v>
      </c>
    </row>
    <row r="250" s="14" customFormat="1">
      <c r="A250" s="14"/>
      <c r="B250" s="213"/>
      <c r="C250" s="14"/>
      <c r="D250" s="191" t="s">
        <v>519</v>
      </c>
      <c r="E250" s="214" t="s">
        <v>1</v>
      </c>
      <c r="F250" s="215" t="s">
        <v>534</v>
      </c>
      <c r="G250" s="14"/>
      <c r="H250" s="216">
        <v>443.625</v>
      </c>
      <c r="I250" s="217"/>
      <c r="J250" s="14"/>
      <c r="K250" s="14"/>
      <c r="L250" s="213"/>
      <c r="M250" s="218"/>
      <c r="N250" s="219"/>
      <c r="O250" s="219"/>
      <c r="P250" s="219"/>
      <c r="Q250" s="219"/>
      <c r="R250" s="219"/>
      <c r="S250" s="219"/>
      <c r="T250" s="22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14" t="s">
        <v>519</v>
      </c>
      <c r="AU250" s="214" t="s">
        <v>89</v>
      </c>
      <c r="AV250" s="14" t="s">
        <v>235</v>
      </c>
      <c r="AW250" s="14" t="s">
        <v>35</v>
      </c>
      <c r="AX250" s="14" t="s">
        <v>87</v>
      </c>
      <c r="AY250" s="214" t="s">
        <v>230</v>
      </c>
    </row>
    <row r="251" s="2" customFormat="1" ht="16.5" customHeight="1">
      <c r="A251" s="38"/>
      <c r="B251" s="177"/>
      <c r="C251" s="178" t="s">
        <v>305</v>
      </c>
      <c r="D251" s="178" t="s">
        <v>231</v>
      </c>
      <c r="E251" s="179" t="s">
        <v>771</v>
      </c>
      <c r="F251" s="180" t="s">
        <v>772</v>
      </c>
      <c r="G251" s="181" t="s">
        <v>578</v>
      </c>
      <c r="H251" s="182">
        <v>205.43299999999999</v>
      </c>
      <c r="I251" s="183"/>
      <c r="J251" s="184">
        <f>ROUND(I251*H251,2)</f>
        <v>0</v>
      </c>
      <c r="K251" s="180" t="s">
        <v>515</v>
      </c>
      <c r="L251" s="39"/>
      <c r="M251" s="185" t="s">
        <v>1</v>
      </c>
      <c r="N251" s="186" t="s">
        <v>44</v>
      </c>
      <c r="O251" s="77"/>
      <c r="P251" s="187">
        <f>O251*H251</f>
        <v>0</v>
      </c>
      <c r="Q251" s="187">
        <v>0</v>
      </c>
      <c r="R251" s="187">
        <f>Q251*H251</f>
        <v>0</v>
      </c>
      <c r="S251" s="187">
        <v>0</v>
      </c>
      <c r="T251" s="188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89" t="s">
        <v>235</v>
      </c>
      <c r="AT251" s="189" t="s">
        <v>231</v>
      </c>
      <c r="AU251" s="189" t="s">
        <v>89</v>
      </c>
      <c r="AY251" s="19" t="s">
        <v>230</v>
      </c>
      <c r="BE251" s="190">
        <f>IF(N251="základní",J251,0)</f>
        <v>0</v>
      </c>
      <c r="BF251" s="190">
        <f>IF(N251="snížená",J251,0)</f>
        <v>0</v>
      </c>
      <c r="BG251" s="190">
        <f>IF(N251="zákl. přenesená",J251,0)</f>
        <v>0</v>
      </c>
      <c r="BH251" s="190">
        <f>IF(N251="sníž. přenesená",J251,0)</f>
        <v>0</v>
      </c>
      <c r="BI251" s="190">
        <f>IF(N251="nulová",J251,0)</f>
        <v>0</v>
      </c>
      <c r="BJ251" s="19" t="s">
        <v>87</v>
      </c>
      <c r="BK251" s="190">
        <f>ROUND(I251*H251,2)</f>
        <v>0</v>
      </c>
      <c r="BL251" s="19" t="s">
        <v>235</v>
      </c>
      <c r="BM251" s="189" t="s">
        <v>4381</v>
      </c>
    </row>
    <row r="252" s="2" customFormat="1">
      <c r="A252" s="38"/>
      <c r="B252" s="39"/>
      <c r="C252" s="38"/>
      <c r="D252" s="191" t="s">
        <v>237</v>
      </c>
      <c r="E252" s="38"/>
      <c r="F252" s="192" t="s">
        <v>774</v>
      </c>
      <c r="G252" s="38"/>
      <c r="H252" s="38"/>
      <c r="I252" s="193"/>
      <c r="J252" s="38"/>
      <c r="K252" s="38"/>
      <c r="L252" s="39"/>
      <c r="M252" s="194"/>
      <c r="N252" s="195"/>
      <c r="O252" s="77"/>
      <c r="P252" s="77"/>
      <c r="Q252" s="77"/>
      <c r="R252" s="77"/>
      <c r="S252" s="77"/>
      <c r="T252" s="7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19" t="s">
        <v>237</v>
      </c>
      <c r="AU252" s="19" t="s">
        <v>89</v>
      </c>
    </row>
    <row r="253" s="2" customFormat="1">
      <c r="A253" s="38"/>
      <c r="B253" s="39"/>
      <c r="C253" s="38"/>
      <c r="D253" s="199" t="s">
        <v>397</v>
      </c>
      <c r="E253" s="38"/>
      <c r="F253" s="200" t="s">
        <v>775</v>
      </c>
      <c r="G253" s="38"/>
      <c r="H253" s="38"/>
      <c r="I253" s="193"/>
      <c r="J253" s="38"/>
      <c r="K253" s="38"/>
      <c r="L253" s="39"/>
      <c r="M253" s="194"/>
      <c r="N253" s="195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397</v>
      </c>
      <c r="AU253" s="19" t="s">
        <v>89</v>
      </c>
    </row>
    <row r="254" s="15" customFormat="1">
      <c r="A254" s="15"/>
      <c r="B254" s="221"/>
      <c r="C254" s="15"/>
      <c r="D254" s="191" t="s">
        <v>519</v>
      </c>
      <c r="E254" s="222" t="s">
        <v>1</v>
      </c>
      <c r="F254" s="223" t="s">
        <v>2060</v>
      </c>
      <c r="G254" s="15"/>
      <c r="H254" s="222" t="s">
        <v>1</v>
      </c>
      <c r="I254" s="224"/>
      <c r="J254" s="15"/>
      <c r="K254" s="15"/>
      <c r="L254" s="221"/>
      <c r="M254" s="225"/>
      <c r="N254" s="226"/>
      <c r="O254" s="226"/>
      <c r="P254" s="226"/>
      <c r="Q254" s="226"/>
      <c r="R254" s="226"/>
      <c r="S254" s="226"/>
      <c r="T254" s="227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22" t="s">
        <v>519</v>
      </c>
      <c r="AU254" s="222" t="s">
        <v>89</v>
      </c>
      <c r="AV254" s="15" t="s">
        <v>87</v>
      </c>
      <c r="AW254" s="15" t="s">
        <v>35</v>
      </c>
      <c r="AX254" s="15" t="s">
        <v>79</v>
      </c>
      <c r="AY254" s="222" t="s">
        <v>230</v>
      </c>
    </row>
    <row r="255" s="15" customFormat="1">
      <c r="A255" s="15"/>
      <c r="B255" s="221"/>
      <c r="C255" s="15"/>
      <c r="D255" s="191" t="s">
        <v>519</v>
      </c>
      <c r="E255" s="222" t="s">
        <v>1</v>
      </c>
      <c r="F255" s="223" t="s">
        <v>2620</v>
      </c>
      <c r="G255" s="15"/>
      <c r="H255" s="222" t="s">
        <v>1</v>
      </c>
      <c r="I255" s="224"/>
      <c r="J255" s="15"/>
      <c r="K255" s="15"/>
      <c r="L255" s="221"/>
      <c r="M255" s="225"/>
      <c r="N255" s="226"/>
      <c r="O255" s="226"/>
      <c r="P255" s="226"/>
      <c r="Q255" s="226"/>
      <c r="R255" s="226"/>
      <c r="S255" s="226"/>
      <c r="T255" s="227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22" t="s">
        <v>519</v>
      </c>
      <c r="AU255" s="222" t="s">
        <v>89</v>
      </c>
      <c r="AV255" s="15" t="s">
        <v>87</v>
      </c>
      <c r="AW255" s="15" t="s">
        <v>35</v>
      </c>
      <c r="AX255" s="15" t="s">
        <v>79</v>
      </c>
      <c r="AY255" s="222" t="s">
        <v>230</v>
      </c>
    </row>
    <row r="256" s="13" customFormat="1">
      <c r="A256" s="13"/>
      <c r="B256" s="205"/>
      <c r="C256" s="13"/>
      <c r="D256" s="191" t="s">
        <v>519</v>
      </c>
      <c r="E256" s="206" t="s">
        <v>1</v>
      </c>
      <c r="F256" s="207" t="s">
        <v>4382</v>
      </c>
      <c r="G256" s="13"/>
      <c r="H256" s="208">
        <v>342.38799999999998</v>
      </c>
      <c r="I256" s="209"/>
      <c r="J256" s="13"/>
      <c r="K256" s="13"/>
      <c r="L256" s="205"/>
      <c r="M256" s="210"/>
      <c r="N256" s="211"/>
      <c r="O256" s="211"/>
      <c r="P256" s="211"/>
      <c r="Q256" s="211"/>
      <c r="R256" s="211"/>
      <c r="S256" s="211"/>
      <c r="T256" s="21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06" t="s">
        <v>519</v>
      </c>
      <c r="AU256" s="206" t="s">
        <v>89</v>
      </c>
      <c r="AV256" s="13" t="s">
        <v>89</v>
      </c>
      <c r="AW256" s="13" t="s">
        <v>35</v>
      </c>
      <c r="AX256" s="13" t="s">
        <v>79</v>
      </c>
      <c r="AY256" s="206" t="s">
        <v>230</v>
      </c>
    </row>
    <row r="257" s="15" customFormat="1">
      <c r="A257" s="15"/>
      <c r="B257" s="221"/>
      <c r="C257" s="15"/>
      <c r="D257" s="191" t="s">
        <v>519</v>
      </c>
      <c r="E257" s="222" t="s">
        <v>1</v>
      </c>
      <c r="F257" s="223" t="s">
        <v>2061</v>
      </c>
      <c r="G257" s="15"/>
      <c r="H257" s="222" t="s">
        <v>1</v>
      </c>
      <c r="I257" s="224"/>
      <c r="J257" s="15"/>
      <c r="K257" s="15"/>
      <c r="L257" s="221"/>
      <c r="M257" s="225"/>
      <c r="N257" s="226"/>
      <c r="O257" s="226"/>
      <c r="P257" s="226"/>
      <c r="Q257" s="226"/>
      <c r="R257" s="226"/>
      <c r="S257" s="226"/>
      <c r="T257" s="227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22" t="s">
        <v>519</v>
      </c>
      <c r="AU257" s="222" t="s">
        <v>89</v>
      </c>
      <c r="AV257" s="15" t="s">
        <v>87</v>
      </c>
      <c r="AW257" s="15" t="s">
        <v>35</v>
      </c>
      <c r="AX257" s="15" t="s">
        <v>79</v>
      </c>
      <c r="AY257" s="222" t="s">
        <v>230</v>
      </c>
    </row>
    <row r="258" s="15" customFormat="1">
      <c r="A258" s="15"/>
      <c r="B258" s="221"/>
      <c r="C258" s="15"/>
      <c r="D258" s="191" t="s">
        <v>519</v>
      </c>
      <c r="E258" s="222" t="s">
        <v>1</v>
      </c>
      <c r="F258" s="223" t="s">
        <v>2062</v>
      </c>
      <c r="G258" s="15"/>
      <c r="H258" s="222" t="s">
        <v>1</v>
      </c>
      <c r="I258" s="224"/>
      <c r="J258" s="15"/>
      <c r="K258" s="15"/>
      <c r="L258" s="221"/>
      <c r="M258" s="225"/>
      <c r="N258" s="226"/>
      <c r="O258" s="226"/>
      <c r="P258" s="226"/>
      <c r="Q258" s="226"/>
      <c r="R258" s="226"/>
      <c r="S258" s="226"/>
      <c r="T258" s="227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22" t="s">
        <v>519</v>
      </c>
      <c r="AU258" s="222" t="s">
        <v>89</v>
      </c>
      <c r="AV258" s="15" t="s">
        <v>87</v>
      </c>
      <c r="AW258" s="15" t="s">
        <v>35</v>
      </c>
      <c r="AX258" s="15" t="s">
        <v>79</v>
      </c>
      <c r="AY258" s="222" t="s">
        <v>230</v>
      </c>
    </row>
    <row r="259" s="13" customFormat="1">
      <c r="A259" s="13"/>
      <c r="B259" s="205"/>
      <c r="C259" s="13"/>
      <c r="D259" s="191" t="s">
        <v>519</v>
      </c>
      <c r="E259" s="206" t="s">
        <v>1</v>
      </c>
      <c r="F259" s="207" t="s">
        <v>4383</v>
      </c>
      <c r="G259" s="13"/>
      <c r="H259" s="208">
        <v>-19.565000000000001</v>
      </c>
      <c r="I259" s="209"/>
      <c r="J259" s="13"/>
      <c r="K259" s="13"/>
      <c r="L259" s="205"/>
      <c r="M259" s="210"/>
      <c r="N259" s="211"/>
      <c r="O259" s="211"/>
      <c r="P259" s="211"/>
      <c r="Q259" s="211"/>
      <c r="R259" s="211"/>
      <c r="S259" s="211"/>
      <c r="T259" s="21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06" t="s">
        <v>519</v>
      </c>
      <c r="AU259" s="206" t="s">
        <v>89</v>
      </c>
      <c r="AV259" s="13" t="s">
        <v>89</v>
      </c>
      <c r="AW259" s="13" t="s">
        <v>35</v>
      </c>
      <c r="AX259" s="13" t="s">
        <v>79</v>
      </c>
      <c r="AY259" s="206" t="s">
        <v>230</v>
      </c>
    </row>
    <row r="260" s="13" customFormat="1">
      <c r="A260" s="13"/>
      <c r="B260" s="205"/>
      <c r="C260" s="13"/>
      <c r="D260" s="191" t="s">
        <v>519</v>
      </c>
      <c r="E260" s="206" t="s">
        <v>1</v>
      </c>
      <c r="F260" s="207" t="s">
        <v>4384</v>
      </c>
      <c r="G260" s="13"/>
      <c r="H260" s="208">
        <v>-117.39</v>
      </c>
      <c r="I260" s="209"/>
      <c r="J260" s="13"/>
      <c r="K260" s="13"/>
      <c r="L260" s="205"/>
      <c r="M260" s="210"/>
      <c r="N260" s="211"/>
      <c r="O260" s="211"/>
      <c r="P260" s="211"/>
      <c r="Q260" s="211"/>
      <c r="R260" s="211"/>
      <c r="S260" s="211"/>
      <c r="T260" s="21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06" t="s">
        <v>519</v>
      </c>
      <c r="AU260" s="206" t="s">
        <v>89</v>
      </c>
      <c r="AV260" s="13" t="s">
        <v>89</v>
      </c>
      <c r="AW260" s="13" t="s">
        <v>35</v>
      </c>
      <c r="AX260" s="13" t="s">
        <v>79</v>
      </c>
      <c r="AY260" s="206" t="s">
        <v>230</v>
      </c>
    </row>
    <row r="261" s="14" customFormat="1">
      <c r="A261" s="14"/>
      <c r="B261" s="213"/>
      <c r="C261" s="14"/>
      <c r="D261" s="191" t="s">
        <v>519</v>
      </c>
      <c r="E261" s="214" t="s">
        <v>1</v>
      </c>
      <c r="F261" s="215" t="s">
        <v>534</v>
      </c>
      <c r="G261" s="14"/>
      <c r="H261" s="216">
        <v>205.43299999999999</v>
      </c>
      <c r="I261" s="217"/>
      <c r="J261" s="14"/>
      <c r="K261" s="14"/>
      <c r="L261" s="213"/>
      <c r="M261" s="218"/>
      <c r="N261" s="219"/>
      <c r="O261" s="219"/>
      <c r="P261" s="219"/>
      <c r="Q261" s="219"/>
      <c r="R261" s="219"/>
      <c r="S261" s="219"/>
      <c r="T261" s="220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14" t="s">
        <v>519</v>
      </c>
      <c r="AU261" s="214" t="s">
        <v>89</v>
      </c>
      <c r="AV261" s="14" t="s">
        <v>235</v>
      </c>
      <c r="AW261" s="14" t="s">
        <v>35</v>
      </c>
      <c r="AX261" s="14" t="s">
        <v>87</v>
      </c>
      <c r="AY261" s="214" t="s">
        <v>230</v>
      </c>
    </row>
    <row r="262" s="2" customFormat="1" ht="16.5" customHeight="1">
      <c r="A262" s="38"/>
      <c r="B262" s="177"/>
      <c r="C262" s="236" t="s">
        <v>310</v>
      </c>
      <c r="D262" s="236" t="s">
        <v>745</v>
      </c>
      <c r="E262" s="237" t="s">
        <v>784</v>
      </c>
      <c r="F262" s="238" t="s">
        <v>785</v>
      </c>
      <c r="G262" s="239" t="s">
        <v>748</v>
      </c>
      <c r="H262" s="240">
        <v>410.86599999999999</v>
      </c>
      <c r="I262" s="241"/>
      <c r="J262" s="242">
        <f>ROUND(I262*H262,2)</f>
        <v>0</v>
      </c>
      <c r="K262" s="238" t="s">
        <v>515</v>
      </c>
      <c r="L262" s="243"/>
      <c r="M262" s="244" t="s">
        <v>1</v>
      </c>
      <c r="N262" s="245" t="s">
        <v>44</v>
      </c>
      <c r="O262" s="77"/>
      <c r="P262" s="187">
        <f>O262*H262</f>
        <v>0</v>
      </c>
      <c r="Q262" s="187">
        <v>0</v>
      </c>
      <c r="R262" s="187">
        <f>Q262*H262</f>
        <v>0</v>
      </c>
      <c r="S262" s="187">
        <v>0</v>
      </c>
      <c r="T262" s="188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89" t="s">
        <v>260</v>
      </c>
      <c r="AT262" s="189" t="s">
        <v>745</v>
      </c>
      <c r="AU262" s="189" t="s">
        <v>89</v>
      </c>
      <c r="AY262" s="19" t="s">
        <v>230</v>
      </c>
      <c r="BE262" s="190">
        <f>IF(N262="základní",J262,0)</f>
        <v>0</v>
      </c>
      <c r="BF262" s="190">
        <f>IF(N262="snížená",J262,0)</f>
        <v>0</v>
      </c>
      <c r="BG262" s="190">
        <f>IF(N262="zákl. přenesená",J262,0)</f>
        <v>0</v>
      </c>
      <c r="BH262" s="190">
        <f>IF(N262="sníž. přenesená",J262,0)</f>
        <v>0</v>
      </c>
      <c r="BI262" s="190">
        <f>IF(N262="nulová",J262,0)</f>
        <v>0</v>
      </c>
      <c r="BJ262" s="19" t="s">
        <v>87</v>
      </c>
      <c r="BK262" s="190">
        <f>ROUND(I262*H262,2)</f>
        <v>0</v>
      </c>
      <c r="BL262" s="19" t="s">
        <v>235</v>
      </c>
      <c r="BM262" s="189" t="s">
        <v>4385</v>
      </c>
    </row>
    <row r="263" s="2" customFormat="1">
      <c r="A263" s="38"/>
      <c r="B263" s="39"/>
      <c r="C263" s="38"/>
      <c r="D263" s="191" t="s">
        <v>237</v>
      </c>
      <c r="E263" s="38"/>
      <c r="F263" s="192" t="s">
        <v>785</v>
      </c>
      <c r="G263" s="38"/>
      <c r="H263" s="38"/>
      <c r="I263" s="193"/>
      <c r="J263" s="38"/>
      <c r="K263" s="38"/>
      <c r="L263" s="39"/>
      <c r="M263" s="194"/>
      <c r="N263" s="195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237</v>
      </c>
      <c r="AU263" s="19" t="s">
        <v>89</v>
      </c>
    </row>
    <row r="264" s="13" customFormat="1">
      <c r="A264" s="13"/>
      <c r="B264" s="205"/>
      <c r="C264" s="13"/>
      <c r="D264" s="191" t="s">
        <v>519</v>
      </c>
      <c r="E264" s="13"/>
      <c r="F264" s="207" t="s">
        <v>4386</v>
      </c>
      <c r="G264" s="13"/>
      <c r="H264" s="208">
        <v>410.86599999999999</v>
      </c>
      <c r="I264" s="209"/>
      <c r="J264" s="13"/>
      <c r="K264" s="13"/>
      <c r="L264" s="205"/>
      <c r="M264" s="210"/>
      <c r="N264" s="211"/>
      <c r="O264" s="211"/>
      <c r="P264" s="211"/>
      <c r="Q264" s="211"/>
      <c r="R264" s="211"/>
      <c r="S264" s="211"/>
      <c r="T264" s="21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06" t="s">
        <v>519</v>
      </c>
      <c r="AU264" s="206" t="s">
        <v>89</v>
      </c>
      <c r="AV264" s="13" t="s">
        <v>89</v>
      </c>
      <c r="AW264" s="13" t="s">
        <v>3</v>
      </c>
      <c r="AX264" s="13" t="s">
        <v>87</v>
      </c>
      <c r="AY264" s="206" t="s">
        <v>230</v>
      </c>
    </row>
    <row r="265" s="2" customFormat="1" ht="16.5" customHeight="1">
      <c r="A265" s="38"/>
      <c r="B265" s="177"/>
      <c r="C265" s="178" t="s">
        <v>7</v>
      </c>
      <c r="D265" s="178" t="s">
        <v>231</v>
      </c>
      <c r="E265" s="179" t="s">
        <v>789</v>
      </c>
      <c r="F265" s="180" t="s">
        <v>790</v>
      </c>
      <c r="G265" s="181" t="s">
        <v>578</v>
      </c>
      <c r="H265" s="182">
        <v>337.279</v>
      </c>
      <c r="I265" s="183"/>
      <c r="J265" s="184">
        <f>ROUND(I265*H265,2)</f>
        <v>0</v>
      </c>
      <c r="K265" s="180" t="s">
        <v>515</v>
      </c>
      <c r="L265" s="39"/>
      <c r="M265" s="185" t="s">
        <v>1</v>
      </c>
      <c r="N265" s="186" t="s">
        <v>44</v>
      </c>
      <c r="O265" s="77"/>
      <c r="P265" s="187">
        <f>O265*H265</f>
        <v>0</v>
      </c>
      <c r="Q265" s="187">
        <v>0</v>
      </c>
      <c r="R265" s="187">
        <f>Q265*H265</f>
        <v>0</v>
      </c>
      <c r="S265" s="187">
        <v>0</v>
      </c>
      <c r="T265" s="188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89" t="s">
        <v>235</v>
      </c>
      <c r="AT265" s="189" t="s">
        <v>231</v>
      </c>
      <c r="AU265" s="189" t="s">
        <v>89</v>
      </c>
      <c r="AY265" s="19" t="s">
        <v>230</v>
      </c>
      <c r="BE265" s="190">
        <f>IF(N265="základní",J265,0)</f>
        <v>0</v>
      </c>
      <c r="BF265" s="190">
        <f>IF(N265="snížená",J265,0)</f>
        <v>0</v>
      </c>
      <c r="BG265" s="190">
        <f>IF(N265="zákl. přenesená",J265,0)</f>
        <v>0</v>
      </c>
      <c r="BH265" s="190">
        <f>IF(N265="sníž. přenesená",J265,0)</f>
        <v>0</v>
      </c>
      <c r="BI265" s="190">
        <f>IF(N265="nulová",J265,0)</f>
        <v>0</v>
      </c>
      <c r="BJ265" s="19" t="s">
        <v>87</v>
      </c>
      <c r="BK265" s="190">
        <f>ROUND(I265*H265,2)</f>
        <v>0</v>
      </c>
      <c r="BL265" s="19" t="s">
        <v>235</v>
      </c>
      <c r="BM265" s="189" t="s">
        <v>4387</v>
      </c>
    </row>
    <row r="266" s="2" customFormat="1">
      <c r="A266" s="38"/>
      <c r="B266" s="39"/>
      <c r="C266" s="38"/>
      <c r="D266" s="191" t="s">
        <v>237</v>
      </c>
      <c r="E266" s="38"/>
      <c r="F266" s="192" t="s">
        <v>792</v>
      </c>
      <c r="G266" s="38"/>
      <c r="H266" s="38"/>
      <c r="I266" s="193"/>
      <c r="J266" s="38"/>
      <c r="K266" s="38"/>
      <c r="L266" s="39"/>
      <c r="M266" s="194"/>
      <c r="N266" s="195"/>
      <c r="O266" s="77"/>
      <c r="P266" s="77"/>
      <c r="Q266" s="77"/>
      <c r="R266" s="77"/>
      <c r="S266" s="77"/>
      <c r="T266" s="7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T266" s="19" t="s">
        <v>237</v>
      </c>
      <c r="AU266" s="19" t="s">
        <v>89</v>
      </c>
    </row>
    <row r="267" s="2" customFormat="1">
      <c r="A267" s="38"/>
      <c r="B267" s="39"/>
      <c r="C267" s="38"/>
      <c r="D267" s="199" t="s">
        <v>397</v>
      </c>
      <c r="E267" s="38"/>
      <c r="F267" s="200" t="s">
        <v>793</v>
      </c>
      <c r="G267" s="38"/>
      <c r="H267" s="38"/>
      <c r="I267" s="193"/>
      <c r="J267" s="38"/>
      <c r="K267" s="38"/>
      <c r="L267" s="39"/>
      <c r="M267" s="194"/>
      <c r="N267" s="195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397</v>
      </c>
      <c r="AU267" s="19" t="s">
        <v>89</v>
      </c>
    </row>
    <row r="268" s="13" customFormat="1">
      <c r="A268" s="13"/>
      <c r="B268" s="205"/>
      <c r="C268" s="13"/>
      <c r="D268" s="191" t="s">
        <v>519</v>
      </c>
      <c r="E268" s="206" t="s">
        <v>1</v>
      </c>
      <c r="F268" s="207" t="s">
        <v>4388</v>
      </c>
      <c r="G268" s="13"/>
      <c r="H268" s="208">
        <v>370.88999999999999</v>
      </c>
      <c r="I268" s="209"/>
      <c r="J268" s="13"/>
      <c r="K268" s="13"/>
      <c r="L268" s="205"/>
      <c r="M268" s="210"/>
      <c r="N268" s="211"/>
      <c r="O268" s="211"/>
      <c r="P268" s="211"/>
      <c r="Q268" s="211"/>
      <c r="R268" s="211"/>
      <c r="S268" s="211"/>
      <c r="T268" s="21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06" t="s">
        <v>519</v>
      </c>
      <c r="AU268" s="206" t="s">
        <v>89</v>
      </c>
      <c r="AV268" s="13" t="s">
        <v>89</v>
      </c>
      <c r="AW268" s="13" t="s">
        <v>35</v>
      </c>
      <c r="AX268" s="13" t="s">
        <v>79</v>
      </c>
      <c r="AY268" s="206" t="s">
        <v>230</v>
      </c>
    </row>
    <row r="269" s="13" customFormat="1">
      <c r="A269" s="13"/>
      <c r="B269" s="205"/>
      <c r="C269" s="13"/>
      <c r="D269" s="191" t="s">
        <v>519</v>
      </c>
      <c r="E269" s="206" t="s">
        <v>1</v>
      </c>
      <c r="F269" s="207" t="s">
        <v>4389</v>
      </c>
      <c r="G269" s="13"/>
      <c r="H269" s="208">
        <v>-33.610999999999997</v>
      </c>
      <c r="I269" s="209"/>
      <c r="J269" s="13"/>
      <c r="K269" s="13"/>
      <c r="L269" s="205"/>
      <c r="M269" s="210"/>
      <c r="N269" s="211"/>
      <c r="O269" s="211"/>
      <c r="P269" s="211"/>
      <c r="Q269" s="211"/>
      <c r="R269" s="211"/>
      <c r="S269" s="211"/>
      <c r="T269" s="21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06" t="s">
        <v>519</v>
      </c>
      <c r="AU269" s="206" t="s">
        <v>89</v>
      </c>
      <c r="AV269" s="13" t="s">
        <v>89</v>
      </c>
      <c r="AW269" s="13" t="s">
        <v>35</v>
      </c>
      <c r="AX269" s="13" t="s">
        <v>79</v>
      </c>
      <c r="AY269" s="206" t="s">
        <v>230</v>
      </c>
    </row>
    <row r="270" s="14" customFormat="1">
      <c r="A270" s="14"/>
      <c r="B270" s="213"/>
      <c r="C270" s="14"/>
      <c r="D270" s="191" t="s">
        <v>519</v>
      </c>
      <c r="E270" s="214" t="s">
        <v>1</v>
      </c>
      <c r="F270" s="215" t="s">
        <v>534</v>
      </c>
      <c r="G270" s="14"/>
      <c r="H270" s="216">
        <v>337.279</v>
      </c>
      <c r="I270" s="217"/>
      <c r="J270" s="14"/>
      <c r="K270" s="14"/>
      <c r="L270" s="213"/>
      <c r="M270" s="218"/>
      <c r="N270" s="219"/>
      <c r="O270" s="219"/>
      <c r="P270" s="219"/>
      <c r="Q270" s="219"/>
      <c r="R270" s="219"/>
      <c r="S270" s="219"/>
      <c r="T270" s="22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14" t="s">
        <v>519</v>
      </c>
      <c r="AU270" s="214" t="s">
        <v>89</v>
      </c>
      <c r="AV270" s="14" t="s">
        <v>235</v>
      </c>
      <c r="AW270" s="14" t="s">
        <v>35</v>
      </c>
      <c r="AX270" s="14" t="s">
        <v>87</v>
      </c>
      <c r="AY270" s="214" t="s">
        <v>230</v>
      </c>
    </row>
    <row r="271" s="2" customFormat="1" ht="16.5" customHeight="1">
      <c r="A271" s="38"/>
      <c r="B271" s="177"/>
      <c r="C271" s="236" t="s">
        <v>317</v>
      </c>
      <c r="D271" s="236" t="s">
        <v>745</v>
      </c>
      <c r="E271" s="237" t="s">
        <v>3670</v>
      </c>
      <c r="F271" s="238" t="s">
        <v>3671</v>
      </c>
      <c r="G271" s="239" t="s">
        <v>748</v>
      </c>
      <c r="H271" s="240">
        <v>674.55799999999999</v>
      </c>
      <c r="I271" s="241"/>
      <c r="J271" s="242">
        <f>ROUND(I271*H271,2)</f>
        <v>0</v>
      </c>
      <c r="K271" s="238" t="s">
        <v>515</v>
      </c>
      <c r="L271" s="243"/>
      <c r="M271" s="244" t="s">
        <v>1</v>
      </c>
      <c r="N271" s="245" t="s">
        <v>44</v>
      </c>
      <c r="O271" s="77"/>
      <c r="P271" s="187">
        <f>O271*H271</f>
        <v>0</v>
      </c>
      <c r="Q271" s="187">
        <v>0</v>
      </c>
      <c r="R271" s="187">
        <f>Q271*H271</f>
        <v>0</v>
      </c>
      <c r="S271" s="187">
        <v>0</v>
      </c>
      <c r="T271" s="188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89" t="s">
        <v>260</v>
      </c>
      <c r="AT271" s="189" t="s">
        <v>745</v>
      </c>
      <c r="AU271" s="189" t="s">
        <v>89</v>
      </c>
      <c r="AY271" s="19" t="s">
        <v>230</v>
      </c>
      <c r="BE271" s="190">
        <f>IF(N271="základní",J271,0)</f>
        <v>0</v>
      </c>
      <c r="BF271" s="190">
        <f>IF(N271="snížená",J271,0)</f>
        <v>0</v>
      </c>
      <c r="BG271" s="190">
        <f>IF(N271="zákl. přenesená",J271,0)</f>
        <v>0</v>
      </c>
      <c r="BH271" s="190">
        <f>IF(N271="sníž. přenesená",J271,0)</f>
        <v>0</v>
      </c>
      <c r="BI271" s="190">
        <f>IF(N271="nulová",J271,0)</f>
        <v>0</v>
      </c>
      <c r="BJ271" s="19" t="s">
        <v>87</v>
      </c>
      <c r="BK271" s="190">
        <f>ROUND(I271*H271,2)</f>
        <v>0</v>
      </c>
      <c r="BL271" s="19" t="s">
        <v>235</v>
      </c>
      <c r="BM271" s="189" t="s">
        <v>4390</v>
      </c>
    </row>
    <row r="272" s="2" customFormat="1">
      <c r="A272" s="38"/>
      <c r="B272" s="39"/>
      <c r="C272" s="38"/>
      <c r="D272" s="191" t="s">
        <v>237</v>
      </c>
      <c r="E272" s="38"/>
      <c r="F272" s="192" t="s">
        <v>3671</v>
      </c>
      <c r="G272" s="38"/>
      <c r="H272" s="38"/>
      <c r="I272" s="193"/>
      <c r="J272" s="38"/>
      <c r="K272" s="38"/>
      <c r="L272" s="39"/>
      <c r="M272" s="194"/>
      <c r="N272" s="195"/>
      <c r="O272" s="77"/>
      <c r="P272" s="77"/>
      <c r="Q272" s="77"/>
      <c r="R272" s="77"/>
      <c r="S272" s="77"/>
      <c r="T272" s="7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T272" s="19" t="s">
        <v>237</v>
      </c>
      <c r="AU272" s="19" t="s">
        <v>89</v>
      </c>
    </row>
    <row r="273" s="13" customFormat="1">
      <c r="A273" s="13"/>
      <c r="B273" s="205"/>
      <c r="C273" s="13"/>
      <c r="D273" s="191" t="s">
        <v>519</v>
      </c>
      <c r="E273" s="13"/>
      <c r="F273" s="207" t="s">
        <v>4391</v>
      </c>
      <c r="G273" s="13"/>
      <c r="H273" s="208">
        <v>674.55799999999999</v>
      </c>
      <c r="I273" s="209"/>
      <c r="J273" s="13"/>
      <c r="K273" s="13"/>
      <c r="L273" s="205"/>
      <c r="M273" s="210"/>
      <c r="N273" s="211"/>
      <c r="O273" s="211"/>
      <c r="P273" s="211"/>
      <c r="Q273" s="211"/>
      <c r="R273" s="211"/>
      <c r="S273" s="211"/>
      <c r="T273" s="21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06" t="s">
        <v>519</v>
      </c>
      <c r="AU273" s="206" t="s">
        <v>89</v>
      </c>
      <c r="AV273" s="13" t="s">
        <v>89</v>
      </c>
      <c r="AW273" s="13" t="s">
        <v>3</v>
      </c>
      <c r="AX273" s="13" t="s">
        <v>87</v>
      </c>
      <c r="AY273" s="206" t="s">
        <v>230</v>
      </c>
    </row>
    <row r="274" s="2" customFormat="1" ht="21.75" customHeight="1">
      <c r="A274" s="38"/>
      <c r="B274" s="177"/>
      <c r="C274" s="178" t="s">
        <v>321</v>
      </c>
      <c r="D274" s="178" t="s">
        <v>231</v>
      </c>
      <c r="E274" s="179" t="s">
        <v>2647</v>
      </c>
      <c r="F274" s="180" t="s">
        <v>2648</v>
      </c>
      <c r="G274" s="181" t="s">
        <v>514</v>
      </c>
      <c r="H274" s="182">
        <v>422.5</v>
      </c>
      <c r="I274" s="183"/>
      <c r="J274" s="184">
        <f>ROUND(I274*H274,2)</f>
        <v>0</v>
      </c>
      <c r="K274" s="180" t="s">
        <v>515</v>
      </c>
      <c r="L274" s="39"/>
      <c r="M274" s="185" t="s">
        <v>1</v>
      </c>
      <c r="N274" s="186" t="s">
        <v>44</v>
      </c>
      <c r="O274" s="77"/>
      <c r="P274" s="187">
        <f>O274*H274</f>
        <v>0</v>
      </c>
      <c r="Q274" s="187">
        <v>0</v>
      </c>
      <c r="R274" s="187">
        <f>Q274*H274</f>
        <v>0</v>
      </c>
      <c r="S274" s="187">
        <v>0</v>
      </c>
      <c r="T274" s="188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89" t="s">
        <v>235</v>
      </c>
      <c r="AT274" s="189" t="s">
        <v>231</v>
      </c>
      <c r="AU274" s="189" t="s">
        <v>89</v>
      </c>
      <c r="AY274" s="19" t="s">
        <v>230</v>
      </c>
      <c r="BE274" s="190">
        <f>IF(N274="základní",J274,0)</f>
        <v>0</v>
      </c>
      <c r="BF274" s="190">
        <f>IF(N274="snížená",J274,0)</f>
        <v>0</v>
      </c>
      <c r="BG274" s="190">
        <f>IF(N274="zákl. přenesená",J274,0)</f>
        <v>0</v>
      </c>
      <c r="BH274" s="190">
        <f>IF(N274="sníž. přenesená",J274,0)</f>
        <v>0</v>
      </c>
      <c r="BI274" s="190">
        <f>IF(N274="nulová",J274,0)</f>
        <v>0</v>
      </c>
      <c r="BJ274" s="19" t="s">
        <v>87</v>
      </c>
      <c r="BK274" s="190">
        <f>ROUND(I274*H274,2)</f>
        <v>0</v>
      </c>
      <c r="BL274" s="19" t="s">
        <v>235</v>
      </c>
      <c r="BM274" s="189" t="s">
        <v>4392</v>
      </c>
    </row>
    <row r="275" s="2" customFormat="1">
      <c r="A275" s="38"/>
      <c r="B275" s="39"/>
      <c r="C275" s="38"/>
      <c r="D275" s="191" t="s">
        <v>237</v>
      </c>
      <c r="E275" s="38"/>
      <c r="F275" s="192" t="s">
        <v>2650</v>
      </c>
      <c r="G275" s="38"/>
      <c r="H275" s="38"/>
      <c r="I275" s="193"/>
      <c r="J275" s="38"/>
      <c r="K275" s="38"/>
      <c r="L275" s="39"/>
      <c r="M275" s="194"/>
      <c r="N275" s="195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237</v>
      </c>
      <c r="AU275" s="19" t="s">
        <v>89</v>
      </c>
    </row>
    <row r="276" s="2" customFormat="1">
      <c r="A276" s="38"/>
      <c r="B276" s="39"/>
      <c r="C276" s="38"/>
      <c r="D276" s="199" t="s">
        <v>397</v>
      </c>
      <c r="E276" s="38"/>
      <c r="F276" s="200" t="s">
        <v>2651</v>
      </c>
      <c r="G276" s="38"/>
      <c r="H276" s="38"/>
      <c r="I276" s="193"/>
      <c r="J276" s="38"/>
      <c r="K276" s="38"/>
      <c r="L276" s="39"/>
      <c r="M276" s="194"/>
      <c r="N276" s="195"/>
      <c r="O276" s="77"/>
      <c r="P276" s="77"/>
      <c r="Q276" s="77"/>
      <c r="R276" s="77"/>
      <c r="S276" s="77"/>
      <c r="T276" s="7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T276" s="19" t="s">
        <v>397</v>
      </c>
      <c r="AU276" s="19" t="s">
        <v>89</v>
      </c>
    </row>
    <row r="277" s="15" customFormat="1">
      <c r="A277" s="15"/>
      <c r="B277" s="221"/>
      <c r="C277" s="15"/>
      <c r="D277" s="191" t="s">
        <v>519</v>
      </c>
      <c r="E277" s="222" t="s">
        <v>1</v>
      </c>
      <c r="F277" s="223" t="s">
        <v>1957</v>
      </c>
      <c r="G277" s="15"/>
      <c r="H277" s="222" t="s">
        <v>1</v>
      </c>
      <c r="I277" s="224"/>
      <c r="J277" s="15"/>
      <c r="K277" s="15"/>
      <c r="L277" s="221"/>
      <c r="M277" s="225"/>
      <c r="N277" s="226"/>
      <c r="O277" s="226"/>
      <c r="P277" s="226"/>
      <c r="Q277" s="226"/>
      <c r="R277" s="226"/>
      <c r="S277" s="226"/>
      <c r="T277" s="227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22" t="s">
        <v>519</v>
      </c>
      <c r="AU277" s="222" t="s">
        <v>89</v>
      </c>
      <c r="AV277" s="15" t="s">
        <v>87</v>
      </c>
      <c r="AW277" s="15" t="s">
        <v>35</v>
      </c>
      <c r="AX277" s="15" t="s">
        <v>79</v>
      </c>
      <c r="AY277" s="222" t="s">
        <v>230</v>
      </c>
    </row>
    <row r="278" s="13" customFormat="1">
      <c r="A278" s="13"/>
      <c r="B278" s="205"/>
      <c r="C278" s="13"/>
      <c r="D278" s="191" t="s">
        <v>519</v>
      </c>
      <c r="E278" s="206" t="s">
        <v>1</v>
      </c>
      <c r="F278" s="207" t="s">
        <v>4346</v>
      </c>
      <c r="G278" s="13"/>
      <c r="H278" s="208">
        <v>422.5</v>
      </c>
      <c r="I278" s="209"/>
      <c r="J278" s="13"/>
      <c r="K278" s="13"/>
      <c r="L278" s="205"/>
      <c r="M278" s="210"/>
      <c r="N278" s="211"/>
      <c r="O278" s="211"/>
      <c r="P278" s="211"/>
      <c r="Q278" s="211"/>
      <c r="R278" s="211"/>
      <c r="S278" s="211"/>
      <c r="T278" s="21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06" t="s">
        <v>519</v>
      </c>
      <c r="AU278" s="206" t="s">
        <v>89</v>
      </c>
      <c r="AV278" s="13" t="s">
        <v>89</v>
      </c>
      <c r="AW278" s="13" t="s">
        <v>35</v>
      </c>
      <c r="AX278" s="13" t="s">
        <v>79</v>
      </c>
      <c r="AY278" s="206" t="s">
        <v>230</v>
      </c>
    </row>
    <row r="279" s="14" customFormat="1">
      <c r="A279" s="14"/>
      <c r="B279" s="213"/>
      <c r="C279" s="14"/>
      <c r="D279" s="191" t="s">
        <v>519</v>
      </c>
      <c r="E279" s="214" t="s">
        <v>1</v>
      </c>
      <c r="F279" s="215" t="s">
        <v>534</v>
      </c>
      <c r="G279" s="14"/>
      <c r="H279" s="216">
        <v>422.5</v>
      </c>
      <c r="I279" s="217"/>
      <c r="J279" s="14"/>
      <c r="K279" s="14"/>
      <c r="L279" s="213"/>
      <c r="M279" s="218"/>
      <c r="N279" s="219"/>
      <c r="O279" s="219"/>
      <c r="P279" s="219"/>
      <c r="Q279" s="219"/>
      <c r="R279" s="219"/>
      <c r="S279" s="219"/>
      <c r="T279" s="220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14" t="s">
        <v>519</v>
      </c>
      <c r="AU279" s="214" t="s">
        <v>89</v>
      </c>
      <c r="AV279" s="14" t="s">
        <v>235</v>
      </c>
      <c r="AW279" s="14" t="s">
        <v>35</v>
      </c>
      <c r="AX279" s="14" t="s">
        <v>87</v>
      </c>
      <c r="AY279" s="214" t="s">
        <v>230</v>
      </c>
    </row>
    <row r="280" s="12" customFormat="1" ht="22.8" customHeight="1">
      <c r="A280" s="12"/>
      <c r="B280" s="166"/>
      <c r="C280" s="12"/>
      <c r="D280" s="167" t="s">
        <v>78</v>
      </c>
      <c r="E280" s="197" t="s">
        <v>235</v>
      </c>
      <c r="F280" s="197" t="s">
        <v>845</v>
      </c>
      <c r="G280" s="12"/>
      <c r="H280" s="12"/>
      <c r="I280" s="169"/>
      <c r="J280" s="198">
        <f>BK280</f>
        <v>0</v>
      </c>
      <c r="K280" s="12"/>
      <c r="L280" s="166"/>
      <c r="M280" s="171"/>
      <c r="N280" s="172"/>
      <c r="O280" s="172"/>
      <c r="P280" s="173">
        <f>SUM(P281:P285)</f>
        <v>0</v>
      </c>
      <c r="Q280" s="172"/>
      <c r="R280" s="173">
        <f>SUM(R281:R285)</f>
        <v>0</v>
      </c>
      <c r="S280" s="172"/>
      <c r="T280" s="174">
        <f>SUM(T281:T285)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167" t="s">
        <v>87</v>
      </c>
      <c r="AT280" s="175" t="s">
        <v>78</v>
      </c>
      <c r="AU280" s="175" t="s">
        <v>87</v>
      </c>
      <c r="AY280" s="167" t="s">
        <v>230</v>
      </c>
      <c r="BK280" s="176">
        <f>SUM(BK281:BK285)</f>
        <v>0</v>
      </c>
    </row>
    <row r="281" s="2" customFormat="1" ht="16.5" customHeight="1">
      <c r="A281" s="38"/>
      <c r="B281" s="177"/>
      <c r="C281" s="178" t="s">
        <v>325</v>
      </c>
      <c r="D281" s="178" t="s">
        <v>231</v>
      </c>
      <c r="E281" s="179" t="s">
        <v>846</v>
      </c>
      <c r="F281" s="180" t="s">
        <v>847</v>
      </c>
      <c r="G281" s="181" t="s">
        <v>578</v>
      </c>
      <c r="H281" s="182">
        <v>61.814999999999998</v>
      </c>
      <c r="I281" s="183"/>
      <c r="J281" s="184">
        <f>ROUND(I281*H281,2)</f>
        <v>0</v>
      </c>
      <c r="K281" s="180" t="s">
        <v>515</v>
      </c>
      <c r="L281" s="39"/>
      <c r="M281" s="185" t="s">
        <v>1</v>
      </c>
      <c r="N281" s="186" t="s">
        <v>44</v>
      </c>
      <c r="O281" s="77"/>
      <c r="P281" s="187">
        <f>O281*H281</f>
        <v>0</v>
      </c>
      <c r="Q281" s="187">
        <v>0</v>
      </c>
      <c r="R281" s="187">
        <f>Q281*H281</f>
        <v>0</v>
      </c>
      <c r="S281" s="187">
        <v>0</v>
      </c>
      <c r="T281" s="188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89" t="s">
        <v>235</v>
      </c>
      <c r="AT281" s="189" t="s">
        <v>231</v>
      </c>
      <c r="AU281" s="189" t="s">
        <v>89</v>
      </c>
      <c r="AY281" s="19" t="s">
        <v>230</v>
      </c>
      <c r="BE281" s="190">
        <f>IF(N281="základní",J281,0)</f>
        <v>0</v>
      </c>
      <c r="BF281" s="190">
        <f>IF(N281="snížená",J281,0)</f>
        <v>0</v>
      </c>
      <c r="BG281" s="190">
        <f>IF(N281="zákl. přenesená",J281,0)</f>
        <v>0</v>
      </c>
      <c r="BH281" s="190">
        <f>IF(N281="sníž. přenesená",J281,0)</f>
        <v>0</v>
      </c>
      <c r="BI281" s="190">
        <f>IF(N281="nulová",J281,0)</f>
        <v>0</v>
      </c>
      <c r="BJ281" s="19" t="s">
        <v>87</v>
      </c>
      <c r="BK281" s="190">
        <f>ROUND(I281*H281,2)</f>
        <v>0</v>
      </c>
      <c r="BL281" s="19" t="s">
        <v>235</v>
      </c>
      <c r="BM281" s="189" t="s">
        <v>4393</v>
      </c>
    </row>
    <row r="282" s="2" customFormat="1">
      <c r="A282" s="38"/>
      <c r="B282" s="39"/>
      <c r="C282" s="38"/>
      <c r="D282" s="191" t="s">
        <v>237</v>
      </c>
      <c r="E282" s="38"/>
      <c r="F282" s="192" t="s">
        <v>849</v>
      </c>
      <c r="G282" s="38"/>
      <c r="H282" s="38"/>
      <c r="I282" s="193"/>
      <c r="J282" s="38"/>
      <c r="K282" s="38"/>
      <c r="L282" s="39"/>
      <c r="M282" s="194"/>
      <c r="N282" s="195"/>
      <c r="O282" s="77"/>
      <c r="P282" s="77"/>
      <c r="Q282" s="77"/>
      <c r="R282" s="77"/>
      <c r="S282" s="77"/>
      <c r="T282" s="7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19" t="s">
        <v>237</v>
      </c>
      <c r="AU282" s="19" t="s">
        <v>89</v>
      </c>
    </row>
    <row r="283" s="2" customFormat="1">
      <c r="A283" s="38"/>
      <c r="B283" s="39"/>
      <c r="C283" s="38"/>
      <c r="D283" s="199" t="s">
        <v>397</v>
      </c>
      <c r="E283" s="38"/>
      <c r="F283" s="200" t="s">
        <v>850</v>
      </c>
      <c r="G283" s="38"/>
      <c r="H283" s="38"/>
      <c r="I283" s="193"/>
      <c r="J283" s="38"/>
      <c r="K283" s="38"/>
      <c r="L283" s="39"/>
      <c r="M283" s="194"/>
      <c r="N283" s="195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397</v>
      </c>
      <c r="AU283" s="19" t="s">
        <v>89</v>
      </c>
    </row>
    <row r="284" s="13" customFormat="1">
      <c r="A284" s="13"/>
      <c r="B284" s="205"/>
      <c r="C284" s="13"/>
      <c r="D284" s="191" t="s">
        <v>519</v>
      </c>
      <c r="E284" s="206" t="s">
        <v>1</v>
      </c>
      <c r="F284" s="207" t="s">
        <v>4394</v>
      </c>
      <c r="G284" s="13"/>
      <c r="H284" s="208">
        <v>61.814999999999998</v>
      </c>
      <c r="I284" s="209"/>
      <c r="J284" s="13"/>
      <c r="K284" s="13"/>
      <c r="L284" s="205"/>
      <c r="M284" s="210"/>
      <c r="N284" s="211"/>
      <c r="O284" s="211"/>
      <c r="P284" s="211"/>
      <c r="Q284" s="211"/>
      <c r="R284" s="211"/>
      <c r="S284" s="211"/>
      <c r="T284" s="21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06" t="s">
        <v>519</v>
      </c>
      <c r="AU284" s="206" t="s">
        <v>89</v>
      </c>
      <c r="AV284" s="13" t="s">
        <v>89</v>
      </c>
      <c r="AW284" s="13" t="s">
        <v>35</v>
      </c>
      <c r="AX284" s="13" t="s">
        <v>79</v>
      </c>
      <c r="AY284" s="206" t="s">
        <v>230</v>
      </c>
    </row>
    <row r="285" s="14" customFormat="1">
      <c r="A285" s="14"/>
      <c r="B285" s="213"/>
      <c r="C285" s="14"/>
      <c r="D285" s="191" t="s">
        <v>519</v>
      </c>
      <c r="E285" s="214" t="s">
        <v>1</v>
      </c>
      <c r="F285" s="215" t="s">
        <v>534</v>
      </c>
      <c r="G285" s="14"/>
      <c r="H285" s="216">
        <v>61.814999999999998</v>
      </c>
      <c r="I285" s="217"/>
      <c r="J285" s="14"/>
      <c r="K285" s="14"/>
      <c r="L285" s="213"/>
      <c r="M285" s="218"/>
      <c r="N285" s="219"/>
      <c r="O285" s="219"/>
      <c r="P285" s="219"/>
      <c r="Q285" s="219"/>
      <c r="R285" s="219"/>
      <c r="S285" s="219"/>
      <c r="T285" s="22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14" t="s">
        <v>519</v>
      </c>
      <c r="AU285" s="214" t="s">
        <v>89</v>
      </c>
      <c r="AV285" s="14" t="s">
        <v>235</v>
      </c>
      <c r="AW285" s="14" t="s">
        <v>35</v>
      </c>
      <c r="AX285" s="14" t="s">
        <v>87</v>
      </c>
      <c r="AY285" s="214" t="s">
        <v>230</v>
      </c>
    </row>
    <row r="286" s="12" customFormat="1" ht="22.8" customHeight="1">
      <c r="A286" s="12"/>
      <c r="B286" s="166"/>
      <c r="C286" s="12"/>
      <c r="D286" s="167" t="s">
        <v>78</v>
      </c>
      <c r="E286" s="197" t="s">
        <v>260</v>
      </c>
      <c r="F286" s="197" t="s">
        <v>1038</v>
      </c>
      <c r="G286" s="12"/>
      <c r="H286" s="12"/>
      <c r="I286" s="169"/>
      <c r="J286" s="198">
        <f>BK286</f>
        <v>0</v>
      </c>
      <c r="K286" s="12"/>
      <c r="L286" s="166"/>
      <c r="M286" s="171"/>
      <c r="N286" s="172"/>
      <c r="O286" s="172"/>
      <c r="P286" s="173">
        <f>SUM(P287:P360)</f>
        <v>0</v>
      </c>
      <c r="Q286" s="172"/>
      <c r="R286" s="173">
        <f>SUM(R287:R360)</f>
        <v>19.009487522000008</v>
      </c>
      <c r="S286" s="172"/>
      <c r="T286" s="174">
        <f>SUM(T287:T360)</f>
        <v>0</v>
      </c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R286" s="167" t="s">
        <v>87</v>
      </c>
      <c r="AT286" s="175" t="s">
        <v>78</v>
      </c>
      <c r="AU286" s="175" t="s">
        <v>87</v>
      </c>
      <c r="AY286" s="167" t="s">
        <v>230</v>
      </c>
      <c r="BK286" s="176">
        <f>SUM(BK287:BK360)</f>
        <v>0</v>
      </c>
    </row>
    <row r="287" s="2" customFormat="1" ht="16.5" customHeight="1">
      <c r="A287" s="38"/>
      <c r="B287" s="177"/>
      <c r="C287" s="178" t="s">
        <v>329</v>
      </c>
      <c r="D287" s="178" t="s">
        <v>231</v>
      </c>
      <c r="E287" s="179" t="s">
        <v>4395</v>
      </c>
      <c r="F287" s="180" t="s">
        <v>4396</v>
      </c>
      <c r="G287" s="181" t="s">
        <v>458</v>
      </c>
      <c r="H287" s="182">
        <v>2</v>
      </c>
      <c r="I287" s="183"/>
      <c r="J287" s="184">
        <f>ROUND(I287*H287,2)</f>
        <v>0</v>
      </c>
      <c r="K287" s="180" t="s">
        <v>515</v>
      </c>
      <c r="L287" s="39"/>
      <c r="M287" s="185" t="s">
        <v>1</v>
      </c>
      <c r="N287" s="186" t="s">
        <v>44</v>
      </c>
      <c r="O287" s="77"/>
      <c r="P287" s="187">
        <f>O287*H287</f>
        <v>0</v>
      </c>
      <c r="Q287" s="187">
        <v>0</v>
      </c>
      <c r="R287" s="187">
        <f>Q287*H287</f>
        <v>0</v>
      </c>
      <c r="S287" s="187">
        <v>0</v>
      </c>
      <c r="T287" s="188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89" t="s">
        <v>235</v>
      </c>
      <c r="AT287" s="189" t="s">
        <v>231</v>
      </c>
      <c r="AU287" s="189" t="s">
        <v>89</v>
      </c>
      <c r="AY287" s="19" t="s">
        <v>230</v>
      </c>
      <c r="BE287" s="190">
        <f>IF(N287="základní",J287,0)</f>
        <v>0</v>
      </c>
      <c r="BF287" s="190">
        <f>IF(N287="snížená",J287,0)</f>
        <v>0</v>
      </c>
      <c r="BG287" s="190">
        <f>IF(N287="zákl. přenesená",J287,0)</f>
        <v>0</v>
      </c>
      <c r="BH287" s="190">
        <f>IF(N287="sníž. přenesená",J287,0)</f>
        <v>0</v>
      </c>
      <c r="BI287" s="190">
        <f>IF(N287="nulová",J287,0)</f>
        <v>0</v>
      </c>
      <c r="BJ287" s="19" t="s">
        <v>87</v>
      </c>
      <c r="BK287" s="190">
        <f>ROUND(I287*H287,2)</f>
        <v>0</v>
      </c>
      <c r="BL287" s="19" t="s">
        <v>235</v>
      </c>
      <c r="BM287" s="189" t="s">
        <v>4397</v>
      </c>
    </row>
    <row r="288" s="2" customFormat="1">
      <c r="A288" s="38"/>
      <c r="B288" s="39"/>
      <c r="C288" s="38"/>
      <c r="D288" s="191" t="s">
        <v>237</v>
      </c>
      <c r="E288" s="38"/>
      <c r="F288" s="192" t="s">
        <v>4396</v>
      </c>
      <c r="G288" s="38"/>
      <c r="H288" s="38"/>
      <c r="I288" s="193"/>
      <c r="J288" s="38"/>
      <c r="K288" s="38"/>
      <c r="L288" s="39"/>
      <c r="M288" s="194"/>
      <c r="N288" s="195"/>
      <c r="O288" s="77"/>
      <c r="P288" s="77"/>
      <c r="Q288" s="77"/>
      <c r="R288" s="77"/>
      <c r="S288" s="77"/>
      <c r="T288" s="7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T288" s="19" t="s">
        <v>237</v>
      </c>
      <c r="AU288" s="19" t="s">
        <v>89</v>
      </c>
    </row>
    <row r="289" s="2" customFormat="1">
      <c r="A289" s="38"/>
      <c r="B289" s="39"/>
      <c r="C289" s="38"/>
      <c r="D289" s="199" t="s">
        <v>397</v>
      </c>
      <c r="E289" s="38"/>
      <c r="F289" s="200" t="s">
        <v>4398</v>
      </c>
      <c r="G289" s="38"/>
      <c r="H289" s="38"/>
      <c r="I289" s="193"/>
      <c r="J289" s="38"/>
      <c r="K289" s="38"/>
      <c r="L289" s="39"/>
      <c r="M289" s="194"/>
      <c r="N289" s="195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397</v>
      </c>
      <c r="AU289" s="19" t="s">
        <v>89</v>
      </c>
    </row>
    <row r="290" s="2" customFormat="1" ht="16.5" customHeight="1">
      <c r="A290" s="38"/>
      <c r="B290" s="177"/>
      <c r="C290" s="178" t="s">
        <v>332</v>
      </c>
      <c r="D290" s="178" t="s">
        <v>231</v>
      </c>
      <c r="E290" s="179" t="s">
        <v>3928</v>
      </c>
      <c r="F290" s="180" t="s">
        <v>3929</v>
      </c>
      <c r="G290" s="181" t="s">
        <v>458</v>
      </c>
      <c r="H290" s="182">
        <v>1</v>
      </c>
      <c r="I290" s="183"/>
      <c r="J290" s="184">
        <f>ROUND(I290*H290,2)</f>
        <v>0</v>
      </c>
      <c r="K290" s="180" t="s">
        <v>515</v>
      </c>
      <c r="L290" s="39"/>
      <c r="M290" s="185" t="s">
        <v>1</v>
      </c>
      <c r="N290" s="186" t="s">
        <v>44</v>
      </c>
      <c r="O290" s="77"/>
      <c r="P290" s="187">
        <f>O290*H290</f>
        <v>0</v>
      </c>
      <c r="Q290" s="187">
        <v>0.00167</v>
      </c>
      <c r="R290" s="187">
        <f>Q290*H290</f>
        <v>0.00167</v>
      </c>
      <c r="S290" s="187">
        <v>0</v>
      </c>
      <c r="T290" s="188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89" t="s">
        <v>235</v>
      </c>
      <c r="AT290" s="189" t="s">
        <v>231</v>
      </c>
      <c r="AU290" s="189" t="s">
        <v>89</v>
      </c>
      <c r="AY290" s="19" t="s">
        <v>230</v>
      </c>
      <c r="BE290" s="190">
        <f>IF(N290="základní",J290,0)</f>
        <v>0</v>
      </c>
      <c r="BF290" s="190">
        <f>IF(N290="snížená",J290,0)</f>
        <v>0</v>
      </c>
      <c r="BG290" s="190">
        <f>IF(N290="zákl. přenesená",J290,0)</f>
        <v>0</v>
      </c>
      <c r="BH290" s="190">
        <f>IF(N290="sníž. přenesená",J290,0)</f>
        <v>0</v>
      </c>
      <c r="BI290" s="190">
        <f>IF(N290="nulová",J290,0)</f>
        <v>0</v>
      </c>
      <c r="BJ290" s="19" t="s">
        <v>87</v>
      </c>
      <c r="BK290" s="190">
        <f>ROUND(I290*H290,2)</f>
        <v>0</v>
      </c>
      <c r="BL290" s="19" t="s">
        <v>235</v>
      </c>
      <c r="BM290" s="189" t="s">
        <v>4399</v>
      </c>
    </row>
    <row r="291" s="2" customFormat="1">
      <c r="A291" s="38"/>
      <c r="B291" s="39"/>
      <c r="C291" s="38"/>
      <c r="D291" s="191" t="s">
        <v>237</v>
      </c>
      <c r="E291" s="38"/>
      <c r="F291" s="192" t="s">
        <v>3931</v>
      </c>
      <c r="G291" s="38"/>
      <c r="H291" s="38"/>
      <c r="I291" s="193"/>
      <c r="J291" s="38"/>
      <c r="K291" s="38"/>
      <c r="L291" s="39"/>
      <c r="M291" s="194"/>
      <c r="N291" s="195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237</v>
      </c>
      <c r="AU291" s="19" t="s">
        <v>89</v>
      </c>
    </row>
    <row r="292" s="2" customFormat="1">
      <c r="A292" s="38"/>
      <c r="B292" s="39"/>
      <c r="C292" s="38"/>
      <c r="D292" s="199" t="s">
        <v>397</v>
      </c>
      <c r="E292" s="38"/>
      <c r="F292" s="200" t="s">
        <v>3932</v>
      </c>
      <c r="G292" s="38"/>
      <c r="H292" s="38"/>
      <c r="I292" s="193"/>
      <c r="J292" s="38"/>
      <c r="K292" s="38"/>
      <c r="L292" s="39"/>
      <c r="M292" s="194"/>
      <c r="N292" s="195"/>
      <c r="O292" s="77"/>
      <c r="P292" s="77"/>
      <c r="Q292" s="77"/>
      <c r="R292" s="77"/>
      <c r="S292" s="77"/>
      <c r="T292" s="7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T292" s="19" t="s">
        <v>397</v>
      </c>
      <c r="AU292" s="19" t="s">
        <v>89</v>
      </c>
    </row>
    <row r="293" s="2" customFormat="1" ht="16.5" customHeight="1">
      <c r="A293" s="38"/>
      <c r="B293" s="177"/>
      <c r="C293" s="236" t="s">
        <v>336</v>
      </c>
      <c r="D293" s="236" t="s">
        <v>745</v>
      </c>
      <c r="E293" s="237" t="s">
        <v>3945</v>
      </c>
      <c r="F293" s="238" t="s">
        <v>3946</v>
      </c>
      <c r="G293" s="239" t="s">
        <v>458</v>
      </c>
      <c r="H293" s="240">
        <v>1</v>
      </c>
      <c r="I293" s="241"/>
      <c r="J293" s="242">
        <f>ROUND(I293*H293,2)</f>
        <v>0</v>
      </c>
      <c r="K293" s="238" t="s">
        <v>515</v>
      </c>
      <c r="L293" s="243"/>
      <c r="M293" s="244" t="s">
        <v>1</v>
      </c>
      <c r="N293" s="245" t="s">
        <v>44</v>
      </c>
      <c r="O293" s="77"/>
      <c r="P293" s="187">
        <f>O293*H293</f>
        <v>0</v>
      </c>
      <c r="Q293" s="187">
        <v>0.012200000000000001</v>
      </c>
      <c r="R293" s="187">
        <f>Q293*H293</f>
        <v>0.012200000000000001</v>
      </c>
      <c r="S293" s="187">
        <v>0</v>
      </c>
      <c r="T293" s="188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89" t="s">
        <v>260</v>
      </c>
      <c r="AT293" s="189" t="s">
        <v>745</v>
      </c>
      <c r="AU293" s="189" t="s">
        <v>89</v>
      </c>
      <c r="AY293" s="19" t="s">
        <v>230</v>
      </c>
      <c r="BE293" s="190">
        <f>IF(N293="základní",J293,0)</f>
        <v>0</v>
      </c>
      <c r="BF293" s="190">
        <f>IF(N293="snížená",J293,0)</f>
        <v>0</v>
      </c>
      <c r="BG293" s="190">
        <f>IF(N293="zákl. přenesená",J293,0)</f>
        <v>0</v>
      </c>
      <c r="BH293" s="190">
        <f>IF(N293="sníž. přenesená",J293,0)</f>
        <v>0</v>
      </c>
      <c r="BI293" s="190">
        <f>IF(N293="nulová",J293,0)</f>
        <v>0</v>
      </c>
      <c r="BJ293" s="19" t="s">
        <v>87</v>
      </c>
      <c r="BK293" s="190">
        <f>ROUND(I293*H293,2)</f>
        <v>0</v>
      </c>
      <c r="BL293" s="19" t="s">
        <v>235</v>
      </c>
      <c r="BM293" s="189" t="s">
        <v>4400</v>
      </c>
    </row>
    <row r="294" s="2" customFormat="1">
      <c r="A294" s="38"/>
      <c r="B294" s="39"/>
      <c r="C294" s="38"/>
      <c r="D294" s="191" t="s">
        <v>237</v>
      </c>
      <c r="E294" s="38"/>
      <c r="F294" s="192" t="s">
        <v>3946</v>
      </c>
      <c r="G294" s="38"/>
      <c r="H294" s="38"/>
      <c r="I294" s="193"/>
      <c r="J294" s="38"/>
      <c r="K294" s="38"/>
      <c r="L294" s="39"/>
      <c r="M294" s="194"/>
      <c r="N294" s="195"/>
      <c r="O294" s="77"/>
      <c r="P294" s="77"/>
      <c r="Q294" s="77"/>
      <c r="R294" s="77"/>
      <c r="S294" s="77"/>
      <c r="T294" s="7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19" t="s">
        <v>237</v>
      </c>
      <c r="AU294" s="19" t="s">
        <v>89</v>
      </c>
    </row>
    <row r="295" s="2" customFormat="1">
      <c r="A295" s="38"/>
      <c r="B295" s="39"/>
      <c r="C295" s="38"/>
      <c r="D295" s="191" t="s">
        <v>279</v>
      </c>
      <c r="E295" s="38"/>
      <c r="F295" s="196" t="s">
        <v>3948</v>
      </c>
      <c r="G295" s="38"/>
      <c r="H295" s="38"/>
      <c r="I295" s="193"/>
      <c r="J295" s="38"/>
      <c r="K295" s="38"/>
      <c r="L295" s="39"/>
      <c r="M295" s="194"/>
      <c r="N295" s="195"/>
      <c r="O295" s="77"/>
      <c r="P295" s="77"/>
      <c r="Q295" s="77"/>
      <c r="R295" s="77"/>
      <c r="S295" s="77"/>
      <c r="T295" s="7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T295" s="19" t="s">
        <v>279</v>
      </c>
      <c r="AU295" s="19" t="s">
        <v>89</v>
      </c>
    </row>
    <row r="296" s="13" customFormat="1">
      <c r="A296" s="13"/>
      <c r="B296" s="205"/>
      <c r="C296" s="13"/>
      <c r="D296" s="191" t="s">
        <v>519</v>
      </c>
      <c r="E296" s="206" t="s">
        <v>1</v>
      </c>
      <c r="F296" s="207" t="s">
        <v>4401</v>
      </c>
      <c r="G296" s="13"/>
      <c r="H296" s="208">
        <v>1</v>
      </c>
      <c r="I296" s="209"/>
      <c r="J296" s="13"/>
      <c r="K296" s="13"/>
      <c r="L296" s="205"/>
      <c r="M296" s="210"/>
      <c r="N296" s="211"/>
      <c r="O296" s="211"/>
      <c r="P296" s="211"/>
      <c r="Q296" s="211"/>
      <c r="R296" s="211"/>
      <c r="S296" s="211"/>
      <c r="T296" s="21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06" t="s">
        <v>519</v>
      </c>
      <c r="AU296" s="206" t="s">
        <v>89</v>
      </c>
      <c r="AV296" s="13" t="s">
        <v>89</v>
      </c>
      <c r="AW296" s="13" t="s">
        <v>35</v>
      </c>
      <c r="AX296" s="13" t="s">
        <v>79</v>
      </c>
      <c r="AY296" s="206" t="s">
        <v>230</v>
      </c>
    </row>
    <row r="297" s="14" customFormat="1">
      <c r="A297" s="14"/>
      <c r="B297" s="213"/>
      <c r="C297" s="14"/>
      <c r="D297" s="191" t="s">
        <v>519</v>
      </c>
      <c r="E297" s="214" t="s">
        <v>1</v>
      </c>
      <c r="F297" s="215" t="s">
        <v>534</v>
      </c>
      <c r="G297" s="14"/>
      <c r="H297" s="216">
        <v>1</v>
      </c>
      <c r="I297" s="217"/>
      <c r="J297" s="14"/>
      <c r="K297" s="14"/>
      <c r="L297" s="213"/>
      <c r="M297" s="218"/>
      <c r="N297" s="219"/>
      <c r="O297" s="219"/>
      <c r="P297" s="219"/>
      <c r="Q297" s="219"/>
      <c r="R297" s="219"/>
      <c r="S297" s="219"/>
      <c r="T297" s="220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14" t="s">
        <v>519</v>
      </c>
      <c r="AU297" s="214" t="s">
        <v>89</v>
      </c>
      <c r="AV297" s="14" t="s">
        <v>235</v>
      </c>
      <c r="AW297" s="14" t="s">
        <v>35</v>
      </c>
      <c r="AX297" s="14" t="s">
        <v>87</v>
      </c>
      <c r="AY297" s="214" t="s">
        <v>230</v>
      </c>
    </row>
    <row r="298" s="2" customFormat="1" ht="16.5" customHeight="1">
      <c r="A298" s="38"/>
      <c r="B298" s="177"/>
      <c r="C298" s="178" t="s">
        <v>340</v>
      </c>
      <c r="D298" s="178" t="s">
        <v>231</v>
      </c>
      <c r="E298" s="179" t="s">
        <v>4402</v>
      </c>
      <c r="F298" s="180" t="s">
        <v>4403</v>
      </c>
      <c r="G298" s="181" t="s">
        <v>458</v>
      </c>
      <c r="H298" s="182">
        <v>12</v>
      </c>
      <c r="I298" s="183"/>
      <c r="J298" s="184">
        <f>ROUND(I298*H298,2)</f>
        <v>0</v>
      </c>
      <c r="K298" s="180" t="s">
        <v>515</v>
      </c>
      <c r="L298" s="39"/>
      <c r="M298" s="185" t="s">
        <v>1</v>
      </c>
      <c r="N298" s="186" t="s">
        <v>44</v>
      </c>
      <c r="O298" s="77"/>
      <c r="P298" s="187">
        <f>O298*H298</f>
        <v>0</v>
      </c>
      <c r="Q298" s="187">
        <v>0.0054200000000000003</v>
      </c>
      <c r="R298" s="187">
        <f>Q298*H298</f>
        <v>0.065040000000000001</v>
      </c>
      <c r="S298" s="187">
        <v>0</v>
      </c>
      <c r="T298" s="188">
        <f>S298*H298</f>
        <v>0</v>
      </c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R298" s="189" t="s">
        <v>235</v>
      </c>
      <c r="AT298" s="189" t="s">
        <v>231</v>
      </c>
      <c r="AU298" s="189" t="s">
        <v>89</v>
      </c>
      <c r="AY298" s="19" t="s">
        <v>230</v>
      </c>
      <c r="BE298" s="190">
        <f>IF(N298="základní",J298,0)</f>
        <v>0</v>
      </c>
      <c r="BF298" s="190">
        <f>IF(N298="snížená",J298,0)</f>
        <v>0</v>
      </c>
      <c r="BG298" s="190">
        <f>IF(N298="zákl. přenesená",J298,0)</f>
        <v>0</v>
      </c>
      <c r="BH298" s="190">
        <f>IF(N298="sníž. přenesená",J298,0)</f>
        <v>0</v>
      </c>
      <c r="BI298" s="190">
        <f>IF(N298="nulová",J298,0)</f>
        <v>0</v>
      </c>
      <c r="BJ298" s="19" t="s">
        <v>87</v>
      </c>
      <c r="BK298" s="190">
        <f>ROUND(I298*H298,2)</f>
        <v>0</v>
      </c>
      <c r="BL298" s="19" t="s">
        <v>235</v>
      </c>
      <c r="BM298" s="189" t="s">
        <v>4404</v>
      </c>
    </row>
    <row r="299" s="2" customFormat="1">
      <c r="A299" s="38"/>
      <c r="B299" s="39"/>
      <c r="C299" s="38"/>
      <c r="D299" s="191" t="s">
        <v>237</v>
      </c>
      <c r="E299" s="38"/>
      <c r="F299" s="192" t="s">
        <v>4405</v>
      </c>
      <c r="G299" s="38"/>
      <c r="H299" s="38"/>
      <c r="I299" s="193"/>
      <c r="J299" s="38"/>
      <c r="K299" s="38"/>
      <c r="L299" s="39"/>
      <c r="M299" s="194"/>
      <c r="N299" s="195"/>
      <c r="O299" s="77"/>
      <c r="P299" s="77"/>
      <c r="Q299" s="77"/>
      <c r="R299" s="77"/>
      <c r="S299" s="77"/>
      <c r="T299" s="7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19" t="s">
        <v>237</v>
      </c>
      <c r="AU299" s="19" t="s">
        <v>89</v>
      </c>
    </row>
    <row r="300" s="2" customFormat="1">
      <c r="A300" s="38"/>
      <c r="B300" s="39"/>
      <c r="C300" s="38"/>
      <c r="D300" s="199" t="s">
        <v>397</v>
      </c>
      <c r="E300" s="38"/>
      <c r="F300" s="200" t="s">
        <v>4406</v>
      </c>
      <c r="G300" s="38"/>
      <c r="H300" s="38"/>
      <c r="I300" s="193"/>
      <c r="J300" s="38"/>
      <c r="K300" s="38"/>
      <c r="L300" s="39"/>
      <c r="M300" s="194"/>
      <c r="N300" s="195"/>
      <c r="O300" s="77"/>
      <c r="P300" s="77"/>
      <c r="Q300" s="77"/>
      <c r="R300" s="77"/>
      <c r="S300" s="77"/>
      <c r="T300" s="7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T300" s="19" t="s">
        <v>397</v>
      </c>
      <c r="AU300" s="19" t="s">
        <v>89</v>
      </c>
    </row>
    <row r="301" s="2" customFormat="1" ht="16.5" customHeight="1">
      <c r="A301" s="38"/>
      <c r="B301" s="177"/>
      <c r="C301" s="236" t="s">
        <v>344</v>
      </c>
      <c r="D301" s="236" t="s">
        <v>745</v>
      </c>
      <c r="E301" s="237" t="s">
        <v>4407</v>
      </c>
      <c r="F301" s="238" t="s">
        <v>4408</v>
      </c>
      <c r="G301" s="239" t="s">
        <v>458</v>
      </c>
      <c r="H301" s="240">
        <v>2</v>
      </c>
      <c r="I301" s="241"/>
      <c r="J301" s="242">
        <f>ROUND(I301*H301,2)</f>
        <v>0</v>
      </c>
      <c r="K301" s="238" t="s">
        <v>515</v>
      </c>
      <c r="L301" s="243"/>
      <c r="M301" s="244" t="s">
        <v>1</v>
      </c>
      <c r="N301" s="245" t="s">
        <v>44</v>
      </c>
      <c r="O301" s="77"/>
      <c r="P301" s="187">
        <f>O301*H301</f>
        <v>0</v>
      </c>
      <c r="Q301" s="187">
        <v>0.042000000000000003</v>
      </c>
      <c r="R301" s="187">
        <f>Q301*H301</f>
        <v>0.084000000000000005</v>
      </c>
      <c r="S301" s="187">
        <v>0</v>
      </c>
      <c r="T301" s="188">
        <f>S301*H301</f>
        <v>0</v>
      </c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R301" s="189" t="s">
        <v>260</v>
      </c>
      <c r="AT301" s="189" t="s">
        <v>745</v>
      </c>
      <c r="AU301" s="189" t="s">
        <v>89</v>
      </c>
      <c r="AY301" s="19" t="s">
        <v>230</v>
      </c>
      <c r="BE301" s="190">
        <f>IF(N301="základní",J301,0)</f>
        <v>0</v>
      </c>
      <c r="BF301" s="190">
        <f>IF(N301="snížená",J301,0)</f>
        <v>0</v>
      </c>
      <c r="BG301" s="190">
        <f>IF(N301="zákl. přenesená",J301,0)</f>
        <v>0</v>
      </c>
      <c r="BH301" s="190">
        <f>IF(N301="sníž. přenesená",J301,0)</f>
        <v>0</v>
      </c>
      <c r="BI301" s="190">
        <f>IF(N301="nulová",J301,0)</f>
        <v>0</v>
      </c>
      <c r="BJ301" s="19" t="s">
        <v>87</v>
      </c>
      <c r="BK301" s="190">
        <f>ROUND(I301*H301,2)</f>
        <v>0</v>
      </c>
      <c r="BL301" s="19" t="s">
        <v>235</v>
      </c>
      <c r="BM301" s="189" t="s">
        <v>4409</v>
      </c>
    </row>
    <row r="302" s="2" customFormat="1">
      <c r="A302" s="38"/>
      <c r="B302" s="39"/>
      <c r="C302" s="38"/>
      <c r="D302" s="191" t="s">
        <v>237</v>
      </c>
      <c r="E302" s="38"/>
      <c r="F302" s="192" t="s">
        <v>4408</v>
      </c>
      <c r="G302" s="38"/>
      <c r="H302" s="38"/>
      <c r="I302" s="193"/>
      <c r="J302" s="38"/>
      <c r="K302" s="38"/>
      <c r="L302" s="39"/>
      <c r="M302" s="194"/>
      <c r="N302" s="195"/>
      <c r="O302" s="77"/>
      <c r="P302" s="77"/>
      <c r="Q302" s="77"/>
      <c r="R302" s="77"/>
      <c r="S302" s="77"/>
      <c r="T302" s="7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T302" s="19" t="s">
        <v>237</v>
      </c>
      <c r="AU302" s="19" t="s">
        <v>89</v>
      </c>
    </row>
    <row r="303" s="2" customFormat="1" ht="16.5" customHeight="1">
      <c r="A303" s="38"/>
      <c r="B303" s="177"/>
      <c r="C303" s="236" t="s">
        <v>348</v>
      </c>
      <c r="D303" s="236" t="s">
        <v>745</v>
      </c>
      <c r="E303" s="237" t="s">
        <v>4410</v>
      </c>
      <c r="F303" s="238" t="s">
        <v>4411</v>
      </c>
      <c r="G303" s="239" t="s">
        <v>458</v>
      </c>
      <c r="H303" s="240">
        <v>4</v>
      </c>
      <c r="I303" s="241"/>
      <c r="J303" s="242">
        <f>ROUND(I303*H303,2)</f>
        <v>0</v>
      </c>
      <c r="K303" s="238" t="s">
        <v>515</v>
      </c>
      <c r="L303" s="243"/>
      <c r="M303" s="244" t="s">
        <v>1</v>
      </c>
      <c r="N303" s="245" t="s">
        <v>44</v>
      </c>
      <c r="O303" s="77"/>
      <c r="P303" s="187">
        <f>O303*H303</f>
        <v>0</v>
      </c>
      <c r="Q303" s="187">
        <v>0.060999999999999999</v>
      </c>
      <c r="R303" s="187">
        <f>Q303*H303</f>
        <v>0.244</v>
      </c>
      <c r="S303" s="187">
        <v>0</v>
      </c>
      <c r="T303" s="188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89" t="s">
        <v>260</v>
      </c>
      <c r="AT303" s="189" t="s">
        <v>745</v>
      </c>
      <c r="AU303" s="189" t="s">
        <v>89</v>
      </c>
      <c r="AY303" s="19" t="s">
        <v>230</v>
      </c>
      <c r="BE303" s="190">
        <f>IF(N303="základní",J303,0)</f>
        <v>0</v>
      </c>
      <c r="BF303" s="190">
        <f>IF(N303="snížená",J303,0)</f>
        <v>0</v>
      </c>
      <c r="BG303" s="190">
        <f>IF(N303="zákl. přenesená",J303,0)</f>
        <v>0</v>
      </c>
      <c r="BH303" s="190">
        <f>IF(N303="sníž. přenesená",J303,0)</f>
        <v>0</v>
      </c>
      <c r="BI303" s="190">
        <f>IF(N303="nulová",J303,0)</f>
        <v>0</v>
      </c>
      <c r="BJ303" s="19" t="s">
        <v>87</v>
      </c>
      <c r="BK303" s="190">
        <f>ROUND(I303*H303,2)</f>
        <v>0</v>
      </c>
      <c r="BL303" s="19" t="s">
        <v>235</v>
      </c>
      <c r="BM303" s="189" t="s">
        <v>4412</v>
      </c>
    </row>
    <row r="304" s="2" customFormat="1">
      <c r="A304" s="38"/>
      <c r="B304" s="39"/>
      <c r="C304" s="38"/>
      <c r="D304" s="191" t="s">
        <v>237</v>
      </c>
      <c r="E304" s="38"/>
      <c r="F304" s="192" t="s">
        <v>4411</v>
      </c>
      <c r="G304" s="38"/>
      <c r="H304" s="38"/>
      <c r="I304" s="193"/>
      <c r="J304" s="38"/>
      <c r="K304" s="38"/>
      <c r="L304" s="39"/>
      <c r="M304" s="194"/>
      <c r="N304" s="195"/>
      <c r="O304" s="77"/>
      <c r="P304" s="77"/>
      <c r="Q304" s="77"/>
      <c r="R304" s="77"/>
      <c r="S304" s="77"/>
      <c r="T304" s="7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19" t="s">
        <v>237</v>
      </c>
      <c r="AU304" s="19" t="s">
        <v>89</v>
      </c>
    </row>
    <row r="305" s="2" customFormat="1" ht="16.5" customHeight="1">
      <c r="A305" s="38"/>
      <c r="B305" s="177"/>
      <c r="C305" s="236" t="s">
        <v>352</v>
      </c>
      <c r="D305" s="236" t="s">
        <v>745</v>
      </c>
      <c r="E305" s="237" t="s">
        <v>4413</v>
      </c>
      <c r="F305" s="238" t="s">
        <v>4414</v>
      </c>
      <c r="G305" s="239" t="s">
        <v>458</v>
      </c>
      <c r="H305" s="240">
        <v>2</v>
      </c>
      <c r="I305" s="241"/>
      <c r="J305" s="242">
        <f>ROUND(I305*H305,2)</f>
        <v>0</v>
      </c>
      <c r="K305" s="238" t="s">
        <v>515</v>
      </c>
      <c r="L305" s="243"/>
      <c r="M305" s="244" t="s">
        <v>1</v>
      </c>
      <c r="N305" s="245" t="s">
        <v>44</v>
      </c>
      <c r="O305" s="77"/>
      <c r="P305" s="187">
        <f>O305*H305</f>
        <v>0</v>
      </c>
      <c r="Q305" s="187">
        <v>0.09375</v>
      </c>
      <c r="R305" s="187">
        <f>Q305*H305</f>
        <v>0.1875</v>
      </c>
      <c r="S305" s="187">
        <v>0</v>
      </c>
      <c r="T305" s="188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89" t="s">
        <v>260</v>
      </c>
      <c r="AT305" s="189" t="s">
        <v>745</v>
      </c>
      <c r="AU305" s="189" t="s">
        <v>89</v>
      </c>
      <c r="AY305" s="19" t="s">
        <v>230</v>
      </c>
      <c r="BE305" s="190">
        <f>IF(N305="základní",J305,0)</f>
        <v>0</v>
      </c>
      <c r="BF305" s="190">
        <f>IF(N305="snížená",J305,0)</f>
        <v>0</v>
      </c>
      <c r="BG305" s="190">
        <f>IF(N305="zákl. přenesená",J305,0)</f>
        <v>0</v>
      </c>
      <c r="BH305" s="190">
        <f>IF(N305="sníž. přenesená",J305,0)</f>
        <v>0</v>
      </c>
      <c r="BI305" s="190">
        <f>IF(N305="nulová",J305,0)</f>
        <v>0</v>
      </c>
      <c r="BJ305" s="19" t="s">
        <v>87</v>
      </c>
      <c r="BK305" s="190">
        <f>ROUND(I305*H305,2)</f>
        <v>0</v>
      </c>
      <c r="BL305" s="19" t="s">
        <v>235</v>
      </c>
      <c r="BM305" s="189" t="s">
        <v>4415</v>
      </c>
    </row>
    <row r="306" s="2" customFormat="1">
      <c r="A306" s="38"/>
      <c r="B306" s="39"/>
      <c r="C306" s="38"/>
      <c r="D306" s="191" t="s">
        <v>237</v>
      </c>
      <c r="E306" s="38"/>
      <c r="F306" s="192" t="s">
        <v>4414</v>
      </c>
      <c r="G306" s="38"/>
      <c r="H306" s="38"/>
      <c r="I306" s="193"/>
      <c r="J306" s="38"/>
      <c r="K306" s="38"/>
      <c r="L306" s="39"/>
      <c r="M306" s="194"/>
      <c r="N306" s="195"/>
      <c r="O306" s="77"/>
      <c r="P306" s="77"/>
      <c r="Q306" s="77"/>
      <c r="R306" s="77"/>
      <c r="S306" s="77"/>
      <c r="T306" s="7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T306" s="19" t="s">
        <v>237</v>
      </c>
      <c r="AU306" s="19" t="s">
        <v>89</v>
      </c>
    </row>
    <row r="307" s="2" customFormat="1" ht="16.5" customHeight="1">
      <c r="A307" s="38"/>
      <c r="B307" s="177"/>
      <c r="C307" s="236" t="s">
        <v>356</v>
      </c>
      <c r="D307" s="236" t="s">
        <v>745</v>
      </c>
      <c r="E307" s="237" t="s">
        <v>4416</v>
      </c>
      <c r="F307" s="238" t="s">
        <v>4417</v>
      </c>
      <c r="G307" s="239" t="s">
        <v>458</v>
      </c>
      <c r="H307" s="240">
        <v>3</v>
      </c>
      <c r="I307" s="241"/>
      <c r="J307" s="242">
        <f>ROUND(I307*H307,2)</f>
        <v>0</v>
      </c>
      <c r="K307" s="238" t="s">
        <v>515</v>
      </c>
      <c r="L307" s="243"/>
      <c r="M307" s="244" t="s">
        <v>1</v>
      </c>
      <c r="N307" s="245" t="s">
        <v>44</v>
      </c>
      <c r="O307" s="77"/>
      <c r="P307" s="187">
        <f>O307*H307</f>
        <v>0</v>
      </c>
      <c r="Q307" s="187">
        <v>0.085099999999999995</v>
      </c>
      <c r="R307" s="187">
        <f>Q307*H307</f>
        <v>0.25529999999999997</v>
      </c>
      <c r="S307" s="187">
        <v>0</v>
      </c>
      <c r="T307" s="188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89" t="s">
        <v>260</v>
      </c>
      <c r="AT307" s="189" t="s">
        <v>745</v>
      </c>
      <c r="AU307" s="189" t="s">
        <v>89</v>
      </c>
      <c r="AY307" s="19" t="s">
        <v>230</v>
      </c>
      <c r="BE307" s="190">
        <f>IF(N307="základní",J307,0)</f>
        <v>0</v>
      </c>
      <c r="BF307" s="190">
        <f>IF(N307="snížená",J307,0)</f>
        <v>0</v>
      </c>
      <c r="BG307" s="190">
        <f>IF(N307="zákl. přenesená",J307,0)</f>
        <v>0</v>
      </c>
      <c r="BH307" s="190">
        <f>IF(N307="sníž. přenesená",J307,0)</f>
        <v>0</v>
      </c>
      <c r="BI307" s="190">
        <f>IF(N307="nulová",J307,0)</f>
        <v>0</v>
      </c>
      <c r="BJ307" s="19" t="s">
        <v>87</v>
      </c>
      <c r="BK307" s="190">
        <f>ROUND(I307*H307,2)</f>
        <v>0</v>
      </c>
      <c r="BL307" s="19" t="s">
        <v>235</v>
      </c>
      <c r="BM307" s="189" t="s">
        <v>4418</v>
      </c>
    </row>
    <row r="308" s="2" customFormat="1">
      <c r="A308" s="38"/>
      <c r="B308" s="39"/>
      <c r="C308" s="38"/>
      <c r="D308" s="191" t="s">
        <v>237</v>
      </c>
      <c r="E308" s="38"/>
      <c r="F308" s="192" t="s">
        <v>4417</v>
      </c>
      <c r="G308" s="38"/>
      <c r="H308" s="38"/>
      <c r="I308" s="193"/>
      <c r="J308" s="38"/>
      <c r="K308" s="38"/>
      <c r="L308" s="39"/>
      <c r="M308" s="194"/>
      <c r="N308" s="195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237</v>
      </c>
      <c r="AU308" s="19" t="s">
        <v>89</v>
      </c>
    </row>
    <row r="309" s="2" customFormat="1" ht="16.5" customHeight="1">
      <c r="A309" s="38"/>
      <c r="B309" s="177"/>
      <c r="C309" s="236" t="s">
        <v>360</v>
      </c>
      <c r="D309" s="236" t="s">
        <v>745</v>
      </c>
      <c r="E309" s="237" t="s">
        <v>4419</v>
      </c>
      <c r="F309" s="238" t="s">
        <v>4420</v>
      </c>
      <c r="G309" s="239" t="s">
        <v>458</v>
      </c>
      <c r="H309" s="240">
        <v>1</v>
      </c>
      <c r="I309" s="241"/>
      <c r="J309" s="242">
        <f>ROUND(I309*H309,2)</f>
        <v>0</v>
      </c>
      <c r="K309" s="238" t="s">
        <v>515</v>
      </c>
      <c r="L309" s="243"/>
      <c r="M309" s="244" t="s">
        <v>1</v>
      </c>
      <c r="N309" s="245" t="s">
        <v>44</v>
      </c>
      <c r="O309" s="77"/>
      <c r="P309" s="187">
        <f>O309*H309</f>
        <v>0</v>
      </c>
      <c r="Q309" s="187">
        <v>0.079500000000000001</v>
      </c>
      <c r="R309" s="187">
        <f>Q309*H309</f>
        <v>0.079500000000000001</v>
      </c>
      <c r="S309" s="187">
        <v>0</v>
      </c>
      <c r="T309" s="188">
        <f>S309*H309</f>
        <v>0</v>
      </c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189" t="s">
        <v>260</v>
      </c>
      <c r="AT309" s="189" t="s">
        <v>745</v>
      </c>
      <c r="AU309" s="189" t="s">
        <v>89</v>
      </c>
      <c r="AY309" s="19" t="s">
        <v>230</v>
      </c>
      <c r="BE309" s="190">
        <f>IF(N309="základní",J309,0)</f>
        <v>0</v>
      </c>
      <c r="BF309" s="190">
        <f>IF(N309="snížená",J309,0)</f>
        <v>0</v>
      </c>
      <c r="BG309" s="190">
        <f>IF(N309="zákl. přenesená",J309,0)</f>
        <v>0</v>
      </c>
      <c r="BH309" s="190">
        <f>IF(N309="sníž. přenesená",J309,0)</f>
        <v>0</v>
      </c>
      <c r="BI309" s="190">
        <f>IF(N309="nulová",J309,0)</f>
        <v>0</v>
      </c>
      <c r="BJ309" s="19" t="s">
        <v>87</v>
      </c>
      <c r="BK309" s="190">
        <f>ROUND(I309*H309,2)</f>
        <v>0</v>
      </c>
      <c r="BL309" s="19" t="s">
        <v>235</v>
      </c>
      <c r="BM309" s="189" t="s">
        <v>4421</v>
      </c>
    </row>
    <row r="310" s="2" customFormat="1">
      <c r="A310" s="38"/>
      <c r="B310" s="39"/>
      <c r="C310" s="38"/>
      <c r="D310" s="191" t="s">
        <v>237</v>
      </c>
      <c r="E310" s="38"/>
      <c r="F310" s="192" t="s">
        <v>4420</v>
      </c>
      <c r="G310" s="38"/>
      <c r="H310" s="38"/>
      <c r="I310" s="193"/>
      <c r="J310" s="38"/>
      <c r="K310" s="38"/>
      <c r="L310" s="39"/>
      <c r="M310" s="194"/>
      <c r="N310" s="195"/>
      <c r="O310" s="77"/>
      <c r="P310" s="77"/>
      <c r="Q310" s="77"/>
      <c r="R310" s="77"/>
      <c r="S310" s="77"/>
      <c r="T310" s="7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T310" s="19" t="s">
        <v>237</v>
      </c>
      <c r="AU310" s="19" t="s">
        <v>89</v>
      </c>
    </row>
    <row r="311" s="2" customFormat="1" ht="16.5" customHeight="1">
      <c r="A311" s="38"/>
      <c r="B311" s="177"/>
      <c r="C311" s="178" t="s">
        <v>367</v>
      </c>
      <c r="D311" s="178" t="s">
        <v>231</v>
      </c>
      <c r="E311" s="179" t="s">
        <v>4422</v>
      </c>
      <c r="F311" s="180" t="s">
        <v>4423</v>
      </c>
      <c r="G311" s="181" t="s">
        <v>458</v>
      </c>
      <c r="H311" s="182">
        <v>1</v>
      </c>
      <c r="I311" s="183"/>
      <c r="J311" s="184">
        <f>ROUND(I311*H311,2)</f>
        <v>0</v>
      </c>
      <c r="K311" s="180" t="s">
        <v>515</v>
      </c>
      <c r="L311" s="39"/>
      <c r="M311" s="185" t="s">
        <v>1</v>
      </c>
      <c r="N311" s="186" t="s">
        <v>44</v>
      </c>
      <c r="O311" s="77"/>
      <c r="P311" s="187">
        <f>O311*H311</f>
        <v>0</v>
      </c>
      <c r="Q311" s="187">
        <v>0.0079600000000000001</v>
      </c>
      <c r="R311" s="187">
        <f>Q311*H311</f>
        <v>0.0079600000000000001</v>
      </c>
      <c r="S311" s="187">
        <v>0</v>
      </c>
      <c r="T311" s="188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189" t="s">
        <v>235</v>
      </c>
      <c r="AT311" s="189" t="s">
        <v>231</v>
      </c>
      <c r="AU311" s="189" t="s">
        <v>89</v>
      </c>
      <c r="AY311" s="19" t="s">
        <v>230</v>
      </c>
      <c r="BE311" s="190">
        <f>IF(N311="základní",J311,0)</f>
        <v>0</v>
      </c>
      <c r="BF311" s="190">
        <f>IF(N311="snížená",J311,0)</f>
        <v>0</v>
      </c>
      <c r="BG311" s="190">
        <f>IF(N311="zákl. přenesená",J311,0)</f>
        <v>0</v>
      </c>
      <c r="BH311" s="190">
        <f>IF(N311="sníž. přenesená",J311,0)</f>
        <v>0</v>
      </c>
      <c r="BI311" s="190">
        <f>IF(N311="nulová",J311,0)</f>
        <v>0</v>
      </c>
      <c r="BJ311" s="19" t="s">
        <v>87</v>
      </c>
      <c r="BK311" s="190">
        <f>ROUND(I311*H311,2)</f>
        <v>0</v>
      </c>
      <c r="BL311" s="19" t="s">
        <v>235</v>
      </c>
      <c r="BM311" s="189" t="s">
        <v>4424</v>
      </c>
    </row>
    <row r="312" s="2" customFormat="1">
      <c r="A312" s="38"/>
      <c r="B312" s="39"/>
      <c r="C312" s="38"/>
      <c r="D312" s="191" t="s">
        <v>237</v>
      </c>
      <c r="E312" s="38"/>
      <c r="F312" s="192" t="s">
        <v>4425</v>
      </c>
      <c r="G312" s="38"/>
      <c r="H312" s="38"/>
      <c r="I312" s="193"/>
      <c r="J312" s="38"/>
      <c r="K312" s="38"/>
      <c r="L312" s="39"/>
      <c r="M312" s="194"/>
      <c r="N312" s="195"/>
      <c r="O312" s="77"/>
      <c r="P312" s="77"/>
      <c r="Q312" s="77"/>
      <c r="R312" s="77"/>
      <c r="S312" s="77"/>
      <c r="T312" s="7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19" t="s">
        <v>237</v>
      </c>
      <c r="AU312" s="19" t="s">
        <v>89</v>
      </c>
    </row>
    <row r="313" s="2" customFormat="1">
      <c r="A313" s="38"/>
      <c r="B313" s="39"/>
      <c r="C313" s="38"/>
      <c r="D313" s="199" t="s">
        <v>397</v>
      </c>
      <c r="E313" s="38"/>
      <c r="F313" s="200" t="s">
        <v>4426</v>
      </c>
      <c r="G313" s="38"/>
      <c r="H313" s="38"/>
      <c r="I313" s="193"/>
      <c r="J313" s="38"/>
      <c r="K313" s="38"/>
      <c r="L313" s="39"/>
      <c r="M313" s="194"/>
      <c r="N313" s="195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397</v>
      </c>
      <c r="AU313" s="19" t="s">
        <v>89</v>
      </c>
    </row>
    <row r="314" s="2" customFormat="1" ht="16.5" customHeight="1">
      <c r="A314" s="38"/>
      <c r="B314" s="177"/>
      <c r="C314" s="236" t="s">
        <v>373</v>
      </c>
      <c r="D314" s="236" t="s">
        <v>745</v>
      </c>
      <c r="E314" s="237" t="s">
        <v>4427</v>
      </c>
      <c r="F314" s="238" t="s">
        <v>4428</v>
      </c>
      <c r="G314" s="239" t="s">
        <v>458</v>
      </c>
      <c r="H314" s="240">
        <v>1</v>
      </c>
      <c r="I314" s="241"/>
      <c r="J314" s="242">
        <f>ROUND(I314*H314,2)</f>
        <v>0</v>
      </c>
      <c r="K314" s="238" t="s">
        <v>515</v>
      </c>
      <c r="L314" s="243"/>
      <c r="M314" s="244" t="s">
        <v>1</v>
      </c>
      <c r="N314" s="245" t="s">
        <v>44</v>
      </c>
      <c r="O314" s="77"/>
      <c r="P314" s="187">
        <f>O314*H314</f>
        <v>0</v>
      </c>
      <c r="Q314" s="187">
        <v>0.095500000000000002</v>
      </c>
      <c r="R314" s="187">
        <f>Q314*H314</f>
        <v>0.095500000000000002</v>
      </c>
      <c r="S314" s="187">
        <v>0</v>
      </c>
      <c r="T314" s="188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89" t="s">
        <v>260</v>
      </c>
      <c r="AT314" s="189" t="s">
        <v>745</v>
      </c>
      <c r="AU314" s="189" t="s">
        <v>89</v>
      </c>
      <c r="AY314" s="19" t="s">
        <v>230</v>
      </c>
      <c r="BE314" s="190">
        <f>IF(N314="základní",J314,0)</f>
        <v>0</v>
      </c>
      <c r="BF314" s="190">
        <f>IF(N314="snížená",J314,0)</f>
        <v>0</v>
      </c>
      <c r="BG314" s="190">
        <f>IF(N314="zákl. přenesená",J314,0)</f>
        <v>0</v>
      </c>
      <c r="BH314" s="190">
        <f>IF(N314="sníž. přenesená",J314,0)</f>
        <v>0</v>
      </c>
      <c r="BI314" s="190">
        <f>IF(N314="nulová",J314,0)</f>
        <v>0</v>
      </c>
      <c r="BJ314" s="19" t="s">
        <v>87</v>
      </c>
      <c r="BK314" s="190">
        <f>ROUND(I314*H314,2)</f>
        <v>0</v>
      </c>
      <c r="BL314" s="19" t="s">
        <v>235</v>
      </c>
      <c r="BM314" s="189" t="s">
        <v>4429</v>
      </c>
    </row>
    <row r="315" s="2" customFormat="1">
      <c r="A315" s="38"/>
      <c r="B315" s="39"/>
      <c r="C315" s="38"/>
      <c r="D315" s="191" t="s">
        <v>237</v>
      </c>
      <c r="E315" s="38"/>
      <c r="F315" s="192" t="s">
        <v>4428</v>
      </c>
      <c r="G315" s="38"/>
      <c r="H315" s="38"/>
      <c r="I315" s="193"/>
      <c r="J315" s="38"/>
      <c r="K315" s="38"/>
      <c r="L315" s="39"/>
      <c r="M315" s="194"/>
      <c r="N315" s="195"/>
      <c r="O315" s="77"/>
      <c r="P315" s="77"/>
      <c r="Q315" s="77"/>
      <c r="R315" s="77"/>
      <c r="S315" s="77"/>
      <c r="T315" s="7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19" t="s">
        <v>237</v>
      </c>
      <c r="AU315" s="19" t="s">
        <v>89</v>
      </c>
    </row>
    <row r="316" s="2" customFormat="1" ht="21.75" customHeight="1">
      <c r="A316" s="38"/>
      <c r="B316" s="177"/>
      <c r="C316" s="178" t="s">
        <v>377</v>
      </c>
      <c r="D316" s="178" t="s">
        <v>231</v>
      </c>
      <c r="E316" s="179" t="s">
        <v>4430</v>
      </c>
      <c r="F316" s="180" t="s">
        <v>4431</v>
      </c>
      <c r="G316" s="181" t="s">
        <v>543</v>
      </c>
      <c r="H316" s="182">
        <v>475.5</v>
      </c>
      <c r="I316" s="183"/>
      <c r="J316" s="184">
        <f>ROUND(I316*H316,2)</f>
        <v>0</v>
      </c>
      <c r="K316" s="180" t="s">
        <v>515</v>
      </c>
      <c r="L316" s="39"/>
      <c r="M316" s="185" t="s">
        <v>1</v>
      </c>
      <c r="N316" s="186" t="s">
        <v>44</v>
      </c>
      <c r="O316" s="77"/>
      <c r="P316" s="187">
        <f>O316*H316</f>
        <v>0</v>
      </c>
      <c r="Q316" s="187">
        <v>0</v>
      </c>
      <c r="R316" s="187">
        <f>Q316*H316</f>
        <v>0</v>
      </c>
      <c r="S316" s="187">
        <v>0</v>
      </c>
      <c r="T316" s="188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89" t="s">
        <v>235</v>
      </c>
      <c r="AT316" s="189" t="s">
        <v>231</v>
      </c>
      <c r="AU316" s="189" t="s">
        <v>89</v>
      </c>
      <c r="AY316" s="19" t="s">
        <v>230</v>
      </c>
      <c r="BE316" s="190">
        <f>IF(N316="základní",J316,0)</f>
        <v>0</v>
      </c>
      <c r="BF316" s="190">
        <f>IF(N316="snížená",J316,0)</f>
        <v>0</v>
      </c>
      <c r="BG316" s="190">
        <f>IF(N316="zákl. přenesená",J316,0)</f>
        <v>0</v>
      </c>
      <c r="BH316" s="190">
        <f>IF(N316="sníž. přenesená",J316,0)</f>
        <v>0</v>
      </c>
      <c r="BI316" s="190">
        <f>IF(N316="nulová",J316,0)</f>
        <v>0</v>
      </c>
      <c r="BJ316" s="19" t="s">
        <v>87</v>
      </c>
      <c r="BK316" s="190">
        <f>ROUND(I316*H316,2)</f>
        <v>0</v>
      </c>
      <c r="BL316" s="19" t="s">
        <v>235</v>
      </c>
      <c r="BM316" s="189" t="s">
        <v>4432</v>
      </c>
    </row>
    <row r="317" s="2" customFormat="1">
      <c r="A317" s="38"/>
      <c r="B317" s="39"/>
      <c r="C317" s="38"/>
      <c r="D317" s="191" t="s">
        <v>237</v>
      </c>
      <c r="E317" s="38"/>
      <c r="F317" s="192" t="s">
        <v>4433</v>
      </c>
      <c r="G317" s="38"/>
      <c r="H317" s="38"/>
      <c r="I317" s="193"/>
      <c r="J317" s="38"/>
      <c r="K317" s="38"/>
      <c r="L317" s="39"/>
      <c r="M317" s="194"/>
      <c r="N317" s="195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237</v>
      </c>
      <c r="AU317" s="19" t="s">
        <v>89</v>
      </c>
    </row>
    <row r="318" s="2" customFormat="1">
      <c r="A318" s="38"/>
      <c r="B318" s="39"/>
      <c r="C318" s="38"/>
      <c r="D318" s="199" t="s">
        <v>397</v>
      </c>
      <c r="E318" s="38"/>
      <c r="F318" s="200" t="s">
        <v>4434</v>
      </c>
      <c r="G318" s="38"/>
      <c r="H318" s="38"/>
      <c r="I318" s="193"/>
      <c r="J318" s="38"/>
      <c r="K318" s="38"/>
      <c r="L318" s="39"/>
      <c r="M318" s="194"/>
      <c r="N318" s="195"/>
      <c r="O318" s="77"/>
      <c r="P318" s="77"/>
      <c r="Q318" s="77"/>
      <c r="R318" s="77"/>
      <c r="S318" s="77"/>
      <c r="T318" s="7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T318" s="19" t="s">
        <v>397</v>
      </c>
      <c r="AU318" s="19" t="s">
        <v>89</v>
      </c>
    </row>
    <row r="319" s="13" customFormat="1">
      <c r="A319" s="13"/>
      <c r="B319" s="205"/>
      <c r="C319" s="13"/>
      <c r="D319" s="191" t="s">
        <v>519</v>
      </c>
      <c r="E319" s="206" t="s">
        <v>1</v>
      </c>
      <c r="F319" s="207" t="s">
        <v>4435</v>
      </c>
      <c r="G319" s="13"/>
      <c r="H319" s="208">
        <v>475.5</v>
      </c>
      <c r="I319" s="209"/>
      <c r="J319" s="13"/>
      <c r="K319" s="13"/>
      <c r="L319" s="205"/>
      <c r="M319" s="210"/>
      <c r="N319" s="211"/>
      <c r="O319" s="211"/>
      <c r="P319" s="211"/>
      <c r="Q319" s="211"/>
      <c r="R319" s="211"/>
      <c r="S319" s="211"/>
      <c r="T319" s="21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06" t="s">
        <v>519</v>
      </c>
      <c r="AU319" s="206" t="s">
        <v>89</v>
      </c>
      <c r="AV319" s="13" t="s">
        <v>89</v>
      </c>
      <c r="AW319" s="13" t="s">
        <v>35</v>
      </c>
      <c r="AX319" s="13" t="s">
        <v>79</v>
      </c>
      <c r="AY319" s="206" t="s">
        <v>230</v>
      </c>
    </row>
    <row r="320" s="14" customFormat="1">
      <c r="A320" s="14"/>
      <c r="B320" s="213"/>
      <c r="C320" s="14"/>
      <c r="D320" s="191" t="s">
        <v>519</v>
      </c>
      <c r="E320" s="214" t="s">
        <v>1</v>
      </c>
      <c r="F320" s="215" t="s">
        <v>534</v>
      </c>
      <c r="G320" s="14"/>
      <c r="H320" s="216">
        <v>475.5</v>
      </c>
      <c r="I320" s="217"/>
      <c r="J320" s="14"/>
      <c r="K320" s="14"/>
      <c r="L320" s="213"/>
      <c r="M320" s="218"/>
      <c r="N320" s="219"/>
      <c r="O320" s="219"/>
      <c r="P320" s="219"/>
      <c r="Q320" s="219"/>
      <c r="R320" s="219"/>
      <c r="S320" s="219"/>
      <c r="T320" s="220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14" t="s">
        <v>519</v>
      </c>
      <c r="AU320" s="214" t="s">
        <v>89</v>
      </c>
      <c r="AV320" s="14" t="s">
        <v>235</v>
      </c>
      <c r="AW320" s="14" t="s">
        <v>35</v>
      </c>
      <c r="AX320" s="14" t="s">
        <v>87</v>
      </c>
      <c r="AY320" s="214" t="s">
        <v>230</v>
      </c>
    </row>
    <row r="321" s="2" customFormat="1" ht="16.5" customHeight="1">
      <c r="A321" s="38"/>
      <c r="B321" s="177"/>
      <c r="C321" s="236" t="s">
        <v>381</v>
      </c>
      <c r="D321" s="236" t="s">
        <v>745</v>
      </c>
      <c r="E321" s="237" t="s">
        <v>4436</v>
      </c>
      <c r="F321" s="238" t="s">
        <v>4437</v>
      </c>
      <c r="G321" s="239" t="s">
        <v>543</v>
      </c>
      <c r="H321" s="240">
        <v>482.63299999999998</v>
      </c>
      <c r="I321" s="241"/>
      <c r="J321" s="242">
        <f>ROUND(I321*H321,2)</f>
        <v>0</v>
      </c>
      <c r="K321" s="238" t="s">
        <v>515</v>
      </c>
      <c r="L321" s="243"/>
      <c r="M321" s="244" t="s">
        <v>1</v>
      </c>
      <c r="N321" s="245" t="s">
        <v>44</v>
      </c>
      <c r="O321" s="77"/>
      <c r="P321" s="187">
        <f>O321*H321</f>
        <v>0</v>
      </c>
      <c r="Q321" s="187">
        <v>0.032870000000000003</v>
      </c>
      <c r="R321" s="187">
        <f>Q321*H321</f>
        <v>15.864146710000002</v>
      </c>
      <c r="S321" s="187">
        <v>0</v>
      </c>
      <c r="T321" s="188">
        <f>S321*H321</f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189" t="s">
        <v>260</v>
      </c>
      <c r="AT321" s="189" t="s">
        <v>745</v>
      </c>
      <c r="AU321" s="189" t="s">
        <v>89</v>
      </c>
      <c r="AY321" s="19" t="s">
        <v>230</v>
      </c>
      <c r="BE321" s="190">
        <f>IF(N321="základní",J321,0)</f>
        <v>0</v>
      </c>
      <c r="BF321" s="190">
        <f>IF(N321="snížená",J321,0)</f>
        <v>0</v>
      </c>
      <c r="BG321" s="190">
        <f>IF(N321="zákl. přenesená",J321,0)</f>
        <v>0</v>
      </c>
      <c r="BH321" s="190">
        <f>IF(N321="sníž. přenesená",J321,0)</f>
        <v>0</v>
      </c>
      <c r="BI321" s="190">
        <f>IF(N321="nulová",J321,0)</f>
        <v>0</v>
      </c>
      <c r="BJ321" s="19" t="s">
        <v>87</v>
      </c>
      <c r="BK321" s="190">
        <f>ROUND(I321*H321,2)</f>
        <v>0</v>
      </c>
      <c r="BL321" s="19" t="s">
        <v>235</v>
      </c>
      <c r="BM321" s="189" t="s">
        <v>4438</v>
      </c>
    </row>
    <row r="322" s="2" customFormat="1">
      <c r="A322" s="38"/>
      <c r="B322" s="39"/>
      <c r="C322" s="38"/>
      <c r="D322" s="191" t="s">
        <v>237</v>
      </c>
      <c r="E322" s="38"/>
      <c r="F322" s="192" t="s">
        <v>4437</v>
      </c>
      <c r="G322" s="38"/>
      <c r="H322" s="38"/>
      <c r="I322" s="193"/>
      <c r="J322" s="38"/>
      <c r="K322" s="38"/>
      <c r="L322" s="39"/>
      <c r="M322" s="194"/>
      <c r="N322" s="195"/>
      <c r="O322" s="77"/>
      <c r="P322" s="77"/>
      <c r="Q322" s="77"/>
      <c r="R322" s="77"/>
      <c r="S322" s="77"/>
      <c r="T322" s="7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T322" s="19" t="s">
        <v>237</v>
      </c>
      <c r="AU322" s="19" t="s">
        <v>89</v>
      </c>
    </row>
    <row r="323" s="13" customFormat="1">
      <c r="A323" s="13"/>
      <c r="B323" s="205"/>
      <c r="C323" s="13"/>
      <c r="D323" s="191" t="s">
        <v>519</v>
      </c>
      <c r="E323" s="13"/>
      <c r="F323" s="207" t="s">
        <v>4439</v>
      </c>
      <c r="G323" s="13"/>
      <c r="H323" s="208">
        <v>482.63299999999998</v>
      </c>
      <c r="I323" s="209"/>
      <c r="J323" s="13"/>
      <c r="K323" s="13"/>
      <c r="L323" s="205"/>
      <c r="M323" s="210"/>
      <c r="N323" s="211"/>
      <c r="O323" s="211"/>
      <c r="P323" s="211"/>
      <c r="Q323" s="211"/>
      <c r="R323" s="211"/>
      <c r="S323" s="211"/>
      <c r="T323" s="21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06" t="s">
        <v>519</v>
      </c>
      <c r="AU323" s="206" t="s">
        <v>89</v>
      </c>
      <c r="AV323" s="13" t="s">
        <v>89</v>
      </c>
      <c r="AW323" s="13" t="s">
        <v>3</v>
      </c>
      <c r="AX323" s="13" t="s">
        <v>87</v>
      </c>
      <c r="AY323" s="206" t="s">
        <v>230</v>
      </c>
    </row>
    <row r="324" s="2" customFormat="1" ht="16.5" customHeight="1">
      <c r="A324" s="38"/>
      <c r="B324" s="177"/>
      <c r="C324" s="178" t="s">
        <v>386</v>
      </c>
      <c r="D324" s="178" t="s">
        <v>231</v>
      </c>
      <c r="E324" s="179" t="s">
        <v>4440</v>
      </c>
      <c r="F324" s="180" t="s">
        <v>4441</v>
      </c>
      <c r="G324" s="181" t="s">
        <v>458</v>
      </c>
      <c r="H324" s="182">
        <v>18</v>
      </c>
      <c r="I324" s="183"/>
      <c r="J324" s="184">
        <f>ROUND(I324*H324,2)</f>
        <v>0</v>
      </c>
      <c r="K324" s="180" t="s">
        <v>515</v>
      </c>
      <c r="L324" s="39"/>
      <c r="M324" s="185" t="s">
        <v>1</v>
      </c>
      <c r="N324" s="186" t="s">
        <v>44</v>
      </c>
      <c r="O324" s="77"/>
      <c r="P324" s="187">
        <f>O324*H324</f>
        <v>0</v>
      </c>
      <c r="Q324" s="187">
        <v>0</v>
      </c>
      <c r="R324" s="187">
        <f>Q324*H324</f>
        <v>0</v>
      </c>
      <c r="S324" s="187">
        <v>0</v>
      </c>
      <c r="T324" s="188">
        <f>S324*H324</f>
        <v>0</v>
      </c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R324" s="189" t="s">
        <v>235</v>
      </c>
      <c r="AT324" s="189" t="s">
        <v>231</v>
      </c>
      <c r="AU324" s="189" t="s">
        <v>89</v>
      </c>
      <c r="AY324" s="19" t="s">
        <v>230</v>
      </c>
      <c r="BE324" s="190">
        <f>IF(N324="základní",J324,0)</f>
        <v>0</v>
      </c>
      <c r="BF324" s="190">
        <f>IF(N324="snížená",J324,0)</f>
        <v>0</v>
      </c>
      <c r="BG324" s="190">
        <f>IF(N324="zákl. přenesená",J324,0)</f>
        <v>0</v>
      </c>
      <c r="BH324" s="190">
        <f>IF(N324="sníž. přenesená",J324,0)</f>
        <v>0</v>
      </c>
      <c r="BI324" s="190">
        <f>IF(N324="nulová",J324,0)</f>
        <v>0</v>
      </c>
      <c r="BJ324" s="19" t="s">
        <v>87</v>
      </c>
      <c r="BK324" s="190">
        <f>ROUND(I324*H324,2)</f>
        <v>0</v>
      </c>
      <c r="BL324" s="19" t="s">
        <v>235</v>
      </c>
      <c r="BM324" s="189" t="s">
        <v>4442</v>
      </c>
    </row>
    <row r="325" s="2" customFormat="1">
      <c r="A325" s="38"/>
      <c r="B325" s="39"/>
      <c r="C325" s="38"/>
      <c r="D325" s="191" t="s">
        <v>237</v>
      </c>
      <c r="E325" s="38"/>
      <c r="F325" s="192" t="s">
        <v>4443</v>
      </c>
      <c r="G325" s="38"/>
      <c r="H325" s="38"/>
      <c r="I325" s="193"/>
      <c r="J325" s="38"/>
      <c r="K325" s="38"/>
      <c r="L325" s="39"/>
      <c r="M325" s="194"/>
      <c r="N325" s="195"/>
      <c r="O325" s="77"/>
      <c r="P325" s="77"/>
      <c r="Q325" s="77"/>
      <c r="R325" s="77"/>
      <c r="S325" s="77"/>
      <c r="T325" s="7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T325" s="19" t="s">
        <v>237</v>
      </c>
      <c r="AU325" s="19" t="s">
        <v>89</v>
      </c>
    </row>
    <row r="326" s="2" customFormat="1">
      <c r="A326" s="38"/>
      <c r="B326" s="39"/>
      <c r="C326" s="38"/>
      <c r="D326" s="199" t="s">
        <v>397</v>
      </c>
      <c r="E326" s="38"/>
      <c r="F326" s="200" t="s">
        <v>4444</v>
      </c>
      <c r="G326" s="38"/>
      <c r="H326" s="38"/>
      <c r="I326" s="193"/>
      <c r="J326" s="38"/>
      <c r="K326" s="38"/>
      <c r="L326" s="39"/>
      <c r="M326" s="194"/>
      <c r="N326" s="195"/>
      <c r="O326" s="77"/>
      <c r="P326" s="77"/>
      <c r="Q326" s="77"/>
      <c r="R326" s="77"/>
      <c r="S326" s="77"/>
      <c r="T326" s="7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T326" s="19" t="s">
        <v>397</v>
      </c>
      <c r="AU326" s="19" t="s">
        <v>89</v>
      </c>
    </row>
    <row r="327" s="2" customFormat="1" ht="16.5" customHeight="1">
      <c r="A327" s="38"/>
      <c r="B327" s="177"/>
      <c r="C327" s="236" t="s">
        <v>391</v>
      </c>
      <c r="D327" s="236" t="s">
        <v>745</v>
      </c>
      <c r="E327" s="237" t="s">
        <v>4445</v>
      </c>
      <c r="F327" s="238" t="s">
        <v>4446</v>
      </c>
      <c r="G327" s="239" t="s">
        <v>458</v>
      </c>
      <c r="H327" s="240">
        <v>12</v>
      </c>
      <c r="I327" s="241"/>
      <c r="J327" s="242">
        <f>ROUND(I327*H327,2)</f>
        <v>0</v>
      </c>
      <c r="K327" s="238" t="s">
        <v>515</v>
      </c>
      <c r="L327" s="243"/>
      <c r="M327" s="244" t="s">
        <v>1</v>
      </c>
      <c r="N327" s="245" t="s">
        <v>44</v>
      </c>
      <c r="O327" s="77"/>
      <c r="P327" s="187">
        <f>O327*H327</f>
        <v>0</v>
      </c>
      <c r="Q327" s="187">
        <v>0.013599999999999999</v>
      </c>
      <c r="R327" s="187">
        <f>Q327*H327</f>
        <v>0.16319999999999998</v>
      </c>
      <c r="S327" s="187">
        <v>0</v>
      </c>
      <c r="T327" s="188">
        <f>S327*H327</f>
        <v>0</v>
      </c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R327" s="189" t="s">
        <v>260</v>
      </c>
      <c r="AT327" s="189" t="s">
        <v>745</v>
      </c>
      <c r="AU327" s="189" t="s">
        <v>89</v>
      </c>
      <c r="AY327" s="19" t="s">
        <v>230</v>
      </c>
      <c r="BE327" s="190">
        <f>IF(N327="základní",J327,0)</f>
        <v>0</v>
      </c>
      <c r="BF327" s="190">
        <f>IF(N327="snížená",J327,0)</f>
        <v>0</v>
      </c>
      <c r="BG327" s="190">
        <f>IF(N327="zákl. přenesená",J327,0)</f>
        <v>0</v>
      </c>
      <c r="BH327" s="190">
        <f>IF(N327="sníž. přenesená",J327,0)</f>
        <v>0</v>
      </c>
      <c r="BI327" s="190">
        <f>IF(N327="nulová",J327,0)</f>
        <v>0</v>
      </c>
      <c r="BJ327" s="19" t="s">
        <v>87</v>
      </c>
      <c r="BK327" s="190">
        <f>ROUND(I327*H327,2)</f>
        <v>0</v>
      </c>
      <c r="BL327" s="19" t="s">
        <v>235</v>
      </c>
      <c r="BM327" s="189" t="s">
        <v>4447</v>
      </c>
    </row>
    <row r="328" s="2" customFormat="1">
      <c r="A328" s="38"/>
      <c r="B328" s="39"/>
      <c r="C328" s="38"/>
      <c r="D328" s="191" t="s">
        <v>237</v>
      </c>
      <c r="E328" s="38"/>
      <c r="F328" s="192" t="s">
        <v>4446</v>
      </c>
      <c r="G328" s="38"/>
      <c r="H328" s="38"/>
      <c r="I328" s="193"/>
      <c r="J328" s="38"/>
      <c r="K328" s="38"/>
      <c r="L328" s="39"/>
      <c r="M328" s="194"/>
      <c r="N328" s="195"/>
      <c r="O328" s="77"/>
      <c r="P328" s="77"/>
      <c r="Q328" s="77"/>
      <c r="R328" s="77"/>
      <c r="S328" s="77"/>
      <c r="T328" s="7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T328" s="19" t="s">
        <v>237</v>
      </c>
      <c r="AU328" s="19" t="s">
        <v>89</v>
      </c>
    </row>
    <row r="329" s="2" customFormat="1" ht="16.5" customHeight="1">
      <c r="A329" s="38"/>
      <c r="B329" s="177"/>
      <c r="C329" s="236" t="s">
        <v>402</v>
      </c>
      <c r="D329" s="236" t="s">
        <v>745</v>
      </c>
      <c r="E329" s="237" t="s">
        <v>4448</v>
      </c>
      <c r="F329" s="238" t="s">
        <v>4449</v>
      </c>
      <c r="G329" s="239" t="s">
        <v>458</v>
      </c>
      <c r="H329" s="240">
        <v>1</v>
      </c>
      <c r="I329" s="241"/>
      <c r="J329" s="242">
        <f>ROUND(I329*H329,2)</f>
        <v>0</v>
      </c>
      <c r="K329" s="238" t="s">
        <v>1</v>
      </c>
      <c r="L329" s="243"/>
      <c r="M329" s="244" t="s">
        <v>1</v>
      </c>
      <c r="N329" s="245" t="s">
        <v>44</v>
      </c>
      <c r="O329" s="77"/>
      <c r="P329" s="187">
        <f>O329*H329</f>
        <v>0</v>
      </c>
      <c r="Q329" s="187">
        <v>0.0014</v>
      </c>
      <c r="R329" s="187">
        <f>Q329*H329</f>
        <v>0.0014</v>
      </c>
      <c r="S329" s="187">
        <v>0</v>
      </c>
      <c r="T329" s="188">
        <f>S329*H329</f>
        <v>0</v>
      </c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R329" s="189" t="s">
        <v>260</v>
      </c>
      <c r="AT329" s="189" t="s">
        <v>745</v>
      </c>
      <c r="AU329" s="189" t="s">
        <v>89</v>
      </c>
      <c r="AY329" s="19" t="s">
        <v>230</v>
      </c>
      <c r="BE329" s="190">
        <f>IF(N329="základní",J329,0)</f>
        <v>0</v>
      </c>
      <c r="BF329" s="190">
        <f>IF(N329="snížená",J329,0)</f>
        <v>0</v>
      </c>
      <c r="BG329" s="190">
        <f>IF(N329="zákl. přenesená",J329,0)</f>
        <v>0</v>
      </c>
      <c r="BH329" s="190">
        <f>IF(N329="sníž. přenesená",J329,0)</f>
        <v>0</v>
      </c>
      <c r="BI329" s="190">
        <f>IF(N329="nulová",J329,0)</f>
        <v>0</v>
      </c>
      <c r="BJ329" s="19" t="s">
        <v>87</v>
      </c>
      <c r="BK329" s="190">
        <f>ROUND(I329*H329,2)</f>
        <v>0</v>
      </c>
      <c r="BL329" s="19" t="s">
        <v>235</v>
      </c>
      <c r="BM329" s="189" t="s">
        <v>4450</v>
      </c>
    </row>
    <row r="330" s="2" customFormat="1">
      <c r="A330" s="38"/>
      <c r="B330" s="39"/>
      <c r="C330" s="38"/>
      <c r="D330" s="191" t="s">
        <v>237</v>
      </c>
      <c r="E330" s="38"/>
      <c r="F330" s="192" t="s">
        <v>4449</v>
      </c>
      <c r="G330" s="38"/>
      <c r="H330" s="38"/>
      <c r="I330" s="193"/>
      <c r="J330" s="38"/>
      <c r="K330" s="38"/>
      <c r="L330" s="39"/>
      <c r="M330" s="194"/>
      <c r="N330" s="195"/>
      <c r="O330" s="77"/>
      <c r="P330" s="77"/>
      <c r="Q330" s="77"/>
      <c r="R330" s="77"/>
      <c r="S330" s="77"/>
      <c r="T330" s="7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T330" s="19" t="s">
        <v>237</v>
      </c>
      <c r="AU330" s="19" t="s">
        <v>89</v>
      </c>
    </row>
    <row r="331" s="2" customFormat="1" ht="16.5" customHeight="1">
      <c r="A331" s="38"/>
      <c r="B331" s="177"/>
      <c r="C331" s="236" t="s">
        <v>406</v>
      </c>
      <c r="D331" s="236" t="s">
        <v>745</v>
      </c>
      <c r="E331" s="237" t="s">
        <v>4451</v>
      </c>
      <c r="F331" s="238" t="s">
        <v>4452</v>
      </c>
      <c r="G331" s="239" t="s">
        <v>458</v>
      </c>
      <c r="H331" s="240">
        <v>1</v>
      </c>
      <c r="I331" s="241"/>
      <c r="J331" s="242">
        <f>ROUND(I331*H331,2)</f>
        <v>0</v>
      </c>
      <c r="K331" s="238" t="s">
        <v>1</v>
      </c>
      <c r="L331" s="243"/>
      <c r="M331" s="244" t="s">
        <v>1</v>
      </c>
      <c r="N331" s="245" t="s">
        <v>44</v>
      </c>
      <c r="O331" s="77"/>
      <c r="P331" s="187">
        <f>O331*H331</f>
        <v>0</v>
      </c>
      <c r="Q331" s="187">
        <v>0.0014</v>
      </c>
      <c r="R331" s="187">
        <f>Q331*H331</f>
        <v>0.0014</v>
      </c>
      <c r="S331" s="187">
        <v>0</v>
      </c>
      <c r="T331" s="188">
        <f>S331*H331</f>
        <v>0</v>
      </c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R331" s="189" t="s">
        <v>260</v>
      </c>
      <c r="AT331" s="189" t="s">
        <v>745</v>
      </c>
      <c r="AU331" s="189" t="s">
        <v>89</v>
      </c>
      <c r="AY331" s="19" t="s">
        <v>230</v>
      </c>
      <c r="BE331" s="190">
        <f>IF(N331="základní",J331,0)</f>
        <v>0</v>
      </c>
      <c r="BF331" s="190">
        <f>IF(N331="snížená",J331,0)</f>
        <v>0</v>
      </c>
      <c r="BG331" s="190">
        <f>IF(N331="zákl. přenesená",J331,0)</f>
        <v>0</v>
      </c>
      <c r="BH331" s="190">
        <f>IF(N331="sníž. přenesená",J331,0)</f>
        <v>0</v>
      </c>
      <c r="BI331" s="190">
        <f>IF(N331="nulová",J331,0)</f>
        <v>0</v>
      </c>
      <c r="BJ331" s="19" t="s">
        <v>87</v>
      </c>
      <c r="BK331" s="190">
        <f>ROUND(I331*H331,2)</f>
        <v>0</v>
      </c>
      <c r="BL331" s="19" t="s">
        <v>235</v>
      </c>
      <c r="BM331" s="189" t="s">
        <v>4453</v>
      </c>
    </row>
    <row r="332" s="2" customFormat="1">
      <c r="A332" s="38"/>
      <c r="B332" s="39"/>
      <c r="C332" s="38"/>
      <c r="D332" s="191" t="s">
        <v>237</v>
      </c>
      <c r="E332" s="38"/>
      <c r="F332" s="192" t="s">
        <v>4452</v>
      </c>
      <c r="G332" s="38"/>
      <c r="H332" s="38"/>
      <c r="I332" s="193"/>
      <c r="J332" s="38"/>
      <c r="K332" s="38"/>
      <c r="L332" s="39"/>
      <c r="M332" s="194"/>
      <c r="N332" s="195"/>
      <c r="O332" s="77"/>
      <c r="P332" s="77"/>
      <c r="Q332" s="77"/>
      <c r="R332" s="77"/>
      <c r="S332" s="77"/>
      <c r="T332" s="7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T332" s="19" t="s">
        <v>237</v>
      </c>
      <c r="AU332" s="19" t="s">
        <v>89</v>
      </c>
    </row>
    <row r="333" s="2" customFormat="1" ht="16.5" customHeight="1">
      <c r="A333" s="38"/>
      <c r="B333" s="177"/>
      <c r="C333" s="236" t="s">
        <v>410</v>
      </c>
      <c r="D333" s="236" t="s">
        <v>745</v>
      </c>
      <c r="E333" s="237" t="s">
        <v>4454</v>
      </c>
      <c r="F333" s="238" t="s">
        <v>4452</v>
      </c>
      <c r="G333" s="239" t="s">
        <v>458</v>
      </c>
      <c r="H333" s="240">
        <v>2</v>
      </c>
      <c r="I333" s="241"/>
      <c r="J333" s="242">
        <f>ROUND(I333*H333,2)</f>
        <v>0</v>
      </c>
      <c r="K333" s="238" t="s">
        <v>1</v>
      </c>
      <c r="L333" s="243"/>
      <c r="M333" s="244" t="s">
        <v>1</v>
      </c>
      <c r="N333" s="245" t="s">
        <v>44</v>
      </c>
      <c r="O333" s="77"/>
      <c r="P333" s="187">
        <f>O333*H333</f>
        <v>0</v>
      </c>
      <c r="Q333" s="187">
        <v>0.0014</v>
      </c>
      <c r="R333" s="187">
        <f>Q333*H333</f>
        <v>0.0028</v>
      </c>
      <c r="S333" s="187">
        <v>0</v>
      </c>
      <c r="T333" s="188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89" t="s">
        <v>260</v>
      </c>
      <c r="AT333" s="189" t="s">
        <v>745</v>
      </c>
      <c r="AU333" s="189" t="s">
        <v>89</v>
      </c>
      <c r="AY333" s="19" t="s">
        <v>230</v>
      </c>
      <c r="BE333" s="190">
        <f>IF(N333="základní",J333,0)</f>
        <v>0</v>
      </c>
      <c r="BF333" s="190">
        <f>IF(N333="snížená",J333,0)</f>
        <v>0</v>
      </c>
      <c r="BG333" s="190">
        <f>IF(N333="zákl. přenesená",J333,0)</f>
        <v>0</v>
      </c>
      <c r="BH333" s="190">
        <f>IF(N333="sníž. přenesená",J333,0)</f>
        <v>0</v>
      </c>
      <c r="BI333" s="190">
        <f>IF(N333="nulová",J333,0)</f>
        <v>0</v>
      </c>
      <c r="BJ333" s="19" t="s">
        <v>87</v>
      </c>
      <c r="BK333" s="190">
        <f>ROUND(I333*H333,2)</f>
        <v>0</v>
      </c>
      <c r="BL333" s="19" t="s">
        <v>235</v>
      </c>
      <c r="BM333" s="189" t="s">
        <v>4455</v>
      </c>
    </row>
    <row r="334" s="2" customFormat="1">
      <c r="A334" s="38"/>
      <c r="B334" s="39"/>
      <c r="C334" s="38"/>
      <c r="D334" s="191" t="s">
        <v>237</v>
      </c>
      <c r="E334" s="38"/>
      <c r="F334" s="192" t="s">
        <v>4456</v>
      </c>
      <c r="G334" s="38"/>
      <c r="H334" s="38"/>
      <c r="I334" s="193"/>
      <c r="J334" s="38"/>
      <c r="K334" s="38"/>
      <c r="L334" s="39"/>
      <c r="M334" s="194"/>
      <c r="N334" s="195"/>
      <c r="O334" s="77"/>
      <c r="P334" s="77"/>
      <c r="Q334" s="77"/>
      <c r="R334" s="77"/>
      <c r="S334" s="77"/>
      <c r="T334" s="7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T334" s="19" t="s">
        <v>237</v>
      </c>
      <c r="AU334" s="19" t="s">
        <v>89</v>
      </c>
    </row>
    <row r="335" s="2" customFormat="1" ht="16.5" customHeight="1">
      <c r="A335" s="38"/>
      <c r="B335" s="177"/>
      <c r="C335" s="236" t="s">
        <v>416</v>
      </c>
      <c r="D335" s="236" t="s">
        <v>745</v>
      </c>
      <c r="E335" s="237" t="s">
        <v>4457</v>
      </c>
      <c r="F335" s="238" t="s">
        <v>4458</v>
      </c>
      <c r="G335" s="239" t="s">
        <v>458</v>
      </c>
      <c r="H335" s="240">
        <v>1</v>
      </c>
      <c r="I335" s="241"/>
      <c r="J335" s="242">
        <f>ROUND(I335*H335,2)</f>
        <v>0</v>
      </c>
      <c r="K335" s="238" t="s">
        <v>1</v>
      </c>
      <c r="L335" s="243"/>
      <c r="M335" s="244" t="s">
        <v>1</v>
      </c>
      <c r="N335" s="245" t="s">
        <v>44</v>
      </c>
      <c r="O335" s="77"/>
      <c r="P335" s="187">
        <f>O335*H335</f>
        <v>0</v>
      </c>
      <c r="Q335" s="187">
        <v>0.0014</v>
      </c>
      <c r="R335" s="187">
        <f>Q335*H335</f>
        <v>0.0014</v>
      </c>
      <c r="S335" s="187">
        <v>0</v>
      </c>
      <c r="T335" s="188">
        <f>S335*H335</f>
        <v>0</v>
      </c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R335" s="189" t="s">
        <v>260</v>
      </c>
      <c r="AT335" s="189" t="s">
        <v>745</v>
      </c>
      <c r="AU335" s="189" t="s">
        <v>89</v>
      </c>
      <c r="AY335" s="19" t="s">
        <v>230</v>
      </c>
      <c r="BE335" s="190">
        <f>IF(N335="základní",J335,0)</f>
        <v>0</v>
      </c>
      <c r="BF335" s="190">
        <f>IF(N335="snížená",J335,0)</f>
        <v>0</v>
      </c>
      <c r="BG335" s="190">
        <f>IF(N335="zákl. přenesená",J335,0)</f>
        <v>0</v>
      </c>
      <c r="BH335" s="190">
        <f>IF(N335="sníž. přenesená",J335,0)</f>
        <v>0</v>
      </c>
      <c r="BI335" s="190">
        <f>IF(N335="nulová",J335,0)</f>
        <v>0</v>
      </c>
      <c r="BJ335" s="19" t="s">
        <v>87</v>
      </c>
      <c r="BK335" s="190">
        <f>ROUND(I335*H335,2)</f>
        <v>0</v>
      </c>
      <c r="BL335" s="19" t="s">
        <v>235</v>
      </c>
      <c r="BM335" s="189" t="s">
        <v>4459</v>
      </c>
    </row>
    <row r="336" s="2" customFormat="1">
      <c r="A336" s="38"/>
      <c r="B336" s="39"/>
      <c r="C336" s="38"/>
      <c r="D336" s="191" t="s">
        <v>237</v>
      </c>
      <c r="E336" s="38"/>
      <c r="F336" s="192" t="s">
        <v>4458</v>
      </c>
      <c r="G336" s="38"/>
      <c r="H336" s="38"/>
      <c r="I336" s="193"/>
      <c r="J336" s="38"/>
      <c r="K336" s="38"/>
      <c r="L336" s="39"/>
      <c r="M336" s="194"/>
      <c r="N336" s="195"/>
      <c r="O336" s="77"/>
      <c r="P336" s="77"/>
      <c r="Q336" s="77"/>
      <c r="R336" s="77"/>
      <c r="S336" s="77"/>
      <c r="T336" s="7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T336" s="19" t="s">
        <v>237</v>
      </c>
      <c r="AU336" s="19" t="s">
        <v>89</v>
      </c>
    </row>
    <row r="337" s="2" customFormat="1" ht="16.5" customHeight="1">
      <c r="A337" s="38"/>
      <c r="B337" s="177"/>
      <c r="C337" s="236" t="s">
        <v>422</v>
      </c>
      <c r="D337" s="236" t="s">
        <v>745</v>
      </c>
      <c r="E337" s="237" t="s">
        <v>4460</v>
      </c>
      <c r="F337" s="238" t="s">
        <v>4461</v>
      </c>
      <c r="G337" s="239" t="s">
        <v>458</v>
      </c>
      <c r="H337" s="240">
        <v>1</v>
      </c>
      <c r="I337" s="241"/>
      <c r="J337" s="242">
        <f>ROUND(I337*H337,2)</f>
        <v>0</v>
      </c>
      <c r="K337" s="238" t="s">
        <v>1</v>
      </c>
      <c r="L337" s="243"/>
      <c r="M337" s="244" t="s">
        <v>1</v>
      </c>
      <c r="N337" s="245" t="s">
        <v>44</v>
      </c>
      <c r="O337" s="77"/>
      <c r="P337" s="187">
        <f>O337*H337</f>
        <v>0</v>
      </c>
      <c r="Q337" s="187">
        <v>0.0014</v>
      </c>
      <c r="R337" s="187">
        <f>Q337*H337</f>
        <v>0.0014</v>
      </c>
      <c r="S337" s="187">
        <v>0</v>
      </c>
      <c r="T337" s="188">
        <f>S337*H337</f>
        <v>0</v>
      </c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R337" s="189" t="s">
        <v>260</v>
      </c>
      <c r="AT337" s="189" t="s">
        <v>745</v>
      </c>
      <c r="AU337" s="189" t="s">
        <v>89</v>
      </c>
      <c r="AY337" s="19" t="s">
        <v>230</v>
      </c>
      <c r="BE337" s="190">
        <f>IF(N337="základní",J337,0)</f>
        <v>0</v>
      </c>
      <c r="BF337" s="190">
        <f>IF(N337="snížená",J337,0)</f>
        <v>0</v>
      </c>
      <c r="BG337" s="190">
        <f>IF(N337="zákl. přenesená",J337,0)</f>
        <v>0</v>
      </c>
      <c r="BH337" s="190">
        <f>IF(N337="sníž. přenesená",J337,0)</f>
        <v>0</v>
      </c>
      <c r="BI337" s="190">
        <f>IF(N337="nulová",J337,0)</f>
        <v>0</v>
      </c>
      <c r="BJ337" s="19" t="s">
        <v>87</v>
      </c>
      <c r="BK337" s="190">
        <f>ROUND(I337*H337,2)</f>
        <v>0</v>
      </c>
      <c r="BL337" s="19" t="s">
        <v>235</v>
      </c>
      <c r="BM337" s="189" t="s">
        <v>4462</v>
      </c>
    </row>
    <row r="338" s="2" customFormat="1">
      <c r="A338" s="38"/>
      <c r="B338" s="39"/>
      <c r="C338" s="38"/>
      <c r="D338" s="191" t="s">
        <v>237</v>
      </c>
      <c r="E338" s="38"/>
      <c r="F338" s="192" t="s">
        <v>4461</v>
      </c>
      <c r="G338" s="38"/>
      <c r="H338" s="38"/>
      <c r="I338" s="193"/>
      <c r="J338" s="38"/>
      <c r="K338" s="38"/>
      <c r="L338" s="39"/>
      <c r="M338" s="194"/>
      <c r="N338" s="195"/>
      <c r="O338" s="77"/>
      <c r="P338" s="77"/>
      <c r="Q338" s="77"/>
      <c r="R338" s="77"/>
      <c r="S338" s="77"/>
      <c r="T338" s="7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T338" s="19" t="s">
        <v>237</v>
      </c>
      <c r="AU338" s="19" t="s">
        <v>89</v>
      </c>
    </row>
    <row r="339" s="2" customFormat="1" ht="16.5" customHeight="1">
      <c r="A339" s="38"/>
      <c r="B339" s="177"/>
      <c r="C339" s="178" t="s">
        <v>426</v>
      </c>
      <c r="D339" s="178" t="s">
        <v>231</v>
      </c>
      <c r="E339" s="179" t="s">
        <v>2317</v>
      </c>
      <c r="F339" s="180" t="s">
        <v>2318</v>
      </c>
      <c r="G339" s="181" t="s">
        <v>458</v>
      </c>
      <c r="H339" s="182">
        <v>2</v>
      </c>
      <c r="I339" s="183"/>
      <c r="J339" s="184">
        <f>ROUND(I339*H339,2)</f>
        <v>0</v>
      </c>
      <c r="K339" s="180" t="s">
        <v>515</v>
      </c>
      <c r="L339" s="39"/>
      <c r="M339" s="185" t="s">
        <v>1</v>
      </c>
      <c r="N339" s="186" t="s">
        <v>44</v>
      </c>
      <c r="O339" s="77"/>
      <c r="P339" s="187">
        <f>O339*H339</f>
        <v>0</v>
      </c>
      <c r="Q339" s="187">
        <v>0.45937290600000003</v>
      </c>
      <c r="R339" s="187">
        <f>Q339*H339</f>
        <v>0.91874581200000005</v>
      </c>
      <c r="S339" s="187">
        <v>0</v>
      </c>
      <c r="T339" s="188">
        <f>S339*H339</f>
        <v>0</v>
      </c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R339" s="189" t="s">
        <v>235</v>
      </c>
      <c r="AT339" s="189" t="s">
        <v>231</v>
      </c>
      <c r="AU339" s="189" t="s">
        <v>89</v>
      </c>
      <c r="AY339" s="19" t="s">
        <v>230</v>
      </c>
      <c r="BE339" s="190">
        <f>IF(N339="základní",J339,0)</f>
        <v>0</v>
      </c>
      <c r="BF339" s="190">
        <f>IF(N339="snížená",J339,0)</f>
        <v>0</v>
      </c>
      <c r="BG339" s="190">
        <f>IF(N339="zákl. přenesená",J339,0)</f>
        <v>0</v>
      </c>
      <c r="BH339" s="190">
        <f>IF(N339="sníž. přenesená",J339,0)</f>
        <v>0</v>
      </c>
      <c r="BI339" s="190">
        <f>IF(N339="nulová",J339,0)</f>
        <v>0</v>
      </c>
      <c r="BJ339" s="19" t="s">
        <v>87</v>
      </c>
      <c r="BK339" s="190">
        <f>ROUND(I339*H339,2)</f>
        <v>0</v>
      </c>
      <c r="BL339" s="19" t="s">
        <v>235</v>
      </c>
      <c r="BM339" s="189" t="s">
        <v>4463</v>
      </c>
    </row>
    <row r="340" s="2" customFormat="1">
      <c r="A340" s="38"/>
      <c r="B340" s="39"/>
      <c r="C340" s="38"/>
      <c r="D340" s="191" t="s">
        <v>237</v>
      </c>
      <c r="E340" s="38"/>
      <c r="F340" s="192" t="s">
        <v>2320</v>
      </c>
      <c r="G340" s="38"/>
      <c r="H340" s="38"/>
      <c r="I340" s="193"/>
      <c r="J340" s="38"/>
      <c r="K340" s="38"/>
      <c r="L340" s="39"/>
      <c r="M340" s="194"/>
      <c r="N340" s="195"/>
      <c r="O340" s="77"/>
      <c r="P340" s="77"/>
      <c r="Q340" s="77"/>
      <c r="R340" s="77"/>
      <c r="S340" s="77"/>
      <c r="T340" s="7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T340" s="19" t="s">
        <v>237</v>
      </c>
      <c r="AU340" s="19" t="s">
        <v>89</v>
      </c>
    </row>
    <row r="341" s="2" customFormat="1">
      <c r="A341" s="38"/>
      <c r="B341" s="39"/>
      <c r="C341" s="38"/>
      <c r="D341" s="199" t="s">
        <v>397</v>
      </c>
      <c r="E341" s="38"/>
      <c r="F341" s="200" t="s">
        <v>2321</v>
      </c>
      <c r="G341" s="38"/>
      <c r="H341" s="38"/>
      <c r="I341" s="193"/>
      <c r="J341" s="38"/>
      <c r="K341" s="38"/>
      <c r="L341" s="39"/>
      <c r="M341" s="194"/>
      <c r="N341" s="195"/>
      <c r="O341" s="77"/>
      <c r="P341" s="77"/>
      <c r="Q341" s="77"/>
      <c r="R341" s="77"/>
      <c r="S341" s="77"/>
      <c r="T341" s="7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T341" s="19" t="s">
        <v>397</v>
      </c>
      <c r="AU341" s="19" t="s">
        <v>89</v>
      </c>
    </row>
    <row r="342" s="2" customFormat="1" ht="16.5" customHeight="1">
      <c r="A342" s="38"/>
      <c r="B342" s="177"/>
      <c r="C342" s="178" t="s">
        <v>430</v>
      </c>
      <c r="D342" s="178" t="s">
        <v>231</v>
      </c>
      <c r="E342" s="179" t="s">
        <v>4464</v>
      </c>
      <c r="F342" s="180" t="s">
        <v>4465</v>
      </c>
      <c r="G342" s="181" t="s">
        <v>543</v>
      </c>
      <c r="H342" s="182">
        <v>475.5</v>
      </c>
      <c r="I342" s="183"/>
      <c r="J342" s="184">
        <f>ROUND(I342*H342,2)</f>
        <v>0</v>
      </c>
      <c r="K342" s="180" t="s">
        <v>515</v>
      </c>
      <c r="L342" s="39"/>
      <c r="M342" s="185" t="s">
        <v>1</v>
      </c>
      <c r="N342" s="186" t="s">
        <v>44</v>
      </c>
      <c r="O342" s="77"/>
      <c r="P342" s="187">
        <f>O342*H342</f>
        <v>0</v>
      </c>
      <c r="Q342" s="187">
        <v>0</v>
      </c>
      <c r="R342" s="187">
        <f>Q342*H342</f>
        <v>0</v>
      </c>
      <c r="S342" s="187">
        <v>0</v>
      </c>
      <c r="T342" s="188">
        <f>S342*H342</f>
        <v>0</v>
      </c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R342" s="189" t="s">
        <v>235</v>
      </c>
      <c r="AT342" s="189" t="s">
        <v>231</v>
      </c>
      <c r="AU342" s="189" t="s">
        <v>89</v>
      </c>
      <c r="AY342" s="19" t="s">
        <v>230</v>
      </c>
      <c r="BE342" s="190">
        <f>IF(N342="základní",J342,0)</f>
        <v>0</v>
      </c>
      <c r="BF342" s="190">
        <f>IF(N342="snížená",J342,0)</f>
        <v>0</v>
      </c>
      <c r="BG342" s="190">
        <f>IF(N342="zákl. přenesená",J342,0)</f>
        <v>0</v>
      </c>
      <c r="BH342" s="190">
        <f>IF(N342="sníž. přenesená",J342,0)</f>
        <v>0</v>
      </c>
      <c r="BI342" s="190">
        <f>IF(N342="nulová",J342,0)</f>
        <v>0</v>
      </c>
      <c r="BJ342" s="19" t="s">
        <v>87</v>
      </c>
      <c r="BK342" s="190">
        <f>ROUND(I342*H342,2)</f>
        <v>0</v>
      </c>
      <c r="BL342" s="19" t="s">
        <v>235</v>
      </c>
      <c r="BM342" s="189" t="s">
        <v>4466</v>
      </c>
    </row>
    <row r="343" s="2" customFormat="1">
      <c r="A343" s="38"/>
      <c r="B343" s="39"/>
      <c r="C343" s="38"/>
      <c r="D343" s="191" t="s">
        <v>237</v>
      </c>
      <c r="E343" s="38"/>
      <c r="F343" s="192" t="s">
        <v>4467</v>
      </c>
      <c r="G343" s="38"/>
      <c r="H343" s="38"/>
      <c r="I343" s="193"/>
      <c r="J343" s="38"/>
      <c r="K343" s="38"/>
      <c r="L343" s="39"/>
      <c r="M343" s="194"/>
      <c r="N343" s="195"/>
      <c r="O343" s="77"/>
      <c r="P343" s="77"/>
      <c r="Q343" s="77"/>
      <c r="R343" s="77"/>
      <c r="S343" s="77"/>
      <c r="T343" s="7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T343" s="19" t="s">
        <v>237</v>
      </c>
      <c r="AU343" s="19" t="s">
        <v>89</v>
      </c>
    </row>
    <row r="344" s="2" customFormat="1">
      <c r="A344" s="38"/>
      <c r="B344" s="39"/>
      <c r="C344" s="38"/>
      <c r="D344" s="199" t="s">
        <v>397</v>
      </c>
      <c r="E344" s="38"/>
      <c r="F344" s="200" t="s">
        <v>4468</v>
      </c>
      <c r="G344" s="38"/>
      <c r="H344" s="38"/>
      <c r="I344" s="193"/>
      <c r="J344" s="38"/>
      <c r="K344" s="38"/>
      <c r="L344" s="39"/>
      <c r="M344" s="194"/>
      <c r="N344" s="195"/>
      <c r="O344" s="77"/>
      <c r="P344" s="77"/>
      <c r="Q344" s="77"/>
      <c r="R344" s="77"/>
      <c r="S344" s="77"/>
      <c r="T344" s="7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T344" s="19" t="s">
        <v>397</v>
      </c>
      <c r="AU344" s="19" t="s">
        <v>89</v>
      </c>
    </row>
    <row r="345" s="2" customFormat="1" ht="16.5" customHeight="1">
      <c r="A345" s="38"/>
      <c r="B345" s="177"/>
      <c r="C345" s="178" t="s">
        <v>434</v>
      </c>
      <c r="D345" s="178" t="s">
        <v>231</v>
      </c>
      <c r="E345" s="179" t="s">
        <v>2174</v>
      </c>
      <c r="F345" s="180" t="s">
        <v>2175</v>
      </c>
      <c r="G345" s="181" t="s">
        <v>543</v>
      </c>
      <c r="H345" s="182">
        <v>475.5</v>
      </c>
      <c r="I345" s="183"/>
      <c r="J345" s="184">
        <f>ROUND(I345*H345,2)</f>
        <v>0</v>
      </c>
      <c r="K345" s="180" t="s">
        <v>515</v>
      </c>
      <c r="L345" s="39"/>
      <c r="M345" s="185" t="s">
        <v>1</v>
      </c>
      <c r="N345" s="186" t="s">
        <v>44</v>
      </c>
      <c r="O345" s="77"/>
      <c r="P345" s="187">
        <f>O345*H345</f>
        <v>0</v>
      </c>
      <c r="Q345" s="187">
        <v>0</v>
      </c>
      <c r="R345" s="187">
        <f>Q345*H345</f>
        <v>0</v>
      </c>
      <c r="S345" s="187">
        <v>0</v>
      </c>
      <c r="T345" s="188">
        <f>S345*H345</f>
        <v>0</v>
      </c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R345" s="189" t="s">
        <v>235</v>
      </c>
      <c r="AT345" s="189" t="s">
        <v>231</v>
      </c>
      <c r="AU345" s="189" t="s">
        <v>89</v>
      </c>
      <c r="AY345" s="19" t="s">
        <v>230</v>
      </c>
      <c r="BE345" s="190">
        <f>IF(N345="základní",J345,0)</f>
        <v>0</v>
      </c>
      <c r="BF345" s="190">
        <f>IF(N345="snížená",J345,0)</f>
        <v>0</v>
      </c>
      <c r="BG345" s="190">
        <f>IF(N345="zákl. přenesená",J345,0)</f>
        <v>0</v>
      </c>
      <c r="BH345" s="190">
        <f>IF(N345="sníž. přenesená",J345,0)</f>
        <v>0</v>
      </c>
      <c r="BI345" s="190">
        <f>IF(N345="nulová",J345,0)</f>
        <v>0</v>
      </c>
      <c r="BJ345" s="19" t="s">
        <v>87</v>
      </c>
      <c r="BK345" s="190">
        <f>ROUND(I345*H345,2)</f>
        <v>0</v>
      </c>
      <c r="BL345" s="19" t="s">
        <v>235</v>
      </c>
      <c r="BM345" s="189" t="s">
        <v>4469</v>
      </c>
    </row>
    <row r="346" s="2" customFormat="1">
      <c r="A346" s="38"/>
      <c r="B346" s="39"/>
      <c r="C346" s="38"/>
      <c r="D346" s="191" t="s">
        <v>237</v>
      </c>
      <c r="E346" s="38"/>
      <c r="F346" s="192" t="s">
        <v>2177</v>
      </c>
      <c r="G346" s="38"/>
      <c r="H346" s="38"/>
      <c r="I346" s="193"/>
      <c r="J346" s="38"/>
      <c r="K346" s="38"/>
      <c r="L346" s="39"/>
      <c r="M346" s="194"/>
      <c r="N346" s="195"/>
      <c r="O346" s="77"/>
      <c r="P346" s="77"/>
      <c r="Q346" s="77"/>
      <c r="R346" s="77"/>
      <c r="S346" s="77"/>
      <c r="T346" s="7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T346" s="19" t="s">
        <v>237</v>
      </c>
      <c r="AU346" s="19" t="s">
        <v>89</v>
      </c>
    </row>
    <row r="347" s="2" customFormat="1">
      <c r="A347" s="38"/>
      <c r="B347" s="39"/>
      <c r="C347" s="38"/>
      <c r="D347" s="199" t="s">
        <v>397</v>
      </c>
      <c r="E347" s="38"/>
      <c r="F347" s="200" t="s">
        <v>2178</v>
      </c>
      <c r="G347" s="38"/>
      <c r="H347" s="38"/>
      <c r="I347" s="193"/>
      <c r="J347" s="38"/>
      <c r="K347" s="38"/>
      <c r="L347" s="39"/>
      <c r="M347" s="194"/>
      <c r="N347" s="195"/>
      <c r="O347" s="77"/>
      <c r="P347" s="77"/>
      <c r="Q347" s="77"/>
      <c r="R347" s="77"/>
      <c r="S347" s="77"/>
      <c r="T347" s="7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T347" s="19" t="s">
        <v>397</v>
      </c>
      <c r="AU347" s="19" t="s">
        <v>89</v>
      </c>
    </row>
    <row r="348" s="2" customFormat="1" ht="16.5" customHeight="1">
      <c r="A348" s="38"/>
      <c r="B348" s="177"/>
      <c r="C348" s="178" t="s">
        <v>438</v>
      </c>
      <c r="D348" s="178" t="s">
        <v>231</v>
      </c>
      <c r="E348" s="179" t="s">
        <v>4124</v>
      </c>
      <c r="F348" s="180" t="s">
        <v>4125</v>
      </c>
      <c r="G348" s="181" t="s">
        <v>458</v>
      </c>
      <c r="H348" s="182">
        <v>1</v>
      </c>
      <c r="I348" s="183"/>
      <c r="J348" s="184">
        <f>ROUND(I348*H348,2)</f>
        <v>0</v>
      </c>
      <c r="K348" s="180" t="s">
        <v>515</v>
      </c>
      <c r="L348" s="39"/>
      <c r="M348" s="185" t="s">
        <v>1</v>
      </c>
      <c r="N348" s="186" t="s">
        <v>44</v>
      </c>
      <c r="O348" s="77"/>
      <c r="P348" s="187">
        <f>O348*H348</f>
        <v>0</v>
      </c>
      <c r="Q348" s="187">
        <v>0.023939999999999999</v>
      </c>
      <c r="R348" s="187">
        <f>Q348*H348</f>
        <v>0.023939999999999999</v>
      </c>
      <c r="S348" s="187">
        <v>0</v>
      </c>
      <c r="T348" s="188">
        <f>S348*H348</f>
        <v>0</v>
      </c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189" t="s">
        <v>235</v>
      </c>
      <c r="AT348" s="189" t="s">
        <v>231</v>
      </c>
      <c r="AU348" s="189" t="s">
        <v>89</v>
      </c>
      <c r="AY348" s="19" t="s">
        <v>230</v>
      </c>
      <c r="BE348" s="190">
        <f>IF(N348="základní",J348,0)</f>
        <v>0</v>
      </c>
      <c r="BF348" s="190">
        <f>IF(N348="snížená",J348,0)</f>
        <v>0</v>
      </c>
      <c r="BG348" s="190">
        <f>IF(N348="zákl. přenesená",J348,0)</f>
        <v>0</v>
      </c>
      <c r="BH348" s="190">
        <f>IF(N348="sníž. přenesená",J348,0)</f>
        <v>0</v>
      </c>
      <c r="BI348" s="190">
        <f>IF(N348="nulová",J348,0)</f>
        <v>0</v>
      </c>
      <c r="BJ348" s="19" t="s">
        <v>87</v>
      </c>
      <c r="BK348" s="190">
        <f>ROUND(I348*H348,2)</f>
        <v>0</v>
      </c>
      <c r="BL348" s="19" t="s">
        <v>235</v>
      </c>
      <c r="BM348" s="189" t="s">
        <v>4470</v>
      </c>
    </row>
    <row r="349" s="2" customFormat="1">
      <c r="A349" s="38"/>
      <c r="B349" s="39"/>
      <c r="C349" s="38"/>
      <c r="D349" s="191" t="s">
        <v>237</v>
      </c>
      <c r="E349" s="38"/>
      <c r="F349" s="192" t="s">
        <v>4127</v>
      </c>
      <c r="G349" s="38"/>
      <c r="H349" s="38"/>
      <c r="I349" s="193"/>
      <c r="J349" s="38"/>
      <c r="K349" s="38"/>
      <c r="L349" s="39"/>
      <c r="M349" s="194"/>
      <c r="N349" s="195"/>
      <c r="O349" s="77"/>
      <c r="P349" s="77"/>
      <c r="Q349" s="77"/>
      <c r="R349" s="77"/>
      <c r="S349" s="77"/>
      <c r="T349" s="7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T349" s="19" t="s">
        <v>237</v>
      </c>
      <c r="AU349" s="19" t="s">
        <v>89</v>
      </c>
    </row>
    <row r="350" s="2" customFormat="1">
      <c r="A350" s="38"/>
      <c r="B350" s="39"/>
      <c r="C350" s="38"/>
      <c r="D350" s="199" t="s">
        <v>397</v>
      </c>
      <c r="E350" s="38"/>
      <c r="F350" s="200" t="s">
        <v>4128</v>
      </c>
      <c r="G350" s="38"/>
      <c r="H350" s="38"/>
      <c r="I350" s="193"/>
      <c r="J350" s="38"/>
      <c r="K350" s="38"/>
      <c r="L350" s="39"/>
      <c r="M350" s="194"/>
      <c r="N350" s="195"/>
      <c r="O350" s="77"/>
      <c r="P350" s="77"/>
      <c r="Q350" s="77"/>
      <c r="R350" s="77"/>
      <c r="S350" s="77"/>
      <c r="T350" s="7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T350" s="19" t="s">
        <v>397</v>
      </c>
      <c r="AU350" s="19" t="s">
        <v>89</v>
      </c>
    </row>
    <row r="351" s="2" customFormat="1" ht="16.5" customHeight="1">
      <c r="A351" s="38"/>
      <c r="B351" s="177"/>
      <c r="C351" s="236" t="s">
        <v>445</v>
      </c>
      <c r="D351" s="236" t="s">
        <v>745</v>
      </c>
      <c r="E351" s="237" t="s">
        <v>4129</v>
      </c>
      <c r="F351" s="238" t="s">
        <v>4130</v>
      </c>
      <c r="G351" s="239" t="s">
        <v>458</v>
      </c>
      <c r="H351" s="240">
        <v>1</v>
      </c>
      <c r="I351" s="241"/>
      <c r="J351" s="242">
        <f>ROUND(I351*H351,2)</f>
        <v>0</v>
      </c>
      <c r="K351" s="238" t="s">
        <v>515</v>
      </c>
      <c r="L351" s="243"/>
      <c r="M351" s="244" t="s">
        <v>1</v>
      </c>
      <c r="N351" s="245" t="s">
        <v>44</v>
      </c>
      <c r="O351" s="77"/>
      <c r="P351" s="187">
        <f>O351*H351</f>
        <v>0</v>
      </c>
      <c r="Q351" s="187">
        <v>0.87</v>
      </c>
      <c r="R351" s="187">
        <f>Q351*H351</f>
        <v>0.87</v>
      </c>
      <c r="S351" s="187">
        <v>0</v>
      </c>
      <c r="T351" s="188">
        <f>S351*H351</f>
        <v>0</v>
      </c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R351" s="189" t="s">
        <v>260</v>
      </c>
      <c r="AT351" s="189" t="s">
        <v>745</v>
      </c>
      <c r="AU351" s="189" t="s">
        <v>89</v>
      </c>
      <c r="AY351" s="19" t="s">
        <v>230</v>
      </c>
      <c r="BE351" s="190">
        <f>IF(N351="základní",J351,0)</f>
        <v>0</v>
      </c>
      <c r="BF351" s="190">
        <f>IF(N351="snížená",J351,0)</f>
        <v>0</v>
      </c>
      <c r="BG351" s="190">
        <f>IF(N351="zákl. přenesená",J351,0)</f>
        <v>0</v>
      </c>
      <c r="BH351" s="190">
        <f>IF(N351="sníž. přenesená",J351,0)</f>
        <v>0</v>
      </c>
      <c r="BI351" s="190">
        <f>IF(N351="nulová",J351,0)</f>
        <v>0</v>
      </c>
      <c r="BJ351" s="19" t="s">
        <v>87</v>
      </c>
      <c r="BK351" s="190">
        <f>ROUND(I351*H351,2)</f>
        <v>0</v>
      </c>
      <c r="BL351" s="19" t="s">
        <v>235</v>
      </c>
      <c r="BM351" s="189" t="s">
        <v>4471</v>
      </c>
    </row>
    <row r="352" s="2" customFormat="1">
      <c r="A352" s="38"/>
      <c r="B352" s="39"/>
      <c r="C352" s="38"/>
      <c r="D352" s="191" t="s">
        <v>237</v>
      </c>
      <c r="E352" s="38"/>
      <c r="F352" s="192" t="s">
        <v>4130</v>
      </c>
      <c r="G352" s="38"/>
      <c r="H352" s="38"/>
      <c r="I352" s="193"/>
      <c r="J352" s="38"/>
      <c r="K352" s="38"/>
      <c r="L352" s="39"/>
      <c r="M352" s="194"/>
      <c r="N352" s="195"/>
      <c r="O352" s="77"/>
      <c r="P352" s="77"/>
      <c r="Q352" s="77"/>
      <c r="R352" s="77"/>
      <c r="S352" s="77"/>
      <c r="T352" s="7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T352" s="19" t="s">
        <v>237</v>
      </c>
      <c r="AU352" s="19" t="s">
        <v>89</v>
      </c>
    </row>
    <row r="353" s="2" customFormat="1" ht="16.5" customHeight="1">
      <c r="A353" s="38"/>
      <c r="B353" s="177"/>
      <c r="C353" s="178" t="s">
        <v>450</v>
      </c>
      <c r="D353" s="178" t="s">
        <v>231</v>
      </c>
      <c r="E353" s="179" t="s">
        <v>4472</v>
      </c>
      <c r="F353" s="180" t="s">
        <v>4473</v>
      </c>
      <c r="G353" s="181" t="s">
        <v>543</v>
      </c>
      <c r="H353" s="182">
        <v>475.5</v>
      </c>
      <c r="I353" s="183"/>
      <c r="J353" s="184">
        <f>ROUND(I353*H353,2)</f>
        <v>0</v>
      </c>
      <c r="K353" s="180" t="s">
        <v>515</v>
      </c>
      <c r="L353" s="39"/>
      <c r="M353" s="185" t="s">
        <v>1</v>
      </c>
      <c r="N353" s="186" t="s">
        <v>44</v>
      </c>
      <c r="O353" s="77"/>
      <c r="P353" s="187">
        <f>O353*H353</f>
        <v>0</v>
      </c>
      <c r="Q353" s="187">
        <v>0.00020000000000000001</v>
      </c>
      <c r="R353" s="187">
        <f>Q353*H353</f>
        <v>0.095100000000000004</v>
      </c>
      <c r="S353" s="187">
        <v>0</v>
      </c>
      <c r="T353" s="188">
        <f>S353*H353</f>
        <v>0</v>
      </c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R353" s="189" t="s">
        <v>235</v>
      </c>
      <c r="AT353" s="189" t="s">
        <v>231</v>
      </c>
      <c r="AU353" s="189" t="s">
        <v>89</v>
      </c>
      <c r="AY353" s="19" t="s">
        <v>230</v>
      </c>
      <c r="BE353" s="190">
        <f>IF(N353="základní",J353,0)</f>
        <v>0</v>
      </c>
      <c r="BF353" s="190">
        <f>IF(N353="snížená",J353,0)</f>
        <v>0</v>
      </c>
      <c r="BG353" s="190">
        <f>IF(N353="zákl. přenesená",J353,0)</f>
        <v>0</v>
      </c>
      <c r="BH353" s="190">
        <f>IF(N353="sníž. přenesená",J353,0)</f>
        <v>0</v>
      </c>
      <c r="BI353" s="190">
        <f>IF(N353="nulová",J353,0)</f>
        <v>0</v>
      </c>
      <c r="BJ353" s="19" t="s">
        <v>87</v>
      </c>
      <c r="BK353" s="190">
        <f>ROUND(I353*H353,2)</f>
        <v>0</v>
      </c>
      <c r="BL353" s="19" t="s">
        <v>235</v>
      </c>
      <c r="BM353" s="189" t="s">
        <v>4474</v>
      </c>
    </row>
    <row r="354" s="2" customFormat="1">
      <c r="A354" s="38"/>
      <c r="B354" s="39"/>
      <c r="C354" s="38"/>
      <c r="D354" s="191" t="s">
        <v>237</v>
      </c>
      <c r="E354" s="38"/>
      <c r="F354" s="192" t="s">
        <v>4475</v>
      </c>
      <c r="G354" s="38"/>
      <c r="H354" s="38"/>
      <c r="I354" s="193"/>
      <c r="J354" s="38"/>
      <c r="K354" s="38"/>
      <c r="L354" s="39"/>
      <c r="M354" s="194"/>
      <c r="N354" s="195"/>
      <c r="O354" s="77"/>
      <c r="P354" s="77"/>
      <c r="Q354" s="77"/>
      <c r="R354" s="77"/>
      <c r="S354" s="77"/>
      <c r="T354" s="7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T354" s="19" t="s">
        <v>237</v>
      </c>
      <c r="AU354" s="19" t="s">
        <v>89</v>
      </c>
    </row>
    <row r="355" s="2" customFormat="1">
      <c r="A355" s="38"/>
      <c r="B355" s="39"/>
      <c r="C355" s="38"/>
      <c r="D355" s="199" t="s">
        <v>397</v>
      </c>
      <c r="E355" s="38"/>
      <c r="F355" s="200" t="s">
        <v>4476</v>
      </c>
      <c r="G355" s="38"/>
      <c r="H355" s="38"/>
      <c r="I355" s="193"/>
      <c r="J355" s="38"/>
      <c r="K355" s="38"/>
      <c r="L355" s="39"/>
      <c r="M355" s="194"/>
      <c r="N355" s="195"/>
      <c r="O355" s="77"/>
      <c r="P355" s="77"/>
      <c r="Q355" s="77"/>
      <c r="R355" s="77"/>
      <c r="S355" s="77"/>
      <c r="T355" s="7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T355" s="19" t="s">
        <v>397</v>
      </c>
      <c r="AU355" s="19" t="s">
        <v>89</v>
      </c>
    </row>
    <row r="356" s="13" customFormat="1">
      <c r="A356" s="13"/>
      <c r="B356" s="205"/>
      <c r="C356" s="13"/>
      <c r="D356" s="191" t="s">
        <v>519</v>
      </c>
      <c r="E356" s="206" t="s">
        <v>1</v>
      </c>
      <c r="F356" s="207" t="s">
        <v>4435</v>
      </c>
      <c r="G356" s="13"/>
      <c r="H356" s="208">
        <v>475.5</v>
      </c>
      <c r="I356" s="209"/>
      <c r="J356" s="13"/>
      <c r="K356" s="13"/>
      <c r="L356" s="205"/>
      <c r="M356" s="210"/>
      <c r="N356" s="211"/>
      <c r="O356" s="211"/>
      <c r="P356" s="211"/>
      <c r="Q356" s="211"/>
      <c r="R356" s="211"/>
      <c r="S356" s="211"/>
      <c r="T356" s="21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06" t="s">
        <v>519</v>
      </c>
      <c r="AU356" s="206" t="s">
        <v>89</v>
      </c>
      <c r="AV356" s="13" t="s">
        <v>89</v>
      </c>
      <c r="AW356" s="13" t="s">
        <v>35</v>
      </c>
      <c r="AX356" s="13" t="s">
        <v>79</v>
      </c>
      <c r="AY356" s="206" t="s">
        <v>230</v>
      </c>
    </row>
    <row r="357" s="14" customFormat="1">
      <c r="A357" s="14"/>
      <c r="B357" s="213"/>
      <c r="C357" s="14"/>
      <c r="D357" s="191" t="s">
        <v>519</v>
      </c>
      <c r="E357" s="214" t="s">
        <v>1</v>
      </c>
      <c r="F357" s="215" t="s">
        <v>534</v>
      </c>
      <c r="G357" s="14"/>
      <c r="H357" s="216">
        <v>475.5</v>
      </c>
      <c r="I357" s="217"/>
      <c r="J357" s="14"/>
      <c r="K357" s="14"/>
      <c r="L357" s="213"/>
      <c r="M357" s="218"/>
      <c r="N357" s="219"/>
      <c r="O357" s="219"/>
      <c r="P357" s="219"/>
      <c r="Q357" s="219"/>
      <c r="R357" s="219"/>
      <c r="S357" s="219"/>
      <c r="T357" s="220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14" t="s">
        <v>519</v>
      </c>
      <c r="AU357" s="214" t="s">
        <v>89</v>
      </c>
      <c r="AV357" s="14" t="s">
        <v>235</v>
      </c>
      <c r="AW357" s="14" t="s">
        <v>35</v>
      </c>
      <c r="AX357" s="14" t="s">
        <v>87</v>
      </c>
      <c r="AY357" s="214" t="s">
        <v>230</v>
      </c>
    </row>
    <row r="358" s="2" customFormat="1" ht="16.5" customHeight="1">
      <c r="A358" s="38"/>
      <c r="B358" s="177"/>
      <c r="C358" s="178" t="s">
        <v>455</v>
      </c>
      <c r="D358" s="178" t="s">
        <v>231</v>
      </c>
      <c r="E358" s="179" t="s">
        <v>4137</v>
      </c>
      <c r="F358" s="180" t="s">
        <v>4138</v>
      </c>
      <c r="G358" s="181" t="s">
        <v>543</v>
      </c>
      <c r="H358" s="182">
        <v>475.5</v>
      </c>
      <c r="I358" s="183"/>
      <c r="J358" s="184">
        <f>ROUND(I358*H358,2)</f>
        <v>0</v>
      </c>
      <c r="K358" s="180" t="s">
        <v>515</v>
      </c>
      <c r="L358" s="39"/>
      <c r="M358" s="185" t="s">
        <v>1</v>
      </c>
      <c r="N358" s="186" t="s">
        <v>44</v>
      </c>
      <c r="O358" s="77"/>
      <c r="P358" s="187">
        <f>O358*H358</f>
        <v>0</v>
      </c>
      <c r="Q358" s="187">
        <v>6.9999999999999994E-05</v>
      </c>
      <c r="R358" s="187">
        <f>Q358*H358</f>
        <v>0.033284999999999995</v>
      </c>
      <c r="S358" s="187">
        <v>0</v>
      </c>
      <c r="T358" s="188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89" t="s">
        <v>235</v>
      </c>
      <c r="AT358" s="189" t="s">
        <v>231</v>
      </c>
      <c r="AU358" s="189" t="s">
        <v>89</v>
      </c>
      <c r="AY358" s="19" t="s">
        <v>230</v>
      </c>
      <c r="BE358" s="190">
        <f>IF(N358="základní",J358,0)</f>
        <v>0</v>
      </c>
      <c r="BF358" s="190">
        <f>IF(N358="snížená",J358,0)</f>
        <v>0</v>
      </c>
      <c r="BG358" s="190">
        <f>IF(N358="zákl. přenesená",J358,0)</f>
        <v>0</v>
      </c>
      <c r="BH358" s="190">
        <f>IF(N358="sníž. přenesená",J358,0)</f>
        <v>0</v>
      </c>
      <c r="BI358" s="190">
        <f>IF(N358="nulová",J358,0)</f>
        <v>0</v>
      </c>
      <c r="BJ358" s="19" t="s">
        <v>87</v>
      </c>
      <c r="BK358" s="190">
        <f>ROUND(I358*H358,2)</f>
        <v>0</v>
      </c>
      <c r="BL358" s="19" t="s">
        <v>235</v>
      </c>
      <c r="BM358" s="189" t="s">
        <v>4477</v>
      </c>
    </row>
    <row r="359" s="2" customFormat="1">
      <c r="A359" s="38"/>
      <c r="B359" s="39"/>
      <c r="C359" s="38"/>
      <c r="D359" s="191" t="s">
        <v>237</v>
      </c>
      <c r="E359" s="38"/>
      <c r="F359" s="192" t="s">
        <v>4140</v>
      </c>
      <c r="G359" s="38"/>
      <c r="H359" s="38"/>
      <c r="I359" s="193"/>
      <c r="J359" s="38"/>
      <c r="K359" s="38"/>
      <c r="L359" s="39"/>
      <c r="M359" s="194"/>
      <c r="N359" s="195"/>
      <c r="O359" s="77"/>
      <c r="P359" s="77"/>
      <c r="Q359" s="77"/>
      <c r="R359" s="77"/>
      <c r="S359" s="77"/>
      <c r="T359" s="7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T359" s="19" t="s">
        <v>237</v>
      </c>
      <c r="AU359" s="19" t="s">
        <v>89</v>
      </c>
    </row>
    <row r="360" s="2" customFormat="1">
      <c r="A360" s="38"/>
      <c r="B360" s="39"/>
      <c r="C360" s="38"/>
      <c r="D360" s="199" t="s">
        <v>397</v>
      </c>
      <c r="E360" s="38"/>
      <c r="F360" s="200" t="s">
        <v>4141</v>
      </c>
      <c r="G360" s="38"/>
      <c r="H360" s="38"/>
      <c r="I360" s="193"/>
      <c r="J360" s="38"/>
      <c r="K360" s="38"/>
      <c r="L360" s="39"/>
      <c r="M360" s="194"/>
      <c r="N360" s="195"/>
      <c r="O360" s="77"/>
      <c r="P360" s="77"/>
      <c r="Q360" s="77"/>
      <c r="R360" s="77"/>
      <c r="S360" s="77"/>
      <c r="T360" s="7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T360" s="19" t="s">
        <v>397</v>
      </c>
      <c r="AU360" s="19" t="s">
        <v>89</v>
      </c>
    </row>
    <row r="361" s="12" customFormat="1" ht="22.8" customHeight="1">
      <c r="A361" s="12"/>
      <c r="B361" s="166"/>
      <c r="C361" s="12"/>
      <c r="D361" s="167" t="s">
        <v>78</v>
      </c>
      <c r="E361" s="197" t="s">
        <v>1100</v>
      </c>
      <c r="F361" s="197" t="s">
        <v>4142</v>
      </c>
      <c r="G361" s="12"/>
      <c r="H361" s="12"/>
      <c r="I361" s="169"/>
      <c r="J361" s="198">
        <f>BK361</f>
        <v>0</v>
      </c>
      <c r="K361" s="12"/>
      <c r="L361" s="166"/>
      <c r="M361" s="171"/>
      <c r="N361" s="172"/>
      <c r="O361" s="172"/>
      <c r="P361" s="173">
        <f>SUM(P362:P369)</f>
        <v>0</v>
      </c>
      <c r="Q361" s="172"/>
      <c r="R361" s="173">
        <f>SUM(R362:R369)</f>
        <v>0.032000000000000001</v>
      </c>
      <c r="S361" s="172"/>
      <c r="T361" s="174">
        <f>SUM(T362:T369)</f>
        <v>0</v>
      </c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R361" s="167" t="s">
        <v>87</v>
      </c>
      <c r="AT361" s="175" t="s">
        <v>78</v>
      </c>
      <c r="AU361" s="175" t="s">
        <v>87</v>
      </c>
      <c r="AY361" s="167" t="s">
        <v>230</v>
      </c>
      <c r="BK361" s="176">
        <f>SUM(BK362:BK369)</f>
        <v>0</v>
      </c>
    </row>
    <row r="362" s="2" customFormat="1" ht="24.15" customHeight="1">
      <c r="A362" s="38"/>
      <c r="B362" s="177"/>
      <c r="C362" s="178" t="s">
        <v>460</v>
      </c>
      <c r="D362" s="178" t="s">
        <v>231</v>
      </c>
      <c r="E362" s="179" t="s">
        <v>4143</v>
      </c>
      <c r="F362" s="180" t="s">
        <v>4144</v>
      </c>
      <c r="G362" s="181" t="s">
        <v>458</v>
      </c>
      <c r="H362" s="182">
        <v>3</v>
      </c>
      <c r="I362" s="183"/>
      <c r="J362" s="184">
        <f>ROUND(I362*H362,2)</f>
        <v>0</v>
      </c>
      <c r="K362" s="180" t="s">
        <v>1</v>
      </c>
      <c r="L362" s="39"/>
      <c r="M362" s="185" t="s">
        <v>1</v>
      </c>
      <c r="N362" s="186" t="s">
        <v>44</v>
      </c>
      <c r="O362" s="77"/>
      <c r="P362" s="187">
        <f>O362*H362</f>
        <v>0</v>
      </c>
      <c r="Q362" s="187">
        <v>0.002</v>
      </c>
      <c r="R362" s="187">
        <f>Q362*H362</f>
        <v>0.0060000000000000001</v>
      </c>
      <c r="S362" s="187">
        <v>0</v>
      </c>
      <c r="T362" s="188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189" t="s">
        <v>235</v>
      </c>
      <c r="AT362" s="189" t="s">
        <v>231</v>
      </c>
      <c r="AU362" s="189" t="s">
        <v>89</v>
      </c>
      <c r="AY362" s="19" t="s">
        <v>230</v>
      </c>
      <c r="BE362" s="190">
        <f>IF(N362="základní",J362,0)</f>
        <v>0</v>
      </c>
      <c r="BF362" s="190">
        <f>IF(N362="snížená",J362,0)</f>
        <v>0</v>
      </c>
      <c r="BG362" s="190">
        <f>IF(N362="zákl. přenesená",J362,0)</f>
        <v>0</v>
      </c>
      <c r="BH362" s="190">
        <f>IF(N362="sníž. přenesená",J362,0)</f>
        <v>0</v>
      </c>
      <c r="BI362" s="190">
        <f>IF(N362="nulová",J362,0)</f>
        <v>0</v>
      </c>
      <c r="BJ362" s="19" t="s">
        <v>87</v>
      </c>
      <c r="BK362" s="190">
        <f>ROUND(I362*H362,2)</f>
        <v>0</v>
      </c>
      <c r="BL362" s="19" t="s">
        <v>235</v>
      </c>
      <c r="BM362" s="189" t="s">
        <v>4478</v>
      </c>
    </row>
    <row r="363" s="2" customFormat="1">
      <c r="A363" s="38"/>
      <c r="B363" s="39"/>
      <c r="C363" s="38"/>
      <c r="D363" s="191" t="s">
        <v>237</v>
      </c>
      <c r="E363" s="38"/>
      <c r="F363" s="192" t="s">
        <v>4144</v>
      </c>
      <c r="G363" s="38"/>
      <c r="H363" s="38"/>
      <c r="I363" s="193"/>
      <c r="J363" s="38"/>
      <c r="K363" s="38"/>
      <c r="L363" s="39"/>
      <c r="M363" s="194"/>
      <c r="N363" s="195"/>
      <c r="O363" s="77"/>
      <c r="P363" s="77"/>
      <c r="Q363" s="77"/>
      <c r="R363" s="77"/>
      <c r="S363" s="77"/>
      <c r="T363" s="7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T363" s="19" t="s">
        <v>237</v>
      </c>
      <c r="AU363" s="19" t="s">
        <v>89</v>
      </c>
    </row>
    <row r="364" s="13" customFormat="1">
      <c r="A364" s="13"/>
      <c r="B364" s="205"/>
      <c r="C364" s="13"/>
      <c r="D364" s="191" t="s">
        <v>519</v>
      </c>
      <c r="E364" s="206" t="s">
        <v>1</v>
      </c>
      <c r="F364" s="207" t="s">
        <v>4479</v>
      </c>
      <c r="G364" s="13"/>
      <c r="H364" s="208">
        <v>3</v>
      </c>
      <c r="I364" s="209"/>
      <c r="J364" s="13"/>
      <c r="K364" s="13"/>
      <c r="L364" s="205"/>
      <c r="M364" s="210"/>
      <c r="N364" s="211"/>
      <c r="O364" s="211"/>
      <c r="P364" s="211"/>
      <c r="Q364" s="211"/>
      <c r="R364" s="211"/>
      <c r="S364" s="211"/>
      <c r="T364" s="21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06" t="s">
        <v>519</v>
      </c>
      <c r="AU364" s="206" t="s">
        <v>89</v>
      </c>
      <c r="AV364" s="13" t="s">
        <v>89</v>
      </c>
      <c r="AW364" s="13" t="s">
        <v>35</v>
      </c>
      <c r="AX364" s="13" t="s">
        <v>79</v>
      </c>
      <c r="AY364" s="206" t="s">
        <v>230</v>
      </c>
    </row>
    <row r="365" s="14" customFormat="1">
      <c r="A365" s="14"/>
      <c r="B365" s="213"/>
      <c r="C365" s="14"/>
      <c r="D365" s="191" t="s">
        <v>519</v>
      </c>
      <c r="E365" s="214" t="s">
        <v>1</v>
      </c>
      <c r="F365" s="215" t="s">
        <v>534</v>
      </c>
      <c r="G365" s="14"/>
      <c r="H365" s="216">
        <v>3</v>
      </c>
      <c r="I365" s="217"/>
      <c r="J365" s="14"/>
      <c r="K365" s="14"/>
      <c r="L365" s="213"/>
      <c r="M365" s="218"/>
      <c r="N365" s="219"/>
      <c r="O365" s="219"/>
      <c r="P365" s="219"/>
      <c r="Q365" s="219"/>
      <c r="R365" s="219"/>
      <c r="S365" s="219"/>
      <c r="T365" s="220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14" t="s">
        <v>519</v>
      </c>
      <c r="AU365" s="214" t="s">
        <v>89</v>
      </c>
      <c r="AV365" s="14" t="s">
        <v>235</v>
      </c>
      <c r="AW365" s="14" t="s">
        <v>35</v>
      </c>
      <c r="AX365" s="14" t="s">
        <v>87</v>
      </c>
      <c r="AY365" s="214" t="s">
        <v>230</v>
      </c>
    </row>
    <row r="366" s="2" customFormat="1" ht="24.15" customHeight="1">
      <c r="A366" s="38"/>
      <c r="B366" s="177"/>
      <c r="C366" s="178" t="s">
        <v>464</v>
      </c>
      <c r="D366" s="178" t="s">
        <v>231</v>
      </c>
      <c r="E366" s="179" t="s">
        <v>4480</v>
      </c>
      <c r="F366" s="180" t="s">
        <v>4481</v>
      </c>
      <c r="G366" s="181" t="s">
        <v>458</v>
      </c>
      <c r="H366" s="182">
        <v>13</v>
      </c>
      <c r="I366" s="183"/>
      <c r="J366" s="184">
        <f>ROUND(I366*H366,2)</f>
        <v>0</v>
      </c>
      <c r="K366" s="180" t="s">
        <v>1</v>
      </c>
      <c r="L366" s="39"/>
      <c r="M366" s="185" t="s">
        <v>1</v>
      </c>
      <c r="N366" s="186" t="s">
        <v>44</v>
      </c>
      <c r="O366" s="77"/>
      <c r="P366" s="187">
        <f>O366*H366</f>
        <v>0</v>
      </c>
      <c r="Q366" s="187">
        <v>0.002</v>
      </c>
      <c r="R366" s="187">
        <f>Q366*H366</f>
        <v>0.026000000000000002</v>
      </c>
      <c r="S366" s="187">
        <v>0</v>
      </c>
      <c r="T366" s="188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89" t="s">
        <v>235</v>
      </c>
      <c r="AT366" s="189" t="s">
        <v>231</v>
      </c>
      <c r="AU366" s="189" t="s">
        <v>89</v>
      </c>
      <c r="AY366" s="19" t="s">
        <v>230</v>
      </c>
      <c r="BE366" s="190">
        <f>IF(N366="základní",J366,0)</f>
        <v>0</v>
      </c>
      <c r="BF366" s="190">
        <f>IF(N366="snížená",J366,0)</f>
        <v>0</v>
      </c>
      <c r="BG366" s="190">
        <f>IF(N366="zákl. přenesená",J366,0)</f>
        <v>0</v>
      </c>
      <c r="BH366" s="190">
        <f>IF(N366="sníž. přenesená",J366,0)</f>
        <v>0</v>
      </c>
      <c r="BI366" s="190">
        <f>IF(N366="nulová",J366,0)</f>
        <v>0</v>
      </c>
      <c r="BJ366" s="19" t="s">
        <v>87</v>
      </c>
      <c r="BK366" s="190">
        <f>ROUND(I366*H366,2)</f>
        <v>0</v>
      </c>
      <c r="BL366" s="19" t="s">
        <v>235</v>
      </c>
      <c r="BM366" s="189" t="s">
        <v>4482</v>
      </c>
    </row>
    <row r="367" s="2" customFormat="1">
      <c r="A367" s="38"/>
      <c r="B367" s="39"/>
      <c r="C367" s="38"/>
      <c r="D367" s="191" t="s">
        <v>237</v>
      </c>
      <c r="E367" s="38"/>
      <c r="F367" s="192" t="s">
        <v>4481</v>
      </c>
      <c r="G367" s="38"/>
      <c r="H367" s="38"/>
      <c r="I367" s="193"/>
      <c r="J367" s="38"/>
      <c r="K367" s="38"/>
      <c r="L367" s="39"/>
      <c r="M367" s="194"/>
      <c r="N367" s="195"/>
      <c r="O367" s="77"/>
      <c r="P367" s="77"/>
      <c r="Q367" s="77"/>
      <c r="R367" s="77"/>
      <c r="S367" s="77"/>
      <c r="T367" s="7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T367" s="19" t="s">
        <v>237</v>
      </c>
      <c r="AU367" s="19" t="s">
        <v>89</v>
      </c>
    </row>
    <row r="368" s="13" customFormat="1">
      <c r="A368" s="13"/>
      <c r="B368" s="205"/>
      <c r="C368" s="13"/>
      <c r="D368" s="191" t="s">
        <v>519</v>
      </c>
      <c r="E368" s="206" t="s">
        <v>1</v>
      </c>
      <c r="F368" s="207" t="s">
        <v>4483</v>
      </c>
      <c r="G368" s="13"/>
      <c r="H368" s="208">
        <v>13</v>
      </c>
      <c r="I368" s="209"/>
      <c r="J368" s="13"/>
      <c r="K368" s="13"/>
      <c r="L368" s="205"/>
      <c r="M368" s="210"/>
      <c r="N368" s="211"/>
      <c r="O368" s="211"/>
      <c r="P368" s="211"/>
      <c r="Q368" s="211"/>
      <c r="R368" s="211"/>
      <c r="S368" s="211"/>
      <c r="T368" s="21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06" t="s">
        <v>519</v>
      </c>
      <c r="AU368" s="206" t="s">
        <v>89</v>
      </c>
      <c r="AV368" s="13" t="s">
        <v>89</v>
      </c>
      <c r="AW368" s="13" t="s">
        <v>35</v>
      </c>
      <c r="AX368" s="13" t="s">
        <v>79</v>
      </c>
      <c r="AY368" s="206" t="s">
        <v>230</v>
      </c>
    </row>
    <row r="369" s="14" customFormat="1">
      <c r="A369" s="14"/>
      <c r="B369" s="213"/>
      <c r="C369" s="14"/>
      <c r="D369" s="191" t="s">
        <v>519</v>
      </c>
      <c r="E369" s="214" t="s">
        <v>1</v>
      </c>
      <c r="F369" s="215" t="s">
        <v>534</v>
      </c>
      <c r="G369" s="14"/>
      <c r="H369" s="216">
        <v>13</v>
      </c>
      <c r="I369" s="217"/>
      <c r="J369" s="14"/>
      <c r="K369" s="14"/>
      <c r="L369" s="213"/>
      <c r="M369" s="218"/>
      <c r="N369" s="219"/>
      <c r="O369" s="219"/>
      <c r="P369" s="219"/>
      <c r="Q369" s="219"/>
      <c r="R369" s="219"/>
      <c r="S369" s="219"/>
      <c r="T369" s="220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14" t="s">
        <v>519</v>
      </c>
      <c r="AU369" s="214" t="s">
        <v>89</v>
      </c>
      <c r="AV369" s="14" t="s">
        <v>235</v>
      </c>
      <c r="AW369" s="14" t="s">
        <v>35</v>
      </c>
      <c r="AX369" s="14" t="s">
        <v>87</v>
      </c>
      <c r="AY369" s="214" t="s">
        <v>230</v>
      </c>
    </row>
    <row r="370" s="12" customFormat="1" ht="22.8" customHeight="1">
      <c r="A370" s="12"/>
      <c r="B370" s="166"/>
      <c r="C370" s="12"/>
      <c r="D370" s="167" t="s">
        <v>78</v>
      </c>
      <c r="E370" s="197" t="s">
        <v>1121</v>
      </c>
      <c r="F370" s="197" t="s">
        <v>4151</v>
      </c>
      <c r="G370" s="12"/>
      <c r="H370" s="12"/>
      <c r="I370" s="169"/>
      <c r="J370" s="198">
        <f>BK370</f>
        <v>0</v>
      </c>
      <c r="K370" s="12"/>
      <c r="L370" s="166"/>
      <c r="M370" s="171"/>
      <c r="N370" s="172"/>
      <c r="O370" s="172"/>
      <c r="P370" s="173">
        <f>SUM(P371:P434)</f>
        <v>0</v>
      </c>
      <c r="Q370" s="172"/>
      <c r="R370" s="173">
        <f>SUM(R371:R434)</f>
        <v>1.3354299999999999</v>
      </c>
      <c r="S370" s="172"/>
      <c r="T370" s="174">
        <f>SUM(T371:T434)</f>
        <v>0</v>
      </c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R370" s="167" t="s">
        <v>87</v>
      </c>
      <c r="AT370" s="175" t="s">
        <v>78</v>
      </c>
      <c r="AU370" s="175" t="s">
        <v>87</v>
      </c>
      <c r="AY370" s="167" t="s">
        <v>230</v>
      </c>
      <c r="BK370" s="176">
        <f>SUM(BK371:BK434)</f>
        <v>0</v>
      </c>
    </row>
    <row r="371" s="2" customFormat="1" ht="16.5" customHeight="1">
      <c r="A371" s="38"/>
      <c r="B371" s="177"/>
      <c r="C371" s="178" t="s">
        <v>471</v>
      </c>
      <c r="D371" s="178" t="s">
        <v>231</v>
      </c>
      <c r="E371" s="179" t="s">
        <v>4152</v>
      </c>
      <c r="F371" s="180" t="s">
        <v>4153</v>
      </c>
      <c r="G371" s="181" t="s">
        <v>458</v>
      </c>
      <c r="H371" s="182">
        <v>1</v>
      </c>
      <c r="I371" s="183"/>
      <c r="J371" s="184">
        <f>ROUND(I371*H371,2)</f>
        <v>0</v>
      </c>
      <c r="K371" s="180" t="s">
        <v>515</v>
      </c>
      <c r="L371" s="39"/>
      <c r="M371" s="185" t="s">
        <v>1</v>
      </c>
      <c r="N371" s="186" t="s">
        <v>44</v>
      </c>
      <c r="O371" s="77"/>
      <c r="P371" s="187">
        <f>O371*H371</f>
        <v>0</v>
      </c>
      <c r="Q371" s="187">
        <v>0.0016199999999999999</v>
      </c>
      <c r="R371" s="187">
        <f>Q371*H371</f>
        <v>0.0016199999999999999</v>
      </c>
      <c r="S371" s="187">
        <v>0</v>
      </c>
      <c r="T371" s="188">
        <f>S371*H371</f>
        <v>0</v>
      </c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R371" s="189" t="s">
        <v>235</v>
      </c>
      <c r="AT371" s="189" t="s">
        <v>231</v>
      </c>
      <c r="AU371" s="189" t="s">
        <v>89</v>
      </c>
      <c r="AY371" s="19" t="s">
        <v>230</v>
      </c>
      <c r="BE371" s="190">
        <f>IF(N371="základní",J371,0)</f>
        <v>0</v>
      </c>
      <c r="BF371" s="190">
        <f>IF(N371="snížená",J371,0)</f>
        <v>0</v>
      </c>
      <c r="BG371" s="190">
        <f>IF(N371="zákl. přenesená",J371,0)</f>
        <v>0</v>
      </c>
      <c r="BH371" s="190">
        <f>IF(N371="sníž. přenesená",J371,0)</f>
        <v>0</v>
      </c>
      <c r="BI371" s="190">
        <f>IF(N371="nulová",J371,0)</f>
        <v>0</v>
      </c>
      <c r="BJ371" s="19" t="s">
        <v>87</v>
      </c>
      <c r="BK371" s="190">
        <f>ROUND(I371*H371,2)</f>
        <v>0</v>
      </c>
      <c r="BL371" s="19" t="s">
        <v>235</v>
      </c>
      <c r="BM371" s="189" t="s">
        <v>4484</v>
      </c>
    </row>
    <row r="372" s="2" customFormat="1">
      <c r="A372" s="38"/>
      <c r="B372" s="39"/>
      <c r="C372" s="38"/>
      <c r="D372" s="191" t="s">
        <v>237</v>
      </c>
      <c r="E372" s="38"/>
      <c r="F372" s="192" t="s">
        <v>4155</v>
      </c>
      <c r="G372" s="38"/>
      <c r="H372" s="38"/>
      <c r="I372" s="193"/>
      <c r="J372" s="38"/>
      <c r="K372" s="38"/>
      <c r="L372" s="39"/>
      <c r="M372" s="194"/>
      <c r="N372" s="195"/>
      <c r="O372" s="77"/>
      <c r="P372" s="77"/>
      <c r="Q372" s="77"/>
      <c r="R372" s="77"/>
      <c r="S372" s="77"/>
      <c r="T372" s="7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T372" s="19" t="s">
        <v>237</v>
      </c>
      <c r="AU372" s="19" t="s">
        <v>89</v>
      </c>
    </row>
    <row r="373" s="2" customFormat="1">
      <c r="A373" s="38"/>
      <c r="B373" s="39"/>
      <c r="C373" s="38"/>
      <c r="D373" s="199" t="s">
        <v>397</v>
      </c>
      <c r="E373" s="38"/>
      <c r="F373" s="200" t="s">
        <v>4156</v>
      </c>
      <c r="G373" s="38"/>
      <c r="H373" s="38"/>
      <c r="I373" s="193"/>
      <c r="J373" s="38"/>
      <c r="K373" s="38"/>
      <c r="L373" s="39"/>
      <c r="M373" s="194"/>
      <c r="N373" s="195"/>
      <c r="O373" s="77"/>
      <c r="P373" s="77"/>
      <c r="Q373" s="77"/>
      <c r="R373" s="77"/>
      <c r="S373" s="77"/>
      <c r="T373" s="7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T373" s="19" t="s">
        <v>397</v>
      </c>
      <c r="AU373" s="19" t="s">
        <v>89</v>
      </c>
    </row>
    <row r="374" s="13" customFormat="1">
      <c r="A374" s="13"/>
      <c r="B374" s="205"/>
      <c r="C374" s="13"/>
      <c r="D374" s="191" t="s">
        <v>519</v>
      </c>
      <c r="E374" s="206" t="s">
        <v>1</v>
      </c>
      <c r="F374" s="207" t="s">
        <v>4401</v>
      </c>
      <c r="G374" s="13"/>
      <c r="H374" s="208">
        <v>1</v>
      </c>
      <c r="I374" s="209"/>
      <c r="J374" s="13"/>
      <c r="K374" s="13"/>
      <c r="L374" s="205"/>
      <c r="M374" s="210"/>
      <c r="N374" s="211"/>
      <c r="O374" s="211"/>
      <c r="P374" s="211"/>
      <c r="Q374" s="211"/>
      <c r="R374" s="211"/>
      <c r="S374" s="211"/>
      <c r="T374" s="21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06" t="s">
        <v>519</v>
      </c>
      <c r="AU374" s="206" t="s">
        <v>89</v>
      </c>
      <c r="AV374" s="13" t="s">
        <v>89</v>
      </c>
      <c r="AW374" s="13" t="s">
        <v>35</v>
      </c>
      <c r="AX374" s="13" t="s">
        <v>79</v>
      </c>
      <c r="AY374" s="206" t="s">
        <v>230</v>
      </c>
    </row>
    <row r="375" s="14" customFormat="1">
      <c r="A375" s="14"/>
      <c r="B375" s="213"/>
      <c r="C375" s="14"/>
      <c r="D375" s="191" t="s">
        <v>519</v>
      </c>
      <c r="E375" s="214" t="s">
        <v>1</v>
      </c>
      <c r="F375" s="215" t="s">
        <v>534</v>
      </c>
      <c r="G375" s="14"/>
      <c r="H375" s="216">
        <v>1</v>
      </c>
      <c r="I375" s="217"/>
      <c r="J375" s="14"/>
      <c r="K375" s="14"/>
      <c r="L375" s="213"/>
      <c r="M375" s="218"/>
      <c r="N375" s="219"/>
      <c r="O375" s="219"/>
      <c r="P375" s="219"/>
      <c r="Q375" s="219"/>
      <c r="R375" s="219"/>
      <c r="S375" s="219"/>
      <c r="T375" s="220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14" t="s">
        <v>519</v>
      </c>
      <c r="AU375" s="214" t="s">
        <v>89</v>
      </c>
      <c r="AV375" s="14" t="s">
        <v>235</v>
      </c>
      <c r="AW375" s="14" t="s">
        <v>35</v>
      </c>
      <c r="AX375" s="14" t="s">
        <v>87</v>
      </c>
      <c r="AY375" s="214" t="s">
        <v>230</v>
      </c>
    </row>
    <row r="376" s="2" customFormat="1" ht="16.5" customHeight="1">
      <c r="A376" s="38"/>
      <c r="B376" s="177"/>
      <c r="C376" s="236" t="s">
        <v>477</v>
      </c>
      <c r="D376" s="236" t="s">
        <v>745</v>
      </c>
      <c r="E376" s="237" t="s">
        <v>4157</v>
      </c>
      <c r="F376" s="238" t="s">
        <v>4158</v>
      </c>
      <c r="G376" s="239" t="s">
        <v>458</v>
      </c>
      <c r="H376" s="240">
        <v>1</v>
      </c>
      <c r="I376" s="241"/>
      <c r="J376" s="242">
        <f>ROUND(I376*H376,2)</f>
        <v>0</v>
      </c>
      <c r="K376" s="238" t="s">
        <v>515</v>
      </c>
      <c r="L376" s="243"/>
      <c r="M376" s="244" t="s">
        <v>1</v>
      </c>
      <c r="N376" s="245" t="s">
        <v>44</v>
      </c>
      <c r="O376" s="77"/>
      <c r="P376" s="187">
        <f>O376*H376</f>
        <v>0</v>
      </c>
      <c r="Q376" s="187">
        <v>0.017999999999999999</v>
      </c>
      <c r="R376" s="187">
        <f>Q376*H376</f>
        <v>0.017999999999999999</v>
      </c>
      <c r="S376" s="187">
        <v>0</v>
      </c>
      <c r="T376" s="188">
        <f>S376*H376</f>
        <v>0</v>
      </c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R376" s="189" t="s">
        <v>260</v>
      </c>
      <c r="AT376" s="189" t="s">
        <v>745</v>
      </c>
      <c r="AU376" s="189" t="s">
        <v>89</v>
      </c>
      <c r="AY376" s="19" t="s">
        <v>230</v>
      </c>
      <c r="BE376" s="190">
        <f>IF(N376="základní",J376,0)</f>
        <v>0</v>
      </c>
      <c r="BF376" s="190">
        <f>IF(N376="snížená",J376,0)</f>
        <v>0</v>
      </c>
      <c r="BG376" s="190">
        <f>IF(N376="zákl. přenesená",J376,0)</f>
        <v>0</v>
      </c>
      <c r="BH376" s="190">
        <f>IF(N376="sníž. přenesená",J376,0)</f>
        <v>0</v>
      </c>
      <c r="BI376" s="190">
        <f>IF(N376="nulová",J376,0)</f>
        <v>0</v>
      </c>
      <c r="BJ376" s="19" t="s">
        <v>87</v>
      </c>
      <c r="BK376" s="190">
        <f>ROUND(I376*H376,2)</f>
        <v>0</v>
      </c>
      <c r="BL376" s="19" t="s">
        <v>235</v>
      </c>
      <c r="BM376" s="189" t="s">
        <v>4485</v>
      </c>
    </row>
    <row r="377" s="2" customFormat="1">
      <c r="A377" s="38"/>
      <c r="B377" s="39"/>
      <c r="C377" s="38"/>
      <c r="D377" s="191" t="s">
        <v>237</v>
      </c>
      <c r="E377" s="38"/>
      <c r="F377" s="192" t="s">
        <v>4158</v>
      </c>
      <c r="G377" s="38"/>
      <c r="H377" s="38"/>
      <c r="I377" s="193"/>
      <c r="J377" s="38"/>
      <c r="K377" s="38"/>
      <c r="L377" s="39"/>
      <c r="M377" s="194"/>
      <c r="N377" s="195"/>
      <c r="O377" s="77"/>
      <c r="P377" s="77"/>
      <c r="Q377" s="77"/>
      <c r="R377" s="77"/>
      <c r="S377" s="77"/>
      <c r="T377" s="7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T377" s="19" t="s">
        <v>237</v>
      </c>
      <c r="AU377" s="19" t="s">
        <v>89</v>
      </c>
    </row>
    <row r="378" s="2" customFormat="1" ht="16.5" customHeight="1">
      <c r="A378" s="38"/>
      <c r="B378" s="177"/>
      <c r="C378" s="178" t="s">
        <v>483</v>
      </c>
      <c r="D378" s="178" t="s">
        <v>231</v>
      </c>
      <c r="E378" s="179" t="s">
        <v>4486</v>
      </c>
      <c r="F378" s="180" t="s">
        <v>4487</v>
      </c>
      <c r="G378" s="181" t="s">
        <v>458</v>
      </c>
      <c r="H378" s="182">
        <v>3</v>
      </c>
      <c r="I378" s="183"/>
      <c r="J378" s="184">
        <f>ROUND(I378*H378,2)</f>
        <v>0</v>
      </c>
      <c r="K378" s="180" t="s">
        <v>515</v>
      </c>
      <c r="L378" s="39"/>
      <c r="M378" s="185" t="s">
        <v>1</v>
      </c>
      <c r="N378" s="186" t="s">
        <v>44</v>
      </c>
      <c r="O378" s="77"/>
      <c r="P378" s="187">
        <f>O378*H378</f>
        <v>0</v>
      </c>
      <c r="Q378" s="187">
        <v>0.00545</v>
      </c>
      <c r="R378" s="187">
        <f>Q378*H378</f>
        <v>0.01635</v>
      </c>
      <c r="S378" s="187">
        <v>0</v>
      </c>
      <c r="T378" s="188">
        <f>S378*H378</f>
        <v>0</v>
      </c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R378" s="189" t="s">
        <v>235</v>
      </c>
      <c r="AT378" s="189" t="s">
        <v>231</v>
      </c>
      <c r="AU378" s="189" t="s">
        <v>89</v>
      </c>
      <c r="AY378" s="19" t="s">
        <v>230</v>
      </c>
      <c r="BE378" s="190">
        <f>IF(N378="základní",J378,0)</f>
        <v>0</v>
      </c>
      <c r="BF378" s="190">
        <f>IF(N378="snížená",J378,0)</f>
        <v>0</v>
      </c>
      <c r="BG378" s="190">
        <f>IF(N378="zákl. přenesená",J378,0)</f>
        <v>0</v>
      </c>
      <c r="BH378" s="190">
        <f>IF(N378="sníž. přenesená",J378,0)</f>
        <v>0</v>
      </c>
      <c r="BI378" s="190">
        <f>IF(N378="nulová",J378,0)</f>
        <v>0</v>
      </c>
      <c r="BJ378" s="19" t="s">
        <v>87</v>
      </c>
      <c r="BK378" s="190">
        <f>ROUND(I378*H378,2)</f>
        <v>0</v>
      </c>
      <c r="BL378" s="19" t="s">
        <v>235</v>
      </c>
      <c r="BM378" s="189" t="s">
        <v>4488</v>
      </c>
    </row>
    <row r="379" s="2" customFormat="1">
      <c r="A379" s="38"/>
      <c r="B379" s="39"/>
      <c r="C379" s="38"/>
      <c r="D379" s="191" t="s">
        <v>237</v>
      </c>
      <c r="E379" s="38"/>
      <c r="F379" s="192" t="s">
        <v>4489</v>
      </c>
      <c r="G379" s="38"/>
      <c r="H379" s="38"/>
      <c r="I379" s="193"/>
      <c r="J379" s="38"/>
      <c r="K379" s="38"/>
      <c r="L379" s="39"/>
      <c r="M379" s="194"/>
      <c r="N379" s="195"/>
      <c r="O379" s="77"/>
      <c r="P379" s="77"/>
      <c r="Q379" s="77"/>
      <c r="R379" s="77"/>
      <c r="S379" s="77"/>
      <c r="T379" s="7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T379" s="19" t="s">
        <v>237</v>
      </c>
      <c r="AU379" s="19" t="s">
        <v>89</v>
      </c>
    </row>
    <row r="380" s="2" customFormat="1">
      <c r="A380" s="38"/>
      <c r="B380" s="39"/>
      <c r="C380" s="38"/>
      <c r="D380" s="199" t="s">
        <v>397</v>
      </c>
      <c r="E380" s="38"/>
      <c r="F380" s="200" t="s">
        <v>4490</v>
      </c>
      <c r="G380" s="38"/>
      <c r="H380" s="38"/>
      <c r="I380" s="193"/>
      <c r="J380" s="38"/>
      <c r="K380" s="38"/>
      <c r="L380" s="39"/>
      <c r="M380" s="194"/>
      <c r="N380" s="195"/>
      <c r="O380" s="77"/>
      <c r="P380" s="77"/>
      <c r="Q380" s="77"/>
      <c r="R380" s="77"/>
      <c r="S380" s="77"/>
      <c r="T380" s="7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T380" s="19" t="s">
        <v>397</v>
      </c>
      <c r="AU380" s="19" t="s">
        <v>89</v>
      </c>
    </row>
    <row r="381" s="13" customFormat="1">
      <c r="A381" s="13"/>
      <c r="B381" s="205"/>
      <c r="C381" s="13"/>
      <c r="D381" s="191" t="s">
        <v>519</v>
      </c>
      <c r="E381" s="206" t="s">
        <v>1</v>
      </c>
      <c r="F381" s="207" t="s">
        <v>4479</v>
      </c>
      <c r="G381" s="13"/>
      <c r="H381" s="208">
        <v>3</v>
      </c>
      <c r="I381" s="209"/>
      <c r="J381" s="13"/>
      <c r="K381" s="13"/>
      <c r="L381" s="205"/>
      <c r="M381" s="210"/>
      <c r="N381" s="211"/>
      <c r="O381" s="211"/>
      <c r="P381" s="211"/>
      <c r="Q381" s="211"/>
      <c r="R381" s="211"/>
      <c r="S381" s="211"/>
      <c r="T381" s="21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06" t="s">
        <v>519</v>
      </c>
      <c r="AU381" s="206" t="s">
        <v>89</v>
      </c>
      <c r="AV381" s="13" t="s">
        <v>89</v>
      </c>
      <c r="AW381" s="13" t="s">
        <v>35</v>
      </c>
      <c r="AX381" s="13" t="s">
        <v>79</v>
      </c>
      <c r="AY381" s="206" t="s">
        <v>230</v>
      </c>
    </row>
    <row r="382" s="14" customFormat="1">
      <c r="A382" s="14"/>
      <c r="B382" s="213"/>
      <c r="C382" s="14"/>
      <c r="D382" s="191" t="s">
        <v>519</v>
      </c>
      <c r="E382" s="214" t="s">
        <v>1</v>
      </c>
      <c r="F382" s="215" t="s">
        <v>534</v>
      </c>
      <c r="G382" s="14"/>
      <c r="H382" s="216">
        <v>3</v>
      </c>
      <c r="I382" s="217"/>
      <c r="J382" s="14"/>
      <c r="K382" s="14"/>
      <c r="L382" s="213"/>
      <c r="M382" s="218"/>
      <c r="N382" s="219"/>
      <c r="O382" s="219"/>
      <c r="P382" s="219"/>
      <c r="Q382" s="219"/>
      <c r="R382" s="219"/>
      <c r="S382" s="219"/>
      <c r="T382" s="220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14" t="s">
        <v>519</v>
      </c>
      <c r="AU382" s="214" t="s">
        <v>89</v>
      </c>
      <c r="AV382" s="14" t="s">
        <v>235</v>
      </c>
      <c r="AW382" s="14" t="s">
        <v>35</v>
      </c>
      <c r="AX382" s="14" t="s">
        <v>87</v>
      </c>
      <c r="AY382" s="214" t="s">
        <v>230</v>
      </c>
    </row>
    <row r="383" s="2" customFormat="1" ht="16.5" customHeight="1">
      <c r="A383" s="38"/>
      <c r="B383" s="177"/>
      <c r="C383" s="236" t="s">
        <v>488</v>
      </c>
      <c r="D383" s="236" t="s">
        <v>745</v>
      </c>
      <c r="E383" s="237" t="s">
        <v>4491</v>
      </c>
      <c r="F383" s="238" t="s">
        <v>4492</v>
      </c>
      <c r="G383" s="239" t="s">
        <v>458</v>
      </c>
      <c r="H383" s="240">
        <v>3</v>
      </c>
      <c r="I383" s="241"/>
      <c r="J383" s="242">
        <f>ROUND(I383*H383,2)</f>
        <v>0</v>
      </c>
      <c r="K383" s="238" t="s">
        <v>515</v>
      </c>
      <c r="L383" s="243"/>
      <c r="M383" s="244" t="s">
        <v>1</v>
      </c>
      <c r="N383" s="245" t="s">
        <v>44</v>
      </c>
      <c r="O383" s="77"/>
      <c r="P383" s="187">
        <f>O383*H383</f>
        <v>0</v>
      </c>
      <c r="Q383" s="187">
        <v>0.14899999999999999</v>
      </c>
      <c r="R383" s="187">
        <f>Q383*H383</f>
        <v>0.44699999999999995</v>
      </c>
      <c r="S383" s="187">
        <v>0</v>
      </c>
      <c r="T383" s="188">
        <f>S383*H383</f>
        <v>0</v>
      </c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R383" s="189" t="s">
        <v>260</v>
      </c>
      <c r="AT383" s="189" t="s">
        <v>745</v>
      </c>
      <c r="AU383" s="189" t="s">
        <v>89</v>
      </c>
      <c r="AY383" s="19" t="s">
        <v>230</v>
      </c>
      <c r="BE383" s="190">
        <f>IF(N383="základní",J383,0)</f>
        <v>0</v>
      </c>
      <c r="BF383" s="190">
        <f>IF(N383="snížená",J383,0)</f>
        <v>0</v>
      </c>
      <c r="BG383" s="190">
        <f>IF(N383="zákl. přenesená",J383,0)</f>
        <v>0</v>
      </c>
      <c r="BH383" s="190">
        <f>IF(N383="sníž. přenesená",J383,0)</f>
        <v>0</v>
      </c>
      <c r="BI383" s="190">
        <f>IF(N383="nulová",J383,0)</f>
        <v>0</v>
      </c>
      <c r="BJ383" s="19" t="s">
        <v>87</v>
      </c>
      <c r="BK383" s="190">
        <f>ROUND(I383*H383,2)</f>
        <v>0</v>
      </c>
      <c r="BL383" s="19" t="s">
        <v>235</v>
      </c>
      <c r="BM383" s="189" t="s">
        <v>4493</v>
      </c>
    </row>
    <row r="384" s="2" customFormat="1">
      <c r="A384" s="38"/>
      <c r="B384" s="39"/>
      <c r="C384" s="38"/>
      <c r="D384" s="191" t="s">
        <v>237</v>
      </c>
      <c r="E384" s="38"/>
      <c r="F384" s="192" t="s">
        <v>4492</v>
      </c>
      <c r="G384" s="38"/>
      <c r="H384" s="38"/>
      <c r="I384" s="193"/>
      <c r="J384" s="38"/>
      <c r="K384" s="38"/>
      <c r="L384" s="39"/>
      <c r="M384" s="194"/>
      <c r="N384" s="195"/>
      <c r="O384" s="77"/>
      <c r="P384" s="77"/>
      <c r="Q384" s="77"/>
      <c r="R384" s="77"/>
      <c r="S384" s="77"/>
      <c r="T384" s="7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T384" s="19" t="s">
        <v>237</v>
      </c>
      <c r="AU384" s="19" t="s">
        <v>89</v>
      </c>
    </row>
    <row r="385" s="2" customFormat="1" ht="16.5" customHeight="1">
      <c r="A385" s="38"/>
      <c r="B385" s="177"/>
      <c r="C385" s="178" t="s">
        <v>494</v>
      </c>
      <c r="D385" s="178" t="s">
        <v>231</v>
      </c>
      <c r="E385" s="179" t="s">
        <v>4160</v>
      </c>
      <c r="F385" s="180" t="s">
        <v>4161</v>
      </c>
      <c r="G385" s="181" t="s">
        <v>458</v>
      </c>
      <c r="H385" s="182">
        <v>1</v>
      </c>
      <c r="I385" s="183"/>
      <c r="J385" s="184">
        <f>ROUND(I385*H385,2)</f>
        <v>0</v>
      </c>
      <c r="K385" s="180" t="s">
        <v>515</v>
      </c>
      <c r="L385" s="39"/>
      <c r="M385" s="185" t="s">
        <v>1</v>
      </c>
      <c r="N385" s="186" t="s">
        <v>44</v>
      </c>
      <c r="O385" s="77"/>
      <c r="P385" s="187">
        <f>O385*H385</f>
        <v>0</v>
      </c>
      <c r="Q385" s="187">
        <v>0.0013600000000000001</v>
      </c>
      <c r="R385" s="187">
        <f>Q385*H385</f>
        <v>0.0013600000000000001</v>
      </c>
      <c r="S385" s="187">
        <v>0</v>
      </c>
      <c r="T385" s="188">
        <f>S385*H385</f>
        <v>0</v>
      </c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R385" s="189" t="s">
        <v>235</v>
      </c>
      <c r="AT385" s="189" t="s">
        <v>231</v>
      </c>
      <c r="AU385" s="189" t="s">
        <v>89</v>
      </c>
      <c r="AY385" s="19" t="s">
        <v>230</v>
      </c>
      <c r="BE385" s="190">
        <f>IF(N385="základní",J385,0)</f>
        <v>0</v>
      </c>
      <c r="BF385" s="190">
        <f>IF(N385="snížená",J385,0)</f>
        <v>0</v>
      </c>
      <c r="BG385" s="190">
        <f>IF(N385="zákl. přenesená",J385,0)</f>
        <v>0</v>
      </c>
      <c r="BH385" s="190">
        <f>IF(N385="sníž. přenesená",J385,0)</f>
        <v>0</v>
      </c>
      <c r="BI385" s="190">
        <f>IF(N385="nulová",J385,0)</f>
        <v>0</v>
      </c>
      <c r="BJ385" s="19" t="s">
        <v>87</v>
      </c>
      <c r="BK385" s="190">
        <f>ROUND(I385*H385,2)</f>
        <v>0</v>
      </c>
      <c r="BL385" s="19" t="s">
        <v>235</v>
      </c>
      <c r="BM385" s="189" t="s">
        <v>4494</v>
      </c>
    </row>
    <row r="386" s="2" customFormat="1">
      <c r="A386" s="38"/>
      <c r="B386" s="39"/>
      <c r="C386" s="38"/>
      <c r="D386" s="191" t="s">
        <v>237</v>
      </c>
      <c r="E386" s="38"/>
      <c r="F386" s="192" t="s">
        <v>4163</v>
      </c>
      <c r="G386" s="38"/>
      <c r="H386" s="38"/>
      <c r="I386" s="193"/>
      <c r="J386" s="38"/>
      <c r="K386" s="38"/>
      <c r="L386" s="39"/>
      <c r="M386" s="194"/>
      <c r="N386" s="195"/>
      <c r="O386" s="77"/>
      <c r="P386" s="77"/>
      <c r="Q386" s="77"/>
      <c r="R386" s="77"/>
      <c r="S386" s="77"/>
      <c r="T386" s="7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T386" s="19" t="s">
        <v>237</v>
      </c>
      <c r="AU386" s="19" t="s">
        <v>89</v>
      </c>
    </row>
    <row r="387" s="2" customFormat="1">
      <c r="A387" s="38"/>
      <c r="B387" s="39"/>
      <c r="C387" s="38"/>
      <c r="D387" s="199" t="s">
        <v>397</v>
      </c>
      <c r="E387" s="38"/>
      <c r="F387" s="200" t="s">
        <v>4164</v>
      </c>
      <c r="G387" s="38"/>
      <c r="H387" s="38"/>
      <c r="I387" s="193"/>
      <c r="J387" s="38"/>
      <c r="K387" s="38"/>
      <c r="L387" s="39"/>
      <c r="M387" s="194"/>
      <c r="N387" s="195"/>
      <c r="O387" s="77"/>
      <c r="P387" s="77"/>
      <c r="Q387" s="77"/>
      <c r="R387" s="77"/>
      <c r="S387" s="77"/>
      <c r="T387" s="7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T387" s="19" t="s">
        <v>397</v>
      </c>
      <c r="AU387" s="19" t="s">
        <v>89</v>
      </c>
    </row>
    <row r="388" s="13" customFormat="1">
      <c r="A388" s="13"/>
      <c r="B388" s="205"/>
      <c r="C388" s="13"/>
      <c r="D388" s="191" t="s">
        <v>519</v>
      </c>
      <c r="E388" s="206" t="s">
        <v>1</v>
      </c>
      <c r="F388" s="207" t="s">
        <v>4495</v>
      </c>
      <c r="G388" s="13"/>
      <c r="H388" s="208">
        <v>1</v>
      </c>
      <c r="I388" s="209"/>
      <c r="J388" s="13"/>
      <c r="K388" s="13"/>
      <c r="L388" s="205"/>
      <c r="M388" s="210"/>
      <c r="N388" s="211"/>
      <c r="O388" s="211"/>
      <c r="P388" s="211"/>
      <c r="Q388" s="211"/>
      <c r="R388" s="211"/>
      <c r="S388" s="211"/>
      <c r="T388" s="212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06" t="s">
        <v>519</v>
      </c>
      <c r="AU388" s="206" t="s">
        <v>89</v>
      </c>
      <c r="AV388" s="13" t="s">
        <v>89</v>
      </c>
      <c r="AW388" s="13" t="s">
        <v>35</v>
      </c>
      <c r="AX388" s="13" t="s">
        <v>79</v>
      </c>
      <c r="AY388" s="206" t="s">
        <v>230</v>
      </c>
    </row>
    <row r="389" s="14" customFormat="1">
      <c r="A389" s="14"/>
      <c r="B389" s="213"/>
      <c r="C389" s="14"/>
      <c r="D389" s="191" t="s">
        <v>519</v>
      </c>
      <c r="E389" s="214" t="s">
        <v>1</v>
      </c>
      <c r="F389" s="215" t="s">
        <v>534</v>
      </c>
      <c r="G389" s="14"/>
      <c r="H389" s="216">
        <v>1</v>
      </c>
      <c r="I389" s="217"/>
      <c r="J389" s="14"/>
      <c r="K389" s="14"/>
      <c r="L389" s="213"/>
      <c r="M389" s="218"/>
      <c r="N389" s="219"/>
      <c r="O389" s="219"/>
      <c r="P389" s="219"/>
      <c r="Q389" s="219"/>
      <c r="R389" s="219"/>
      <c r="S389" s="219"/>
      <c r="T389" s="220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14" t="s">
        <v>519</v>
      </c>
      <c r="AU389" s="214" t="s">
        <v>89</v>
      </c>
      <c r="AV389" s="14" t="s">
        <v>235</v>
      </c>
      <c r="AW389" s="14" t="s">
        <v>35</v>
      </c>
      <c r="AX389" s="14" t="s">
        <v>87</v>
      </c>
      <c r="AY389" s="214" t="s">
        <v>230</v>
      </c>
    </row>
    <row r="390" s="2" customFormat="1" ht="16.5" customHeight="1">
      <c r="A390" s="38"/>
      <c r="B390" s="177"/>
      <c r="C390" s="236" t="s">
        <v>937</v>
      </c>
      <c r="D390" s="236" t="s">
        <v>745</v>
      </c>
      <c r="E390" s="237" t="s">
        <v>4165</v>
      </c>
      <c r="F390" s="238" t="s">
        <v>4166</v>
      </c>
      <c r="G390" s="239" t="s">
        <v>458</v>
      </c>
      <c r="H390" s="240">
        <v>1</v>
      </c>
      <c r="I390" s="241"/>
      <c r="J390" s="242">
        <f>ROUND(I390*H390,2)</f>
        <v>0</v>
      </c>
      <c r="K390" s="238" t="s">
        <v>515</v>
      </c>
      <c r="L390" s="243"/>
      <c r="M390" s="244" t="s">
        <v>1</v>
      </c>
      <c r="N390" s="245" t="s">
        <v>44</v>
      </c>
      <c r="O390" s="77"/>
      <c r="P390" s="187">
        <f>O390*H390</f>
        <v>0</v>
      </c>
      <c r="Q390" s="187">
        <v>0.042999999999999997</v>
      </c>
      <c r="R390" s="187">
        <f>Q390*H390</f>
        <v>0.042999999999999997</v>
      </c>
      <c r="S390" s="187">
        <v>0</v>
      </c>
      <c r="T390" s="188">
        <f>S390*H390</f>
        <v>0</v>
      </c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R390" s="189" t="s">
        <v>260</v>
      </c>
      <c r="AT390" s="189" t="s">
        <v>745</v>
      </c>
      <c r="AU390" s="189" t="s">
        <v>89</v>
      </c>
      <c r="AY390" s="19" t="s">
        <v>230</v>
      </c>
      <c r="BE390" s="190">
        <f>IF(N390="základní",J390,0)</f>
        <v>0</v>
      </c>
      <c r="BF390" s="190">
        <f>IF(N390="snížená",J390,0)</f>
        <v>0</v>
      </c>
      <c r="BG390" s="190">
        <f>IF(N390="zákl. přenesená",J390,0)</f>
        <v>0</v>
      </c>
      <c r="BH390" s="190">
        <f>IF(N390="sníž. přenesená",J390,0)</f>
        <v>0</v>
      </c>
      <c r="BI390" s="190">
        <f>IF(N390="nulová",J390,0)</f>
        <v>0</v>
      </c>
      <c r="BJ390" s="19" t="s">
        <v>87</v>
      </c>
      <c r="BK390" s="190">
        <f>ROUND(I390*H390,2)</f>
        <v>0</v>
      </c>
      <c r="BL390" s="19" t="s">
        <v>235</v>
      </c>
      <c r="BM390" s="189" t="s">
        <v>4496</v>
      </c>
    </row>
    <row r="391" s="2" customFormat="1">
      <c r="A391" s="38"/>
      <c r="B391" s="39"/>
      <c r="C391" s="38"/>
      <c r="D391" s="191" t="s">
        <v>237</v>
      </c>
      <c r="E391" s="38"/>
      <c r="F391" s="192" t="s">
        <v>4166</v>
      </c>
      <c r="G391" s="38"/>
      <c r="H391" s="38"/>
      <c r="I391" s="193"/>
      <c r="J391" s="38"/>
      <c r="K391" s="38"/>
      <c r="L391" s="39"/>
      <c r="M391" s="194"/>
      <c r="N391" s="195"/>
      <c r="O391" s="77"/>
      <c r="P391" s="77"/>
      <c r="Q391" s="77"/>
      <c r="R391" s="77"/>
      <c r="S391" s="77"/>
      <c r="T391" s="7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T391" s="19" t="s">
        <v>237</v>
      </c>
      <c r="AU391" s="19" t="s">
        <v>89</v>
      </c>
    </row>
    <row r="392" s="2" customFormat="1" ht="16.5" customHeight="1">
      <c r="A392" s="38"/>
      <c r="B392" s="177"/>
      <c r="C392" s="236" t="s">
        <v>944</v>
      </c>
      <c r="D392" s="236" t="s">
        <v>745</v>
      </c>
      <c r="E392" s="237" t="s">
        <v>4168</v>
      </c>
      <c r="F392" s="238" t="s">
        <v>4169</v>
      </c>
      <c r="G392" s="239" t="s">
        <v>458</v>
      </c>
      <c r="H392" s="240">
        <v>1</v>
      </c>
      <c r="I392" s="241"/>
      <c r="J392" s="242">
        <f>ROUND(I392*H392,2)</f>
        <v>0</v>
      </c>
      <c r="K392" s="238" t="s">
        <v>515</v>
      </c>
      <c r="L392" s="243"/>
      <c r="M392" s="244" t="s">
        <v>1</v>
      </c>
      <c r="N392" s="245" t="s">
        <v>44</v>
      </c>
      <c r="O392" s="77"/>
      <c r="P392" s="187">
        <f>O392*H392</f>
        <v>0</v>
      </c>
      <c r="Q392" s="187">
        <v>0.0015</v>
      </c>
      <c r="R392" s="187">
        <f>Q392*H392</f>
        <v>0.0015</v>
      </c>
      <c r="S392" s="187">
        <v>0</v>
      </c>
      <c r="T392" s="188">
        <f>S392*H392</f>
        <v>0</v>
      </c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R392" s="189" t="s">
        <v>260</v>
      </c>
      <c r="AT392" s="189" t="s">
        <v>745</v>
      </c>
      <c r="AU392" s="189" t="s">
        <v>89</v>
      </c>
      <c r="AY392" s="19" t="s">
        <v>230</v>
      </c>
      <c r="BE392" s="190">
        <f>IF(N392="základní",J392,0)</f>
        <v>0</v>
      </c>
      <c r="BF392" s="190">
        <f>IF(N392="snížená",J392,0)</f>
        <v>0</v>
      </c>
      <c r="BG392" s="190">
        <f>IF(N392="zákl. přenesená",J392,0)</f>
        <v>0</v>
      </c>
      <c r="BH392" s="190">
        <f>IF(N392="sníž. přenesená",J392,0)</f>
        <v>0</v>
      </c>
      <c r="BI392" s="190">
        <f>IF(N392="nulová",J392,0)</f>
        <v>0</v>
      </c>
      <c r="BJ392" s="19" t="s">
        <v>87</v>
      </c>
      <c r="BK392" s="190">
        <f>ROUND(I392*H392,2)</f>
        <v>0</v>
      </c>
      <c r="BL392" s="19" t="s">
        <v>235</v>
      </c>
      <c r="BM392" s="189" t="s">
        <v>4497</v>
      </c>
    </row>
    <row r="393" s="2" customFormat="1">
      <c r="A393" s="38"/>
      <c r="B393" s="39"/>
      <c r="C393" s="38"/>
      <c r="D393" s="191" t="s">
        <v>237</v>
      </c>
      <c r="E393" s="38"/>
      <c r="F393" s="192" t="s">
        <v>4169</v>
      </c>
      <c r="G393" s="38"/>
      <c r="H393" s="38"/>
      <c r="I393" s="193"/>
      <c r="J393" s="38"/>
      <c r="K393" s="38"/>
      <c r="L393" s="39"/>
      <c r="M393" s="194"/>
      <c r="N393" s="195"/>
      <c r="O393" s="77"/>
      <c r="P393" s="77"/>
      <c r="Q393" s="77"/>
      <c r="R393" s="77"/>
      <c r="S393" s="77"/>
      <c r="T393" s="7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T393" s="19" t="s">
        <v>237</v>
      </c>
      <c r="AU393" s="19" t="s">
        <v>89</v>
      </c>
    </row>
    <row r="394" s="2" customFormat="1" ht="16.5" customHeight="1">
      <c r="A394" s="38"/>
      <c r="B394" s="177"/>
      <c r="C394" s="178" t="s">
        <v>950</v>
      </c>
      <c r="D394" s="178" t="s">
        <v>231</v>
      </c>
      <c r="E394" s="179" t="s">
        <v>4188</v>
      </c>
      <c r="F394" s="180" t="s">
        <v>4189</v>
      </c>
      <c r="G394" s="181" t="s">
        <v>458</v>
      </c>
      <c r="H394" s="182">
        <v>4</v>
      </c>
      <c r="I394" s="183"/>
      <c r="J394" s="184">
        <f>ROUND(I394*H394,2)</f>
        <v>0</v>
      </c>
      <c r="K394" s="180" t="s">
        <v>1</v>
      </c>
      <c r="L394" s="39"/>
      <c r="M394" s="185" t="s">
        <v>1</v>
      </c>
      <c r="N394" s="186" t="s">
        <v>44</v>
      </c>
      <c r="O394" s="77"/>
      <c r="P394" s="187">
        <f>O394*H394</f>
        <v>0</v>
      </c>
      <c r="Q394" s="187">
        <v>0.040000000000000001</v>
      </c>
      <c r="R394" s="187">
        <f>Q394*H394</f>
        <v>0.16</v>
      </c>
      <c r="S394" s="187">
        <v>0</v>
      </c>
      <c r="T394" s="188">
        <f>S394*H394</f>
        <v>0</v>
      </c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R394" s="189" t="s">
        <v>235</v>
      </c>
      <c r="AT394" s="189" t="s">
        <v>231</v>
      </c>
      <c r="AU394" s="189" t="s">
        <v>89</v>
      </c>
      <c r="AY394" s="19" t="s">
        <v>230</v>
      </c>
      <c r="BE394" s="190">
        <f>IF(N394="základní",J394,0)</f>
        <v>0</v>
      </c>
      <c r="BF394" s="190">
        <f>IF(N394="snížená",J394,0)</f>
        <v>0</v>
      </c>
      <c r="BG394" s="190">
        <f>IF(N394="zákl. přenesená",J394,0)</f>
        <v>0</v>
      </c>
      <c r="BH394" s="190">
        <f>IF(N394="sníž. přenesená",J394,0)</f>
        <v>0</v>
      </c>
      <c r="BI394" s="190">
        <f>IF(N394="nulová",J394,0)</f>
        <v>0</v>
      </c>
      <c r="BJ394" s="19" t="s">
        <v>87</v>
      </c>
      <c r="BK394" s="190">
        <f>ROUND(I394*H394,2)</f>
        <v>0</v>
      </c>
      <c r="BL394" s="19" t="s">
        <v>235</v>
      </c>
      <c r="BM394" s="189" t="s">
        <v>4498</v>
      </c>
    </row>
    <row r="395" s="2" customFormat="1">
      <c r="A395" s="38"/>
      <c r="B395" s="39"/>
      <c r="C395" s="38"/>
      <c r="D395" s="191" t="s">
        <v>237</v>
      </c>
      <c r="E395" s="38"/>
      <c r="F395" s="192" t="s">
        <v>4191</v>
      </c>
      <c r="G395" s="38"/>
      <c r="H395" s="38"/>
      <c r="I395" s="193"/>
      <c r="J395" s="38"/>
      <c r="K395" s="38"/>
      <c r="L395" s="39"/>
      <c r="M395" s="194"/>
      <c r="N395" s="195"/>
      <c r="O395" s="77"/>
      <c r="P395" s="77"/>
      <c r="Q395" s="77"/>
      <c r="R395" s="77"/>
      <c r="S395" s="77"/>
      <c r="T395" s="7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19" t="s">
        <v>237</v>
      </c>
      <c r="AU395" s="19" t="s">
        <v>89</v>
      </c>
    </row>
    <row r="396" s="13" customFormat="1">
      <c r="A396" s="13"/>
      <c r="B396" s="205"/>
      <c r="C396" s="13"/>
      <c r="D396" s="191" t="s">
        <v>519</v>
      </c>
      <c r="E396" s="206" t="s">
        <v>1</v>
      </c>
      <c r="F396" s="207" t="s">
        <v>4499</v>
      </c>
      <c r="G396" s="13"/>
      <c r="H396" s="208">
        <v>4</v>
      </c>
      <c r="I396" s="209"/>
      <c r="J396" s="13"/>
      <c r="K396" s="13"/>
      <c r="L396" s="205"/>
      <c r="M396" s="210"/>
      <c r="N396" s="211"/>
      <c r="O396" s="211"/>
      <c r="P396" s="211"/>
      <c r="Q396" s="211"/>
      <c r="R396" s="211"/>
      <c r="S396" s="211"/>
      <c r="T396" s="21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06" t="s">
        <v>519</v>
      </c>
      <c r="AU396" s="206" t="s">
        <v>89</v>
      </c>
      <c r="AV396" s="13" t="s">
        <v>89</v>
      </c>
      <c r="AW396" s="13" t="s">
        <v>35</v>
      </c>
      <c r="AX396" s="13" t="s">
        <v>79</v>
      </c>
      <c r="AY396" s="206" t="s">
        <v>230</v>
      </c>
    </row>
    <row r="397" s="14" customFormat="1">
      <c r="A397" s="14"/>
      <c r="B397" s="213"/>
      <c r="C397" s="14"/>
      <c r="D397" s="191" t="s">
        <v>519</v>
      </c>
      <c r="E397" s="214" t="s">
        <v>1</v>
      </c>
      <c r="F397" s="215" t="s">
        <v>534</v>
      </c>
      <c r="G397" s="14"/>
      <c r="H397" s="216">
        <v>4</v>
      </c>
      <c r="I397" s="217"/>
      <c r="J397" s="14"/>
      <c r="K397" s="14"/>
      <c r="L397" s="213"/>
      <c r="M397" s="218"/>
      <c r="N397" s="219"/>
      <c r="O397" s="219"/>
      <c r="P397" s="219"/>
      <c r="Q397" s="219"/>
      <c r="R397" s="219"/>
      <c r="S397" s="219"/>
      <c r="T397" s="220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14" t="s">
        <v>519</v>
      </c>
      <c r="AU397" s="214" t="s">
        <v>89</v>
      </c>
      <c r="AV397" s="14" t="s">
        <v>235</v>
      </c>
      <c r="AW397" s="14" t="s">
        <v>35</v>
      </c>
      <c r="AX397" s="14" t="s">
        <v>87</v>
      </c>
      <c r="AY397" s="214" t="s">
        <v>230</v>
      </c>
    </row>
    <row r="398" s="2" customFormat="1" ht="16.5" customHeight="1">
      <c r="A398" s="38"/>
      <c r="B398" s="177"/>
      <c r="C398" s="236" t="s">
        <v>957</v>
      </c>
      <c r="D398" s="236" t="s">
        <v>745</v>
      </c>
      <c r="E398" s="237" t="s">
        <v>4193</v>
      </c>
      <c r="F398" s="238" t="s">
        <v>4194</v>
      </c>
      <c r="G398" s="239" t="s">
        <v>458</v>
      </c>
      <c r="H398" s="240">
        <v>4</v>
      </c>
      <c r="I398" s="241"/>
      <c r="J398" s="242">
        <f>ROUND(I398*H398,2)</f>
        <v>0</v>
      </c>
      <c r="K398" s="238" t="s">
        <v>515</v>
      </c>
      <c r="L398" s="243"/>
      <c r="M398" s="244" t="s">
        <v>1</v>
      </c>
      <c r="N398" s="245" t="s">
        <v>44</v>
      </c>
      <c r="O398" s="77"/>
      <c r="P398" s="187">
        <f>O398*H398</f>
        <v>0</v>
      </c>
      <c r="Q398" s="187">
        <v>0.041099999999999998</v>
      </c>
      <c r="R398" s="187">
        <f>Q398*H398</f>
        <v>0.16439999999999999</v>
      </c>
      <c r="S398" s="187">
        <v>0</v>
      </c>
      <c r="T398" s="188">
        <f>S398*H398</f>
        <v>0</v>
      </c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R398" s="189" t="s">
        <v>260</v>
      </c>
      <c r="AT398" s="189" t="s">
        <v>745</v>
      </c>
      <c r="AU398" s="189" t="s">
        <v>89</v>
      </c>
      <c r="AY398" s="19" t="s">
        <v>230</v>
      </c>
      <c r="BE398" s="190">
        <f>IF(N398="základní",J398,0)</f>
        <v>0</v>
      </c>
      <c r="BF398" s="190">
        <f>IF(N398="snížená",J398,0)</f>
        <v>0</v>
      </c>
      <c r="BG398" s="190">
        <f>IF(N398="zákl. přenesená",J398,0)</f>
        <v>0</v>
      </c>
      <c r="BH398" s="190">
        <f>IF(N398="sníž. přenesená",J398,0)</f>
        <v>0</v>
      </c>
      <c r="BI398" s="190">
        <f>IF(N398="nulová",J398,0)</f>
        <v>0</v>
      </c>
      <c r="BJ398" s="19" t="s">
        <v>87</v>
      </c>
      <c r="BK398" s="190">
        <f>ROUND(I398*H398,2)</f>
        <v>0</v>
      </c>
      <c r="BL398" s="19" t="s">
        <v>235</v>
      </c>
      <c r="BM398" s="189" t="s">
        <v>4500</v>
      </c>
    </row>
    <row r="399" s="2" customFormat="1">
      <c r="A399" s="38"/>
      <c r="B399" s="39"/>
      <c r="C399" s="38"/>
      <c r="D399" s="191" t="s">
        <v>237</v>
      </c>
      <c r="E399" s="38"/>
      <c r="F399" s="192" t="s">
        <v>4194</v>
      </c>
      <c r="G399" s="38"/>
      <c r="H399" s="38"/>
      <c r="I399" s="193"/>
      <c r="J399" s="38"/>
      <c r="K399" s="38"/>
      <c r="L399" s="39"/>
      <c r="M399" s="194"/>
      <c r="N399" s="195"/>
      <c r="O399" s="77"/>
      <c r="P399" s="77"/>
      <c r="Q399" s="77"/>
      <c r="R399" s="77"/>
      <c r="S399" s="77"/>
      <c r="T399" s="7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T399" s="19" t="s">
        <v>237</v>
      </c>
      <c r="AU399" s="19" t="s">
        <v>89</v>
      </c>
    </row>
    <row r="400" s="2" customFormat="1">
      <c r="A400" s="38"/>
      <c r="B400" s="39"/>
      <c r="C400" s="38"/>
      <c r="D400" s="191" t="s">
        <v>279</v>
      </c>
      <c r="E400" s="38"/>
      <c r="F400" s="196" t="s">
        <v>4196</v>
      </c>
      <c r="G400" s="38"/>
      <c r="H400" s="38"/>
      <c r="I400" s="193"/>
      <c r="J400" s="38"/>
      <c r="K400" s="38"/>
      <c r="L400" s="39"/>
      <c r="M400" s="194"/>
      <c r="N400" s="195"/>
      <c r="O400" s="77"/>
      <c r="P400" s="77"/>
      <c r="Q400" s="77"/>
      <c r="R400" s="77"/>
      <c r="S400" s="77"/>
      <c r="T400" s="7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T400" s="19" t="s">
        <v>279</v>
      </c>
      <c r="AU400" s="19" t="s">
        <v>89</v>
      </c>
    </row>
    <row r="401" s="13" customFormat="1">
      <c r="A401" s="13"/>
      <c r="B401" s="205"/>
      <c r="C401" s="13"/>
      <c r="D401" s="191" t="s">
        <v>519</v>
      </c>
      <c r="E401" s="206" t="s">
        <v>1</v>
      </c>
      <c r="F401" s="207" t="s">
        <v>4499</v>
      </c>
      <c r="G401" s="13"/>
      <c r="H401" s="208">
        <v>4</v>
      </c>
      <c r="I401" s="209"/>
      <c r="J401" s="13"/>
      <c r="K401" s="13"/>
      <c r="L401" s="205"/>
      <c r="M401" s="210"/>
      <c r="N401" s="211"/>
      <c r="O401" s="211"/>
      <c r="P401" s="211"/>
      <c r="Q401" s="211"/>
      <c r="R401" s="211"/>
      <c r="S401" s="211"/>
      <c r="T401" s="21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06" t="s">
        <v>519</v>
      </c>
      <c r="AU401" s="206" t="s">
        <v>89</v>
      </c>
      <c r="AV401" s="13" t="s">
        <v>89</v>
      </c>
      <c r="AW401" s="13" t="s">
        <v>35</v>
      </c>
      <c r="AX401" s="13" t="s">
        <v>79</v>
      </c>
      <c r="AY401" s="206" t="s">
        <v>230</v>
      </c>
    </row>
    <row r="402" s="14" customFormat="1">
      <c r="A402" s="14"/>
      <c r="B402" s="213"/>
      <c r="C402" s="14"/>
      <c r="D402" s="191" t="s">
        <v>519</v>
      </c>
      <c r="E402" s="214" t="s">
        <v>1</v>
      </c>
      <c r="F402" s="215" t="s">
        <v>534</v>
      </c>
      <c r="G402" s="14"/>
      <c r="H402" s="216">
        <v>4</v>
      </c>
      <c r="I402" s="217"/>
      <c r="J402" s="14"/>
      <c r="K402" s="14"/>
      <c r="L402" s="213"/>
      <c r="M402" s="218"/>
      <c r="N402" s="219"/>
      <c r="O402" s="219"/>
      <c r="P402" s="219"/>
      <c r="Q402" s="219"/>
      <c r="R402" s="219"/>
      <c r="S402" s="219"/>
      <c r="T402" s="22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14" t="s">
        <v>519</v>
      </c>
      <c r="AU402" s="214" t="s">
        <v>89</v>
      </c>
      <c r="AV402" s="14" t="s">
        <v>235</v>
      </c>
      <c r="AW402" s="14" t="s">
        <v>35</v>
      </c>
      <c r="AX402" s="14" t="s">
        <v>87</v>
      </c>
      <c r="AY402" s="214" t="s">
        <v>230</v>
      </c>
    </row>
    <row r="403" s="2" customFormat="1" ht="16.5" customHeight="1">
      <c r="A403" s="38"/>
      <c r="B403" s="177"/>
      <c r="C403" s="236" t="s">
        <v>964</v>
      </c>
      <c r="D403" s="236" t="s">
        <v>745</v>
      </c>
      <c r="E403" s="237" t="s">
        <v>4197</v>
      </c>
      <c r="F403" s="238" t="s">
        <v>4198</v>
      </c>
      <c r="G403" s="239" t="s">
        <v>458</v>
      </c>
      <c r="H403" s="240">
        <v>4</v>
      </c>
      <c r="I403" s="241"/>
      <c r="J403" s="242">
        <f>ROUND(I403*H403,2)</f>
        <v>0</v>
      </c>
      <c r="K403" s="238" t="s">
        <v>515</v>
      </c>
      <c r="L403" s="243"/>
      <c r="M403" s="244" t="s">
        <v>1</v>
      </c>
      <c r="N403" s="245" t="s">
        <v>44</v>
      </c>
      <c r="O403" s="77"/>
      <c r="P403" s="187">
        <f>O403*H403</f>
        <v>0</v>
      </c>
      <c r="Q403" s="187">
        <v>0.00029999999999999997</v>
      </c>
      <c r="R403" s="187">
        <f>Q403*H403</f>
        <v>0.0011999999999999999</v>
      </c>
      <c r="S403" s="187">
        <v>0</v>
      </c>
      <c r="T403" s="188">
        <f>S403*H403</f>
        <v>0</v>
      </c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R403" s="189" t="s">
        <v>260</v>
      </c>
      <c r="AT403" s="189" t="s">
        <v>745</v>
      </c>
      <c r="AU403" s="189" t="s">
        <v>89</v>
      </c>
      <c r="AY403" s="19" t="s">
        <v>230</v>
      </c>
      <c r="BE403" s="190">
        <f>IF(N403="základní",J403,0)</f>
        <v>0</v>
      </c>
      <c r="BF403" s="190">
        <f>IF(N403="snížená",J403,0)</f>
        <v>0</v>
      </c>
      <c r="BG403" s="190">
        <f>IF(N403="zákl. přenesená",J403,0)</f>
        <v>0</v>
      </c>
      <c r="BH403" s="190">
        <f>IF(N403="sníž. přenesená",J403,0)</f>
        <v>0</v>
      </c>
      <c r="BI403" s="190">
        <f>IF(N403="nulová",J403,0)</f>
        <v>0</v>
      </c>
      <c r="BJ403" s="19" t="s">
        <v>87</v>
      </c>
      <c r="BK403" s="190">
        <f>ROUND(I403*H403,2)</f>
        <v>0</v>
      </c>
      <c r="BL403" s="19" t="s">
        <v>235</v>
      </c>
      <c r="BM403" s="189" t="s">
        <v>4501</v>
      </c>
    </row>
    <row r="404" s="2" customFormat="1">
      <c r="A404" s="38"/>
      <c r="B404" s="39"/>
      <c r="C404" s="38"/>
      <c r="D404" s="191" t="s">
        <v>237</v>
      </c>
      <c r="E404" s="38"/>
      <c r="F404" s="192" t="s">
        <v>4198</v>
      </c>
      <c r="G404" s="38"/>
      <c r="H404" s="38"/>
      <c r="I404" s="193"/>
      <c r="J404" s="38"/>
      <c r="K404" s="38"/>
      <c r="L404" s="39"/>
      <c r="M404" s="194"/>
      <c r="N404" s="195"/>
      <c r="O404" s="77"/>
      <c r="P404" s="77"/>
      <c r="Q404" s="77"/>
      <c r="R404" s="77"/>
      <c r="S404" s="77"/>
      <c r="T404" s="7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T404" s="19" t="s">
        <v>237</v>
      </c>
      <c r="AU404" s="19" t="s">
        <v>89</v>
      </c>
    </row>
    <row r="405" s="13" customFormat="1">
      <c r="A405" s="13"/>
      <c r="B405" s="205"/>
      <c r="C405" s="13"/>
      <c r="D405" s="191" t="s">
        <v>519</v>
      </c>
      <c r="E405" s="206" t="s">
        <v>1</v>
      </c>
      <c r="F405" s="207" t="s">
        <v>4499</v>
      </c>
      <c r="G405" s="13"/>
      <c r="H405" s="208">
        <v>4</v>
      </c>
      <c r="I405" s="209"/>
      <c r="J405" s="13"/>
      <c r="K405" s="13"/>
      <c r="L405" s="205"/>
      <c r="M405" s="210"/>
      <c r="N405" s="211"/>
      <c r="O405" s="211"/>
      <c r="P405" s="211"/>
      <c r="Q405" s="211"/>
      <c r="R405" s="211"/>
      <c r="S405" s="211"/>
      <c r="T405" s="21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06" t="s">
        <v>519</v>
      </c>
      <c r="AU405" s="206" t="s">
        <v>89</v>
      </c>
      <c r="AV405" s="13" t="s">
        <v>89</v>
      </c>
      <c r="AW405" s="13" t="s">
        <v>35</v>
      </c>
      <c r="AX405" s="13" t="s">
        <v>79</v>
      </c>
      <c r="AY405" s="206" t="s">
        <v>230</v>
      </c>
    </row>
    <row r="406" s="14" customFormat="1">
      <c r="A406" s="14"/>
      <c r="B406" s="213"/>
      <c r="C406" s="14"/>
      <c r="D406" s="191" t="s">
        <v>519</v>
      </c>
      <c r="E406" s="214" t="s">
        <v>1</v>
      </c>
      <c r="F406" s="215" t="s">
        <v>534</v>
      </c>
      <c r="G406" s="14"/>
      <c r="H406" s="216">
        <v>4</v>
      </c>
      <c r="I406" s="217"/>
      <c r="J406" s="14"/>
      <c r="K406" s="14"/>
      <c r="L406" s="213"/>
      <c r="M406" s="218"/>
      <c r="N406" s="219"/>
      <c r="O406" s="219"/>
      <c r="P406" s="219"/>
      <c r="Q406" s="219"/>
      <c r="R406" s="219"/>
      <c r="S406" s="219"/>
      <c r="T406" s="22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14" t="s">
        <v>519</v>
      </c>
      <c r="AU406" s="214" t="s">
        <v>89</v>
      </c>
      <c r="AV406" s="14" t="s">
        <v>235</v>
      </c>
      <c r="AW406" s="14" t="s">
        <v>35</v>
      </c>
      <c r="AX406" s="14" t="s">
        <v>87</v>
      </c>
      <c r="AY406" s="214" t="s">
        <v>230</v>
      </c>
    </row>
    <row r="407" s="2" customFormat="1" ht="16.5" customHeight="1">
      <c r="A407" s="38"/>
      <c r="B407" s="177"/>
      <c r="C407" s="178" t="s">
        <v>970</v>
      </c>
      <c r="D407" s="178" t="s">
        <v>231</v>
      </c>
      <c r="E407" s="179" t="s">
        <v>4200</v>
      </c>
      <c r="F407" s="180" t="s">
        <v>4201</v>
      </c>
      <c r="G407" s="181" t="s">
        <v>458</v>
      </c>
      <c r="H407" s="182">
        <v>1</v>
      </c>
      <c r="I407" s="183"/>
      <c r="J407" s="184">
        <f>ROUND(I407*H407,2)</f>
        <v>0</v>
      </c>
      <c r="K407" s="180" t="s">
        <v>515</v>
      </c>
      <c r="L407" s="39"/>
      <c r="M407" s="185" t="s">
        <v>1</v>
      </c>
      <c r="N407" s="186" t="s">
        <v>44</v>
      </c>
      <c r="O407" s="77"/>
      <c r="P407" s="187">
        <f>O407*H407</f>
        <v>0</v>
      </c>
      <c r="Q407" s="187">
        <v>0.050000000000000003</v>
      </c>
      <c r="R407" s="187">
        <f>Q407*H407</f>
        <v>0.050000000000000003</v>
      </c>
      <c r="S407" s="187">
        <v>0</v>
      </c>
      <c r="T407" s="188">
        <f>S407*H407</f>
        <v>0</v>
      </c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R407" s="189" t="s">
        <v>235</v>
      </c>
      <c r="AT407" s="189" t="s">
        <v>231</v>
      </c>
      <c r="AU407" s="189" t="s">
        <v>89</v>
      </c>
      <c r="AY407" s="19" t="s">
        <v>230</v>
      </c>
      <c r="BE407" s="190">
        <f>IF(N407="základní",J407,0)</f>
        <v>0</v>
      </c>
      <c r="BF407" s="190">
        <f>IF(N407="snížená",J407,0)</f>
        <v>0</v>
      </c>
      <c r="BG407" s="190">
        <f>IF(N407="zákl. přenesená",J407,0)</f>
        <v>0</v>
      </c>
      <c r="BH407" s="190">
        <f>IF(N407="sníž. přenesená",J407,0)</f>
        <v>0</v>
      </c>
      <c r="BI407" s="190">
        <f>IF(N407="nulová",J407,0)</f>
        <v>0</v>
      </c>
      <c r="BJ407" s="19" t="s">
        <v>87</v>
      </c>
      <c r="BK407" s="190">
        <f>ROUND(I407*H407,2)</f>
        <v>0</v>
      </c>
      <c r="BL407" s="19" t="s">
        <v>235</v>
      </c>
      <c r="BM407" s="189" t="s">
        <v>4502</v>
      </c>
    </row>
    <row r="408" s="2" customFormat="1">
      <c r="A408" s="38"/>
      <c r="B408" s="39"/>
      <c r="C408" s="38"/>
      <c r="D408" s="191" t="s">
        <v>237</v>
      </c>
      <c r="E408" s="38"/>
      <c r="F408" s="192" t="s">
        <v>4203</v>
      </c>
      <c r="G408" s="38"/>
      <c r="H408" s="38"/>
      <c r="I408" s="193"/>
      <c r="J408" s="38"/>
      <c r="K408" s="38"/>
      <c r="L408" s="39"/>
      <c r="M408" s="194"/>
      <c r="N408" s="195"/>
      <c r="O408" s="77"/>
      <c r="P408" s="77"/>
      <c r="Q408" s="77"/>
      <c r="R408" s="77"/>
      <c r="S408" s="77"/>
      <c r="T408" s="7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T408" s="19" t="s">
        <v>237</v>
      </c>
      <c r="AU408" s="19" t="s">
        <v>89</v>
      </c>
    </row>
    <row r="409" s="2" customFormat="1">
      <c r="A409" s="38"/>
      <c r="B409" s="39"/>
      <c r="C409" s="38"/>
      <c r="D409" s="199" t="s">
        <v>397</v>
      </c>
      <c r="E409" s="38"/>
      <c r="F409" s="200" t="s">
        <v>4204</v>
      </c>
      <c r="G409" s="38"/>
      <c r="H409" s="38"/>
      <c r="I409" s="193"/>
      <c r="J409" s="38"/>
      <c r="K409" s="38"/>
      <c r="L409" s="39"/>
      <c r="M409" s="194"/>
      <c r="N409" s="195"/>
      <c r="O409" s="77"/>
      <c r="P409" s="77"/>
      <c r="Q409" s="77"/>
      <c r="R409" s="77"/>
      <c r="S409" s="77"/>
      <c r="T409" s="7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T409" s="19" t="s">
        <v>397</v>
      </c>
      <c r="AU409" s="19" t="s">
        <v>89</v>
      </c>
    </row>
    <row r="410" s="13" customFormat="1">
      <c r="A410" s="13"/>
      <c r="B410" s="205"/>
      <c r="C410" s="13"/>
      <c r="D410" s="191" t="s">
        <v>519</v>
      </c>
      <c r="E410" s="206" t="s">
        <v>1</v>
      </c>
      <c r="F410" s="207" t="s">
        <v>4401</v>
      </c>
      <c r="G410" s="13"/>
      <c r="H410" s="208">
        <v>1</v>
      </c>
      <c r="I410" s="209"/>
      <c r="J410" s="13"/>
      <c r="K410" s="13"/>
      <c r="L410" s="205"/>
      <c r="M410" s="210"/>
      <c r="N410" s="211"/>
      <c r="O410" s="211"/>
      <c r="P410" s="211"/>
      <c r="Q410" s="211"/>
      <c r="R410" s="211"/>
      <c r="S410" s="211"/>
      <c r="T410" s="21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06" t="s">
        <v>519</v>
      </c>
      <c r="AU410" s="206" t="s">
        <v>89</v>
      </c>
      <c r="AV410" s="13" t="s">
        <v>89</v>
      </c>
      <c r="AW410" s="13" t="s">
        <v>35</v>
      </c>
      <c r="AX410" s="13" t="s">
        <v>79</v>
      </c>
      <c r="AY410" s="206" t="s">
        <v>230</v>
      </c>
    </row>
    <row r="411" s="14" customFormat="1">
      <c r="A411" s="14"/>
      <c r="B411" s="213"/>
      <c r="C411" s="14"/>
      <c r="D411" s="191" t="s">
        <v>519</v>
      </c>
      <c r="E411" s="214" t="s">
        <v>1</v>
      </c>
      <c r="F411" s="215" t="s">
        <v>534</v>
      </c>
      <c r="G411" s="14"/>
      <c r="H411" s="216">
        <v>1</v>
      </c>
      <c r="I411" s="217"/>
      <c r="J411" s="14"/>
      <c r="K411" s="14"/>
      <c r="L411" s="213"/>
      <c r="M411" s="218"/>
      <c r="N411" s="219"/>
      <c r="O411" s="219"/>
      <c r="P411" s="219"/>
      <c r="Q411" s="219"/>
      <c r="R411" s="219"/>
      <c r="S411" s="219"/>
      <c r="T411" s="220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14" t="s">
        <v>519</v>
      </c>
      <c r="AU411" s="214" t="s">
        <v>89</v>
      </c>
      <c r="AV411" s="14" t="s">
        <v>235</v>
      </c>
      <c r="AW411" s="14" t="s">
        <v>35</v>
      </c>
      <c r="AX411" s="14" t="s">
        <v>87</v>
      </c>
      <c r="AY411" s="214" t="s">
        <v>230</v>
      </c>
    </row>
    <row r="412" s="2" customFormat="1" ht="16.5" customHeight="1">
      <c r="A412" s="38"/>
      <c r="B412" s="177"/>
      <c r="C412" s="236" t="s">
        <v>977</v>
      </c>
      <c r="D412" s="236" t="s">
        <v>745</v>
      </c>
      <c r="E412" s="237" t="s">
        <v>4205</v>
      </c>
      <c r="F412" s="238" t="s">
        <v>4206</v>
      </c>
      <c r="G412" s="239" t="s">
        <v>458</v>
      </c>
      <c r="H412" s="240">
        <v>1</v>
      </c>
      <c r="I412" s="241"/>
      <c r="J412" s="242">
        <f>ROUND(I412*H412,2)</f>
        <v>0</v>
      </c>
      <c r="K412" s="238" t="s">
        <v>515</v>
      </c>
      <c r="L412" s="243"/>
      <c r="M412" s="244" t="s">
        <v>1</v>
      </c>
      <c r="N412" s="245" t="s">
        <v>44</v>
      </c>
      <c r="O412" s="77"/>
      <c r="P412" s="187">
        <f>O412*H412</f>
        <v>0</v>
      </c>
      <c r="Q412" s="187">
        <v>0.029499999999999998</v>
      </c>
      <c r="R412" s="187">
        <f>Q412*H412</f>
        <v>0.029499999999999998</v>
      </c>
      <c r="S412" s="187">
        <v>0</v>
      </c>
      <c r="T412" s="188">
        <f>S412*H412</f>
        <v>0</v>
      </c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R412" s="189" t="s">
        <v>260</v>
      </c>
      <c r="AT412" s="189" t="s">
        <v>745</v>
      </c>
      <c r="AU412" s="189" t="s">
        <v>89</v>
      </c>
      <c r="AY412" s="19" t="s">
        <v>230</v>
      </c>
      <c r="BE412" s="190">
        <f>IF(N412="základní",J412,0)</f>
        <v>0</v>
      </c>
      <c r="BF412" s="190">
        <f>IF(N412="snížená",J412,0)</f>
        <v>0</v>
      </c>
      <c r="BG412" s="190">
        <f>IF(N412="zákl. přenesená",J412,0)</f>
        <v>0</v>
      </c>
      <c r="BH412" s="190">
        <f>IF(N412="sníž. přenesená",J412,0)</f>
        <v>0</v>
      </c>
      <c r="BI412" s="190">
        <f>IF(N412="nulová",J412,0)</f>
        <v>0</v>
      </c>
      <c r="BJ412" s="19" t="s">
        <v>87</v>
      </c>
      <c r="BK412" s="190">
        <f>ROUND(I412*H412,2)</f>
        <v>0</v>
      </c>
      <c r="BL412" s="19" t="s">
        <v>235</v>
      </c>
      <c r="BM412" s="189" t="s">
        <v>4503</v>
      </c>
    </row>
    <row r="413" s="2" customFormat="1">
      <c r="A413" s="38"/>
      <c r="B413" s="39"/>
      <c r="C413" s="38"/>
      <c r="D413" s="191" t="s">
        <v>237</v>
      </c>
      <c r="E413" s="38"/>
      <c r="F413" s="192" t="s">
        <v>4206</v>
      </c>
      <c r="G413" s="38"/>
      <c r="H413" s="38"/>
      <c r="I413" s="193"/>
      <c r="J413" s="38"/>
      <c r="K413" s="38"/>
      <c r="L413" s="39"/>
      <c r="M413" s="194"/>
      <c r="N413" s="195"/>
      <c r="O413" s="77"/>
      <c r="P413" s="77"/>
      <c r="Q413" s="77"/>
      <c r="R413" s="77"/>
      <c r="S413" s="77"/>
      <c r="T413" s="7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T413" s="19" t="s">
        <v>237</v>
      </c>
      <c r="AU413" s="19" t="s">
        <v>89</v>
      </c>
    </row>
    <row r="414" s="2" customFormat="1">
      <c r="A414" s="38"/>
      <c r="B414" s="39"/>
      <c r="C414" s="38"/>
      <c r="D414" s="191" t="s">
        <v>279</v>
      </c>
      <c r="E414" s="38"/>
      <c r="F414" s="196" t="s">
        <v>4208</v>
      </c>
      <c r="G414" s="38"/>
      <c r="H414" s="38"/>
      <c r="I414" s="193"/>
      <c r="J414" s="38"/>
      <c r="K414" s="38"/>
      <c r="L414" s="39"/>
      <c r="M414" s="194"/>
      <c r="N414" s="195"/>
      <c r="O414" s="77"/>
      <c r="P414" s="77"/>
      <c r="Q414" s="77"/>
      <c r="R414" s="77"/>
      <c r="S414" s="77"/>
      <c r="T414" s="7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T414" s="19" t="s">
        <v>279</v>
      </c>
      <c r="AU414" s="19" t="s">
        <v>89</v>
      </c>
    </row>
    <row r="415" s="13" customFormat="1">
      <c r="A415" s="13"/>
      <c r="B415" s="205"/>
      <c r="C415" s="13"/>
      <c r="D415" s="191" t="s">
        <v>519</v>
      </c>
      <c r="E415" s="206" t="s">
        <v>1</v>
      </c>
      <c r="F415" s="207" t="s">
        <v>4401</v>
      </c>
      <c r="G415" s="13"/>
      <c r="H415" s="208">
        <v>1</v>
      </c>
      <c r="I415" s="209"/>
      <c r="J415" s="13"/>
      <c r="K415" s="13"/>
      <c r="L415" s="205"/>
      <c r="M415" s="210"/>
      <c r="N415" s="211"/>
      <c r="O415" s="211"/>
      <c r="P415" s="211"/>
      <c r="Q415" s="211"/>
      <c r="R415" s="211"/>
      <c r="S415" s="211"/>
      <c r="T415" s="21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06" t="s">
        <v>519</v>
      </c>
      <c r="AU415" s="206" t="s">
        <v>89</v>
      </c>
      <c r="AV415" s="13" t="s">
        <v>89</v>
      </c>
      <c r="AW415" s="13" t="s">
        <v>35</v>
      </c>
      <c r="AX415" s="13" t="s">
        <v>79</v>
      </c>
      <c r="AY415" s="206" t="s">
        <v>230</v>
      </c>
    </row>
    <row r="416" s="14" customFormat="1">
      <c r="A416" s="14"/>
      <c r="B416" s="213"/>
      <c r="C416" s="14"/>
      <c r="D416" s="191" t="s">
        <v>519</v>
      </c>
      <c r="E416" s="214" t="s">
        <v>1</v>
      </c>
      <c r="F416" s="215" t="s">
        <v>534</v>
      </c>
      <c r="G416" s="14"/>
      <c r="H416" s="216">
        <v>1</v>
      </c>
      <c r="I416" s="217"/>
      <c r="J416" s="14"/>
      <c r="K416" s="14"/>
      <c r="L416" s="213"/>
      <c r="M416" s="218"/>
      <c r="N416" s="219"/>
      <c r="O416" s="219"/>
      <c r="P416" s="219"/>
      <c r="Q416" s="219"/>
      <c r="R416" s="219"/>
      <c r="S416" s="219"/>
      <c r="T416" s="220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14" t="s">
        <v>519</v>
      </c>
      <c r="AU416" s="214" t="s">
        <v>89</v>
      </c>
      <c r="AV416" s="14" t="s">
        <v>235</v>
      </c>
      <c r="AW416" s="14" t="s">
        <v>35</v>
      </c>
      <c r="AX416" s="14" t="s">
        <v>87</v>
      </c>
      <c r="AY416" s="214" t="s">
        <v>230</v>
      </c>
    </row>
    <row r="417" s="2" customFormat="1" ht="16.5" customHeight="1">
      <c r="A417" s="38"/>
      <c r="B417" s="177"/>
      <c r="C417" s="236" t="s">
        <v>984</v>
      </c>
      <c r="D417" s="236" t="s">
        <v>745</v>
      </c>
      <c r="E417" s="237" t="s">
        <v>4209</v>
      </c>
      <c r="F417" s="238" t="s">
        <v>4210</v>
      </c>
      <c r="G417" s="239" t="s">
        <v>458</v>
      </c>
      <c r="H417" s="240">
        <v>1</v>
      </c>
      <c r="I417" s="241"/>
      <c r="J417" s="242">
        <f>ROUND(I417*H417,2)</f>
        <v>0</v>
      </c>
      <c r="K417" s="238" t="s">
        <v>515</v>
      </c>
      <c r="L417" s="243"/>
      <c r="M417" s="244" t="s">
        <v>1</v>
      </c>
      <c r="N417" s="245" t="s">
        <v>44</v>
      </c>
      <c r="O417" s="77"/>
      <c r="P417" s="187">
        <f>O417*H417</f>
        <v>0</v>
      </c>
      <c r="Q417" s="187">
        <v>0.0025000000000000001</v>
      </c>
      <c r="R417" s="187">
        <f>Q417*H417</f>
        <v>0.0025000000000000001</v>
      </c>
      <c r="S417" s="187">
        <v>0</v>
      </c>
      <c r="T417" s="188">
        <f>S417*H417</f>
        <v>0</v>
      </c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R417" s="189" t="s">
        <v>260</v>
      </c>
      <c r="AT417" s="189" t="s">
        <v>745</v>
      </c>
      <c r="AU417" s="189" t="s">
        <v>89</v>
      </c>
      <c r="AY417" s="19" t="s">
        <v>230</v>
      </c>
      <c r="BE417" s="190">
        <f>IF(N417="základní",J417,0)</f>
        <v>0</v>
      </c>
      <c r="BF417" s="190">
        <f>IF(N417="snížená",J417,0)</f>
        <v>0</v>
      </c>
      <c r="BG417" s="190">
        <f>IF(N417="zákl. přenesená",J417,0)</f>
        <v>0</v>
      </c>
      <c r="BH417" s="190">
        <f>IF(N417="sníž. přenesená",J417,0)</f>
        <v>0</v>
      </c>
      <c r="BI417" s="190">
        <f>IF(N417="nulová",J417,0)</f>
        <v>0</v>
      </c>
      <c r="BJ417" s="19" t="s">
        <v>87</v>
      </c>
      <c r="BK417" s="190">
        <f>ROUND(I417*H417,2)</f>
        <v>0</v>
      </c>
      <c r="BL417" s="19" t="s">
        <v>235</v>
      </c>
      <c r="BM417" s="189" t="s">
        <v>4504</v>
      </c>
    </row>
    <row r="418" s="2" customFormat="1">
      <c r="A418" s="38"/>
      <c r="B418" s="39"/>
      <c r="C418" s="38"/>
      <c r="D418" s="191" t="s">
        <v>237</v>
      </c>
      <c r="E418" s="38"/>
      <c r="F418" s="192" t="s">
        <v>4210</v>
      </c>
      <c r="G418" s="38"/>
      <c r="H418" s="38"/>
      <c r="I418" s="193"/>
      <c r="J418" s="38"/>
      <c r="K418" s="38"/>
      <c r="L418" s="39"/>
      <c r="M418" s="194"/>
      <c r="N418" s="195"/>
      <c r="O418" s="77"/>
      <c r="P418" s="77"/>
      <c r="Q418" s="77"/>
      <c r="R418" s="77"/>
      <c r="S418" s="77"/>
      <c r="T418" s="7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T418" s="19" t="s">
        <v>237</v>
      </c>
      <c r="AU418" s="19" t="s">
        <v>89</v>
      </c>
    </row>
    <row r="419" s="13" customFormat="1">
      <c r="A419" s="13"/>
      <c r="B419" s="205"/>
      <c r="C419" s="13"/>
      <c r="D419" s="191" t="s">
        <v>519</v>
      </c>
      <c r="E419" s="206" t="s">
        <v>1</v>
      </c>
      <c r="F419" s="207" t="s">
        <v>4401</v>
      </c>
      <c r="G419" s="13"/>
      <c r="H419" s="208">
        <v>1</v>
      </c>
      <c r="I419" s="209"/>
      <c r="J419" s="13"/>
      <c r="K419" s="13"/>
      <c r="L419" s="205"/>
      <c r="M419" s="210"/>
      <c r="N419" s="211"/>
      <c r="O419" s="211"/>
      <c r="P419" s="211"/>
      <c r="Q419" s="211"/>
      <c r="R419" s="211"/>
      <c r="S419" s="211"/>
      <c r="T419" s="21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06" t="s">
        <v>519</v>
      </c>
      <c r="AU419" s="206" t="s">
        <v>89</v>
      </c>
      <c r="AV419" s="13" t="s">
        <v>89</v>
      </c>
      <c r="AW419" s="13" t="s">
        <v>35</v>
      </c>
      <c r="AX419" s="13" t="s">
        <v>79</v>
      </c>
      <c r="AY419" s="206" t="s">
        <v>230</v>
      </c>
    </row>
    <row r="420" s="14" customFormat="1">
      <c r="A420" s="14"/>
      <c r="B420" s="213"/>
      <c r="C420" s="14"/>
      <c r="D420" s="191" t="s">
        <v>519</v>
      </c>
      <c r="E420" s="214" t="s">
        <v>1</v>
      </c>
      <c r="F420" s="215" t="s">
        <v>534</v>
      </c>
      <c r="G420" s="14"/>
      <c r="H420" s="216">
        <v>1</v>
      </c>
      <c r="I420" s="217"/>
      <c r="J420" s="14"/>
      <c r="K420" s="14"/>
      <c r="L420" s="213"/>
      <c r="M420" s="218"/>
      <c r="N420" s="219"/>
      <c r="O420" s="219"/>
      <c r="P420" s="219"/>
      <c r="Q420" s="219"/>
      <c r="R420" s="219"/>
      <c r="S420" s="219"/>
      <c r="T420" s="220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14" t="s">
        <v>519</v>
      </c>
      <c r="AU420" s="214" t="s">
        <v>89</v>
      </c>
      <c r="AV420" s="14" t="s">
        <v>235</v>
      </c>
      <c r="AW420" s="14" t="s">
        <v>35</v>
      </c>
      <c r="AX420" s="14" t="s">
        <v>87</v>
      </c>
      <c r="AY420" s="214" t="s">
        <v>230</v>
      </c>
    </row>
    <row r="421" s="2" customFormat="1" ht="16.5" customHeight="1">
      <c r="A421" s="38"/>
      <c r="B421" s="177"/>
      <c r="C421" s="178" t="s">
        <v>991</v>
      </c>
      <c r="D421" s="178" t="s">
        <v>231</v>
      </c>
      <c r="E421" s="179" t="s">
        <v>4212</v>
      </c>
      <c r="F421" s="180" t="s">
        <v>4213</v>
      </c>
      <c r="G421" s="181" t="s">
        <v>458</v>
      </c>
      <c r="H421" s="182">
        <v>5</v>
      </c>
      <c r="I421" s="183"/>
      <c r="J421" s="184">
        <f>ROUND(I421*H421,2)</f>
        <v>0</v>
      </c>
      <c r="K421" s="180" t="s">
        <v>1</v>
      </c>
      <c r="L421" s="39"/>
      <c r="M421" s="185" t="s">
        <v>1</v>
      </c>
      <c r="N421" s="186" t="s">
        <v>44</v>
      </c>
      <c r="O421" s="77"/>
      <c r="P421" s="187">
        <f>O421*H421</f>
        <v>0</v>
      </c>
      <c r="Q421" s="187">
        <v>0</v>
      </c>
      <c r="R421" s="187">
        <f>Q421*H421</f>
        <v>0</v>
      </c>
      <c r="S421" s="187">
        <v>0</v>
      </c>
      <c r="T421" s="188">
        <f>S421*H421</f>
        <v>0</v>
      </c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R421" s="189" t="s">
        <v>970</v>
      </c>
      <c r="AT421" s="189" t="s">
        <v>231</v>
      </c>
      <c r="AU421" s="189" t="s">
        <v>89</v>
      </c>
      <c r="AY421" s="19" t="s">
        <v>230</v>
      </c>
      <c r="BE421" s="190">
        <f>IF(N421="základní",J421,0)</f>
        <v>0</v>
      </c>
      <c r="BF421" s="190">
        <f>IF(N421="snížená",J421,0)</f>
        <v>0</v>
      </c>
      <c r="BG421" s="190">
        <f>IF(N421="zákl. přenesená",J421,0)</f>
        <v>0</v>
      </c>
      <c r="BH421" s="190">
        <f>IF(N421="sníž. přenesená",J421,0)</f>
        <v>0</v>
      </c>
      <c r="BI421" s="190">
        <f>IF(N421="nulová",J421,0)</f>
        <v>0</v>
      </c>
      <c r="BJ421" s="19" t="s">
        <v>87</v>
      </c>
      <c r="BK421" s="190">
        <f>ROUND(I421*H421,2)</f>
        <v>0</v>
      </c>
      <c r="BL421" s="19" t="s">
        <v>970</v>
      </c>
      <c r="BM421" s="189" t="s">
        <v>4505</v>
      </c>
    </row>
    <row r="422" s="2" customFormat="1">
      <c r="A422" s="38"/>
      <c r="B422" s="39"/>
      <c r="C422" s="38"/>
      <c r="D422" s="191" t="s">
        <v>237</v>
      </c>
      <c r="E422" s="38"/>
      <c r="F422" s="192" t="s">
        <v>4213</v>
      </c>
      <c r="G422" s="38"/>
      <c r="H422" s="38"/>
      <c r="I422" s="193"/>
      <c r="J422" s="38"/>
      <c r="K422" s="38"/>
      <c r="L422" s="39"/>
      <c r="M422" s="194"/>
      <c r="N422" s="195"/>
      <c r="O422" s="77"/>
      <c r="P422" s="77"/>
      <c r="Q422" s="77"/>
      <c r="R422" s="77"/>
      <c r="S422" s="77"/>
      <c r="T422" s="7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T422" s="19" t="s">
        <v>237</v>
      </c>
      <c r="AU422" s="19" t="s">
        <v>89</v>
      </c>
    </row>
    <row r="423" s="2" customFormat="1" ht="16.5" customHeight="1">
      <c r="A423" s="38"/>
      <c r="B423" s="177"/>
      <c r="C423" s="178" t="s">
        <v>998</v>
      </c>
      <c r="D423" s="178" t="s">
        <v>231</v>
      </c>
      <c r="E423" s="179" t="s">
        <v>4215</v>
      </c>
      <c r="F423" s="180" t="s">
        <v>4216</v>
      </c>
      <c r="G423" s="181" t="s">
        <v>458</v>
      </c>
      <c r="H423" s="182">
        <v>15</v>
      </c>
      <c r="I423" s="183"/>
      <c r="J423" s="184">
        <f>ROUND(I423*H423,2)</f>
        <v>0</v>
      </c>
      <c r="K423" s="180" t="s">
        <v>1</v>
      </c>
      <c r="L423" s="39"/>
      <c r="M423" s="185" t="s">
        <v>1</v>
      </c>
      <c r="N423" s="186" t="s">
        <v>44</v>
      </c>
      <c r="O423" s="77"/>
      <c r="P423" s="187">
        <f>O423*H423</f>
        <v>0</v>
      </c>
      <c r="Q423" s="187">
        <v>0.025000000000000001</v>
      </c>
      <c r="R423" s="187">
        <f>Q423*H423</f>
        <v>0.375</v>
      </c>
      <c r="S423" s="187">
        <v>0</v>
      </c>
      <c r="T423" s="188">
        <f>S423*H423</f>
        <v>0</v>
      </c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R423" s="189" t="s">
        <v>235</v>
      </c>
      <c r="AT423" s="189" t="s">
        <v>231</v>
      </c>
      <c r="AU423" s="189" t="s">
        <v>89</v>
      </c>
      <c r="AY423" s="19" t="s">
        <v>230</v>
      </c>
      <c r="BE423" s="190">
        <f>IF(N423="základní",J423,0)</f>
        <v>0</v>
      </c>
      <c r="BF423" s="190">
        <f>IF(N423="snížená",J423,0)</f>
        <v>0</v>
      </c>
      <c r="BG423" s="190">
        <f>IF(N423="zákl. přenesená",J423,0)</f>
        <v>0</v>
      </c>
      <c r="BH423" s="190">
        <f>IF(N423="sníž. přenesená",J423,0)</f>
        <v>0</v>
      </c>
      <c r="BI423" s="190">
        <f>IF(N423="nulová",J423,0)</f>
        <v>0</v>
      </c>
      <c r="BJ423" s="19" t="s">
        <v>87</v>
      </c>
      <c r="BK423" s="190">
        <f>ROUND(I423*H423,2)</f>
        <v>0</v>
      </c>
      <c r="BL423" s="19" t="s">
        <v>235</v>
      </c>
      <c r="BM423" s="189" t="s">
        <v>4506</v>
      </c>
    </row>
    <row r="424" s="2" customFormat="1">
      <c r="A424" s="38"/>
      <c r="B424" s="39"/>
      <c r="C424" s="38"/>
      <c r="D424" s="191" t="s">
        <v>237</v>
      </c>
      <c r="E424" s="38"/>
      <c r="F424" s="192" t="s">
        <v>4216</v>
      </c>
      <c r="G424" s="38"/>
      <c r="H424" s="38"/>
      <c r="I424" s="193"/>
      <c r="J424" s="38"/>
      <c r="K424" s="38"/>
      <c r="L424" s="39"/>
      <c r="M424" s="194"/>
      <c r="N424" s="195"/>
      <c r="O424" s="77"/>
      <c r="P424" s="77"/>
      <c r="Q424" s="77"/>
      <c r="R424" s="77"/>
      <c r="S424" s="77"/>
      <c r="T424" s="7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T424" s="19" t="s">
        <v>237</v>
      </c>
      <c r="AU424" s="19" t="s">
        <v>89</v>
      </c>
    </row>
    <row r="425" s="13" customFormat="1">
      <c r="A425" s="13"/>
      <c r="B425" s="205"/>
      <c r="C425" s="13"/>
      <c r="D425" s="191" t="s">
        <v>519</v>
      </c>
      <c r="E425" s="206" t="s">
        <v>1</v>
      </c>
      <c r="F425" s="207" t="s">
        <v>4507</v>
      </c>
      <c r="G425" s="13"/>
      <c r="H425" s="208">
        <v>15</v>
      </c>
      <c r="I425" s="209"/>
      <c r="J425" s="13"/>
      <c r="K425" s="13"/>
      <c r="L425" s="205"/>
      <c r="M425" s="210"/>
      <c r="N425" s="211"/>
      <c r="O425" s="211"/>
      <c r="P425" s="211"/>
      <c r="Q425" s="211"/>
      <c r="R425" s="211"/>
      <c r="S425" s="211"/>
      <c r="T425" s="21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06" t="s">
        <v>519</v>
      </c>
      <c r="AU425" s="206" t="s">
        <v>89</v>
      </c>
      <c r="AV425" s="13" t="s">
        <v>89</v>
      </c>
      <c r="AW425" s="13" t="s">
        <v>35</v>
      </c>
      <c r="AX425" s="13" t="s">
        <v>79</v>
      </c>
      <c r="AY425" s="206" t="s">
        <v>230</v>
      </c>
    </row>
    <row r="426" s="14" customFormat="1">
      <c r="A426" s="14"/>
      <c r="B426" s="213"/>
      <c r="C426" s="14"/>
      <c r="D426" s="191" t="s">
        <v>519</v>
      </c>
      <c r="E426" s="214" t="s">
        <v>1</v>
      </c>
      <c r="F426" s="215" t="s">
        <v>534</v>
      </c>
      <c r="G426" s="14"/>
      <c r="H426" s="216">
        <v>15</v>
      </c>
      <c r="I426" s="217"/>
      <c r="J426" s="14"/>
      <c r="K426" s="14"/>
      <c r="L426" s="213"/>
      <c r="M426" s="218"/>
      <c r="N426" s="219"/>
      <c r="O426" s="219"/>
      <c r="P426" s="219"/>
      <c r="Q426" s="219"/>
      <c r="R426" s="219"/>
      <c r="S426" s="219"/>
      <c r="T426" s="220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14" t="s">
        <v>519</v>
      </c>
      <c r="AU426" s="214" t="s">
        <v>89</v>
      </c>
      <c r="AV426" s="14" t="s">
        <v>235</v>
      </c>
      <c r="AW426" s="14" t="s">
        <v>35</v>
      </c>
      <c r="AX426" s="14" t="s">
        <v>87</v>
      </c>
      <c r="AY426" s="214" t="s">
        <v>230</v>
      </c>
    </row>
    <row r="427" s="2" customFormat="1" ht="24.15" customHeight="1">
      <c r="A427" s="38"/>
      <c r="B427" s="177"/>
      <c r="C427" s="178" t="s">
        <v>1005</v>
      </c>
      <c r="D427" s="178" t="s">
        <v>231</v>
      </c>
      <c r="E427" s="179" t="s">
        <v>4219</v>
      </c>
      <c r="F427" s="180" t="s">
        <v>4220</v>
      </c>
      <c r="G427" s="181" t="s">
        <v>458</v>
      </c>
      <c r="H427" s="182">
        <v>1</v>
      </c>
      <c r="I427" s="183"/>
      <c r="J427" s="184">
        <f>ROUND(I427*H427,2)</f>
        <v>0</v>
      </c>
      <c r="K427" s="180" t="s">
        <v>1</v>
      </c>
      <c r="L427" s="39"/>
      <c r="M427" s="185" t="s">
        <v>1</v>
      </c>
      <c r="N427" s="186" t="s">
        <v>44</v>
      </c>
      <c r="O427" s="77"/>
      <c r="P427" s="187">
        <f>O427*H427</f>
        <v>0</v>
      </c>
      <c r="Q427" s="187">
        <v>0.0060000000000000001</v>
      </c>
      <c r="R427" s="187">
        <f>Q427*H427</f>
        <v>0.0060000000000000001</v>
      </c>
      <c r="S427" s="187">
        <v>0</v>
      </c>
      <c r="T427" s="188">
        <f>S427*H427</f>
        <v>0</v>
      </c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R427" s="189" t="s">
        <v>235</v>
      </c>
      <c r="AT427" s="189" t="s">
        <v>231</v>
      </c>
      <c r="AU427" s="189" t="s">
        <v>89</v>
      </c>
      <c r="AY427" s="19" t="s">
        <v>230</v>
      </c>
      <c r="BE427" s="190">
        <f>IF(N427="základní",J427,0)</f>
        <v>0</v>
      </c>
      <c r="BF427" s="190">
        <f>IF(N427="snížená",J427,0)</f>
        <v>0</v>
      </c>
      <c r="BG427" s="190">
        <f>IF(N427="zákl. přenesená",J427,0)</f>
        <v>0</v>
      </c>
      <c r="BH427" s="190">
        <f>IF(N427="sníž. přenesená",J427,0)</f>
        <v>0</v>
      </c>
      <c r="BI427" s="190">
        <f>IF(N427="nulová",J427,0)</f>
        <v>0</v>
      </c>
      <c r="BJ427" s="19" t="s">
        <v>87</v>
      </c>
      <c r="BK427" s="190">
        <f>ROUND(I427*H427,2)</f>
        <v>0</v>
      </c>
      <c r="BL427" s="19" t="s">
        <v>235</v>
      </c>
      <c r="BM427" s="189" t="s">
        <v>4508</v>
      </c>
    </row>
    <row r="428" s="2" customFormat="1">
      <c r="A428" s="38"/>
      <c r="B428" s="39"/>
      <c r="C428" s="38"/>
      <c r="D428" s="191" t="s">
        <v>237</v>
      </c>
      <c r="E428" s="38"/>
      <c r="F428" s="192" t="s">
        <v>4220</v>
      </c>
      <c r="G428" s="38"/>
      <c r="H428" s="38"/>
      <c r="I428" s="193"/>
      <c r="J428" s="38"/>
      <c r="K428" s="38"/>
      <c r="L428" s="39"/>
      <c r="M428" s="194"/>
      <c r="N428" s="195"/>
      <c r="O428" s="77"/>
      <c r="P428" s="77"/>
      <c r="Q428" s="77"/>
      <c r="R428" s="77"/>
      <c r="S428" s="77"/>
      <c r="T428" s="7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T428" s="19" t="s">
        <v>237</v>
      </c>
      <c r="AU428" s="19" t="s">
        <v>89</v>
      </c>
    </row>
    <row r="429" s="13" customFormat="1">
      <c r="A429" s="13"/>
      <c r="B429" s="205"/>
      <c r="C429" s="13"/>
      <c r="D429" s="191" t="s">
        <v>519</v>
      </c>
      <c r="E429" s="206" t="s">
        <v>1</v>
      </c>
      <c r="F429" s="207" t="s">
        <v>4401</v>
      </c>
      <c r="G429" s="13"/>
      <c r="H429" s="208">
        <v>1</v>
      </c>
      <c r="I429" s="209"/>
      <c r="J429" s="13"/>
      <c r="K429" s="13"/>
      <c r="L429" s="205"/>
      <c r="M429" s="210"/>
      <c r="N429" s="211"/>
      <c r="O429" s="211"/>
      <c r="P429" s="211"/>
      <c r="Q429" s="211"/>
      <c r="R429" s="211"/>
      <c r="S429" s="211"/>
      <c r="T429" s="21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06" t="s">
        <v>519</v>
      </c>
      <c r="AU429" s="206" t="s">
        <v>89</v>
      </c>
      <c r="AV429" s="13" t="s">
        <v>89</v>
      </c>
      <c r="AW429" s="13" t="s">
        <v>35</v>
      </c>
      <c r="AX429" s="13" t="s">
        <v>79</v>
      </c>
      <c r="AY429" s="206" t="s">
        <v>230</v>
      </c>
    </row>
    <row r="430" s="14" customFormat="1">
      <c r="A430" s="14"/>
      <c r="B430" s="213"/>
      <c r="C430" s="14"/>
      <c r="D430" s="191" t="s">
        <v>519</v>
      </c>
      <c r="E430" s="214" t="s">
        <v>1</v>
      </c>
      <c r="F430" s="215" t="s">
        <v>534</v>
      </c>
      <c r="G430" s="14"/>
      <c r="H430" s="216">
        <v>1</v>
      </c>
      <c r="I430" s="217"/>
      <c r="J430" s="14"/>
      <c r="K430" s="14"/>
      <c r="L430" s="213"/>
      <c r="M430" s="218"/>
      <c r="N430" s="219"/>
      <c r="O430" s="219"/>
      <c r="P430" s="219"/>
      <c r="Q430" s="219"/>
      <c r="R430" s="219"/>
      <c r="S430" s="219"/>
      <c r="T430" s="220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14" t="s">
        <v>519</v>
      </c>
      <c r="AU430" s="214" t="s">
        <v>89</v>
      </c>
      <c r="AV430" s="14" t="s">
        <v>235</v>
      </c>
      <c r="AW430" s="14" t="s">
        <v>35</v>
      </c>
      <c r="AX430" s="14" t="s">
        <v>87</v>
      </c>
      <c r="AY430" s="214" t="s">
        <v>230</v>
      </c>
    </row>
    <row r="431" s="2" customFormat="1" ht="24.15" customHeight="1">
      <c r="A431" s="38"/>
      <c r="B431" s="177"/>
      <c r="C431" s="178" t="s">
        <v>1011</v>
      </c>
      <c r="D431" s="178" t="s">
        <v>231</v>
      </c>
      <c r="E431" s="179" t="s">
        <v>4509</v>
      </c>
      <c r="F431" s="180" t="s">
        <v>4510</v>
      </c>
      <c r="G431" s="181" t="s">
        <v>458</v>
      </c>
      <c r="H431" s="182">
        <v>3</v>
      </c>
      <c r="I431" s="183"/>
      <c r="J431" s="184">
        <f>ROUND(I431*H431,2)</f>
        <v>0</v>
      </c>
      <c r="K431" s="180" t="s">
        <v>1</v>
      </c>
      <c r="L431" s="39"/>
      <c r="M431" s="185" t="s">
        <v>1</v>
      </c>
      <c r="N431" s="186" t="s">
        <v>44</v>
      </c>
      <c r="O431" s="77"/>
      <c r="P431" s="187">
        <f>O431*H431</f>
        <v>0</v>
      </c>
      <c r="Q431" s="187">
        <v>0.0060000000000000001</v>
      </c>
      <c r="R431" s="187">
        <f>Q431*H431</f>
        <v>0.018000000000000002</v>
      </c>
      <c r="S431" s="187">
        <v>0</v>
      </c>
      <c r="T431" s="188">
        <f>S431*H431</f>
        <v>0</v>
      </c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R431" s="189" t="s">
        <v>235</v>
      </c>
      <c r="AT431" s="189" t="s">
        <v>231</v>
      </c>
      <c r="AU431" s="189" t="s">
        <v>89</v>
      </c>
      <c r="AY431" s="19" t="s">
        <v>230</v>
      </c>
      <c r="BE431" s="190">
        <f>IF(N431="základní",J431,0)</f>
        <v>0</v>
      </c>
      <c r="BF431" s="190">
        <f>IF(N431="snížená",J431,0)</f>
        <v>0</v>
      </c>
      <c r="BG431" s="190">
        <f>IF(N431="zákl. přenesená",J431,0)</f>
        <v>0</v>
      </c>
      <c r="BH431" s="190">
        <f>IF(N431="sníž. přenesená",J431,0)</f>
        <v>0</v>
      </c>
      <c r="BI431" s="190">
        <f>IF(N431="nulová",J431,0)</f>
        <v>0</v>
      </c>
      <c r="BJ431" s="19" t="s">
        <v>87</v>
      </c>
      <c r="BK431" s="190">
        <f>ROUND(I431*H431,2)</f>
        <v>0</v>
      </c>
      <c r="BL431" s="19" t="s">
        <v>235</v>
      </c>
      <c r="BM431" s="189" t="s">
        <v>4511</v>
      </c>
    </row>
    <row r="432" s="2" customFormat="1">
      <c r="A432" s="38"/>
      <c r="B432" s="39"/>
      <c r="C432" s="38"/>
      <c r="D432" s="191" t="s">
        <v>237</v>
      </c>
      <c r="E432" s="38"/>
      <c r="F432" s="192" t="s">
        <v>4510</v>
      </c>
      <c r="G432" s="38"/>
      <c r="H432" s="38"/>
      <c r="I432" s="193"/>
      <c r="J432" s="38"/>
      <c r="K432" s="38"/>
      <c r="L432" s="39"/>
      <c r="M432" s="194"/>
      <c r="N432" s="195"/>
      <c r="O432" s="77"/>
      <c r="P432" s="77"/>
      <c r="Q432" s="77"/>
      <c r="R432" s="77"/>
      <c r="S432" s="77"/>
      <c r="T432" s="7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T432" s="19" t="s">
        <v>237</v>
      </c>
      <c r="AU432" s="19" t="s">
        <v>89</v>
      </c>
    </row>
    <row r="433" s="13" customFormat="1">
      <c r="A433" s="13"/>
      <c r="B433" s="205"/>
      <c r="C433" s="13"/>
      <c r="D433" s="191" t="s">
        <v>519</v>
      </c>
      <c r="E433" s="206" t="s">
        <v>1</v>
      </c>
      <c r="F433" s="207" t="s">
        <v>4479</v>
      </c>
      <c r="G433" s="13"/>
      <c r="H433" s="208">
        <v>3</v>
      </c>
      <c r="I433" s="209"/>
      <c r="J433" s="13"/>
      <c r="K433" s="13"/>
      <c r="L433" s="205"/>
      <c r="M433" s="210"/>
      <c r="N433" s="211"/>
      <c r="O433" s="211"/>
      <c r="P433" s="211"/>
      <c r="Q433" s="211"/>
      <c r="R433" s="211"/>
      <c r="S433" s="211"/>
      <c r="T433" s="21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06" t="s">
        <v>519</v>
      </c>
      <c r="AU433" s="206" t="s">
        <v>89</v>
      </c>
      <c r="AV433" s="13" t="s">
        <v>89</v>
      </c>
      <c r="AW433" s="13" t="s">
        <v>35</v>
      </c>
      <c r="AX433" s="13" t="s">
        <v>79</v>
      </c>
      <c r="AY433" s="206" t="s">
        <v>230</v>
      </c>
    </row>
    <row r="434" s="14" customFormat="1">
      <c r="A434" s="14"/>
      <c r="B434" s="213"/>
      <c r="C434" s="14"/>
      <c r="D434" s="191" t="s">
        <v>519</v>
      </c>
      <c r="E434" s="214" t="s">
        <v>1</v>
      </c>
      <c r="F434" s="215" t="s">
        <v>534</v>
      </c>
      <c r="G434" s="14"/>
      <c r="H434" s="216">
        <v>3</v>
      </c>
      <c r="I434" s="217"/>
      <c r="J434" s="14"/>
      <c r="K434" s="14"/>
      <c r="L434" s="213"/>
      <c r="M434" s="218"/>
      <c r="N434" s="219"/>
      <c r="O434" s="219"/>
      <c r="P434" s="219"/>
      <c r="Q434" s="219"/>
      <c r="R434" s="219"/>
      <c r="S434" s="219"/>
      <c r="T434" s="220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14" t="s">
        <v>519</v>
      </c>
      <c r="AU434" s="214" t="s">
        <v>89</v>
      </c>
      <c r="AV434" s="14" t="s">
        <v>235</v>
      </c>
      <c r="AW434" s="14" t="s">
        <v>35</v>
      </c>
      <c r="AX434" s="14" t="s">
        <v>87</v>
      </c>
      <c r="AY434" s="214" t="s">
        <v>230</v>
      </c>
    </row>
    <row r="435" s="12" customFormat="1" ht="22.8" customHeight="1">
      <c r="A435" s="12"/>
      <c r="B435" s="166"/>
      <c r="C435" s="12"/>
      <c r="D435" s="167" t="s">
        <v>78</v>
      </c>
      <c r="E435" s="197" t="s">
        <v>1366</v>
      </c>
      <c r="F435" s="197" t="s">
        <v>1367</v>
      </c>
      <c r="G435" s="12"/>
      <c r="H435" s="12"/>
      <c r="I435" s="169"/>
      <c r="J435" s="198">
        <f>BK435</f>
        <v>0</v>
      </c>
      <c r="K435" s="12"/>
      <c r="L435" s="166"/>
      <c r="M435" s="171"/>
      <c r="N435" s="172"/>
      <c r="O435" s="172"/>
      <c r="P435" s="173">
        <f>SUM(P436:P441)</f>
        <v>0</v>
      </c>
      <c r="Q435" s="172"/>
      <c r="R435" s="173">
        <f>SUM(R436:R441)</f>
        <v>0</v>
      </c>
      <c r="S435" s="172"/>
      <c r="T435" s="174">
        <f>SUM(T436:T441)</f>
        <v>0</v>
      </c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R435" s="167" t="s">
        <v>87</v>
      </c>
      <c r="AT435" s="175" t="s">
        <v>78</v>
      </c>
      <c r="AU435" s="175" t="s">
        <v>87</v>
      </c>
      <c r="AY435" s="167" t="s">
        <v>230</v>
      </c>
      <c r="BK435" s="176">
        <f>SUM(BK436:BK441)</f>
        <v>0</v>
      </c>
    </row>
    <row r="436" s="2" customFormat="1" ht="16.5" customHeight="1">
      <c r="A436" s="38"/>
      <c r="B436" s="177"/>
      <c r="C436" s="178" t="s">
        <v>1017</v>
      </c>
      <c r="D436" s="178" t="s">
        <v>231</v>
      </c>
      <c r="E436" s="179" t="s">
        <v>2241</v>
      </c>
      <c r="F436" s="180" t="s">
        <v>2242</v>
      </c>
      <c r="G436" s="181" t="s">
        <v>748</v>
      </c>
      <c r="H436" s="182">
        <v>21.359000000000002</v>
      </c>
      <c r="I436" s="183"/>
      <c r="J436" s="184">
        <f>ROUND(I436*H436,2)</f>
        <v>0</v>
      </c>
      <c r="K436" s="180" t="s">
        <v>515</v>
      </c>
      <c r="L436" s="39"/>
      <c r="M436" s="185" t="s">
        <v>1</v>
      </c>
      <c r="N436" s="186" t="s">
        <v>44</v>
      </c>
      <c r="O436" s="77"/>
      <c r="P436" s="187">
        <f>O436*H436</f>
        <v>0</v>
      </c>
      <c r="Q436" s="187">
        <v>0</v>
      </c>
      <c r="R436" s="187">
        <f>Q436*H436</f>
        <v>0</v>
      </c>
      <c r="S436" s="187">
        <v>0</v>
      </c>
      <c r="T436" s="188">
        <f>S436*H436</f>
        <v>0</v>
      </c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R436" s="189" t="s">
        <v>235</v>
      </c>
      <c r="AT436" s="189" t="s">
        <v>231</v>
      </c>
      <c r="AU436" s="189" t="s">
        <v>89</v>
      </c>
      <c r="AY436" s="19" t="s">
        <v>230</v>
      </c>
      <c r="BE436" s="190">
        <f>IF(N436="základní",J436,0)</f>
        <v>0</v>
      </c>
      <c r="BF436" s="190">
        <f>IF(N436="snížená",J436,0)</f>
        <v>0</v>
      </c>
      <c r="BG436" s="190">
        <f>IF(N436="zákl. přenesená",J436,0)</f>
        <v>0</v>
      </c>
      <c r="BH436" s="190">
        <f>IF(N436="sníž. přenesená",J436,0)</f>
        <v>0</v>
      </c>
      <c r="BI436" s="190">
        <f>IF(N436="nulová",J436,0)</f>
        <v>0</v>
      </c>
      <c r="BJ436" s="19" t="s">
        <v>87</v>
      </c>
      <c r="BK436" s="190">
        <f>ROUND(I436*H436,2)</f>
        <v>0</v>
      </c>
      <c r="BL436" s="19" t="s">
        <v>235</v>
      </c>
      <c r="BM436" s="189" t="s">
        <v>4512</v>
      </c>
    </row>
    <row r="437" s="2" customFormat="1">
      <c r="A437" s="38"/>
      <c r="B437" s="39"/>
      <c r="C437" s="38"/>
      <c r="D437" s="191" t="s">
        <v>237</v>
      </c>
      <c r="E437" s="38"/>
      <c r="F437" s="192" t="s">
        <v>2244</v>
      </c>
      <c r="G437" s="38"/>
      <c r="H437" s="38"/>
      <c r="I437" s="193"/>
      <c r="J437" s="38"/>
      <c r="K437" s="38"/>
      <c r="L437" s="39"/>
      <c r="M437" s="194"/>
      <c r="N437" s="195"/>
      <c r="O437" s="77"/>
      <c r="P437" s="77"/>
      <c r="Q437" s="77"/>
      <c r="R437" s="77"/>
      <c r="S437" s="77"/>
      <c r="T437" s="7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T437" s="19" t="s">
        <v>237</v>
      </c>
      <c r="AU437" s="19" t="s">
        <v>89</v>
      </c>
    </row>
    <row r="438" s="2" customFormat="1">
      <c r="A438" s="38"/>
      <c r="B438" s="39"/>
      <c r="C438" s="38"/>
      <c r="D438" s="199" t="s">
        <v>397</v>
      </c>
      <c r="E438" s="38"/>
      <c r="F438" s="200" t="s">
        <v>2245</v>
      </c>
      <c r="G438" s="38"/>
      <c r="H438" s="38"/>
      <c r="I438" s="193"/>
      <c r="J438" s="38"/>
      <c r="K438" s="38"/>
      <c r="L438" s="39"/>
      <c r="M438" s="194"/>
      <c r="N438" s="195"/>
      <c r="O438" s="77"/>
      <c r="P438" s="77"/>
      <c r="Q438" s="77"/>
      <c r="R438" s="77"/>
      <c r="S438" s="77"/>
      <c r="T438" s="7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T438" s="19" t="s">
        <v>397</v>
      </c>
      <c r="AU438" s="19" t="s">
        <v>89</v>
      </c>
    </row>
    <row r="439" s="2" customFormat="1" ht="21.75" customHeight="1">
      <c r="A439" s="38"/>
      <c r="B439" s="177"/>
      <c r="C439" s="178" t="s">
        <v>1025</v>
      </c>
      <c r="D439" s="178" t="s">
        <v>231</v>
      </c>
      <c r="E439" s="179" t="s">
        <v>2246</v>
      </c>
      <c r="F439" s="180" t="s">
        <v>2247</v>
      </c>
      <c r="G439" s="181" t="s">
        <v>748</v>
      </c>
      <c r="H439" s="182">
        <v>21.359000000000002</v>
      </c>
      <c r="I439" s="183"/>
      <c r="J439" s="184">
        <f>ROUND(I439*H439,2)</f>
        <v>0</v>
      </c>
      <c r="K439" s="180" t="s">
        <v>515</v>
      </c>
      <c r="L439" s="39"/>
      <c r="M439" s="185" t="s">
        <v>1</v>
      </c>
      <c r="N439" s="186" t="s">
        <v>44</v>
      </c>
      <c r="O439" s="77"/>
      <c r="P439" s="187">
        <f>O439*H439</f>
        <v>0</v>
      </c>
      <c r="Q439" s="187">
        <v>0</v>
      </c>
      <c r="R439" s="187">
        <f>Q439*H439</f>
        <v>0</v>
      </c>
      <c r="S439" s="187">
        <v>0</v>
      </c>
      <c r="T439" s="188">
        <f>S439*H439</f>
        <v>0</v>
      </c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R439" s="189" t="s">
        <v>235</v>
      </c>
      <c r="AT439" s="189" t="s">
        <v>231</v>
      </c>
      <c r="AU439" s="189" t="s">
        <v>89</v>
      </c>
      <c r="AY439" s="19" t="s">
        <v>230</v>
      </c>
      <c r="BE439" s="190">
        <f>IF(N439="základní",J439,0)</f>
        <v>0</v>
      </c>
      <c r="BF439" s="190">
        <f>IF(N439="snížená",J439,0)</f>
        <v>0</v>
      </c>
      <c r="BG439" s="190">
        <f>IF(N439="zákl. přenesená",J439,0)</f>
        <v>0</v>
      </c>
      <c r="BH439" s="190">
        <f>IF(N439="sníž. přenesená",J439,0)</f>
        <v>0</v>
      </c>
      <c r="BI439" s="190">
        <f>IF(N439="nulová",J439,0)</f>
        <v>0</v>
      </c>
      <c r="BJ439" s="19" t="s">
        <v>87</v>
      </c>
      <c r="BK439" s="190">
        <f>ROUND(I439*H439,2)</f>
        <v>0</v>
      </c>
      <c r="BL439" s="19" t="s">
        <v>235</v>
      </c>
      <c r="BM439" s="189" t="s">
        <v>4513</v>
      </c>
    </row>
    <row r="440" s="2" customFormat="1">
      <c r="A440" s="38"/>
      <c r="B440" s="39"/>
      <c r="C440" s="38"/>
      <c r="D440" s="191" t="s">
        <v>237</v>
      </c>
      <c r="E440" s="38"/>
      <c r="F440" s="192" t="s">
        <v>2249</v>
      </c>
      <c r="G440" s="38"/>
      <c r="H440" s="38"/>
      <c r="I440" s="193"/>
      <c r="J440" s="38"/>
      <c r="K440" s="38"/>
      <c r="L440" s="39"/>
      <c r="M440" s="194"/>
      <c r="N440" s="195"/>
      <c r="O440" s="77"/>
      <c r="P440" s="77"/>
      <c r="Q440" s="77"/>
      <c r="R440" s="77"/>
      <c r="S440" s="77"/>
      <c r="T440" s="7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T440" s="19" t="s">
        <v>237</v>
      </c>
      <c r="AU440" s="19" t="s">
        <v>89</v>
      </c>
    </row>
    <row r="441" s="2" customFormat="1">
      <c r="A441" s="38"/>
      <c r="B441" s="39"/>
      <c r="C441" s="38"/>
      <c r="D441" s="199" t="s">
        <v>397</v>
      </c>
      <c r="E441" s="38"/>
      <c r="F441" s="200" t="s">
        <v>2250</v>
      </c>
      <c r="G441" s="38"/>
      <c r="H441" s="38"/>
      <c r="I441" s="193"/>
      <c r="J441" s="38"/>
      <c r="K441" s="38"/>
      <c r="L441" s="39"/>
      <c r="M441" s="201"/>
      <c r="N441" s="202"/>
      <c r="O441" s="203"/>
      <c r="P441" s="203"/>
      <c r="Q441" s="203"/>
      <c r="R441" s="203"/>
      <c r="S441" s="203"/>
      <c r="T441" s="204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T441" s="19" t="s">
        <v>397</v>
      </c>
      <c r="AU441" s="19" t="s">
        <v>89</v>
      </c>
    </row>
    <row r="442" s="2" customFormat="1" ht="6.96" customHeight="1">
      <c r="A442" s="38"/>
      <c r="B442" s="60"/>
      <c r="C442" s="61"/>
      <c r="D442" s="61"/>
      <c r="E442" s="61"/>
      <c r="F442" s="61"/>
      <c r="G442" s="61"/>
      <c r="H442" s="61"/>
      <c r="I442" s="61"/>
      <c r="J442" s="61"/>
      <c r="K442" s="61"/>
      <c r="L442" s="39"/>
      <c r="M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</row>
  </sheetData>
  <autoFilter ref="C122:K441"/>
  <mergeCells count="9">
    <mergeCell ref="E7:H7"/>
    <mergeCell ref="E9:H9"/>
    <mergeCell ref="E18:H18"/>
    <mergeCell ref="E27:H27"/>
    <mergeCell ref="E85:H85"/>
    <mergeCell ref="E87:H87"/>
    <mergeCell ref="E113:H113"/>
    <mergeCell ref="E115:H115"/>
    <mergeCell ref="L2:V2"/>
  </mergeCells>
  <hyperlinks>
    <hyperlink ref="F128" r:id="rId1" display="https://podminky.urs.cz/item/CS_URS_2025_02/121151117"/>
    <hyperlink ref="F134" r:id="rId2" display="https://podminky.urs.cz/item/CS_URS_2025_02/132254206"/>
    <hyperlink ref="F142" r:id="rId3" display="https://podminky.urs.cz/item/CS_URS_2025_02/132354206"/>
    <hyperlink ref="F147" r:id="rId4" display="https://podminky.urs.cz/item/CS_URS_2025_02/132454206"/>
    <hyperlink ref="F152" r:id="rId5" display="https://podminky.urs.cz/item/CS_URS_2025_02/132554206"/>
    <hyperlink ref="F157" r:id="rId6" display="https://podminky.urs.cz/item/CS_URS_2025_02/151811132"/>
    <hyperlink ref="F163" r:id="rId7" display="https://podminky.urs.cz/item/CS_URS_2025_02/151811232"/>
    <hyperlink ref="F166" r:id="rId8" display="https://podminky.urs.cz/item/CS_URS_2025_02/162351104"/>
    <hyperlink ref="F178" r:id="rId9" display="https://podminky.urs.cz/item/CS_URS_2025_02/162751117"/>
    <hyperlink ref="F185" r:id="rId10" display="https://podminky.urs.cz/item/CS_URS_2025_02/162751119"/>
    <hyperlink ref="F193" r:id="rId11" display="https://podminky.urs.cz/item/CS_URS_2025_02/162751137"/>
    <hyperlink ref="F200" r:id="rId12" display="https://podminky.urs.cz/item/CS_URS_2025_02/162751139"/>
    <hyperlink ref="F208" r:id="rId13" display="https://podminky.urs.cz/item/CS_URS_2025_02/162751157"/>
    <hyperlink ref="F214" r:id="rId14" display="https://podminky.urs.cz/item/CS_URS_2025_02/162751159"/>
    <hyperlink ref="F221" r:id="rId15" display="https://podminky.urs.cz/item/CS_URS_2025_02/167151111"/>
    <hyperlink ref="F228" r:id="rId16" display="https://podminky.urs.cz/item/CS_URS_2025_02/171201231"/>
    <hyperlink ref="F236" r:id="rId17" display="https://podminky.urs.cz/item/CS_URS_2025_02/171251201"/>
    <hyperlink ref="F243" r:id="rId18" display="https://podminky.urs.cz/item/CS_URS_2025_02/174151101"/>
    <hyperlink ref="F253" r:id="rId19" display="https://podminky.urs.cz/item/CS_URS_2025_02/174151101"/>
    <hyperlink ref="F267" r:id="rId20" display="https://podminky.urs.cz/item/CS_URS_2025_02/175151101"/>
    <hyperlink ref="F276" r:id="rId21" display="https://podminky.urs.cz/item/CS_URS_2025_02/181351107"/>
    <hyperlink ref="F283" r:id="rId22" display="https://podminky.urs.cz/item/CS_URS_2025_02/451573111"/>
    <hyperlink ref="F289" r:id="rId23" display="https://podminky.urs.cz/item/CS_URS_2025_02/850375121"/>
    <hyperlink ref="F292" r:id="rId24" display="https://podminky.urs.cz/item/CS_URS_2025_02/857242122"/>
    <hyperlink ref="F300" r:id="rId25" display="https://podminky.urs.cz/item/CS_URS_2025_02/857372122"/>
    <hyperlink ref="F313" r:id="rId26" display="https://podminky.urs.cz/item/CS_URS_2025_02/857374122"/>
    <hyperlink ref="F318" r:id="rId27" display="https://podminky.urs.cz/item/CS_URS_2025_02/871381211"/>
    <hyperlink ref="F326" r:id="rId28" display="https://podminky.urs.cz/item/CS_URS_2025_02/877381101"/>
    <hyperlink ref="F341" r:id="rId29" display="https://podminky.urs.cz/item/CS_URS_2025_02/892372111"/>
    <hyperlink ref="F344" r:id="rId30" display="https://podminky.urs.cz/item/CS_URS_2025_02/892381111"/>
    <hyperlink ref="F347" r:id="rId31" display="https://podminky.urs.cz/item/CS_URS_2025_02/892383122"/>
    <hyperlink ref="F350" r:id="rId32" display="https://podminky.urs.cz/item/CS_URS_2025_02/894410242"/>
    <hyperlink ref="F355" r:id="rId33" display="https://podminky.urs.cz/item/CS_URS_2025_02/899721112"/>
    <hyperlink ref="F360" r:id="rId34" display="https://podminky.urs.cz/item/CS_URS_2025_02/899722112"/>
    <hyperlink ref="F373" r:id="rId35" display="https://podminky.urs.cz/item/CS_URS_2025_02/891241112"/>
    <hyperlink ref="F380" r:id="rId36" display="https://podminky.urs.cz/item/CS_URS_2025_02/891371112"/>
    <hyperlink ref="F387" r:id="rId37" display="https://podminky.urs.cz/item/CS_URS_2025_02/891247112"/>
    <hyperlink ref="F409" r:id="rId38" display="https://podminky.urs.cz/item/CS_URS_2025_02/899401113"/>
    <hyperlink ref="F438" r:id="rId39" display="https://podminky.urs.cz/item/CS_URS_2025_02/998276101"/>
    <hyperlink ref="F441" r:id="rId40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201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4514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1</v>
      </c>
      <c r="G11" s="38"/>
      <c r="H11" s="38"/>
      <c r="I11" s="32" t="s">
        <v>19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</v>
      </c>
      <c r="E12" s="38"/>
      <c r="F12" s="27" t="s">
        <v>21</v>
      </c>
      <c r="G12" s="38"/>
      <c r="H12" s="38"/>
      <c r="I12" s="32" t="s">
        <v>22</v>
      </c>
      <c r="J12" s="69" t="str">
        <f>'Rekapitulace stavby'!AN8</f>
        <v>10. 12. 2024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24</v>
      </c>
      <c r="E14" s="38"/>
      <c r="F14" s="38"/>
      <c r="G14" s="38"/>
      <c r="H14" s="38"/>
      <c r="I14" s="32" t="s">
        <v>25</v>
      </c>
      <c r="J14" s="27" t="s">
        <v>26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21</v>
      </c>
      <c r="F15" s="38"/>
      <c r="G15" s="38"/>
      <c r="H15" s="38"/>
      <c r="I15" s="32" t="s">
        <v>27</v>
      </c>
      <c r="J15" s="27" t="s">
        <v>28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29</v>
      </c>
      <c r="E17" s="38"/>
      <c r="F17" s="38"/>
      <c r="G17" s="38"/>
      <c r="H17" s="38"/>
      <c r="I17" s="32" t="s">
        <v>25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27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31</v>
      </c>
      <c r="E20" s="38"/>
      <c r="F20" s="38"/>
      <c r="G20" s="38"/>
      <c r="H20" s="38"/>
      <c r="I20" s="32" t="s">
        <v>25</v>
      </c>
      <c r="J20" s="27" t="s">
        <v>32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33</v>
      </c>
      <c r="F21" s="38"/>
      <c r="G21" s="38"/>
      <c r="H21" s="38"/>
      <c r="I21" s="32" t="s">
        <v>27</v>
      </c>
      <c r="J21" s="27" t="s">
        <v>34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25</v>
      </c>
      <c r="J23" s="27" t="s">
        <v>32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33</v>
      </c>
      <c r="F24" s="38"/>
      <c r="G24" s="38"/>
      <c r="H24" s="38"/>
      <c r="I24" s="32" t="s">
        <v>27</v>
      </c>
      <c r="J24" s="27" t="s">
        <v>34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30"/>
      <c r="B27" s="131"/>
      <c r="C27" s="130"/>
      <c r="D27" s="130"/>
      <c r="E27" s="36" t="s">
        <v>1</v>
      </c>
      <c r="F27" s="36"/>
      <c r="G27" s="36"/>
      <c r="H27" s="36"/>
      <c r="I27" s="130"/>
      <c r="J27" s="130"/>
      <c r="K27" s="130"/>
      <c r="L27" s="132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3" t="s">
        <v>39</v>
      </c>
      <c r="E30" s="38"/>
      <c r="F30" s="38"/>
      <c r="G30" s="38"/>
      <c r="H30" s="38"/>
      <c r="I30" s="38"/>
      <c r="J30" s="96">
        <f>ROUND(J125,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4" t="s">
        <v>43</v>
      </c>
      <c r="E33" s="32" t="s">
        <v>44</v>
      </c>
      <c r="F33" s="135">
        <f>ROUND((SUM(BE125:BE255)),  2)</f>
        <v>0</v>
      </c>
      <c r="G33" s="38"/>
      <c r="H33" s="38"/>
      <c r="I33" s="136">
        <v>0.20999999999999999</v>
      </c>
      <c r="J33" s="135">
        <f>ROUND(((SUM(BE125:BE255))*I33),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35">
        <f>ROUND((SUM(BF125:BF255)),  2)</f>
        <v>0</v>
      </c>
      <c r="G34" s="38"/>
      <c r="H34" s="38"/>
      <c r="I34" s="136">
        <v>0.12</v>
      </c>
      <c r="J34" s="135">
        <f>ROUND(((SUM(BF125:BF255))*I34),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35">
        <f>ROUND((SUM(BG125:BG255)),  2)</f>
        <v>0</v>
      </c>
      <c r="G35" s="38"/>
      <c r="H35" s="38"/>
      <c r="I35" s="136">
        <v>0.20999999999999999</v>
      </c>
      <c r="J35" s="135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35">
        <f>ROUND((SUM(BH125:BH255)),  2)</f>
        <v>0</v>
      </c>
      <c r="G36" s="38"/>
      <c r="H36" s="38"/>
      <c r="I36" s="136">
        <v>0.12</v>
      </c>
      <c r="J36" s="135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35">
        <f>ROUND((SUM(BI125:BI255)),  2)</f>
        <v>0</v>
      </c>
      <c r="G37" s="38"/>
      <c r="H37" s="38"/>
      <c r="I37" s="136">
        <v>0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7"/>
      <c r="D39" s="138" t="s">
        <v>49</v>
      </c>
      <c r="E39" s="81"/>
      <c r="F39" s="81"/>
      <c r="G39" s="139" t="s">
        <v>50</v>
      </c>
      <c r="H39" s="140" t="s">
        <v>51</v>
      </c>
      <c r="I39" s="81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201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401 - Veřejné osvětlení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38"/>
      <c r="E89" s="38"/>
      <c r="F89" s="27" t="str">
        <f>F12</f>
        <v>Planá</v>
      </c>
      <c r="G89" s="38"/>
      <c r="H89" s="38"/>
      <c r="I89" s="32" t="s">
        <v>22</v>
      </c>
      <c r="J89" s="69" t="str">
        <f>IF(J12="","",J12)</f>
        <v>10. 12. 2024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38"/>
      <c r="E91" s="38"/>
      <c r="F91" s="27" t="str">
        <f>E15</f>
        <v>Planá</v>
      </c>
      <c r="G91" s="38"/>
      <c r="H91" s="38"/>
      <c r="I91" s="32" t="s">
        <v>31</v>
      </c>
      <c r="J91" s="36" t="str">
        <f>E21</f>
        <v>Laboro ateliér s.r.o.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29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Laboro ateliér s.r.o.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45" t="s">
        <v>204</v>
      </c>
      <c r="D94" s="137"/>
      <c r="E94" s="137"/>
      <c r="F94" s="137"/>
      <c r="G94" s="137"/>
      <c r="H94" s="137"/>
      <c r="I94" s="137"/>
      <c r="J94" s="146" t="s">
        <v>205</v>
      </c>
      <c r="K94" s="137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47" t="s">
        <v>206</v>
      </c>
      <c r="D96" s="38"/>
      <c r="E96" s="38"/>
      <c r="F96" s="38"/>
      <c r="G96" s="38"/>
      <c r="H96" s="38"/>
      <c r="I96" s="38"/>
      <c r="J96" s="96">
        <f>J125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207</v>
      </c>
    </row>
    <row r="97" s="9" customFormat="1" ht="24.96" customHeight="1">
      <c r="A97" s="9"/>
      <c r="B97" s="148"/>
      <c r="C97" s="9"/>
      <c r="D97" s="149" t="s">
        <v>499</v>
      </c>
      <c r="E97" s="150"/>
      <c r="F97" s="150"/>
      <c r="G97" s="150"/>
      <c r="H97" s="150"/>
      <c r="I97" s="150"/>
      <c r="J97" s="151">
        <f>J126</f>
        <v>0</v>
      </c>
      <c r="K97" s="9"/>
      <c r="L97" s="148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2"/>
      <c r="C98" s="10"/>
      <c r="D98" s="153" t="s">
        <v>500</v>
      </c>
      <c r="E98" s="154"/>
      <c r="F98" s="154"/>
      <c r="G98" s="154"/>
      <c r="H98" s="154"/>
      <c r="I98" s="154"/>
      <c r="J98" s="155">
        <f>J127</f>
        <v>0</v>
      </c>
      <c r="K98" s="10"/>
      <c r="L98" s="152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2"/>
      <c r="C99" s="10"/>
      <c r="D99" s="153" t="s">
        <v>502</v>
      </c>
      <c r="E99" s="154"/>
      <c r="F99" s="154"/>
      <c r="G99" s="154"/>
      <c r="H99" s="154"/>
      <c r="I99" s="154"/>
      <c r="J99" s="155">
        <f>J175</f>
        <v>0</v>
      </c>
      <c r="K99" s="10"/>
      <c r="L99" s="152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52"/>
      <c r="C100" s="10"/>
      <c r="D100" s="153" t="s">
        <v>505</v>
      </c>
      <c r="E100" s="154"/>
      <c r="F100" s="154"/>
      <c r="G100" s="154"/>
      <c r="H100" s="154"/>
      <c r="I100" s="154"/>
      <c r="J100" s="155">
        <f>J182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48"/>
      <c r="C101" s="9"/>
      <c r="D101" s="149" t="s">
        <v>3353</v>
      </c>
      <c r="E101" s="150"/>
      <c r="F101" s="150"/>
      <c r="G101" s="150"/>
      <c r="H101" s="150"/>
      <c r="I101" s="150"/>
      <c r="J101" s="151">
        <f>J192</f>
        <v>0</v>
      </c>
      <c r="K101" s="9"/>
      <c r="L101" s="148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2"/>
      <c r="C102" s="10"/>
      <c r="D102" s="153" t="s">
        <v>4515</v>
      </c>
      <c r="E102" s="154"/>
      <c r="F102" s="154"/>
      <c r="G102" s="154"/>
      <c r="H102" s="154"/>
      <c r="I102" s="154"/>
      <c r="J102" s="155">
        <f>J193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9" customFormat="1" ht="24.96" customHeight="1">
      <c r="A103" s="9"/>
      <c r="B103" s="148"/>
      <c r="C103" s="9"/>
      <c r="D103" s="149" t="s">
        <v>4516</v>
      </c>
      <c r="E103" s="150"/>
      <c r="F103" s="150"/>
      <c r="G103" s="150"/>
      <c r="H103" s="150"/>
      <c r="I103" s="150"/>
      <c r="J103" s="151">
        <f>J226</f>
        <v>0</v>
      </c>
      <c r="K103" s="9"/>
      <c r="L103" s="148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10" customFormat="1" ht="19.92" customHeight="1">
      <c r="A104" s="10"/>
      <c r="B104" s="152"/>
      <c r="C104" s="10"/>
      <c r="D104" s="153" t="s">
        <v>4517</v>
      </c>
      <c r="E104" s="154"/>
      <c r="F104" s="154"/>
      <c r="G104" s="154"/>
      <c r="H104" s="154"/>
      <c r="I104" s="154"/>
      <c r="J104" s="155">
        <f>J227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2"/>
      <c r="C105" s="10"/>
      <c r="D105" s="153" t="s">
        <v>4518</v>
      </c>
      <c r="E105" s="154"/>
      <c r="F105" s="154"/>
      <c r="G105" s="154"/>
      <c r="H105" s="154"/>
      <c r="I105" s="154"/>
      <c r="J105" s="155">
        <f>J251</f>
        <v>0</v>
      </c>
      <c r="K105" s="10"/>
      <c r="L105" s="152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60"/>
      <c r="C107" s="61"/>
      <c r="D107" s="61"/>
      <c r="E107" s="61"/>
      <c r="F107" s="61"/>
      <c r="G107" s="61"/>
      <c r="H107" s="61"/>
      <c r="I107" s="61"/>
      <c r="J107" s="61"/>
      <c r="K107" s="61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11" s="2" customFormat="1" ht="6.96" customHeight="1">
      <c r="A111" s="38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96" customHeight="1">
      <c r="A112" s="38"/>
      <c r="B112" s="39"/>
      <c r="C112" s="23" t="s">
        <v>215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16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129" t="str">
        <f>E7</f>
        <v>Veřejná prostranství v lokalitě Z15 v Plané - etapa 1</v>
      </c>
      <c r="F115" s="32"/>
      <c r="G115" s="32"/>
      <c r="H115" s="32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201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E9</f>
        <v>SO 401 - Veřejné osvětlení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F12</f>
        <v>Planá</v>
      </c>
      <c r="G119" s="38"/>
      <c r="H119" s="38"/>
      <c r="I119" s="32" t="s">
        <v>22</v>
      </c>
      <c r="J119" s="69" t="str">
        <f>IF(J12="","",J12)</f>
        <v>10. 12. 2024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E15</f>
        <v>Planá</v>
      </c>
      <c r="G121" s="38"/>
      <c r="H121" s="38"/>
      <c r="I121" s="32" t="s">
        <v>31</v>
      </c>
      <c r="J121" s="36" t="str">
        <f>E21</f>
        <v>Laboro ateliér s.r.o.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29</v>
      </c>
      <c r="D122" s="38"/>
      <c r="E122" s="38"/>
      <c r="F122" s="27" t="str">
        <f>IF(E18="","",E18)</f>
        <v>Vyplň údaj</v>
      </c>
      <c r="G122" s="38"/>
      <c r="H122" s="38"/>
      <c r="I122" s="32" t="s">
        <v>36</v>
      </c>
      <c r="J122" s="36" t="str">
        <f>E24</f>
        <v>Laboro ateliér s.r.o.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6"/>
      <c r="B124" s="157"/>
      <c r="C124" s="158" t="s">
        <v>216</v>
      </c>
      <c r="D124" s="159" t="s">
        <v>64</v>
      </c>
      <c r="E124" s="159" t="s">
        <v>60</v>
      </c>
      <c r="F124" s="159" t="s">
        <v>61</v>
      </c>
      <c r="G124" s="159" t="s">
        <v>217</v>
      </c>
      <c r="H124" s="159" t="s">
        <v>218</v>
      </c>
      <c r="I124" s="159" t="s">
        <v>219</v>
      </c>
      <c r="J124" s="159" t="s">
        <v>205</v>
      </c>
      <c r="K124" s="160" t="s">
        <v>220</v>
      </c>
      <c r="L124" s="161"/>
      <c r="M124" s="86" t="s">
        <v>1</v>
      </c>
      <c r="N124" s="87" t="s">
        <v>43</v>
      </c>
      <c r="O124" s="87" t="s">
        <v>221</v>
      </c>
      <c r="P124" s="87" t="s">
        <v>222</v>
      </c>
      <c r="Q124" s="87" t="s">
        <v>223</v>
      </c>
      <c r="R124" s="87" t="s">
        <v>224</v>
      </c>
      <c r="S124" s="87" t="s">
        <v>225</v>
      </c>
      <c r="T124" s="88" t="s">
        <v>226</v>
      </c>
      <c r="U124" s="156"/>
      <c r="V124" s="156"/>
      <c r="W124" s="156"/>
      <c r="X124" s="156"/>
      <c r="Y124" s="156"/>
      <c r="Z124" s="156"/>
      <c r="AA124" s="156"/>
      <c r="AB124" s="156"/>
      <c r="AC124" s="156"/>
      <c r="AD124" s="156"/>
      <c r="AE124" s="156"/>
    </row>
    <row r="125" s="2" customFormat="1" ht="22.8" customHeight="1">
      <c r="A125" s="38"/>
      <c r="B125" s="39"/>
      <c r="C125" s="93" t="s">
        <v>227</v>
      </c>
      <c r="D125" s="38"/>
      <c r="E125" s="38"/>
      <c r="F125" s="38"/>
      <c r="G125" s="38"/>
      <c r="H125" s="38"/>
      <c r="I125" s="38"/>
      <c r="J125" s="162">
        <f>BK125</f>
        <v>0</v>
      </c>
      <c r="K125" s="38"/>
      <c r="L125" s="39"/>
      <c r="M125" s="89"/>
      <c r="N125" s="73"/>
      <c r="O125" s="90"/>
      <c r="P125" s="163">
        <f>P126+P192+P226</f>
        <v>0</v>
      </c>
      <c r="Q125" s="90"/>
      <c r="R125" s="163">
        <f>R126+R192+R226</f>
        <v>37.508341999999999</v>
      </c>
      <c r="S125" s="90"/>
      <c r="T125" s="164">
        <f>T126+T192+T226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78</v>
      </c>
      <c r="AU125" s="19" t="s">
        <v>207</v>
      </c>
      <c r="BK125" s="165">
        <f>BK126+BK192+BK226</f>
        <v>0</v>
      </c>
    </row>
    <row r="126" s="12" customFormat="1" ht="25.92" customHeight="1">
      <c r="A126" s="12"/>
      <c r="B126" s="166"/>
      <c r="C126" s="12"/>
      <c r="D126" s="167" t="s">
        <v>78</v>
      </c>
      <c r="E126" s="168" t="s">
        <v>509</v>
      </c>
      <c r="F126" s="168" t="s">
        <v>510</v>
      </c>
      <c r="G126" s="12"/>
      <c r="H126" s="12"/>
      <c r="I126" s="169"/>
      <c r="J126" s="170">
        <f>BK126</f>
        <v>0</v>
      </c>
      <c r="K126" s="12"/>
      <c r="L126" s="166"/>
      <c r="M126" s="171"/>
      <c r="N126" s="172"/>
      <c r="O126" s="172"/>
      <c r="P126" s="173">
        <f>P127+P175+P182</f>
        <v>0</v>
      </c>
      <c r="Q126" s="172"/>
      <c r="R126" s="173">
        <f>R127+R175+R182</f>
        <v>31.703502</v>
      </c>
      <c r="S126" s="172"/>
      <c r="T126" s="174">
        <f>T127+T175+T182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7" t="s">
        <v>87</v>
      </c>
      <c r="AT126" s="175" t="s">
        <v>78</v>
      </c>
      <c r="AU126" s="175" t="s">
        <v>79</v>
      </c>
      <c r="AY126" s="167" t="s">
        <v>230</v>
      </c>
      <c r="BK126" s="176">
        <f>BK127+BK175+BK182</f>
        <v>0</v>
      </c>
    </row>
    <row r="127" s="12" customFormat="1" ht="22.8" customHeight="1">
      <c r="A127" s="12"/>
      <c r="B127" s="166"/>
      <c r="C127" s="12"/>
      <c r="D127" s="167" t="s">
        <v>78</v>
      </c>
      <c r="E127" s="197" t="s">
        <v>87</v>
      </c>
      <c r="F127" s="197" t="s">
        <v>511</v>
      </c>
      <c r="G127" s="12"/>
      <c r="H127" s="12"/>
      <c r="I127" s="169"/>
      <c r="J127" s="198">
        <f>BK127</f>
        <v>0</v>
      </c>
      <c r="K127" s="12"/>
      <c r="L127" s="166"/>
      <c r="M127" s="171"/>
      <c r="N127" s="172"/>
      <c r="O127" s="172"/>
      <c r="P127" s="173">
        <f>SUM(P128:P174)</f>
        <v>0</v>
      </c>
      <c r="Q127" s="172"/>
      <c r="R127" s="173">
        <f>SUM(R128:R174)</f>
        <v>30.846</v>
      </c>
      <c r="S127" s="172"/>
      <c r="T127" s="174">
        <f>SUM(T128:T174)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7" t="s">
        <v>87</v>
      </c>
      <c r="AT127" s="175" t="s">
        <v>78</v>
      </c>
      <c r="AU127" s="175" t="s">
        <v>87</v>
      </c>
      <c r="AY127" s="167" t="s">
        <v>230</v>
      </c>
      <c r="BK127" s="176">
        <f>SUM(BK128:BK174)</f>
        <v>0</v>
      </c>
    </row>
    <row r="128" s="2" customFormat="1" ht="16.5" customHeight="1">
      <c r="A128" s="38"/>
      <c r="B128" s="177"/>
      <c r="C128" s="178" t="s">
        <v>87</v>
      </c>
      <c r="D128" s="178" t="s">
        <v>231</v>
      </c>
      <c r="E128" s="179" t="s">
        <v>4519</v>
      </c>
      <c r="F128" s="180" t="s">
        <v>4520</v>
      </c>
      <c r="G128" s="181" t="s">
        <v>514</v>
      </c>
      <c r="H128" s="182">
        <v>7.2000000000000002</v>
      </c>
      <c r="I128" s="183"/>
      <c r="J128" s="184">
        <f>ROUND(I128*H128,2)</f>
        <v>0</v>
      </c>
      <c r="K128" s="180" t="s">
        <v>515</v>
      </c>
      <c r="L128" s="39"/>
      <c r="M128" s="185" t="s">
        <v>1</v>
      </c>
      <c r="N128" s="186" t="s">
        <v>44</v>
      </c>
      <c r="O128" s="77"/>
      <c r="P128" s="187">
        <f>O128*H128</f>
        <v>0</v>
      </c>
      <c r="Q128" s="187">
        <v>0</v>
      </c>
      <c r="R128" s="187">
        <f>Q128*H128</f>
        <v>0</v>
      </c>
      <c r="S128" s="187">
        <v>0</v>
      </c>
      <c r="T128" s="18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89" t="s">
        <v>235</v>
      </c>
      <c r="AT128" s="189" t="s">
        <v>231</v>
      </c>
      <c r="AU128" s="189" t="s">
        <v>89</v>
      </c>
      <c r="AY128" s="19" t="s">
        <v>230</v>
      </c>
      <c r="BE128" s="190">
        <f>IF(N128="základní",J128,0)</f>
        <v>0</v>
      </c>
      <c r="BF128" s="190">
        <f>IF(N128="snížená",J128,0)</f>
        <v>0</v>
      </c>
      <c r="BG128" s="190">
        <f>IF(N128="zákl. přenesená",J128,0)</f>
        <v>0</v>
      </c>
      <c r="BH128" s="190">
        <f>IF(N128="sníž. přenesená",J128,0)</f>
        <v>0</v>
      </c>
      <c r="BI128" s="190">
        <f>IF(N128="nulová",J128,0)</f>
        <v>0</v>
      </c>
      <c r="BJ128" s="19" t="s">
        <v>87</v>
      </c>
      <c r="BK128" s="190">
        <f>ROUND(I128*H128,2)</f>
        <v>0</v>
      </c>
      <c r="BL128" s="19" t="s">
        <v>235</v>
      </c>
      <c r="BM128" s="189" t="s">
        <v>4521</v>
      </c>
    </row>
    <row r="129" s="2" customFormat="1">
      <c r="A129" s="38"/>
      <c r="B129" s="39"/>
      <c r="C129" s="38"/>
      <c r="D129" s="191" t="s">
        <v>237</v>
      </c>
      <c r="E129" s="38"/>
      <c r="F129" s="192" t="s">
        <v>4522</v>
      </c>
      <c r="G129" s="38"/>
      <c r="H129" s="38"/>
      <c r="I129" s="193"/>
      <c r="J129" s="38"/>
      <c r="K129" s="38"/>
      <c r="L129" s="39"/>
      <c r="M129" s="194"/>
      <c r="N129" s="195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237</v>
      </c>
      <c r="AU129" s="19" t="s">
        <v>89</v>
      </c>
    </row>
    <row r="130" s="2" customFormat="1">
      <c r="A130" s="38"/>
      <c r="B130" s="39"/>
      <c r="C130" s="38"/>
      <c r="D130" s="199" t="s">
        <v>397</v>
      </c>
      <c r="E130" s="38"/>
      <c r="F130" s="200" t="s">
        <v>4523</v>
      </c>
      <c r="G130" s="38"/>
      <c r="H130" s="38"/>
      <c r="I130" s="193"/>
      <c r="J130" s="38"/>
      <c r="K130" s="38"/>
      <c r="L130" s="39"/>
      <c r="M130" s="194"/>
      <c r="N130" s="195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397</v>
      </c>
      <c r="AU130" s="19" t="s">
        <v>89</v>
      </c>
    </row>
    <row r="131" s="13" customFormat="1">
      <c r="A131" s="13"/>
      <c r="B131" s="205"/>
      <c r="C131" s="13"/>
      <c r="D131" s="191" t="s">
        <v>519</v>
      </c>
      <c r="E131" s="206" t="s">
        <v>1</v>
      </c>
      <c r="F131" s="207" t="s">
        <v>4524</v>
      </c>
      <c r="G131" s="13"/>
      <c r="H131" s="208">
        <v>7.2000000000000002</v>
      </c>
      <c r="I131" s="209"/>
      <c r="J131" s="13"/>
      <c r="K131" s="13"/>
      <c r="L131" s="205"/>
      <c r="M131" s="210"/>
      <c r="N131" s="211"/>
      <c r="O131" s="211"/>
      <c r="P131" s="211"/>
      <c r="Q131" s="211"/>
      <c r="R131" s="211"/>
      <c r="S131" s="211"/>
      <c r="T131" s="21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06" t="s">
        <v>519</v>
      </c>
      <c r="AU131" s="206" t="s">
        <v>89</v>
      </c>
      <c r="AV131" s="13" t="s">
        <v>89</v>
      </c>
      <c r="AW131" s="13" t="s">
        <v>35</v>
      </c>
      <c r="AX131" s="13" t="s">
        <v>87</v>
      </c>
      <c r="AY131" s="206" t="s">
        <v>230</v>
      </c>
    </row>
    <row r="132" s="2" customFormat="1" ht="16.5" customHeight="1">
      <c r="A132" s="38"/>
      <c r="B132" s="177"/>
      <c r="C132" s="178" t="s">
        <v>89</v>
      </c>
      <c r="D132" s="178" t="s">
        <v>231</v>
      </c>
      <c r="E132" s="179" t="s">
        <v>617</v>
      </c>
      <c r="F132" s="180" t="s">
        <v>618</v>
      </c>
      <c r="G132" s="181" t="s">
        <v>578</v>
      </c>
      <c r="H132" s="182">
        <v>17.280000000000001</v>
      </c>
      <c r="I132" s="183"/>
      <c r="J132" s="184">
        <f>ROUND(I132*H132,2)</f>
        <v>0</v>
      </c>
      <c r="K132" s="180" t="s">
        <v>4525</v>
      </c>
      <c r="L132" s="39"/>
      <c r="M132" s="185" t="s">
        <v>1</v>
      </c>
      <c r="N132" s="186" t="s">
        <v>44</v>
      </c>
      <c r="O132" s="77"/>
      <c r="P132" s="187">
        <f>O132*H132</f>
        <v>0</v>
      </c>
      <c r="Q132" s="187">
        <v>0</v>
      </c>
      <c r="R132" s="187">
        <f>Q132*H132</f>
        <v>0</v>
      </c>
      <c r="S132" s="187">
        <v>0</v>
      </c>
      <c r="T132" s="18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89" t="s">
        <v>235</v>
      </c>
      <c r="AT132" s="189" t="s">
        <v>231</v>
      </c>
      <c r="AU132" s="189" t="s">
        <v>89</v>
      </c>
      <c r="AY132" s="19" t="s">
        <v>230</v>
      </c>
      <c r="BE132" s="190">
        <f>IF(N132="základní",J132,0)</f>
        <v>0</v>
      </c>
      <c r="BF132" s="190">
        <f>IF(N132="snížená",J132,0)</f>
        <v>0</v>
      </c>
      <c r="BG132" s="190">
        <f>IF(N132="zákl. přenesená",J132,0)</f>
        <v>0</v>
      </c>
      <c r="BH132" s="190">
        <f>IF(N132="sníž. přenesená",J132,0)</f>
        <v>0</v>
      </c>
      <c r="BI132" s="190">
        <f>IF(N132="nulová",J132,0)</f>
        <v>0</v>
      </c>
      <c r="BJ132" s="19" t="s">
        <v>87</v>
      </c>
      <c r="BK132" s="190">
        <f>ROUND(I132*H132,2)</f>
        <v>0</v>
      </c>
      <c r="BL132" s="19" t="s">
        <v>235</v>
      </c>
      <c r="BM132" s="189" t="s">
        <v>4526</v>
      </c>
    </row>
    <row r="133" s="2" customFormat="1">
      <c r="A133" s="38"/>
      <c r="B133" s="39"/>
      <c r="C133" s="38"/>
      <c r="D133" s="191" t="s">
        <v>237</v>
      </c>
      <c r="E133" s="38"/>
      <c r="F133" s="192" t="s">
        <v>620</v>
      </c>
      <c r="G133" s="38"/>
      <c r="H133" s="38"/>
      <c r="I133" s="193"/>
      <c r="J133" s="38"/>
      <c r="K133" s="38"/>
      <c r="L133" s="39"/>
      <c r="M133" s="194"/>
      <c r="N133" s="195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237</v>
      </c>
      <c r="AU133" s="19" t="s">
        <v>89</v>
      </c>
    </row>
    <row r="134" s="2" customFormat="1">
      <c r="A134" s="38"/>
      <c r="B134" s="39"/>
      <c r="C134" s="38"/>
      <c r="D134" s="199" t="s">
        <v>397</v>
      </c>
      <c r="E134" s="38"/>
      <c r="F134" s="200" t="s">
        <v>4527</v>
      </c>
      <c r="G134" s="38"/>
      <c r="H134" s="38"/>
      <c r="I134" s="193"/>
      <c r="J134" s="38"/>
      <c r="K134" s="38"/>
      <c r="L134" s="39"/>
      <c r="M134" s="194"/>
      <c r="N134" s="195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397</v>
      </c>
      <c r="AU134" s="19" t="s">
        <v>89</v>
      </c>
    </row>
    <row r="135" s="13" customFormat="1">
      <c r="A135" s="13"/>
      <c r="B135" s="205"/>
      <c r="C135" s="13"/>
      <c r="D135" s="191" t="s">
        <v>519</v>
      </c>
      <c r="E135" s="206" t="s">
        <v>1</v>
      </c>
      <c r="F135" s="207" t="s">
        <v>4528</v>
      </c>
      <c r="G135" s="13"/>
      <c r="H135" s="208">
        <v>17.280000000000001</v>
      </c>
      <c r="I135" s="209"/>
      <c r="J135" s="13"/>
      <c r="K135" s="13"/>
      <c r="L135" s="205"/>
      <c r="M135" s="210"/>
      <c r="N135" s="211"/>
      <c r="O135" s="211"/>
      <c r="P135" s="211"/>
      <c r="Q135" s="211"/>
      <c r="R135" s="211"/>
      <c r="S135" s="211"/>
      <c r="T135" s="21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06" t="s">
        <v>519</v>
      </c>
      <c r="AU135" s="206" t="s">
        <v>89</v>
      </c>
      <c r="AV135" s="13" t="s">
        <v>89</v>
      </c>
      <c r="AW135" s="13" t="s">
        <v>35</v>
      </c>
      <c r="AX135" s="13" t="s">
        <v>87</v>
      </c>
      <c r="AY135" s="206" t="s">
        <v>230</v>
      </c>
    </row>
    <row r="136" s="2" customFormat="1" ht="21.75" customHeight="1">
      <c r="A136" s="38"/>
      <c r="B136" s="177"/>
      <c r="C136" s="178" t="s">
        <v>241</v>
      </c>
      <c r="D136" s="178" t="s">
        <v>231</v>
      </c>
      <c r="E136" s="179" t="s">
        <v>4529</v>
      </c>
      <c r="F136" s="180" t="s">
        <v>4530</v>
      </c>
      <c r="G136" s="181" t="s">
        <v>578</v>
      </c>
      <c r="H136" s="182">
        <v>126.134</v>
      </c>
      <c r="I136" s="183"/>
      <c r="J136" s="184">
        <f>ROUND(I136*H136,2)</f>
        <v>0</v>
      </c>
      <c r="K136" s="180" t="s">
        <v>515</v>
      </c>
      <c r="L136" s="39"/>
      <c r="M136" s="185" t="s">
        <v>1</v>
      </c>
      <c r="N136" s="186" t="s">
        <v>44</v>
      </c>
      <c r="O136" s="77"/>
      <c r="P136" s="187">
        <f>O136*H136</f>
        <v>0</v>
      </c>
      <c r="Q136" s="187">
        <v>0</v>
      </c>
      <c r="R136" s="187">
        <f>Q136*H136</f>
        <v>0</v>
      </c>
      <c r="S136" s="187">
        <v>0</v>
      </c>
      <c r="T136" s="18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89" t="s">
        <v>235</v>
      </c>
      <c r="AT136" s="189" t="s">
        <v>231</v>
      </c>
      <c r="AU136" s="189" t="s">
        <v>89</v>
      </c>
      <c r="AY136" s="19" t="s">
        <v>230</v>
      </c>
      <c r="BE136" s="190">
        <f>IF(N136="základní",J136,0)</f>
        <v>0</v>
      </c>
      <c r="BF136" s="190">
        <f>IF(N136="snížená",J136,0)</f>
        <v>0</v>
      </c>
      <c r="BG136" s="190">
        <f>IF(N136="zákl. přenesená",J136,0)</f>
        <v>0</v>
      </c>
      <c r="BH136" s="190">
        <f>IF(N136="sníž. přenesená",J136,0)</f>
        <v>0</v>
      </c>
      <c r="BI136" s="190">
        <f>IF(N136="nulová",J136,0)</f>
        <v>0</v>
      </c>
      <c r="BJ136" s="19" t="s">
        <v>87</v>
      </c>
      <c r="BK136" s="190">
        <f>ROUND(I136*H136,2)</f>
        <v>0</v>
      </c>
      <c r="BL136" s="19" t="s">
        <v>235</v>
      </c>
      <c r="BM136" s="189" t="s">
        <v>4531</v>
      </c>
    </row>
    <row r="137" s="2" customFormat="1">
      <c r="A137" s="38"/>
      <c r="B137" s="39"/>
      <c r="C137" s="38"/>
      <c r="D137" s="191" t="s">
        <v>237</v>
      </c>
      <c r="E137" s="38"/>
      <c r="F137" s="192" t="s">
        <v>4532</v>
      </c>
      <c r="G137" s="38"/>
      <c r="H137" s="38"/>
      <c r="I137" s="193"/>
      <c r="J137" s="38"/>
      <c r="K137" s="38"/>
      <c r="L137" s="39"/>
      <c r="M137" s="194"/>
      <c r="N137" s="195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237</v>
      </c>
      <c r="AU137" s="19" t="s">
        <v>89</v>
      </c>
    </row>
    <row r="138" s="2" customFormat="1">
      <c r="A138" s="38"/>
      <c r="B138" s="39"/>
      <c r="C138" s="38"/>
      <c r="D138" s="199" t="s">
        <v>397</v>
      </c>
      <c r="E138" s="38"/>
      <c r="F138" s="200" t="s">
        <v>4533</v>
      </c>
      <c r="G138" s="38"/>
      <c r="H138" s="38"/>
      <c r="I138" s="193"/>
      <c r="J138" s="38"/>
      <c r="K138" s="38"/>
      <c r="L138" s="39"/>
      <c r="M138" s="194"/>
      <c r="N138" s="195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397</v>
      </c>
      <c r="AU138" s="19" t="s">
        <v>89</v>
      </c>
    </row>
    <row r="139" s="13" customFormat="1">
      <c r="A139" s="13"/>
      <c r="B139" s="205"/>
      <c r="C139" s="13"/>
      <c r="D139" s="191" t="s">
        <v>519</v>
      </c>
      <c r="E139" s="206" t="s">
        <v>1</v>
      </c>
      <c r="F139" s="207" t="s">
        <v>4534</v>
      </c>
      <c r="G139" s="13"/>
      <c r="H139" s="208">
        <v>62.936</v>
      </c>
      <c r="I139" s="209"/>
      <c r="J139" s="13"/>
      <c r="K139" s="13"/>
      <c r="L139" s="205"/>
      <c r="M139" s="210"/>
      <c r="N139" s="211"/>
      <c r="O139" s="211"/>
      <c r="P139" s="211"/>
      <c r="Q139" s="211"/>
      <c r="R139" s="211"/>
      <c r="S139" s="211"/>
      <c r="T139" s="21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06" t="s">
        <v>519</v>
      </c>
      <c r="AU139" s="206" t="s">
        <v>89</v>
      </c>
      <c r="AV139" s="13" t="s">
        <v>89</v>
      </c>
      <c r="AW139" s="13" t="s">
        <v>35</v>
      </c>
      <c r="AX139" s="13" t="s">
        <v>79</v>
      </c>
      <c r="AY139" s="206" t="s">
        <v>230</v>
      </c>
    </row>
    <row r="140" s="13" customFormat="1">
      <c r="A140" s="13"/>
      <c r="B140" s="205"/>
      <c r="C140" s="13"/>
      <c r="D140" s="191" t="s">
        <v>519</v>
      </c>
      <c r="E140" s="206" t="s">
        <v>1</v>
      </c>
      <c r="F140" s="207" t="s">
        <v>4535</v>
      </c>
      <c r="G140" s="13"/>
      <c r="H140" s="208">
        <v>42.807000000000002</v>
      </c>
      <c r="I140" s="209"/>
      <c r="J140" s="13"/>
      <c r="K140" s="13"/>
      <c r="L140" s="205"/>
      <c r="M140" s="210"/>
      <c r="N140" s="211"/>
      <c r="O140" s="211"/>
      <c r="P140" s="211"/>
      <c r="Q140" s="211"/>
      <c r="R140" s="211"/>
      <c r="S140" s="211"/>
      <c r="T140" s="21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06" t="s">
        <v>519</v>
      </c>
      <c r="AU140" s="206" t="s">
        <v>89</v>
      </c>
      <c r="AV140" s="13" t="s">
        <v>89</v>
      </c>
      <c r="AW140" s="13" t="s">
        <v>35</v>
      </c>
      <c r="AX140" s="13" t="s">
        <v>79</v>
      </c>
      <c r="AY140" s="206" t="s">
        <v>230</v>
      </c>
    </row>
    <row r="141" s="13" customFormat="1">
      <c r="A141" s="13"/>
      <c r="B141" s="205"/>
      <c r="C141" s="13"/>
      <c r="D141" s="191" t="s">
        <v>519</v>
      </c>
      <c r="E141" s="206" t="s">
        <v>1</v>
      </c>
      <c r="F141" s="207" t="s">
        <v>4536</v>
      </c>
      <c r="G141" s="13"/>
      <c r="H141" s="208">
        <v>20.390999999999998</v>
      </c>
      <c r="I141" s="209"/>
      <c r="J141" s="13"/>
      <c r="K141" s="13"/>
      <c r="L141" s="205"/>
      <c r="M141" s="210"/>
      <c r="N141" s="211"/>
      <c r="O141" s="211"/>
      <c r="P141" s="211"/>
      <c r="Q141" s="211"/>
      <c r="R141" s="211"/>
      <c r="S141" s="211"/>
      <c r="T141" s="21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6" t="s">
        <v>519</v>
      </c>
      <c r="AU141" s="206" t="s">
        <v>89</v>
      </c>
      <c r="AV141" s="13" t="s">
        <v>89</v>
      </c>
      <c r="AW141" s="13" t="s">
        <v>35</v>
      </c>
      <c r="AX141" s="13" t="s">
        <v>79</v>
      </c>
      <c r="AY141" s="206" t="s">
        <v>230</v>
      </c>
    </row>
    <row r="142" s="14" customFormat="1">
      <c r="A142" s="14"/>
      <c r="B142" s="213"/>
      <c r="C142" s="14"/>
      <c r="D142" s="191" t="s">
        <v>519</v>
      </c>
      <c r="E142" s="214" t="s">
        <v>1</v>
      </c>
      <c r="F142" s="215" t="s">
        <v>534</v>
      </c>
      <c r="G142" s="14"/>
      <c r="H142" s="216">
        <v>126.134</v>
      </c>
      <c r="I142" s="217"/>
      <c r="J142" s="14"/>
      <c r="K142" s="14"/>
      <c r="L142" s="213"/>
      <c r="M142" s="218"/>
      <c r="N142" s="219"/>
      <c r="O142" s="219"/>
      <c r="P142" s="219"/>
      <c r="Q142" s="219"/>
      <c r="R142" s="219"/>
      <c r="S142" s="219"/>
      <c r="T142" s="220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14" t="s">
        <v>519</v>
      </c>
      <c r="AU142" s="214" t="s">
        <v>89</v>
      </c>
      <c r="AV142" s="14" t="s">
        <v>235</v>
      </c>
      <c r="AW142" s="14" t="s">
        <v>35</v>
      </c>
      <c r="AX142" s="14" t="s">
        <v>87</v>
      </c>
      <c r="AY142" s="214" t="s">
        <v>230</v>
      </c>
    </row>
    <row r="143" s="2" customFormat="1" ht="21.75" customHeight="1">
      <c r="A143" s="38"/>
      <c r="B143" s="177"/>
      <c r="C143" s="178" t="s">
        <v>235</v>
      </c>
      <c r="D143" s="178" t="s">
        <v>231</v>
      </c>
      <c r="E143" s="179" t="s">
        <v>689</v>
      </c>
      <c r="F143" s="180" t="s">
        <v>690</v>
      </c>
      <c r="G143" s="181" t="s">
        <v>578</v>
      </c>
      <c r="H143" s="182">
        <v>143.41399999999999</v>
      </c>
      <c r="I143" s="183"/>
      <c r="J143" s="184">
        <f>ROUND(I143*H143,2)</f>
        <v>0</v>
      </c>
      <c r="K143" s="180" t="s">
        <v>515</v>
      </c>
      <c r="L143" s="39"/>
      <c r="M143" s="185" t="s">
        <v>1</v>
      </c>
      <c r="N143" s="186" t="s">
        <v>44</v>
      </c>
      <c r="O143" s="77"/>
      <c r="P143" s="187">
        <f>O143*H143</f>
        <v>0</v>
      </c>
      <c r="Q143" s="187">
        <v>0</v>
      </c>
      <c r="R143" s="187">
        <f>Q143*H143</f>
        <v>0</v>
      </c>
      <c r="S143" s="187">
        <v>0</v>
      </c>
      <c r="T143" s="18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9" t="s">
        <v>235</v>
      </c>
      <c r="AT143" s="189" t="s">
        <v>231</v>
      </c>
      <c r="AU143" s="189" t="s">
        <v>89</v>
      </c>
      <c r="AY143" s="19" t="s">
        <v>230</v>
      </c>
      <c r="BE143" s="190">
        <f>IF(N143="základní",J143,0)</f>
        <v>0</v>
      </c>
      <c r="BF143" s="190">
        <f>IF(N143="snížená",J143,0)</f>
        <v>0</v>
      </c>
      <c r="BG143" s="190">
        <f>IF(N143="zákl. přenesená",J143,0)</f>
        <v>0</v>
      </c>
      <c r="BH143" s="190">
        <f>IF(N143="sníž. přenesená",J143,0)</f>
        <v>0</v>
      </c>
      <c r="BI143" s="190">
        <f>IF(N143="nulová",J143,0)</f>
        <v>0</v>
      </c>
      <c r="BJ143" s="19" t="s">
        <v>87</v>
      </c>
      <c r="BK143" s="190">
        <f>ROUND(I143*H143,2)</f>
        <v>0</v>
      </c>
      <c r="BL143" s="19" t="s">
        <v>235</v>
      </c>
      <c r="BM143" s="189" t="s">
        <v>4537</v>
      </c>
    </row>
    <row r="144" s="2" customFormat="1">
      <c r="A144" s="38"/>
      <c r="B144" s="39"/>
      <c r="C144" s="38"/>
      <c r="D144" s="191" t="s">
        <v>237</v>
      </c>
      <c r="E144" s="38"/>
      <c r="F144" s="192" t="s">
        <v>692</v>
      </c>
      <c r="G144" s="38"/>
      <c r="H144" s="38"/>
      <c r="I144" s="193"/>
      <c r="J144" s="38"/>
      <c r="K144" s="38"/>
      <c r="L144" s="39"/>
      <c r="M144" s="194"/>
      <c r="N144" s="195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237</v>
      </c>
      <c r="AU144" s="19" t="s">
        <v>89</v>
      </c>
    </row>
    <row r="145" s="2" customFormat="1">
      <c r="A145" s="38"/>
      <c r="B145" s="39"/>
      <c r="C145" s="38"/>
      <c r="D145" s="199" t="s">
        <v>397</v>
      </c>
      <c r="E145" s="38"/>
      <c r="F145" s="200" t="s">
        <v>693</v>
      </c>
      <c r="G145" s="38"/>
      <c r="H145" s="38"/>
      <c r="I145" s="193"/>
      <c r="J145" s="38"/>
      <c r="K145" s="38"/>
      <c r="L145" s="39"/>
      <c r="M145" s="194"/>
      <c r="N145" s="195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397</v>
      </c>
      <c r="AU145" s="19" t="s">
        <v>89</v>
      </c>
    </row>
    <row r="146" s="13" customFormat="1">
      <c r="A146" s="13"/>
      <c r="B146" s="205"/>
      <c r="C146" s="13"/>
      <c r="D146" s="191" t="s">
        <v>519</v>
      </c>
      <c r="E146" s="206" t="s">
        <v>1</v>
      </c>
      <c r="F146" s="207" t="s">
        <v>4538</v>
      </c>
      <c r="G146" s="13"/>
      <c r="H146" s="208">
        <v>143.41399999999999</v>
      </c>
      <c r="I146" s="209"/>
      <c r="J146" s="13"/>
      <c r="K146" s="13"/>
      <c r="L146" s="205"/>
      <c r="M146" s="210"/>
      <c r="N146" s="211"/>
      <c r="O146" s="211"/>
      <c r="P146" s="211"/>
      <c r="Q146" s="211"/>
      <c r="R146" s="211"/>
      <c r="S146" s="211"/>
      <c r="T146" s="21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06" t="s">
        <v>519</v>
      </c>
      <c r="AU146" s="206" t="s">
        <v>89</v>
      </c>
      <c r="AV146" s="13" t="s">
        <v>89</v>
      </c>
      <c r="AW146" s="13" t="s">
        <v>35</v>
      </c>
      <c r="AX146" s="13" t="s">
        <v>87</v>
      </c>
      <c r="AY146" s="206" t="s">
        <v>230</v>
      </c>
    </row>
    <row r="147" s="2" customFormat="1" ht="24.15" customHeight="1">
      <c r="A147" s="38"/>
      <c r="B147" s="177"/>
      <c r="C147" s="178" t="s">
        <v>248</v>
      </c>
      <c r="D147" s="178" t="s">
        <v>231</v>
      </c>
      <c r="E147" s="179" t="s">
        <v>698</v>
      </c>
      <c r="F147" s="180" t="s">
        <v>699</v>
      </c>
      <c r="G147" s="181" t="s">
        <v>578</v>
      </c>
      <c r="H147" s="182">
        <v>143.41399999999999</v>
      </c>
      <c r="I147" s="183"/>
      <c r="J147" s="184">
        <f>ROUND(I147*H147,2)</f>
        <v>0</v>
      </c>
      <c r="K147" s="180" t="s">
        <v>515</v>
      </c>
      <c r="L147" s="39"/>
      <c r="M147" s="185" t="s">
        <v>1</v>
      </c>
      <c r="N147" s="186" t="s">
        <v>44</v>
      </c>
      <c r="O147" s="77"/>
      <c r="P147" s="187">
        <f>O147*H147</f>
        <v>0</v>
      </c>
      <c r="Q147" s="187">
        <v>0</v>
      </c>
      <c r="R147" s="187">
        <f>Q147*H147</f>
        <v>0</v>
      </c>
      <c r="S147" s="187">
        <v>0</v>
      </c>
      <c r="T147" s="18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89" t="s">
        <v>235</v>
      </c>
      <c r="AT147" s="189" t="s">
        <v>231</v>
      </c>
      <c r="AU147" s="189" t="s">
        <v>89</v>
      </c>
      <c r="AY147" s="19" t="s">
        <v>230</v>
      </c>
      <c r="BE147" s="190">
        <f>IF(N147="základní",J147,0)</f>
        <v>0</v>
      </c>
      <c r="BF147" s="190">
        <f>IF(N147="snížená",J147,0)</f>
        <v>0</v>
      </c>
      <c r="BG147" s="190">
        <f>IF(N147="zákl. přenesená",J147,0)</f>
        <v>0</v>
      </c>
      <c r="BH147" s="190">
        <f>IF(N147="sníž. přenesená",J147,0)</f>
        <v>0</v>
      </c>
      <c r="BI147" s="190">
        <f>IF(N147="nulová",J147,0)</f>
        <v>0</v>
      </c>
      <c r="BJ147" s="19" t="s">
        <v>87</v>
      </c>
      <c r="BK147" s="190">
        <f>ROUND(I147*H147,2)</f>
        <v>0</v>
      </c>
      <c r="BL147" s="19" t="s">
        <v>235</v>
      </c>
      <c r="BM147" s="189" t="s">
        <v>4539</v>
      </c>
    </row>
    <row r="148" s="2" customFormat="1">
      <c r="A148" s="38"/>
      <c r="B148" s="39"/>
      <c r="C148" s="38"/>
      <c r="D148" s="191" t="s">
        <v>237</v>
      </c>
      <c r="E148" s="38"/>
      <c r="F148" s="192" t="s">
        <v>701</v>
      </c>
      <c r="G148" s="38"/>
      <c r="H148" s="38"/>
      <c r="I148" s="193"/>
      <c r="J148" s="38"/>
      <c r="K148" s="38"/>
      <c r="L148" s="39"/>
      <c r="M148" s="194"/>
      <c r="N148" s="195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237</v>
      </c>
      <c r="AU148" s="19" t="s">
        <v>89</v>
      </c>
    </row>
    <row r="149" s="2" customFormat="1">
      <c r="A149" s="38"/>
      <c r="B149" s="39"/>
      <c r="C149" s="38"/>
      <c r="D149" s="199" t="s">
        <v>397</v>
      </c>
      <c r="E149" s="38"/>
      <c r="F149" s="200" t="s">
        <v>702</v>
      </c>
      <c r="G149" s="38"/>
      <c r="H149" s="38"/>
      <c r="I149" s="193"/>
      <c r="J149" s="38"/>
      <c r="K149" s="38"/>
      <c r="L149" s="39"/>
      <c r="M149" s="194"/>
      <c r="N149" s="195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397</v>
      </c>
      <c r="AU149" s="19" t="s">
        <v>89</v>
      </c>
    </row>
    <row r="150" s="2" customFormat="1" ht="16.5" customHeight="1">
      <c r="A150" s="38"/>
      <c r="B150" s="177"/>
      <c r="C150" s="178" t="s">
        <v>252</v>
      </c>
      <c r="D150" s="178" t="s">
        <v>231</v>
      </c>
      <c r="E150" s="179" t="s">
        <v>764</v>
      </c>
      <c r="F150" s="180" t="s">
        <v>765</v>
      </c>
      <c r="G150" s="181" t="s">
        <v>578</v>
      </c>
      <c r="H150" s="182">
        <v>143.41399999999999</v>
      </c>
      <c r="I150" s="183"/>
      <c r="J150" s="184">
        <f>ROUND(I150*H150,2)</f>
        <v>0</v>
      </c>
      <c r="K150" s="180" t="s">
        <v>4525</v>
      </c>
      <c r="L150" s="39"/>
      <c r="M150" s="185" t="s">
        <v>1</v>
      </c>
      <c r="N150" s="186" t="s">
        <v>44</v>
      </c>
      <c r="O150" s="77"/>
      <c r="P150" s="187">
        <f>O150*H150</f>
        <v>0</v>
      </c>
      <c r="Q150" s="187">
        <v>0</v>
      </c>
      <c r="R150" s="187">
        <f>Q150*H150</f>
        <v>0</v>
      </c>
      <c r="S150" s="187">
        <v>0</v>
      </c>
      <c r="T150" s="18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89" t="s">
        <v>235</v>
      </c>
      <c r="AT150" s="189" t="s">
        <v>231</v>
      </c>
      <c r="AU150" s="189" t="s">
        <v>89</v>
      </c>
      <c r="AY150" s="19" t="s">
        <v>230</v>
      </c>
      <c r="BE150" s="190">
        <f>IF(N150="základní",J150,0)</f>
        <v>0</v>
      </c>
      <c r="BF150" s="190">
        <f>IF(N150="snížená",J150,0)</f>
        <v>0</v>
      </c>
      <c r="BG150" s="190">
        <f>IF(N150="zákl. přenesená",J150,0)</f>
        <v>0</v>
      </c>
      <c r="BH150" s="190">
        <f>IF(N150="sníž. přenesená",J150,0)</f>
        <v>0</v>
      </c>
      <c r="BI150" s="190">
        <f>IF(N150="nulová",J150,0)</f>
        <v>0</v>
      </c>
      <c r="BJ150" s="19" t="s">
        <v>87</v>
      </c>
      <c r="BK150" s="190">
        <f>ROUND(I150*H150,2)</f>
        <v>0</v>
      </c>
      <c r="BL150" s="19" t="s">
        <v>235</v>
      </c>
      <c r="BM150" s="189" t="s">
        <v>4540</v>
      </c>
    </row>
    <row r="151" s="2" customFormat="1">
      <c r="A151" s="38"/>
      <c r="B151" s="39"/>
      <c r="C151" s="38"/>
      <c r="D151" s="191" t="s">
        <v>237</v>
      </c>
      <c r="E151" s="38"/>
      <c r="F151" s="192" t="s">
        <v>767</v>
      </c>
      <c r="G151" s="38"/>
      <c r="H151" s="38"/>
      <c r="I151" s="193"/>
      <c r="J151" s="38"/>
      <c r="K151" s="38"/>
      <c r="L151" s="39"/>
      <c r="M151" s="194"/>
      <c r="N151" s="195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237</v>
      </c>
      <c r="AU151" s="19" t="s">
        <v>89</v>
      </c>
    </row>
    <row r="152" s="2" customFormat="1">
      <c r="A152" s="38"/>
      <c r="B152" s="39"/>
      <c r="C152" s="38"/>
      <c r="D152" s="199" t="s">
        <v>397</v>
      </c>
      <c r="E152" s="38"/>
      <c r="F152" s="200" t="s">
        <v>4541</v>
      </c>
      <c r="G152" s="38"/>
      <c r="H152" s="38"/>
      <c r="I152" s="193"/>
      <c r="J152" s="38"/>
      <c r="K152" s="38"/>
      <c r="L152" s="39"/>
      <c r="M152" s="194"/>
      <c r="N152" s="195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397</v>
      </c>
      <c r="AU152" s="19" t="s">
        <v>89</v>
      </c>
    </row>
    <row r="153" s="2" customFormat="1" ht="16.5" customHeight="1">
      <c r="A153" s="38"/>
      <c r="B153" s="177"/>
      <c r="C153" s="178" t="s">
        <v>256</v>
      </c>
      <c r="D153" s="178" t="s">
        <v>231</v>
      </c>
      <c r="E153" s="179" t="s">
        <v>771</v>
      </c>
      <c r="F153" s="180" t="s">
        <v>772</v>
      </c>
      <c r="G153" s="181" t="s">
        <v>578</v>
      </c>
      <c r="H153" s="182">
        <v>37.268999999999998</v>
      </c>
      <c r="I153" s="183"/>
      <c r="J153" s="184">
        <f>ROUND(I153*H153,2)</f>
        <v>0</v>
      </c>
      <c r="K153" s="180" t="s">
        <v>4525</v>
      </c>
      <c r="L153" s="39"/>
      <c r="M153" s="185" t="s">
        <v>1</v>
      </c>
      <c r="N153" s="186" t="s">
        <v>44</v>
      </c>
      <c r="O153" s="77"/>
      <c r="P153" s="187">
        <f>O153*H153</f>
        <v>0</v>
      </c>
      <c r="Q153" s="187">
        <v>0</v>
      </c>
      <c r="R153" s="187">
        <f>Q153*H153</f>
        <v>0</v>
      </c>
      <c r="S153" s="187">
        <v>0</v>
      </c>
      <c r="T153" s="18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89" t="s">
        <v>235</v>
      </c>
      <c r="AT153" s="189" t="s">
        <v>231</v>
      </c>
      <c r="AU153" s="189" t="s">
        <v>89</v>
      </c>
      <c r="AY153" s="19" t="s">
        <v>230</v>
      </c>
      <c r="BE153" s="190">
        <f>IF(N153="základní",J153,0)</f>
        <v>0</v>
      </c>
      <c r="BF153" s="190">
        <f>IF(N153="snížená",J153,0)</f>
        <v>0</v>
      </c>
      <c r="BG153" s="190">
        <f>IF(N153="zákl. přenesená",J153,0)</f>
        <v>0</v>
      </c>
      <c r="BH153" s="190">
        <f>IF(N153="sníž. přenesená",J153,0)</f>
        <v>0</v>
      </c>
      <c r="BI153" s="190">
        <f>IF(N153="nulová",J153,0)</f>
        <v>0</v>
      </c>
      <c r="BJ153" s="19" t="s">
        <v>87</v>
      </c>
      <c r="BK153" s="190">
        <f>ROUND(I153*H153,2)</f>
        <v>0</v>
      </c>
      <c r="BL153" s="19" t="s">
        <v>235</v>
      </c>
      <c r="BM153" s="189" t="s">
        <v>4542</v>
      </c>
    </row>
    <row r="154" s="2" customFormat="1">
      <c r="A154" s="38"/>
      <c r="B154" s="39"/>
      <c r="C154" s="38"/>
      <c r="D154" s="191" t="s">
        <v>237</v>
      </c>
      <c r="E154" s="38"/>
      <c r="F154" s="192" t="s">
        <v>774</v>
      </c>
      <c r="G154" s="38"/>
      <c r="H154" s="38"/>
      <c r="I154" s="193"/>
      <c r="J154" s="38"/>
      <c r="K154" s="38"/>
      <c r="L154" s="39"/>
      <c r="M154" s="194"/>
      <c r="N154" s="195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237</v>
      </c>
      <c r="AU154" s="19" t="s">
        <v>89</v>
      </c>
    </row>
    <row r="155" s="2" customFormat="1">
      <c r="A155" s="38"/>
      <c r="B155" s="39"/>
      <c r="C155" s="38"/>
      <c r="D155" s="199" t="s">
        <v>397</v>
      </c>
      <c r="E155" s="38"/>
      <c r="F155" s="200" t="s">
        <v>4543</v>
      </c>
      <c r="G155" s="38"/>
      <c r="H155" s="38"/>
      <c r="I155" s="193"/>
      <c r="J155" s="38"/>
      <c r="K155" s="38"/>
      <c r="L155" s="39"/>
      <c r="M155" s="194"/>
      <c r="N155" s="195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397</v>
      </c>
      <c r="AU155" s="19" t="s">
        <v>89</v>
      </c>
    </row>
    <row r="156" s="13" customFormat="1">
      <c r="A156" s="13"/>
      <c r="B156" s="205"/>
      <c r="C156" s="13"/>
      <c r="D156" s="191" t="s">
        <v>519</v>
      </c>
      <c r="E156" s="206" t="s">
        <v>1</v>
      </c>
      <c r="F156" s="207" t="s">
        <v>4544</v>
      </c>
      <c r="G156" s="13"/>
      <c r="H156" s="208">
        <v>37.268999999999998</v>
      </c>
      <c r="I156" s="209"/>
      <c r="J156" s="13"/>
      <c r="K156" s="13"/>
      <c r="L156" s="205"/>
      <c r="M156" s="210"/>
      <c r="N156" s="211"/>
      <c r="O156" s="211"/>
      <c r="P156" s="211"/>
      <c r="Q156" s="211"/>
      <c r="R156" s="211"/>
      <c r="S156" s="211"/>
      <c r="T156" s="21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06" t="s">
        <v>519</v>
      </c>
      <c r="AU156" s="206" t="s">
        <v>89</v>
      </c>
      <c r="AV156" s="13" t="s">
        <v>89</v>
      </c>
      <c r="AW156" s="13" t="s">
        <v>35</v>
      </c>
      <c r="AX156" s="13" t="s">
        <v>87</v>
      </c>
      <c r="AY156" s="206" t="s">
        <v>230</v>
      </c>
    </row>
    <row r="157" s="2" customFormat="1" ht="16.5" customHeight="1">
      <c r="A157" s="38"/>
      <c r="B157" s="177"/>
      <c r="C157" s="178" t="s">
        <v>260</v>
      </c>
      <c r="D157" s="178" t="s">
        <v>231</v>
      </c>
      <c r="E157" s="179" t="s">
        <v>789</v>
      </c>
      <c r="F157" s="180" t="s">
        <v>790</v>
      </c>
      <c r="G157" s="181" t="s">
        <v>578</v>
      </c>
      <c r="H157" s="182">
        <v>105.41800000000001</v>
      </c>
      <c r="I157" s="183"/>
      <c r="J157" s="184">
        <f>ROUND(I157*H157,2)</f>
        <v>0</v>
      </c>
      <c r="K157" s="180" t="s">
        <v>4525</v>
      </c>
      <c r="L157" s="39"/>
      <c r="M157" s="185" t="s">
        <v>1</v>
      </c>
      <c r="N157" s="186" t="s">
        <v>44</v>
      </c>
      <c r="O157" s="77"/>
      <c r="P157" s="187">
        <f>O157*H157</f>
        <v>0</v>
      </c>
      <c r="Q157" s="187">
        <v>0</v>
      </c>
      <c r="R157" s="187">
        <f>Q157*H157</f>
        <v>0</v>
      </c>
      <c r="S157" s="187">
        <v>0</v>
      </c>
      <c r="T157" s="18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89" t="s">
        <v>235</v>
      </c>
      <c r="AT157" s="189" t="s">
        <v>231</v>
      </c>
      <c r="AU157" s="189" t="s">
        <v>89</v>
      </c>
      <c r="AY157" s="19" t="s">
        <v>230</v>
      </c>
      <c r="BE157" s="190">
        <f>IF(N157="základní",J157,0)</f>
        <v>0</v>
      </c>
      <c r="BF157" s="190">
        <f>IF(N157="snížená",J157,0)</f>
        <v>0</v>
      </c>
      <c r="BG157" s="190">
        <f>IF(N157="zákl. přenesená",J157,0)</f>
        <v>0</v>
      </c>
      <c r="BH157" s="190">
        <f>IF(N157="sníž. přenesená",J157,0)</f>
        <v>0</v>
      </c>
      <c r="BI157" s="190">
        <f>IF(N157="nulová",J157,0)</f>
        <v>0</v>
      </c>
      <c r="BJ157" s="19" t="s">
        <v>87</v>
      </c>
      <c r="BK157" s="190">
        <f>ROUND(I157*H157,2)</f>
        <v>0</v>
      </c>
      <c r="BL157" s="19" t="s">
        <v>235</v>
      </c>
      <c r="BM157" s="189" t="s">
        <v>4545</v>
      </c>
    </row>
    <row r="158" s="2" customFormat="1">
      <c r="A158" s="38"/>
      <c r="B158" s="39"/>
      <c r="C158" s="38"/>
      <c r="D158" s="191" t="s">
        <v>237</v>
      </c>
      <c r="E158" s="38"/>
      <c r="F158" s="192" t="s">
        <v>4546</v>
      </c>
      <c r="G158" s="38"/>
      <c r="H158" s="38"/>
      <c r="I158" s="193"/>
      <c r="J158" s="38"/>
      <c r="K158" s="38"/>
      <c r="L158" s="39"/>
      <c r="M158" s="194"/>
      <c r="N158" s="195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237</v>
      </c>
      <c r="AU158" s="19" t="s">
        <v>89</v>
      </c>
    </row>
    <row r="159" s="2" customFormat="1">
      <c r="A159" s="38"/>
      <c r="B159" s="39"/>
      <c r="C159" s="38"/>
      <c r="D159" s="199" t="s">
        <v>397</v>
      </c>
      <c r="E159" s="38"/>
      <c r="F159" s="200" t="s">
        <v>4547</v>
      </c>
      <c r="G159" s="38"/>
      <c r="H159" s="38"/>
      <c r="I159" s="193"/>
      <c r="J159" s="38"/>
      <c r="K159" s="38"/>
      <c r="L159" s="39"/>
      <c r="M159" s="194"/>
      <c r="N159" s="195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397</v>
      </c>
      <c r="AU159" s="19" t="s">
        <v>89</v>
      </c>
    </row>
    <row r="160" s="13" customFormat="1">
      <c r="A160" s="13"/>
      <c r="B160" s="205"/>
      <c r="C160" s="13"/>
      <c r="D160" s="191" t="s">
        <v>519</v>
      </c>
      <c r="E160" s="206" t="s">
        <v>1</v>
      </c>
      <c r="F160" s="207" t="s">
        <v>4548</v>
      </c>
      <c r="G160" s="13"/>
      <c r="H160" s="208">
        <v>51.838999999999999</v>
      </c>
      <c r="I160" s="209"/>
      <c r="J160" s="13"/>
      <c r="K160" s="13"/>
      <c r="L160" s="205"/>
      <c r="M160" s="210"/>
      <c r="N160" s="211"/>
      <c r="O160" s="211"/>
      <c r="P160" s="211"/>
      <c r="Q160" s="211"/>
      <c r="R160" s="211"/>
      <c r="S160" s="211"/>
      <c r="T160" s="21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06" t="s">
        <v>519</v>
      </c>
      <c r="AU160" s="206" t="s">
        <v>89</v>
      </c>
      <c r="AV160" s="13" t="s">
        <v>89</v>
      </c>
      <c r="AW160" s="13" t="s">
        <v>35</v>
      </c>
      <c r="AX160" s="13" t="s">
        <v>79</v>
      </c>
      <c r="AY160" s="206" t="s">
        <v>230</v>
      </c>
    </row>
    <row r="161" s="13" customFormat="1">
      <c r="A161" s="13"/>
      <c r="B161" s="205"/>
      <c r="C161" s="13"/>
      <c r="D161" s="191" t="s">
        <v>519</v>
      </c>
      <c r="E161" s="206" t="s">
        <v>1</v>
      </c>
      <c r="F161" s="207" t="s">
        <v>4549</v>
      </c>
      <c r="G161" s="13"/>
      <c r="H161" s="208">
        <v>35.435000000000002</v>
      </c>
      <c r="I161" s="209"/>
      <c r="J161" s="13"/>
      <c r="K161" s="13"/>
      <c r="L161" s="205"/>
      <c r="M161" s="210"/>
      <c r="N161" s="211"/>
      <c r="O161" s="211"/>
      <c r="P161" s="211"/>
      <c r="Q161" s="211"/>
      <c r="R161" s="211"/>
      <c r="S161" s="211"/>
      <c r="T161" s="21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06" t="s">
        <v>519</v>
      </c>
      <c r="AU161" s="206" t="s">
        <v>89</v>
      </c>
      <c r="AV161" s="13" t="s">
        <v>89</v>
      </c>
      <c r="AW161" s="13" t="s">
        <v>35</v>
      </c>
      <c r="AX161" s="13" t="s">
        <v>79</v>
      </c>
      <c r="AY161" s="206" t="s">
        <v>230</v>
      </c>
    </row>
    <row r="162" s="13" customFormat="1">
      <c r="A162" s="13"/>
      <c r="B162" s="205"/>
      <c r="C162" s="13"/>
      <c r="D162" s="191" t="s">
        <v>519</v>
      </c>
      <c r="E162" s="206" t="s">
        <v>1</v>
      </c>
      <c r="F162" s="207" t="s">
        <v>4550</v>
      </c>
      <c r="G162" s="13"/>
      <c r="H162" s="208">
        <v>18.143999999999998</v>
      </c>
      <c r="I162" s="209"/>
      <c r="J162" s="13"/>
      <c r="K162" s="13"/>
      <c r="L162" s="205"/>
      <c r="M162" s="210"/>
      <c r="N162" s="211"/>
      <c r="O162" s="211"/>
      <c r="P162" s="211"/>
      <c r="Q162" s="211"/>
      <c r="R162" s="211"/>
      <c r="S162" s="211"/>
      <c r="T162" s="21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06" t="s">
        <v>519</v>
      </c>
      <c r="AU162" s="206" t="s">
        <v>89</v>
      </c>
      <c r="AV162" s="13" t="s">
        <v>89</v>
      </c>
      <c r="AW162" s="13" t="s">
        <v>35</v>
      </c>
      <c r="AX162" s="13" t="s">
        <v>79</v>
      </c>
      <c r="AY162" s="206" t="s">
        <v>230</v>
      </c>
    </row>
    <row r="163" s="14" customFormat="1">
      <c r="A163" s="14"/>
      <c r="B163" s="213"/>
      <c r="C163" s="14"/>
      <c r="D163" s="191" t="s">
        <v>519</v>
      </c>
      <c r="E163" s="214" t="s">
        <v>1</v>
      </c>
      <c r="F163" s="215" t="s">
        <v>534</v>
      </c>
      <c r="G163" s="14"/>
      <c r="H163" s="216">
        <v>105.41800000000001</v>
      </c>
      <c r="I163" s="217"/>
      <c r="J163" s="14"/>
      <c r="K163" s="14"/>
      <c r="L163" s="213"/>
      <c r="M163" s="218"/>
      <c r="N163" s="219"/>
      <c r="O163" s="219"/>
      <c r="P163" s="219"/>
      <c r="Q163" s="219"/>
      <c r="R163" s="219"/>
      <c r="S163" s="219"/>
      <c r="T163" s="220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14" t="s">
        <v>519</v>
      </c>
      <c r="AU163" s="214" t="s">
        <v>89</v>
      </c>
      <c r="AV163" s="14" t="s">
        <v>235</v>
      </c>
      <c r="AW163" s="14" t="s">
        <v>35</v>
      </c>
      <c r="AX163" s="14" t="s">
        <v>87</v>
      </c>
      <c r="AY163" s="214" t="s">
        <v>230</v>
      </c>
    </row>
    <row r="164" s="2" customFormat="1" ht="16.5" customHeight="1">
      <c r="A164" s="38"/>
      <c r="B164" s="177"/>
      <c r="C164" s="236" t="s">
        <v>264</v>
      </c>
      <c r="D164" s="236" t="s">
        <v>745</v>
      </c>
      <c r="E164" s="237" t="s">
        <v>4551</v>
      </c>
      <c r="F164" s="238" t="s">
        <v>4552</v>
      </c>
      <c r="G164" s="239" t="s">
        <v>748</v>
      </c>
      <c r="H164" s="240">
        <v>30.844999999999999</v>
      </c>
      <c r="I164" s="241"/>
      <c r="J164" s="242">
        <f>ROUND(I164*H164,2)</f>
        <v>0</v>
      </c>
      <c r="K164" s="238" t="s">
        <v>4525</v>
      </c>
      <c r="L164" s="243"/>
      <c r="M164" s="244" t="s">
        <v>1</v>
      </c>
      <c r="N164" s="245" t="s">
        <v>44</v>
      </c>
      <c r="O164" s="77"/>
      <c r="P164" s="187">
        <f>O164*H164</f>
        <v>0</v>
      </c>
      <c r="Q164" s="187">
        <v>1</v>
      </c>
      <c r="R164" s="187">
        <f>Q164*H164</f>
        <v>30.844999999999999</v>
      </c>
      <c r="S164" s="187">
        <v>0</v>
      </c>
      <c r="T164" s="18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89" t="s">
        <v>260</v>
      </c>
      <c r="AT164" s="189" t="s">
        <v>745</v>
      </c>
      <c r="AU164" s="189" t="s">
        <v>89</v>
      </c>
      <c r="AY164" s="19" t="s">
        <v>230</v>
      </c>
      <c r="BE164" s="190">
        <f>IF(N164="základní",J164,0)</f>
        <v>0</v>
      </c>
      <c r="BF164" s="190">
        <f>IF(N164="snížená",J164,0)</f>
        <v>0</v>
      </c>
      <c r="BG164" s="190">
        <f>IF(N164="zákl. přenesená",J164,0)</f>
        <v>0</v>
      </c>
      <c r="BH164" s="190">
        <f>IF(N164="sníž. přenesená",J164,0)</f>
        <v>0</v>
      </c>
      <c r="BI164" s="190">
        <f>IF(N164="nulová",J164,0)</f>
        <v>0</v>
      </c>
      <c r="BJ164" s="19" t="s">
        <v>87</v>
      </c>
      <c r="BK164" s="190">
        <f>ROUND(I164*H164,2)</f>
        <v>0</v>
      </c>
      <c r="BL164" s="19" t="s">
        <v>235</v>
      </c>
      <c r="BM164" s="189" t="s">
        <v>4553</v>
      </c>
    </row>
    <row r="165" s="2" customFormat="1">
      <c r="A165" s="38"/>
      <c r="B165" s="39"/>
      <c r="C165" s="38"/>
      <c r="D165" s="191" t="s">
        <v>237</v>
      </c>
      <c r="E165" s="38"/>
      <c r="F165" s="192" t="s">
        <v>4552</v>
      </c>
      <c r="G165" s="38"/>
      <c r="H165" s="38"/>
      <c r="I165" s="193"/>
      <c r="J165" s="38"/>
      <c r="K165" s="38"/>
      <c r="L165" s="39"/>
      <c r="M165" s="194"/>
      <c r="N165" s="195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237</v>
      </c>
      <c r="AU165" s="19" t="s">
        <v>89</v>
      </c>
    </row>
    <row r="166" s="13" customFormat="1">
      <c r="A166" s="13"/>
      <c r="B166" s="205"/>
      <c r="C166" s="13"/>
      <c r="D166" s="191" t="s">
        <v>519</v>
      </c>
      <c r="E166" s="13"/>
      <c r="F166" s="207" t="s">
        <v>4554</v>
      </c>
      <c r="G166" s="13"/>
      <c r="H166" s="208">
        <v>30.844999999999999</v>
      </c>
      <c r="I166" s="209"/>
      <c r="J166" s="13"/>
      <c r="K166" s="13"/>
      <c r="L166" s="205"/>
      <c r="M166" s="210"/>
      <c r="N166" s="211"/>
      <c r="O166" s="211"/>
      <c r="P166" s="211"/>
      <c r="Q166" s="211"/>
      <c r="R166" s="211"/>
      <c r="S166" s="211"/>
      <c r="T166" s="21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06" t="s">
        <v>519</v>
      </c>
      <c r="AU166" s="206" t="s">
        <v>89</v>
      </c>
      <c r="AV166" s="13" t="s">
        <v>89</v>
      </c>
      <c r="AW166" s="13" t="s">
        <v>3</v>
      </c>
      <c r="AX166" s="13" t="s">
        <v>87</v>
      </c>
      <c r="AY166" s="206" t="s">
        <v>230</v>
      </c>
    </row>
    <row r="167" s="2" customFormat="1" ht="21.75" customHeight="1">
      <c r="A167" s="38"/>
      <c r="B167" s="177"/>
      <c r="C167" s="178" t="s">
        <v>268</v>
      </c>
      <c r="D167" s="178" t="s">
        <v>231</v>
      </c>
      <c r="E167" s="179" t="s">
        <v>4555</v>
      </c>
      <c r="F167" s="180" t="s">
        <v>4556</v>
      </c>
      <c r="G167" s="181" t="s">
        <v>514</v>
      </c>
      <c r="H167" s="182">
        <v>24</v>
      </c>
      <c r="I167" s="183"/>
      <c r="J167" s="184">
        <f>ROUND(I167*H167,2)</f>
        <v>0</v>
      </c>
      <c r="K167" s="180" t="s">
        <v>515</v>
      </c>
      <c r="L167" s="39"/>
      <c r="M167" s="185" t="s">
        <v>1</v>
      </c>
      <c r="N167" s="186" t="s">
        <v>44</v>
      </c>
      <c r="O167" s="77"/>
      <c r="P167" s="187">
        <f>O167*H167</f>
        <v>0</v>
      </c>
      <c r="Q167" s="187">
        <v>0</v>
      </c>
      <c r="R167" s="187">
        <f>Q167*H167</f>
        <v>0</v>
      </c>
      <c r="S167" s="187">
        <v>0</v>
      </c>
      <c r="T167" s="18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89" t="s">
        <v>235</v>
      </c>
      <c r="AT167" s="189" t="s">
        <v>231</v>
      </c>
      <c r="AU167" s="189" t="s">
        <v>89</v>
      </c>
      <c r="AY167" s="19" t="s">
        <v>230</v>
      </c>
      <c r="BE167" s="190">
        <f>IF(N167="základní",J167,0)</f>
        <v>0</v>
      </c>
      <c r="BF167" s="190">
        <f>IF(N167="snížená",J167,0)</f>
        <v>0</v>
      </c>
      <c r="BG167" s="190">
        <f>IF(N167="zákl. přenesená",J167,0)</f>
        <v>0</v>
      </c>
      <c r="BH167" s="190">
        <f>IF(N167="sníž. přenesená",J167,0)</f>
        <v>0</v>
      </c>
      <c r="BI167" s="190">
        <f>IF(N167="nulová",J167,0)</f>
        <v>0</v>
      </c>
      <c r="BJ167" s="19" t="s">
        <v>87</v>
      </c>
      <c r="BK167" s="190">
        <f>ROUND(I167*H167,2)</f>
        <v>0</v>
      </c>
      <c r="BL167" s="19" t="s">
        <v>235</v>
      </c>
      <c r="BM167" s="189" t="s">
        <v>4557</v>
      </c>
    </row>
    <row r="168" s="2" customFormat="1">
      <c r="A168" s="38"/>
      <c r="B168" s="39"/>
      <c r="C168" s="38"/>
      <c r="D168" s="191" t="s">
        <v>237</v>
      </c>
      <c r="E168" s="38"/>
      <c r="F168" s="192" t="s">
        <v>4558</v>
      </c>
      <c r="G168" s="38"/>
      <c r="H168" s="38"/>
      <c r="I168" s="193"/>
      <c r="J168" s="38"/>
      <c r="K168" s="38"/>
      <c r="L168" s="39"/>
      <c r="M168" s="194"/>
      <c r="N168" s="195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237</v>
      </c>
      <c r="AU168" s="19" t="s">
        <v>89</v>
      </c>
    </row>
    <row r="169" s="2" customFormat="1">
      <c r="A169" s="38"/>
      <c r="B169" s="39"/>
      <c r="C169" s="38"/>
      <c r="D169" s="199" t="s">
        <v>397</v>
      </c>
      <c r="E169" s="38"/>
      <c r="F169" s="200" t="s">
        <v>4559</v>
      </c>
      <c r="G169" s="38"/>
      <c r="H169" s="38"/>
      <c r="I169" s="193"/>
      <c r="J169" s="38"/>
      <c r="K169" s="38"/>
      <c r="L169" s="39"/>
      <c r="M169" s="194"/>
      <c r="N169" s="195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397</v>
      </c>
      <c r="AU169" s="19" t="s">
        <v>89</v>
      </c>
    </row>
    <row r="170" s="2" customFormat="1" ht="16.5" customHeight="1">
      <c r="A170" s="38"/>
      <c r="B170" s="177"/>
      <c r="C170" s="178" t="s">
        <v>272</v>
      </c>
      <c r="D170" s="178" t="s">
        <v>231</v>
      </c>
      <c r="E170" s="179" t="s">
        <v>819</v>
      </c>
      <c r="F170" s="180" t="s">
        <v>820</v>
      </c>
      <c r="G170" s="181" t="s">
        <v>514</v>
      </c>
      <c r="H170" s="182">
        <v>24</v>
      </c>
      <c r="I170" s="183"/>
      <c r="J170" s="184">
        <f>ROUND(I170*H170,2)</f>
        <v>0</v>
      </c>
      <c r="K170" s="180" t="s">
        <v>4525</v>
      </c>
      <c r="L170" s="39"/>
      <c r="M170" s="185" t="s">
        <v>1</v>
      </c>
      <c r="N170" s="186" t="s">
        <v>44</v>
      </c>
      <c r="O170" s="77"/>
      <c r="P170" s="187">
        <f>O170*H170</f>
        <v>0</v>
      </c>
      <c r="Q170" s="187">
        <v>0</v>
      </c>
      <c r="R170" s="187">
        <f>Q170*H170</f>
        <v>0</v>
      </c>
      <c r="S170" s="187">
        <v>0</v>
      </c>
      <c r="T170" s="18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89" t="s">
        <v>235</v>
      </c>
      <c r="AT170" s="189" t="s">
        <v>231</v>
      </c>
      <c r="AU170" s="189" t="s">
        <v>89</v>
      </c>
      <c r="AY170" s="19" t="s">
        <v>230</v>
      </c>
      <c r="BE170" s="190">
        <f>IF(N170="základní",J170,0)</f>
        <v>0</v>
      </c>
      <c r="BF170" s="190">
        <f>IF(N170="snížená",J170,0)</f>
        <v>0</v>
      </c>
      <c r="BG170" s="190">
        <f>IF(N170="zákl. přenesená",J170,0)</f>
        <v>0</v>
      </c>
      <c r="BH170" s="190">
        <f>IF(N170="sníž. přenesená",J170,0)</f>
        <v>0</v>
      </c>
      <c r="BI170" s="190">
        <f>IF(N170="nulová",J170,0)</f>
        <v>0</v>
      </c>
      <c r="BJ170" s="19" t="s">
        <v>87</v>
      </c>
      <c r="BK170" s="190">
        <f>ROUND(I170*H170,2)</f>
        <v>0</v>
      </c>
      <c r="BL170" s="19" t="s">
        <v>235</v>
      </c>
      <c r="BM170" s="189" t="s">
        <v>4560</v>
      </c>
    </row>
    <row r="171" s="2" customFormat="1">
      <c r="A171" s="38"/>
      <c r="B171" s="39"/>
      <c r="C171" s="38"/>
      <c r="D171" s="191" t="s">
        <v>237</v>
      </c>
      <c r="E171" s="38"/>
      <c r="F171" s="192" t="s">
        <v>822</v>
      </c>
      <c r="G171" s="38"/>
      <c r="H171" s="38"/>
      <c r="I171" s="193"/>
      <c r="J171" s="38"/>
      <c r="K171" s="38"/>
      <c r="L171" s="39"/>
      <c r="M171" s="194"/>
      <c r="N171" s="195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237</v>
      </c>
      <c r="AU171" s="19" t="s">
        <v>89</v>
      </c>
    </row>
    <row r="172" s="2" customFormat="1">
      <c r="A172" s="38"/>
      <c r="B172" s="39"/>
      <c r="C172" s="38"/>
      <c r="D172" s="199" t="s">
        <v>397</v>
      </c>
      <c r="E172" s="38"/>
      <c r="F172" s="200" t="s">
        <v>4561</v>
      </c>
      <c r="G172" s="38"/>
      <c r="H172" s="38"/>
      <c r="I172" s="193"/>
      <c r="J172" s="38"/>
      <c r="K172" s="38"/>
      <c r="L172" s="39"/>
      <c r="M172" s="194"/>
      <c r="N172" s="195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397</v>
      </c>
      <c r="AU172" s="19" t="s">
        <v>89</v>
      </c>
    </row>
    <row r="173" s="2" customFormat="1" ht="16.5" customHeight="1">
      <c r="A173" s="38"/>
      <c r="B173" s="177"/>
      <c r="C173" s="236" t="s">
        <v>8</v>
      </c>
      <c r="D173" s="236" t="s">
        <v>745</v>
      </c>
      <c r="E173" s="237" t="s">
        <v>825</v>
      </c>
      <c r="F173" s="238" t="s">
        <v>826</v>
      </c>
      <c r="G173" s="239" t="s">
        <v>827</v>
      </c>
      <c r="H173" s="240">
        <v>1</v>
      </c>
      <c r="I173" s="241"/>
      <c r="J173" s="242">
        <f>ROUND(I173*H173,2)</f>
        <v>0</v>
      </c>
      <c r="K173" s="238" t="s">
        <v>4525</v>
      </c>
      <c r="L173" s="243"/>
      <c r="M173" s="244" t="s">
        <v>1</v>
      </c>
      <c r="N173" s="245" t="s">
        <v>44</v>
      </c>
      <c r="O173" s="77"/>
      <c r="P173" s="187">
        <f>O173*H173</f>
        <v>0</v>
      </c>
      <c r="Q173" s="187">
        <v>0.001</v>
      </c>
      <c r="R173" s="187">
        <f>Q173*H173</f>
        <v>0.001</v>
      </c>
      <c r="S173" s="187">
        <v>0</v>
      </c>
      <c r="T173" s="18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89" t="s">
        <v>260</v>
      </c>
      <c r="AT173" s="189" t="s">
        <v>745</v>
      </c>
      <c r="AU173" s="189" t="s">
        <v>89</v>
      </c>
      <c r="AY173" s="19" t="s">
        <v>230</v>
      </c>
      <c r="BE173" s="190">
        <f>IF(N173="základní",J173,0)</f>
        <v>0</v>
      </c>
      <c r="BF173" s="190">
        <f>IF(N173="snížená",J173,0)</f>
        <v>0</v>
      </c>
      <c r="BG173" s="190">
        <f>IF(N173="zákl. přenesená",J173,0)</f>
        <v>0</v>
      </c>
      <c r="BH173" s="190">
        <f>IF(N173="sníž. přenesená",J173,0)</f>
        <v>0</v>
      </c>
      <c r="BI173" s="190">
        <f>IF(N173="nulová",J173,0)</f>
        <v>0</v>
      </c>
      <c r="BJ173" s="19" t="s">
        <v>87</v>
      </c>
      <c r="BK173" s="190">
        <f>ROUND(I173*H173,2)</f>
        <v>0</v>
      </c>
      <c r="BL173" s="19" t="s">
        <v>235</v>
      </c>
      <c r="BM173" s="189" t="s">
        <v>4562</v>
      </c>
    </row>
    <row r="174" s="2" customFormat="1">
      <c r="A174" s="38"/>
      <c r="B174" s="39"/>
      <c r="C174" s="38"/>
      <c r="D174" s="191" t="s">
        <v>237</v>
      </c>
      <c r="E174" s="38"/>
      <c r="F174" s="192" t="s">
        <v>826</v>
      </c>
      <c r="G174" s="38"/>
      <c r="H174" s="38"/>
      <c r="I174" s="193"/>
      <c r="J174" s="38"/>
      <c r="K174" s="38"/>
      <c r="L174" s="39"/>
      <c r="M174" s="194"/>
      <c r="N174" s="195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237</v>
      </c>
      <c r="AU174" s="19" t="s">
        <v>89</v>
      </c>
    </row>
    <row r="175" s="12" customFormat="1" ht="22.8" customHeight="1">
      <c r="A175" s="12"/>
      <c r="B175" s="166"/>
      <c r="C175" s="12"/>
      <c r="D175" s="167" t="s">
        <v>78</v>
      </c>
      <c r="E175" s="197" t="s">
        <v>235</v>
      </c>
      <c r="F175" s="197" t="s">
        <v>845</v>
      </c>
      <c r="G175" s="12"/>
      <c r="H175" s="12"/>
      <c r="I175" s="169"/>
      <c r="J175" s="198">
        <f>BK175</f>
        <v>0</v>
      </c>
      <c r="K175" s="12"/>
      <c r="L175" s="166"/>
      <c r="M175" s="171"/>
      <c r="N175" s="172"/>
      <c r="O175" s="172"/>
      <c r="P175" s="173">
        <f>SUM(P176:P181)</f>
        <v>0</v>
      </c>
      <c r="Q175" s="172"/>
      <c r="R175" s="173">
        <f>SUM(R176:R181)</f>
        <v>0</v>
      </c>
      <c r="S175" s="172"/>
      <c r="T175" s="174">
        <f>SUM(T176:T181)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167" t="s">
        <v>87</v>
      </c>
      <c r="AT175" s="175" t="s">
        <v>78</v>
      </c>
      <c r="AU175" s="175" t="s">
        <v>87</v>
      </c>
      <c r="AY175" s="167" t="s">
        <v>230</v>
      </c>
      <c r="BK175" s="176">
        <f>SUM(BK176:BK181)</f>
        <v>0</v>
      </c>
    </row>
    <row r="176" s="2" customFormat="1" ht="16.5" customHeight="1">
      <c r="A176" s="38"/>
      <c r="B176" s="177"/>
      <c r="C176" s="178" t="s">
        <v>281</v>
      </c>
      <c r="D176" s="178" t="s">
        <v>231</v>
      </c>
      <c r="E176" s="179" t="s">
        <v>4563</v>
      </c>
      <c r="F176" s="180" t="s">
        <v>4564</v>
      </c>
      <c r="G176" s="181" t="s">
        <v>578</v>
      </c>
      <c r="H176" s="182">
        <v>25.356000000000002</v>
      </c>
      <c r="I176" s="183"/>
      <c r="J176" s="184">
        <f>ROUND(I176*H176,2)</f>
        <v>0</v>
      </c>
      <c r="K176" s="180" t="s">
        <v>4525</v>
      </c>
      <c r="L176" s="39"/>
      <c r="M176" s="185" t="s">
        <v>1</v>
      </c>
      <c r="N176" s="186" t="s">
        <v>44</v>
      </c>
      <c r="O176" s="77"/>
      <c r="P176" s="187">
        <f>O176*H176</f>
        <v>0</v>
      </c>
      <c r="Q176" s="187">
        <v>0</v>
      </c>
      <c r="R176" s="187">
        <f>Q176*H176</f>
        <v>0</v>
      </c>
      <c r="S176" s="187">
        <v>0</v>
      </c>
      <c r="T176" s="188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89" t="s">
        <v>235</v>
      </c>
      <c r="AT176" s="189" t="s">
        <v>231</v>
      </c>
      <c r="AU176" s="189" t="s">
        <v>89</v>
      </c>
      <c r="AY176" s="19" t="s">
        <v>230</v>
      </c>
      <c r="BE176" s="190">
        <f>IF(N176="základní",J176,0)</f>
        <v>0</v>
      </c>
      <c r="BF176" s="190">
        <f>IF(N176="snížená",J176,0)</f>
        <v>0</v>
      </c>
      <c r="BG176" s="190">
        <f>IF(N176="zákl. přenesená",J176,0)</f>
        <v>0</v>
      </c>
      <c r="BH176" s="190">
        <f>IF(N176="sníž. přenesená",J176,0)</f>
        <v>0</v>
      </c>
      <c r="BI176" s="190">
        <f>IF(N176="nulová",J176,0)</f>
        <v>0</v>
      </c>
      <c r="BJ176" s="19" t="s">
        <v>87</v>
      </c>
      <c r="BK176" s="190">
        <f>ROUND(I176*H176,2)</f>
        <v>0</v>
      </c>
      <c r="BL176" s="19" t="s">
        <v>235</v>
      </c>
      <c r="BM176" s="189" t="s">
        <v>4565</v>
      </c>
    </row>
    <row r="177" s="2" customFormat="1">
      <c r="A177" s="38"/>
      <c r="B177" s="39"/>
      <c r="C177" s="38"/>
      <c r="D177" s="191" t="s">
        <v>237</v>
      </c>
      <c r="E177" s="38"/>
      <c r="F177" s="192" t="s">
        <v>4566</v>
      </c>
      <c r="G177" s="38"/>
      <c r="H177" s="38"/>
      <c r="I177" s="193"/>
      <c r="J177" s="38"/>
      <c r="K177" s="38"/>
      <c r="L177" s="39"/>
      <c r="M177" s="194"/>
      <c r="N177" s="195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237</v>
      </c>
      <c r="AU177" s="19" t="s">
        <v>89</v>
      </c>
    </row>
    <row r="178" s="2" customFormat="1">
      <c r="A178" s="38"/>
      <c r="B178" s="39"/>
      <c r="C178" s="38"/>
      <c r="D178" s="199" t="s">
        <v>397</v>
      </c>
      <c r="E178" s="38"/>
      <c r="F178" s="200" t="s">
        <v>4567</v>
      </c>
      <c r="G178" s="38"/>
      <c r="H178" s="38"/>
      <c r="I178" s="193"/>
      <c r="J178" s="38"/>
      <c r="K178" s="38"/>
      <c r="L178" s="39"/>
      <c r="M178" s="194"/>
      <c r="N178" s="195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397</v>
      </c>
      <c r="AU178" s="19" t="s">
        <v>89</v>
      </c>
    </row>
    <row r="179" s="13" customFormat="1">
      <c r="A179" s="13"/>
      <c r="B179" s="205"/>
      <c r="C179" s="13"/>
      <c r="D179" s="191" t="s">
        <v>519</v>
      </c>
      <c r="E179" s="206" t="s">
        <v>1</v>
      </c>
      <c r="F179" s="207" t="s">
        <v>4568</v>
      </c>
      <c r="G179" s="13"/>
      <c r="H179" s="208">
        <v>10.545</v>
      </c>
      <c r="I179" s="209"/>
      <c r="J179" s="13"/>
      <c r="K179" s="13"/>
      <c r="L179" s="205"/>
      <c r="M179" s="210"/>
      <c r="N179" s="211"/>
      <c r="O179" s="211"/>
      <c r="P179" s="211"/>
      <c r="Q179" s="211"/>
      <c r="R179" s="211"/>
      <c r="S179" s="211"/>
      <c r="T179" s="21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06" t="s">
        <v>519</v>
      </c>
      <c r="AU179" s="206" t="s">
        <v>89</v>
      </c>
      <c r="AV179" s="13" t="s">
        <v>89</v>
      </c>
      <c r="AW179" s="13" t="s">
        <v>35</v>
      </c>
      <c r="AX179" s="13" t="s">
        <v>79</v>
      </c>
      <c r="AY179" s="206" t="s">
        <v>230</v>
      </c>
    </row>
    <row r="180" s="13" customFormat="1">
      <c r="A180" s="13"/>
      <c r="B180" s="205"/>
      <c r="C180" s="13"/>
      <c r="D180" s="191" t="s">
        <v>519</v>
      </c>
      <c r="E180" s="206" t="s">
        <v>1</v>
      </c>
      <c r="F180" s="207" t="s">
        <v>4569</v>
      </c>
      <c r="G180" s="13"/>
      <c r="H180" s="208">
        <v>14.811</v>
      </c>
      <c r="I180" s="209"/>
      <c r="J180" s="13"/>
      <c r="K180" s="13"/>
      <c r="L180" s="205"/>
      <c r="M180" s="210"/>
      <c r="N180" s="211"/>
      <c r="O180" s="211"/>
      <c r="P180" s="211"/>
      <c r="Q180" s="211"/>
      <c r="R180" s="211"/>
      <c r="S180" s="211"/>
      <c r="T180" s="21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06" t="s">
        <v>519</v>
      </c>
      <c r="AU180" s="206" t="s">
        <v>89</v>
      </c>
      <c r="AV180" s="13" t="s">
        <v>89</v>
      </c>
      <c r="AW180" s="13" t="s">
        <v>35</v>
      </c>
      <c r="AX180" s="13" t="s">
        <v>79</v>
      </c>
      <c r="AY180" s="206" t="s">
        <v>230</v>
      </c>
    </row>
    <row r="181" s="14" customFormat="1">
      <c r="A181" s="14"/>
      <c r="B181" s="213"/>
      <c r="C181" s="14"/>
      <c r="D181" s="191" t="s">
        <v>519</v>
      </c>
      <c r="E181" s="214" t="s">
        <v>1</v>
      </c>
      <c r="F181" s="215" t="s">
        <v>534</v>
      </c>
      <c r="G181" s="14"/>
      <c r="H181" s="216">
        <v>25.356000000000002</v>
      </c>
      <c r="I181" s="217"/>
      <c r="J181" s="14"/>
      <c r="K181" s="14"/>
      <c r="L181" s="213"/>
      <c r="M181" s="218"/>
      <c r="N181" s="219"/>
      <c r="O181" s="219"/>
      <c r="P181" s="219"/>
      <c r="Q181" s="219"/>
      <c r="R181" s="219"/>
      <c r="S181" s="219"/>
      <c r="T181" s="220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14" t="s">
        <v>519</v>
      </c>
      <c r="AU181" s="214" t="s">
        <v>89</v>
      </c>
      <c r="AV181" s="14" t="s">
        <v>235</v>
      </c>
      <c r="AW181" s="14" t="s">
        <v>35</v>
      </c>
      <c r="AX181" s="14" t="s">
        <v>87</v>
      </c>
      <c r="AY181" s="214" t="s">
        <v>230</v>
      </c>
    </row>
    <row r="182" s="12" customFormat="1" ht="22.8" customHeight="1">
      <c r="A182" s="12"/>
      <c r="B182" s="166"/>
      <c r="C182" s="12"/>
      <c r="D182" s="167" t="s">
        <v>78</v>
      </c>
      <c r="E182" s="197" t="s">
        <v>260</v>
      </c>
      <c r="F182" s="197" t="s">
        <v>1038</v>
      </c>
      <c r="G182" s="12"/>
      <c r="H182" s="12"/>
      <c r="I182" s="169"/>
      <c r="J182" s="198">
        <f>BK182</f>
        <v>0</v>
      </c>
      <c r="K182" s="12"/>
      <c r="L182" s="166"/>
      <c r="M182" s="171"/>
      <c r="N182" s="172"/>
      <c r="O182" s="172"/>
      <c r="P182" s="173">
        <f>SUM(P183:P191)</f>
        <v>0</v>
      </c>
      <c r="Q182" s="172"/>
      <c r="R182" s="173">
        <f>SUM(R183:R191)</f>
        <v>0.8575020000000001</v>
      </c>
      <c r="S182" s="172"/>
      <c r="T182" s="174">
        <f>SUM(T183:T191)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167" t="s">
        <v>87</v>
      </c>
      <c r="AT182" s="175" t="s">
        <v>78</v>
      </c>
      <c r="AU182" s="175" t="s">
        <v>87</v>
      </c>
      <c r="AY182" s="167" t="s">
        <v>230</v>
      </c>
      <c r="BK182" s="176">
        <f>SUM(BK183:BK191)</f>
        <v>0</v>
      </c>
    </row>
    <row r="183" s="2" customFormat="1" ht="16.5" customHeight="1">
      <c r="A183" s="38"/>
      <c r="B183" s="177"/>
      <c r="C183" s="178" t="s">
        <v>285</v>
      </c>
      <c r="D183" s="178" t="s">
        <v>231</v>
      </c>
      <c r="E183" s="179" t="s">
        <v>4570</v>
      </c>
      <c r="F183" s="180" t="s">
        <v>4571</v>
      </c>
      <c r="G183" s="181" t="s">
        <v>543</v>
      </c>
      <c r="H183" s="182">
        <v>37</v>
      </c>
      <c r="I183" s="183"/>
      <c r="J183" s="184">
        <f>ROUND(I183*H183,2)</f>
        <v>0</v>
      </c>
      <c r="K183" s="180" t="s">
        <v>515</v>
      </c>
      <c r="L183" s="39"/>
      <c r="M183" s="185" t="s">
        <v>1</v>
      </c>
      <c r="N183" s="186" t="s">
        <v>44</v>
      </c>
      <c r="O183" s="77"/>
      <c r="P183" s="187">
        <f>O183*H183</f>
        <v>0</v>
      </c>
      <c r="Q183" s="187">
        <v>3.0000000000000001E-05</v>
      </c>
      <c r="R183" s="187">
        <f>Q183*H183</f>
        <v>0.0011100000000000001</v>
      </c>
      <c r="S183" s="187">
        <v>0</v>
      </c>
      <c r="T183" s="18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89" t="s">
        <v>235</v>
      </c>
      <c r="AT183" s="189" t="s">
        <v>231</v>
      </c>
      <c r="AU183" s="189" t="s">
        <v>89</v>
      </c>
      <c r="AY183" s="19" t="s">
        <v>230</v>
      </c>
      <c r="BE183" s="190">
        <f>IF(N183="základní",J183,0)</f>
        <v>0</v>
      </c>
      <c r="BF183" s="190">
        <f>IF(N183="snížená",J183,0)</f>
        <v>0</v>
      </c>
      <c r="BG183" s="190">
        <f>IF(N183="zákl. přenesená",J183,0)</f>
        <v>0</v>
      </c>
      <c r="BH183" s="190">
        <f>IF(N183="sníž. přenesená",J183,0)</f>
        <v>0</v>
      </c>
      <c r="BI183" s="190">
        <f>IF(N183="nulová",J183,0)</f>
        <v>0</v>
      </c>
      <c r="BJ183" s="19" t="s">
        <v>87</v>
      </c>
      <c r="BK183" s="190">
        <f>ROUND(I183*H183,2)</f>
        <v>0</v>
      </c>
      <c r="BL183" s="19" t="s">
        <v>235</v>
      </c>
      <c r="BM183" s="189" t="s">
        <v>4572</v>
      </c>
    </row>
    <row r="184" s="2" customFormat="1">
      <c r="A184" s="38"/>
      <c r="B184" s="39"/>
      <c r="C184" s="38"/>
      <c r="D184" s="191" t="s">
        <v>237</v>
      </c>
      <c r="E184" s="38"/>
      <c r="F184" s="192" t="s">
        <v>4573</v>
      </c>
      <c r="G184" s="38"/>
      <c r="H184" s="38"/>
      <c r="I184" s="193"/>
      <c r="J184" s="38"/>
      <c r="K184" s="38"/>
      <c r="L184" s="39"/>
      <c r="M184" s="194"/>
      <c r="N184" s="195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237</v>
      </c>
      <c r="AU184" s="19" t="s">
        <v>89</v>
      </c>
    </row>
    <row r="185" s="2" customFormat="1">
      <c r="A185" s="38"/>
      <c r="B185" s="39"/>
      <c r="C185" s="38"/>
      <c r="D185" s="199" t="s">
        <v>397</v>
      </c>
      <c r="E185" s="38"/>
      <c r="F185" s="200" t="s">
        <v>4574</v>
      </c>
      <c r="G185" s="38"/>
      <c r="H185" s="38"/>
      <c r="I185" s="193"/>
      <c r="J185" s="38"/>
      <c r="K185" s="38"/>
      <c r="L185" s="39"/>
      <c r="M185" s="194"/>
      <c r="N185" s="195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397</v>
      </c>
      <c r="AU185" s="19" t="s">
        <v>89</v>
      </c>
    </row>
    <row r="186" s="2" customFormat="1">
      <c r="A186" s="38"/>
      <c r="B186" s="39"/>
      <c r="C186" s="38"/>
      <c r="D186" s="191" t="s">
        <v>279</v>
      </c>
      <c r="E186" s="38"/>
      <c r="F186" s="196" t="s">
        <v>4575</v>
      </c>
      <c r="G186" s="38"/>
      <c r="H186" s="38"/>
      <c r="I186" s="193"/>
      <c r="J186" s="38"/>
      <c r="K186" s="38"/>
      <c r="L186" s="39"/>
      <c r="M186" s="194"/>
      <c r="N186" s="195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279</v>
      </c>
      <c r="AU186" s="19" t="s">
        <v>89</v>
      </c>
    </row>
    <row r="187" s="2" customFormat="1" ht="16.5" customHeight="1">
      <c r="A187" s="38"/>
      <c r="B187" s="177"/>
      <c r="C187" s="236" t="s">
        <v>289</v>
      </c>
      <c r="D187" s="236" t="s">
        <v>745</v>
      </c>
      <c r="E187" s="237" t="s">
        <v>4576</v>
      </c>
      <c r="F187" s="238" t="s">
        <v>4577</v>
      </c>
      <c r="G187" s="239" t="s">
        <v>543</v>
      </c>
      <c r="H187" s="240">
        <v>37</v>
      </c>
      <c r="I187" s="241"/>
      <c r="J187" s="242">
        <f>ROUND(I187*H187,2)</f>
        <v>0</v>
      </c>
      <c r="K187" s="238" t="s">
        <v>515</v>
      </c>
      <c r="L187" s="243"/>
      <c r="M187" s="244" t="s">
        <v>1</v>
      </c>
      <c r="N187" s="245" t="s">
        <v>44</v>
      </c>
      <c r="O187" s="77"/>
      <c r="P187" s="187">
        <f>O187*H187</f>
        <v>0</v>
      </c>
      <c r="Q187" s="187">
        <v>0.020400000000000001</v>
      </c>
      <c r="R187" s="187">
        <f>Q187*H187</f>
        <v>0.75480000000000003</v>
      </c>
      <c r="S187" s="187">
        <v>0</v>
      </c>
      <c r="T187" s="18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89" t="s">
        <v>260</v>
      </c>
      <c r="AT187" s="189" t="s">
        <v>745</v>
      </c>
      <c r="AU187" s="189" t="s">
        <v>89</v>
      </c>
      <c r="AY187" s="19" t="s">
        <v>230</v>
      </c>
      <c r="BE187" s="190">
        <f>IF(N187="základní",J187,0)</f>
        <v>0</v>
      </c>
      <c r="BF187" s="190">
        <f>IF(N187="snížená",J187,0)</f>
        <v>0</v>
      </c>
      <c r="BG187" s="190">
        <f>IF(N187="zákl. přenesená",J187,0)</f>
        <v>0</v>
      </c>
      <c r="BH187" s="190">
        <f>IF(N187="sníž. přenesená",J187,0)</f>
        <v>0</v>
      </c>
      <c r="BI187" s="190">
        <f>IF(N187="nulová",J187,0)</f>
        <v>0</v>
      </c>
      <c r="BJ187" s="19" t="s">
        <v>87</v>
      </c>
      <c r="BK187" s="190">
        <f>ROUND(I187*H187,2)</f>
        <v>0</v>
      </c>
      <c r="BL187" s="19" t="s">
        <v>235</v>
      </c>
      <c r="BM187" s="189" t="s">
        <v>4578</v>
      </c>
    </row>
    <row r="188" s="2" customFormat="1">
      <c r="A188" s="38"/>
      <c r="B188" s="39"/>
      <c r="C188" s="38"/>
      <c r="D188" s="191" t="s">
        <v>237</v>
      </c>
      <c r="E188" s="38"/>
      <c r="F188" s="192" t="s">
        <v>4577</v>
      </c>
      <c r="G188" s="38"/>
      <c r="H188" s="38"/>
      <c r="I188" s="193"/>
      <c r="J188" s="38"/>
      <c r="K188" s="38"/>
      <c r="L188" s="39"/>
      <c r="M188" s="194"/>
      <c r="N188" s="195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237</v>
      </c>
      <c r="AU188" s="19" t="s">
        <v>89</v>
      </c>
    </row>
    <row r="189" s="2" customFormat="1" ht="16.5" customHeight="1">
      <c r="A189" s="38"/>
      <c r="B189" s="177"/>
      <c r="C189" s="178" t="s">
        <v>293</v>
      </c>
      <c r="D189" s="178" t="s">
        <v>231</v>
      </c>
      <c r="E189" s="179" t="s">
        <v>4579</v>
      </c>
      <c r="F189" s="180" t="s">
        <v>4580</v>
      </c>
      <c r="G189" s="181" t="s">
        <v>543</v>
      </c>
      <c r="H189" s="182">
        <v>1128.8</v>
      </c>
      <c r="I189" s="183"/>
      <c r="J189" s="184">
        <f>ROUND(I189*H189,2)</f>
        <v>0</v>
      </c>
      <c r="K189" s="180" t="s">
        <v>4525</v>
      </c>
      <c r="L189" s="39"/>
      <c r="M189" s="185" t="s">
        <v>1</v>
      </c>
      <c r="N189" s="186" t="s">
        <v>44</v>
      </c>
      <c r="O189" s="77"/>
      <c r="P189" s="187">
        <f>O189*H189</f>
        <v>0</v>
      </c>
      <c r="Q189" s="187">
        <v>9.0000000000000006E-05</v>
      </c>
      <c r="R189" s="187">
        <f>Q189*H189</f>
        <v>0.101592</v>
      </c>
      <c r="S189" s="187">
        <v>0</v>
      </c>
      <c r="T189" s="18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89" t="s">
        <v>235</v>
      </c>
      <c r="AT189" s="189" t="s">
        <v>231</v>
      </c>
      <c r="AU189" s="189" t="s">
        <v>89</v>
      </c>
      <c r="AY189" s="19" t="s">
        <v>230</v>
      </c>
      <c r="BE189" s="190">
        <f>IF(N189="základní",J189,0)</f>
        <v>0</v>
      </c>
      <c r="BF189" s="190">
        <f>IF(N189="snížená",J189,0)</f>
        <v>0</v>
      </c>
      <c r="BG189" s="190">
        <f>IF(N189="zákl. přenesená",J189,0)</f>
        <v>0</v>
      </c>
      <c r="BH189" s="190">
        <f>IF(N189="sníž. přenesená",J189,0)</f>
        <v>0</v>
      </c>
      <c r="BI189" s="190">
        <f>IF(N189="nulová",J189,0)</f>
        <v>0</v>
      </c>
      <c r="BJ189" s="19" t="s">
        <v>87</v>
      </c>
      <c r="BK189" s="190">
        <f>ROUND(I189*H189,2)</f>
        <v>0</v>
      </c>
      <c r="BL189" s="19" t="s">
        <v>235</v>
      </c>
      <c r="BM189" s="189" t="s">
        <v>4581</v>
      </c>
    </row>
    <row r="190" s="2" customFormat="1">
      <c r="A190" s="38"/>
      <c r="B190" s="39"/>
      <c r="C190" s="38"/>
      <c r="D190" s="191" t="s">
        <v>237</v>
      </c>
      <c r="E190" s="38"/>
      <c r="F190" s="192" t="s">
        <v>4582</v>
      </c>
      <c r="G190" s="38"/>
      <c r="H190" s="38"/>
      <c r="I190" s="193"/>
      <c r="J190" s="38"/>
      <c r="K190" s="38"/>
      <c r="L190" s="39"/>
      <c r="M190" s="194"/>
      <c r="N190" s="195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237</v>
      </c>
      <c r="AU190" s="19" t="s">
        <v>89</v>
      </c>
    </row>
    <row r="191" s="2" customFormat="1">
      <c r="A191" s="38"/>
      <c r="B191" s="39"/>
      <c r="C191" s="38"/>
      <c r="D191" s="199" t="s">
        <v>397</v>
      </c>
      <c r="E191" s="38"/>
      <c r="F191" s="200" t="s">
        <v>4583</v>
      </c>
      <c r="G191" s="38"/>
      <c r="H191" s="38"/>
      <c r="I191" s="193"/>
      <c r="J191" s="38"/>
      <c r="K191" s="38"/>
      <c r="L191" s="39"/>
      <c r="M191" s="194"/>
      <c r="N191" s="195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397</v>
      </c>
      <c r="AU191" s="19" t="s">
        <v>89</v>
      </c>
    </row>
    <row r="192" s="12" customFormat="1" ht="25.92" customHeight="1">
      <c r="A192" s="12"/>
      <c r="B192" s="166"/>
      <c r="C192" s="12"/>
      <c r="D192" s="167" t="s">
        <v>78</v>
      </c>
      <c r="E192" s="168" t="s">
        <v>3573</v>
      </c>
      <c r="F192" s="168" t="s">
        <v>3574</v>
      </c>
      <c r="G192" s="12"/>
      <c r="H192" s="12"/>
      <c r="I192" s="169"/>
      <c r="J192" s="170">
        <f>BK192</f>
        <v>0</v>
      </c>
      <c r="K192" s="12"/>
      <c r="L192" s="166"/>
      <c r="M192" s="171"/>
      <c r="N192" s="172"/>
      <c r="O192" s="172"/>
      <c r="P192" s="173">
        <f>P193</f>
        <v>0</v>
      </c>
      <c r="Q192" s="172"/>
      <c r="R192" s="173">
        <f>R193</f>
        <v>2.49044</v>
      </c>
      <c r="S192" s="172"/>
      <c r="T192" s="174">
        <f>T193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167" t="s">
        <v>89</v>
      </c>
      <c r="AT192" s="175" t="s">
        <v>78</v>
      </c>
      <c r="AU192" s="175" t="s">
        <v>79</v>
      </c>
      <c r="AY192" s="167" t="s">
        <v>230</v>
      </c>
      <c r="BK192" s="176">
        <f>BK193</f>
        <v>0</v>
      </c>
    </row>
    <row r="193" s="12" customFormat="1" ht="22.8" customHeight="1">
      <c r="A193" s="12"/>
      <c r="B193" s="166"/>
      <c r="C193" s="12"/>
      <c r="D193" s="167" t="s">
        <v>78</v>
      </c>
      <c r="E193" s="197" t="s">
        <v>4584</v>
      </c>
      <c r="F193" s="197" t="s">
        <v>4585</v>
      </c>
      <c r="G193" s="12"/>
      <c r="H193" s="12"/>
      <c r="I193" s="169"/>
      <c r="J193" s="198">
        <f>BK193</f>
        <v>0</v>
      </c>
      <c r="K193" s="12"/>
      <c r="L193" s="166"/>
      <c r="M193" s="171"/>
      <c r="N193" s="172"/>
      <c r="O193" s="172"/>
      <c r="P193" s="173">
        <f>SUM(P194:P225)</f>
        <v>0</v>
      </c>
      <c r="Q193" s="172"/>
      <c r="R193" s="173">
        <f>SUM(R194:R225)</f>
        <v>2.49044</v>
      </c>
      <c r="S193" s="172"/>
      <c r="T193" s="174">
        <f>SUM(T194:T225)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167" t="s">
        <v>89</v>
      </c>
      <c r="AT193" s="175" t="s">
        <v>78</v>
      </c>
      <c r="AU193" s="175" t="s">
        <v>87</v>
      </c>
      <c r="AY193" s="167" t="s">
        <v>230</v>
      </c>
      <c r="BK193" s="176">
        <f>SUM(BK194:BK225)</f>
        <v>0</v>
      </c>
    </row>
    <row r="194" s="2" customFormat="1" ht="16.5" customHeight="1">
      <c r="A194" s="38"/>
      <c r="B194" s="177"/>
      <c r="C194" s="178" t="s">
        <v>297</v>
      </c>
      <c r="D194" s="178" t="s">
        <v>231</v>
      </c>
      <c r="E194" s="179" t="s">
        <v>4586</v>
      </c>
      <c r="F194" s="180" t="s">
        <v>4587</v>
      </c>
      <c r="G194" s="181" t="s">
        <v>543</v>
      </c>
      <c r="H194" s="182">
        <v>1128.8</v>
      </c>
      <c r="I194" s="183"/>
      <c r="J194" s="184">
        <f>ROUND(I194*H194,2)</f>
        <v>0</v>
      </c>
      <c r="K194" s="180" t="s">
        <v>4525</v>
      </c>
      <c r="L194" s="39"/>
      <c r="M194" s="185" t="s">
        <v>1</v>
      </c>
      <c r="N194" s="186" t="s">
        <v>44</v>
      </c>
      <c r="O194" s="77"/>
      <c r="P194" s="187">
        <f>O194*H194</f>
        <v>0</v>
      </c>
      <c r="Q194" s="187">
        <v>0</v>
      </c>
      <c r="R194" s="187">
        <f>Q194*H194</f>
        <v>0</v>
      </c>
      <c r="S194" s="187">
        <v>0</v>
      </c>
      <c r="T194" s="188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89" t="s">
        <v>293</v>
      </c>
      <c r="AT194" s="189" t="s">
        <v>231</v>
      </c>
      <c r="AU194" s="189" t="s">
        <v>89</v>
      </c>
      <c r="AY194" s="19" t="s">
        <v>230</v>
      </c>
      <c r="BE194" s="190">
        <f>IF(N194="základní",J194,0)</f>
        <v>0</v>
      </c>
      <c r="BF194" s="190">
        <f>IF(N194="snížená",J194,0)</f>
        <v>0</v>
      </c>
      <c r="BG194" s="190">
        <f>IF(N194="zákl. přenesená",J194,0)</f>
        <v>0</v>
      </c>
      <c r="BH194" s="190">
        <f>IF(N194="sníž. přenesená",J194,0)</f>
        <v>0</v>
      </c>
      <c r="BI194" s="190">
        <f>IF(N194="nulová",J194,0)</f>
        <v>0</v>
      </c>
      <c r="BJ194" s="19" t="s">
        <v>87</v>
      </c>
      <c r="BK194" s="190">
        <f>ROUND(I194*H194,2)</f>
        <v>0</v>
      </c>
      <c r="BL194" s="19" t="s">
        <v>293</v>
      </c>
      <c r="BM194" s="189" t="s">
        <v>4588</v>
      </c>
    </row>
    <row r="195" s="2" customFormat="1">
      <c r="A195" s="38"/>
      <c r="B195" s="39"/>
      <c r="C195" s="38"/>
      <c r="D195" s="191" t="s">
        <v>237</v>
      </c>
      <c r="E195" s="38"/>
      <c r="F195" s="192" t="s">
        <v>4589</v>
      </c>
      <c r="G195" s="38"/>
      <c r="H195" s="38"/>
      <c r="I195" s="193"/>
      <c r="J195" s="38"/>
      <c r="K195" s="38"/>
      <c r="L195" s="39"/>
      <c r="M195" s="194"/>
      <c r="N195" s="195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237</v>
      </c>
      <c r="AU195" s="19" t="s">
        <v>89</v>
      </c>
    </row>
    <row r="196" s="2" customFormat="1">
      <c r="A196" s="38"/>
      <c r="B196" s="39"/>
      <c r="C196" s="38"/>
      <c r="D196" s="199" t="s">
        <v>397</v>
      </c>
      <c r="E196" s="38"/>
      <c r="F196" s="200" t="s">
        <v>4590</v>
      </c>
      <c r="G196" s="38"/>
      <c r="H196" s="38"/>
      <c r="I196" s="193"/>
      <c r="J196" s="38"/>
      <c r="K196" s="38"/>
      <c r="L196" s="39"/>
      <c r="M196" s="194"/>
      <c r="N196" s="195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397</v>
      </c>
      <c r="AU196" s="19" t="s">
        <v>89</v>
      </c>
    </row>
    <row r="197" s="2" customFormat="1" ht="16.5" customHeight="1">
      <c r="A197" s="38"/>
      <c r="B197" s="177"/>
      <c r="C197" s="236" t="s">
        <v>301</v>
      </c>
      <c r="D197" s="236" t="s">
        <v>745</v>
      </c>
      <c r="E197" s="237" t="s">
        <v>4591</v>
      </c>
      <c r="F197" s="238" t="s">
        <v>4592</v>
      </c>
      <c r="G197" s="239" t="s">
        <v>543</v>
      </c>
      <c r="H197" s="240">
        <v>1128.8</v>
      </c>
      <c r="I197" s="241"/>
      <c r="J197" s="242">
        <f>ROUND(I197*H197,2)</f>
        <v>0</v>
      </c>
      <c r="K197" s="238" t="s">
        <v>4525</v>
      </c>
      <c r="L197" s="243"/>
      <c r="M197" s="244" t="s">
        <v>1</v>
      </c>
      <c r="N197" s="245" t="s">
        <v>44</v>
      </c>
      <c r="O197" s="77"/>
      <c r="P197" s="187">
        <f>O197*H197</f>
        <v>0</v>
      </c>
      <c r="Q197" s="187">
        <v>0.00025999999999999998</v>
      </c>
      <c r="R197" s="187">
        <f>Q197*H197</f>
        <v>0.29348799999999997</v>
      </c>
      <c r="S197" s="187">
        <v>0</v>
      </c>
      <c r="T197" s="18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89" t="s">
        <v>356</v>
      </c>
      <c r="AT197" s="189" t="s">
        <v>745</v>
      </c>
      <c r="AU197" s="189" t="s">
        <v>89</v>
      </c>
      <c r="AY197" s="19" t="s">
        <v>230</v>
      </c>
      <c r="BE197" s="190">
        <f>IF(N197="základní",J197,0)</f>
        <v>0</v>
      </c>
      <c r="BF197" s="190">
        <f>IF(N197="snížená",J197,0)</f>
        <v>0</v>
      </c>
      <c r="BG197" s="190">
        <f>IF(N197="zákl. přenesená",J197,0)</f>
        <v>0</v>
      </c>
      <c r="BH197" s="190">
        <f>IF(N197="sníž. přenesená",J197,0)</f>
        <v>0</v>
      </c>
      <c r="BI197" s="190">
        <f>IF(N197="nulová",J197,0)</f>
        <v>0</v>
      </c>
      <c r="BJ197" s="19" t="s">
        <v>87</v>
      </c>
      <c r="BK197" s="190">
        <f>ROUND(I197*H197,2)</f>
        <v>0</v>
      </c>
      <c r="BL197" s="19" t="s">
        <v>293</v>
      </c>
      <c r="BM197" s="189" t="s">
        <v>4593</v>
      </c>
    </row>
    <row r="198" s="2" customFormat="1">
      <c r="A198" s="38"/>
      <c r="B198" s="39"/>
      <c r="C198" s="38"/>
      <c r="D198" s="191" t="s">
        <v>237</v>
      </c>
      <c r="E198" s="38"/>
      <c r="F198" s="192" t="s">
        <v>4592</v>
      </c>
      <c r="G198" s="38"/>
      <c r="H198" s="38"/>
      <c r="I198" s="193"/>
      <c r="J198" s="38"/>
      <c r="K198" s="38"/>
      <c r="L198" s="39"/>
      <c r="M198" s="194"/>
      <c r="N198" s="195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237</v>
      </c>
      <c r="AU198" s="19" t="s">
        <v>89</v>
      </c>
    </row>
    <row r="199" s="2" customFormat="1" ht="16.5" customHeight="1">
      <c r="A199" s="38"/>
      <c r="B199" s="177"/>
      <c r="C199" s="178" t="s">
        <v>305</v>
      </c>
      <c r="D199" s="178" t="s">
        <v>231</v>
      </c>
      <c r="E199" s="179" t="s">
        <v>4594</v>
      </c>
      <c r="F199" s="180" t="s">
        <v>4595</v>
      </c>
      <c r="G199" s="181" t="s">
        <v>543</v>
      </c>
      <c r="H199" s="182">
        <v>1128.8</v>
      </c>
      <c r="I199" s="183"/>
      <c r="J199" s="184">
        <f>ROUND(I199*H199,2)</f>
        <v>0</v>
      </c>
      <c r="K199" s="180" t="s">
        <v>4525</v>
      </c>
      <c r="L199" s="39"/>
      <c r="M199" s="185" t="s">
        <v>1</v>
      </c>
      <c r="N199" s="186" t="s">
        <v>44</v>
      </c>
      <c r="O199" s="77"/>
      <c r="P199" s="187">
        <f>O199*H199</f>
        <v>0</v>
      </c>
      <c r="Q199" s="187">
        <v>0</v>
      </c>
      <c r="R199" s="187">
        <f>Q199*H199</f>
        <v>0</v>
      </c>
      <c r="S199" s="187">
        <v>0</v>
      </c>
      <c r="T199" s="188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89" t="s">
        <v>970</v>
      </c>
      <c r="AT199" s="189" t="s">
        <v>231</v>
      </c>
      <c r="AU199" s="189" t="s">
        <v>89</v>
      </c>
      <c r="AY199" s="19" t="s">
        <v>230</v>
      </c>
      <c r="BE199" s="190">
        <f>IF(N199="základní",J199,0)</f>
        <v>0</v>
      </c>
      <c r="BF199" s="190">
        <f>IF(N199="snížená",J199,0)</f>
        <v>0</v>
      </c>
      <c r="BG199" s="190">
        <f>IF(N199="zákl. přenesená",J199,0)</f>
        <v>0</v>
      </c>
      <c r="BH199" s="190">
        <f>IF(N199="sníž. přenesená",J199,0)</f>
        <v>0</v>
      </c>
      <c r="BI199" s="190">
        <f>IF(N199="nulová",J199,0)</f>
        <v>0</v>
      </c>
      <c r="BJ199" s="19" t="s">
        <v>87</v>
      </c>
      <c r="BK199" s="190">
        <f>ROUND(I199*H199,2)</f>
        <v>0</v>
      </c>
      <c r="BL199" s="19" t="s">
        <v>970</v>
      </c>
      <c r="BM199" s="189" t="s">
        <v>4596</v>
      </c>
    </row>
    <row r="200" s="2" customFormat="1">
      <c r="A200" s="38"/>
      <c r="B200" s="39"/>
      <c r="C200" s="38"/>
      <c r="D200" s="191" t="s">
        <v>237</v>
      </c>
      <c r="E200" s="38"/>
      <c r="F200" s="192" t="s">
        <v>4597</v>
      </c>
      <c r="G200" s="38"/>
      <c r="H200" s="38"/>
      <c r="I200" s="193"/>
      <c r="J200" s="38"/>
      <c r="K200" s="38"/>
      <c r="L200" s="39"/>
      <c r="M200" s="194"/>
      <c r="N200" s="195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237</v>
      </c>
      <c r="AU200" s="19" t="s">
        <v>89</v>
      </c>
    </row>
    <row r="201" s="2" customFormat="1">
      <c r="A201" s="38"/>
      <c r="B201" s="39"/>
      <c r="C201" s="38"/>
      <c r="D201" s="199" t="s">
        <v>397</v>
      </c>
      <c r="E201" s="38"/>
      <c r="F201" s="200" t="s">
        <v>4598</v>
      </c>
      <c r="G201" s="38"/>
      <c r="H201" s="38"/>
      <c r="I201" s="193"/>
      <c r="J201" s="38"/>
      <c r="K201" s="38"/>
      <c r="L201" s="39"/>
      <c r="M201" s="194"/>
      <c r="N201" s="195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397</v>
      </c>
      <c r="AU201" s="19" t="s">
        <v>89</v>
      </c>
    </row>
    <row r="202" s="13" customFormat="1">
      <c r="A202" s="13"/>
      <c r="B202" s="205"/>
      <c r="C202" s="13"/>
      <c r="D202" s="191" t="s">
        <v>519</v>
      </c>
      <c r="E202" s="206" t="s">
        <v>1</v>
      </c>
      <c r="F202" s="207" t="s">
        <v>4599</v>
      </c>
      <c r="G202" s="13"/>
      <c r="H202" s="208">
        <v>1128.8</v>
      </c>
      <c r="I202" s="209"/>
      <c r="J202" s="13"/>
      <c r="K202" s="13"/>
      <c r="L202" s="205"/>
      <c r="M202" s="210"/>
      <c r="N202" s="211"/>
      <c r="O202" s="211"/>
      <c r="P202" s="211"/>
      <c r="Q202" s="211"/>
      <c r="R202" s="211"/>
      <c r="S202" s="211"/>
      <c r="T202" s="21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06" t="s">
        <v>519</v>
      </c>
      <c r="AU202" s="206" t="s">
        <v>89</v>
      </c>
      <c r="AV202" s="13" t="s">
        <v>89</v>
      </c>
      <c r="AW202" s="13" t="s">
        <v>35</v>
      </c>
      <c r="AX202" s="13" t="s">
        <v>87</v>
      </c>
      <c r="AY202" s="206" t="s">
        <v>230</v>
      </c>
    </row>
    <row r="203" s="2" customFormat="1" ht="16.5" customHeight="1">
      <c r="A203" s="38"/>
      <c r="B203" s="177"/>
      <c r="C203" s="236" t="s">
        <v>310</v>
      </c>
      <c r="D203" s="236" t="s">
        <v>745</v>
      </c>
      <c r="E203" s="237" t="s">
        <v>4600</v>
      </c>
      <c r="F203" s="238" t="s">
        <v>4601</v>
      </c>
      <c r="G203" s="239" t="s">
        <v>543</v>
      </c>
      <c r="H203" s="240">
        <v>1128.8</v>
      </c>
      <c r="I203" s="241"/>
      <c r="J203" s="242">
        <f>ROUND(I203*H203,2)</f>
        <v>0</v>
      </c>
      <c r="K203" s="238" t="s">
        <v>4525</v>
      </c>
      <c r="L203" s="243"/>
      <c r="M203" s="244" t="s">
        <v>1</v>
      </c>
      <c r="N203" s="245" t="s">
        <v>44</v>
      </c>
      <c r="O203" s="77"/>
      <c r="P203" s="187">
        <f>O203*H203</f>
        <v>0</v>
      </c>
      <c r="Q203" s="187">
        <v>0.00064000000000000005</v>
      </c>
      <c r="R203" s="187">
        <f>Q203*H203</f>
        <v>0.72243200000000007</v>
      </c>
      <c r="S203" s="187">
        <v>0</v>
      </c>
      <c r="T203" s="18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89" t="s">
        <v>4602</v>
      </c>
      <c r="AT203" s="189" t="s">
        <v>745</v>
      </c>
      <c r="AU203" s="189" t="s">
        <v>89</v>
      </c>
      <c r="AY203" s="19" t="s">
        <v>230</v>
      </c>
      <c r="BE203" s="190">
        <f>IF(N203="základní",J203,0)</f>
        <v>0</v>
      </c>
      <c r="BF203" s="190">
        <f>IF(N203="snížená",J203,0)</f>
        <v>0</v>
      </c>
      <c r="BG203" s="190">
        <f>IF(N203="zákl. přenesená",J203,0)</f>
        <v>0</v>
      </c>
      <c r="BH203" s="190">
        <f>IF(N203="sníž. přenesená",J203,0)</f>
        <v>0</v>
      </c>
      <c r="BI203" s="190">
        <f>IF(N203="nulová",J203,0)</f>
        <v>0</v>
      </c>
      <c r="BJ203" s="19" t="s">
        <v>87</v>
      </c>
      <c r="BK203" s="190">
        <f>ROUND(I203*H203,2)</f>
        <v>0</v>
      </c>
      <c r="BL203" s="19" t="s">
        <v>4602</v>
      </c>
      <c r="BM203" s="189" t="s">
        <v>4603</v>
      </c>
    </row>
    <row r="204" s="2" customFormat="1">
      <c r="A204" s="38"/>
      <c r="B204" s="39"/>
      <c r="C204" s="38"/>
      <c r="D204" s="191" t="s">
        <v>237</v>
      </c>
      <c r="E204" s="38"/>
      <c r="F204" s="192" t="s">
        <v>4601</v>
      </c>
      <c r="G204" s="38"/>
      <c r="H204" s="38"/>
      <c r="I204" s="193"/>
      <c r="J204" s="38"/>
      <c r="K204" s="38"/>
      <c r="L204" s="39"/>
      <c r="M204" s="194"/>
      <c r="N204" s="195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237</v>
      </c>
      <c r="AU204" s="19" t="s">
        <v>89</v>
      </c>
    </row>
    <row r="205" s="2" customFormat="1" ht="16.5" customHeight="1">
      <c r="A205" s="38"/>
      <c r="B205" s="177"/>
      <c r="C205" s="178" t="s">
        <v>7</v>
      </c>
      <c r="D205" s="178" t="s">
        <v>231</v>
      </c>
      <c r="E205" s="179" t="s">
        <v>4604</v>
      </c>
      <c r="F205" s="180" t="s">
        <v>4605</v>
      </c>
      <c r="G205" s="181" t="s">
        <v>543</v>
      </c>
      <c r="H205" s="182">
        <v>1128.8</v>
      </c>
      <c r="I205" s="183"/>
      <c r="J205" s="184">
        <f>ROUND(I205*H205,2)</f>
        <v>0</v>
      </c>
      <c r="K205" s="180" t="s">
        <v>4525</v>
      </c>
      <c r="L205" s="39"/>
      <c r="M205" s="185" t="s">
        <v>1</v>
      </c>
      <c r="N205" s="186" t="s">
        <v>44</v>
      </c>
      <c r="O205" s="77"/>
      <c r="P205" s="187">
        <f>O205*H205</f>
        <v>0</v>
      </c>
      <c r="Q205" s="187">
        <v>0</v>
      </c>
      <c r="R205" s="187">
        <f>Q205*H205</f>
        <v>0</v>
      </c>
      <c r="S205" s="187">
        <v>0</v>
      </c>
      <c r="T205" s="188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89" t="s">
        <v>293</v>
      </c>
      <c r="AT205" s="189" t="s">
        <v>231</v>
      </c>
      <c r="AU205" s="189" t="s">
        <v>89</v>
      </c>
      <c r="AY205" s="19" t="s">
        <v>230</v>
      </c>
      <c r="BE205" s="190">
        <f>IF(N205="základní",J205,0)</f>
        <v>0</v>
      </c>
      <c r="BF205" s="190">
        <f>IF(N205="snížená",J205,0)</f>
        <v>0</v>
      </c>
      <c r="BG205" s="190">
        <f>IF(N205="zákl. přenesená",J205,0)</f>
        <v>0</v>
      </c>
      <c r="BH205" s="190">
        <f>IF(N205="sníž. přenesená",J205,0)</f>
        <v>0</v>
      </c>
      <c r="BI205" s="190">
        <f>IF(N205="nulová",J205,0)</f>
        <v>0</v>
      </c>
      <c r="BJ205" s="19" t="s">
        <v>87</v>
      </c>
      <c r="BK205" s="190">
        <f>ROUND(I205*H205,2)</f>
        <v>0</v>
      </c>
      <c r="BL205" s="19" t="s">
        <v>293</v>
      </c>
      <c r="BM205" s="189" t="s">
        <v>4606</v>
      </c>
    </row>
    <row r="206" s="2" customFormat="1">
      <c r="A206" s="38"/>
      <c r="B206" s="39"/>
      <c r="C206" s="38"/>
      <c r="D206" s="191" t="s">
        <v>237</v>
      </c>
      <c r="E206" s="38"/>
      <c r="F206" s="192" t="s">
        <v>4607</v>
      </c>
      <c r="G206" s="38"/>
      <c r="H206" s="38"/>
      <c r="I206" s="193"/>
      <c r="J206" s="38"/>
      <c r="K206" s="38"/>
      <c r="L206" s="39"/>
      <c r="M206" s="194"/>
      <c r="N206" s="195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237</v>
      </c>
      <c r="AU206" s="19" t="s">
        <v>89</v>
      </c>
    </row>
    <row r="207" s="2" customFormat="1">
      <c r="A207" s="38"/>
      <c r="B207" s="39"/>
      <c r="C207" s="38"/>
      <c r="D207" s="199" t="s">
        <v>397</v>
      </c>
      <c r="E207" s="38"/>
      <c r="F207" s="200" t="s">
        <v>4608</v>
      </c>
      <c r="G207" s="38"/>
      <c r="H207" s="38"/>
      <c r="I207" s="193"/>
      <c r="J207" s="38"/>
      <c r="K207" s="38"/>
      <c r="L207" s="39"/>
      <c r="M207" s="194"/>
      <c r="N207" s="195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397</v>
      </c>
      <c r="AU207" s="19" t="s">
        <v>89</v>
      </c>
    </row>
    <row r="208" s="2" customFormat="1" ht="16.5" customHeight="1">
      <c r="A208" s="38"/>
      <c r="B208" s="177"/>
      <c r="C208" s="236" t="s">
        <v>317</v>
      </c>
      <c r="D208" s="236" t="s">
        <v>745</v>
      </c>
      <c r="E208" s="237" t="s">
        <v>4609</v>
      </c>
      <c r="F208" s="238" t="s">
        <v>4610</v>
      </c>
      <c r="G208" s="239" t="s">
        <v>827</v>
      </c>
      <c r="H208" s="240">
        <v>1128.8</v>
      </c>
      <c r="I208" s="241"/>
      <c r="J208" s="242">
        <f>ROUND(I208*H208,2)</f>
        <v>0</v>
      </c>
      <c r="K208" s="238" t="s">
        <v>4525</v>
      </c>
      <c r="L208" s="243"/>
      <c r="M208" s="244" t="s">
        <v>1</v>
      </c>
      <c r="N208" s="245" t="s">
        <v>44</v>
      </c>
      <c r="O208" s="77"/>
      <c r="P208" s="187">
        <f>O208*H208</f>
        <v>0</v>
      </c>
      <c r="Q208" s="187">
        <v>0.001</v>
      </c>
      <c r="R208" s="187">
        <f>Q208*H208</f>
        <v>1.1288</v>
      </c>
      <c r="S208" s="187">
        <v>0</v>
      </c>
      <c r="T208" s="188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89" t="s">
        <v>356</v>
      </c>
      <c r="AT208" s="189" t="s">
        <v>745</v>
      </c>
      <c r="AU208" s="189" t="s">
        <v>89</v>
      </c>
      <c r="AY208" s="19" t="s">
        <v>230</v>
      </c>
      <c r="BE208" s="190">
        <f>IF(N208="základní",J208,0)</f>
        <v>0</v>
      </c>
      <c r="BF208" s="190">
        <f>IF(N208="snížená",J208,0)</f>
        <v>0</v>
      </c>
      <c r="BG208" s="190">
        <f>IF(N208="zákl. přenesená",J208,0)</f>
        <v>0</v>
      </c>
      <c r="BH208" s="190">
        <f>IF(N208="sníž. přenesená",J208,0)</f>
        <v>0</v>
      </c>
      <c r="BI208" s="190">
        <f>IF(N208="nulová",J208,0)</f>
        <v>0</v>
      </c>
      <c r="BJ208" s="19" t="s">
        <v>87</v>
      </c>
      <c r="BK208" s="190">
        <f>ROUND(I208*H208,2)</f>
        <v>0</v>
      </c>
      <c r="BL208" s="19" t="s">
        <v>293</v>
      </c>
      <c r="BM208" s="189" t="s">
        <v>4611</v>
      </c>
    </row>
    <row r="209" s="2" customFormat="1">
      <c r="A209" s="38"/>
      <c r="B209" s="39"/>
      <c r="C209" s="38"/>
      <c r="D209" s="191" t="s">
        <v>237</v>
      </c>
      <c r="E209" s="38"/>
      <c r="F209" s="192" t="s">
        <v>4610</v>
      </c>
      <c r="G209" s="38"/>
      <c r="H209" s="38"/>
      <c r="I209" s="193"/>
      <c r="J209" s="38"/>
      <c r="K209" s="38"/>
      <c r="L209" s="39"/>
      <c r="M209" s="194"/>
      <c r="N209" s="195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237</v>
      </c>
      <c r="AU209" s="19" t="s">
        <v>89</v>
      </c>
    </row>
    <row r="210" s="2" customFormat="1" ht="16.5" customHeight="1">
      <c r="A210" s="38"/>
      <c r="B210" s="177"/>
      <c r="C210" s="178" t="s">
        <v>321</v>
      </c>
      <c r="D210" s="178" t="s">
        <v>231</v>
      </c>
      <c r="E210" s="179" t="s">
        <v>4612</v>
      </c>
      <c r="F210" s="180" t="s">
        <v>4613</v>
      </c>
      <c r="G210" s="181" t="s">
        <v>543</v>
      </c>
      <c r="H210" s="182">
        <v>288</v>
      </c>
      <c r="I210" s="183"/>
      <c r="J210" s="184">
        <f>ROUND(I210*H210,2)</f>
        <v>0</v>
      </c>
      <c r="K210" s="180" t="s">
        <v>4525</v>
      </c>
      <c r="L210" s="39"/>
      <c r="M210" s="185" t="s">
        <v>1</v>
      </c>
      <c r="N210" s="186" t="s">
        <v>44</v>
      </c>
      <c r="O210" s="77"/>
      <c r="P210" s="187">
        <f>O210*H210</f>
        <v>0</v>
      </c>
      <c r="Q210" s="187">
        <v>0</v>
      </c>
      <c r="R210" s="187">
        <f>Q210*H210</f>
        <v>0</v>
      </c>
      <c r="S210" s="187">
        <v>0</v>
      </c>
      <c r="T210" s="188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89" t="s">
        <v>293</v>
      </c>
      <c r="AT210" s="189" t="s">
        <v>231</v>
      </c>
      <c r="AU210" s="189" t="s">
        <v>89</v>
      </c>
      <c r="AY210" s="19" t="s">
        <v>230</v>
      </c>
      <c r="BE210" s="190">
        <f>IF(N210="základní",J210,0)</f>
        <v>0</v>
      </c>
      <c r="BF210" s="190">
        <f>IF(N210="snížená",J210,0)</f>
        <v>0</v>
      </c>
      <c r="BG210" s="190">
        <f>IF(N210="zákl. přenesená",J210,0)</f>
        <v>0</v>
      </c>
      <c r="BH210" s="190">
        <f>IF(N210="sníž. přenesená",J210,0)</f>
        <v>0</v>
      </c>
      <c r="BI210" s="190">
        <f>IF(N210="nulová",J210,0)</f>
        <v>0</v>
      </c>
      <c r="BJ210" s="19" t="s">
        <v>87</v>
      </c>
      <c r="BK210" s="190">
        <f>ROUND(I210*H210,2)</f>
        <v>0</v>
      </c>
      <c r="BL210" s="19" t="s">
        <v>293</v>
      </c>
      <c r="BM210" s="189" t="s">
        <v>4614</v>
      </c>
    </row>
    <row r="211" s="2" customFormat="1">
      <c r="A211" s="38"/>
      <c r="B211" s="39"/>
      <c r="C211" s="38"/>
      <c r="D211" s="191" t="s">
        <v>237</v>
      </c>
      <c r="E211" s="38"/>
      <c r="F211" s="192" t="s">
        <v>4615</v>
      </c>
      <c r="G211" s="38"/>
      <c r="H211" s="38"/>
      <c r="I211" s="193"/>
      <c r="J211" s="38"/>
      <c r="K211" s="38"/>
      <c r="L211" s="39"/>
      <c r="M211" s="194"/>
      <c r="N211" s="195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237</v>
      </c>
      <c r="AU211" s="19" t="s">
        <v>89</v>
      </c>
    </row>
    <row r="212" s="2" customFormat="1">
      <c r="A212" s="38"/>
      <c r="B212" s="39"/>
      <c r="C212" s="38"/>
      <c r="D212" s="199" t="s">
        <v>397</v>
      </c>
      <c r="E212" s="38"/>
      <c r="F212" s="200" t="s">
        <v>4616</v>
      </c>
      <c r="G212" s="38"/>
      <c r="H212" s="38"/>
      <c r="I212" s="193"/>
      <c r="J212" s="38"/>
      <c r="K212" s="38"/>
      <c r="L212" s="39"/>
      <c r="M212" s="194"/>
      <c r="N212" s="195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397</v>
      </c>
      <c r="AU212" s="19" t="s">
        <v>89</v>
      </c>
    </row>
    <row r="213" s="13" customFormat="1">
      <c r="A213" s="13"/>
      <c r="B213" s="205"/>
      <c r="C213" s="13"/>
      <c r="D213" s="191" t="s">
        <v>519</v>
      </c>
      <c r="E213" s="206" t="s">
        <v>1</v>
      </c>
      <c r="F213" s="207" t="s">
        <v>4617</v>
      </c>
      <c r="G213" s="13"/>
      <c r="H213" s="208">
        <v>288</v>
      </c>
      <c r="I213" s="209"/>
      <c r="J213" s="13"/>
      <c r="K213" s="13"/>
      <c r="L213" s="205"/>
      <c r="M213" s="210"/>
      <c r="N213" s="211"/>
      <c r="O213" s="211"/>
      <c r="P213" s="211"/>
      <c r="Q213" s="211"/>
      <c r="R213" s="211"/>
      <c r="S213" s="211"/>
      <c r="T213" s="21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06" t="s">
        <v>519</v>
      </c>
      <c r="AU213" s="206" t="s">
        <v>89</v>
      </c>
      <c r="AV213" s="13" t="s">
        <v>89</v>
      </c>
      <c r="AW213" s="13" t="s">
        <v>35</v>
      </c>
      <c r="AX213" s="13" t="s">
        <v>87</v>
      </c>
      <c r="AY213" s="206" t="s">
        <v>230</v>
      </c>
    </row>
    <row r="214" s="2" customFormat="1" ht="16.5" customHeight="1">
      <c r="A214" s="38"/>
      <c r="B214" s="177"/>
      <c r="C214" s="236" t="s">
        <v>325</v>
      </c>
      <c r="D214" s="236" t="s">
        <v>745</v>
      </c>
      <c r="E214" s="237" t="s">
        <v>4618</v>
      </c>
      <c r="F214" s="238" t="s">
        <v>4619</v>
      </c>
      <c r="G214" s="239" t="s">
        <v>827</v>
      </c>
      <c r="H214" s="240">
        <v>288</v>
      </c>
      <c r="I214" s="241"/>
      <c r="J214" s="242">
        <f>ROUND(I214*H214,2)</f>
        <v>0</v>
      </c>
      <c r="K214" s="238" t="s">
        <v>4525</v>
      </c>
      <c r="L214" s="243"/>
      <c r="M214" s="244" t="s">
        <v>1</v>
      </c>
      <c r="N214" s="245" t="s">
        <v>44</v>
      </c>
      <c r="O214" s="77"/>
      <c r="P214" s="187">
        <f>O214*H214</f>
        <v>0</v>
      </c>
      <c r="Q214" s="187">
        <v>0.001</v>
      </c>
      <c r="R214" s="187">
        <f>Q214*H214</f>
        <v>0.28800000000000003</v>
      </c>
      <c r="S214" s="187">
        <v>0</v>
      </c>
      <c r="T214" s="188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89" t="s">
        <v>356</v>
      </c>
      <c r="AT214" s="189" t="s">
        <v>745</v>
      </c>
      <c r="AU214" s="189" t="s">
        <v>89</v>
      </c>
      <c r="AY214" s="19" t="s">
        <v>230</v>
      </c>
      <c r="BE214" s="190">
        <f>IF(N214="základní",J214,0)</f>
        <v>0</v>
      </c>
      <c r="BF214" s="190">
        <f>IF(N214="snížená",J214,0)</f>
        <v>0</v>
      </c>
      <c r="BG214" s="190">
        <f>IF(N214="zákl. přenesená",J214,0)</f>
        <v>0</v>
      </c>
      <c r="BH214" s="190">
        <f>IF(N214="sníž. přenesená",J214,0)</f>
        <v>0</v>
      </c>
      <c r="BI214" s="190">
        <f>IF(N214="nulová",J214,0)</f>
        <v>0</v>
      </c>
      <c r="BJ214" s="19" t="s">
        <v>87</v>
      </c>
      <c r="BK214" s="190">
        <f>ROUND(I214*H214,2)</f>
        <v>0</v>
      </c>
      <c r="BL214" s="19" t="s">
        <v>293</v>
      </c>
      <c r="BM214" s="189" t="s">
        <v>4620</v>
      </c>
    </row>
    <row r="215" s="2" customFormat="1">
      <c r="A215" s="38"/>
      <c r="B215" s="39"/>
      <c r="C215" s="38"/>
      <c r="D215" s="191" t="s">
        <v>237</v>
      </c>
      <c r="E215" s="38"/>
      <c r="F215" s="192" t="s">
        <v>4619</v>
      </c>
      <c r="G215" s="38"/>
      <c r="H215" s="38"/>
      <c r="I215" s="193"/>
      <c r="J215" s="38"/>
      <c r="K215" s="38"/>
      <c r="L215" s="39"/>
      <c r="M215" s="194"/>
      <c r="N215" s="195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237</v>
      </c>
      <c r="AU215" s="19" t="s">
        <v>89</v>
      </c>
    </row>
    <row r="216" s="2" customFormat="1" ht="16.5" customHeight="1">
      <c r="A216" s="38"/>
      <c r="B216" s="177"/>
      <c r="C216" s="178" t="s">
        <v>329</v>
      </c>
      <c r="D216" s="178" t="s">
        <v>231</v>
      </c>
      <c r="E216" s="179" t="s">
        <v>4621</v>
      </c>
      <c r="F216" s="180" t="s">
        <v>4622</v>
      </c>
      <c r="G216" s="181" t="s">
        <v>458</v>
      </c>
      <c r="H216" s="182">
        <v>111</v>
      </c>
      <c r="I216" s="183"/>
      <c r="J216" s="184">
        <f>ROUND(I216*H216,2)</f>
        <v>0</v>
      </c>
      <c r="K216" s="180" t="s">
        <v>515</v>
      </c>
      <c r="L216" s="39"/>
      <c r="M216" s="185" t="s">
        <v>1</v>
      </c>
      <c r="N216" s="186" t="s">
        <v>44</v>
      </c>
      <c r="O216" s="77"/>
      <c r="P216" s="187">
        <f>O216*H216</f>
        <v>0</v>
      </c>
      <c r="Q216" s="187">
        <v>0</v>
      </c>
      <c r="R216" s="187">
        <f>Q216*H216</f>
        <v>0</v>
      </c>
      <c r="S216" s="187">
        <v>0</v>
      </c>
      <c r="T216" s="188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89" t="s">
        <v>293</v>
      </c>
      <c r="AT216" s="189" t="s">
        <v>231</v>
      </c>
      <c r="AU216" s="189" t="s">
        <v>89</v>
      </c>
      <c r="AY216" s="19" t="s">
        <v>230</v>
      </c>
      <c r="BE216" s="190">
        <f>IF(N216="základní",J216,0)</f>
        <v>0</v>
      </c>
      <c r="BF216" s="190">
        <f>IF(N216="snížená",J216,0)</f>
        <v>0</v>
      </c>
      <c r="BG216" s="190">
        <f>IF(N216="zákl. přenesená",J216,0)</f>
        <v>0</v>
      </c>
      <c r="BH216" s="190">
        <f>IF(N216="sníž. přenesená",J216,0)</f>
        <v>0</v>
      </c>
      <c r="BI216" s="190">
        <f>IF(N216="nulová",J216,0)</f>
        <v>0</v>
      </c>
      <c r="BJ216" s="19" t="s">
        <v>87</v>
      </c>
      <c r="BK216" s="190">
        <f>ROUND(I216*H216,2)</f>
        <v>0</v>
      </c>
      <c r="BL216" s="19" t="s">
        <v>293</v>
      </c>
      <c r="BM216" s="189" t="s">
        <v>4623</v>
      </c>
    </row>
    <row r="217" s="2" customFormat="1">
      <c r="A217" s="38"/>
      <c r="B217" s="39"/>
      <c r="C217" s="38"/>
      <c r="D217" s="191" t="s">
        <v>237</v>
      </c>
      <c r="E217" s="38"/>
      <c r="F217" s="192" t="s">
        <v>4624</v>
      </c>
      <c r="G217" s="38"/>
      <c r="H217" s="38"/>
      <c r="I217" s="193"/>
      <c r="J217" s="38"/>
      <c r="K217" s="38"/>
      <c r="L217" s="39"/>
      <c r="M217" s="194"/>
      <c r="N217" s="195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237</v>
      </c>
      <c r="AU217" s="19" t="s">
        <v>89</v>
      </c>
    </row>
    <row r="218" s="2" customFormat="1">
      <c r="A218" s="38"/>
      <c r="B218" s="39"/>
      <c r="C218" s="38"/>
      <c r="D218" s="199" t="s">
        <v>397</v>
      </c>
      <c r="E218" s="38"/>
      <c r="F218" s="200" t="s">
        <v>4625</v>
      </c>
      <c r="G218" s="38"/>
      <c r="H218" s="38"/>
      <c r="I218" s="193"/>
      <c r="J218" s="38"/>
      <c r="K218" s="38"/>
      <c r="L218" s="39"/>
      <c r="M218" s="194"/>
      <c r="N218" s="195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397</v>
      </c>
      <c r="AU218" s="19" t="s">
        <v>89</v>
      </c>
    </row>
    <row r="219" s="2" customFormat="1" ht="16.5" customHeight="1">
      <c r="A219" s="38"/>
      <c r="B219" s="177"/>
      <c r="C219" s="236" t="s">
        <v>332</v>
      </c>
      <c r="D219" s="236" t="s">
        <v>745</v>
      </c>
      <c r="E219" s="237" t="s">
        <v>4626</v>
      </c>
      <c r="F219" s="238" t="s">
        <v>4627</v>
      </c>
      <c r="G219" s="239" t="s">
        <v>458</v>
      </c>
      <c r="H219" s="240">
        <v>37</v>
      </c>
      <c r="I219" s="241"/>
      <c r="J219" s="242">
        <f>ROUND(I219*H219,2)</f>
        <v>0</v>
      </c>
      <c r="K219" s="238" t="s">
        <v>515</v>
      </c>
      <c r="L219" s="243"/>
      <c r="M219" s="244" t="s">
        <v>1</v>
      </c>
      <c r="N219" s="245" t="s">
        <v>44</v>
      </c>
      <c r="O219" s="77"/>
      <c r="P219" s="187">
        <f>O219*H219</f>
        <v>0</v>
      </c>
      <c r="Q219" s="187">
        <v>0.00016000000000000001</v>
      </c>
      <c r="R219" s="187">
        <f>Q219*H219</f>
        <v>0.0059200000000000008</v>
      </c>
      <c r="S219" s="187">
        <v>0</v>
      </c>
      <c r="T219" s="188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89" t="s">
        <v>356</v>
      </c>
      <c r="AT219" s="189" t="s">
        <v>745</v>
      </c>
      <c r="AU219" s="189" t="s">
        <v>89</v>
      </c>
      <c r="AY219" s="19" t="s">
        <v>230</v>
      </c>
      <c r="BE219" s="190">
        <f>IF(N219="základní",J219,0)</f>
        <v>0</v>
      </c>
      <c r="BF219" s="190">
        <f>IF(N219="snížená",J219,0)</f>
        <v>0</v>
      </c>
      <c r="BG219" s="190">
        <f>IF(N219="zákl. přenesená",J219,0)</f>
        <v>0</v>
      </c>
      <c r="BH219" s="190">
        <f>IF(N219="sníž. přenesená",J219,0)</f>
        <v>0</v>
      </c>
      <c r="BI219" s="190">
        <f>IF(N219="nulová",J219,0)</f>
        <v>0</v>
      </c>
      <c r="BJ219" s="19" t="s">
        <v>87</v>
      </c>
      <c r="BK219" s="190">
        <f>ROUND(I219*H219,2)</f>
        <v>0</v>
      </c>
      <c r="BL219" s="19" t="s">
        <v>293</v>
      </c>
      <c r="BM219" s="189" t="s">
        <v>4628</v>
      </c>
    </row>
    <row r="220" s="2" customFormat="1">
      <c r="A220" s="38"/>
      <c r="B220" s="39"/>
      <c r="C220" s="38"/>
      <c r="D220" s="191" t="s">
        <v>237</v>
      </c>
      <c r="E220" s="38"/>
      <c r="F220" s="192" t="s">
        <v>4627</v>
      </c>
      <c r="G220" s="38"/>
      <c r="H220" s="38"/>
      <c r="I220" s="193"/>
      <c r="J220" s="38"/>
      <c r="K220" s="38"/>
      <c r="L220" s="39"/>
      <c r="M220" s="194"/>
      <c r="N220" s="195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237</v>
      </c>
      <c r="AU220" s="19" t="s">
        <v>89</v>
      </c>
    </row>
    <row r="221" s="2" customFormat="1" ht="16.5" customHeight="1">
      <c r="A221" s="38"/>
      <c r="B221" s="177"/>
      <c r="C221" s="236" t="s">
        <v>336</v>
      </c>
      <c r="D221" s="236" t="s">
        <v>745</v>
      </c>
      <c r="E221" s="237" t="s">
        <v>4629</v>
      </c>
      <c r="F221" s="238" t="s">
        <v>4630</v>
      </c>
      <c r="G221" s="239" t="s">
        <v>458</v>
      </c>
      <c r="H221" s="240">
        <v>74</v>
      </c>
      <c r="I221" s="241"/>
      <c r="J221" s="242">
        <f>ROUND(I221*H221,2)</f>
        <v>0</v>
      </c>
      <c r="K221" s="238" t="s">
        <v>515</v>
      </c>
      <c r="L221" s="243"/>
      <c r="M221" s="244" t="s">
        <v>1</v>
      </c>
      <c r="N221" s="245" t="s">
        <v>44</v>
      </c>
      <c r="O221" s="77"/>
      <c r="P221" s="187">
        <f>O221*H221</f>
        <v>0</v>
      </c>
      <c r="Q221" s="187">
        <v>0.00069999999999999999</v>
      </c>
      <c r="R221" s="187">
        <f>Q221*H221</f>
        <v>0.051799999999999999</v>
      </c>
      <c r="S221" s="187">
        <v>0</v>
      </c>
      <c r="T221" s="188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89" t="s">
        <v>356</v>
      </c>
      <c r="AT221" s="189" t="s">
        <v>745</v>
      </c>
      <c r="AU221" s="189" t="s">
        <v>89</v>
      </c>
      <c r="AY221" s="19" t="s">
        <v>230</v>
      </c>
      <c r="BE221" s="190">
        <f>IF(N221="základní",J221,0)</f>
        <v>0</v>
      </c>
      <c r="BF221" s="190">
        <f>IF(N221="snížená",J221,0)</f>
        <v>0</v>
      </c>
      <c r="BG221" s="190">
        <f>IF(N221="zákl. přenesená",J221,0)</f>
        <v>0</v>
      </c>
      <c r="BH221" s="190">
        <f>IF(N221="sníž. přenesená",J221,0)</f>
        <v>0</v>
      </c>
      <c r="BI221" s="190">
        <f>IF(N221="nulová",J221,0)</f>
        <v>0</v>
      </c>
      <c r="BJ221" s="19" t="s">
        <v>87</v>
      </c>
      <c r="BK221" s="190">
        <f>ROUND(I221*H221,2)</f>
        <v>0</v>
      </c>
      <c r="BL221" s="19" t="s">
        <v>293</v>
      </c>
      <c r="BM221" s="189" t="s">
        <v>4631</v>
      </c>
    </row>
    <row r="222" s="2" customFormat="1">
      <c r="A222" s="38"/>
      <c r="B222" s="39"/>
      <c r="C222" s="38"/>
      <c r="D222" s="191" t="s">
        <v>237</v>
      </c>
      <c r="E222" s="38"/>
      <c r="F222" s="192" t="s">
        <v>4630</v>
      </c>
      <c r="G222" s="38"/>
      <c r="H222" s="38"/>
      <c r="I222" s="193"/>
      <c r="J222" s="38"/>
      <c r="K222" s="38"/>
      <c r="L222" s="39"/>
      <c r="M222" s="194"/>
      <c r="N222" s="195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237</v>
      </c>
      <c r="AU222" s="19" t="s">
        <v>89</v>
      </c>
    </row>
    <row r="223" s="2" customFormat="1" ht="16.5" customHeight="1">
      <c r="A223" s="38"/>
      <c r="B223" s="177"/>
      <c r="C223" s="178" t="s">
        <v>340</v>
      </c>
      <c r="D223" s="178" t="s">
        <v>231</v>
      </c>
      <c r="E223" s="179" t="s">
        <v>4632</v>
      </c>
      <c r="F223" s="180" t="s">
        <v>4633</v>
      </c>
      <c r="G223" s="181" t="s">
        <v>458</v>
      </c>
      <c r="H223" s="182">
        <v>1</v>
      </c>
      <c r="I223" s="183"/>
      <c r="J223" s="184">
        <f>ROUND(I223*H223,2)</f>
        <v>0</v>
      </c>
      <c r="K223" s="180" t="s">
        <v>4525</v>
      </c>
      <c r="L223" s="39"/>
      <c r="M223" s="185" t="s">
        <v>1</v>
      </c>
      <c r="N223" s="186" t="s">
        <v>44</v>
      </c>
      <c r="O223" s="77"/>
      <c r="P223" s="187">
        <f>O223*H223</f>
        <v>0</v>
      </c>
      <c r="Q223" s="187">
        <v>0</v>
      </c>
      <c r="R223" s="187">
        <f>Q223*H223</f>
        <v>0</v>
      </c>
      <c r="S223" s="187">
        <v>0</v>
      </c>
      <c r="T223" s="188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89" t="s">
        <v>293</v>
      </c>
      <c r="AT223" s="189" t="s">
        <v>231</v>
      </c>
      <c r="AU223" s="189" t="s">
        <v>89</v>
      </c>
      <c r="AY223" s="19" t="s">
        <v>230</v>
      </c>
      <c r="BE223" s="190">
        <f>IF(N223="základní",J223,0)</f>
        <v>0</v>
      </c>
      <c r="BF223" s="190">
        <f>IF(N223="snížená",J223,0)</f>
        <v>0</v>
      </c>
      <c r="BG223" s="190">
        <f>IF(N223="zákl. přenesená",J223,0)</f>
        <v>0</v>
      </c>
      <c r="BH223" s="190">
        <f>IF(N223="sníž. přenesená",J223,0)</f>
        <v>0</v>
      </c>
      <c r="BI223" s="190">
        <f>IF(N223="nulová",J223,0)</f>
        <v>0</v>
      </c>
      <c r="BJ223" s="19" t="s">
        <v>87</v>
      </c>
      <c r="BK223" s="190">
        <f>ROUND(I223*H223,2)</f>
        <v>0</v>
      </c>
      <c r="BL223" s="19" t="s">
        <v>293</v>
      </c>
      <c r="BM223" s="189" t="s">
        <v>4634</v>
      </c>
    </row>
    <row r="224" s="2" customFormat="1">
      <c r="A224" s="38"/>
      <c r="B224" s="39"/>
      <c r="C224" s="38"/>
      <c r="D224" s="191" t="s">
        <v>237</v>
      </c>
      <c r="E224" s="38"/>
      <c r="F224" s="192" t="s">
        <v>4635</v>
      </c>
      <c r="G224" s="38"/>
      <c r="H224" s="38"/>
      <c r="I224" s="193"/>
      <c r="J224" s="38"/>
      <c r="K224" s="38"/>
      <c r="L224" s="39"/>
      <c r="M224" s="194"/>
      <c r="N224" s="195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237</v>
      </c>
      <c r="AU224" s="19" t="s">
        <v>89</v>
      </c>
    </row>
    <row r="225" s="2" customFormat="1">
      <c r="A225" s="38"/>
      <c r="B225" s="39"/>
      <c r="C225" s="38"/>
      <c r="D225" s="199" t="s">
        <v>397</v>
      </c>
      <c r="E225" s="38"/>
      <c r="F225" s="200" t="s">
        <v>4636</v>
      </c>
      <c r="G225" s="38"/>
      <c r="H225" s="38"/>
      <c r="I225" s="193"/>
      <c r="J225" s="38"/>
      <c r="K225" s="38"/>
      <c r="L225" s="39"/>
      <c r="M225" s="194"/>
      <c r="N225" s="195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397</v>
      </c>
      <c r="AU225" s="19" t="s">
        <v>89</v>
      </c>
    </row>
    <row r="226" s="12" customFormat="1" ht="25.92" customHeight="1">
      <c r="A226" s="12"/>
      <c r="B226" s="166"/>
      <c r="C226" s="12"/>
      <c r="D226" s="167" t="s">
        <v>78</v>
      </c>
      <c r="E226" s="168" t="s">
        <v>745</v>
      </c>
      <c r="F226" s="168" t="s">
        <v>4637</v>
      </c>
      <c r="G226" s="12"/>
      <c r="H226" s="12"/>
      <c r="I226" s="169"/>
      <c r="J226" s="170">
        <f>BK226</f>
        <v>0</v>
      </c>
      <c r="K226" s="12"/>
      <c r="L226" s="166"/>
      <c r="M226" s="171"/>
      <c r="N226" s="172"/>
      <c r="O226" s="172"/>
      <c r="P226" s="173">
        <f>P227+P251</f>
        <v>0</v>
      </c>
      <c r="Q226" s="172"/>
      <c r="R226" s="173">
        <f>R227+R251</f>
        <v>3.3144</v>
      </c>
      <c r="S226" s="172"/>
      <c r="T226" s="174">
        <f>T227+T251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167" t="s">
        <v>241</v>
      </c>
      <c r="AT226" s="175" t="s">
        <v>78</v>
      </c>
      <c r="AU226" s="175" t="s">
        <v>79</v>
      </c>
      <c r="AY226" s="167" t="s">
        <v>230</v>
      </c>
      <c r="BK226" s="176">
        <f>BK227+BK251</f>
        <v>0</v>
      </c>
    </row>
    <row r="227" s="12" customFormat="1" ht="22.8" customHeight="1">
      <c r="A227" s="12"/>
      <c r="B227" s="166"/>
      <c r="C227" s="12"/>
      <c r="D227" s="167" t="s">
        <v>78</v>
      </c>
      <c r="E227" s="197" t="s">
        <v>4638</v>
      </c>
      <c r="F227" s="197" t="s">
        <v>4639</v>
      </c>
      <c r="G227" s="12"/>
      <c r="H227" s="12"/>
      <c r="I227" s="169"/>
      <c r="J227" s="198">
        <f>BK227</f>
        <v>0</v>
      </c>
      <c r="K227" s="12"/>
      <c r="L227" s="166"/>
      <c r="M227" s="171"/>
      <c r="N227" s="172"/>
      <c r="O227" s="172"/>
      <c r="P227" s="173">
        <f>SUM(P228:P250)</f>
        <v>0</v>
      </c>
      <c r="Q227" s="172"/>
      <c r="R227" s="173">
        <f>SUM(R228:R250)</f>
        <v>3.3144</v>
      </c>
      <c r="S227" s="172"/>
      <c r="T227" s="174">
        <f>SUM(T228:T250)</f>
        <v>0</v>
      </c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R227" s="167" t="s">
        <v>241</v>
      </c>
      <c r="AT227" s="175" t="s">
        <v>78</v>
      </c>
      <c r="AU227" s="175" t="s">
        <v>87</v>
      </c>
      <c r="AY227" s="167" t="s">
        <v>230</v>
      </c>
      <c r="BK227" s="176">
        <f>SUM(BK228:BK250)</f>
        <v>0</v>
      </c>
    </row>
    <row r="228" s="2" customFormat="1" ht="16.5" customHeight="1">
      <c r="A228" s="38"/>
      <c r="B228" s="177"/>
      <c r="C228" s="178" t="s">
        <v>344</v>
      </c>
      <c r="D228" s="178" t="s">
        <v>231</v>
      </c>
      <c r="E228" s="179" t="s">
        <v>4640</v>
      </c>
      <c r="F228" s="180" t="s">
        <v>4641</v>
      </c>
      <c r="G228" s="181" t="s">
        <v>458</v>
      </c>
      <c r="H228" s="182">
        <v>37</v>
      </c>
      <c r="I228" s="183"/>
      <c r="J228" s="184">
        <f>ROUND(I228*H228,2)</f>
        <v>0</v>
      </c>
      <c r="K228" s="180" t="s">
        <v>4525</v>
      </c>
      <c r="L228" s="39"/>
      <c r="M228" s="185" t="s">
        <v>1</v>
      </c>
      <c r="N228" s="186" t="s">
        <v>44</v>
      </c>
      <c r="O228" s="77"/>
      <c r="P228" s="187">
        <f>O228*H228</f>
        <v>0</v>
      </c>
      <c r="Q228" s="187">
        <v>0</v>
      </c>
      <c r="R228" s="187">
        <f>Q228*H228</f>
        <v>0</v>
      </c>
      <c r="S228" s="187">
        <v>0</v>
      </c>
      <c r="T228" s="188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89" t="s">
        <v>970</v>
      </c>
      <c r="AT228" s="189" t="s">
        <v>231</v>
      </c>
      <c r="AU228" s="189" t="s">
        <v>89</v>
      </c>
      <c r="AY228" s="19" t="s">
        <v>230</v>
      </c>
      <c r="BE228" s="190">
        <f>IF(N228="základní",J228,0)</f>
        <v>0</v>
      </c>
      <c r="BF228" s="190">
        <f>IF(N228="snížená",J228,0)</f>
        <v>0</v>
      </c>
      <c r="BG228" s="190">
        <f>IF(N228="zákl. přenesená",J228,0)</f>
        <v>0</v>
      </c>
      <c r="BH228" s="190">
        <f>IF(N228="sníž. přenesená",J228,0)</f>
        <v>0</v>
      </c>
      <c r="BI228" s="190">
        <f>IF(N228="nulová",J228,0)</f>
        <v>0</v>
      </c>
      <c r="BJ228" s="19" t="s">
        <v>87</v>
      </c>
      <c r="BK228" s="190">
        <f>ROUND(I228*H228,2)</f>
        <v>0</v>
      </c>
      <c r="BL228" s="19" t="s">
        <v>970</v>
      </c>
      <c r="BM228" s="189" t="s">
        <v>4642</v>
      </c>
    </row>
    <row r="229" s="2" customFormat="1">
      <c r="A229" s="38"/>
      <c r="B229" s="39"/>
      <c r="C229" s="38"/>
      <c r="D229" s="191" t="s">
        <v>237</v>
      </c>
      <c r="E229" s="38"/>
      <c r="F229" s="192" t="s">
        <v>4641</v>
      </c>
      <c r="G229" s="38"/>
      <c r="H229" s="38"/>
      <c r="I229" s="193"/>
      <c r="J229" s="38"/>
      <c r="K229" s="38"/>
      <c r="L229" s="39"/>
      <c r="M229" s="194"/>
      <c r="N229" s="195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237</v>
      </c>
      <c r="AU229" s="19" t="s">
        <v>89</v>
      </c>
    </row>
    <row r="230" s="2" customFormat="1">
      <c r="A230" s="38"/>
      <c r="B230" s="39"/>
      <c r="C230" s="38"/>
      <c r="D230" s="199" t="s">
        <v>397</v>
      </c>
      <c r="E230" s="38"/>
      <c r="F230" s="200" t="s">
        <v>4643</v>
      </c>
      <c r="G230" s="38"/>
      <c r="H230" s="38"/>
      <c r="I230" s="193"/>
      <c r="J230" s="38"/>
      <c r="K230" s="38"/>
      <c r="L230" s="39"/>
      <c r="M230" s="194"/>
      <c r="N230" s="195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397</v>
      </c>
      <c r="AU230" s="19" t="s">
        <v>89</v>
      </c>
    </row>
    <row r="231" s="2" customFormat="1" ht="16.5" customHeight="1">
      <c r="A231" s="38"/>
      <c r="B231" s="177"/>
      <c r="C231" s="236" t="s">
        <v>348</v>
      </c>
      <c r="D231" s="236" t="s">
        <v>745</v>
      </c>
      <c r="E231" s="237" t="s">
        <v>4644</v>
      </c>
      <c r="F231" s="238" t="s">
        <v>4645</v>
      </c>
      <c r="G231" s="239" t="s">
        <v>458</v>
      </c>
      <c r="H231" s="240">
        <v>31</v>
      </c>
      <c r="I231" s="241"/>
      <c r="J231" s="242">
        <f>ROUND(I231*H231,2)</f>
        <v>0</v>
      </c>
      <c r="K231" s="238" t="s">
        <v>1</v>
      </c>
      <c r="L231" s="243"/>
      <c r="M231" s="244" t="s">
        <v>1</v>
      </c>
      <c r="N231" s="245" t="s">
        <v>44</v>
      </c>
      <c r="O231" s="77"/>
      <c r="P231" s="187">
        <f>O231*H231</f>
        <v>0</v>
      </c>
      <c r="Q231" s="187">
        <v>0.0022000000000000001</v>
      </c>
      <c r="R231" s="187">
        <f>Q231*H231</f>
        <v>0.068200000000000011</v>
      </c>
      <c r="S231" s="187">
        <v>0</v>
      </c>
      <c r="T231" s="188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89" t="s">
        <v>4646</v>
      </c>
      <c r="AT231" s="189" t="s">
        <v>745</v>
      </c>
      <c r="AU231" s="189" t="s">
        <v>89</v>
      </c>
      <c r="AY231" s="19" t="s">
        <v>230</v>
      </c>
      <c r="BE231" s="190">
        <f>IF(N231="základní",J231,0)</f>
        <v>0</v>
      </c>
      <c r="BF231" s="190">
        <f>IF(N231="snížená",J231,0)</f>
        <v>0</v>
      </c>
      <c r="BG231" s="190">
        <f>IF(N231="zákl. přenesená",J231,0)</f>
        <v>0</v>
      </c>
      <c r="BH231" s="190">
        <f>IF(N231="sníž. přenesená",J231,0)</f>
        <v>0</v>
      </c>
      <c r="BI231" s="190">
        <f>IF(N231="nulová",J231,0)</f>
        <v>0</v>
      </c>
      <c r="BJ231" s="19" t="s">
        <v>87</v>
      </c>
      <c r="BK231" s="190">
        <f>ROUND(I231*H231,2)</f>
        <v>0</v>
      </c>
      <c r="BL231" s="19" t="s">
        <v>970</v>
      </c>
      <c r="BM231" s="189" t="s">
        <v>4647</v>
      </c>
    </row>
    <row r="232" s="2" customFormat="1">
      <c r="A232" s="38"/>
      <c r="B232" s="39"/>
      <c r="C232" s="38"/>
      <c r="D232" s="191" t="s">
        <v>237</v>
      </c>
      <c r="E232" s="38"/>
      <c r="F232" s="192" t="s">
        <v>4648</v>
      </c>
      <c r="G232" s="38"/>
      <c r="H232" s="38"/>
      <c r="I232" s="193"/>
      <c r="J232" s="38"/>
      <c r="K232" s="38"/>
      <c r="L232" s="39"/>
      <c r="M232" s="194"/>
      <c r="N232" s="195"/>
      <c r="O232" s="77"/>
      <c r="P232" s="77"/>
      <c r="Q232" s="77"/>
      <c r="R232" s="77"/>
      <c r="S232" s="77"/>
      <c r="T232" s="7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T232" s="19" t="s">
        <v>237</v>
      </c>
      <c r="AU232" s="19" t="s">
        <v>89</v>
      </c>
    </row>
    <row r="233" s="2" customFormat="1">
      <c r="A233" s="38"/>
      <c r="B233" s="39"/>
      <c r="C233" s="38"/>
      <c r="D233" s="191" t="s">
        <v>279</v>
      </c>
      <c r="E233" s="38"/>
      <c r="F233" s="196" t="s">
        <v>4649</v>
      </c>
      <c r="G233" s="38"/>
      <c r="H233" s="38"/>
      <c r="I233" s="193"/>
      <c r="J233" s="38"/>
      <c r="K233" s="38"/>
      <c r="L233" s="39"/>
      <c r="M233" s="194"/>
      <c r="N233" s="195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279</v>
      </c>
      <c r="AU233" s="19" t="s">
        <v>89</v>
      </c>
    </row>
    <row r="234" s="2" customFormat="1" ht="16.5" customHeight="1">
      <c r="A234" s="38"/>
      <c r="B234" s="177"/>
      <c r="C234" s="236" t="s">
        <v>352</v>
      </c>
      <c r="D234" s="236" t="s">
        <v>745</v>
      </c>
      <c r="E234" s="237" t="s">
        <v>4650</v>
      </c>
      <c r="F234" s="238" t="s">
        <v>4651</v>
      </c>
      <c r="G234" s="239" t="s">
        <v>458</v>
      </c>
      <c r="H234" s="240">
        <v>6</v>
      </c>
      <c r="I234" s="241"/>
      <c r="J234" s="242">
        <f>ROUND(I234*H234,2)</f>
        <v>0</v>
      </c>
      <c r="K234" s="238" t="s">
        <v>1405</v>
      </c>
      <c r="L234" s="243"/>
      <c r="M234" s="244" t="s">
        <v>1</v>
      </c>
      <c r="N234" s="245" t="s">
        <v>44</v>
      </c>
      <c r="O234" s="77"/>
      <c r="P234" s="187">
        <f>O234*H234</f>
        <v>0</v>
      </c>
      <c r="Q234" s="187">
        <v>0.0033</v>
      </c>
      <c r="R234" s="187">
        <f>Q234*H234</f>
        <v>0.019799999999999998</v>
      </c>
      <c r="S234" s="187">
        <v>0</v>
      </c>
      <c r="T234" s="188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89" t="s">
        <v>4646</v>
      </c>
      <c r="AT234" s="189" t="s">
        <v>745</v>
      </c>
      <c r="AU234" s="189" t="s">
        <v>89</v>
      </c>
      <c r="AY234" s="19" t="s">
        <v>230</v>
      </c>
      <c r="BE234" s="190">
        <f>IF(N234="základní",J234,0)</f>
        <v>0</v>
      </c>
      <c r="BF234" s="190">
        <f>IF(N234="snížená",J234,0)</f>
        <v>0</v>
      </c>
      <c r="BG234" s="190">
        <f>IF(N234="zákl. přenesená",J234,0)</f>
        <v>0</v>
      </c>
      <c r="BH234" s="190">
        <f>IF(N234="sníž. přenesená",J234,0)</f>
        <v>0</v>
      </c>
      <c r="BI234" s="190">
        <f>IF(N234="nulová",J234,0)</f>
        <v>0</v>
      </c>
      <c r="BJ234" s="19" t="s">
        <v>87</v>
      </c>
      <c r="BK234" s="190">
        <f>ROUND(I234*H234,2)</f>
        <v>0</v>
      </c>
      <c r="BL234" s="19" t="s">
        <v>970</v>
      </c>
      <c r="BM234" s="189" t="s">
        <v>4652</v>
      </c>
    </row>
    <row r="235" s="2" customFormat="1">
      <c r="A235" s="38"/>
      <c r="B235" s="39"/>
      <c r="C235" s="38"/>
      <c r="D235" s="191" t="s">
        <v>237</v>
      </c>
      <c r="E235" s="38"/>
      <c r="F235" s="192" t="s">
        <v>4651</v>
      </c>
      <c r="G235" s="38"/>
      <c r="H235" s="38"/>
      <c r="I235" s="193"/>
      <c r="J235" s="38"/>
      <c r="K235" s="38"/>
      <c r="L235" s="39"/>
      <c r="M235" s="194"/>
      <c r="N235" s="195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237</v>
      </c>
      <c r="AU235" s="19" t="s">
        <v>89</v>
      </c>
    </row>
    <row r="236" s="2" customFormat="1" ht="16.5" customHeight="1">
      <c r="A236" s="38"/>
      <c r="B236" s="177"/>
      <c r="C236" s="178" t="s">
        <v>356</v>
      </c>
      <c r="D236" s="178" t="s">
        <v>231</v>
      </c>
      <c r="E236" s="179" t="s">
        <v>4653</v>
      </c>
      <c r="F236" s="180" t="s">
        <v>4654</v>
      </c>
      <c r="G236" s="181" t="s">
        <v>458</v>
      </c>
      <c r="H236" s="182">
        <v>37</v>
      </c>
      <c r="I236" s="183"/>
      <c r="J236" s="184">
        <f>ROUND(I236*H236,2)</f>
        <v>0</v>
      </c>
      <c r="K236" s="180" t="s">
        <v>4525</v>
      </c>
      <c r="L236" s="39"/>
      <c r="M236" s="185" t="s">
        <v>1</v>
      </c>
      <c r="N236" s="186" t="s">
        <v>44</v>
      </c>
      <c r="O236" s="77"/>
      <c r="P236" s="187">
        <f>O236*H236</f>
        <v>0</v>
      </c>
      <c r="Q236" s="187">
        <v>0</v>
      </c>
      <c r="R236" s="187">
        <f>Q236*H236</f>
        <v>0</v>
      </c>
      <c r="S236" s="187">
        <v>0</v>
      </c>
      <c r="T236" s="188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89" t="s">
        <v>970</v>
      </c>
      <c r="AT236" s="189" t="s">
        <v>231</v>
      </c>
      <c r="AU236" s="189" t="s">
        <v>89</v>
      </c>
      <c r="AY236" s="19" t="s">
        <v>230</v>
      </c>
      <c r="BE236" s="190">
        <f>IF(N236="základní",J236,0)</f>
        <v>0</v>
      </c>
      <c r="BF236" s="190">
        <f>IF(N236="snížená",J236,0)</f>
        <v>0</v>
      </c>
      <c r="BG236" s="190">
        <f>IF(N236="zákl. přenesená",J236,0)</f>
        <v>0</v>
      </c>
      <c r="BH236" s="190">
        <f>IF(N236="sníž. přenesená",J236,0)</f>
        <v>0</v>
      </c>
      <c r="BI236" s="190">
        <f>IF(N236="nulová",J236,0)</f>
        <v>0</v>
      </c>
      <c r="BJ236" s="19" t="s">
        <v>87</v>
      </c>
      <c r="BK236" s="190">
        <f>ROUND(I236*H236,2)</f>
        <v>0</v>
      </c>
      <c r="BL236" s="19" t="s">
        <v>970</v>
      </c>
      <c r="BM236" s="189" t="s">
        <v>4655</v>
      </c>
    </row>
    <row r="237" s="2" customFormat="1">
      <c r="A237" s="38"/>
      <c r="B237" s="39"/>
      <c r="C237" s="38"/>
      <c r="D237" s="191" t="s">
        <v>237</v>
      </c>
      <c r="E237" s="38"/>
      <c r="F237" s="192" t="s">
        <v>4656</v>
      </c>
      <c r="G237" s="38"/>
      <c r="H237" s="38"/>
      <c r="I237" s="193"/>
      <c r="J237" s="38"/>
      <c r="K237" s="38"/>
      <c r="L237" s="39"/>
      <c r="M237" s="194"/>
      <c r="N237" s="195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237</v>
      </c>
      <c r="AU237" s="19" t="s">
        <v>89</v>
      </c>
    </row>
    <row r="238" s="2" customFormat="1">
      <c r="A238" s="38"/>
      <c r="B238" s="39"/>
      <c r="C238" s="38"/>
      <c r="D238" s="199" t="s">
        <v>397</v>
      </c>
      <c r="E238" s="38"/>
      <c r="F238" s="200" t="s">
        <v>4657</v>
      </c>
      <c r="G238" s="38"/>
      <c r="H238" s="38"/>
      <c r="I238" s="193"/>
      <c r="J238" s="38"/>
      <c r="K238" s="38"/>
      <c r="L238" s="39"/>
      <c r="M238" s="194"/>
      <c r="N238" s="195"/>
      <c r="O238" s="77"/>
      <c r="P238" s="77"/>
      <c r="Q238" s="77"/>
      <c r="R238" s="77"/>
      <c r="S238" s="77"/>
      <c r="T238" s="7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T238" s="19" t="s">
        <v>397</v>
      </c>
      <c r="AU238" s="19" t="s">
        <v>89</v>
      </c>
    </row>
    <row r="239" s="2" customFormat="1" ht="16.5" customHeight="1">
      <c r="A239" s="38"/>
      <c r="B239" s="177"/>
      <c r="C239" s="236" t="s">
        <v>360</v>
      </c>
      <c r="D239" s="236" t="s">
        <v>745</v>
      </c>
      <c r="E239" s="237" t="s">
        <v>4658</v>
      </c>
      <c r="F239" s="238" t="s">
        <v>4659</v>
      </c>
      <c r="G239" s="239" t="s">
        <v>458</v>
      </c>
      <c r="H239" s="240">
        <v>37</v>
      </c>
      <c r="I239" s="241"/>
      <c r="J239" s="242">
        <f>ROUND(I239*H239,2)</f>
        <v>0</v>
      </c>
      <c r="K239" s="238" t="s">
        <v>1405</v>
      </c>
      <c r="L239" s="243"/>
      <c r="M239" s="244" t="s">
        <v>1</v>
      </c>
      <c r="N239" s="245" t="s">
        <v>44</v>
      </c>
      <c r="O239" s="77"/>
      <c r="P239" s="187">
        <f>O239*H239</f>
        <v>0</v>
      </c>
      <c r="Q239" s="187">
        <v>0.079000000000000001</v>
      </c>
      <c r="R239" s="187">
        <f>Q239*H239</f>
        <v>2.923</v>
      </c>
      <c r="S239" s="187">
        <v>0</v>
      </c>
      <c r="T239" s="188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89" t="s">
        <v>4646</v>
      </c>
      <c r="AT239" s="189" t="s">
        <v>745</v>
      </c>
      <c r="AU239" s="189" t="s">
        <v>89</v>
      </c>
      <c r="AY239" s="19" t="s">
        <v>230</v>
      </c>
      <c r="BE239" s="190">
        <f>IF(N239="základní",J239,0)</f>
        <v>0</v>
      </c>
      <c r="BF239" s="190">
        <f>IF(N239="snížená",J239,0)</f>
        <v>0</v>
      </c>
      <c r="BG239" s="190">
        <f>IF(N239="zákl. přenesená",J239,0)</f>
        <v>0</v>
      </c>
      <c r="BH239" s="190">
        <f>IF(N239="sníž. přenesená",J239,0)</f>
        <v>0</v>
      </c>
      <c r="BI239" s="190">
        <f>IF(N239="nulová",J239,0)</f>
        <v>0</v>
      </c>
      <c r="BJ239" s="19" t="s">
        <v>87</v>
      </c>
      <c r="BK239" s="190">
        <f>ROUND(I239*H239,2)</f>
        <v>0</v>
      </c>
      <c r="BL239" s="19" t="s">
        <v>970</v>
      </c>
      <c r="BM239" s="189" t="s">
        <v>4660</v>
      </c>
    </row>
    <row r="240" s="2" customFormat="1">
      <c r="A240" s="38"/>
      <c r="B240" s="39"/>
      <c r="C240" s="38"/>
      <c r="D240" s="191" t="s">
        <v>237</v>
      </c>
      <c r="E240" s="38"/>
      <c r="F240" s="192" t="s">
        <v>4659</v>
      </c>
      <c r="G240" s="38"/>
      <c r="H240" s="38"/>
      <c r="I240" s="193"/>
      <c r="J240" s="38"/>
      <c r="K240" s="38"/>
      <c r="L240" s="39"/>
      <c r="M240" s="194"/>
      <c r="N240" s="195"/>
      <c r="O240" s="77"/>
      <c r="P240" s="77"/>
      <c r="Q240" s="77"/>
      <c r="R240" s="77"/>
      <c r="S240" s="77"/>
      <c r="T240" s="7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19" t="s">
        <v>237</v>
      </c>
      <c r="AU240" s="19" t="s">
        <v>89</v>
      </c>
    </row>
    <row r="241" s="2" customFormat="1" ht="16.5" customHeight="1">
      <c r="A241" s="38"/>
      <c r="B241" s="177"/>
      <c r="C241" s="178" t="s">
        <v>367</v>
      </c>
      <c r="D241" s="178" t="s">
        <v>231</v>
      </c>
      <c r="E241" s="179" t="s">
        <v>4661</v>
      </c>
      <c r="F241" s="180" t="s">
        <v>4662</v>
      </c>
      <c r="G241" s="181" t="s">
        <v>458</v>
      </c>
      <c r="H241" s="182">
        <v>37</v>
      </c>
      <c r="I241" s="183"/>
      <c r="J241" s="184">
        <f>ROUND(I241*H241,2)</f>
        <v>0</v>
      </c>
      <c r="K241" s="180" t="s">
        <v>4525</v>
      </c>
      <c r="L241" s="39"/>
      <c r="M241" s="185" t="s">
        <v>1</v>
      </c>
      <c r="N241" s="186" t="s">
        <v>44</v>
      </c>
      <c r="O241" s="77"/>
      <c r="P241" s="187">
        <f>O241*H241</f>
        <v>0</v>
      </c>
      <c r="Q241" s="187">
        <v>0</v>
      </c>
      <c r="R241" s="187">
        <f>Q241*H241</f>
        <v>0</v>
      </c>
      <c r="S241" s="187">
        <v>0</v>
      </c>
      <c r="T241" s="188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89" t="s">
        <v>970</v>
      </c>
      <c r="AT241" s="189" t="s">
        <v>231</v>
      </c>
      <c r="AU241" s="189" t="s">
        <v>89</v>
      </c>
      <c r="AY241" s="19" t="s">
        <v>230</v>
      </c>
      <c r="BE241" s="190">
        <f>IF(N241="základní",J241,0)</f>
        <v>0</v>
      </c>
      <c r="BF241" s="190">
        <f>IF(N241="snížená",J241,0)</f>
        <v>0</v>
      </c>
      <c r="BG241" s="190">
        <f>IF(N241="zákl. přenesená",J241,0)</f>
        <v>0</v>
      </c>
      <c r="BH241" s="190">
        <f>IF(N241="sníž. přenesená",J241,0)</f>
        <v>0</v>
      </c>
      <c r="BI241" s="190">
        <f>IF(N241="nulová",J241,0)</f>
        <v>0</v>
      </c>
      <c r="BJ241" s="19" t="s">
        <v>87</v>
      </c>
      <c r="BK241" s="190">
        <f>ROUND(I241*H241,2)</f>
        <v>0</v>
      </c>
      <c r="BL241" s="19" t="s">
        <v>970</v>
      </c>
      <c r="BM241" s="189" t="s">
        <v>4663</v>
      </c>
    </row>
    <row r="242" s="2" customFormat="1">
      <c r="A242" s="38"/>
      <c r="B242" s="39"/>
      <c r="C242" s="38"/>
      <c r="D242" s="191" t="s">
        <v>237</v>
      </c>
      <c r="E242" s="38"/>
      <c r="F242" s="192" t="s">
        <v>4664</v>
      </c>
      <c r="G242" s="38"/>
      <c r="H242" s="38"/>
      <c r="I242" s="193"/>
      <c r="J242" s="38"/>
      <c r="K242" s="38"/>
      <c r="L242" s="39"/>
      <c r="M242" s="194"/>
      <c r="N242" s="195"/>
      <c r="O242" s="77"/>
      <c r="P242" s="77"/>
      <c r="Q242" s="77"/>
      <c r="R242" s="77"/>
      <c r="S242" s="77"/>
      <c r="T242" s="7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19" t="s">
        <v>237</v>
      </c>
      <c r="AU242" s="19" t="s">
        <v>89</v>
      </c>
    </row>
    <row r="243" s="2" customFormat="1">
      <c r="A243" s="38"/>
      <c r="B243" s="39"/>
      <c r="C243" s="38"/>
      <c r="D243" s="199" t="s">
        <v>397</v>
      </c>
      <c r="E243" s="38"/>
      <c r="F243" s="200" t="s">
        <v>4665</v>
      </c>
      <c r="G243" s="38"/>
      <c r="H243" s="38"/>
      <c r="I243" s="193"/>
      <c r="J243" s="38"/>
      <c r="K243" s="38"/>
      <c r="L243" s="39"/>
      <c r="M243" s="194"/>
      <c r="N243" s="195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397</v>
      </c>
      <c r="AU243" s="19" t="s">
        <v>89</v>
      </c>
    </row>
    <row r="244" s="2" customFormat="1" ht="16.5" customHeight="1">
      <c r="A244" s="38"/>
      <c r="B244" s="177"/>
      <c r="C244" s="236" t="s">
        <v>373</v>
      </c>
      <c r="D244" s="236" t="s">
        <v>745</v>
      </c>
      <c r="E244" s="237" t="s">
        <v>4666</v>
      </c>
      <c r="F244" s="238" t="s">
        <v>4667</v>
      </c>
      <c r="G244" s="239" t="s">
        <v>458</v>
      </c>
      <c r="H244" s="240">
        <v>37</v>
      </c>
      <c r="I244" s="241"/>
      <c r="J244" s="242">
        <f>ROUND(I244*H244,2)</f>
        <v>0</v>
      </c>
      <c r="K244" s="238" t="s">
        <v>4525</v>
      </c>
      <c r="L244" s="243"/>
      <c r="M244" s="244" t="s">
        <v>1</v>
      </c>
      <c r="N244" s="245" t="s">
        <v>44</v>
      </c>
      <c r="O244" s="77"/>
      <c r="P244" s="187">
        <f>O244*H244</f>
        <v>0</v>
      </c>
      <c r="Q244" s="187">
        <v>0.0080000000000000002</v>
      </c>
      <c r="R244" s="187">
        <f>Q244*H244</f>
        <v>0.29599999999999999</v>
      </c>
      <c r="S244" s="187">
        <v>0</v>
      </c>
      <c r="T244" s="188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89" t="s">
        <v>4646</v>
      </c>
      <c r="AT244" s="189" t="s">
        <v>745</v>
      </c>
      <c r="AU244" s="189" t="s">
        <v>89</v>
      </c>
      <c r="AY244" s="19" t="s">
        <v>230</v>
      </c>
      <c r="BE244" s="190">
        <f>IF(N244="základní",J244,0)</f>
        <v>0</v>
      </c>
      <c r="BF244" s="190">
        <f>IF(N244="snížená",J244,0)</f>
        <v>0</v>
      </c>
      <c r="BG244" s="190">
        <f>IF(N244="zákl. přenesená",J244,0)</f>
        <v>0</v>
      </c>
      <c r="BH244" s="190">
        <f>IF(N244="sníž. přenesená",J244,0)</f>
        <v>0</v>
      </c>
      <c r="BI244" s="190">
        <f>IF(N244="nulová",J244,0)</f>
        <v>0</v>
      </c>
      <c r="BJ244" s="19" t="s">
        <v>87</v>
      </c>
      <c r="BK244" s="190">
        <f>ROUND(I244*H244,2)</f>
        <v>0</v>
      </c>
      <c r="BL244" s="19" t="s">
        <v>970</v>
      </c>
      <c r="BM244" s="189" t="s">
        <v>4668</v>
      </c>
    </row>
    <row r="245" s="2" customFormat="1">
      <c r="A245" s="38"/>
      <c r="B245" s="39"/>
      <c r="C245" s="38"/>
      <c r="D245" s="191" t="s">
        <v>237</v>
      </c>
      <c r="E245" s="38"/>
      <c r="F245" s="192" t="s">
        <v>4667</v>
      </c>
      <c r="G245" s="38"/>
      <c r="H245" s="38"/>
      <c r="I245" s="193"/>
      <c r="J245" s="38"/>
      <c r="K245" s="38"/>
      <c r="L245" s="39"/>
      <c r="M245" s="194"/>
      <c r="N245" s="195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237</v>
      </c>
      <c r="AU245" s="19" t="s">
        <v>89</v>
      </c>
    </row>
    <row r="246" s="2" customFormat="1" ht="16.5" customHeight="1">
      <c r="A246" s="38"/>
      <c r="B246" s="177"/>
      <c r="C246" s="178" t="s">
        <v>377</v>
      </c>
      <c r="D246" s="178" t="s">
        <v>231</v>
      </c>
      <c r="E246" s="179" t="s">
        <v>4669</v>
      </c>
      <c r="F246" s="180" t="s">
        <v>4670</v>
      </c>
      <c r="G246" s="181" t="s">
        <v>458</v>
      </c>
      <c r="H246" s="182">
        <v>37</v>
      </c>
      <c r="I246" s="183"/>
      <c r="J246" s="184">
        <f>ROUND(I246*H246,2)</f>
        <v>0</v>
      </c>
      <c r="K246" s="180" t="s">
        <v>4525</v>
      </c>
      <c r="L246" s="39"/>
      <c r="M246" s="185" t="s">
        <v>1</v>
      </c>
      <c r="N246" s="186" t="s">
        <v>44</v>
      </c>
      <c r="O246" s="77"/>
      <c r="P246" s="187">
        <f>O246*H246</f>
        <v>0</v>
      </c>
      <c r="Q246" s="187">
        <v>0</v>
      </c>
      <c r="R246" s="187">
        <f>Q246*H246</f>
        <v>0</v>
      </c>
      <c r="S246" s="187">
        <v>0</v>
      </c>
      <c r="T246" s="188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89" t="s">
        <v>970</v>
      </c>
      <c r="AT246" s="189" t="s">
        <v>231</v>
      </c>
      <c r="AU246" s="189" t="s">
        <v>89</v>
      </c>
      <c r="AY246" s="19" t="s">
        <v>230</v>
      </c>
      <c r="BE246" s="190">
        <f>IF(N246="základní",J246,0)</f>
        <v>0</v>
      </c>
      <c r="BF246" s="190">
        <f>IF(N246="snížená",J246,0)</f>
        <v>0</v>
      </c>
      <c r="BG246" s="190">
        <f>IF(N246="zákl. přenesená",J246,0)</f>
        <v>0</v>
      </c>
      <c r="BH246" s="190">
        <f>IF(N246="sníž. přenesená",J246,0)</f>
        <v>0</v>
      </c>
      <c r="BI246" s="190">
        <f>IF(N246="nulová",J246,0)</f>
        <v>0</v>
      </c>
      <c r="BJ246" s="19" t="s">
        <v>87</v>
      </c>
      <c r="BK246" s="190">
        <f>ROUND(I246*H246,2)</f>
        <v>0</v>
      </c>
      <c r="BL246" s="19" t="s">
        <v>970</v>
      </c>
      <c r="BM246" s="189" t="s">
        <v>4671</v>
      </c>
    </row>
    <row r="247" s="2" customFormat="1">
      <c r="A247" s="38"/>
      <c r="B247" s="39"/>
      <c r="C247" s="38"/>
      <c r="D247" s="191" t="s">
        <v>237</v>
      </c>
      <c r="E247" s="38"/>
      <c r="F247" s="192" t="s">
        <v>4670</v>
      </c>
      <c r="G247" s="38"/>
      <c r="H247" s="38"/>
      <c r="I247" s="193"/>
      <c r="J247" s="38"/>
      <c r="K247" s="38"/>
      <c r="L247" s="39"/>
      <c r="M247" s="194"/>
      <c r="N247" s="195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237</v>
      </c>
      <c r="AU247" s="19" t="s">
        <v>89</v>
      </c>
    </row>
    <row r="248" s="2" customFormat="1">
      <c r="A248" s="38"/>
      <c r="B248" s="39"/>
      <c r="C248" s="38"/>
      <c r="D248" s="199" t="s">
        <v>397</v>
      </c>
      <c r="E248" s="38"/>
      <c r="F248" s="200" t="s">
        <v>4672</v>
      </c>
      <c r="G248" s="38"/>
      <c r="H248" s="38"/>
      <c r="I248" s="193"/>
      <c r="J248" s="38"/>
      <c r="K248" s="38"/>
      <c r="L248" s="39"/>
      <c r="M248" s="194"/>
      <c r="N248" s="195"/>
      <c r="O248" s="77"/>
      <c r="P248" s="77"/>
      <c r="Q248" s="77"/>
      <c r="R248" s="77"/>
      <c r="S248" s="77"/>
      <c r="T248" s="7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19" t="s">
        <v>397</v>
      </c>
      <c r="AU248" s="19" t="s">
        <v>89</v>
      </c>
    </row>
    <row r="249" s="2" customFormat="1" ht="16.5" customHeight="1">
      <c r="A249" s="38"/>
      <c r="B249" s="177"/>
      <c r="C249" s="236" t="s">
        <v>381</v>
      </c>
      <c r="D249" s="236" t="s">
        <v>745</v>
      </c>
      <c r="E249" s="237" t="s">
        <v>4673</v>
      </c>
      <c r="F249" s="238" t="s">
        <v>4674</v>
      </c>
      <c r="G249" s="239" t="s">
        <v>458</v>
      </c>
      <c r="H249" s="240">
        <v>37</v>
      </c>
      <c r="I249" s="241"/>
      <c r="J249" s="242">
        <f>ROUND(I249*H249,2)</f>
        <v>0</v>
      </c>
      <c r="K249" s="238" t="s">
        <v>4525</v>
      </c>
      <c r="L249" s="243"/>
      <c r="M249" s="244" t="s">
        <v>1</v>
      </c>
      <c r="N249" s="245" t="s">
        <v>44</v>
      </c>
      <c r="O249" s="77"/>
      <c r="P249" s="187">
        <f>O249*H249</f>
        <v>0</v>
      </c>
      <c r="Q249" s="187">
        <v>0.00020000000000000001</v>
      </c>
      <c r="R249" s="187">
        <f>Q249*H249</f>
        <v>0.0074000000000000003</v>
      </c>
      <c r="S249" s="187">
        <v>0</v>
      </c>
      <c r="T249" s="188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189" t="s">
        <v>4602</v>
      </c>
      <c r="AT249" s="189" t="s">
        <v>745</v>
      </c>
      <c r="AU249" s="189" t="s">
        <v>89</v>
      </c>
      <c r="AY249" s="19" t="s">
        <v>230</v>
      </c>
      <c r="BE249" s="190">
        <f>IF(N249="základní",J249,0)</f>
        <v>0</v>
      </c>
      <c r="BF249" s="190">
        <f>IF(N249="snížená",J249,0)</f>
        <v>0</v>
      </c>
      <c r="BG249" s="190">
        <f>IF(N249="zákl. přenesená",J249,0)</f>
        <v>0</v>
      </c>
      <c r="BH249" s="190">
        <f>IF(N249="sníž. přenesená",J249,0)</f>
        <v>0</v>
      </c>
      <c r="BI249" s="190">
        <f>IF(N249="nulová",J249,0)</f>
        <v>0</v>
      </c>
      <c r="BJ249" s="19" t="s">
        <v>87</v>
      </c>
      <c r="BK249" s="190">
        <f>ROUND(I249*H249,2)</f>
        <v>0</v>
      </c>
      <c r="BL249" s="19" t="s">
        <v>4602</v>
      </c>
      <c r="BM249" s="189" t="s">
        <v>4675</v>
      </c>
    </row>
    <row r="250" s="2" customFormat="1">
      <c r="A250" s="38"/>
      <c r="B250" s="39"/>
      <c r="C250" s="38"/>
      <c r="D250" s="191" t="s">
        <v>237</v>
      </c>
      <c r="E250" s="38"/>
      <c r="F250" s="192" t="s">
        <v>4674</v>
      </c>
      <c r="G250" s="38"/>
      <c r="H250" s="38"/>
      <c r="I250" s="193"/>
      <c r="J250" s="38"/>
      <c r="K250" s="38"/>
      <c r="L250" s="39"/>
      <c r="M250" s="194"/>
      <c r="N250" s="195"/>
      <c r="O250" s="77"/>
      <c r="P250" s="77"/>
      <c r="Q250" s="77"/>
      <c r="R250" s="77"/>
      <c r="S250" s="77"/>
      <c r="T250" s="7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T250" s="19" t="s">
        <v>237</v>
      </c>
      <c r="AU250" s="19" t="s">
        <v>89</v>
      </c>
    </row>
    <row r="251" s="12" customFormat="1" ht="22.8" customHeight="1">
      <c r="A251" s="12"/>
      <c r="B251" s="166"/>
      <c r="C251" s="12"/>
      <c r="D251" s="167" t="s">
        <v>78</v>
      </c>
      <c r="E251" s="197" t="s">
        <v>4676</v>
      </c>
      <c r="F251" s="197" t="s">
        <v>4677</v>
      </c>
      <c r="G251" s="12"/>
      <c r="H251" s="12"/>
      <c r="I251" s="169"/>
      <c r="J251" s="198">
        <f>BK251</f>
        <v>0</v>
      </c>
      <c r="K251" s="12"/>
      <c r="L251" s="166"/>
      <c r="M251" s="171"/>
      <c r="N251" s="172"/>
      <c r="O251" s="172"/>
      <c r="P251" s="173">
        <f>SUM(P252:P255)</f>
        <v>0</v>
      </c>
      <c r="Q251" s="172"/>
      <c r="R251" s="173">
        <f>SUM(R252:R255)</f>
        <v>0</v>
      </c>
      <c r="S251" s="172"/>
      <c r="T251" s="174">
        <f>SUM(T252:T255)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167" t="s">
        <v>241</v>
      </c>
      <c r="AT251" s="175" t="s">
        <v>78</v>
      </c>
      <c r="AU251" s="175" t="s">
        <v>87</v>
      </c>
      <c r="AY251" s="167" t="s">
        <v>230</v>
      </c>
      <c r="BK251" s="176">
        <f>SUM(BK252:BK255)</f>
        <v>0</v>
      </c>
    </row>
    <row r="252" s="2" customFormat="1" ht="16.5" customHeight="1">
      <c r="A252" s="38"/>
      <c r="B252" s="177"/>
      <c r="C252" s="178" t="s">
        <v>386</v>
      </c>
      <c r="D252" s="178" t="s">
        <v>231</v>
      </c>
      <c r="E252" s="179" t="s">
        <v>4678</v>
      </c>
      <c r="F252" s="180" t="s">
        <v>4679</v>
      </c>
      <c r="G252" s="181" t="s">
        <v>578</v>
      </c>
      <c r="H252" s="182">
        <v>4.6079999999999997</v>
      </c>
      <c r="I252" s="183"/>
      <c r="J252" s="184">
        <f>ROUND(I252*H252,2)</f>
        <v>0</v>
      </c>
      <c r="K252" s="180" t="s">
        <v>4525</v>
      </c>
      <c r="L252" s="39"/>
      <c r="M252" s="185" t="s">
        <v>1</v>
      </c>
      <c r="N252" s="186" t="s">
        <v>44</v>
      </c>
      <c r="O252" s="77"/>
      <c r="P252" s="187">
        <f>O252*H252</f>
        <v>0</v>
      </c>
      <c r="Q252" s="187">
        <v>0</v>
      </c>
      <c r="R252" s="187">
        <f>Q252*H252</f>
        <v>0</v>
      </c>
      <c r="S252" s="187">
        <v>0</v>
      </c>
      <c r="T252" s="188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89" t="s">
        <v>970</v>
      </c>
      <c r="AT252" s="189" t="s">
        <v>231</v>
      </c>
      <c r="AU252" s="189" t="s">
        <v>89</v>
      </c>
      <c r="AY252" s="19" t="s">
        <v>230</v>
      </c>
      <c r="BE252" s="190">
        <f>IF(N252="základní",J252,0)</f>
        <v>0</v>
      </c>
      <c r="BF252" s="190">
        <f>IF(N252="snížená",J252,0)</f>
        <v>0</v>
      </c>
      <c r="BG252" s="190">
        <f>IF(N252="zákl. přenesená",J252,0)</f>
        <v>0</v>
      </c>
      <c r="BH252" s="190">
        <f>IF(N252="sníž. přenesená",J252,0)</f>
        <v>0</v>
      </c>
      <c r="BI252" s="190">
        <f>IF(N252="nulová",J252,0)</f>
        <v>0</v>
      </c>
      <c r="BJ252" s="19" t="s">
        <v>87</v>
      </c>
      <c r="BK252" s="190">
        <f>ROUND(I252*H252,2)</f>
        <v>0</v>
      </c>
      <c r="BL252" s="19" t="s">
        <v>970</v>
      </c>
      <c r="BM252" s="189" t="s">
        <v>4680</v>
      </c>
    </row>
    <row r="253" s="2" customFormat="1">
      <c r="A253" s="38"/>
      <c r="B253" s="39"/>
      <c r="C253" s="38"/>
      <c r="D253" s="191" t="s">
        <v>237</v>
      </c>
      <c r="E253" s="38"/>
      <c r="F253" s="192" t="s">
        <v>4681</v>
      </c>
      <c r="G253" s="38"/>
      <c r="H253" s="38"/>
      <c r="I253" s="193"/>
      <c r="J253" s="38"/>
      <c r="K253" s="38"/>
      <c r="L253" s="39"/>
      <c r="M253" s="194"/>
      <c r="N253" s="195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237</v>
      </c>
      <c r="AU253" s="19" t="s">
        <v>89</v>
      </c>
    </row>
    <row r="254" s="2" customFormat="1">
      <c r="A254" s="38"/>
      <c r="B254" s="39"/>
      <c r="C254" s="38"/>
      <c r="D254" s="199" t="s">
        <v>397</v>
      </c>
      <c r="E254" s="38"/>
      <c r="F254" s="200" t="s">
        <v>4682</v>
      </c>
      <c r="G254" s="38"/>
      <c r="H254" s="38"/>
      <c r="I254" s="193"/>
      <c r="J254" s="38"/>
      <c r="K254" s="38"/>
      <c r="L254" s="39"/>
      <c r="M254" s="194"/>
      <c r="N254" s="195"/>
      <c r="O254" s="77"/>
      <c r="P254" s="77"/>
      <c r="Q254" s="77"/>
      <c r="R254" s="77"/>
      <c r="S254" s="77"/>
      <c r="T254" s="7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T254" s="19" t="s">
        <v>397</v>
      </c>
      <c r="AU254" s="19" t="s">
        <v>89</v>
      </c>
    </row>
    <row r="255" s="13" customFormat="1">
      <c r="A255" s="13"/>
      <c r="B255" s="205"/>
      <c r="C255" s="13"/>
      <c r="D255" s="191" t="s">
        <v>519</v>
      </c>
      <c r="E255" s="206" t="s">
        <v>1</v>
      </c>
      <c r="F255" s="207" t="s">
        <v>4683</v>
      </c>
      <c r="G255" s="13"/>
      <c r="H255" s="208">
        <v>4.6079999999999997</v>
      </c>
      <c r="I255" s="209"/>
      <c r="J255" s="13"/>
      <c r="K255" s="13"/>
      <c r="L255" s="205"/>
      <c r="M255" s="246"/>
      <c r="N255" s="247"/>
      <c r="O255" s="247"/>
      <c r="P255" s="247"/>
      <c r="Q255" s="247"/>
      <c r="R255" s="247"/>
      <c r="S255" s="247"/>
      <c r="T255" s="248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06" t="s">
        <v>519</v>
      </c>
      <c r="AU255" s="206" t="s">
        <v>89</v>
      </c>
      <c r="AV255" s="13" t="s">
        <v>89</v>
      </c>
      <c r="AW255" s="13" t="s">
        <v>35</v>
      </c>
      <c r="AX255" s="13" t="s">
        <v>87</v>
      </c>
      <c r="AY255" s="206" t="s">
        <v>230</v>
      </c>
    </row>
    <row r="256" s="2" customFormat="1" ht="6.96" customHeight="1">
      <c r="A256" s="38"/>
      <c r="B256" s="60"/>
      <c r="C256" s="61"/>
      <c r="D256" s="61"/>
      <c r="E256" s="61"/>
      <c r="F256" s="61"/>
      <c r="G256" s="61"/>
      <c r="H256" s="61"/>
      <c r="I256" s="61"/>
      <c r="J256" s="61"/>
      <c r="K256" s="61"/>
      <c r="L256" s="39"/>
      <c r="M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</row>
  </sheetData>
  <autoFilter ref="C124:K255"/>
  <mergeCells count="9">
    <mergeCell ref="E7:H7"/>
    <mergeCell ref="E9:H9"/>
    <mergeCell ref="E18:H18"/>
    <mergeCell ref="E27:H27"/>
    <mergeCell ref="E85:H85"/>
    <mergeCell ref="E87:H87"/>
    <mergeCell ref="E115:H115"/>
    <mergeCell ref="E117:H117"/>
    <mergeCell ref="L2:V2"/>
  </mergeCells>
  <hyperlinks>
    <hyperlink ref="F130" r:id="rId1" display="https://podminky.urs.cz/item/CS_URS_2025_02/121151105"/>
    <hyperlink ref="F134" r:id="rId2" display="https://podminky.urs.cz/item/CS_URS_2024_01/131251100"/>
    <hyperlink ref="F138" r:id="rId3" display="https://podminky.urs.cz/item/CS_URS_2025_02/132251103"/>
    <hyperlink ref="F145" r:id="rId4" display="https://podminky.urs.cz/item/CS_URS_2025_02/162751117"/>
    <hyperlink ref="F149" r:id="rId5" display="https://podminky.urs.cz/item/CS_URS_2025_02/162751119"/>
    <hyperlink ref="F152" r:id="rId6" display="https://podminky.urs.cz/item/CS_URS_2024_01/171251201"/>
    <hyperlink ref="F155" r:id="rId7" display="https://podminky.urs.cz/item/CS_URS_2024_01/174151101"/>
    <hyperlink ref="F159" r:id="rId8" display="https://podminky.urs.cz/item/CS_URS_2024_01/175151101"/>
    <hyperlink ref="F169" r:id="rId9" display="https://podminky.urs.cz/item/CS_URS_2025_02/181351005"/>
    <hyperlink ref="F172" r:id="rId10" display="https://podminky.urs.cz/item/CS_URS_2024_01/181411131"/>
    <hyperlink ref="F178" r:id="rId11" display="https://podminky.urs.cz/item/CS_URS_2024_01/451572111"/>
    <hyperlink ref="F185" r:id="rId12" display="https://podminky.urs.cz/item/CS_URS_2025_02/871390320"/>
    <hyperlink ref="F191" r:id="rId13" display="https://podminky.urs.cz/item/CS_URS_2024_01/899722113"/>
    <hyperlink ref="F196" r:id="rId14" display="https://podminky.urs.cz/item/CS_URS_2024_01/741110053"/>
    <hyperlink ref="F201" r:id="rId15" display="https://podminky.urs.cz/item/CS_URS_2024_01/741122133"/>
    <hyperlink ref="F207" r:id="rId16" display="https://podminky.urs.cz/item/CS_URS_2024_01/741410001"/>
    <hyperlink ref="F212" r:id="rId17" display="https://podminky.urs.cz/item/CS_URS_2024_01/741410003"/>
    <hyperlink ref="F218" r:id="rId18" display="https://podminky.urs.cz/item/CS_URS_2025_02/741420021"/>
    <hyperlink ref="F225" r:id="rId19" display="https://podminky.urs.cz/item/CS_URS_2024_01/741810002"/>
    <hyperlink ref="F230" r:id="rId20" display="https://podminky.urs.cz/item/CS_URS_2024_01/210203901"/>
    <hyperlink ref="F238" r:id="rId21" display="https://podminky.urs.cz/item/CS_URS_2024_01/210204011"/>
    <hyperlink ref="F243" r:id="rId22" display="https://podminky.urs.cz/item/CS_URS_2024_01/210204100"/>
    <hyperlink ref="F248" r:id="rId23" display="https://podminky.urs.cz/item/CS_URS_2024_01/210204201"/>
    <hyperlink ref="F254" r:id="rId24" display="https://podminky.urs.cz/item/CS_URS_2024_01/46064111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5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4684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4685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ROUND(J127,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ROUND((SUM(BE127:BE454)),  2)</f>
        <v>0</v>
      </c>
      <c r="G35" s="38"/>
      <c r="H35" s="38"/>
      <c r="I35" s="136">
        <v>0.20999999999999999</v>
      </c>
      <c r="J35" s="135">
        <f>ROUND(((SUM(BE127:BE454))*I35),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ROUND((SUM(BF127:BF454)),  2)</f>
        <v>0</v>
      </c>
      <c r="G36" s="38"/>
      <c r="H36" s="38"/>
      <c r="I36" s="136">
        <v>0.12</v>
      </c>
      <c r="J36" s="135">
        <f>ROUND(((SUM(BF127:BF454))*I36),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ROUND((SUM(BG127:BG454)),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ROUND((SUM(BH127:BH454)),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ROUND((SUM(BI127:BI454)),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4684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SO501.1 - Větev P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J127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1927</v>
      </c>
      <c r="E99" s="150"/>
      <c r="F99" s="150"/>
      <c r="G99" s="150"/>
      <c r="H99" s="150"/>
      <c r="I99" s="150"/>
      <c r="J99" s="151">
        <f>J128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J129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502</v>
      </c>
      <c r="E101" s="154"/>
      <c r="F101" s="154"/>
      <c r="G101" s="154"/>
      <c r="H101" s="154"/>
      <c r="I101" s="154"/>
      <c r="J101" s="155">
        <f>J344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503</v>
      </c>
      <c r="E102" s="154"/>
      <c r="F102" s="154"/>
      <c r="G102" s="154"/>
      <c r="H102" s="154"/>
      <c r="I102" s="154"/>
      <c r="J102" s="155">
        <f>J350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506</v>
      </c>
      <c r="E103" s="154"/>
      <c r="F103" s="154"/>
      <c r="G103" s="154"/>
      <c r="H103" s="154"/>
      <c r="I103" s="154"/>
      <c r="J103" s="155">
        <f>J388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2"/>
      <c r="C104" s="10"/>
      <c r="D104" s="153" t="s">
        <v>507</v>
      </c>
      <c r="E104" s="154"/>
      <c r="F104" s="154"/>
      <c r="G104" s="154"/>
      <c r="H104" s="154"/>
      <c r="I104" s="154"/>
      <c r="J104" s="155">
        <f>J406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2"/>
      <c r="C105" s="10"/>
      <c r="D105" s="153" t="s">
        <v>508</v>
      </c>
      <c r="E105" s="154"/>
      <c r="F105" s="154"/>
      <c r="G105" s="154"/>
      <c r="H105" s="154"/>
      <c r="I105" s="154"/>
      <c r="J105" s="155">
        <f>J448</f>
        <v>0</v>
      </c>
      <c r="K105" s="10"/>
      <c r="L105" s="152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60"/>
      <c r="C107" s="61"/>
      <c r="D107" s="61"/>
      <c r="E107" s="61"/>
      <c r="F107" s="61"/>
      <c r="G107" s="61"/>
      <c r="H107" s="61"/>
      <c r="I107" s="61"/>
      <c r="J107" s="61"/>
      <c r="K107" s="61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11" s="2" customFormat="1" ht="6.96" customHeight="1">
      <c r="A111" s="38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96" customHeight="1">
      <c r="A112" s="38"/>
      <c r="B112" s="39"/>
      <c r="C112" s="23" t="s">
        <v>215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16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129" t="str">
        <f>E7</f>
        <v>Veřejná prostranství v lokalitě Z15 v Plané - etapa 1</v>
      </c>
      <c r="F115" s="32"/>
      <c r="G115" s="32"/>
      <c r="H115" s="32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1" customFormat="1" ht="12" customHeight="1">
      <c r="B116" s="22"/>
      <c r="C116" s="32" t="s">
        <v>201</v>
      </c>
      <c r="L116" s="22"/>
    </row>
    <row r="117" s="2" customFormat="1" ht="16.5" customHeight="1">
      <c r="A117" s="38"/>
      <c r="B117" s="39"/>
      <c r="C117" s="38"/>
      <c r="D117" s="38"/>
      <c r="E117" s="129" t="s">
        <v>4684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1924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67" t="str">
        <f>E11</f>
        <v>SO501.1 - Větev P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</v>
      </c>
      <c r="D121" s="38"/>
      <c r="E121" s="38"/>
      <c r="F121" s="27" t="str">
        <f>F14</f>
        <v xml:space="preserve">Planá u Mariánských Lázní [721280] </v>
      </c>
      <c r="G121" s="38"/>
      <c r="H121" s="38"/>
      <c r="I121" s="32" t="s">
        <v>22</v>
      </c>
      <c r="J121" s="69" t="str">
        <f>IF(J14="","",J14)</f>
        <v>10. 12. 2024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24</v>
      </c>
      <c r="D123" s="38"/>
      <c r="E123" s="38"/>
      <c r="F123" s="27" t="str">
        <f>E17</f>
        <v>Planá</v>
      </c>
      <c r="G123" s="38"/>
      <c r="H123" s="38"/>
      <c r="I123" s="32" t="s">
        <v>31</v>
      </c>
      <c r="J123" s="36" t="str">
        <f>E23</f>
        <v>Laboro ateliér s.r.o.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29</v>
      </c>
      <c r="D124" s="38"/>
      <c r="E124" s="38"/>
      <c r="F124" s="27" t="str">
        <f>IF(E20="","",E20)</f>
        <v>Vyplň údaj</v>
      </c>
      <c r="G124" s="38"/>
      <c r="H124" s="38"/>
      <c r="I124" s="32" t="s">
        <v>36</v>
      </c>
      <c r="J124" s="36" t="str">
        <f>E26</f>
        <v>Laboro ateliér s.r.o.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0.32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11" customFormat="1" ht="29.28" customHeight="1">
      <c r="A126" s="156"/>
      <c r="B126" s="157"/>
      <c r="C126" s="158" t="s">
        <v>216</v>
      </c>
      <c r="D126" s="159" t="s">
        <v>64</v>
      </c>
      <c r="E126" s="159" t="s">
        <v>60</v>
      </c>
      <c r="F126" s="159" t="s">
        <v>61</v>
      </c>
      <c r="G126" s="159" t="s">
        <v>217</v>
      </c>
      <c r="H126" s="159" t="s">
        <v>218</v>
      </c>
      <c r="I126" s="159" t="s">
        <v>219</v>
      </c>
      <c r="J126" s="159" t="s">
        <v>205</v>
      </c>
      <c r="K126" s="160" t="s">
        <v>220</v>
      </c>
      <c r="L126" s="161"/>
      <c r="M126" s="86" t="s">
        <v>1</v>
      </c>
      <c r="N126" s="87" t="s">
        <v>43</v>
      </c>
      <c r="O126" s="87" t="s">
        <v>221</v>
      </c>
      <c r="P126" s="87" t="s">
        <v>222</v>
      </c>
      <c r="Q126" s="87" t="s">
        <v>223</v>
      </c>
      <c r="R126" s="87" t="s">
        <v>224</v>
      </c>
      <c r="S126" s="87" t="s">
        <v>225</v>
      </c>
      <c r="T126" s="88" t="s">
        <v>226</v>
      </c>
      <c r="U126" s="156"/>
      <c r="V126" s="156"/>
      <c r="W126" s="156"/>
      <c r="X126" s="156"/>
      <c r="Y126" s="156"/>
      <c r="Z126" s="156"/>
      <c r="AA126" s="156"/>
      <c r="AB126" s="156"/>
      <c r="AC126" s="156"/>
      <c r="AD126" s="156"/>
      <c r="AE126" s="156"/>
    </row>
    <row r="127" s="2" customFormat="1" ht="22.8" customHeight="1">
      <c r="A127" s="38"/>
      <c r="B127" s="39"/>
      <c r="C127" s="93" t="s">
        <v>227</v>
      </c>
      <c r="D127" s="38"/>
      <c r="E127" s="38"/>
      <c r="F127" s="38"/>
      <c r="G127" s="38"/>
      <c r="H127" s="38"/>
      <c r="I127" s="38"/>
      <c r="J127" s="162">
        <f>BK127</f>
        <v>0</v>
      </c>
      <c r="K127" s="38"/>
      <c r="L127" s="39"/>
      <c r="M127" s="89"/>
      <c r="N127" s="73"/>
      <c r="O127" s="90"/>
      <c r="P127" s="163">
        <f>P128</f>
        <v>0</v>
      </c>
      <c r="Q127" s="90"/>
      <c r="R127" s="163">
        <f>R128</f>
        <v>0.10153962</v>
      </c>
      <c r="S127" s="90"/>
      <c r="T127" s="164">
        <f>T128</f>
        <v>26.82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78</v>
      </c>
      <c r="AU127" s="19" t="s">
        <v>207</v>
      </c>
      <c r="BK127" s="165">
        <f>BK128</f>
        <v>0</v>
      </c>
    </row>
    <row r="128" s="12" customFormat="1" ht="25.92" customHeight="1">
      <c r="A128" s="12"/>
      <c r="B128" s="166"/>
      <c r="C128" s="12"/>
      <c r="D128" s="167" t="s">
        <v>78</v>
      </c>
      <c r="E128" s="168" t="s">
        <v>509</v>
      </c>
      <c r="F128" s="168" t="s">
        <v>1929</v>
      </c>
      <c r="G128" s="12"/>
      <c r="H128" s="12"/>
      <c r="I128" s="169"/>
      <c r="J128" s="170">
        <f>BK128</f>
        <v>0</v>
      </c>
      <c r="K128" s="12"/>
      <c r="L128" s="166"/>
      <c r="M128" s="171"/>
      <c r="N128" s="172"/>
      <c r="O128" s="172"/>
      <c r="P128" s="173">
        <f>P129+P344+P350+P388+P406+P448</f>
        <v>0</v>
      </c>
      <c r="Q128" s="172"/>
      <c r="R128" s="173">
        <f>R129+R344+R350+R388+R406+R448</f>
        <v>0.10153962</v>
      </c>
      <c r="S128" s="172"/>
      <c r="T128" s="174">
        <f>T129+T344+T350+T388+T406+T448</f>
        <v>26.82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87</v>
      </c>
      <c r="AT128" s="175" t="s">
        <v>78</v>
      </c>
      <c r="AU128" s="175" t="s">
        <v>79</v>
      </c>
      <c r="AY128" s="167" t="s">
        <v>230</v>
      </c>
      <c r="BK128" s="176">
        <f>BK129+BK344+BK350+BK388+BK406+BK448</f>
        <v>0</v>
      </c>
    </row>
    <row r="129" s="12" customFormat="1" ht="22.8" customHeight="1">
      <c r="A129" s="12"/>
      <c r="B129" s="166"/>
      <c r="C129" s="12"/>
      <c r="D129" s="167" t="s">
        <v>78</v>
      </c>
      <c r="E129" s="197" t="s">
        <v>87</v>
      </c>
      <c r="F129" s="197" t="s">
        <v>511</v>
      </c>
      <c r="G129" s="12"/>
      <c r="H129" s="12"/>
      <c r="I129" s="169"/>
      <c r="J129" s="198">
        <f>BK129</f>
        <v>0</v>
      </c>
      <c r="K129" s="12"/>
      <c r="L129" s="166"/>
      <c r="M129" s="171"/>
      <c r="N129" s="172"/>
      <c r="O129" s="172"/>
      <c r="P129" s="173">
        <f>SUM(P130:P343)</f>
        <v>0</v>
      </c>
      <c r="Q129" s="172"/>
      <c r="R129" s="173">
        <f>SUM(R130:R343)</f>
        <v>0.095744700000000002</v>
      </c>
      <c r="S129" s="172"/>
      <c r="T129" s="174">
        <f>SUM(T130:T343)</f>
        <v>26.82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67" t="s">
        <v>87</v>
      </c>
      <c r="AT129" s="175" t="s">
        <v>78</v>
      </c>
      <c r="AU129" s="175" t="s">
        <v>87</v>
      </c>
      <c r="AY129" s="167" t="s">
        <v>230</v>
      </c>
      <c r="BK129" s="176">
        <f>SUM(BK130:BK343)</f>
        <v>0</v>
      </c>
    </row>
    <row r="130" s="2" customFormat="1" ht="21.75" customHeight="1">
      <c r="A130" s="38"/>
      <c r="B130" s="177"/>
      <c r="C130" s="178" t="s">
        <v>87</v>
      </c>
      <c r="D130" s="178" t="s">
        <v>231</v>
      </c>
      <c r="E130" s="179" t="s">
        <v>3588</v>
      </c>
      <c r="F130" s="180" t="s">
        <v>3589</v>
      </c>
      <c r="G130" s="181" t="s">
        <v>514</v>
      </c>
      <c r="H130" s="182">
        <v>18</v>
      </c>
      <c r="I130" s="183"/>
      <c r="J130" s="184">
        <f>ROUND(I130*H130,2)</f>
        <v>0</v>
      </c>
      <c r="K130" s="180" t="s">
        <v>515</v>
      </c>
      <c r="L130" s="39"/>
      <c r="M130" s="185" t="s">
        <v>1</v>
      </c>
      <c r="N130" s="186" t="s">
        <v>44</v>
      </c>
      <c r="O130" s="77"/>
      <c r="P130" s="187">
        <f>O130*H130</f>
        <v>0</v>
      </c>
      <c r="Q130" s="187">
        <v>0</v>
      </c>
      <c r="R130" s="187">
        <f>Q130*H130</f>
        <v>0</v>
      </c>
      <c r="S130" s="187">
        <v>0.57999999999999996</v>
      </c>
      <c r="T130" s="188">
        <f>S130*H130</f>
        <v>10.44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89" t="s">
        <v>235</v>
      </c>
      <c r="AT130" s="189" t="s">
        <v>231</v>
      </c>
      <c r="AU130" s="189" t="s">
        <v>89</v>
      </c>
      <c r="AY130" s="19" t="s">
        <v>230</v>
      </c>
      <c r="BE130" s="190">
        <f>IF(N130="základní",J130,0)</f>
        <v>0</v>
      </c>
      <c r="BF130" s="190">
        <f>IF(N130="snížená",J130,0)</f>
        <v>0</v>
      </c>
      <c r="BG130" s="190">
        <f>IF(N130="zákl. přenesená",J130,0)</f>
        <v>0</v>
      </c>
      <c r="BH130" s="190">
        <f>IF(N130="sníž. přenesená",J130,0)</f>
        <v>0</v>
      </c>
      <c r="BI130" s="190">
        <f>IF(N130="nulová",J130,0)</f>
        <v>0</v>
      </c>
      <c r="BJ130" s="19" t="s">
        <v>87</v>
      </c>
      <c r="BK130" s="190">
        <f>ROUND(I130*H130,2)</f>
        <v>0</v>
      </c>
      <c r="BL130" s="19" t="s">
        <v>235</v>
      </c>
      <c r="BM130" s="189" t="s">
        <v>4686</v>
      </c>
    </row>
    <row r="131" s="2" customFormat="1">
      <c r="A131" s="38"/>
      <c r="B131" s="39"/>
      <c r="C131" s="38"/>
      <c r="D131" s="191" t="s">
        <v>237</v>
      </c>
      <c r="E131" s="38"/>
      <c r="F131" s="192" t="s">
        <v>3591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237</v>
      </c>
      <c r="AU131" s="19" t="s">
        <v>89</v>
      </c>
    </row>
    <row r="132" s="2" customFormat="1">
      <c r="A132" s="38"/>
      <c r="B132" s="39"/>
      <c r="C132" s="38"/>
      <c r="D132" s="199" t="s">
        <v>397</v>
      </c>
      <c r="E132" s="38"/>
      <c r="F132" s="200" t="s">
        <v>3592</v>
      </c>
      <c r="G132" s="38"/>
      <c r="H132" s="38"/>
      <c r="I132" s="193"/>
      <c r="J132" s="38"/>
      <c r="K132" s="38"/>
      <c r="L132" s="39"/>
      <c r="M132" s="194"/>
      <c r="N132" s="195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397</v>
      </c>
      <c r="AU132" s="19" t="s">
        <v>89</v>
      </c>
    </row>
    <row r="133" s="15" customFormat="1">
      <c r="A133" s="15"/>
      <c r="B133" s="221"/>
      <c r="C133" s="15"/>
      <c r="D133" s="191" t="s">
        <v>519</v>
      </c>
      <c r="E133" s="222" t="s">
        <v>1</v>
      </c>
      <c r="F133" s="223" t="s">
        <v>3593</v>
      </c>
      <c r="G133" s="15"/>
      <c r="H133" s="222" t="s">
        <v>1</v>
      </c>
      <c r="I133" s="224"/>
      <c r="J133" s="15"/>
      <c r="K133" s="15"/>
      <c r="L133" s="221"/>
      <c r="M133" s="225"/>
      <c r="N133" s="226"/>
      <c r="O133" s="226"/>
      <c r="P133" s="226"/>
      <c r="Q133" s="226"/>
      <c r="R133" s="226"/>
      <c r="S133" s="226"/>
      <c r="T133" s="227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22" t="s">
        <v>519</v>
      </c>
      <c r="AU133" s="222" t="s">
        <v>89</v>
      </c>
      <c r="AV133" s="15" t="s">
        <v>87</v>
      </c>
      <c r="AW133" s="15" t="s">
        <v>35</v>
      </c>
      <c r="AX133" s="15" t="s">
        <v>79</v>
      </c>
      <c r="AY133" s="222" t="s">
        <v>230</v>
      </c>
    </row>
    <row r="134" s="13" customFormat="1">
      <c r="A134" s="13"/>
      <c r="B134" s="205"/>
      <c r="C134" s="13"/>
      <c r="D134" s="191" t="s">
        <v>519</v>
      </c>
      <c r="E134" s="206" t="s">
        <v>1</v>
      </c>
      <c r="F134" s="207" t="s">
        <v>4687</v>
      </c>
      <c r="G134" s="13"/>
      <c r="H134" s="208">
        <v>18</v>
      </c>
      <c r="I134" s="209"/>
      <c r="J134" s="13"/>
      <c r="K134" s="13"/>
      <c r="L134" s="205"/>
      <c r="M134" s="210"/>
      <c r="N134" s="211"/>
      <c r="O134" s="211"/>
      <c r="P134" s="211"/>
      <c r="Q134" s="211"/>
      <c r="R134" s="211"/>
      <c r="S134" s="211"/>
      <c r="T134" s="21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06" t="s">
        <v>519</v>
      </c>
      <c r="AU134" s="206" t="s">
        <v>89</v>
      </c>
      <c r="AV134" s="13" t="s">
        <v>89</v>
      </c>
      <c r="AW134" s="13" t="s">
        <v>35</v>
      </c>
      <c r="AX134" s="13" t="s">
        <v>79</v>
      </c>
      <c r="AY134" s="206" t="s">
        <v>230</v>
      </c>
    </row>
    <row r="135" s="14" customFormat="1">
      <c r="A135" s="14"/>
      <c r="B135" s="213"/>
      <c r="C135" s="14"/>
      <c r="D135" s="191" t="s">
        <v>519</v>
      </c>
      <c r="E135" s="214" t="s">
        <v>1</v>
      </c>
      <c r="F135" s="215" t="s">
        <v>534</v>
      </c>
      <c r="G135" s="14"/>
      <c r="H135" s="216">
        <v>18</v>
      </c>
      <c r="I135" s="217"/>
      <c r="J135" s="14"/>
      <c r="K135" s="14"/>
      <c r="L135" s="213"/>
      <c r="M135" s="218"/>
      <c r="N135" s="219"/>
      <c r="O135" s="219"/>
      <c r="P135" s="219"/>
      <c r="Q135" s="219"/>
      <c r="R135" s="219"/>
      <c r="S135" s="219"/>
      <c r="T135" s="220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14" t="s">
        <v>519</v>
      </c>
      <c r="AU135" s="214" t="s">
        <v>89</v>
      </c>
      <c r="AV135" s="14" t="s">
        <v>235</v>
      </c>
      <c r="AW135" s="14" t="s">
        <v>35</v>
      </c>
      <c r="AX135" s="14" t="s">
        <v>87</v>
      </c>
      <c r="AY135" s="214" t="s">
        <v>230</v>
      </c>
    </row>
    <row r="136" s="2" customFormat="1" ht="16.5" customHeight="1">
      <c r="A136" s="38"/>
      <c r="B136" s="177"/>
      <c r="C136" s="178" t="s">
        <v>89</v>
      </c>
      <c r="D136" s="178" t="s">
        <v>231</v>
      </c>
      <c r="E136" s="179" t="s">
        <v>3595</v>
      </c>
      <c r="F136" s="180" t="s">
        <v>3596</v>
      </c>
      <c r="G136" s="181" t="s">
        <v>514</v>
      </c>
      <c r="H136" s="182">
        <v>18</v>
      </c>
      <c r="I136" s="183"/>
      <c r="J136" s="184">
        <f>ROUND(I136*H136,2)</f>
        <v>0</v>
      </c>
      <c r="K136" s="180" t="s">
        <v>515</v>
      </c>
      <c r="L136" s="39"/>
      <c r="M136" s="185" t="s">
        <v>1</v>
      </c>
      <c r="N136" s="186" t="s">
        <v>44</v>
      </c>
      <c r="O136" s="77"/>
      <c r="P136" s="187">
        <f>O136*H136</f>
        <v>0</v>
      </c>
      <c r="Q136" s="187">
        <v>0</v>
      </c>
      <c r="R136" s="187">
        <f>Q136*H136</f>
        <v>0</v>
      </c>
      <c r="S136" s="187">
        <v>0.22</v>
      </c>
      <c r="T136" s="188">
        <f>S136*H136</f>
        <v>3.96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89" t="s">
        <v>235</v>
      </c>
      <c r="AT136" s="189" t="s">
        <v>231</v>
      </c>
      <c r="AU136" s="189" t="s">
        <v>89</v>
      </c>
      <c r="AY136" s="19" t="s">
        <v>230</v>
      </c>
      <c r="BE136" s="190">
        <f>IF(N136="základní",J136,0)</f>
        <v>0</v>
      </c>
      <c r="BF136" s="190">
        <f>IF(N136="snížená",J136,0)</f>
        <v>0</v>
      </c>
      <c r="BG136" s="190">
        <f>IF(N136="zákl. přenesená",J136,0)</f>
        <v>0</v>
      </c>
      <c r="BH136" s="190">
        <f>IF(N136="sníž. přenesená",J136,0)</f>
        <v>0</v>
      </c>
      <c r="BI136" s="190">
        <f>IF(N136="nulová",J136,0)</f>
        <v>0</v>
      </c>
      <c r="BJ136" s="19" t="s">
        <v>87</v>
      </c>
      <c r="BK136" s="190">
        <f>ROUND(I136*H136,2)</f>
        <v>0</v>
      </c>
      <c r="BL136" s="19" t="s">
        <v>235</v>
      </c>
      <c r="BM136" s="189" t="s">
        <v>4688</v>
      </c>
    </row>
    <row r="137" s="2" customFormat="1">
      <c r="A137" s="38"/>
      <c r="B137" s="39"/>
      <c r="C137" s="38"/>
      <c r="D137" s="191" t="s">
        <v>237</v>
      </c>
      <c r="E137" s="38"/>
      <c r="F137" s="192" t="s">
        <v>3598</v>
      </c>
      <c r="G137" s="38"/>
      <c r="H137" s="38"/>
      <c r="I137" s="193"/>
      <c r="J137" s="38"/>
      <c r="K137" s="38"/>
      <c r="L137" s="39"/>
      <c r="M137" s="194"/>
      <c r="N137" s="195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237</v>
      </c>
      <c r="AU137" s="19" t="s">
        <v>89</v>
      </c>
    </row>
    <row r="138" s="2" customFormat="1">
      <c r="A138" s="38"/>
      <c r="B138" s="39"/>
      <c r="C138" s="38"/>
      <c r="D138" s="199" t="s">
        <v>397</v>
      </c>
      <c r="E138" s="38"/>
      <c r="F138" s="200" t="s">
        <v>3599</v>
      </c>
      <c r="G138" s="38"/>
      <c r="H138" s="38"/>
      <c r="I138" s="193"/>
      <c r="J138" s="38"/>
      <c r="K138" s="38"/>
      <c r="L138" s="39"/>
      <c r="M138" s="194"/>
      <c r="N138" s="195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397</v>
      </c>
      <c r="AU138" s="19" t="s">
        <v>89</v>
      </c>
    </row>
    <row r="139" s="15" customFormat="1">
      <c r="A139" s="15"/>
      <c r="B139" s="221"/>
      <c r="C139" s="15"/>
      <c r="D139" s="191" t="s">
        <v>519</v>
      </c>
      <c r="E139" s="222" t="s">
        <v>1</v>
      </c>
      <c r="F139" s="223" t="s">
        <v>3593</v>
      </c>
      <c r="G139" s="15"/>
      <c r="H139" s="222" t="s">
        <v>1</v>
      </c>
      <c r="I139" s="224"/>
      <c r="J139" s="15"/>
      <c r="K139" s="15"/>
      <c r="L139" s="221"/>
      <c r="M139" s="225"/>
      <c r="N139" s="226"/>
      <c r="O139" s="226"/>
      <c r="P139" s="226"/>
      <c r="Q139" s="226"/>
      <c r="R139" s="226"/>
      <c r="S139" s="226"/>
      <c r="T139" s="227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22" t="s">
        <v>519</v>
      </c>
      <c r="AU139" s="222" t="s">
        <v>89</v>
      </c>
      <c r="AV139" s="15" t="s">
        <v>87</v>
      </c>
      <c r="AW139" s="15" t="s">
        <v>35</v>
      </c>
      <c r="AX139" s="15" t="s">
        <v>79</v>
      </c>
      <c r="AY139" s="222" t="s">
        <v>230</v>
      </c>
    </row>
    <row r="140" s="13" customFormat="1">
      <c r="A140" s="13"/>
      <c r="B140" s="205"/>
      <c r="C140" s="13"/>
      <c r="D140" s="191" t="s">
        <v>519</v>
      </c>
      <c r="E140" s="206" t="s">
        <v>1</v>
      </c>
      <c r="F140" s="207" t="s">
        <v>4687</v>
      </c>
      <c r="G140" s="13"/>
      <c r="H140" s="208">
        <v>18</v>
      </c>
      <c r="I140" s="209"/>
      <c r="J140" s="13"/>
      <c r="K140" s="13"/>
      <c r="L140" s="205"/>
      <c r="M140" s="210"/>
      <c r="N140" s="211"/>
      <c r="O140" s="211"/>
      <c r="P140" s="211"/>
      <c r="Q140" s="211"/>
      <c r="R140" s="211"/>
      <c r="S140" s="211"/>
      <c r="T140" s="21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06" t="s">
        <v>519</v>
      </c>
      <c r="AU140" s="206" t="s">
        <v>89</v>
      </c>
      <c r="AV140" s="13" t="s">
        <v>89</v>
      </c>
      <c r="AW140" s="13" t="s">
        <v>35</v>
      </c>
      <c r="AX140" s="13" t="s">
        <v>79</v>
      </c>
      <c r="AY140" s="206" t="s">
        <v>230</v>
      </c>
    </row>
    <row r="141" s="14" customFormat="1">
      <c r="A141" s="14"/>
      <c r="B141" s="213"/>
      <c r="C141" s="14"/>
      <c r="D141" s="191" t="s">
        <v>519</v>
      </c>
      <c r="E141" s="214" t="s">
        <v>1</v>
      </c>
      <c r="F141" s="215" t="s">
        <v>534</v>
      </c>
      <c r="G141" s="14"/>
      <c r="H141" s="216">
        <v>18</v>
      </c>
      <c r="I141" s="217"/>
      <c r="J141" s="14"/>
      <c r="K141" s="14"/>
      <c r="L141" s="213"/>
      <c r="M141" s="218"/>
      <c r="N141" s="219"/>
      <c r="O141" s="219"/>
      <c r="P141" s="219"/>
      <c r="Q141" s="219"/>
      <c r="R141" s="219"/>
      <c r="S141" s="219"/>
      <c r="T141" s="220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14" t="s">
        <v>519</v>
      </c>
      <c r="AU141" s="214" t="s">
        <v>89</v>
      </c>
      <c r="AV141" s="14" t="s">
        <v>235</v>
      </c>
      <c r="AW141" s="14" t="s">
        <v>35</v>
      </c>
      <c r="AX141" s="14" t="s">
        <v>87</v>
      </c>
      <c r="AY141" s="214" t="s">
        <v>230</v>
      </c>
    </row>
    <row r="142" s="2" customFormat="1" ht="16.5" customHeight="1">
      <c r="A142" s="38"/>
      <c r="B142" s="177"/>
      <c r="C142" s="178" t="s">
        <v>241</v>
      </c>
      <c r="D142" s="178" t="s">
        <v>231</v>
      </c>
      <c r="E142" s="179" t="s">
        <v>3600</v>
      </c>
      <c r="F142" s="180" t="s">
        <v>3601</v>
      </c>
      <c r="G142" s="181" t="s">
        <v>514</v>
      </c>
      <c r="H142" s="182">
        <v>108</v>
      </c>
      <c r="I142" s="183"/>
      <c r="J142" s="184">
        <f>ROUND(I142*H142,2)</f>
        <v>0</v>
      </c>
      <c r="K142" s="180" t="s">
        <v>515</v>
      </c>
      <c r="L142" s="39"/>
      <c r="M142" s="185" t="s">
        <v>1</v>
      </c>
      <c r="N142" s="186" t="s">
        <v>44</v>
      </c>
      <c r="O142" s="77"/>
      <c r="P142" s="187">
        <f>O142*H142</f>
        <v>0</v>
      </c>
      <c r="Q142" s="187">
        <v>1.0000000000000001E-05</v>
      </c>
      <c r="R142" s="187">
        <f>Q142*H142</f>
        <v>0.00108</v>
      </c>
      <c r="S142" s="187">
        <v>0.11500000000000001</v>
      </c>
      <c r="T142" s="188">
        <f>S142*H142</f>
        <v>12.42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89" t="s">
        <v>235</v>
      </c>
      <c r="AT142" s="189" t="s">
        <v>231</v>
      </c>
      <c r="AU142" s="189" t="s">
        <v>89</v>
      </c>
      <c r="AY142" s="19" t="s">
        <v>230</v>
      </c>
      <c r="BE142" s="190">
        <f>IF(N142="základní",J142,0)</f>
        <v>0</v>
      </c>
      <c r="BF142" s="190">
        <f>IF(N142="snížená",J142,0)</f>
        <v>0</v>
      </c>
      <c r="BG142" s="190">
        <f>IF(N142="zákl. přenesená",J142,0)</f>
        <v>0</v>
      </c>
      <c r="BH142" s="190">
        <f>IF(N142="sníž. přenesená",J142,0)</f>
        <v>0</v>
      </c>
      <c r="BI142" s="190">
        <f>IF(N142="nulová",J142,0)</f>
        <v>0</v>
      </c>
      <c r="BJ142" s="19" t="s">
        <v>87</v>
      </c>
      <c r="BK142" s="190">
        <f>ROUND(I142*H142,2)</f>
        <v>0</v>
      </c>
      <c r="BL142" s="19" t="s">
        <v>235</v>
      </c>
      <c r="BM142" s="189" t="s">
        <v>4689</v>
      </c>
    </row>
    <row r="143" s="2" customFormat="1">
      <c r="A143" s="38"/>
      <c r="B143" s="39"/>
      <c r="C143" s="38"/>
      <c r="D143" s="191" t="s">
        <v>237</v>
      </c>
      <c r="E143" s="38"/>
      <c r="F143" s="192" t="s">
        <v>3603</v>
      </c>
      <c r="G143" s="38"/>
      <c r="H143" s="38"/>
      <c r="I143" s="193"/>
      <c r="J143" s="38"/>
      <c r="K143" s="38"/>
      <c r="L143" s="39"/>
      <c r="M143" s="194"/>
      <c r="N143" s="195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237</v>
      </c>
      <c r="AU143" s="19" t="s">
        <v>89</v>
      </c>
    </row>
    <row r="144" s="2" customFormat="1">
      <c r="A144" s="38"/>
      <c r="B144" s="39"/>
      <c r="C144" s="38"/>
      <c r="D144" s="199" t="s">
        <v>397</v>
      </c>
      <c r="E144" s="38"/>
      <c r="F144" s="200" t="s">
        <v>3604</v>
      </c>
      <c r="G144" s="38"/>
      <c r="H144" s="38"/>
      <c r="I144" s="193"/>
      <c r="J144" s="38"/>
      <c r="K144" s="38"/>
      <c r="L144" s="39"/>
      <c r="M144" s="194"/>
      <c r="N144" s="195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397</v>
      </c>
      <c r="AU144" s="19" t="s">
        <v>89</v>
      </c>
    </row>
    <row r="145" s="15" customFormat="1">
      <c r="A145" s="15"/>
      <c r="B145" s="221"/>
      <c r="C145" s="15"/>
      <c r="D145" s="191" t="s">
        <v>519</v>
      </c>
      <c r="E145" s="222" t="s">
        <v>1</v>
      </c>
      <c r="F145" s="223" t="s">
        <v>3593</v>
      </c>
      <c r="G145" s="15"/>
      <c r="H145" s="222" t="s">
        <v>1</v>
      </c>
      <c r="I145" s="224"/>
      <c r="J145" s="15"/>
      <c r="K145" s="15"/>
      <c r="L145" s="221"/>
      <c r="M145" s="225"/>
      <c r="N145" s="226"/>
      <c r="O145" s="226"/>
      <c r="P145" s="226"/>
      <c r="Q145" s="226"/>
      <c r="R145" s="226"/>
      <c r="S145" s="226"/>
      <c r="T145" s="227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22" t="s">
        <v>519</v>
      </c>
      <c r="AU145" s="222" t="s">
        <v>89</v>
      </c>
      <c r="AV145" s="15" t="s">
        <v>87</v>
      </c>
      <c r="AW145" s="15" t="s">
        <v>35</v>
      </c>
      <c r="AX145" s="15" t="s">
        <v>79</v>
      </c>
      <c r="AY145" s="222" t="s">
        <v>230</v>
      </c>
    </row>
    <row r="146" s="13" customFormat="1">
      <c r="A146" s="13"/>
      <c r="B146" s="205"/>
      <c r="C146" s="13"/>
      <c r="D146" s="191" t="s">
        <v>519</v>
      </c>
      <c r="E146" s="206" t="s">
        <v>1</v>
      </c>
      <c r="F146" s="207" t="s">
        <v>4690</v>
      </c>
      <c r="G146" s="13"/>
      <c r="H146" s="208">
        <v>72</v>
      </c>
      <c r="I146" s="209"/>
      <c r="J146" s="13"/>
      <c r="K146" s="13"/>
      <c r="L146" s="205"/>
      <c r="M146" s="210"/>
      <c r="N146" s="211"/>
      <c r="O146" s="211"/>
      <c r="P146" s="211"/>
      <c r="Q146" s="211"/>
      <c r="R146" s="211"/>
      <c r="S146" s="211"/>
      <c r="T146" s="21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06" t="s">
        <v>519</v>
      </c>
      <c r="AU146" s="206" t="s">
        <v>89</v>
      </c>
      <c r="AV146" s="13" t="s">
        <v>89</v>
      </c>
      <c r="AW146" s="13" t="s">
        <v>35</v>
      </c>
      <c r="AX146" s="13" t="s">
        <v>79</v>
      </c>
      <c r="AY146" s="206" t="s">
        <v>230</v>
      </c>
    </row>
    <row r="147" s="13" customFormat="1">
      <c r="A147" s="13"/>
      <c r="B147" s="205"/>
      <c r="C147" s="13"/>
      <c r="D147" s="191" t="s">
        <v>519</v>
      </c>
      <c r="E147" s="206" t="s">
        <v>1</v>
      </c>
      <c r="F147" s="207" t="s">
        <v>4691</v>
      </c>
      <c r="G147" s="13"/>
      <c r="H147" s="208">
        <v>36</v>
      </c>
      <c r="I147" s="209"/>
      <c r="J147" s="13"/>
      <c r="K147" s="13"/>
      <c r="L147" s="205"/>
      <c r="M147" s="210"/>
      <c r="N147" s="211"/>
      <c r="O147" s="211"/>
      <c r="P147" s="211"/>
      <c r="Q147" s="211"/>
      <c r="R147" s="211"/>
      <c r="S147" s="211"/>
      <c r="T147" s="21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6" t="s">
        <v>519</v>
      </c>
      <c r="AU147" s="206" t="s">
        <v>89</v>
      </c>
      <c r="AV147" s="13" t="s">
        <v>89</v>
      </c>
      <c r="AW147" s="13" t="s">
        <v>35</v>
      </c>
      <c r="AX147" s="13" t="s">
        <v>79</v>
      </c>
      <c r="AY147" s="206" t="s">
        <v>230</v>
      </c>
    </row>
    <row r="148" s="14" customFormat="1">
      <c r="A148" s="14"/>
      <c r="B148" s="213"/>
      <c r="C148" s="14"/>
      <c r="D148" s="191" t="s">
        <v>519</v>
      </c>
      <c r="E148" s="214" t="s">
        <v>1</v>
      </c>
      <c r="F148" s="215" t="s">
        <v>534</v>
      </c>
      <c r="G148" s="14"/>
      <c r="H148" s="216">
        <v>108</v>
      </c>
      <c r="I148" s="217"/>
      <c r="J148" s="14"/>
      <c r="K148" s="14"/>
      <c r="L148" s="213"/>
      <c r="M148" s="218"/>
      <c r="N148" s="219"/>
      <c r="O148" s="219"/>
      <c r="P148" s="219"/>
      <c r="Q148" s="219"/>
      <c r="R148" s="219"/>
      <c r="S148" s="219"/>
      <c r="T148" s="22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14" t="s">
        <v>519</v>
      </c>
      <c r="AU148" s="214" t="s">
        <v>89</v>
      </c>
      <c r="AV148" s="14" t="s">
        <v>235</v>
      </c>
      <c r="AW148" s="14" t="s">
        <v>35</v>
      </c>
      <c r="AX148" s="14" t="s">
        <v>87</v>
      </c>
      <c r="AY148" s="214" t="s">
        <v>230</v>
      </c>
    </row>
    <row r="149" s="2" customFormat="1" ht="16.5" customHeight="1">
      <c r="A149" s="38"/>
      <c r="B149" s="177"/>
      <c r="C149" s="178" t="s">
        <v>235</v>
      </c>
      <c r="D149" s="178" t="s">
        <v>231</v>
      </c>
      <c r="E149" s="179" t="s">
        <v>1930</v>
      </c>
      <c r="F149" s="180" t="s">
        <v>1931</v>
      </c>
      <c r="G149" s="181" t="s">
        <v>514</v>
      </c>
      <c r="H149" s="182">
        <v>45</v>
      </c>
      <c r="I149" s="183"/>
      <c r="J149" s="184">
        <f>ROUND(I149*H149,2)</f>
        <v>0</v>
      </c>
      <c r="K149" s="180" t="s">
        <v>515</v>
      </c>
      <c r="L149" s="39"/>
      <c r="M149" s="185" t="s">
        <v>1</v>
      </c>
      <c r="N149" s="186" t="s">
        <v>44</v>
      </c>
      <c r="O149" s="77"/>
      <c r="P149" s="187">
        <f>O149*H149</f>
        <v>0</v>
      </c>
      <c r="Q149" s="187">
        <v>0</v>
      </c>
      <c r="R149" s="187">
        <f>Q149*H149</f>
        <v>0</v>
      </c>
      <c r="S149" s="187">
        <v>0</v>
      </c>
      <c r="T149" s="18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89" t="s">
        <v>235</v>
      </c>
      <c r="AT149" s="189" t="s">
        <v>231</v>
      </c>
      <c r="AU149" s="189" t="s">
        <v>89</v>
      </c>
      <c r="AY149" s="19" t="s">
        <v>230</v>
      </c>
      <c r="BE149" s="190">
        <f>IF(N149="základní",J149,0)</f>
        <v>0</v>
      </c>
      <c r="BF149" s="190">
        <f>IF(N149="snížená",J149,0)</f>
        <v>0</v>
      </c>
      <c r="BG149" s="190">
        <f>IF(N149="zákl. přenesená",J149,0)</f>
        <v>0</v>
      </c>
      <c r="BH149" s="190">
        <f>IF(N149="sníž. přenesená",J149,0)</f>
        <v>0</v>
      </c>
      <c r="BI149" s="190">
        <f>IF(N149="nulová",J149,0)</f>
        <v>0</v>
      </c>
      <c r="BJ149" s="19" t="s">
        <v>87</v>
      </c>
      <c r="BK149" s="190">
        <f>ROUND(I149*H149,2)</f>
        <v>0</v>
      </c>
      <c r="BL149" s="19" t="s">
        <v>235</v>
      </c>
      <c r="BM149" s="189" t="s">
        <v>4692</v>
      </c>
    </row>
    <row r="150" s="2" customFormat="1">
      <c r="A150" s="38"/>
      <c r="B150" s="39"/>
      <c r="C150" s="38"/>
      <c r="D150" s="191" t="s">
        <v>237</v>
      </c>
      <c r="E150" s="38"/>
      <c r="F150" s="192" t="s">
        <v>1933</v>
      </c>
      <c r="G150" s="38"/>
      <c r="H150" s="38"/>
      <c r="I150" s="193"/>
      <c r="J150" s="38"/>
      <c r="K150" s="38"/>
      <c r="L150" s="39"/>
      <c r="M150" s="194"/>
      <c r="N150" s="195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237</v>
      </c>
      <c r="AU150" s="19" t="s">
        <v>89</v>
      </c>
    </row>
    <row r="151" s="2" customFormat="1">
      <c r="A151" s="38"/>
      <c r="B151" s="39"/>
      <c r="C151" s="38"/>
      <c r="D151" s="199" t="s">
        <v>397</v>
      </c>
      <c r="E151" s="38"/>
      <c r="F151" s="200" t="s">
        <v>1934</v>
      </c>
      <c r="G151" s="38"/>
      <c r="H151" s="38"/>
      <c r="I151" s="193"/>
      <c r="J151" s="38"/>
      <c r="K151" s="38"/>
      <c r="L151" s="39"/>
      <c r="M151" s="194"/>
      <c r="N151" s="195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397</v>
      </c>
      <c r="AU151" s="19" t="s">
        <v>89</v>
      </c>
    </row>
    <row r="152" s="15" customFormat="1">
      <c r="A152" s="15"/>
      <c r="B152" s="221"/>
      <c r="C152" s="15"/>
      <c r="D152" s="191" t="s">
        <v>519</v>
      </c>
      <c r="E152" s="222" t="s">
        <v>1</v>
      </c>
      <c r="F152" s="223" t="s">
        <v>1935</v>
      </c>
      <c r="G152" s="15"/>
      <c r="H152" s="222" t="s">
        <v>1</v>
      </c>
      <c r="I152" s="224"/>
      <c r="J152" s="15"/>
      <c r="K152" s="15"/>
      <c r="L152" s="221"/>
      <c r="M152" s="225"/>
      <c r="N152" s="226"/>
      <c r="O152" s="226"/>
      <c r="P152" s="226"/>
      <c r="Q152" s="226"/>
      <c r="R152" s="226"/>
      <c r="S152" s="226"/>
      <c r="T152" s="227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22" t="s">
        <v>519</v>
      </c>
      <c r="AU152" s="222" t="s">
        <v>89</v>
      </c>
      <c r="AV152" s="15" t="s">
        <v>87</v>
      </c>
      <c r="AW152" s="15" t="s">
        <v>35</v>
      </c>
      <c r="AX152" s="15" t="s">
        <v>79</v>
      </c>
      <c r="AY152" s="222" t="s">
        <v>230</v>
      </c>
    </row>
    <row r="153" s="13" customFormat="1">
      <c r="A153" s="13"/>
      <c r="B153" s="205"/>
      <c r="C153" s="13"/>
      <c r="D153" s="191" t="s">
        <v>519</v>
      </c>
      <c r="E153" s="206" t="s">
        <v>1</v>
      </c>
      <c r="F153" s="207" t="s">
        <v>4693</v>
      </c>
      <c r="G153" s="13"/>
      <c r="H153" s="208">
        <v>45</v>
      </c>
      <c r="I153" s="209"/>
      <c r="J153" s="13"/>
      <c r="K153" s="13"/>
      <c r="L153" s="205"/>
      <c r="M153" s="210"/>
      <c r="N153" s="211"/>
      <c r="O153" s="211"/>
      <c r="P153" s="211"/>
      <c r="Q153" s="211"/>
      <c r="R153" s="211"/>
      <c r="S153" s="211"/>
      <c r="T153" s="21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06" t="s">
        <v>519</v>
      </c>
      <c r="AU153" s="206" t="s">
        <v>89</v>
      </c>
      <c r="AV153" s="13" t="s">
        <v>89</v>
      </c>
      <c r="AW153" s="13" t="s">
        <v>35</v>
      </c>
      <c r="AX153" s="13" t="s">
        <v>79</v>
      </c>
      <c r="AY153" s="206" t="s">
        <v>230</v>
      </c>
    </row>
    <row r="154" s="14" customFormat="1">
      <c r="A154" s="14"/>
      <c r="B154" s="213"/>
      <c r="C154" s="14"/>
      <c r="D154" s="191" t="s">
        <v>519</v>
      </c>
      <c r="E154" s="214" t="s">
        <v>1</v>
      </c>
      <c r="F154" s="215" t="s">
        <v>534</v>
      </c>
      <c r="G154" s="14"/>
      <c r="H154" s="216">
        <v>45</v>
      </c>
      <c r="I154" s="217"/>
      <c r="J154" s="14"/>
      <c r="K154" s="14"/>
      <c r="L154" s="213"/>
      <c r="M154" s="218"/>
      <c r="N154" s="219"/>
      <c r="O154" s="219"/>
      <c r="P154" s="219"/>
      <c r="Q154" s="219"/>
      <c r="R154" s="219"/>
      <c r="S154" s="219"/>
      <c r="T154" s="220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14" t="s">
        <v>519</v>
      </c>
      <c r="AU154" s="214" t="s">
        <v>89</v>
      </c>
      <c r="AV154" s="14" t="s">
        <v>235</v>
      </c>
      <c r="AW154" s="14" t="s">
        <v>35</v>
      </c>
      <c r="AX154" s="14" t="s">
        <v>87</v>
      </c>
      <c r="AY154" s="214" t="s">
        <v>230</v>
      </c>
    </row>
    <row r="155" s="2" customFormat="1" ht="16.5" customHeight="1">
      <c r="A155" s="38"/>
      <c r="B155" s="177"/>
      <c r="C155" s="178" t="s">
        <v>248</v>
      </c>
      <c r="D155" s="178" t="s">
        <v>231</v>
      </c>
      <c r="E155" s="179" t="s">
        <v>1952</v>
      </c>
      <c r="F155" s="180" t="s">
        <v>1953</v>
      </c>
      <c r="G155" s="181" t="s">
        <v>514</v>
      </c>
      <c r="H155" s="182">
        <v>45</v>
      </c>
      <c r="I155" s="183"/>
      <c r="J155" s="184">
        <f>ROUND(I155*H155,2)</f>
        <v>0</v>
      </c>
      <c r="K155" s="180" t="s">
        <v>515</v>
      </c>
      <c r="L155" s="39"/>
      <c r="M155" s="185" t="s">
        <v>1</v>
      </c>
      <c r="N155" s="186" t="s">
        <v>44</v>
      </c>
      <c r="O155" s="77"/>
      <c r="P155" s="187">
        <f>O155*H155</f>
        <v>0</v>
      </c>
      <c r="Q155" s="187">
        <v>0</v>
      </c>
      <c r="R155" s="187">
        <f>Q155*H155</f>
        <v>0</v>
      </c>
      <c r="S155" s="187">
        <v>0</v>
      </c>
      <c r="T155" s="18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89" t="s">
        <v>235</v>
      </c>
      <c r="AT155" s="189" t="s">
        <v>231</v>
      </c>
      <c r="AU155" s="189" t="s">
        <v>89</v>
      </c>
      <c r="AY155" s="19" t="s">
        <v>230</v>
      </c>
      <c r="BE155" s="190">
        <f>IF(N155="základní",J155,0)</f>
        <v>0</v>
      </c>
      <c r="BF155" s="190">
        <f>IF(N155="snížená",J155,0)</f>
        <v>0</v>
      </c>
      <c r="BG155" s="190">
        <f>IF(N155="zákl. přenesená",J155,0)</f>
        <v>0</v>
      </c>
      <c r="BH155" s="190">
        <f>IF(N155="sníž. přenesená",J155,0)</f>
        <v>0</v>
      </c>
      <c r="BI155" s="190">
        <f>IF(N155="nulová",J155,0)</f>
        <v>0</v>
      </c>
      <c r="BJ155" s="19" t="s">
        <v>87</v>
      </c>
      <c r="BK155" s="190">
        <f>ROUND(I155*H155,2)</f>
        <v>0</v>
      </c>
      <c r="BL155" s="19" t="s">
        <v>235</v>
      </c>
      <c r="BM155" s="189" t="s">
        <v>4694</v>
      </c>
    </row>
    <row r="156" s="2" customFormat="1">
      <c r="A156" s="38"/>
      <c r="B156" s="39"/>
      <c r="C156" s="38"/>
      <c r="D156" s="191" t="s">
        <v>237</v>
      </c>
      <c r="E156" s="38"/>
      <c r="F156" s="192" t="s">
        <v>1955</v>
      </c>
      <c r="G156" s="38"/>
      <c r="H156" s="38"/>
      <c r="I156" s="193"/>
      <c r="J156" s="38"/>
      <c r="K156" s="38"/>
      <c r="L156" s="39"/>
      <c r="M156" s="194"/>
      <c r="N156" s="195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237</v>
      </c>
      <c r="AU156" s="19" t="s">
        <v>89</v>
      </c>
    </row>
    <row r="157" s="2" customFormat="1">
      <c r="A157" s="38"/>
      <c r="B157" s="39"/>
      <c r="C157" s="38"/>
      <c r="D157" s="199" t="s">
        <v>397</v>
      </c>
      <c r="E157" s="38"/>
      <c r="F157" s="200" t="s">
        <v>1956</v>
      </c>
      <c r="G157" s="38"/>
      <c r="H157" s="38"/>
      <c r="I157" s="193"/>
      <c r="J157" s="38"/>
      <c r="K157" s="38"/>
      <c r="L157" s="39"/>
      <c r="M157" s="194"/>
      <c r="N157" s="195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397</v>
      </c>
      <c r="AU157" s="19" t="s">
        <v>89</v>
      </c>
    </row>
    <row r="158" s="15" customFormat="1">
      <c r="A158" s="15"/>
      <c r="B158" s="221"/>
      <c r="C158" s="15"/>
      <c r="D158" s="191" t="s">
        <v>519</v>
      </c>
      <c r="E158" s="222" t="s">
        <v>1</v>
      </c>
      <c r="F158" s="223" t="s">
        <v>1957</v>
      </c>
      <c r="G158" s="15"/>
      <c r="H158" s="222" t="s">
        <v>1</v>
      </c>
      <c r="I158" s="224"/>
      <c r="J158" s="15"/>
      <c r="K158" s="15"/>
      <c r="L158" s="221"/>
      <c r="M158" s="225"/>
      <c r="N158" s="226"/>
      <c r="O158" s="226"/>
      <c r="P158" s="226"/>
      <c r="Q158" s="226"/>
      <c r="R158" s="226"/>
      <c r="S158" s="226"/>
      <c r="T158" s="227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22" t="s">
        <v>519</v>
      </c>
      <c r="AU158" s="222" t="s">
        <v>89</v>
      </c>
      <c r="AV158" s="15" t="s">
        <v>87</v>
      </c>
      <c r="AW158" s="15" t="s">
        <v>35</v>
      </c>
      <c r="AX158" s="15" t="s">
        <v>79</v>
      </c>
      <c r="AY158" s="222" t="s">
        <v>230</v>
      </c>
    </row>
    <row r="159" s="13" customFormat="1">
      <c r="A159" s="13"/>
      <c r="B159" s="205"/>
      <c r="C159" s="13"/>
      <c r="D159" s="191" t="s">
        <v>519</v>
      </c>
      <c r="E159" s="206" t="s">
        <v>1</v>
      </c>
      <c r="F159" s="207" t="s">
        <v>4693</v>
      </c>
      <c r="G159" s="13"/>
      <c r="H159" s="208">
        <v>45</v>
      </c>
      <c r="I159" s="209"/>
      <c r="J159" s="13"/>
      <c r="K159" s="13"/>
      <c r="L159" s="205"/>
      <c r="M159" s="210"/>
      <c r="N159" s="211"/>
      <c r="O159" s="211"/>
      <c r="P159" s="211"/>
      <c r="Q159" s="211"/>
      <c r="R159" s="211"/>
      <c r="S159" s="211"/>
      <c r="T159" s="21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06" t="s">
        <v>519</v>
      </c>
      <c r="AU159" s="206" t="s">
        <v>89</v>
      </c>
      <c r="AV159" s="13" t="s">
        <v>89</v>
      </c>
      <c r="AW159" s="13" t="s">
        <v>35</v>
      </c>
      <c r="AX159" s="13" t="s">
        <v>79</v>
      </c>
      <c r="AY159" s="206" t="s">
        <v>230</v>
      </c>
    </row>
    <row r="160" s="14" customFormat="1">
      <c r="A160" s="14"/>
      <c r="B160" s="213"/>
      <c r="C160" s="14"/>
      <c r="D160" s="191" t="s">
        <v>519</v>
      </c>
      <c r="E160" s="214" t="s">
        <v>1</v>
      </c>
      <c r="F160" s="215" t="s">
        <v>534</v>
      </c>
      <c r="G160" s="14"/>
      <c r="H160" s="216">
        <v>45</v>
      </c>
      <c r="I160" s="217"/>
      <c r="J160" s="14"/>
      <c r="K160" s="14"/>
      <c r="L160" s="213"/>
      <c r="M160" s="218"/>
      <c r="N160" s="219"/>
      <c r="O160" s="219"/>
      <c r="P160" s="219"/>
      <c r="Q160" s="219"/>
      <c r="R160" s="219"/>
      <c r="S160" s="219"/>
      <c r="T160" s="220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14" t="s">
        <v>519</v>
      </c>
      <c r="AU160" s="214" t="s">
        <v>89</v>
      </c>
      <c r="AV160" s="14" t="s">
        <v>235</v>
      </c>
      <c r="AW160" s="14" t="s">
        <v>35</v>
      </c>
      <c r="AX160" s="14" t="s">
        <v>87</v>
      </c>
      <c r="AY160" s="214" t="s">
        <v>230</v>
      </c>
    </row>
    <row r="161" s="2" customFormat="1" ht="21.75" customHeight="1">
      <c r="A161" s="38"/>
      <c r="B161" s="177"/>
      <c r="C161" s="178" t="s">
        <v>252</v>
      </c>
      <c r="D161" s="178" t="s">
        <v>231</v>
      </c>
      <c r="E161" s="179" t="s">
        <v>3610</v>
      </c>
      <c r="F161" s="180" t="s">
        <v>3611</v>
      </c>
      <c r="G161" s="181" t="s">
        <v>578</v>
      </c>
      <c r="H161" s="182">
        <v>228.50100000000001</v>
      </c>
      <c r="I161" s="183"/>
      <c r="J161" s="184">
        <f>ROUND(I161*H161,2)</f>
        <v>0</v>
      </c>
      <c r="K161" s="180" t="s">
        <v>515</v>
      </c>
      <c r="L161" s="39"/>
      <c r="M161" s="185" t="s">
        <v>1</v>
      </c>
      <c r="N161" s="186" t="s">
        <v>44</v>
      </c>
      <c r="O161" s="77"/>
      <c r="P161" s="187">
        <f>O161*H161</f>
        <v>0</v>
      </c>
      <c r="Q161" s="187">
        <v>0</v>
      </c>
      <c r="R161" s="187">
        <f>Q161*H161</f>
        <v>0</v>
      </c>
      <c r="S161" s="187">
        <v>0</v>
      </c>
      <c r="T161" s="18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89" t="s">
        <v>235</v>
      </c>
      <c r="AT161" s="189" t="s">
        <v>231</v>
      </c>
      <c r="AU161" s="189" t="s">
        <v>89</v>
      </c>
      <c r="AY161" s="19" t="s">
        <v>230</v>
      </c>
      <c r="BE161" s="190">
        <f>IF(N161="základní",J161,0)</f>
        <v>0</v>
      </c>
      <c r="BF161" s="190">
        <f>IF(N161="snížená",J161,0)</f>
        <v>0</v>
      </c>
      <c r="BG161" s="190">
        <f>IF(N161="zákl. přenesená",J161,0)</f>
        <v>0</v>
      </c>
      <c r="BH161" s="190">
        <f>IF(N161="sníž. přenesená",J161,0)</f>
        <v>0</v>
      </c>
      <c r="BI161" s="190">
        <f>IF(N161="nulová",J161,0)</f>
        <v>0</v>
      </c>
      <c r="BJ161" s="19" t="s">
        <v>87</v>
      </c>
      <c r="BK161" s="190">
        <f>ROUND(I161*H161,2)</f>
        <v>0</v>
      </c>
      <c r="BL161" s="19" t="s">
        <v>235</v>
      </c>
      <c r="BM161" s="189" t="s">
        <v>4695</v>
      </c>
    </row>
    <row r="162" s="2" customFormat="1">
      <c r="A162" s="38"/>
      <c r="B162" s="39"/>
      <c r="C162" s="38"/>
      <c r="D162" s="191" t="s">
        <v>237</v>
      </c>
      <c r="E162" s="38"/>
      <c r="F162" s="192" t="s">
        <v>3613</v>
      </c>
      <c r="G162" s="38"/>
      <c r="H162" s="38"/>
      <c r="I162" s="193"/>
      <c r="J162" s="38"/>
      <c r="K162" s="38"/>
      <c r="L162" s="39"/>
      <c r="M162" s="194"/>
      <c r="N162" s="195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237</v>
      </c>
      <c r="AU162" s="19" t="s">
        <v>89</v>
      </c>
    </row>
    <row r="163" s="2" customFormat="1">
      <c r="A163" s="38"/>
      <c r="B163" s="39"/>
      <c r="C163" s="38"/>
      <c r="D163" s="199" t="s">
        <v>397</v>
      </c>
      <c r="E163" s="38"/>
      <c r="F163" s="200" t="s">
        <v>3614</v>
      </c>
      <c r="G163" s="38"/>
      <c r="H163" s="38"/>
      <c r="I163" s="193"/>
      <c r="J163" s="38"/>
      <c r="K163" s="38"/>
      <c r="L163" s="39"/>
      <c r="M163" s="194"/>
      <c r="N163" s="195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397</v>
      </c>
      <c r="AU163" s="19" t="s">
        <v>89</v>
      </c>
    </row>
    <row r="164" s="15" customFormat="1">
      <c r="A164" s="15"/>
      <c r="B164" s="221"/>
      <c r="C164" s="15"/>
      <c r="D164" s="191" t="s">
        <v>519</v>
      </c>
      <c r="E164" s="222" t="s">
        <v>1</v>
      </c>
      <c r="F164" s="223" t="s">
        <v>3615</v>
      </c>
      <c r="G164" s="15"/>
      <c r="H164" s="222" t="s">
        <v>1</v>
      </c>
      <c r="I164" s="224"/>
      <c r="J164" s="15"/>
      <c r="K164" s="15"/>
      <c r="L164" s="221"/>
      <c r="M164" s="225"/>
      <c r="N164" s="226"/>
      <c r="O164" s="226"/>
      <c r="P164" s="226"/>
      <c r="Q164" s="226"/>
      <c r="R164" s="226"/>
      <c r="S164" s="226"/>
      <c r="T164" s="227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22" t="s">
        <v>519</v>
      </c>
      <c r="AU164" s="222" t="s">
        <v>89</v>
      </c>
      <c r="AV164" s="15" t="s">
        <v>87</v>
      </c>
      <c r="AW164" s="15" t="s">
        <v>35</v>
      </c>
      <c r="AX164" s="15" t="s">
        <v>79</v>
      </c>
      <c r="AY164" s="222" t="s">
        <v>230</v>
      </c>
    </row>
    <row r="165" s="13" customFormat="1">
      <c r="A165" s="13"/>
      <c r="B165" s="205"/>
      <c r="C165" s="13"/>
      <c r="D165" s="191" t="s">
        <v>519</v>
      </c>
      <c r="E165" s="206" t="s">
        <v>1</v>
      </c>
      <c r="F165" s="207" t="s">
        <v>4696</v>
      </c>
      <c r="G165" s="13"/>
      <c r="H165" s="208">
        <v>326.43000000000001</v>
      </c>
      <c r="I165" s="209"/>
      <c r="J165" s="13"/>
      <c r="K165" s="13"/>
      <c r="L165" s="205"/>
      <c r="M165" s="210"/>
      <c r="N165" s="211"/>
      <c r="O165" s="211"/>
      <c r="P165" s="211"/>
      <c r="Q165" s="211"/>
      <c r="R165" s="211"/>
      <c r="S165" s="211"/>
      <c r="T165" s="21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06" t="s">
        <v>519</v>
      </c>
      <c r="AU165" s="206" t="s">
        <v>89</v>
      </c>
      <c r="AV165" s="13" t="s">
        <v>89</v>
      </c>
      <c r="AW165" s="13" t="s">
        <v>35</v>
      </c>
      <c r="AX165" s="13" t="s">
        <v>79</v>
      </c>
      <c r="AY165" s="206" t="s">
        <v>230</v>
      </c>
    </row>
    <row r="166" s="14" customFormat="1">
      <c r="A166" s="14"/>
      <c r="B166" s="213"/>
      <c r="C166" s="14"/>
      <c r="D166" s="191" t="s">
        <v>519</v>
      </c>
      <c r="E166" s="214" t="s">
        <v>1</v>
      </c>
      <c r="F166" s="215" t="s">
        <v>534</v>
      </c>
      <c r="G166" s="14"/>
      <c r="H166" s="216">
        <v>326.43000000000001</v>
      </c>
      <c r="I166" s="217"/>
      <c r="J166" s="14"/>
      <c r="K166" s="14"/>
      <c r="L166" s="213"/>
      <c r="M166" s="218"/>
      <c r="N166" s="219"/>
      <c r="O166" s="219"/>
      <c r="P166" s="219"/>
      <c r="Q166" s="219"/>
      <c r="R166" s="219"/>
      <c r="S166" s="219"/>
      <c r="T166" s="220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14" t="s">
        <v>519</v>
      </c>
      <c r="AU166" s="214" t="s">
        <v>89</v>
      </c>
      <c r="AV166" s="14" t="s">
        <v>235</v>
      </c>
      <c r="AW166" s="14" t="s">
        <v>35</v>
      </c>
      <c r="AX166" s="14" t="s">
        <v>79</v>
      </c>
      <c r="AY166" s="214" t="s">
        <v>230</v>
      </c>
    </row>
    <row r="167" s="13" customFormat="1">
      <c r="A167" s="13"/>
      <c r="B167" s="205"/>
      <c r="C167" s="13"/>
      <c r="D167" s="191" t="s">
        <v>519</v>
      </c>
      <c r="E167" s="206" t="s">
        <v>1</v>
      </c>
      <c r="F167" s="207" t="s">
        <v>4697</v>
      </c>
      <c r="G167" s="13"/>
      <c r="H167" s="208">
        <v>228.50100000000001</v>
      </c>
      <c r="I167" s="209"/>
      <c r="J167" s="13"/>
      <c r="K167" s="13"/>
      <c r="L167" s="205"/>
      <c r="M167" s="210"/>
      <c r="N167" s="211"/>
      <c r="O167" s="211"/>
      <c r="P167" s="211"/>
      <c r="Q167" s="211"/>
      <c r="R167" s="211"/>
      <c r="S167" s="211"/>
      <c r="T167" s="21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06" t="s">
        <v>519</v>
      </c>
      <c r="AU167" s="206" t="s">
        <v>89</v>
      </c>
      <c r="AV167" s="13" t="s">
        <v>89</v>
      </c>
      <c r="AW167" s="13" t="s">
        <v>35</v>
      </c>
      <c r="AX167" s="13" t="s">
        <v>79</v>
      </c>
      <c r="AY167" s="206" t="s">
        <v>230</v>
      </c>
    </row>
    <row r="168" s="14" customFormat="1">
      <c r="A168" s="14"/>
      <c r="B168" s="213"/>
      <c r="C168" s="14"/>
      <c r="D168" s="191" t="s">
        <v>519</v>
      </c>
      <c r="E168" s="214" t="s">
        <v>1</v>
      </c>
      <c r="F168" s="215" t="s">
        <v>534</v>
      </c>
      <c r="G168" s="14"/>
      <c r="H168" s="216">
        <v>228.50100000000001</v>
      </c>
      <c r="I168" s="217"/>
      <c r="J168" s="14"/>
      <c r="K168" s="14"/>
      <c r="L168" s="213"/>
      <c r="M168" s="218"/>
      <c r="N168" s="219"/>
      <c r="O168" s="219"/>
      <c r="P168" s="219"/>
      <c r="Q168" s="219"/>
      <c r="R168" s="219"/>
      <c r="S168" s="219"/>
      <c r="T168" s="220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14" t="s">
        <v>519</v>
      </c>
      <c r="AU168" s="214" t="s">
        <v>89</v>
      </c>
      <c r="AV168" s="14" t="s">
        <v>235</v>
      </c>
      <c r="AW168" s="14" t="s">
        <v>35</v>
      </c>
      <c r="AX168" s="14" t="s">
        <v>87</v>
      </c>
      <c r="AY168" s="214" t="s">
        <v>230</v>
      </c>
    </row>
    <row r="169" s="2" customFormat="1" ht="21.75" customHeight="1">
      <c r="A169" s="38"/>
      <c r="B169" s="177"/>
      <c r="C169" s="178" t="s">
        <v>256</v>
      </c>
      <c r="D169" s="178" t="s">
        <v>231</v>
      </c>
      <c r="E169" s="179" t="s">
        <v>1958</v>
      </c>
      <c r="F169" s="180" t="s">
        <v>1959</v>
      </c>
      <c r="G169" s="181" t="s">
        <v>578</v>
      </c>
      <c r="H169" s="182">
        <v>57.125999999999998</v>
      </c>
      <c r="I169" s="183"/>
      <c r="J169" s="184">
        <f>ROUND(I169*H169,2)</f>
        <v>0</v>
      </c>
      <c r="K169" s="180" t="s">
        <v>515</v>
      </c>
      <c r="L169" s="39"/>
      <c r="M169" s="185" t="s">
        <v>1</v>
      </c>
      <c r="N169" s="186" t="s">
        <v>44</v>
      </c>
      <c r="O169" s="77"/>
      <c r="P169" s="187">
        <f>O169*H169</f>
        <v>0</v>
      </c>
      <c r="Q169" s="187">
        <v>0</v>
      </c>
      <c r="R169" s="187">
        <f>Q169*H169</f>
        <v>0</v>
      </c>
      <c r="S169" s="187">
        <v>0</v>
      </c>
      <c r="T169" s="18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89" t="s">
        <v>235</v>
      </c>
      <c r="AT169" s="189" t="s">
        <v>231</v>
      </c>
      <c r="AU169" s="189" t="s">
        <v>89</v>
      </c>
      <c r="AY169" s="19" t="s">
        <v>230</v>
      </c>
      <c r="BE169" s="190">
        <f>IF(N169="základní",J169,0)</f>
        <v>0</v>
      </c>
      <c r="BF169" s="190">
        <f>IF(N169="snížená",J169,0)</f>
        <v>0</v>
      </c>
      <c r="BG169" s="190">
        <f>IF(N169="zákl. přenesená",J169,0)</f>
        <v>0</v>
      </c>
      <c r="BH169" s="190">
        <f>IF(N169="sníž. přenesená",J169,0)</f>
        <v>0</v>
      </c>
      <c r="BI169" s="190">
        <f>IF(N169="nulová",J169,0)</f>
        <v>0</v>
      </c>
      <c r="BJ169" s="19" t="s">
        <v>87</v>
      </c>
      <c r="BK169" s="190">
        <f>ROUND(I169*H169,2)</f>
        <v>0</v>
      </c>
      <c r="BL169" s="19" t="s">
        <v>235</v>
      </c>
      <c r="BM169" s="189" t="s">
        <v>4698</v>
      </c>
    </row>
    <row r="170" s="2" customFormat="1">
      <c r="A170" s="38"/>
      <c r="B170" s="39"/>
      <c r="C170" s="38"/>
      <c r="D170" s="191" t="s">
        <v>237</v>
      </c>
      <c r="E170" s="38"/>
      <c r="F170" s="192" t="s">
        <v>1961</v>
      </c>
      <c r="G170" s="38"/>
      <c r="H170" s="38"/>
      <c r="I170" s="193"/>
      <c r="J170" s="38"/>
      <c r="K170" s="38"/>
      <c r="L170" s="39"/>
      <c r="M170" s="194"/>
      <c r="N170" s="195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237</v>
      </c>
      <c r="AU170" s="19" t="s">
        <v>89</v>
      </c>
    </row>
    <row r="171" s="2" customFormat="1">
      <c r="A171" s="38"/>
      <c r="B171" s="39"/>
      <c r="C171" s="38"/>
      <c r="D171" s="199" t="s">
        <v>397</v>
      </c>
      <c r="E171" s="38"/>
      <c r="F171" s="200" t="s">
        <v>1962</v>
      </c>
      <c r="G171" s="38"/>
      <c r="H171" s="38"/>
      <c r="I171" s="193"/>
      <c r="J171" s="38"/>
      <c r="K171" s="38"/>
      <c r="L171" s="39"/>
      <c r="M171" s="194"/>
      <c r="N171" s="195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397</v>
      </c>
      <c r="AU171" s="19" t="s">
        <v>89</v>
      </c>
    </row>
    <row r="172" s="15" customFormat="1">
      <c r="A172" s="15"/>
      <c r="B172" s="221"/>
      <c r="C172" s="15"/>
      <c r="D172" s="191" t="s">
        <v>519</v>
      </c>
      <c r="E172" s="222" t="s">
        <v>1</v>
      </c>
      <c r="F172" s="223" t="s">
        <v>3615</v>
      </c>
      <c r="G172" s="15"/>
      <c r="H172" s="222" t="s">
        <v>1</v>
      </c>
      <c r="I172" s="224"/>
      <c r="J172" s="15"/>
      <c r="K172" s="15"/>
      <c r="L172" s="221"/>
      <c r="M172" s="225"/>
      <c r="N172" s="226"/>
      <c r="O172" s="226"/>
      <c r="P172" s="226"/>
      <c r="Q172" s="226"/>
      <c r="R172" s="226"/>
      <c r="S172" s="226"/>
      <c r="T172" s="227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22" t="s">
        <v>519</v>
      </c>
      <c r="AU172" s="222" t="s">
        <v>89</v>
      </c>
      <c r="AV172" s="15" t="s">
        <v>87</v>
      </c>
      <c r="AW172" s="15" t="s">
        <v>35</v>
      </c>
      <c r="AX172" s="15" t="s">
        <v>79</v>
      </c>
      <c r="AY172" s="222" t="s">
        <v>230</v>
      </c>
    </row>
    <row r="173" s="13" customFormat="1">
      <c r="A173" s="13"/>
      <c r="B173" s="205"/>
      <c r="C173" s="13"/>
      <c r="D173" s="191" t="s">
        <v>519</v>
      </c>
      <c r="E173" s="206" t="s">
        <v>1</v>
      </c>
      <c r="F173" s="207" t="s">
        <v>4699</v>
      </c>
      <c r="G173" s="13"/>
      <c r="H173" s="208">
        <v>81.608000000000004</v>
      </c>
      <c r="I173" s="209"/>
      <c r="J173" s="13"/>
      <c r="K173" s="13"/>
      <c r="L173" s="205"/>
      <c r="M173" s="210"/>
      <c r="N173" s="211"/>
      <c r="O173" s="211"/>
      <c r="P173" s="211"/>
      <c r="Q173" s="211"/>
      <c r="R173" s="211"/>
      <c r="S173" s="211"/>
      <c r="T173" s="21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06" t="s">
        <v>519</v>
      </c>
      <c r="AU173" s="206" t="s">
        <v>89</v>
      </c>
      <c r="AV173" s="13" t="s">
        <v>89</v>
      </c>
      <c r="AW173" s="13" t="s">
        <v>35</v>
      </c>
      <c r="AX173" s="13" t="s">
        <v>79</v>
      </c>
      <c r="AY173" s="206" t="s">
        <v>230</v>
      </c>
    </row>
    <row r="174" s="14" customFormat="1">
      <c r="A174" s="14"/>
      <c r="B174" s="213"/>
      <c r="C174" s="14"/>
      <c r="D174" s="191" t="s">
        <v>519</v>
      </c>
      <c r="E174" s="214" t="s">
        <v>1</v>
      </c>
      <c r="F174" s="215" t="s">
        <v>534</v>
      </c>
      <c r="G174" s="14"/>
      <c r="H174" s="216">
        <v>81.608000000000004</v>
      </c>
      <c r="I174" s="217"/>
      <c r="J174" s="14"/>
      <c r="K174" s="14"/>
      <c r="L174" s="213"/>
      <c r="M174" s="218"/>
      <c r="N174" s="219"/>
      <c r="O174" s="219"/>
      <c r="P174" s="219"/>
      <c r="Q174" s="219"/>
      <c r="R174" s="219"/>
      <c r="S174" s="219"/>
      <c r="T174" s="22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14" t="s">
        <v>519</v>
      </c>
      <c r="AU174" s="214" t="s">
        <v>89</v>
      </c>
      <c r="AV174" s="14" t="s">
        <v>235</v>
      </c>
      <c r="AW174" s="14" t="s">
        <v>35</v>
      </c>
      <c r="AX174" s="14" t="s">
        <v>79</v>
      </c>
      <c r="AY174" s="214" t="s">
        <v>230</v>
      </c>
    </row>
    <row r="175" s="13" customFormat="1">
      <c r="A175" s="13"/>
      <c r="B175" s="205"/>
      <c r="C175" s="13"/>
      <c r="D175" s="191" t="s">
        <v>519</v>
      </c>
      <c r="E175" s="206" t="s">
        <v>1</v>
      </c>
      <c r="F175" s="207" t="s">
        <v>4700</v>
      </c>
      <c r="G175" s="13"/>
      <c r="H175" s="208">
        <v>57.125999999999998</v>
      </c>
      <c r="I175" s="209"/>
      <c r="J175" s="13"/>
      <c r="K175" s="13"/>
      <c r="L175" s="205"/>
      <c r="M175" s="210"/>
      <c r="N175" s="211"/>
      <c r="O175" s="211"/>
      <c r="P175" s="211"/>
      <c r="Q175" s="211"/>
      <c r="R175" s="211"/>
      <c r="S175" s="211"/>
      <c r="T175" s="21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6" t="s">
        <v>519</v>
      </c>
      <c r="AU175" s="206" t="s">
        <v>89</v>
      </c>
      <c r="AV175" s="13" t="s">
        <v>89</v>
      </c>
      <c r="AW175" s="13" t="s">
        <v>35</v>
      </c>
      <c r="AX175" s="13" t="s">
        <v>79</v>
      </c>
      <c r="AY175" s="206" t="s">
        <v>230</v>
      </c>
    </row>
    <row r="176" s="14" customFormat="1">
      <c r="A176" s="14"/>
      <c r="B176" s="213"/>
      <c r="C176" s="14"/>
      <c r="D176" s="191" t="s">
        <v>519</v>
      </c>
      <c r="E176" s="214" t="s">
        <v>1</v>
      </c>
      <c r="F176" s="215" t="s">
        <v>534</v>
      </c>
      <c r="G176" s="14"/>
      <c r="H176" s="216">
        <v>57.125999999999998</v>
      </c>
      <c r="I176" s="217"/>
      <c r="J176" s="14"/>
      <c r="K176" s="14"/>
      <c r="L176" s="213"/>
      <c r="M176" s="218"/>
      <c r="N176" s="219"/>
      <c r="O176" s="219"/>
      <c r="P176" s="219"/>
      <c r="Q176" s="219"/>
      <c r="R176" s="219"/>
      <c r="S176" s="219"/>
      <c r="T176" s="220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14" t="s">
        <v>519</v>
      </c>
      <c r="AU176" s="214" t="s">
        <v>89</v>
      </c>
      <c r="AV176" s="14" t="s">
        <v>235</v>
      </c>
      <c r="AW176" s="14" t="s">
        <v>35</v>
      </c>
      <c r="AX176" s="14" t="s">
        <v>87</v>
      </c>
      <c r="AY176" s="214" t="s">
        <v>230</v>
      </c>
    </row>
    <row r="177" s="2" customFormat="1" ht="21.75" customHeight="1">
      <c r="A177" s="38"/>
      <c r="B177" s="177"/>
      <c r="C177" s="178" t="s">
        <v>260</v>
      </c>
      <c r="D177" s="178" t="s">
        <v>231</v>
      </c>
      <c r="E177" s="179" t="s">
        <v>3623</v>
      </c>
      <c r="F177" s="180" t="s">
        <v>3624</v>
      </c>
      <c r="G177" s="181" t="s">
        <v>578</v>
      </c>
      <c r="H177" s="182">
        <v>32.643000000000001</v>
      </c>
      <c r="I177" s="183"/>
      <c r="J177" s="184">
        <f>ROUND(I177*H177,2)</f>
        <v>0</v>
      </c>
      <c r="K177" s="180" t="s">
        <v>515</v>
      </c>
      <c r="L177" s="39"/>
      <c r="M177" s="185" t="s">
        <v>1</v>
      </c>
      <c r="N177" s="186" t="s">
        <v>44</v>
      </c>
      <c r="O177" s="77"/>
      <c r="P177" s="187">
        <f>O177*H177</f>
        <v>0</v>
      </c>
      <c r="Q177" s="187">
        <v>0</v>
      </c>
      <c r="R177" s="187">
        <f>Q177*H177</f>
        <v>0</v>
      </c>
      <c r="S177" s="187">
        <v>0</v>
      </c>
      <c r="T177" s="18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89" t="s">
        <v>235</v>
      </c>
      <c r="AT177" s="189" t="s">
        <v>231</v>
      </c>
      <c r="AU177" s="189" t="s">
        <v>89</v>
      </c>
      <c r="AY177" s="19" t="s">
        <v>230</v>
      </c>
      <c r="BE177" s="190">
        <f>IF(N177="základní",J177,0)</f>
        <v>0</v>
      </c>
      <c r="BF177" s="190">
        <f>IF(N177="snížená",J177,0)</f>
        <v>0</v>
      </c>
      <c r="BG177" s="190">
        <f>IF(N177="zákl. přenesená",J177,0)</f>
        <v>0</v>
      </c>
      <c r="BH177" s="190">
        <f>IF(N177="sníž. přenesená",J177,0)</f>
        <v>0</v>
      </c>
      <c r="BI177" s="190">
        <f>IF(N177="nulová",J177,0)</f>
        <v>0</v>
      </c>
      <c r="BJ177" s="19" t="s">
        <v>87</v>
      </c>
      <c r="BK177" s="190">
        <f>ROUND(I177*H177,2)</f>
        <v>0</v>
      </c>
      <c r="BL177" s="19" t="s">
        <v>235</v>
      </c>
      <c r="BM177" s="189" t="s">
        <v>4701</v>
      </c>
    </row>
    <row r="178" s="2" customFormat="1">
      <c r="A178" s="38"/>
      <c r="B178" s="39"/>
      <c r="C178" s="38"/>
      <c r="D178" s="191" t="s">
        <v>237</v>
      </c>
      <c r="E178" s="38"/>
      <c r="F178" s="192" t="s">
        <v>3626</v>
      </c>
      <c r="G178" s="38"/>
      <c r="H178" s="38"/>
      <c r="I178" s="193"/>
      <c r="J178" s="38"/>
      <c r="K178" s="38"/>
      <c r="L178" s="39"/>
      <c r="M178" s="194"/>
      <c r="N178" s="195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237</v>
      </c>
      <c r="AU178" s="19" t="s">
        <v>89</v>
      </c>
    </row>
    <row r="179" s="2" customFormat="1">
      <c r="A179" s="38"/>
      <c r="B179" s="39"/>
      <c r="C179" s="38"/>
      <c r="D179" s="199" t="s">
        <v>397</v>
      </c>
      <c r="E179" s="38"/>
      <c r="F179" s="200" t="s">
        <v>3627</v>
      </c>
      <c r="G179" s="38"/>
      <c r="H179" s="38"/>
      <c r="I179" s="193"/>
      <c r="J179" s="38"/>
      <c r="K179" s="38"/>
      <c r="L179" s="39"/>
      <c r="M179" s="194"/>
      <c r="N179" s="195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397</v>
      </c>
      <c r="AU179" s="19" t="s">
        <v>89</v>
      </c>
    </row>
    <row r="180" s="15" customFormat="1">
      <c r="A180" s="15"/>
      <c r="B180" s="221"/>
      <c r="C180" s="15"/>
      <c r="D180" s="191" t="s">
        <v>519</v>
      </c>
      <c r="E180" s="222" t="s">
        <v>1</v>
      </c>
      <c r="F180" s="223" t="s">
        <v>3615</v>
      </c>
      <c r="G180" s="15"/>
      <c r="H180" s="222" t="s">
        <v>1</v>
      </c>
      <c r="I180" s="224"/>
      <c r="J180" s="15"/>
      <c r="K180" s="15"/>
      <c r="L180" s="221"/>
      <c r="M180" s="225"/>
      <c r="N180" s="226"/>
      <c r="O180" s="226"/>
      <c r="P180" s="226"/>
      <c r="Q180" s="226"/>
      <c r="R180" s="226"/>
      <c r="S180" s="226"/>
      <c r="T180" s="227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22" t="s">
        <v>519</v>
      </c>
      <c r="AU180" s="222" t="s">
        <v>89</v>
      </c>
      <c r="AV180" s="15" t="s">
        <v>87</v>
      </c>
      <c r="AW180" s="15" t="s">
        <v>35</v>
      </c>
      <c r="AX180" s="15" t="s">
        <v>79</v>
      </c>
      <c r="AY180" s="222" t="s">
        <v>230</v>
      </c>
    </row>
    <row r="181" s="13" customFormat="1">
      <c r="A181" s="13"/>
      <c r="B181" s="205"/>
      <c r="C181" s="13"/>
      <c r="D181" s="191" t="s">
        <v>519</v>
      </c>
      <c r="E181" s="206" t="s">
        <v>1</v>
      </c>
      <c r="F181" s="207" t="s">
        <v>4696</v>
      </c>
      <c r="G181" s="13"/>
      <c r="H181" s="208">
        <v>326.43000000000001</v>
      </c>
      <c r="I181" s="209"/>
      <c r="J181" s="13"/>
      <c r="K181" s="13"/>
      <c r="L181" s="205"/>
      <c r="M181" s="210"/>
      <c r="N181" s="211"/>
      <c r="O181" s="211"/>
      <c r="P181" s="211"/>
      <c r="Q181" s="211"/>
      <c r="R181" s="211"/>
      <c r="S181" s="211"/>
      <c r="T181" s="21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06" t="s">
        <v>519</v>
      </c>
      <c r="AU181" s="206" t="s">
        <v>89</v>
      </c>
      <c r="AV181" s="13" t="s">
        <v>89</v>
      </c>
      <c r="AW181" s="13" t="s">
        <v>35</v>
      </c>
      <c r="AX181" s="13" t="s">
        <v>79</v>
      </c>
      <c r="AY181" s="206" t="s">
        <v>230</v>
      </c>
    </row>
    <row r="182" s="14" customFormat="1">
      <c r="A182" s="14"/>
      <c r="B182" s="213"/>
      <c r="C182" s="14"/>
      <c r="D182" s="191" t="s">
        <v>519</v>
      </c>
      <c r="E182" s="214" t="s">
        <v>1</v>
      </c>
      <c r="F182" s="215" t="s">
        <v>534</v>
      </c>
      <c r="G182" s="14"/>
      <c r="H182" s="216">
        <v>326.43000000000001</v>
      </c>
      <c r="I182" s="217"/>
      <c r="J182" s="14"/>
      <c r="K182" s="14"/>
      <c r="L182" s="213"/>
      <c r="M182" s="218"/>
      <c r="N182" s="219"/>
      <c r="O182" s="219"/>
      <c r="P182" s="219"/>
      <c r="Q182" s="219"/>
      <c r="R182" s="219"/>
      <c r="S182" s="219"/>
      <c r="T182" s="220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14" t="s">
        <v>519</v>
      </c>
      <c r="AU182" s="214" t="s">
        <v>89</v>
      </c>
      <c r="AV182" s="14" t="s">
        <v>235</v>
      </c>
      <c r="AW182" s="14" t="s">
        <v>35</v>
      </c>
      <c r="AX182" s="14" t="s">
        <v>79</v>
      </c>
      <c r="AY182" s="214" t="s">
        <v>230</v>
      </c>
    </row>
    <row r="183" s="13" customFormat="1">
      <c r="A183" s="13"/>
      <c r="B183" s="205"/>
      <c r="C183" s="13"/>
      <c r="D183" s="191" t="s">
        <v>519</v>
      </c>
      <c r="E183" s="206" t="s">
        <v>1</v>
      </c>
      <c r="F183" s="207" t="s">
        <v>4702</v>
      </c>
      <c r="G183" s="13"/>
      <c r="H183" s="208">
        <v>32.643000000000001</v>
      </c>
      <c r="I183" s="209"/>
      <c r="J183" s="13"/>
      <c r="K183" s="13"/>
      <c r="L183" s="205"/>
      <c r="M183" s="210"/>
      <c r="N183" s="211"/>
      <c r="O183" s="211"/>
      <c r="P183" s="211"/>
      <c r="Q183" s="211"/>
      <c r="R183" s="211"/>
      <c r="S183" s="211"/>
      <c r="T183" s="21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06" t="s">
        <v>519</v>
      </c>
      <c r="AU183" s="206" t="s">
        <v>89</v>
      </c>
      <c r="AV183" s="13" t="s">
        <v>89</v>
      </c>
      <c r="AW183" s="13" t="s">
        <v>35</v>
      </c>
      <c r="AX183" s="13" t="s">
        <v>79</v>
      </c>
      <c r="AY183" s="206" t="s">
        <v>230</v>
      </c>
    </row>
    <row r="184" s="14" customFormat="1">
      <c r="A184" s="14"/>
      <c r="B184" s="213"/>
      <c r="C184" s="14"/>
      <c r="D184" s="191" t="s">
        <v>519</v>
      </c>
      <c r="E184" s="214" t="s">
        <v>1</v>
      </c>
      <c r="F184" s="215" t="s">
        <v>534</v>
      </c>
      <c r="G184" s="14"/>
      <c r="H184" s="216">
        <v>32.643000000000001</v>
      </c>
      <c r="I184" s="217"/>
      <c r="J184" s="14"/>
      <c r="K184" s="14"/>
      <c r="L184" s="213"/>
      <c r="M184" s="218"/>
      <c r="N184" s="219"/>
      <c r="O184" s="219"/>
      <c r="P184" s="219"/>
      <c r="Q184" s="219"/>
      <c r="R184" s="219"/>
      <c r="S184" s="219"/>
      <c r="T184" s="220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14" t="s">
        <v>519</v>
      </c>
      <c r="AU184" s="214" t="s">
        <v>89</v>
      </c>
      <c r="AV184" s="14" t="s">
        <v>235</v>
      </c>
      <c r="AW184" s="14" t="s">
        <v>35</v>
      </c>
      <c r="AX184" s="14" t="s">
        <v>87</v>
      </c>
      <c r="AY184" s="214" t="s">
        <v>230</v>
      </c>
    </row>
    <row r="185" s="2" customFormat="1" ht="21.75" customHeight="1">
      <c r="A185" s="38"/>
      <c r="B185" s="177"/>
      <c r="C185" s="178" t="s">
        <v>264</v>
      </c>
      <c r="D185" s="178" t="s">
        <v>231</v>
      </c>
      <c r="E185" s="179" t="s">
        <v>1980</v>
      </c>
      <c r="F185" s="180" t="s">
        <v>1981</v>
      </c>
      <c r="G185" s="181" t="s">
        <v>578</v>
      </c>
      <c r="H185" s="182">
        <v>8.1609999999999996</v>
      </c>
      <c r="I185" s="183"/>
      <c r="J185" s="184">
        <f>ROUND(I185*H185,2)</f>
        <v>0</v>
      </c>
      <c r="K185" s="180" t="s">
        <v>515</v>
      </c>
      <c r="L185" s="39"/>
      <c r="M185" s="185" t="s">
        <v>1</v>
      </c>
      <c r="N185" s="186" t="s">
        <v>44</v>
      </c>
      <c r="O185" s="77"/>
      <c r="P185" s="187">
        <f>O185*H185</f>
        <v>0</v>
      </c>
      <c r="Q185" s="187">
        <v>0</v>
      </c>
      <c r="R185" s="187">
        <f>Q185*H185</f>
        <v>0</v>
      </c>
      <c r="S185" s="187">
        <v>0</v>
      </c>
      <c r="T185" s="18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89" t="s">
        <v>235</v>
      </c>
      <c r="AT185" s="189" t="s">
        <v>231</v>
      </c>
      <c r="AU185" s="189" t="s">
        <v>89</v>
      </c>
      <c r="AY185" s="19" t="s">
        <v>230</v>
      </c>
      <c r="BE185" s="190">
        <f>IF(N185="základní",J185,0)</f>
        <v>0</v>
      </c>
      <c r="BF185" s="190">
        <f>IF(N185="snížená",J185,0)</f>
        <v>0</v>
      </c>
      <c r="BG185" s="190">
        <f>IF(N185="zákl. přenesená",J185,0)</f>
        <v>0</v>
      </c>
      <c r="BH185" s="190">
        <f>IF(N185="sníž. přenesená",J185,0)</f>
        <v>0</v>
      </c>
      <c r="BI185" s="190">
        <f>IF(N185="nulová",J185,0)</f>
        <v>0</v>
      </c>
      <c r="BJ185" s="19" t="s">
        <v>87</v>
      </c>
      <c r="BK185" s="190">
        <f>ROUND(I185*H185,2)</f>
        <v>0</v>
      </c>
      <c r="BL185" s="19" t="s">
        <v>235</v>
      </c>
      <c r="BM185" s="189" t="s">
        <v>4703</v>
      </c>
    </row>
    <row r="186" s="2" customFormat="1">
      <c r="A186" s="38"/>
      <c r="B186" s="39"/>
      <c r="C186" s="38"/>
      <c r="D186" s="191" t="s">
        <v>237</v>
      </c>
      <c r="E186" s="38"/>
      <c r="F186" s="192" t="s">
        <v>1983</v>
      </c>
      <c r="G186" s="38"/>
      <c r="H186" s="38"/>
      <c r="I186" s="193"/>
      <c r="J186" s="38"/>
      <c r="K186" s="38"/>
      <c r="L186" s="39"/>
      <c r="M186" s="194"/>
      <c r="N186" s="195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237</v>
      </c>
      <c r="AU186" s="19" t="s">
        <v>89</v>
      </c>
    </row>
    <row r="187" s="2" customFormat="1">
      <c r="A187" s="38"/>
      <c r="B187" s="39"/>
      <c r="C187" s="38"/>
      <c r="D187" s="199" t="s">
        <v>397</v>
      </c>
      <c r="E187" s="38"/>
      <c r="F187" s="200" t="s">
        <v>1984</v>
      </c>
      <c r="G187" s="38"/>
      <c r="H187" s="38"/>
      <c r="I187" s="193"/>
      <c r="J187" s="38"/>
      <c r="K187" s="38"/>
      <c r="L187" s="39"/>
      <c r="M187" s="194"/>
      <c r="N187" s="195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397</v>
      </c>
      <c r="AU187" s="19" t="s">
        <v>89</v>
      </c>
    </row>
    <row r="188" s="15" customFormat="1">
      <c r="A188" s="15"/>
      <c r="B188" s="221"/>
      <c r="C188" s="15"/>
      <c r="D188" s="191" t="s">
        <v>519</v>
      </c>
      <c r="E188" s="222" t="s">
        <v>1</v>
      </c>
      <c r="F188" s="223" t="s">
        <v>3615</v>
      </c>
      <c r="G188" s="15"/>
      <c r="H188" s="222" t="s">
        <v>1</v>
      </c>
      <c r="I188" s="224"/>
      <c r="J188" s="15"/>
      <c r="K188" s="15"/>
      <c r="L188" s="221"/>
      <c r="M188" s="225"/>
      <c r="N188" s="226"/>
      <c r="O188" s="226"/>
      <c r="P188" s="226"/>
      <c r="Q188" s="226"/>
      <c r="R188" s="226"/>
      <c r="S188" s="226"/>
      <c r="T188" s="227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22" t="s">
        <v>519</v>
      </c>
      <c r="AU188" s="222" t="s">
        <v>89</v>
      </c>
      <c r="AV188" s="15" t="s">
        <v>87</v>
      </c>
      <c r="AW188" s="15" t="s">
        <v>35</v>
      </c>
      <c r="AX188" s="15" t="s">
        <v>79</v>
      </c>
      <c r="AY188" s="222" t="s">
        <v>230</v>
      </c>
    </row>
    <row r="189" s="13" customFormat="1">
      <c r="A189" s="13"/>
      <c r="B189" s="205"/>
      <c r="C189" s="13"/>
      <c r="D189" s="191" t="s">
        <v>519</v>
      </c>
      <c r="E189" s="206" t="s">
        <v>1</v>
      </c>
      <c r="F189" s="207" t="s">
        <v>4699</v>
      </c>
      <c r="G189" s="13"/>
      <c r="H189" s="208">
        <v>81.608000000000004</v>
      </c>
      <c r="I189" s="209"/>
      <c r="J189" s="13"/>
      <c r="K189" s="13"/>
      <c r="L189" s="205"/>
      <c r="M189" s="210"/>
      <c r="N189" s="211"/>
      <c r="O189" s="211"/>
      <c r="P189" s="211"/>
      <c r="Q189" s="211"/>
      <c r="R189" s="211"/>
      <c r="S189" s="211"/>
      <c r="T189" s="21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06" t="s">
        <v>519</v>
      </c>
      <c r="AU189" s="206" t="s">
        <v>89</v>
      </c>
      <c r="AV189" s="13" t="s">
        <v>89</v>
      </c>
      <c r="AW189" s="13" t="s">
        <v>35</v>
      </c>
      <c r="AX189" s="13" t="s">
        <v>79</v>
      </c>
      <c r="AY189" s="206" t="s">
        <v>230</v>
      </c>
    </row>
    <row r="190" s="14" customFormat="1">
      <c r="A190" s="14"/>
      <c r="B190" s="213"/>
      <c r="C190" s="14"/>
      <c r="D190" s="191" t="s">
        <v>519</v>
      </c>
      <c r="E190" s="214" t="s">
        <v>1</v>
      </c>
      <c r="F190" s="215" t="s">
        <v>534</v>
      </c>
      <c r="G190" s="14"/>
      <c r="H190" s="216">
        <v>81.608000000000004</v>
      </c>
      <c r="I190" s="217"/>
      <c r="J190" s="14"/>
      <c r="K190" s="14"/>
      <c r="L190" s="213"/>
      <c r="M190" s="218"/>
      <c r="N190" s="219"/>
      <c r="O190" s="219"/>
      <c r="P190" s="219"/>
      <c r="Q190" s="219"/>
      <c r="R190" s="219"/>
      <c r="S190" s="219"/>
      <c r="T190" s="22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14" t="s">
        <v>519</v>
      </c>
      <c r="AU190" s="214" t="s">
        <v>89</v>
      </c>
      <c r="AV190" s="14" t="s">
        <v>235</v>
      </c>
      <c r="AW190" s="14" t="s">
        <v>35</v>
      </c>
      <c r="AX190" s="14" t="s">
        <v>79</v>
      </c>
      <c r="AY190" s="214" t="s">
        <v>230</v>
      </c>
    </row>
    <row r="191" s="13" customFormat="1">
      <c r="A191" s="13"/>
      <c r="B191" s="205"/>
      <c r="C191" s="13"/>
      <c r="D191" s="191" t="s">
        <v>519</v>
      </c>
      <c r="E191" s="206" t="s">
        <v>1</v>
      </c>
      <c r="F191" s="207" t="s">
        <v>4704</v>
      </c>
      <c r="G191" s="13"/>
      <c r="H191" s="208">
        <v>8.1609999999999996</v>
      </c>
      <c r="I191" s="209"/>
      <c r="J191" s="13"/>
      <c r="K191" s="13"/>
      <c r="L191" s="205"/>
      <c r="M191" s="210"/>
      <c r="N191" s="211"/>
      <c r="O191" s="211"/>
      <c r="P191" s="211"/>
      <c r="Q191" s="211"/>
      <c r="R191" s="211"/>
      <c r="S191" s="211"/>
      <c r="T191" s="21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6" t="s">
        <v>519</v>
      </c>
      <c r="AU191" s="206" t="s">
        <v>89</v>
      </c>
      <c r="AV191" s="13" t="s">
        <v>89</v>
      </c>
      <c r="AW191" s="13" t="s">
        <v>35</v>
      </c>
      <c r="AX191" s="13" t="s">
        <v>79</v>
      </c>
      <c r="AY191" s="206" t="s">
        <v>230</v>
      </c>
    </row>
    <row r="192" s="14" customFormat="1">
      <c r="A192" s="14"/>
      <c r="B192" s="213"/>
      <c r="C192" s="14"/>
      <c r="D192" s="191" t="s">
        <v>519</v>
      </c>
      <c r="E192" s="214" t="s">
        <v>1</v>
      </c>
      <c r="F192" s="215" t="s">
        <v>534</v>
      </c>
      <c r="G192" s="14"/>
      <c r="H192" s="216">
        <v>8.1609999999999996</v>
      </c>
      <c r="I192" s="217"/>
      <c r="J192" s="14"/>
      <c r="K192" s="14"/>
      <c r="L192" s="213"/>
      <c r="M192" s="218"/>
      <c r="N192" s="219"/>
      <c r="O192" s="219"/>
      <c r="P192" s="219"/>
      <c r="Q192" s="219"/>
      <c r="R192" s="219"/>
      <c r="S192" s="219"/>
      <c r="T192" s="220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14" t="s">
        <v>519</v>
      </c>
      <c r="AU192" s="214" t="s">
        <v>89</v>
      </c>
      <c r="AV192" s="14" t="s">
        <v>235</v>
      </c>
      <c r="AW192" s="14" t="s">
        <v>35</v>
      </c>
      <c r="AX192" s="14" t="s">
        <v>87</v>
      </c>
      <c r="AY192" s="214" t="s">
        <v>230</v>
      </c>
    </row>
    <row r="193" s="2" customFormat="1" ht="21.75" customHeight="1">
      <c r="A193" s="38"/>
      <c r="B193" s="177"/>
      <c r="C193" s="178" t="s">
        <v>268</v>
      </c>
      <c r="D193" s="178" t="s">
        <v>231</v>
      </c>
      <c r="E193" s="179" t="s">
        <v>3631</v>
      </c>
      <c r="F193" s="180" t="s">
        <v>3632</v>
      </c>
      <c r="G193" s="181" t="s">
        <v>578</v>
      </c>
      <c r="H193" s="182">
        <v>32.643000000000001</v>
      </c>
      <c r="I193" s="183"/>
      <c r="J193" s="184">
        <f>ROUND(I193*H193,2)</f>
        <v>0</v>
      </c>
      <c r="K193" s="180" t="s">
        <v>515</v>
      </c>
      <c r="L193" s="39"/>
      <c r="M193" s="185" t="s">
        <v>1</v>
      </c>
      <c r="N193" s="186" t="s">
        <v>44</v>
      </c>
      <c r="O193" s="77"/>
      <c r="P193" s="187">
        <f>O193*H193</f>
        <v>0</v>
      </c>
      <c r="Q193" s="187">
        <v>0</v>
      </c>
      <c r="R193" s="187">
        <f>Q193*H193</f>
        <v>0</v>
      </c>
      <c r="S193" s="187">
        <v>0</v>
      </c>
      <c r="T193" s="188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89" t="s">
        <v>235</v>
      </c>
      <c r="AT193" s="189" t="s">
        <v>231</v>
      </c>
      <c r="AU193" s="189" t="s">
        <v>89</v>
      </c>
      <c r="AY193" s="19" t="s">
        <v>230</v>
      </c>
      <c r="BE193" s="190">
        <f>IF(N193="základní",J193,0)</f>
        <v>0</v>
      </c>
      <c r="BF193" s="190">
        <f>IF(N193="snížená",J193,0)</f>
        <v>0</v>
      </c>
      <c r="BG193" s="190">
        <f>IF(N193="zákl. přenesená",J193,0)</f>
        <v>0</v>
      </c>
      <c r="BH193" s="190">
        <f>IF(N193="sníž. přenesená",J193,0)</f>
        <v>0</v>
      </c>
      <c r="BI193" s="190">
        <f>IF(N193="nulová",J193,0)</f>
        <v>0</v>
      </c>
      <c r="BJ193" s="19" t="s">
        <v>87</v>
      </c>
      <c r="BK193" s="190">
        <f>ROUND(I193*H193,2)</f>
        <v>0</v>
      </c>
      <c r="BL193" s="19" t="s">
        <v>235</v>
      </c>
      <c r="BM193" s="189" t="s">
        <v>4705</v>
      </c>
    </row>
    <row r="194" s="2" customFormat="1">
      <c r="A194" s="38"/>
      <c r="B194" s="39"/>
      <c r="C194" s="38"/>
      <c r="D194" s="191" t="s">
        <v>237</v>
      </c>
      <c r="E194" s="38"/>
      <c r="F194" s="192" t="s">
        <v>3634</v>
      </c>
      <c r="G194" s="38"/>
      <c r="H194" s="38"/>
      <c r="I194" s="193"/>
      <c r="J194" s="38"/>
      <c r="K194" s="38"/>
      <c r="L194" s="39"/>
      <c r="M194" s="194"/>
      <c r="N194" s="195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237</v>
      </c>
      <c r="AU194" s="19" t="s">
        <v>89</v>
      </c>
    </row>
    <row r="195" s="2" customFormat="1">
      <c r="A195" s="38"/>
      <c r="B195" s="39"/>
      <c r="C195" s="38"/>
      <c r="D195" s="199" t="s">
        <v>397</v>
      </c>
      <c r="E195" s="38"/>
      <c r="F195" s="200" t="s">
        <v>3635</v>
      </c>
      <c r="G195" s="38"/>
      <c r="H195" s="38"/>
      <c r="I195" s="193"/>
      <c r="J195" s="38"/>
      <c r="K195" s="38"/>
      <c r="L195" s="39"/>
      <c r="M195" s="194"/>
      <c r="N195" s="195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397</v>
      </c>
      <c r="AU195" s="19" t="s">
        <v>89</v>
      </c>
    </row>
    <row r="196" s="15" customFormat="1">
      <c r="A196" s="15"/>
      <c r="B196" s="221"/>
      <c r="C196" s="15"/>
      <c r="D196" s="191" t="s">
        <v>519</v>
      </c>
      <c r="E196" s="222" t="s">
        <v>1</v>
      </c>
      <c r="F196" s="223" t="s">
        <v>3615</v>
      </c>
      <c r="G196" s="15"/>
      <c r="H196" s="222" t="s">
        <v>1</v>
      </c>
      <c r="I196" s="224"/>
      <c r="J196" s="15"/>
      <c r="K196" s="15"/>
      <c r="L196" s="221"/>
      <c r="M196" s="225"/>
      <c r="N196" s="226"/>
      <c r="O196" s="226"/>
      <c r="P196" s="226"/>
      <c r="Q196" s="226"/>
      <c r="R196" s="226"/>
      <c r="S196" s="226"/>
      <c r="T196" s="227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22" t="s">
        <v>519</v>
      </c>
      <c r="AU196" s="222" t="s">
        <v>89</v>
      </c>
      <c r="AV196" s="15" t="s">
        <v>87</v>
      </c>
      <c r="AW196" s="15" t="s">
        <v>35</v>
      </c>
      <c r="AX196" s="15" t="s">
        <v>79</v>
      </c>
      <c r="AY196" s="222" t="s">
        <v>230</v>
      </c>
    </row>
    <row r="197" s="13" customFormat="1">
      <c r="A197" s="13"/>
      <c r="B197" s="205"/>
      <c r="C197" s="13"/>
      <c r="D197" s="191" t="s">
        <v>519</v>
      </c>
      <c r="E197" s="206" t="s">
        <v>1</v>
      </c>
      <c r="F197" s="207" t="s">
        <v>4696</v>
      </c>
      <c r="G197" s="13"/>
      <c r="H197" s="208">
        <v>326.43000000000001</v>
      </c>
      <c r="I197" s="209"/>
      <c r="J197" s="13"/>
      <c r="K197" s="13"/>
      <c r="L197" s="205"/>
      <c r="M197" s="210"/>
      <c r="N197" s="211"/>
      <c r="O197" s="211"/>
      <c r="P197" s="211"/>
      <c r="Q197" s="211"/>
      <c r="R197" s="211"/>
      <c r="S197" s="211"/>
      <c r="T197" s="21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06" t="s">
        <v>519</v>
      </c>
      <c r="AU197" s="206" t="s">
        <v>89</v>
      </c>
      <c r="AV197" s="13" t="s">
        <v>89</v>
      </c>
      <c r="AW197" s="13" t="s">
        <v>35</v>
      </c>
      <c r="AX197" s="13" t="s">
        <v>79</v>
      </c>
      <c r="AY197" s="206" t="s">
        <v>230</v>
      </c>
    </row>
    <row r="198" s="14" customFormat="1">
      <c r="A198" s="14"/>
      <c r="B198" s="213"/>
      <c r="C198" s="14"/>
      <c r="D198" s="191" t="s">
        <v>519</v>
      </c>
      <c r="E198" s="214" t="s">
        <v>1</v>
      </c>
      <c r="F198" s="215" t="s">
        <v>534</v>
      </c>
      <c r="G198" s="14"/>
      <c r="H198" s="216">
        <v>326.43000000000001</v>
      </c>
      <c r="I198" s="217"/>
      <c r="J198" s="14"/>
      <c r="K198" s="14"/>
      <c r="L198" s="213"/>
      <c r="M198" s="218"/>
      <c r="N198" s="219"/>
      <c r="O198" s="219"/>
      <c r="P198" s="219"/>
      <c r="Q198" s="219"/>
      <c r="R198" s="219"/>
      <c r="S198" s="219"/>
      <c r="T198" s="220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14" t="s">
        <v>519</v>
      </c>
      <c r="AU198" s="214" t="s">
        <v>89</v>
      </c>
      <c r="AV198" s="14" t="s">
        <v>235</v>
      </c>
      <c r="AW198" s="14" t="s">
        <v>35</v>
      </c>
      <c r="AX198" s="14" t="s">
        <v>79</v>
      </c>
      <c r="AY198" s="214" t="s">
        <v>230</v>
      </c>
    </row>
    <row r="199" s="13" customFormat="1">
      <c r="A199" s="13"/>
      <c r="B199" s="205"/>
      <c r="C199" s="13"/>
      <c r="D199" s="191" t="s">
        <v>519</v>
      </c>
      <c r="E199" s="206" t="s">
        <v>1</v>
      </c>
      <c r="F199" s="207" t="s">
        <v>4702</v>
      </c>
      <c r="G199" s="13"/>
      <c r="H199" s="208">
        <v>32.643000000000001</v>
      </c>
      <c r="I199" s="209"/>
      <c r="J199" s="13"/>
      <c r="K199" s="13"/>
      <c r="L199" s="205"/>
      <c r="M199" s="210"/>
      <c r="N199" s="211"/>
      <c r="O199" s="211"/>
      <c r="P199" s="211"/>
      <c r="Q199" s="211"/>
      <c r="R199" s="211"/>
      <c r="S199" s="211"/>
      <c r="T199" s="21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06" t="s">
        <v>519</v>
      </c>
      <c r="AU199" s="206" t="s">
        <v>89</v>
      </c>
      <c r="AV199" s="13" t="s">
        <v>89</v>
      </c>
      <c r="AW199" s="13" t="s">
        <v>35</v>
      </c>
      <c r="AX199" s="13" t="s">
        <v>79</v>
      </c>
      <c r="AY199" s="206" t="s">
        <v>230</v>
      </c>
    </row>
    <row r="200" s="14" customFormat="1">
      <c r="A200" s="14"/>
      <c r="B200" s="213"/>
      <c r="C200" s="14"/>
      <c r="D200" s="191" t="s">
        <v>519</v>
      </c>
      <c r="E200" s="214" t="s">
        <v>1</v>
      </c>
      <c r="F200" s="215" t="s">
        <v>534</v>
      </c>
      <c r="G200" s="14"/>
      <c r="H200" s="216">
        <v>32.643000000000001</v>
      </c>
      <c r="I200" s="217"/>
      <c r="J200" s="14"/>
      <c r="K200" s="14"/>
      <c r="L200" s="213"/>
      <c r="M200" s="218"/>
      <c r="N200" s="219"/>
      <c r="O200" s="219"/>
      <c r="P200" s="219"/>
      <c r="Q200" s="219"/>
      <c r="R200" s="219"/>
      <c r="S200" s="219"/>
      <c r="T200" s="220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14" t="s">
        <v>519</v>
      </c>
      <c r="AU200" s="214" t="s">
        <v>89</v>
      </c>
      <c r="AV200" s="14" t="s">
        <v>235</v>
      </c>
      <c r="AW200" s="14" t="s">
        <v>35</v>
      </c>
      <c r="AX200" s="14" t="s">
        <v>87</v>
      </c>
      <c r="AY200" s="214" t="s">
        <v>230</v>
      </c>
    </row>
    <row r="201" s="2" customFormat="1" ht="21.75" customHeight="1">
      <c r="A201" s="38"/>
      <c r="B201" s="177"/>
      <c r="C201" s="178" t="s">
        <v>272</v>
      </c>
      <c r="D201" s="178" t="s">
        <v>231</v>
      </c>
      <c r="E201" s="179" t="s">
        <v>1986</v>
      </c>
      <c r="F201" s="180" t="s">
        <v>1987</v>
      </c>
      <c r="G201" s="181" t="s">
        <v>578</v>
      </c>
      <c r="H201" s="182">
        <v>8.1609999999999996</v>
      </c>
      <c r="I201" s="183"/>
      <c r="J201" s="184">
        <f>ROUND(I201*H201,2)</f>
        <v>0</v>
      </c>
      <c r="K201" s="180" t="s">
        <v>515</v>
      </c>
      <c r="L201" s="39"/>
      <c r="M201" s="185" t="s">
        <v>1</v>
      </c>
      <c r="N201" s="186" t="s">
        <v>44</v>
      </c>
      <c r="O201" s="77"/>
      <c r="P201" s="187">
        <f>O201*H201</f>
        <v>0</v>
      </c>
      <c r="Q201" s="187">
        <v>0</v>
      </c>
      <c r="R201" s="187">
        <f>Q201*H201</f>
        <v>0</v>
      </c>
      <c r="S201" s="187">
        <v>0</v>
      </c>
      <c r="T201" s="188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89" t="s">
        <v>235</v>
      </c>
      <c r="AT201" s="189" t="s">
        <v>231</v>
      </c>
      <c r="AU201" s="189" t="s">
        <v>89</v>
      </c>
      <c r="AY201" s="19" t="s">
        <v>230</v>
      </c>
      <c r="BE201" s="190">
        <f>IF(N201="základní",J201,0)</f>
        <v>0</v>
      </c>
      <c r="BF201" s="190">
        <f>IF(N201="snížená",J201,0)</f>
        <v>0</v>
      </c>
      <c r="BG201" s="190">
        <f>IF(N201="zákl. přenesená",J201,0)</f>
        <v>0</v>
      </c>
      <c r="BH201" s="190">
        <f>IF(N201="sníž. přenesená",J201,0)</f>
        <v>0</v>
      </c>
      <c r="BI201" s="190">
        <f>IF(N201="nulová",J201,0)</f>
        <v>0</v>
      </c>
      <c r="BJ201" s="19" t="s">
        <v>87</v>
      </c>
      <c r="BK201" s="190">
        <f>ROUND(I201*H201,2)</f>
        <v>0</v>
      </c>
      <c r="BL201" s="19" t="s">
        <v>235</v>
      </c>
      <c r="BM201" s="189" t="s">
        <v>4706</v>
      </c>
    </row>
    <row r="202" s="2" customFormat="1">
      <c r="A202" s="38"/>
      <c r="B202" s="39"/>
      <c r="C202" s="38"/>
      <c r="D202" s="191" t="s">
        <v>237</v>
      </c>
      <c r="E202" s="38"/>
      <c r="F202" s="192" t="s">
        <v>1989</v>
      </c>
      <c r="G202" s="38"/>
      <c r="H202" s="38"/>
      <c r="I202" s="193"/>
      <c r="J202" s="38"/>
      <c r="K202" s="38"/>
      <c r="L202" s="39"/>
      <c r="M202" s="194"/>
      <c r="N202" s="195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237</v>
      </c>
      <c r="AU202" s="19" t="s">
        <v>89</v>
      </c>
    </row>
    <row r="203" s="2" customFormat="1">
      <c r="A203" s="38"/>
      <c r="B203" s="39"/>
      <c r="C203" s="38"/>
      <c r="D203" s="199" t="s">
        <v>397</v>
      </c>
      <c r="E203" s="38"/>
      <c r="F203" s="200" t="s">
        <v>1990</v>
      </c>
      <c r="G203" s="38"/>
      <c r="H203" s="38"/>
      <c r="I203" s="193"/>
      <c r="J203" s="38"/>
      <c r="K203" s="38"/>
      <c r="L203" s="39"/>
      <c r="M203" s="194"/>
      <c r="N203" s="195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397</v>
      </c>
      <c r="AU203" s="19" t="s">
        <v>89</v>
      </c>
    </row>
    <row r="204" s="15" customFormat="1">
      <c r="A204" s="15"/>
      <c r="B204" s="221"/>
      <c r="C204" s="15"/>
      <c r="D204" s="191" t="s">
        <v>519</v>
      </c>
      <c r="E204" s="222" t="s">
        <v>1</v>
      </c>
      <c r="F204" s="223" t="s">
        <v>3615</v>
      </c>
      <c r="G204" s="15"/>
      <c r="H204" s="222" t="s">
        <v>1</v>
      </c>
      <c r="I204" s="224"/>
      <c r="J204" s="15"/>
      <c r="K204" s="15"/>
      <c r="L204" s="221"/>
      <c r="M204" s="225"/>
      <c r="N204" s="226"/>
      <c r="O204" s="226"/>
      <c r="P204" s="226"/>
      <c r="Q204" s="226"/>
      <c r="R204" s="226"/>
      <c r="S204" s="226"/>
      <c r="T204" s="227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22" t="s">
        <v>519</v>
      </c>
      <c r="AU204" s="222" t="s">
        <v>89</v>
      </c>
      <c r="AV204" s="15" t="s">
        <v>87</v>
      </c>
      <c r="AW204" s="15" t="s">
        <v>35</v>
      </c>
      <c r="AX204" s="15" t="s">
        <v>79</v>
      </c>
      <c r="AY204" s="222" t="s">
        <v>230</v>
      </c>
    </row>
    <row r="205" s="13" customFormat="1">
      <c r="A205" s="13"/>
      <c r="B205" s="205"/>
      <c r="C205" s="13"/>
      <c r="D205" s="191" t="s">
        <v>519</v>
      </c>
      <c r="E205" s="206" t="s">
        <v>1</v>
      </c>
      <c r="F205" s="207" t="s">
        <v>4699</v>
      </c>
      <c r="G205" s="13"/>
      <c r="H205" s="208">
        <v>81.608000000000004</v>
      </c>
      <c r="I205" s="209"/>
      <c r="J205" s="13"/>
      <c r="K205" s="13"/>
      <c r="L205" s="205"/>
      <c r="M205" s="210"/>
      <c r="N205" s="211"/>
      <c r="O205" s="211"/>
      <c r="P205" s="211"/>
      <c r="Q205" s="211"/>
      <c r="R205" s="211"/>
      <c r="S205" s="211"/>
      <c r="T205" s="21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06" t="s">
        <v>519</v>
      </c>
      <c r="AU205" s="206" t="s">
        <v>89</v>
      </c>
      <c r="AV205" s="13" t="s">
        <v>89</v>
      </c>
      <c r="AW205" s="13" t="s">
        <v>35</v>
      </c>
      <c r="AX205" s="13" t="s">
        <v>79</v>
      </c>
      <c r="AY205" s="206" t="s">
        <v>230</v>
      </c>
    </row>
    <row r="206" s="14" customFormat="1">
      <c r="A206" s="14"/>
      <c r="B206" s="213"/>
      <c r="C206" s="14"/>
      <c r="D206" s="191" t="s">
        <v>519</v>
      </c>
      <c r="E206" s="214" t="s">
        <v>1</v>
      </c>
      <c r="F206" s="215" t="s">
        <v>534</v>
      </c>
      <c r="G206" s="14"/>
      <c r="H206" s="216">
        <v>81.608000000000004</v>
      </c>
      <c r="I206" s="217"/>
      <c r="J206" s="14"/>
      <c r="K206" s="14"/>
      <c r="L206" s="213"/>
      <c r="M206" s="218"/>
      <c r="N206" s="219"/>
      <c r="O206" s="219"/>
      <c r="P206" s="219"/>
      <c r="Q206" s="219"/>
      <c r="R206" s="219"/>
      <c r="S206" s="219"/>
      <c r="T206" s="220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14" t="s">
        <v>519</v>
      </c>
      <c r="AU206" s="214" t="s">
        <v>89</v>
      </c>
      <c r="AV206" s="14" t="s">
        <v>235</v>
      </c>
      <c r="AW206" s="14" t="s">
        <v>35</v>
      </c>
      <c r="AX206" s="14" t="s">
        <v>79</v>
      </c>
      <c r="AY206" s="214" t="s">
        <v>230</v>
      </c>
    </row>
    <row r="207" s="13" customFormat="1">
      <c r="A207" s="13"/>
      <c r="B207" s="205"/>
      <c r="C207" s="13"/>
      <c r="D207" s="191" t="s">
        <v>519</v>
      </c>
      <c r="E207" s="206" t="s">
        <v>1</v>
      </c>
      <c r="F207" s="207" t="s">
        <v>4704</v>
      </c>
      <c r="G207" s="13"/>
      <c r="H207" s="208">
        <v>8.1609999999999996</v>
      </c>
      <c r="I207" s="209"/>
      <c r="J207" s="13"/>
      <c r="K207" s="13"/>
      <c r="L207" s="205"/>
      <c r="M207" s="210"/>
      <c r="N207" s="211"/>
      <c r="O207" s="211"/>
      <c r="P207" s="211"/>
      <c r="Q207" s="211"/>
      <c r="R207" s="211"/>
      <c r="S207" s="211"/>
      <c r="T207" s="21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06" t="s">
        <v>519</v>
      </c>
      <c r="AU207" s="206" t="s">
        <v>89</v>
      </c>
      <c r="AV207" s="13" t="s">
        <v>89</v>
      </c>
      <c r="AW207" s="13" t="s">
        <v>35</v>
      </c>
      <c r="AX207" s="13" t="s">
        <v>79</v>
      </c>
      <c r="AY207" s="206" t="s">
        <v>230</v>
      </c>
    </row>
    <row r="208" s="14" customFormat="1">
      <c r="A208" s="14"/>
      <c r="B208" s="213"/>
      <c r="C208" s="14"/>
      <c r="D208" s="191" t="s">
        <v>519</v>
      </c>
      <c r="E208" s="214" t="s">
        <v>1</v>
      </c>
      <c r="F208" s="215" t="s">
        <v>534</v>
      </c>
      <c r="G208" s="14"/>
      <c r="H208" s="216">
        <v>8.1609999999999996</v>
      </c>
      <c r="I208" s="217"/>
      <c r="J208" s="14"/>
      <c r="K208" s="14"/>
      <c r="L208" s="213"/>
      <c r="M208" s="218"/>
      <c r="N208" s="219"/>
      <c r="O208" s="219"/>
      <c r="P208" s="219"/>
      <c r="Q208" s="219"/>
      <c r="R208" s="219"/>
      <c r="S208" s="219"/>
      <c r="T208" s="220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14" t="s">
        <v>519</v>
      </c>
      <c r="AU208" s="214" t="s">
        <v>89</v>
      </c>
      <c r="AV208" s="14" t="s">
        <v>235</v>
      </c>
      <c r="AW208" s="14" t="s">
        <v>35</v>
      </c>
      <c r="AX208" s="14" t="s">
        <v>87</v>
      </c>
      <c r="AY208" s="214" t="s">
        <v>230</v>
      </c>
    </row>
    <row r="209" s="2" customFormat="1" ht="21.75" customHeight="1">
      <c r="A209" s="38"/>
      <c r="B209" s="177"/>
      <c r="C209" s="178" t="s">
        <v>8</v>
      </c>
      <c r="D209" s="178" t="s">
        <v>231</v>
      </c>
      <c r="E209" s="179" t="s">
        <v>3637</v>
      </c>
      <c r="F209" s="180" t="s">
        <v>3638</v>
      </c>
      <c r="G209" s="181" t="s">
        <v>578</v>
      </c>
      <c r="H209" s="182">
        <v>32.643000000000001</v>
      </c>
      <c r="I209" s="183"/>
      <c r="J209" s="184">
        <f>ROUND(I209*H209,2)</f>
        <v>0</v>
      </c>
      <c r="K209" s="180" t="s">
        <v>515</v>
      </c>
      <c r="L209" s="39"/>
      <c r="M209" s="185" t="s">
        <v>1</v>
      </c>
      <c r="N209" s="186" t="s">
        <v>44</v>
      </c>
      <c r="O209" s="77"/>
      <c r="P209" s="187">
        <f>O209*H209</f>
        <v>0</v>
      </c>
      <c r="Q209" s="187">
        <v>0</v>
      </c>
      <c r="R209" s="187">
        <f>Q209*H209</f>
        <v>0</v>
      </c>
      <c r="S209" s="187">
        <v>0</v>
      </c>
      <c r="T209" s="188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89" t="s">
        <v>235</v>
      </c>
      <c r="AT209" s="189" t="s">
        <v>231</v>
      </c>
      <c r="AU209" s="189" t="s">
        <v>89</v>
      </c>
      <c r="AY209" s="19" t="s">
        <v>230</v>
      </c>
      <c r="BE209" s="190">
        <f>IF(N209="základní",J209,0)</f>
        <v>0</v>
      </c>
      <c r="BF209" s="190">
        <f>IF(N209="snížená",J209,0)</f>
        <v>0</v>
      </c>
      <c r="BG209" s="190">
        <f>IF(N209="zákl. přenesená",J209,0)</f>
        <v>0</v>
      </c>
      <c r="BH209" s="190">
        <f>IF(N209="sníž. přenesená",J209,0)</f>
        <v>0</v>
      </c>
      <c r="BI209" s="190">
        <f>IF(N209="nulová",J209,0)</f>
        <v>0</v>
      </c>
      <c r="BJ209" s="19" t="s">
        <v>87</v>
      </c>
      <c r="BK209" s="190">
        <f>ROUND(I209*H209,2)</f>
        <v>0</v>
      </c>
      <c r="BL209" s="19" t="s">
        <v>235</v>
      </c>
      <c r="BM209" s="189" t="s">
        <v>4707</v>
      </c>
    </row>
    <row r="210" s="2" customFormat="1">
      <c r="A210" s="38"/>
      <c r="B210" s="39"/>
      <c r="C210" s="38"/>
      <c r="D210" s="191" t="s">
        <v>237</v>
      </c>
      <c r="E210" s="38"/>
      <c r="F210" s="192" t="s">
        <v>3640</v>
      </c>
      <c r="G210" s="38"/>
      <c r="H210" s="38"/>
      <c r="I210" s="193"/>
      <c r="J210" s="38"/>
      <c r="K210" s="38"/>
      <c r="L210" s="39"/>
      <c r="M210" s="194"/>
      <c r="N210" s="195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237</v>
      </c>
      <c r="AU210" s="19" t="s">
        <v>89</v>
      </c>
    </row>
    <row r="211" s="2" customFormat="1">
      <c r="A211" s="38"/>
      <c r="B211" s="39"/>
      <c r="C211" s="38"/>
      <c r="D211" s="199" t="s">
        <v>397</v>
      </c>
      <c r="E211" s="38"/>
      <c r="F211" s="200" t="s">
        <v>3641</v>
      </c>
      <c r="G211" s="38"/>
      <c r="H211" s="38"/>
      <c r="I211" s="193"/>
      <c r="J211" s="38"/>
      <c r="K211" s="38"/>
      <c r="L211" s="39"/>
      <c r="M211" s="194"/>
      <c r="N211" s="195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397</v>
      </c>
      <c r="AU211" s="19" t="s">
        <v>89</v>
      </c>
    </row>
    <row r="212" s="15" customFormat="1">
      <c r="A212" s="15"/>
      <c r="B212" s="221"/>
      <c r="C212" s="15"/>
      <c r="D212" s="191" t="s">
        <v>519</v>
      </c>
      <c r="E212" s="222" t="s">
        <v>1</v>
      </c>
      <c r="F212" s="223" t="s">
        <v>3615</v>
      </c>
      <c r="G212" s="15"/>
      <c r="H212" s="222" t="s">
        <v>1</v>
      </c>
      <c r="I212" s="224"/>
      <c r="J212" s="15"/>
      <c r="K212" s="15"/>
      <c r="L212" s="221"/>
      <c r="M212" s="225"/>
      <c r="N212" s="226"/>
      <c r="O212" s="226"/>
      <c r="P212" s="226"/>
      <c r="Q212" s="226"/>
      <c r="R212" s="226"/>
      <c r="S212" s="226"/>
      <c r="T212" s="227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22" t="s">
        <v>519</v>
      </c>
      <c r="AU212" s="222" t="s">
        <v>89</v>
      </c>
      <c r="AV212" s="15" t="s">
        <v>87</v>
      </c>
      <c r="AW212" s="15" t="s">
        <v>35</v>
      </c>
      <c r="AX212" s="15" t="s">
        <v>79</v>
      </c>
      <c r="AY212" s="222" t="s">
        <v>230</v>
      </c>
    </row>
    <row r="213" s="13" customFormat="1">
      <c r="A213" s="13"/>
      <c r="B213" s="205"/>
      <c r="C213" s="13"/>
      <c r="D213" s="191" t="s">
        <v>519</v>
      </c>
      <c r="E213" s="206" t="s">
        <v>1</v>
      </c>
      <c r="F213" s="207" t="s">
        <v>4696</v>
      </c>
      <c r="G213" s="13"/>
      <c r="H213" s="208">
        <v>326.43000000000001</v>
      </c>
      <c r="I213" s="209"/>
      <c r="J213" s="13"/>
      <c r="K213" s="13"/>
      <c r="L213" s="205"/>
      <c r="M213" s="210"/>
      <c r="N213" s="211"/>
      <c r="O213" s="211"/>
      <c r="P213" s="211"/>
      <c r="Q213" s="211"/>
      <c r="R213" s="211"/>
      <c r="S213" s="211"/>
      <c r="T213" s="21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06" t="s">
        <v>519</v>
      </c>
      <c r="AU213" s="206" t="s">
        <v>89</v>
      </c>
      <c r="AV213" s="13" t="s">
        <v>89</v>
      </c>
      <c r="AW213" s="13" t="s">
        <v>35</v>
      </c>
      <c r="AX213" s="13" t="s">
        <v>79</v>
      </c>
      <c r="AY213" s="206" t="s">
        <v>230</v>
      </c>
    </row>
    <row r="214" s="14" customFormat="1">
      <c r="A214" s="14"/>
      <c r="B214" s="213"/>
      <c r="C214" s="14"/>
      <c r="D214" s="191" t="s">
        <v>519</v>
      </c>
      <c r="E214" s="214" t="s">
        <v>1</v>
      </c>
      <c r="F214" s="215" t="s">
        <v>534</v>
      </c>
      <c r="G214" s="14"/>
      <c r="H214" s="216">
        <v>326.43000000000001</v>
      </c>
      <c r="I214" s="217"/>
      <c r="J214" s="14"/>
      <c r="K214" s="14"/>
      <c r="L214" s="213"/>
      <c r="M214" s="218"/>
      <c r="N214" s="219"/>
      <c r="O214" s="219"/>
      <c r="P214" s="219"/>
      <c r="Q214" s="219"/>
      <c r="R214" s="219"/>
      <c r="S214" s="219"/>
      <c r="T214" s="22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14" t="s">
        <v>519</v>
      </c>
      <c r="AU214" s="214" t="s">
        <v>89</v>
      </c>
      <c r="AV214" s="14" t="s">
        <v>235</v>
      </c>
      <c r="AW214" s="14" t="s">
        <v>35</v>
      </c>
      <c r="AX214" s="14" t="s">
        <v>79</v>
      </c>
      <c r="AY214" s="214" t="s">
        <v>230</v>
      </c>
    </row>
    <row r="215" s="13" customFormat="1">
      <c r="A215" s="13"/>
      <c r="B215" s="205"/>
      <c r="C215" s="13"/>
      <c r="D215" s="191" t="s">
        <v>519</v>
      </c>
      <c r="E215" s="206" t="s">
        <v>1</v>
      </c>
      <c r="F215" s="207" t="s">
        <v>4702</v>
      </c>
      <c r="G215" s="13"/>
      <c r="H215" s="208">
        <v>32.643000000000001</v>
      </c>
      <c r="I215" s="209"/>
      <c r="J215" s="13"/>
      <c r="K215" s="13"/>
      <c r="L215" s="205"/>
      <c r="M215" s="210"/>
      <c r="N215" s="211"/>
      <c r="O215" s="211"/>
      <c r="P215" s="211"/>
      <c r="Q215" s="211"/>
      <c r="R215" s="211"/>
      <c r="S215" s="211"/>
      <c r="T215" s="21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06" t="s">
        <v>519</v>
      </c>
      <c r="AU215" s="206" t="s">
        <v>89</v>
      </c>
      <c r="AV215" s="13" t="s">
        <v>89</v>
      </c>
      <c r="AW215" s="13" t="s">
        <v>35</v>
      </c>
      <c r="AX215" s="13" t="s">
        <v>79</v>
      </c>
      <c r="AY215" s="206" t="s">
        <v>230</v>
      </c>
    </row>
    <row r="216" s="14" customFormat="1">
      <c r="A216" s="14"/>
      <c r="B216" s="213"/>
      <c r="C216" s="14"/>
      <c r="D216" s="191" t="s">
        <v>519</v>
      </c>
      <c r="E216" s="214" t="s">
        <v>1</v>
      </c>
      <c r="F216" s="215" t="s">
        <v>534</v>
      </c>
      <c r="G216" s="14"/>
      <c r="H216" s="216">
        <v>32.643000000000001</v>
      </c>
      <c r="I216" s="217"/>
      <c r="J216" s="14"/>
      <c r="K216" s="14"/>
      <c r="L216" s="213"/>
      <c r="M216" s="218"/>
      <c r="N216" s="219"/>
      <c r="O216" s="219"/>
      <c r="P216" s="219"/>
      <c r="Q216" s="219"/>
      <c r="R216" s="219"/>
      <c r="S216" s="219"/>
      <c r="T216" s="220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14" t="s">
        <v>519</v>
      </c>
      <c r="AU216" s="214" t="s">
        <v>89</v>
      </c>
      <c r="AV216" s="14" t="s">
        <v>235</v>
      </c>
      <c r="AW216" s="14" t="s">
        <v>35</v>
      </c>
      <c r="AX216" s="14" t="s">
        <v>87</v>
      </c>
      <c r="AY216" s="214" t="s">
        <v>230</v>
      </c>
    </row>
    <row r="217" s="2" customFormat="1" ht="21.75" customHeight="1">
      <c r="A217" s="38"/>
      <c r="B217" s="177"/>
      <c r="C217" s="178" t="s">
        <v>281</v>
      </c>
      <c r="D217" s="178" t="s">
        <v>231</v>
      </c>
      <c r="E217" s="179" t="s">
        <v>1991</v>
      </c>
      <c r="F217" s="180" t="s">
        <v>1992</v>
      </c>
      <c r="G217" s="181" t="s">
        <v>578</v>
      </c>
      <c r="H217" s="182">
        <v>8.1609999999999996</v>
      </c>
      <c r="I217" s="183"/>
      <c r="J217" s="184">
        <f>ROUND(I217*H217,2)</f>
        <v>0</v>
      </c>
      <c r="K217" s="180" t="s">
        <v>515</v>
      </c>
      <c r="L217" s="39"/>
      <c r="M217" s="185" t="s">
        <v>1</v>
      </c>
      <c r="N217" s="186" t="s">
        <v>44</v>
      </c>
      <c r="O217" s="77"/>
      <c r="P217" s="187">
        <f>O217*H217</f>
        <v>0</v>
      </c>
      <c r="Q217" s="187">
        <v>0</v>
      </c>
      <c r="R217" s="187">
        <f>Q217*H217</f>
        <v>0</v>
      </c>
      <c r="S217" s="187">
        <v>0</v>
      </c>
      <c r="T217" s="188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89" t="s">
        <v>235</v>
      </c>
      <c r="AT217" s="189" t="s">
        <v>231</v>
      </c>
      <c r="AU217" s="189" t="s">
        <v>89</v>
      </c>
      <c r="AY217" s="19" t="s">
        <v>230</v>
      </c>
      <c r="BE217" s="190">
        <f>IF(N217="základní",J217,0)</f>
        <v>0</v>
      </c>
      <c r="BF217" s="190">
        <f>IF(N217="snížená",J217,0)</f>
        <v>0</v>
      </c>
      <c r="BG217" s="190">
        <f>IF(N217="zákl. přenesená",J217,0)</f>
        <v>0</v>
      </c>
      <c r="BH217" s="190">
        <f>IF(N217="sníž. přenesená",J217,0)</f>
        <v>0</v>
      </c>
      <c r="BI217" s="190">
        <f>IF(N217="nulová",J217,0)</f>
        <v>0</v>
      </c>
      <c r="BJ217" s="19" t="s">
        <v>87</v>
      </c>
      <c r="BK217" s="190">
        <f>ROUND(I217*H217,2)</f>
        <v>0</v>
      </c>
      <c r="BL217" s="19" t="s">
        <v>235</v>
      </c>
      <c r="BM217" s="189" t="s">
        <v>4708</v>
      </c>
    </row>
    <row r="218" s="2" customFormat="1">
      <c r="A218" s="38"/>
      <c r="B218" s="39"/>
      <c r="C218" s="38"/>
      <c r="D218" s="191" t="s">
        <v>237</v>
      </c>
      <c r="E218" s="38"/>
      <c r="F218" s="192" t="s">
        <v>1994</v>
      </c>
      <c r="G218" s="38"/>
      <c r="H218" s="38"/>
      <c r="I218" s="193"/>
      <c r="J218" s="38"/>
      <c r="K218" s="38"/>
      <c r="L218" s="39"/>
      <c r="M218" s="194"/>
      <c r="N218" s="195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237</v>
      </c>
      <c r="AU218" s="19" t="s">
        <v>89</v>
      </c>
    </row>
    <row r="219" s="2" customFormat="1">
      <c r="A219" s="38"/>
      <c r="B219" s="39"/>
      <c r="C219" s="38"/>
      <c r="D219" s="199" t="s">
        <v>397</v>
      </c>
      <c r="E219" s="38"/>
      <c r="F219" s="200" t="s">
        <v>1995</v>
      </c>
      <c r="G219" s="38"/>
      <c r="H219" s="38"/>
      <c r="I219" s="193"/>
      <c r="J219" s="38"/>
      <c r="K219" s="38"/>
      <c r="L219" s="39"/>
      <c r="M219" s="194"/>
      <c r="N219" s="195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397</v>
      </c>
      <c r="AU219" s="19" t="s">
        <v>89</v>
      </c>
    </row>
    <row r="220" s="15" customFormat="1">
      <c r="A220" s="15"/>
      <c r="B220" s="221"/>
      <c r="C220" s="15"/>
      <c r="D220" s="191" t="s">
        <v>519</v>
      </c>
      <c r="E220" s="222" t="s">
        <v>1</v>
      </c>
      <c r="F220" s="223" t="s">
        <v>3615</v>
      </c>
      <c r="G220" s="15"/>
      <c r="H220" s="222" t="s">
        <v>1</v>
      </c>
      <c r="I220" s="224"/>
      <c r="J220" s="15"/>
      <c r="K220" s="15"/>
      <c r="L220" s="221"/>
      <c r="M220" s="225"/>
      <c r="N220" s="226"/>
      <c r="O220" s="226"/>
      <c r="P220" s="226"/>
      <c r="Q220" s="226"/>
      <c r="R220" s="226"/>
      <c r="S220" s="226"/>
      <c r="T220" s="227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22" t="s">
        <v>519</v>
      </c>
      <c r="AU220" s="222" t="s">
        <v>89</v>
      </c>
      <c r="AV220" s="15" t="s">
        <v>87</v>
      </c>
      <c r="AW220" s="15" t="s">
        <v>35</v>
      </c>
      <c r="AX220" s="15" t="s">
        <v>79</v>
      </c>
      <c r="AY220" s="222" t="s">
        <v>230</v>
      </c>
    </row>
    <row r="221" s="13" customFormat="1">
      <c r="A221" s="13"/>
      <c r="B221" s="205"/>
      <c r="C221" s="13"/>
      <c r="D221" s="191" t="s">
        <v>519</v>
      </c>
      <c r="E221" s="206" t="s">
        <v>1</v>
      </c>
      <c r="F221" s="207" t="s">
        <v>4699</v>
      </c>
      <c r="G221" s="13"/>
      <c r="H221" s="208">
        <v>81.608000000000004</v>
      </c>
      <c r="I221" s="209"/>
      <c r="J221" s="13"/>
      <c r="K221" s="13"/>
      <c r="L221" s="205"/>
      <c r="M221" s="210"/>
      <c r="N221" s="211"/>
      <c r="O221" s="211"/>
      <c r="P221" s="211"/>
      <c r="Q221" s="211"/>
      <c r="R221" s="211"/>
      <c r="S221" s="211"/>
      <c r="T221" s="21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06" t="s">
        <v>519</v>
      </c>
      <c r="AU221" s="206" t="s">
        <v>89</v>
      </c>
      <c r="AV221" s="13" t="s">
        <v>89</v>
      </c>
      <c r="AW221" s="13" t="s">
        <v>35</v>
      </c>
      <c r="AX221" s="13" t="s">
        <v>79</v>
      </c>
      <c r="AY221" s="206" t="s">
        <v>230</v>
      </c>
    </row>
    <row r="222" s="14" customFormat="1">
      <c r="A222" s="14"/>
      <c r="B222" s="213"/>
      <c r="C222" s="14"/>
      <c r="D222" s="191" t="s">
        <v>519</v>
      </c>
      <c r="E222" s="214" t="s">
        <v>1</v>
      </c>
      <c r="F222" s="215" t="s">
        <v>534</v>
      </c>
      <c r="G222" s="14"/>
      <c r="H222" s="216">
        <v>81.608000000000004</v>
      </c>
      <c r="I222" s="217"/>
      <c r="J222" s="14"/>
      <c r="K222" s="14"/>
      <c r="L222" s="213"/>
      <c r="M222" s="218"/>
      <c r="N222" s="219"/>
      <c r="O222" s="219"/>
      <c r="P222" s="219"/>
      <c r="Q222" s="219"/>
      <c r="R222" s="219"/>
      <c r="S222" s="219"/>
      <c r="T222" s="22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14" t="s">
        <v>519</v>
      </c>
      <c r="AU222" s="214" t="s">
        <v>89</v>
      </c>
      <c r="AV222" s="14" t="s">
        <v>235</v>
      </c>
      <c r="AW222" s="14" t="s">
        <v>35</v>
      </c>
      <c r="AX222" s="14" t="s">
        <v>79</v>
      </c>
      <c r="AY222" s="214" t="s">
        <v>230</v>
      </c>
    </row>
    <row r="223" s="13" customFormat="1">
      <c r="A223" s="13"/>
      <c r="B223" s="205"/>
      <c r="C223" s="13"/>
      <c r="D223" s="191" t="s">
        <v>519</v>
      </c>
      <c r="E223" s="206" t="s">
        <v>1</v>
      </c>
      <c r="F223" s="207" t="s">
        <v>4704</v>
      </c>
      <c r="G223" s="13"/>
      <c r="H223" s="208">
        <v>8.1609999999999996</v>
      </c>
      <c r="I223" s="209"/>
      <c r="J223" s="13"/>
      <c r="K223" s="13"/>
      <c r="L223" s="205"/>
      <c r="M223" s="210"/>
      <c r="N223" s="211"/>
      <c r="O223" s="211"/>
      <c r="P223" s="211"/>
      <c r="Q223" s="211"/>
      <c r="R223" s="211"/>
      <c r="S223" s="211"/>
      <c r="T223" s="21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06" t="s">
        <v>519</v>
      </c>
      <c r="AU223" s="206" t="s">
        <v>89</v>
      </c>
      <c r="AV223" s="13" t="s">
        <v>89</v>
      </c>
      <c r="AW223" s="13" t="s">
        <v>35</v>
      </c>
      <c r="AX223" s="13" t="s">
        <v>79</v>
      </c>
      <c r="AY223" s="206" t="s">
        <v>230</v>
      </c>
    </row>
    <row r="224" s="14" customFormat="1">
      <c r="A224" s="14"/>
      <c r="B224" s="213"/>
      <c r="C224" s="14"/>
      <c r="D224" s="191" t="s">
        <v>519</v>
      </c>
      <c r="E224" s="214" t="s">
        <v>1</v>
      </c>
      <c r="F224" s="215" t="s">
        <v>534</v>
      </c>
      <c r="G224" s="14"/>
      <c r="H224" s="216">
        <v>8.1609999999999996</v>
      </c>
      <c r="I224" s="217"/>
      <c r="J224" s="14"/>
      <c r="K224" s="14"/>
      <c r="L224" s="213"/>
      <c r="M224" s="218"/>
      <c r="N224" s="219"/>
      <c r="O224" s="219"/>
      <c r="P224" s="219"/>
      <c r="Q224" s="219"/>
      <c r="R224" s="219"/>
      <c r="S224" s="219"/>
      <c r="T224" s="220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14" t="s">
        <v>519</v>
      </c>
      <c r="AU224" s="214" t="s">
        <v>89</v>
      </c>
      <c r="AV224" s="14" t="s">
        <v>235</v>
      </c>
      <c r="AW224" s="14" t="s">
        <v>35</v>
      </c>
      <c r="AX224" s="14" t="s">
        <v>87</v>
      </c>
      <c r="AY224" s="214" t="s">
        <v>230</v>
      </c>
    </row>
    <row r="225" s="2" customFormat="1" ht="16.5" customHeight="1">
      <c r="A225" s="38"/>
      <c r="B225" s="177"/>
      <c r="C225" s="178" t="s">
        <v>285</v>
      </c>
      <c r="D225" s="178" t="s">
        <v>231</v>
      </c>
      <c r="E225" s="179" t="s">
        <v>667</v>
      </c>
      <c r="F225" s="180" t="s">
        <v>668</v>
      </c>
      <c r="G225" s="181" t="s">
        <v>514</v>
      </c>
      <c r="H225" s="182">
        <v>163.215</v>
      </c>
      <c r="I225" s="183"/>
      <c r="J225" s="184">
        <f>ROUND(I225*H225,2)</f>
        <v>0</v>
      </c>
      <c r="K225" s="180" t="s">
        <v>515</v>
      </c>
      <c r="L225" s="39"/>
      <c r="M225" s="185" t="s">
        <v>1</v>
      </c>
      <c r="N225" s="186" t="s">
        <v>44</v>
      </c>
      <c r="O225" s="77"/>
      <c r="P225" s="187">
        <f>O225*H225</f>
        <v>0</v>
      </c>
      <c r="Q225" s="187">
        <v>0.00058</v>
      </c>
      <c r="R225" s="187">
        <f>Q225*H225</f>
        <v>0.094664700000000004</v>
      </c>
      <c r="S225" s="187">
        <v>0</v>
      </c>
      <c r="T225" s="188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89" t="s">
        <v>235</v>
      </c>
      <c r="AT225" s="189" t="s">
        <v>231</v>
      </c>
      <c r="AU225" s="189" t="s">
        <v>89</v>
      </c>
      <c r="AY225" s="19" t="s">
        <v>230</v>
      </c>
      <c r="BE225" s="190">
        <f>IF(N225="základní",J225,0)</f>
        <v>0</v>
      </c>
      <c r="BF225" s="190">
        <f>IF(N225="snížená",J225,0)</f>
        <v>0</v>
      </c>
      <c r="BG225" s="190">
        <f>IF(N225="zákl. přenesená",J225,0)</f>
        <v>0</v>
      </c>
      <c r="BH225" s="190">
        <f>IF(N225="sníž. přenesená",J225,0)</f>
        <v>0</v>
      </c>
      <c r="BI225" s="190">
        <f>IF(N225="nulová",J225,0)</f>
        <v>0</v>
      </c>
      <c r="BJ225" s="19" t="s">
        <v>87</v>
      </c>
      <c r="BK225" s="190">
        <f>ROUND(I225*H225,2)</f>
        <v>0</v>
      </c>
      <c r="BL225" s="19" t="s">
        <v>235</v>
      </c>
      <c r="BM225" s="189" t="s">
        <v>4709</v>
      </c>
    </row>
    <row r="226" s="2" customFormat="1">
      <c r="A226" s="38"/>
      <c r="B226" s="39"/>
      <c r="C226" s="38"/>
      <c r="D226" s="191" t="s">
        <v>237</v>
      </c>
      <c r="E226" s="38"/>
      <c r="F226" s="192" t="s">
        <v>670</v>
      </c>
      <c r="G226" s="38"/>
      <c r="H226" s="38"/>
      <c r="I226" s="193"/>
      <c r="J226" s="38"/>
      <c r="K226" s="38"/>
      <c r="L226" s="39"/>
      <c r="M226" s="194"/>
      <c r="N226" s="195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237</v>
      </c>
      <c r="AU226" s="19" t="s">
        <v>89</v>
      </c>
    </row>
    <row r="227" s="2" customFormat="1">
      <c r="A227" s="38"/>
      <c r="B227" s="39"/>
      <c r="C227" s="38"/>
      <c r="D227" s="199" t="s">
        <v>397</v>
      </c>
      <c r="E227" s="38"/>
      <c r="F227" s="200" t="s">
        <v>671</v>
      </c>
      <c r="G227" s="38"/>
      <c r="H227" s="38"/>
      <c r="I227" s="193"/>
      <c r="J227" s="38"/>
      <c r="K227" s="38"/>
      <c r="L227" s="39"/>
      <c r="M227" s="194"/>
      <c r="N227" s="195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397</v>
      </c>
      <c r="AU227" s="19" t="s">
        <v>89</v>
      </c>
    </row>
    <row r="228" s="15" customFormat="1">
      <c r="A228" s="15"/>
      <c r="B228" s="221"/>
      <c r="C228" s="15"/>
      <c r="D228" s="191" t="s">
        <v>519</v>
      </c>
      <c r="E228" s="222" t="s">
        <v>1</v>
      </c>
      <c r="F228" s="223" t="s">
        <v>3615</v>
      </c>
      <c r="G228" s="15"/>
      <c r="H228" s="222" t="s">
        <v>1</v>
      </c>
      <c r="I228" s="224"/>
      <c r="J228" s="15"/>
      <c r="K228" s="15"/>
      <c r="L228" s="221"/>
      <c r="M228" s="225"/>
      <c r="N228" s="226"/>
      <c r="O228" s="226"/>
      <c r="P228" s="226"/>
      <c r="Q228" s="226"/>
      <c r="R228" s="226"/>
      <c r="S228" s="226"/>
      <c r="T228" s="227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22" t="s">
        <v>519</v>
      </c>
      <c r="AU228" s="222" t="s">
        <v>89</v>
      </c>
      <c r="AV228" s="15" t="s">
        <v>87</v>
      </c>
      <c r="AW228" s="15" t="s">
        <v>35</v>
      </c>
      <c r="AX228" s="15" t="s">
        <v>79</v>
      </c>
      <c r="AY228" s="222" t="s">
        <v>230</v>
      </c>
    </row>
    <row r="229" s="13" customFormat="1">
      <c r="A229" s="13"/>
      <c r="B229" s="205"/>
      <c r="C229" s="13"/>
      <c r="D229" s="191" t="s">
        <v>519</v>
      </c>
      <c r="E229" s="206" t="s">
        <v>1</v>
      </c>
      <c r="F229" s="207" t="s">
        <v>4710</v>
      </c>
      <c r="G229" s="13"/>
      <c r="H229" s="208">
        <v>163.215</v>
      </c>
      <c r="I229" s="209"/>
      <c r="J229" s="13"/>
      <c r="K229" s="13"/>
      <c r="L229" s="205"/>
      <c r="M229" s="210"/>
      <c r="N229" s="211"/>
      <c r="O229" s="211"/>
      <c r="P229" s="211"/>
      <c r="Q229" s="211"/>
      <c r="R229" s="211"/>
      <c r="S229" s="211"/>
      <c r="T229" s="21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06" t="s">
        <v>519</v>
      </c>
      <c r="AU229" s="206" t="s">
        <v>89</v>
      </c>
      <c r="AV229" s="13" t="s">
        <v>89</v>
      </c>
      <c r="AW229" s="13" t="s">
        <v>35</v>
      </c>
      <c r="AX229" s="13" t="s">
        <v>79</v>
      </c>
      <c r="AY229" s="206" t="s">
        <v>230</v>
      </c>
    </row>
    <row r="230" s="14" customFormat="1">
      <c r="A230" s="14"/>
      <c r="B230" s="213"/>
      <c r="C230" s="14"/>
      <c r="D230" s="191" t="s">
        <v>519</v>
      </c>
      <c r="E230" s="214" t="s">
        <v>1</v>
      </c>
      <c r="F230" s="215" t="s">
        <v>534</v>
      </c>
      <c r="G230" s="14"/>
      <c r="H230" s="216">
        <v>163.215</v>
      </c>
      <c r="I230" s="217"/>
      <c r="J230" s="14"/>
      <c r="K230" s="14"/>
      <c r="L230" s="213"/>
      <c r="M230" s="218"/>
      <c r="N230" s="219"/>
      <c r="O230" s="219"/>
      <c r="P230" s="219"/>
      <c r="Q230" s="219"/>
      <c r="R230" s="219"/>
      <c r="S230" s="219"/>
      <c r="T230" s="220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14" t="s">
        <v>519</v>
      </c>
      <c r="AU230" s="214" t="s">
        <v>89</v>
      </c>
      <c r="AV230" s="14" t="s">
        <v>235</v>
      </c>
      <c r="AW230" s="14" t="s">
        <v>35</v>
      </c>
      <c r="AX230" s="14" t="s">
        <v>87</v>
      </c>
      <c r="AY230" s="214" t="s">
        <v>230</v>
      </c>
    </row>
    <row r="231" s="2" customFormat="1" ht="16.5" customHeight="1">
      <c r="A231" s="38"/>
      <c r="B231" s="177"/>
      <c r="C231" s="178" t="s">
        <v>289</v>
      </c>
      <c r="D231" s="178" t="s">
        <v>231</v>
      </c>
      <c r="E231" s="179" t="s">
        <v>673</v>
      </c>
      <c r="F231" s="180" t="s">
        <v>674</v>
      </c>
      <c r="G231" s="181" t="s">
        <v>514</v>
      </c>
      <c r="H231" s="182">
        <v>163.215</v>
      </c>
      <c r="I231" s="183"/>
      <c r="J231" s="184">
        <f>ROUND(I231*H231,2)</f>
        <v>0</v>
      </c>
      <c r="K231" s="180" t="s">
        <v>515</v>
      </c>
      <c r="L231" s="39"/>
      <c r="M231" s="185" t="s">
        <v>1</v>
      </c>
      <c r="N231" s="186" t="s">
        <v>44</v>
      </c>
      <c r="O231" s="77"/>
      <c r="P231" s="187">
        <f>O231*H231</f>
        <v>0</v>
      </c>
      <c r="Q231" s="187">
        <v>0</v>
      </c>
      <c r="R231" s="187">
        <f>Q231*H231</f>
        <v>0</v>
      </c>
      <c r="S231" s="187">
        <v>0</v>
      </c>
      <c r="T231" s="188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89" t="s">
        <v>235</v>
      </c>
      <c r="AT231" s="189" t="s">
        <v>231</v>
      </c>
      <c r="AU231" s="189" t="s">
        <v>89</v>
      </c>
      <c r="AY231" s="19" t="s">
        <v>230</v>
      </c>
      <c r="BE231" s="190">
        <f>IF(N231="základní",J231,0)</f>
        <v>0</v>
      </c>
      <c r="BF231" s="190">
        <f>IF(N231="snížená",J231,0)</f>
        <v>0</v>
      </c>
      <c r="BG231" s="190">
        <f>IF(N231="zákl. přenesená",J231,0)</f>
        <v>0</v>
      </c>
      <c r="BH231" s="190">
        <f>IF(N231="sníž. přenesená",J231,0)</f>
        <v>0</v>
      </c>
      <c r="BI231" s="190">
        <f>IF(N231="nulová",J231,0)</f>
        <v>0</v>
      </c>
      <c r="BJ231" s="19" t="s">
        <v>87</v>
      </c>
      <c r="BK231" s="190">
        <f>ROUND(I231*H231,2)</f>
        <v>0</v>
      </c>
      <c r="BL231" s="19" t="s">
        <v>235</v>
      </c>
      <c r="BM231" s="189" t="s">
        <v>4711</v>
      </c>
    </row>
    <row r="232" s="2" customFormat="1">
      <c r="A232" s="38"/>
      <c r="B232" s="39"/>
      <c r="C232" s="38"/>
      <c r="D232" s="191" t="s">
        <v>237</v>
      </c>
      <c r="E232" s="38"/>
      <c r="F232" s="192" t="s">
        <v>676</v>
      </c>
      <c r="G232" s="38"/>
      <c r="H232" s="38"/>
      <c r="I232" s="193"/>
      <c r="J232" s="38"/>
      <c r="K232" s="38"/>
      <c r="L232" s="39"/>
      <c r="M232" s="194"/>
      <c r="N232" s="195"/>
      <c r="O232" s="77"/>
      <c r="P232" s="77"/>
      <c r="Q232" s="77"/>
      <c r="R232" s="77"/>
      <c r="S232" s="77"/>
      <c r="T232" s="7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T232" s="19" t="s">
        <v>237</v>
      </c>
      <c r="AU232" s="19" t="s">
        <v>89</v>
      </c>
    </row>
    <row r="233" s="2" customFormat="1">
      <c r="A233" s="38"/>
      <c r="B233" s="39"/>
      <c r="C233" s="38"/>
      <c r="D233" s="199" t="s">
        <v>397</v>
      </c>
      <c r="E233" s="38"/>
      <c r="F233" s="200" t="s">
        <v>677</v>
      </c>
      <c r="G233" s="38"/>
      <c r="H233" s="38"/>
      <c r="I233" s="193"/>
      <c r="J233" s="38"/>
      <c r="K233" s="38"/>
      <c r="L233" s="39"/>
      <c r="M233" s="194"/>
      <c r="N233" s="195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397</v>
      </c>
      <c r="AU233" s="19" t="s">
        <v>89</v>
      </c>
    </row>
    <row r="234" s="2" customFormat="1" ht="21.75" customHeight="1">
      <c r="A234" s="38"/>
      <c r="B234" s="177"/>
      <c r="C234" s="178" t="s">
        <v>293</v>
      </c>
      <c r="D234" s="178" t="s">
        <v>231</v>
      </c>
      <c r="E234" s="179" t="s">
        <v>679</v>
      </c>
      <c r="F234" s="180" t="s">
        <v>680</v>
      </c>
      <c r="G234" s="181" t="s">
        <v>578</v>
      </c>
      <c r="H234" s="182">
        <v>54</v>
      </c>
      <c r="I234" s="183"/>
      <c r="J234" s="184">
        <f>ROUND(I234*H234,2)</f>
        <v>0</v>
      </c>
      <c r="K234" s="180" t="s">
        <v>515</v>
      </c>
      <c r="L234" s="39"/>
      <c r="M234" s="185" t="s">
        <v>1</v>
      </c>
      <c r="N234" s="186" t="s">
        <v>44</v>
      </c>
      <c r="O234" s="77"/>
      <c r="P234" s="187">
        <f>O234*H234</f>
        <v>0</v>
      </c>
      <c r="Q234" s="187">
        <v>0</v>
      </c>
      <c r="R234" s="187">
        <f>Q234*H234</f>
        <v>0</v>
      </c>
      <c r="S234" s="187">
        <v>0</v>
      </c>
      <c r="T234" s="188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89" t="s">
        <v>235</v>
      </c>
      <c r="AT234" s="189" t="s">
        <v>231</v>
      </c>
      <c r="AU234" s="189" t="s">
        <v>89</v>
      </c>
      <c r="AY234" s="19" t="s">
        <v>230</v>
      </c>
      <c r="BE234" s="190">
        <f>IF(N234="základní",J234,0)</f>
        <v>0</v>
      </c>
      <c r="BF234" s="190">
        <f>IF(N234="snížená",J234,0)</f>
        <v>0</v>
      </c>
      <c r="BG234" s="190">
        <f>IF(N234="zákl. přenesená",J234,0)</f>
        <v>0</v>
      </c>
      <c r="BH234" s="190">
        <f>IF(N234="sníž. přenesená",J234,0)</f>
        <v>0</v>
      </c>
      <c r="BI234" s="190">
        <f>IF(N234="nulová",J234,0)</f>
        <v>0</v>
      </c>
      <c r="BJ234" s="19" t="s">
        <v>87</v>
      </c>
      <c r="BK234" s="190">
        <f>ROUND(I234*H234,2)</f>
        <v>0</v>
      </c>
      <c r="BL234" s="19" t="s">
        <v>235</v>
      </c>
      <c r="BM234" s="189" t="s">
        <v>4712</v>
      </c>
    </row>
    <row r="235" s="2" customFormat="1">
      <c r="A235" s="38"/>
      <c r="B235" s="39"/>
      <c r="C235" s="38"/>
      <c r="D235" s="191" t="s">
        <v>237</v>
      </c>
      <c r="E235" s="38"/>
      <c r="F235" s="192" t="s">
        <v>682</v>
      </c>
      <c r="G235" s="38"/>
      <c r="H235" s="38"/>
      <c r="I235" s="193"/>
      <c r="J235" s="38"/>
      <c r="K235" s="38"/>
      <c r="L235" s="39"/>
      <c r="M235" s="194"/>
      <c r="N235" s="195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237</v>
      </c>
      <c r="AU235" s="19" t="s">
        <v>89</v>
      </c>
    </row>
    <row r="236" s="2" customFormat="1">
      <c r="A236" s="38"/>
      <c r="B236" s="39"/>
      <c r="C236" s="38"/>
      <c r="D236" s="199" t="s">
        <v>397</v>
      </c>
      <c r="E236" s="38"/>
      <c r="F236" s="200" t="s">
        <v>683</v>
      </c>
      <c r="G236" s="38"/>
      <c r="H236" s="38"/>
      <c r="I236" s="193"/>
      <c r="J236" s="38"/>
      <c r="K236" s="38"/>
      <c r="L236" s="39"/>
      <c r="M236" s="194"/>
      <c r="N236" s="195"/>
      <c r="O236" s="77"/>
      <c r="P236" s="77"/>
      <c r="Q236" s="77"/>
      <c r="R236" s="77"/>
      <c r="S236" s="77"/>
      <c r="T236" s="7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T236" s="19" t="s">
        <v>397</v>
      </c>
      <c r="AU236" s="19" t="s">
        <v>89</v>
      </c>
    </row>
    <row r="237" s="15" customFormat="1">
      <c r="A237" s="15"/>
      <c r="B237" s="221"/>
      <c r="C237" s="15"/>
      <c r="D237" s="191" t="s">
        <v>519</v>
      </c>
      <c r="E237" s="222" t="s">
        <v>1</v>
      </c>
      <c r="F237" s="223" t="s">
        <v>2036</v>
      </c>
      <c r="G237" s="15"/>
      <c r="H237" s="222" t="s">
        <v>1</v>
      </c>
      <c r="I237" s="224"/>
      <c r="J237" s="15"/>
      <c r="K237" s="15"/>
      <c r="L237" s="221"/>
      <c r="M237" s="225"/>
      <c r="N237" s="226"/>
      <c r="O237" s="226"/>
      <c r="P237" s="226"/>
      <c r="Q237" s="226"/>
      <c r="R237" s="226"/>
      <c r="S237" s="226"/>
      <c r="T237" s="227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22" t="s">
        <v>519</v>
      </c>
      <c r="AU237" s="222" t="s">
        <v>89</v>
      </c>
      <c r="AV237" s="15" t="s">
        <v>87</v>
      </c>
      <c r="AW237" s="15" t="s">
        <v>35</v>
      </c>
      <c r="AX237" s="15" t="s">
        <v>79</v>
      </c>
      <c r="AY237" s="222" t="s">
        <v>230</v>
      </c>
    </row>
    <row r="238" s="13" customFormat="1">
      <c r="A238" s="13"/>
      <c r="B238" s="205"/>
      <c r="C238" s="13"/>
      <c r="D238" s="191" t="s">
        <v>519</v>
      </c>
      <c r="E238" s="206" t="s">
        <v>1</v>
      </c>
      <c r="F238" s="207" t="s">
        <v>4713</v>
      </c>
      <c r="G238" s="13"/>
      <c r="H238" s="208">
        <v>27</v>
      </c>
      <c r="I238" s="209"/>
      <c r="J238" s="13"/>
      <c r="K238" s="13"/>
      <c r="L238" s="205"/>
      <c r="M238" s="210"/>
      <c r="N238" s="211"/>
      <c r="O238" s="211"/>
      <c r="P238" s="211"/>
      <c r="Q238" s="211"/>
      <c r="R238" s="211"/>
      <c r="S238" s="211"/>
      <c r="T238" s="21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06" t="s">
        <v>519</v>
      </c>
      <c r="AU238" s="206" t="s">
        <v>89</v>
      </c>
      <c r="AV238" s="13" t="s">
        <v>89</v>
      </c>
      <c r="AW238" s="13" t="s">
        <v>35</v>
      </c>
      <c r="AX238" s="13" t="s">
        <v>79</v>
      </c>
      <c r="AY238" s="206" t="s">
        <v>230</v>
      </c>
    </row>
    <row r="239" s="16" customFormat="1">
      <c r="A239" s="16"/>
      <c r="B239" s="228"/>
      <c r="C239" s="16"/>
      <c r="D239" s="191" t="s">
        <v>519</v>
      </c>
      <c r="E239" s="229" t="s">
        <v>1</v>
      </c>
      <c r="F239" s="230" t="s">
        <v>685</v>
      </c>
      <c r="G239" s="16"/>
      <c r="H239" s="231">
        <v>27</v>
      </c>
      <c r="I239" s="232"/>
      <c r="J239" s="16"/>
      <c r="K239" s="16"/>
      <c r="L239" s="228"/>
      <c r="M239" s="233"/>
      <c r="N239" s="234"/>
      <c r="O239" s="234"/>
      <c r="P239" s="234"/>
      <c r="Q239" s="234"/>
      <c r="R239" s="234"/>
      <c r="S239" s="234"/>
      <c r="T239" s="235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T239" s="229" t="s">
        <v>519</v>
      </c>
      <c r="AU239" s="229" t="s">
        <v>89</v>
      </c>
      <c r="AV239" s="16" t="s">
        <v>241</v>
      </c>
      <c r="AW239" s="16" t="s">
        <v>35</v>
      </c>
      <c r="AX239" s="16" t="s">
        <v>79</v>
      </c>
      <c r="AY239" s="229" t="s">
        <v>230</v>
      </c>
    </row>
    <row r="240" s="15" customFormat="1">
      <c r="A240" s="15"/>
      <c r="B240" s="221"/>
      <c r="C240" s="15"/>
      <c r="D240" s="191" t="s">
        <v>519</v>
      </c>
      <c r="E240" s="222" t="s">
        <v>1</v>
      </c>
      <c r="F240" s="223" t="s">
        <v>2036</v>
      </c>
      <c r="G240" s="15"/>
      <c r="H240" s="222" t="s">
        <v>1</v>
      </c>
      <c r="I240" s="224"/>
      <c r="J240" s="15"/>
      <c r="K240" s="15"/>
      <c r="L240" s="221"/>
      <c r="M240" s="225"/>
      <c r="N240" s="226"/>
      <c r="O240" s="226"/>
      <c r="P240" s="226"/>
      <c r="Q240" s="226"/>
      <c r="R240" s="226"/>
      <c r="S240" s="226"/>
      <c r="T240" s="227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T240" s="222" t="s">
        <v>519</v>
      </c>
      <c r="AU240" s="222" t="s">
        <v>89</v>
      </c>
      <c r="AV240" s="15" t="s">
        <v>87</v>
      </c>
      <c r="AW240" s="15" t="s">
        <v>35</v>
      </c>
      <c r="AX240" s="15" t="s">
        <v>79</v>
      </c>
      <c r="AY240" s="222" t="s">
        <v>230</v>
      </c>
    </row>
    <row r="241" s="13" customFormat="1">
      <c r="A241" s="13"/>
      <c r="B241" s="205"/>
      <c r="C241" s="13"/>
      <c r="D241" s="191" t="s">
        <v>519</v>
      </c>
      <c r="E241" s="206" t="s">
        <v>1</v>
      </c>
      <c r="F241" s="207" t="s">
        <v>4713</v>
      </c>
      <c r="G241" s="13"/>
      <c r="H241" s="208">
        <v>27</v>
      </c>
      <c r="I241" s="209"/>
      <c r="J241" s="13"/>
      <c r="K241" s="13"/>
      <c r="L241" s="205"/>
      <c r="M241" s="210"/>
      <c r="N241" s="211"/>
      <c r="O241" s="211"/>
      <c r="P241" s="211"/>
      <c r="Q241" s="211"/>
      <c r="R241" s="211"/>
      <c r="S241" s="211"/>
      <c r="T241" s="21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06" t="s">
        <v>519</v>
      </c>
      <c r="AU241" s="206" t="s">
        <v>89</v>
      </c>
      <c r="AV241" s="13" t="s">
        <v>89</v>
      </c>
      <c r="AW241" s="13" t="s">
        <v>35</v>
      </c>
      <c r="AX241" s="13" t="s">
        <v>79</v>
      </c>
      <c r="AY241" s="206" t="s">
        <v>230</v>
      </c>
    </row>
    <row r="242" s="16" customFormat="1">
      <c r="A242" s="16"/>
      <c r="B242" s="228"/>
      <c r="C242" s="16"/>
      <c r="D242" s="191" t="s">
        <v>519</v>
      </c>
      <c r="E242" s="229" t="s">
        <v>1</v>
      </c>
      <c r="F242" s="230" t="s">
        <v>685</v>
      </c>
      <c r="G242" s="16"/>
      <c r="H242" s="231">
        <v>27</v>
      </c>
      <c r="I242" s="232"/>
      <c r="J242" s="16"/>
      <c r="K242" s="16"/>
      <c r="L242" s="228"/>
      <c r="M242" s="233"/>
      <c r="N242" s="234"/>
      <c r="O242" s="234"/>
      <c r="P242" s="234"/>
      <c r="Q242" s="234"/>
      <c r="R242" s="234"/>
      <c r="S242" s="234"/>
      <c r="T242" s="235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T242" s="229" t="s">
        <v>519</v>
      </c>
      <c r="AU242" s="229" t="s">
        <v>89</v>
      </c>
      <c r="AV242" s="16" t="s">
        <v>241</v>
      </c>
      <c r="AW242" s="16" t="s">
        <v>35</v>
      </c>
      <c r="AX242" s="16" t="s">
        <v>79</v>
      </c>
      <c r="AY242" s="229" t="s">
        <v>230</v>
      </c>
    </row>
    <row r="243" s="14" customFormat="1">
      <c r="A243" s="14"/>
      <c r="B243" s="213"/>
      <c r="C243" s="14"/>
      <c r="D243" s="191" t="s">
        <v>519</v>
      </c>
      <c r="E243" s="214" t="s">
        <v>1</v>
      </c>
      <c r="F243" s="215" t="s">
        <v>534</v>
      </c>
      <c r="G243" s="14"/>
      <c r="H243" s="216">
        <v>54</v>
      </c>
      <c r="I243" s="217"/>
      <c r="J243" s="14"/>
      <c r="K243" s="14"/>
      <c r="L243" s="213"/>
      <c r="M243" s="218"/>
      <c r="N243" s="219"/>
      <c r="O243" s="219"/>
      <c r="P243" s="219"/>
      <c r="Q243" s="219"/>
      <c r="R243" s="219"/>
      <c r="S243" s="219"/>
      <c r="T243" s="220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14" t="s">
        <v>519</v>
      </c>
      <c r="AU243" s="214" t="s">
        <v>89</v>
      </c>
      <c r="AV243" s="14" t="s">
        <v>235</v>
      </c>
      <c r="AW243" s="14" t="s">
        <v>35</v>
      </c>
      <c r="AX243" s="14" t="s">
        <v>87</v>
      </c>
      <c r="AY243" s="214" t="s">
        <v>230</v>
      </c>
    </row>
    <row r="244" s="2" customFormat="1" ht="21.75" customHeight="1">
      <c r="A244" s="38"/>
      <c r="B244" s="177"/>
      <c r="C244" s="178" t="s">
        <v>297</v>
      </c>
      <c r="D244" s="178" t="s">
        <v>231</v>
      </c>
      <c r="E244" s="179" t="s">
        <v>689</v>
      </c>
      <c r="F244" s="180" t="s">
        <v>690</v>
      </c>
      <c r="G244" s="181" t="s">
        <v>578</v>
      </c>
      <c r="H244" s="182">
        <v>285.62700000000001</v>
      </c>
      <c r="I244" s="183"/>
      <c r="J244" s="184">
        <f>ROUND(I244*H244,2)</f>
        <v>0</v>
      </c>
      <c r="K244" s="180" t="s">
        <v>515</v>
      </c>
      <c r="L244" s="39"/>
      <c r="M244" s="185" t="s">
        <v>1</v>
      </c>
      <c r="N244" s="186" t="s">
        <v>44</v>
      </c>
      <c r="O244" s="77"/>
      <c r="P244" s="187">
        <f>O244*H244</f>
        <v>0</v>
      </c>
      <c r="Q244" s="187">
        <v>0</v>
      </c>
      <c r="R244" s="187">
        <f>Q244*H244</f>
        <v>0</v>
      </c>
      <c r="S244" s="187">
        <v>0</v>
      </c>
      <c r="T244" s="188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89" t="s">
        <v>235</v>
      </c>
      <c r="AT244" s="189" t="s">
        <v>231</v>
      </c>
      <c r="AU244" s="189" t="s">
        <v>89</v>
      </c>
      <c r="AY244" s="19" t="s">
        <v>230</v>
      </c>
      <c r="BE244" s="190">
        <f>IF(N244="základní",J244,0)</f>
        <v>0</v>
      </c>
      <c r="BF244" s="190">
        <f>IF(N244="snížená",J244,0)</f>
        <v>0</v>
      </c>
      <c r="BG244" s="190">
        <f>IF(N244="zákl. přenesená",J244,0)</f>
        <v>0</v>
      </c>
      <c r="BH244" s="190">
        <f>IF(N244="sníž. přenesená",J244,0)</f>
        <v>0</v>
      </c>
      <c r="BI244" s="190">
        <f>IF(N244="nulová",J244,0)</f>
        <v>0</v>
      </c>
      <c r="BJ244" s="19" t="s">
        <v>87</v>
      </c>
      <c r="BK244" s="190">
        <f>ROUND(I244*H244,2)</f>
        <v>0</v>
      </c>
      <c r="BL244" s="19" t="s">
        <v>235</v>
      </c>
      <c r="BM244" s="189" t="s">
        <v>4714</v>
      </c>
    </row>
    <row r="245" s="2" customFormat="1">
      <c r="A245" s="38"/>
      <c r="B245" s="39"/>
      <c r="C245" s="38"/>
      <c r="D245" s="191" t="s">
        <v>237</v>
      </c>
      <c r="E245" s="38"/>
      <c r="F245" s="192" t="s">
        <v>692</v>
      </c>
      <c r="G245" s="38"/>
      <c r="H245" s="38"/>
      <c r="I245" s="193"/>
      <c r="J245" s="38"/>
      <c r="K245" s="38"/>
      <c r="L245" s="39"/>
      <c r="M245" s="194"/>
      <c r="N245" s="195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237</v>
      </c>
      <c r="AU245" s="19" t="s">
        <v>89</v>
      </c>
    </row>
    <row r="246" s="2" customFormat="1">
      <c r="A246" s="38"/>
      <c r="B246" s="39"/>
      <c r="C246" s="38"/>
      <c r="D246" s="199" t="s">
        <v>397</v>
      </c>
      <c r="E246" s="38"/>
      <c r="F246" s="200" t="s">
        <v>693</v>
      </c>
      <c r="G246" s="38"/>
      <c r="H246" s="38"/>
      <c r="I246" s="193"/>
      <c r="J246" s="38"/>
      <c r="K246" s="38"/>
      <c r="L246" s="39"/>
      <c r="M246" s="194"/>
      <c r="N246" s="195"/>
      <c r="O246" s="77"/>
      <c r="P246" s="77"/>
      <c r="Q246" s="77"/>
      <c r="R246" s="77"/>
      <c r="S246" s="77"/>
      <c r="T246" s="7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T246" s="19" t="s">
        <v>397</v>
      </c>
      <c r="AU246" s="19" t="s">
        <v>89</v>
      </c>
    </row>
    <row r="247" s="15" customFormat="1">
      <c r="A247" s="15"/>
      <c r="B247" s="221"/>
      <c r="C247" s="15"/>
      <c r="D247" s="191" t="s">
        <v>519</v>
      </c>
      <c r="E247" s="222" t="s">
        <v>1</v>
      </c>
      <c r="F247" s="223" t="s">
        <v>2039</v>
      </c>
      <c r="G247" s="15"/>
      <c r="H247" s="222" t="s">
        <v>1</v>
      </c>
      <c r="I247" s="224"/>
      <c r="J247" s="15"/>
      <c r="K247" s="15"/>
      <c r="L247" s="221"/>
      <c r="M247" s="225"/>
      <c r="N247" s="226"/>
      <c r="O247" s="226"/>
      <c r="P247" s="226"/>
      <c r="Q247" s="226"/>
      <c r="R247" s="226"/>
      <c r="S247" s="226"/>
      <c r="T247" s="227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22" t="s">
        <v>519</v>
      </c>
      <c r="AU247" s="222" t="s">
        <v>89</v>
      </c>
      <c r="AV247" s="15" t="s">
        <v>87</v>
      </c>
      <c r="AW247" s="15" t="s">
        <v>35</v>
      </c>
      <c r="AX247" s="15" t="s">
        <v>79</v>
      </c>
      <c r="AY247" s="222" t="s">
        <v>230</v>
      </c>
    </row>
    <row r="248" s="13" customFormat="1">
      <c r="A248" s="13"/>
      <c r="B248" s="205"/>
      <c r="C248" s="13"/>
      <c r="D248" s="191" t="s">
        <v>519</v>
      </c>
      <c r="E248" s="206" t="s">
        <v>1</v>
      </c>
      <c r="F248" s="207" t="s">
        <v>4697</v>
      </c>
      <c r="G248" s="13"/>
      <c r="H248" s="208">
        <v>228.50100000000001</v>
      </c>
      <c r="I248" s="209"/>
      <c r="J248" s="13"/>
      <c r="K248" s="13"/>
      <c r="L248" s="205"/>
      <c r="M248" s="210"/>
      <c r="N248" s="211"/>
      <c r="O248" s="211"/>
      <c r="P248" s="211"/>
      <c r="Q248" s="211"/>
      <c r="R248" s="211"/>
      <c r="S248" s="211"/>
      <c r="T248" s="21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06" t="s">
        <v>519</v>
      </c>
      <c r="AU248" s="206" t="s">
        <v>89</v>
      </c>
      <c r="AV248" s="13" t="s">
        <v>89</v>
      </c>
      <c r="AW248" s="13" t="s">
        <v>35</v>
      </c>
      <c r="AX248" s="13" t="s">
        <v>79</v>
      </c>
      <c r="AY248" s="206" t="s">
        <v>230</v>
      </c>
    </row>
    <row r="249" s="13" customFormat="1">
      <c r="A249" s="13"/>
      <c r="B249" s="205"/>
      <c r="C249" s="13"/>
      <c r="D249" s="191" t="s">
        <v>519</v>
      </c>
      <c r="E249" s="206" t="s">
        <v>1</v>
      </c>
      <c r="F249" s="207" t="s">
        <v>4700</v>
      </c>
      <c r="G249" s="13"/>
      <c r="H249" s="208">
        <v>57.125999999999998</v>
      </c>
      <c r="I249" s="209"/>
      <c r="J249" s="13"/>
      <c r="K249" s="13"/>
      <c r="L249" s="205"/>
      <c r="M249" s="210"/>
      <c r="N249" s="211"/>
      <c r="O249" s="211"/>
      <c r="P249" s="211"/>
      <c r="Q249" s="211"/>
      <c r="R249" s="211"/>
      <c r="S249" s="211"/>
      <c r="T249" s="21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06" t="s">
        <v>519</v>
      </c>
      <c r="AU249" s="206" t="s">
        <v>89</v>
      </c>
      <c r="AV249" s="13" t="s">
        <v>89</v>
      </c>
      <c r="AW249" s="13" t="s">
        <v>35</v>
      </c>
      <c r="AX249" s="13" t="s">
        <v>79</v>
      </c>
      <c r="AY249" s="206" t="s">
        <v>230</v>
      </c>
    </row>
    <row r="250" s="14" customFormat="1">
      <c r="A250" s="14"/>
      <c r="B250" s="213"/>
      <c r="C250" s="14"/>
      <c r="D250" s="191" t="s">
        <v>519</v>
      </c>
      <c r="E250" s="214" t="s">
        <v>1</v>
      </c>
      <c r="F250" s="215" t="s">
        <v>534</v>
      </c>
      <c r="G250" s="14"/>
      <c r="H250" s="216">
        <v>285.62700000000001</v>
      </c>
      <c r="I250" s="217"/>
      <c r="J250" s="14"/>
      <c r="K250" s="14"/>
      <c r="L250" s="213"/>
      <c r="M250" s="218"/>
      <c r="N250" s="219"/>
      <c r="O250" s="219"/>
      <c r="P250" s="219"/>
      <c r="Q250" s="219"/>
      <c r="R250" s="219"/>
      <c r="S250" s="219"/>
      <c r="T250" s="22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14" t="s">
        <v>519</v>
      </c>
      <c r="AU250" s="214" t="s">
        <v>89</v>
      </c>
      <c r="AV250" s="14" t="s">
        <v>235</v>
      </c>
      <c r="AW250" s="14" t="s">
        <v>35</v>
      </c>
      <c r="AX250" s="14" t="s">
        <v>87</v>
      </c>
      <c r="AY250" s="214" t="s">
        <v>230</v>
      </c>
    </row>
    <row r="251" s="2" customFormat="1" ht="24.15" customHeight="1">
      <c r="A251" s="38"/>
      <c r="B251" s="177"/>
      <c r="C251" s="178" t="s">
        <v>301</v>
      </c>
      <c r="D251" s="178" t="s">
        <v>231</v>
      </c>
      <c r="E251" s="179" t="s">
        <v>698</v>
      </c>
      <c r="F251" s="180" t="s">
        <v>699</v>
      </c>
      <c r="G251" s="181" t="s">
        <v>578</v>
      </c>
      <c r="H251" s="182">
        <v>1428.135</v>
      </c>
      <c r="I251" s="183"/>
      <c r="J251" s="184">
        <f>ROUND(I251*H251,2)</f>
        <v>0</v>
      </c>
      <c r="K251" s="180" t="s">
        <v>515</v>
      </c>
      <c r="L251" s="39"/>
      <c r="M251" s="185" t="s">
        <v>1</v>
      </c>
      <c r="N251" s="186" t="s">
        <v>44</v>
      </c>
      <c r="O251" s="77"/>
      <c r="P251" s="187">
        <f>O251*H251</f>
        <v>0</v>
      </c>
      <c r="Q251" s="187">
        <v>0</v>
      </c>
      <c r="R251" s="187">
        <f>Q251*H251</f>
        <v>0</v>
      </c>
      <c r="S251" s="187">
        <v>0</v>
      </c>
      <c r="T251" s="188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89" t="s">
        <v>235</v>
      </c>
      <c r="AT251" s="189" t="s">
        <v>231</v>
      </c>
      <c r="AU251" s="189" t="s">
        <v>89</v>
      </c>
      <c r="AY251" s="19" t="s">
        <v>230</v>
      </c>
      <c r="BE251" s="190">
        <f>IF(N251="základní",J251,0)</f>
        <v>0</v>
      </c>
      <c r="BF251" s="190">
        <f>IF(N251="snížená",J251,0)</f>
        <v>0</v>
      </c>
      <c r="BG251" s="190">
        <f>IF(N251="zákl. přenesená",J251,0)</f>
        <v>0</v>
      </c>
      <c r="BH251" s="190">
        <f>IF(N251="sníž. přenesená",J251,0)</f>
        <v>0</v>
      </c>
      <c r="BI251" s="190">
        <f>IF(N251="nulová",J251,0)</f>
        <v>0</v>
      </c>
      <c r="BJ251" s="19" t="s">
        <v>87</v>
      </c>
      <c r="BK251" s="190">
        <f>ROUND(I251*H251,2)</f>
        <v>0</v>
      </c>
      <c r="BL251" s="19" t="s">
        <v>235</v>
      </c>
      <c r="BM251" s="189" t="s">
        <v>4715</v>
      </c>
    </row>
    <row r="252" s="2" customFormat="1">
      <c r="A252" s="38"/>
      <c r="B252" s="39"/>
      <c r="C252" s="38"/>
      <c r="D252" s="191" t="s">
        <v>237</v>
      </c>
      <c r="E252" s="38"/>
      <c r="F252" s="192" t="s">
        <v>701</v>
      </c>
      <c r="G252" s="38"/>
      <c r="H252" s="38"/>
      <c r="I252" s="193"/>
      <c r="J252" s="38"/>
      <c r="K252" s="38"/>
      <c r="L252" s="39"/>
      <c r="M252" s="194"/>
      <c r="N252" s="195"/>
      <c r="O252" s="77"/>
      <c r="P252" s="77"/>
      <c r="Q252" s="77"/>
      <c r="R252" s="77"/>
      <c r="S252" s="77"/>
      <c r="T252" s="7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19" t="s">
        <v>237</v>
      </c>
      <c r="AU252" s="19" t="s">
        <v>89</v>
      </c>
    </row>
    <row r="253" s="2" customFormat="1">
      <c r="A253" s="38"/>
      <c r="B253" s="39"/>
      <c r="C253" s="38"/>
      <c r="D253" s="199" t="s">
        <v>397</v>
      </c>
      <c r="E253" s="38"/>
      <c r="F253" s="200" t="s">
        <v>702</v>
      </c>
      <c r="G253" s="38"/>
      <c r="H253" s="38"/>
      <c r="I253" s="193"/>
      <c r="J253" s="38"/>
      <c r="K253" s="38"/>
      <c r="L253" s="39"/>
      <c r="M253" s="194"/>
      <c r="N253" s="195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397</v>
      </c>
      <c r="AU253" s="19" t="s">
        <v>89</v>
      </c>
    </row>
    <row r="254" s="15" customFormat="1">
      <c r="A254" s="15"/>
      <c r="B254" s="221"/>
      <c r="C254" s="15"/>
      <c r="D254" s="191" t="s">
        <v>519</v>
      </c>
      <c r="E254" s="222" t="s">
        <v>1</v>
      </c>
      <c r="F254" s="223" t="s">
        <v>2039</v>
      </c>
      <c r="G254" s="15"/>
      <c r="H254" s="222" t="s">
        <v>1</v>
      </c>
      <c r="I254" s="224"/>
      <c r="J254" s="15"/>
      <c r="K254" s="15"/>
      <c r="L254" s="221"/>
      <c r="M254" s="225"/>
      <c r="N254" s="226"/>
      <c r="O254" s="226"/>
      <c r="P254" s="226"/>
      <c r="Q254" s="226"/>
      <c r="R254" s="226"/>
      <c r="S254" s="226"/>
      <c r="T254" s="227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22" t="s">
        <v>519</v>
      </c>
      <c r="AU254" s="222" t="s">
        <v>89</v>
      </c>
      <c r="AV254" s="15" t="s">
        <v>87</v>
      </c>
      <c r="AW254" s="15" t="s">
        <v>35</v>
      </c>
      <c r="AX254" s="15" t="s">
        <v>79</v>
      </c>
      <c r="AY254" s="222" t="s">
        <v>230</v>
      </c>
    </row>
    <row r="255" s="13" customFormat="1">
      <c r="A255" s="13"/>
      <c r="B255" s="205"/>
      <c r="C255" s="13"/>
      <c r="D255" s="191" t="s">
        <v>519</v>
      </c>
      <c r="E255" s="206" t="s">
        <v>1</v>
      </c>
      <c r="F255" s="207" t="s">
        <v>4697</v>
      </c>
      <c r="G255" s="13"/>
      <c r="H255" s="208">
        <v>228.50100000000001</v>
      </c>
      <c r="I255" s="209"/>
      <c r="J255" s="13"/>
      <c r="K255" s="13"/>
      <c r="L255" s="205"/>
      <c r="M255" s="210"/>
      <c r="N255" s="211"/>
      <c r="O255" s="211"/>
      <c r="P255" s="211"/>
      <c r="Q255" s="211"/>
      <c r="R255" s="211"/>
      <c r="S255" s="211"/>
      <c r="T255" s="21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06" t="s">
        <v>519</v>
      </c>
      <c r="AU255" s="206" t="s">
        <v>89</v>
      </c>
      <c r="AV255" s="13" t="s">
        <v>89</v>
      </c>
      <c r="AW255" s="13" t="s">
        <v>35</v>
      </c>
      <c r="AX255" s="13" t="s">
        <v>79</v>
      </c>
      <c r="AY255" s="206" t="s">
        <v>230</v>
      </c>
    </row>
    <row r="256" s="13" customFormat="1">
      <c r="A256" s="13"/>
      <c r="B256" s="205"/>
      <c r="C256" s="13"/>
      <c r="D256" s="191" t="s">
        <v>519</v>
      </c>
      <c r="E256" s="206" t="s">
        <v>1</v>
      </c>
      <c r="F256" s="207" t="s">
        <v>4700</v>
      </c>
      <c r="G256" s="13"/>
      <c r="H256" s="208">
        <v>57.125999999999998</v>
      </c>
      <c r="I256" s="209"/>
      <c r="J256" s="13"/>
      <c r="K256" s="13"/>
      <c r="L256" s="205"/>
      <c r="M256" s="210"/>
      <c r="N256" s="211"/>
      <c r="O256" s="211"/>
      <c r="P256" s="211"/>
      <c r="Q256" s="211"/>
      <c r="R256" s="211"/>
      <c r="S256" s="211"/>
      <c r="T256" s="21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06" t="s">
        <v>519</v>
      </c>
      <c r="AU256" s="206" t="s">
        <v>89</v>
      </c>
      <c r="AV256" s="13" t="s">
        <v>89</v>
      </c>
      <c r="AW256" s="13" t="s">
        <v>35</v>
      </c>
      <c r="AX256" s="13" t="s">
        <v>79</v>
      </c>
      <c r="AY256" s="206" t="s">
        <v>230</v>
      </c>
    </row>
    <row r="257" s="14" customFormat="1">
      <c r="A257" s="14"/>
      <c r="B257" s="213"/>
      <c r="C257" s="14"/>
      <c r="D257" s="191" t="s">
        <v>519</v>
      </c>
      <c r="E257" s="214" t="s">
        <v>1</v>
      </c>
      <c r="F257" s="215" t="s">
        <v>534</v>
      </c>
      <c r="G257" s="14"/>
      <c r="H257" s="216">
        <v>285.62700000000001</v>
      </c>
      <c r="I257" s="217"/>
      <c r="J257" s="14"/>
      <c r="K257" s="14"/>
      <c r="L257" s="213"/>
      <c r="M257" s="218"/>
      <c r="N257" s="219"/>
      <c r="O257" s="219"/>
      <c r="P257" s="219"/>
      <c r="Q257" s="219"/>
      <c r="R257" s="219"/>
      <c r="S257" s="219"/>
      <c r="T257" s="220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14" t="s">
        <v>519</v>
      </c>
      <c r="AU257" s="214" t="s">
        <v>89</v>
      </c>
      <c r="AV257" s="14" t="s">
        <v>235</v>
      </c>
      <c r="AW257" s="14" t="s">
        <v>35</v>
      </c>
      <c r="AX257" s="14" t="s">
        <v>87</v>
      </c>
      <c r="AY257" s="214" t="s">
        <v>230</v>
      </c>
    </row>
    <row r="258" s="13" customFormat="1">
      <c r="A258" s="13"/>
      <c r="B258" s="205"/>
      <c r="C258" s="13"/>
      <c r="D258" s="191" t="s">
        <v>519</v>
      </c>
      <c r="E258" s="13"/>
      <c r="F258" s="207" t="s">
        <v>4716</v>
      </c>
      <c r="G258" s="13"/>
      <c r="H258" s="208">
        <v>1428.135</v>
      </c>
      <c r="I258" s="209"/>
      <c r="J258" s="13"/>
      <c r="K258" s="13"/>
      <c r="L258" s="205"/>
      <c r="M258" s="210"/>
      <c r="N258" s="211"/>
      <c r="O258" s="211"/>
      <c r="P258" s="211"/>
      <c r="Q258" s="211"/>
      <c r="R258" s="211"/>
      <c r="S258" s="211"/>
      <c r="T258" s="21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06" t="s">
        <v>519</v>
      </c>
      <c r="AU258" s="206" t="s">
        <v>89</v>
      </c>
      <c r="AV258" s="13" t="s">
        <v>89</v>
      </c>
      <c r="AW258" s="13" t="s">
        <v>3</v>
      </c>
      <c r="AX258" s="13" t="s">
        <v>87</v>
      </c>
      <c r="AY258" s="206" t="s">
        <v>230</v>
      </c>
    </row>
    <row r="259" s="2" customFormat="1" ht="21.75" customHeight="1">
      <c r="A259" s="38"/>
      <c r="B259" s="177"/>
      <c r="C259" s="178" t="s">
        <v>305</v>
      </c>
      <c r="D259" s="178" t="s">
        <v>231</v>
      </c>
      <c r="E259" s="179" t="s">
        <v>704</v>
      </c>
      <c r="F259" s="180" t="s">
        <v>705</v>
      </c>
      <c r="G259" s="181" t="s">
        <v>578</v>
      </c>
      <c r="H259" s="182">
        <v>81.608000000000004</v>
      </c>
      <c r="I259" s="183"/>
      <c r="J259" s="184">
        <f>ROUND(I259*H259,2)</f>
        <v>0</v>
      </c>
      <c r="K259" s="180" t="s">
        <v>515</v>
      </c>
      <c r="L259" s="39"/>
      <c r="M259" s="185" t="s">
        <v>1</v>
      </c>
      <c r="N259" s="186" t="s">
        <v>44</v>
      </c>
      <c r="O259" s="77"/>
      <c r="P259" s="187">
        <f>O259*H259</f>
        <v>0</v>
      </c>
      <c r="Q259" s="187">
        <v>0</v>
      </c>
      <c r="R259" s="187">
        <f>Q259*H259</f>
        <v>0</v>
      </c>
      <c r="S259" s="187">
        <v>0</v>
      </c>
      <c r="T259" s="188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89" t="s">
        <v>235</v>
      </c>
      <c r="AT259" s="189" t="s">
        <v>231</v>
      </c>
      <c r="AU259" s="189" t="s">
        <v>89</v>
      </c>
      <c r="AY259" s="19" t="s">
        <v>230</v>
      </c>
      <c r="BE259" s="190">
        <f>IF(N259="základní",J259,0)</f>
        <v>0</v>
      </c>
      <c r="BF259" s="190">
        <f>IF(N259="snížená",J259,0)</f>
        <v>0</v>
      </c>
      <c r="BG259" s="190">
        <f>IF(N259="zákl. přenesená",J259,0)</f>
        <v>0</v>
      </c>
      <c r="BH259" s="190">
        <f>IF(N259="sníž. přenesená",J259,0)</f>
        <v>0</v>
      </c>
      <c r="BI259" s="190">
        <f>IF(N259="nulová",J259,0)</f>
        <v>0</v>
      </c>
      <c r="BJ259" s="19" t="s">
        <v>87</v>
      </c>
      <c r="BK259" s="190">
        <f>ROUND(I259*H259,2)</f>
        <v>0</v>
      </c>
      <c r="BL259" s="19" t="s">
        <v>235</v>
      </c>
      <c r="BM259" s="189" t="s">
        <v>4717</v>
      </c>
    </row>
    <row r="260" s="2" customFormat="1">
      <c r="A260" s="38"/>
      <c r="B260" s="39"/>
      <c r="C260" s="38"/>
      <c r="D260" s="191" t="s">
        <v>237</v>
      </c>
      <c r="E260" s="38"/>
      <c r="F260" s="192" t="s">
        <v>707</v>
      </c>
      <c r="G260" s="38"/>
      <c r="H260" s="38"/>
      <c r="I260" s="193"/>
      <c r="J260" s="38"/>
      <c r="K260" s="38"/>
      <c r="L260" s="39"/>
      <c r="M260" s="194"/>
      <c r="N260" s="195"/>
      <c r="O260" s="77"/>
      <c r="P260" s="77"/>
      <c r="Q260" s="77"/>
      <c r="R260" s="77"/>
      <c r="S260" s="77"/>
      <c r="T260" s="7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T260" s="19" t="s">
        <v>237</v>
      </c>
      <c r="AU260" s="19" t="s">
        <v>89</v>
      </c>
    </row>
    <row r="261" s="2" customFormat="1">
      <c r="A261" s="38"/>
      <c r="B261" s="39"/>
      <c r="C261" s="38"/>
      <c r="D261" s="199" t="s">
        <v>397</v>
      </c>
      <c r="E261" s="38"/>
      <c r="F261" s="200" t="s">
        <v>708</v>
      </c>
      <c r="G261" s="38"/>
      <c r="H261" s="38"/>
      <c r="I261" s="193"/>
      <c r="J261" s="38"/>
      <c r="K261" s="38"/>
      <c r="L261" s="39"/>
      <c r="M261" s="194"/>
      <c r="N261" s="195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397</v>
      </c>
      <c r="AU261" s="19" t="s">
        <v>89</v>
      </c>
    </row>
    <row r="262" s="15" customFormat="1">
      <c r="A262" s="15"/>
      <c r="B262" s="221"/>
      <c r="C262" s="15"/>
      <c r="D262" s="191" t="s">
        <v>519</v>
      </c>
      <c r="E262" s="222" t="s">
        <v>1</v>
      </c>
      <c r="F262" s="223" t="s">
        <v>2039</v>
      </c>
      <c r="G262" s="15"/>
      <c r="H262" s="222" t="s">
        <v>1</v>
      </c>
      <c r="I262" s="224"/>
      <c r="J262" s="15"/>
      <c r="K262" s="15"/>
      <c r="L262" s="221"/>
      <c r="M262" s="225"/>
      <c r="N262" s="226"/>
      <c r="O262" s="226"/>
      <c r="P262" s="226"/>
      <c r="Q262" s="226"/>
      <c r="R262" s="226"/>
      <c r="S262" s="226"/>
      <c r="T262" s="227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22" t="s">
        <v>519</v>
      </c>
      <c r="AU262" s="222" t="s">
        <v>89</v>
      </c>
      <c r="AV262" s="15" t="s">
        <v>87</v>
      </c>
      <c r="AW262" s="15" t="s">
        <v>35</v>
      </c>
      <c r="AX262" s="15" t="s">
        <v>79</v>
      </c>
      <c r="AY262" s="222" t="s">
        <v>230</v>
      </c>
    </row>
    <row r="263" s="13" customFormat="1">
      <c r="A263" s="13"/>
      <c r="B263" s="205"/>
      <c r="C263" s="13"/>
      <c r="D263" s="191" t="s">
        <v>519</v>
      </c>
      <c r="E263" s="206" t="s">
        <v>1</v>
      </c>
      <c r="F263" s="207" t="s">
        <v>4702</v>
      </c>
      <c r="G263" s="13"/>
      <c r="H263" s="208">
        <v>32.643000000000001</v>
      </c>
      <c r="I263" s="209"/>
      <c r="J263" s="13"/>
      <c r="K263" s="13"/>
      <c r="L263" s="205"/>
      <c r="M263" s="210"/>
      <c r="N263" s="211"/>
      <c r="O263" s="211"/>
      <c r="P263" s="211"/>
      <c r="Q263" s="211"/>
      <c r="R263" s="211"/>
      <c r="S263" s="211"/>
      <c r="T263" s="21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06" t="s">
        <v>519</v>
      </c>
      <c r="AU263" s="206" t="s">
        <v>89</v>
      </c>
      <c r="AV263" s="13" t="s">
        <v>89</v>
      </c>
      <c r="AW263" s="13" t="s">
        <v>35</v>
      </c>
      <c r="AX263" s="13" t="s">
        <v>79</v>
      </c>
      <c r="AY263" s="206" t="s">
        <v>230</v>
      </c>
    </row>
    <row r="264" s="13" customFormat="1">
      <c r="A264" s="13"/>
      <c r="B264" s="205"/>
      <c r="C264" s="13"/>
      <c r="D264" s="191" t="s">
        <v>519</v>
      </c>
      <c r="E264" s="206" t="s">
        <v>1</v>
      </c>
      <c r="F264" s="207" t="s">
        <v>4704</v>
      </c>
      <c r="G264" s="13"/>
      <c r="H264" s="208">
        <v>8.1609999999999996</v>
      </c>
      <c r="I264" s="209"/>
      <c r="J264" s="13"/>
      <c r="K264" s="13"/>
      <c r="L264" s="205"/>
      <c r="M264" s="210"/>
      <c r="N264" s="211"/>
      <c r="O264" s="211"/>
      <c r="P264" s="211"/>
      <c r="Q264" s="211"/>
      <c r="R264" s="211"/>
      <c r="S264" s="211"/>
      <c r="T264" s="21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06" t="s">
        <v>519</v>
      </c>
      <c r="AU264" s="206" t="s">
        <v>89</v>
      </c>
      <c r="AV264" s="13" t="s">
        <v>89</v>
      </c>
      <c r="AW264" s="13" t="s">
        <v>35</v>
      </c>
      <c r="AX264" s="13" t="s">
        <v>79</v>
      </c>
      <c r="AY264" s="206" t="s">
        <v>230</v>
      </c>
    </row>
    <row r="265" s="13" customFormat="1">
      <c r="A265" s="13"/>
      <c r="B265" s="205"/>
      <c r="C265" s="13"/>
      <c r="D265" s="191" t="s">
        <v>519</v>
      </c>
      <c r="E265" s="206" t="s">
        <v>1</v>
      </c>
      <c r="F265" s="207" t="s">
        <v>4702</v>
      </c>
      <c r="G265" s="13"/>
      <c r="H265" s="208">
        <v>32.643000000000001</v>
      </c>
      <c r="I265" s="209"/>
      <c r="J265" s="13"/>
      <c r="K265" s="13"/>
      <c r="L265" s="205"/>
      <c r="M265" s="210"/>
      <c r="N265" s="211"/>
      <c r="O265" s="211"/>
      <c r="P265" s="211"/>
      <c r="Q265" s="211"/>
      <c r="R265" s="211"/>
      <c r="S265" s="211"/>
      <c r="T265" s="21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06" t="s">
        <v>519</v>
      </c>
      <c r="AU265" s="206" t="s">
        <v>89</v>
      </c>
      <c r="AV265" s="13" t="s">
        <v>89</v>
      </c>
      <c r="AW265" s="13" t="s">
        <v>35</v>
      </c>
      <c r="AX265" s="13" t="s">
        <v>79</v>
      </c>
      <c r="AY265" s="206" t="s">
        <v>230</v>
      </c>
    </row>
    <row r="266" s="13" customFormat="1">
      <c r="A266" s="13"/>
      <c r="B266" s="205"/>
      <c r="C266" s="13"/>
      <c r="D266" s="191" t="s">
        <v>519</v>
      </c>
      <c r="E266" s="206" t="s">
        <v>1</v>
      </c>
      <c r="F266" s="207" t="s">
        <v>4704</v>
      </c>
      <c r="G266" s="13"/>
      <c r="H266" s="208">
        <v>8.1609999999999996</v>
      </c>
      <c r="I266" s="209"/>
      <c r="J266" s="13"/>
      <c r="K266" s="13"/>
      <c r="L266" s="205"/>
      <c r="M266" s="210"/>
      <c r="N266" s="211"/>
      <c r="O266" s="211"/>
      <c r="P266" s="211"/>
      <c r="Q266" s="211"/>
      <c r="R266" s="211"/>
      <c r="S266" s="211"/>
      <c r="T266" s="21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06" t="s">
        <v>519</v>
      </c>
      <c r="AU266" s="206" t="s">
        <v>89</v>
      </c>
      <c r="AV266" s="13" t="s">
        <v>89</v>
      </c>
      <c r="AW266" s="13" t="s">
        <v>35</v>
      </c>
      <c r="AX266" s="13" t="s">
        <v>79</v>
      </c>
      <c r="AY266" s="206" t="s">
        <v>230</v>
      </c>
    </row>
    <row r="267" s="14" customFormat="1">
      <c r="A267" s="14"/>
      <c r="B267" s="213"/>
      <c r="C267" s="14"/>
      <c r="D267" s="191" t="s">
        <v>519</v>
      </c>
      <c r="E267" s="214" t="s">
        <v>1</v>
      </c>
      <c r="F267" s="215" t="s">
        <v>534</v>
      </c>
      <c r="G267" s="14"/>
      <c r="H267" s="216">
        <v>81.608000000000004</v>
      </c>
      <c r="I267" s="217"/>
      <c r="J267" s="14"/>
      <c r="K267" s="14"/>
      <c r="L267" s="213"/>
      <c r="M267" s="218"/>
      <c r="N267" s="219"/>
      <c r="O267" s="219"/>
      <c r="P267" s="219"/>
      <c r="Q267" s="219"/>
      <c r="R267" s="219"/>
      <c r="S267" s="219"/>
      <c r="T267" s="220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14" t="s">
        <v>519</v>
      </c>
      <c r="AU267" s="214" t="s">
        <v>89</v>
      </c>
      <c r="AV267" s="14" t="s">
        <v>235</v>
      </c>
      <c r="AW267" s="14" t="s">
        <v>35</v>
      </c>
      <c r="AX267" s="14" t="s">
        <v>87</v>
      </c>
      <c r="AY267" s="214" t="s">
        <v>230</v>
      </c>
    </row>
    <row r="268" s="2" customFormat="1" ht="24.15" customHeight="1">
      <c r="A268" s="38"/>
      <c r="B268" s="177"/>
      <c r="C268" s="178" t="s">
        <v>310</v>
      </c>
      <c r="D268" s="178" t="s">
        <v>231</v>
      </c>
      <c r="E268" s="179" t="s">
        <v>713</v>
      </c>
      <c r="F268" s="180" t="s">
        <v>714</v>
      </c>
      <c r="G268" s="181" t="s">
        <v>578</v>
      </c>
      <c r="H268" s="182">
        <v>408.04000000000002</v>
      </c>
      <c r="I268" s="183"/>
      <c r="J268" s="184">
        <f>ROUND(I268*H268,2)</f>
        <v>0</v>
      </c>
      <c r="K268" s="180" t="s">
        <v>515</v>
      </c>
      <c r="L268" s="39"/>
      <c r="M268" s="185" t="s">
        <v>1</v>
      </c>
      <c r="N268" s="186" t="s">
        <v>44</v>
      </c>
      <c r="O268" s="77"/>
      <c r="P268" s="187">
        <f>O268*H268</f>
        <v>0</v>
      </c>
      <c r="Q268" s="187">
        <v>0</v>
      </c>
      <c r="R268" s="187">
        <f>Q268*H268</f>
        <v>0</v>
      </c>
      <c r="S268" s="187">
        <v>0</v>
      </c>
      <c r="T268" s="188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89" t="s">
        <v>235</v>
      </c>
      <c r="AT268" s="189" t="s">
        <v>231</v>
      </c>
      <c r="AU268" s="189" t="s">
        <v>89</v>
      </c>
      <c r="AY268" s="19" t="s">
        <v>230</v>
      </c>
      <c r="BE268" s="190">
        <f>IF(N268="základní",J268,0)</f>
        <v>0</v>
      </c>
      <c r="BF268" s="190">
        <f>IF(N268="snížená",J268,0)</f>
        <v>0</v>
      </c>
      <c r="BG268" s="190">
        <f>IF(N268="zákl. přenesená",J268,0)</f>
        <v>0</v>
      </c>
      <c r="BH268" s="190">
        <f>IF(N268="sníž. přenesená",J268,0)</f>
        <v>0</v>
      </c>
      <c r="BI268" s="190">
        <f>IF(N268="nulová",J268,0)</f>
        <v>0</v>
      </c>
      <c r="BJ268" s="19" t="s">
        <v>87</v>
      </c>
      <c r="BK268" s="190">
        <f>ROUND(I268*H268,2)</f>
        <v>0</v>
      </c>
      <c r="BL268" s="19" t="s">
        <v>235</v>
      </c>
      <c r="BM268" s="189" t="s">
        <v>4718</v>
      </c>
    </row>
    <row r="269" s="2" customFormat="1">
      <c r="A269" s="38"/>
      <c r="B269" s="39"/>
      <c r="C269" s="38"/>
      <c r="D269" s="191" t="s">
        <v>237</v>
      </c>
      <c r="E269" s="38"/>
      <c r="F269" s="192" t="s">
        <v>716</v>
      </c>
      <c r="G269" s="38"/>
      <c r="H269" s="38"/>
      <c r="I269" s="193"/>
      <c r="J269" s="38"/>
      <c r="K269" s="38"/>
      <c r="L269" s="39"/>
      <c r="M269" s="194"/>
      <c r="N269" s="195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237</v>
      </c>
      <c r="AU269" s="19" t="s">
        <v>89</v>
      </c>
    </row>
    <row r="270" s="2" customFormat="1">
      <c r="A270" s="38"/>
      <c r="B270" s="39"/>
      <c r="C270" s="38"/>
      <c r="D270" s="199" t="s">
        <v>397</v>
      </c>
      <c r="E270" s="38"/>
      <c r="F270" s="200" t="s">
        <v>717</v>
      </c>
      <c r="G270" s="38"/>
      <c r="H270" s="38"/>
      <c r="I270" s="193"/>
      <c r="J270" s="38"/>
      <c r="K270" s="38"/>
      <c r="L270" s="39"/>
      <c r="M270" s="194"/>
      <c r="N270" s="195"/>
      <c r="O270" s="77"/>
      <c r="P270" s="77"/>
      <c r="Q270" s="77"/>
      <c r="R270" s="77"/>
      <c r="S270" s="77"/>
      <c r="T270" s="7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19" t="s">
        <v>397</v>
      </c>
      <c r="AU270" s="19" t="s">
        <v>89</v>
      </c>
    </row>
    <row r="271" s="15" customFormat="1">
      <c r="A271" s="15"/>
      <c r="B271" s="221"/>
      <c r="C271" s="15"/>
      <c r="D271" s="191" t="s">
        <v>519</v>
      </c>
      <c r="E271" s="222" t="s">
        <v>1</v>
      </c>
      <c r="F271" s="223" t="s">
        <v>2039</v>
      </c>
      <c r="G271" s="15"/>
      <c r="H271" s="222" t="s">
        <v>1</v>
      </c>
      <c r="I271" s="224"/>
      <c r="J271" s="15"/>
      <c r="K271" s="15"/>
      <c r="L271" s="221"/>
      <c r="M271" s="225"/>
      <c r="N271" s="226"/>
      <c r="O271" s="226"/>
      <c r="P271" s="226"/>
      <c r="Q271" s="226"/>
      <c r="R271" s="226"/>
      <c r="S271" s="226"/>
      <c r="T271" s="227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22" t="s">
        <v>519</v>
      </c>
      <c r="AU271" s="222" t="s">
        <v>89</v>
      </c>
      <c r="AV271" s="15" t="s">
        <v>87</v>
      </c>
      <c r="AW271" s="15" t="s">
        <v>35</v>
      </c>
      <c r="AX271" s="15" t="s">
        <v>79</v>
      </c>
      <c r="AY271" s="222" t="s">
        <v>230</v>
      </c>
    </row>
    <row r="272" s="13" customFormat="1">
      <c r="A272" s="13"/>
      <c r="B272" s="205"/>
      <c r="C272" s="13"/>
      <c r="D272" s="191" t="s">
        <v>519</v>
      </c>
      <c r="E272" s="206" t="s">
        <v>1</v>
      </c>
      <c r="F272" s="207" t="s">
        <v>4702</v>
      </c>
      <c r="G272" s="13"/>
      <c r="H272" s="208">
        <v>32.643000000000001</v>
      </c>
      <c r="I272" s="209"/>
      <c r="J272" s="13"/>
      <c r="K272" s="13"/>
      <c r="L272" s="205"/>
      <c r="M272" s="210"/>
      <c r="N272" s="211"/>
      <c r="O272" s="211"/>
      <c r="P272" s="211"/>
      <c r="Q272" s="211"/>
      <c r="R272" s="211"/>
      <c r="S272" s="211"/>
      <c r="T272" s="21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06" t="s">
        <v>519</v>
      </c>
      <c r="AU272" s="206" t="s">
        <v>89</v>
      </c>
      <c r="AV272" s="13" t="s">
        <v>89</v>
      </c>
      <c r="AW272" s="13" t="s">
        <v>35</v>
      </c>
      <c r="AX272" s="13" t="s">
        <v>79</v>
      </c>
      <c r="AY272" s="206" t="s">
        <v>230</v>
      </c>
    </row>
    <row r="273" s="13" customFormat="1">
      <c r="A273" s="13"/>
      <c r="B273" s="205"/>
      <c r="C273" s="13"/>
      <c r="D273" s="191" t="s">
        <v>519</v>
      </c>
      <c r="E273" s="206" t="s">
        <v>1</v>
      </c>
      <c r="F273" s="207" t="s">
        <v>4704</v>
      </c>
      <c r="G273" s="13"/>
      <c r="H273" s="208">
        <v>8.1609999999999996</v>
      </c>
      <c r="I273" s="209"/>
      <c r="J273" s="13"/>
      <c r="K273" s="13"/>
      <c r="L273" s="205"/>
      <c r="M273" s="210"/>
      <c r="N273" s="211"/>
      <c r="O273" s="211"/>
      <c r="P273" s="211"/>
      <c r="Q273" s="211"/>
      <c r="R273" s="211"/>
      <c r="S273" s="211"/>
      <c r="T273" s="21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06" t="s">
        <v>519</v>
      </c>
      <c r="AU273" s="206" t="s">
        <v>89</v>
      </c>
      <c r="AV273" s="13" t="s">
        <v>89</v>
      </c>
      <c r="AW273" s="13" t="s">
        <v>35</v>
      </c>
      <c r="AX273" s="13" t="s">
        <v>79</v>
      </c>
      <c r="AY273" s="206" t="s">
        <v>230</v>
      </c>
    </row>
    <row r="274" s="13" customFormat="1">
      <c r="A274" s="13"/>
      <c r="B274" s="205"/>
      <c r="C274" s="13"/>
      <c r="D274" s="191" t="s">
        <v>519</v>
      </c>
      <c r="E274" s="206" t="s">
        <v>1</v>
      </c>
      <c r="F274" s="207" t="s">
        <v>4702</v>
      </c>
      <c r="G274" s="13"/>
      <c r="H274" s="208">
        <v>32.643000000000001</v>
      </c>
      <c r="I274" s="209"/>
      <c r="J274" s="13"/>
      <c r="K274" s="13"/>
      <c r="L274" s="205"/>
      <c r="M274" s="210"/>
      <c r="N274" s="211"/>
      <c r="O274" s="211"/>
      <c r="P274" s="211"/>
      <c r="Q274" s="211"/>
      <c r="R274" s="211"/>
      <c r="S274" s="211"/>
      <c r="T274" s="21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06" t="s">
        <v>519</v>
      </c>
      <c r="AU274" s="206" t="s">
        <v>89</v>
      </c>
      <c r="AV274" s="13" t="s">
        <v>89</v>
      </c>
      <c r="AW274" s="13" t="s">
        <v>35</v>
      </c>
      <c r="AX274" s="13" t="s">
        <v>79</v>
      </c>
      <c r="AY274" s="206" t="s">
        <v>230</v>
      </c>
    </row>
    <row r="275" s="13" customFormat="1">
      <c r="A275" s="13"/>
      <c r="B275" s="205"/>
      <c r="C275" s="13"/>
      <c r="D275" s="191" t="s">
        <v>519</v>
      </c>
      <c r="E275" s="206" t="s">
        <v>1</v>
      </c>
      <c r="F275" s="207" t="s">
        <v>4704</v>
      </c>
      <c r="G275" s="13"/>
      <c r="H275" s="208">
        <v>8.1609999999999996</v>
      </c>
      <c r="I275" s="209"/>
      <c r="J275" s="13"/>
      <c r="K275" s="13"/>
      <c r="L275" s="205"/>
      <c r="M275" s="210"/>
      <c r="N275" s="211"/>
      <c r="O275" s="211"/>
      <c r="P275" s="211"/>
      <c r="Q275" s="211"/>
      <c r="R275" s="211"/>
      <c r="S275" s="211"/>
      <c r="T275" s="21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06" t="s">
        <v>519</v>
      </c>
      <c r="AU275" s="206" t="s">
        <v>89</v>
      </c>
      <c r="AV275" s="13" t="s">
        <v>89</v>
      </c>
      <c r="AW275" s="13" t="s">
        <v>35</v>
      </c>
      <c r="AX275" s="13" t="s">
        <v>79</v>
      </c>
      <c r="AY275" s="206" t="s">
        <v>230</v>
      </c>
    </row>
    <row r="276" s="14" customFormat="1">
      <c r="A276" s="14"/>
      <c r="B276" s="213"/>
      <c r="C276" s="14"/>
      <c r="D276" s="191" t="s">
        <v>519</v>
      </c>
      <c r="E276" s="214" t="s">
        <v>1</v>
      </c>
      <c r="F276" s="215" t="s">
        <v>534</v>
      </c>
      <c r="G276" s="14"/>
      <c r="H276" s="216">
        <v>81.608000000000004</v>
      </c>
      <c r="I276" s="217"/>
      <c r="J276" s="14"/>
      <c r="K276" s="14"/>
      <c r="L276" s="213"/>
      <c r="M276" s="218"/>
      <c r="N276" s="219"/>
      <c r="O276" s="219"/>
      <c r="P276" s="219"/>
      <c r="Q276" s="219"/>
      <c r="R276" s="219"/>
      <c r="S276" s="219"/>
      <c r="T276" s="22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14" t="s">
        <v>519</v>
      </c>
      <c r="AU276" s="214" t="s">
        <v>89</v>
      </c>
      <c r="AV276" s="14" t="s">
        <v>235</v>
      </c>
      <c r="AW276" s="14" t="s">
        <v>35</v>
      </c>
      <c r="AX276" s="14" t="s">
        <v>87</v>
      </c>
      <c r="AY276" s="214" t="s">
        <v>230</v>
      </c>
    </row>
    <row r="277" s="13" customFormat="1">
      <c r="A277" s="13"/>
      <c r="B277" s="205"/>
      <c r="C277" s="13"/>
      <c r="D277" s="191" t="s">
        <v>519</v>
      </c>
      <c r="E277" s="13"/>
      <c r="F277" s="207" t="s">
        <v>4719</v>
      </c>
      <c r="G277" s="13"/>
      <c r="H277" s="208">
        <v>408.04000000000002</v>
      </c>
      <c r="I277" s="209"/>
      <c r="J277" s="13"/>
      <c r="K277" s="13"/>
      <c r="L277" s="205"/>
      <c r="M277" s="210"/>
      <c r="N277" s="211"/>
      <c r="O277" s="211"/>
      <c r="P277" s="211"/>
      <c r="Q277" s="211"/>
      <c r="R277" s="211"/>
      <c r="S277" s="211"/>
      <c r="T277" s="21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06" t="s">
        <v>519</v>
      </c>
      <c r="AU277" s="206" t="s">
        <v>89</v>
      </c>
      <c r="AV277" s="13" t="s">
        <v>89</v>
      </c>
      <c r="AW277" s="13" t="s">
        <v>3</v>
      </c>
      <c r="AX277" s="13" t="s">
        <v>87</v>
      </c>
      <c r="AY277" s="206" t="s">
        <v>230</v>
      </c>
    </row>
    <row r="278" s="2" customFormat="1" ht="21.75" customHeight="1">
      <c r="A278" s="38"/>
      <c r="B278" s="177"/>
      <c r="C278" s="178" t="s">
        <v>7</v>
      </c>
      <c r="D278" s="178" t="s">
        <v>231</v>
      </c>
      <c r="E278" s="179" t="s">
        <v>719</v>
      </c>
      <c r="F278" s="180" t="s">
        <v>720</v>
      </c>
      <c r="G278" s="181" t="s">
        <v>578</v>
      </c>
      <c r="H278" s="182">
        <v>40.804000000000002</v>
      </c>
      <c r="I278" s="183"/>
      <c r="J278" s="184">
        <f>ROUND(I278*H278,2)</f>
        <v>0</v>
      </c>
      <c r="K278" s="180" t="s">
        <v>515</v>
      </c>
      <c r="L278" s="39"/>
      <c r="M278" s="185" t="s">
        <v>1</v>
      </c>
      <c r="N278" s="186" t="s">
        <v>44</v>
      </c>
      <c r="O278" s="77"/>
      <c r="P278" s="187">
        <f>O278*H278</f>
        <v>0</v>
      </c>
      <c r="Q278" s="187">
        <v>0</v>
      </c>
      <c r="R278" s="187">
        <f>Q278*H278</f>
        <v>0</v>
      </c>
      <c r="S278" s="187">
        <v>0</v>
      </c>
      <c r="T278" s="188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89" t="s">
        <v>235</v>
      </c>
      <c r="AT278" s="189" t="s">
        <v>231</v>
      </c>
      <c r="AU278" s="189" t="s">
        <v>89</v>
      </c>
      <c r="AY278" s="19" t="s">
        <v>230</v>
      </c>
      <c r="BE278" s="190">
        <f>IF(N278="základní",J278,0)</f>
        <v>0</v>
      </c>
      <c r="BF278" s="190">
        <f>IF(N278="snížená",J278,0)</f>
        <v>0</v>
      </c>
      <c r="BG278" s="190">
        <f>IF(N278="zákl. přenesená",J278,0)</f>
        <v>0</v>
      </c>
      <c r="BH278" s="190">
        <f>IF(N278="sníž. přenesená",J278,0)</f>
        <v>0</v>
      </c>
      <c r="BI278" s="190">
        <f>IF(N278="nulová",J278,0)</f>
        <v>0</v>
      </c>
      <c r="BJ278" s="19" t="s">
        <v>87</v>
      </c>
      <c r="BK278" s="190">
        <f>ROUND(I278*H278,2)</f>
        <v>0</v>
      </c>
      <c r="BL278" s="19" t="s">
        <v>235</v>
      </c>
      <c r="BM278" s="189" t="s">
        <v>4720</v>
      </c>
    </row>
    <row r="279" s="2" customFormat="1">
      <c r="A279" s="38"/>
      <c r="B279" s="39"/>
      <c r="C279" s="38"/>
      <c r="D279" s="191" t="s">
        <v>237</v>
      </c>
      <c r="E279" s="38"/>
      <c r="F279" s="192" t="s">
        <v>722</v>
      </c>
      <c r="G279" s="38"/>
      <c r="H279" s="38"/>
      <c r="I279" s="193"/>
      <c r="J279" s="38"/>
      <c r="K279" s="38"/>
      <c r="L279" s="39"/>
      <c r="M279" s="194"/>
      <c r="N279" s="195"/>
      <c r="O279" s="77"/>
      <c r="P279" s="77"/>
      <c r="Q279" s="77"/>
      <c r="R279" s="77"/>
      <c r="S279" s="77"/>
      <c r="T279" s="7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19" t="s">
        <v>237</v>
      </c>
      <c r="AU279" s="19" t="s">
        <v>89</v>
      </c>
    </row>
    <row r="280" s="2" customFormat="1">
      <c r="A280" s="38"/>
      <c r="B280" s="39"/>
      <c r="C280" s="38"/>
      <c r="D280" s="199" t="s">
        <v>397</v>
      </c>
      <c r="E280" s="38"/>
      <c r="F280" s="200" t="s">
        <v>723</v>
      </c>
      <c r="G280" s="38"/>
      <c r="H280" s="38"/>
      <c r="I280" s="193"/>
      <c r="J280" s="38"/>
      <c r="K280" s="38"/>
      <c r="L280" s="39"/>
      <c r="M280" s="194"/>
      <c r="N280" s="195"/>
      <c r="O280" s="77"/>
      <c r="P280" s="77"/>
      <c r="Q280" s="77"/>
      <c r="R280" s="77"/>
      <c r="S280" s="77"/>
      <c r="T280" s="7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T280" s="19" t="s">
        <v>397</v>
      </c>
      <c r="AU280" s="19" t="s">
        <v>89</v>
      </c>
    </row>
    <row r="281" s="15" customFormat="1">
      <c r="A281" s="15"/>
      <c r="B281" s="221"/>
      <c r="C281" s="15"/>
      <c r="D281" s="191" t="s">
        <v>519</v>
      </c>
      <c r="E281" s="222" t="s">
        <v>1</v>
      </c>
      <c r="F281" s="223" t="s">
        <v>2039</v>
      </c>
      <c r="G281" s="15"/>
      <c r="H281" s="222" t="s">
        <v>1</v>
      </c>
      <c r="I281" s="224"/>
      <c r="J281" s="15"/>
      <c r="K281" s="15"/>
      <c r="L281" s="221"/>
      <c r="M281" s="225"/>
      <c r="N281" s="226"/>
      <c r="O281" s="226"/>
      <c r="P281" s="226"/>
      <c r="Q281" s="226"/>
      <c r="R281" s="226"/>
      <c r="S281" s="226"/>
      <c r="T281" s="227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22" t="s">
        <v>519</v>
      </c>
      <c r="AU281" s="222" t="s">
        <v>89</v>
      </c>
      <c r="AV281" s="15" t="s">
        <v>87</v>
      </c>
      <c r="AW281" s="15" t="s">
        <v>35</v>
      </c>
      <c r="AX281" s="15" t="s">
        <v>79</v>
      </c>
      <c r="AY281" s="222" t="s">
        <v>230</v>
      </c>
    </row>
    <row r="282" s="13" customFormat="1">
      <c r="A282" s="13"/>
      <c r="B282" s="205"/>
      <c r="C282" s="13"/>
      <c r="D282" s="191" t="s">
        <v>519</v>
      </c>
      <c r="E282" s="206" t="s">
        <v>1</v>
      </c>
      <c r="F282" s="207" t="s">
        <v>4702</v>
      </c>
      <c r="G282" s="13"/>
      <c r="H282" s="208">
        <v>32.643000000000001</v>
      </c>
      <c r="I282" s="209"/>
      <c r="J282" s="13"/>
      <c r="K282" s="13"/>
      <c r="L282" s="205"/>
      <c r="M282" s="210"/>
      <c r="N282" s="211"/>
      <c r="O282" s="211"/>
      <c r="P282" s="211"/>
      <c r="Q282" s="211"/>
      <c r="R282" s="211"/>
      <c r="S282" s="211"/>
      <c r="T282" s="21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06" t="s">
        <v>519</v>
      </c>
      <c r="AU282" s="206" t="s">
        <v>89</v>
      </c>
      <c r="AV282" s="13" t="s">
        <v>89</v>
      </c>
      <c r="AW282" s="13" t="s">
        <v>35</v>
      </c>
      <c r="AX282" s="13" t="s">
        <v>79</v>
      </c>
      <c r="AY282" s="206" t="s">
        <v>230</v>
      </c>
    </row>
    <row r="283" s="13" customFormat="1">
      <c r="A283" s="13"/>
      <c r="B283" s="205"/>
      <c r="C283" s="13"/>
      <c r="D283" s="191" t="s">
        <v>519</v>
      </c>
      <c r="E283" s="206" t="s">
        <v>1</v>
      </c>
      <c r="F283" s="207" t="s">
        <v>4704</v>
      </c>
      <c r="G283" s="13"/>
      <c r="H283" s="208">
        <v>8.1609999999999996</v>
      </c>
      <c r="I283" s="209"/>
      <c r="J283" s="13"/>
      <c r="K283" s="13"/>
      <c r="L283" s="205"/>
      <c r="M283" s="210"/>
      <c r="N283" s="211"/>
      <c r="O283" s="211"/>
      <c r="P283" s="211"/>
      <c r="Q283" s="211"/>
      <c r="R283" s="211"/>
      <c r="S283" s="211"/>
      <c r="T283" s="21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06" t="s">
        <v>519</v>
      </c>
      <c r="AU283" s="206" t="s">
        <v>89</v>
      </c>
      <c r="AV283" s="13" t="s">
        <v>89</v>
      </c>
      <c r="AW283" s="13" t="s">
        <v>35</v>
      </c>
      <c r="AX283" s="13" t="s">
        <v>79</v>
      </c>
      <c r="AY283" s="206" t="s">
        <v>230</v>
      </c>
    </row>
    <row r="284" s="14" customFormat="1">
      <c r="A284" s="14"/>
      <c r="B284" s="213"/>
      <c r="C284" s="14"/>
      <c r="D284" s="191" t="s">
        <v>519</v>
      </c>
      <c r="E284" s="214" t="s">
        <v>1</v>
      </c>
      <c r="F284" s="215" t="s">
        <v>534</v>
      </c>
      <c r="G284" s="14"/>
      <c r="H284" s="216">
        <v>40.804000000000002</v>
      </c>
      <c r="I284" s="217"/>
      <c r="J284" s="14"/>
      <c r="K284" s="14"/>
      <c r="L284" s="213"/>
      <c r="M284" s="218"/>
      <c r="N284" s="219"/>
      <c r="O284" s="219"/>
      <c r="P284" s="219"/>
      <c r="Q284" s="219"/>
      <c r="R284" s="219"/>
      <c r="S284" s="219"/>
      <c r="T284" s="22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14" t="s">
        <v>519</v>
      </c>
      <c r="AU284" s="214" t="s">
        <v>89</v>
      </c>
      <c r="AV284" s="14" t="s">
        <v>235</v>
      </c>
      <c r="AW284" s="14" t="s">
        <v>35</v>
      </c>
      <c r="AX284" s="14" t="s">
        <v>87</v>
      </c>
      <c r="AY284" s="214" t="s">
        <v>230</v>
      </c>
    </row>
    <row r="285" s="2" customFormat="1" ht="24.15" customHeight="1">
      <c r="A285" s="38"/>
      <c r="B285" s="177"/>
      <c r="C285" s="178" t="s">
        <v>317</v>
      </c>
      <c r="D285" s="178" t="s">
        <v>231</v>
      </c>
      <c r="E285" s="179" t="s">
        <v>728</v>
      </c>
      <c r="F285" s="180" t="s">
        <v>729</v>
      </c>
      <c r="G285" s="181" t="s">
        <v>578</v>
      </c>
      <c r="H285" s="182">
        <v>204.02000000000001</v>
      </c>
      <c r="I285" s="183"/>
      <c r="J285" s="184">
        <f>ROUND(I285*H285,2)</f>
        <v>0</v>
      </c>
      <c r="K285" s="180" t="s">
        <v>515</v>
      </c>
      <c r="L285" s="39"/>
      <c r="M285" s="185" t="s">
        <v>1</v>
      </c>
      <c r="N285" s="186" t="s">
        <v>44</v>
      </c>
      <c r="O285" s="77"/>
      <c r="P285" s="187">
        <f>O285*H285</f>
        <v>0</v>
      </c>
      <c r="Q285" s="187">
        <v>0</v>
      </c>
      <c r="R285" s="187">
        <f>Q285*H285</f>
        <v>0</v>
      </c>
      <c r="S285" s="187">
        <v>0</v>
      </c>
      <c r="T285" s="188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189" t="s">
        <v>235</v>
      </c>
      <c r="AT285" s="189" t="s">
        <v>231</v>
      </c>
      <c r="AU285" s="189" t="s">
        <v>89</v>
      </c>
      <c r="AY285" s="19" t="s">
        <v>230</v>
      </c>
      <c r="BE285" s="190">
        <f>IF(N285="základní",J285,0)</f>
        <v>0</v>
      </c>
      <c r="BF285" s="190">
        <f>IF(N285="snížená",J285,0)</f>
        <v>0</v>
      </c>
      <c r="BG285" s="190">
        <f>IF(N285="zákl. přenesená",J285,0)</f>
        <v>0</v>
      </c>
      <c r="BH285" s="190">
        <f>IF(N285="sníž. přenesená",J285,0)</f>
        <v>0</v>
      </c>
      <c r="BI285" s="190">
        <f>IF(N285="nulová",J285,0)</f>
        <v>0</v>
      </c>
      <c r="BJ285" s="19" t="s">
        <v>87</v>
      </c>
      <c r="BK285" s="190">
        <f>ROUND(I285*H285,2)</f>
        <v>0</v>
      </c>
      <c r="BL285" s="19" t="s">
        <v>235</v>
      </c>
      <c r="BM285" s="189" t="s">
        <v>4721</v>
      </c>
    </row>
    <row r="286" s="2" customFormat="1">
      <c r="A286" s="38"/>
      <c r="B286" s="39"/>
      <c r="C286" s="38"/>
      <c r="D286" s="191" t="s">
        <v>237</v>
      </c>
      <c r="E286" s="38"/>
      <c r="F286" s="192" t="s">
        <v>731</v>
      </c>
      <c r="G286" s="38"/>
      <c r="H286" s="38"/>
      <c r="I286" s="193"/>
      <c r="J286" s="38"/>
      <c r="K286" s="38"/>
      <c r="L286" s="39"/>
      <c r="M286" s="194"/>
      <c r="N286" s="195"/>
      <c r="O286" s="77"/>
      <c r="P286" s="77"/>
      <c r="Q286" s="77"/>
      <c r="R286" s="77"/>
      <c r="S286" s="77"/>
      <c r="T286" s="7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T286" s="19" t="s">
        <v>237</v>
      </c>
      <c r="AU286" s="19" t="s">
        <v>89</v>
      </c>
    </row>
    <row r="287" s="2" customFormat="1">
      <c r="A287" s="38"/>
      <c r="B287" s="39"/>
      <c r="C287" s="38"/>
      <c r="D287" s="199" t="s">
        <v>397</v>
      </c>
      <c r="E287" s="38"/>
      <c r="F287" s="200" t="s">
        <v>732</v>
      </c>
      <c r="G287" s="38"/>
      <c r="H287" s="38"/>
      <c r="I287" s="193"/>
      <c r="J287" s="38"/>
      <c r="K287" s="38"/>
      <c r="L287" s="39"/>
      <c r="M287" s="194"/>
      <c r="N287" s="195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397</v>
      </c>
      <c r="AU287" s="19" t="s">
        <v>89</v>
      </c>
    </row>
    <row r="288" s="15" customFormat="1">
      <c r="A288" s="15"/>
      <c r="B288" s="221"/>
      <c r="C288" s="15"/>
      <c r="D288" s="191" t="s">
        <v>519</v>
      </c>
      <c r="E288" s="222" t="s">
        <v>1</v>
      </c>
      <c r="F288" s="223" t="s">
        <v>2039</v>
      </c>
      <c r="G288" s="15"/>
      <c r="H288" s="222" t="s">
        <v>1</v>
      </c>
      <c r="I288" s="224"/>
      <c r="J288" s="15"/>
      <c r="K288" s="15"/>
      <c r="L288" s="221"/>
      <c r="M288" s="225"/>
      <c r="N288" s="226"/>
      <c r="O288" s="226"/>
      <c r="P288" s="226"/>
      <c r="Q288" s="226"/>
      <c r="R288" s="226"/>
      <c r="S288" s="226"/>
      <c r="T288" s="227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22" t="s">
        <v>519</v>
      </c>
      <c r="AU288" s="222" t="s">
        <v>89</v>
      </c>
      <c r="AV288" s="15" t="s">
        <v>87</v>
      </c>
      <c r="AW288" s="15" t="s">
        <v>35</v>
      </c>
      <c r="AX288" s="15" t="s">
        <v>79</v>
      </c>
      <c r="AY288" s="222" t="s">
        <v>230</v>
      </c>
    </row>
    <row r="289" s="13" customFormat="1">
      <c r="A289" s="13"/>
      <c r="B289" s="205"/>
      <c r="C289" s="13"/>
      <c r="D289" s="191" t="s">
        <v>519</v>
      </c>
      <c r="E289" s="206" t="s">
        <v>1</v>
      </c>
      <c r="F289" s="207" t="s">
        <v>4702</v>
      </c>
      <c r="G289" s="13"/>
      <c r="H289" s="208">
        <v>32.643000000000001</v>
      </c>
      <c r="I289" s="209"/>
      <c r="J289" s="13"/>
      <c r="K289" s="13"/>
      <c r="L289" s="205"/>
      <c r="M289" s="210"/>
      <c r="N289" s="211"/>
      <c r="O289" s="211"/>
      <c r="P289" s="211"/>
      <c r="Q289" s="211"/>
      <c r="R289" s="211"/>
      <c r="S289" s="211"/>
      <c r="T289" s="21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06" t="s">
        <v>519</v>
      </c>
      <c r="AU289" s="206" t="s">
        <v>89</v>
      </c>
      <c r="AV289" s="13" t="s">
        <v>89</v>
      </c>
      <c r="AW289" s="13" t="s">
        <v>35</v>
      </c>
      <c r="AX289" s="13" t="s">
        <v>79</v>
      </c>
      <c r="AY289" s="206" t="s">
        <v>230</v>
      </c>
    </row>
    <row r="290" s="13" customFormat="1">
      <c r="A290" s="13"/>
      <c r="B290" s="205"/>
      <c r="C290" s="13"/>
      <c r="D290" s="191" t="s">
        <v>519</v>
      </c>
      <c r="E290" s="206" t="s">
        <v>1</v>
      </c>
      <c r="F290" s="207" t="s">
        <v>4704</v>
      </c>
      <c r="G290" s="13"/>
      <c r="H290" s="208">
        <v>8.1609999999999996</v>
      </c>
      <c r="I290" s="209"/>
      <c r="J290" s="13"/>
      <c r="K290" s="13"/>
      <c r="L290" s="205"/>
      <c r="M290" s="210"/>
      <c r="N290" s="211"/>
      <c r="O290" s="211"/>
      <c r="P290" s="211"/>
      <c r="Q290" s="211"/>
      <c r="R290" s="211"/>
      <c r="S290" s="211"/>
      <c r="T290" s="21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06" t="s">
        <v>519</v>
      </c>
      <c r="AU290" s="206" t="s">
        <v>89</v>
      </c>
      <c r="AV290" s="13" t="s">
        <v>89</v>
      </c>
      <c r="AW290" s="13" t="s">
        <v>35</v>
      </c>
      <c r="AX290" s="13" t="s">
        <v>79</v>
      </c>
      <c r="AY290" s="206" t="s">
        <v>230</v>
      </c>
    </row>
    <row r="291" s="14" customFormat="1">
      <c r="A291" s="14"/>
      <c r="B291" s="213"/>
      <c r="C291" s="14"/>
      <c r="D291" s="191" t="s">
        <v>519</v>
      </c>
      <c r="E291" s="214" t="s">
        <v>1</v>
      </c>
      <c r="F291" s="215" t="s">
        <v>534</v>
      </c>
      <c r="G291" s="14"/>
      <c r="H291" s="216">
        <v>40.804000000000002</v>
      </c>
      <c r="I291" s="217"/>
      <c r="J291" s="14"/>
      <c r="K291" s="14"/>
      <c r="L291" s="213"/>
      <c r="M291" s="218"/>
      <c r="N291" s="219"/>
      <c r="O291" s="219"/>
      <c r="P291" s="219"/>
      <c r="Q291" s="219"/>
      <c r="R291" s="219"/>
      <c r="S291" s="219"/>
      <c r="T291" s="220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14" t="s">
        <v>519</v>
      </c>
      <c r="AU291" s="214" t="s">
        <v>89</v>
      </c>
      <c r="AV291" s="14" t="s">
        <v>235</v>
      </c>
      <c r="AW291" s="14" t="s">
        <v>35</v>
      </c>
      <c r="AX291" s="14" t="s">
        <v>87</v>
      </c>
      <c r="AY291" s="214" t="s">
        <v>230</v>
      </c>
    </row>
    <row r="292" s="13" customFormat="1">
      <c r="A292" s="13"/>
      <c r="B292" s="205"/>
      <c r="C292" s="13"/>
      <c r="D292" s="191" t="s">
        <v>519</v>
      </c>
      <c r="E292" s="13"/>
      <c r="F292" s="207" t="s">
        <v>4722</v>
      </c>
      <c r="G292" s="13"/>
      <c r="H292" s="208">
        <v>204.02000000000001</v>
      </c>
      <c r="I292" s="209"/>
      <c r="J292" s="13"/>
      <c r="K292" s="13"/>
      <c r="L292" s="205"/>
      <c r="M292" s="210"/>
      <c r="N292" s="211"/>
      <c r="O292" s="211"/>
      <c r="P292" s="211"/>
      <c r="Q292" s="211"/>
      <c r="R292" s="211"/>
      <c r="S292" s="211"/>
      <c r="T292" s="21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06" t="s">
        <v>519</v>
      </c>
      <c r="AU292" s="206" t="s">
        <v>89</v>
      </c>
      <c r="AV292" s="13" t="s">
        <v>89</v>
      </c>
      <c r="AW292" s="13" t="s">
        <v>3</v>
      </c>
      <c r="AX292" s="13" t="s">
        <v>87</v>
      </c>
      <c r="AY292" s="206" t="s">
        <v>230</v>
      </c>
    </row>
    <row r="293" s="2" customFormat="1" ht="16.5" customHeight="1">
      <c r="A293" s="38"/>
      <c r="B293" s="177"/>
      <c r="C293" s="178" t="s">
        <v>321</v>
      </c>
      <c r="D293" s="178" t="s">
        <v>231</v>
      </c>
      <c r="E293" s="179" t="s">
        <v>2048</v>
      </c>
      <c r="F293" s="180" t="s">
        <v>2049</v>
      </c>
      <c r="G293" s="181" t="s">
        <v>578</v>
      </c>
      <c r="H293" s="182">
        <v>27</v>
      </c>
      <c r="I293" s="183"/>
      <c r="J293" s="184">
        <f>ROUND(I293*H293,2)</f>
        <v>0</v>
      </c>
      <c r="K293" s="180" t="s">
        <v>515</v>
      </c>
      <c r="L293" s="39"/>
      <c r="M293" s="185" t="s">
        <v>1</v>
      </c>
      <c r="N293" s="186" t="s">
        <v>44</v>
      </c>
      <c r="O293" s="77"/>
      <c r="P293" s="187">
        <f>O293*H293</f>
        <v>0</v>
      </c>
      <c r="Q293" s="187">
        <v>0</v>
      </c>
      <c r="R293" s="187">
        <f>Q293*H293</f>
        <v>0</v>
      </c>
      <c r="S293" s="187">
        <v>0</v>
      </c>
      <c r="T293" s="188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89" t="s">
        <v>235</v>
      </c>
      <c r="AT293" s="189" t="s">
        <v>231</v>
      </c>
      <c r="AU293" s="189" t="s">
        <v>89</v>
      </c>
      <c r="AY293" s="19" t="s">
        <v>230</v>
      </c>
      <c r="BE293" s="190">
        <f>IF(N293="základní",J293,0)</f>
        <v>0</v>
      </c>
      <c r="BF293" s="190">
        <f>IF(N293="snížená",J293,0)</f>
        <v>0</v>
      </c>
      <c r="BG293" s="190">
        <f>IF(N293="zákl. přenesená",J293,0)</f>
        <v>0</v>
      </c>
      <c r="BH293" s="190">
        <f>IF(N293="sníž. přenesená",J293,0)</f>
        <v>0</v>
      </c>
      <c r="BI293" s="190">
        <f>IF(N293="nulová",J293,0)</f>
        <v>0</v>
      </c>
      <c r="BJ293" s="19" t="s">
        <v>87</v>
      </c>
      <c r="BK293" s="190">
        <f>ROUND(I293*H293,2)</f>
        <v>0</v>
      </c>
      <c r="BL293" s="19" t="s">
        <v>235</v>
      </c>
      <c r="BM293" s="189" t="s">
        <v>4723</v>
      </c>
    </row>
    <row r="294" s="2" customFormat="1">
      <c r="A294" s="38"/>
      <c r="B294" s="39"/>
      <c r="C294" s="38"/>
      <c r="D294" s="191" t="s">
        <v>237</v>
      </c>
      <c r="E294" s="38"/>
      <c r="F294" s="192" t="s">
        <v>2051</v>
      </c>
      <c r="G294" s="38"/>
      <c r="H294" s="38"/>
      <c r="I294" s="193"/>
      <c r="J294" s="38"/>
      <c r="K294" s="38"/>
      <c r="L294" s="39"/>
      <c r="M294" s="194"/>
      <c r="N294" s="195"/>
      <c r="O294" s="77"/>
      <c r="P294" s="77"/>
      <c r="Q294" s="77"/>
      <c r="R294" s="77"/>
      <c r="S294" s="77"/>
      <c r="T294" s="7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19" t="s">
        <v>237</v>
      </c>
      <c r="AU294" s="19" t="s">
        <v>89</v>
      </c>
    </row>
    <row r="295" s="2" customFormat="1">
      <c r="A295" s="38"/>
      <c r="B295" s="39"/>
      <c r="C295" s="38"/>
      <c r="D295" s="199" t="s">
        <v>397</v>
      </c>
      <c r="E295" s="38"/>
      <c r="F295" s="200" t="s">
        <v>2052</v>
      </c>
      <c r="G295" s="38"/>
      <c r="H295" s="38"/>
      <c r="I295" s="193"/>
      <c r="J295" s="38"/>
      <c r="K295" s="38"/>
      <c r="L295" s="39"/>
      <c r="M295" s="194"/>
      <c r="N295" s="195"/>
      <c r="O295" s="77"/>
      <c r="P295" s="77"/>
      <c r="Q295" s="77"/>
      <c r="R295" s="77"/>
      <c r="S295" s="77"/>
      <c r="T295" s="7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T295" s="19" t="s">
        <v>397</v>
      </c>
      <c r="AU295" s="19" t="s">
        <v>89</v>
      </c>
    </row>
    <row r="296" s="15" customFormat="1">
      <c r="A296" s="15"/>
      <c r="B296" s="221"/>
      <c r="C296" s="15"/>
      <c r="D296" s="191" t="s">
        <v>519</v>
      </c>
      <c r="E296" s="222" t="s">
        <v>1</v>
      </c>
      <c r="F296" s="223" t="s">
        <v>2036</v>
      </c>
      <c r="G296" s="15"/>
      <c r="H296" s="222" t="s">
        <v>1</v>
      </c>
      <c r="I296" s="224"/>
      <c r="J296" s="15"/>
      <c r="K296" s="15"/>
      <c r="L296" s="221"/>
      <c r="M296" s="225"/>
      <c r="N296" s="226"/>
      <c r="O296" s="226"/>
      <c r="P296" s="226"/>
      <c r="Q296" s="226"/>
      <c r="R296" s="226"/>
      <c r="S296" s="226"/>
      <c r="T296" s="227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22" t="s">
        <v>519</v>
      </c>
      <c r="AU296" s="222" t="s">
        <v>89</v>
      </c>
      <c r="AV296" s="15" t="s">
        <v>87</v>
      </c>
      <c r="AW296" s="15" t="s">
        <v>35</v>
      </c>
      <c r="AX296" s="15" t="s">
        <v>79</v>
      </c>
      <c r="AY296" s="222" t="s">
        <v>230</v>
      </c>
    </row>
    <row r="297" s="13" customFormat="1">
      <c r="A297" s="13"/>
      <c r="B297" s="205"/>
      <c r="C297" s="13"/>
      <c r="D297" s="191" t="s">
        <v>519</v>
      </c>
      <c r="E297" s="206" t="s">
        <v>1</v>
      </c>
      <c r="F297" s="207" t="s">
        <v>4713</v>
      </c>
      <c r="G297" s="13"/>
      <c r="H297" s="208">
        <v>27</v>
      </c>
      <c r="I297" s="209"/>
      <c r="J297" s="13"/>
      <c r="K297" s="13"/>
      <c r="L297" s="205"/>
      <c r="M297" s="210"/>
      <c r="N297" s="211"/>
      <c r="O297" s="211"/>
      <c r="P297" s="211"/>
      <c r="Q297" s="211"/>
      <c r="R297" s="211"/>
      <c r="S297" s="211"/>
      <c r="T297" s="21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06" t="s">
        <v>519</v>
      </c>
      <c r="AU297" s="206" t="s">
        <v>89</v>
      </c>
      <c r="AV297" s="13" t="s">
        <v>89</v>
      </c>
      <c r="AW297" s="13" t="s">
        <v>35</v>
      </c>
      <c r="AX297" s="13" t="s">
        <v>79</v>
      </c>
      <c r="AY297" s="206" t="s">
        <v>230</v>
      </c>
    </row>
    <row r="298" s="14" customFormat="1">
      <c r="A298" s="14"/>
      <c r="B298" s="213"/>
      <c r="C298" s="14"/>
      <c r="D298" s="191" t="s">
        <v>519</v>
      </c>
      <c r="E298" s="214" t="s">
        <v>1</v>
      </c>
      <c r="F298" s="215" t="s">
        <v>534</v>
      </c>
      <c r="G298" s="14"/>
      <c r="H298" s="216">
        <v>27</v>
      </c>
      <c r="I298" s="217"/>
      <c r="J298" s="14"/>
      <c r="K298" s="14"/>
      <c r="L298" s="213"/>
      <c r="M298" s="218"/>
      <c r="N298" s="219"/>
      <c r="O298" s="219"/>
      <c r="P298" s="219"/>
      <c r="Q298" s="219"/>
      <c r="R298" s="219"/>
      <c r="S298" s="219"/>
      <c r="T298" s="22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14" t="s">
        <v>519</v>
      </c>
      <c r="AU298" s="214" t="s">
        <v>89</v>
      </c>
      <c r="AV298" s="14" t="s">
        <v>235</v>
      </c>
      <c r="AW298" s="14" t="s">
        <v>35</v>
      </c>
      <c r="AX298" s="14" t="s">
        <v>87</v>
      </c>
      <c r="AY298" s="214" t="s">
        <v>230</v>
      </c>
    </row>
    <row r="299" s="2" customFormat="1" ht="16.5" customHeight="1">
      <c r="A299" s="38"/>
      <c r="B299" s="177"/>
      <c r="C299" s="178" t="s">
        <v>325</v>
      </c>
      <c r="D299" s="178" t="s">
        <v>231</v>
      </c>
      <c r="E299" s="179" t="s">
        <v>2053</v>
      </c>
      <c r="F299" s="180" t="s">
        <v>2054</v>
      </c>
      <c r="G299" s="181" t="s">
        <v>748</v>
      </c>
      <c r="H299" s="182">
        <v>816.07600000000002</v>
      </c>
      <c r="I299" s="183"/>
      <c r="J299" s="184">
        <f>ROUND(I299*H299,2)</f>
        <v>0</v>
      </c>
      <c r="K299" s="180" t="s">
        <v>515</v>
      </c>
      <c r="L299" s="39"/>
      <c r="M299" s="185" t="s">
        <v>1</v>
      </c>
      <c r="N299" s="186" t="s">
        <v>44</v>
      </c>
      <c r="O299" s="77"/>
      <c r="P299" s="187">
        <f>O299*H299</f>
        <v>0</v>
      </c>
      <c r="Q299" s="187">
        <v>0</v>
      </c>
      <c r="R299" s="187">
        <f>Q299*H299</f>
        <v>0</v>
      </c>
      <c r="S299" s="187">
        <v>0</v>
      </c>
      <c r="T299" s="188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189" t="s">
        <v>235</v>
      </c>
      <c r="AT299" s="189" t="s">
        <v>231</v>
      </c>
      <c r="AU299" s="189" t="s">
        <v>89</v>
      </c>
      <c r="AY299" s="19" t="s">
        <v>230</v>
      </c>
      <c r="BE299" s="190">
        <f>IF(N299="základní",J299,0)</f>
        <v>0</v>
      </c>
      <c r="BF299" s="190">
        <f>IF(N299="snížená",J299,0)</f>
        <v>0</v>
      </c>
      <c r="BG299" s="190">
        <f>IF(N299="zákl. přenesená",J299,0)</f>
        <v>0</v>
      </c>
      <c r="BH299" s="190">
        <f>IF(N299="sníž. přenesená",J299,0)</f>
        <v>0</v>
      </c>
      <c r="BI299" s="190">
        <f>IF(N299="nulová",J299,0)</f>
        <v>0</v>
      </c>
      <c r="BJ299" s="19" t="s">
        <v>87</v>
      </c>
      <c r="BK299" s="190">
        <f>ROUND(I299*H299,2)</f>
        <v>0</v>
      </c>
      <c r="BL299" s="19" t="s">
        <v>235</v>
      </c>
      <c r="BM299" s="189" t="s">
        <v>4724</v>
      </c>
    </row>
    <row r="300" s="2" customFormat="1">
      <c r="A300" s="38"/>
      <c r="B300" s="39"/>
      <c r="C300" s="38"/>
      <c r="D300" s="191" t="s">
        <v>237</v>
      </c>
      <c r="E300" s="38"/>
      <c r="F300" s="192" t="s">
        <v>1356</v>
      </c>
      <c r="G300" s="38"/>
      <c r="H300" s="38"/>
      <c r="I300" s="193"/>
      <c r="J300" s="38"/>
      <c r="K300" s="38"/>
      <c r="L300" s="39"/>
      <c r="M300" s="194"/>
      <c r="N300" s="195"/>
      <c r="O300" s="77"/>
      <c r="P300" s="77"/>
      <c r="Q300" s="77"/>
      <c r="R300" s="77"/>
      <c r="S300" s="77"/>
      <c r="T300" s="7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T300" s="19" t="s">
        <v>237</v>
      </c>
      <c r="AU300" s="19" t="s">
        <v>89</v>
      </c>
    </row>
    <row r="301" s="2" customFormat="1">
      <c r="A301" s="38"/>
      <c r="B301" s="39"/>
      <c r="C301" s="38"/>
      <c r="D301" s="199" t="s">
        <v>397</v>
      </c>
      <c r="E301" s="38"/>
      <c r="F301" s="200" t="s">
        <v>2056</v>
      </c>
      <c r="G301" s="38"/>
      <c r="H301" s="38"/>
      <c r="I301" s="193"/>
      <c r="J301" s="38"/>
      <c r="K301" s="38"/>
      <c r="L301" s="39"/>
      <c r="M301" s="194"/>
      <c r="N301" s="195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397</v>
      </c>
      <c r="AU301" s="19" t="s">
        <v>89</v>
      </c>
    </row>
    <row r="302" s="15" customFormat="1">
      <c r="A302" s="15"/>
      <c r="B302" s="221"/>
      <c r="C302" s="15"/>
      <c r="D302" s="191" t="s">
        <v>519</v>
      </c>
      <c r="E302" s="222" t="s">
        <v>1</v>
      </c>
      <c r="F302" s="223" t="s">
        <v>2039</v>
      </c>
      <c r="G302" s="15"/>
      <c r="H302" s="222" t="s">
        <v>1</v>
      </c>
      <c r="I302" s="224"/>
      <c r="J302" s="15"/>
      <c r="K302" s="15"/>
      <c r="L302" s="221"/>
      <c r="M302" s="225"/>
      <c r="N302" s="226"/>
      <c r="O302" s="226"/>
      <c r="P302" s="226"/>
      <c r="Q302" s="226"/>
      <c r="R302" s="226"/>
      <c r="S302" s="226"/>
      <c r="T302" s="227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22" t="s">
        <v>519</v>
      </c>
      <c r="AU302" s="222" t="s">
        <v>89</v>
      </c>
      <c r="AV302" s="15" t="s">
        <v>87</v>
      </c>
      <c r="AW302" s="15" t="s">
        <v>35</v>
      </c>
      <c r="AX302" s="15" t="s">
        <v>79</v>
      </c>
      <c r="AY302" s="222" t="s">
        <v>230</v>
      </c>
    </row>
    <row r="303" s="13" customFormat="1">
      <c r="A303" s="13"/>
      <c r="B303" s="205"/>
      <c r="C303" s="13"/>
      <c r="D303" s="191" t="s">
        <v>519</v>
      </c>
      <c r="E303" s="206" t="s">
        <v>1</v>
      </c>
      <c r="F303" s="207" t="s">
        <v>4725</v>
      </c>
      <c r="G303" s="13"/>
      <c r="H303" s="208">
        <v>408.03800000000001</v>
      </c>
      <c r="I303" s="209"/>
      <c r="J303" s="13"/>
      <c r="K303" s="13"/>
      <c r="L303" s="205"/>
      <c r="M303" s="210"/>
      <c r="N303" s="211"/>
      <c r="O303" s="211"/>
      <c r="P303" s="211"/>
      <c r="Q303" s="211"/>
      <c r="R303" s="211"/>
      <c r="S303" s="211"/>
      <c r="T303" s="21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06" t="s">
        <v>519</v>
      </c>
      <c r="AU303" s="206" t="s">
        <v>89</v>
      </c>
      <c r="AV303" s="13" t="s">
        <v>89</v>
      </c>
      <c r="AW303" s="13" t="s">
        <v>35</v>
      </c>
      <c r="AX303" s="13" t="s">
        <v>79</v>
      </c>
      <c r="AY303" s="206" t="s">
        <v>230</v>
      </c>
    </row>
    <row r="304" s="14" customFormat="1">
      <c r="A304" s="14"/>
      <c r="B304" s="213"/>
      <c r="C304" s="14"/>
      <c r="D304" s="191" t="s">
        <v>519</v>
      </c>
      <c r="E304" s="214" t="s">
        <v>1</v>
      </c>
      <c r="F304" s="215" t="s">
        <v>534</v>
      </c>
      <c r="G304" s="14"/>
      <c r="H304" s="216">
        <v>408.03800000000001</v>
      </c>
      <c r="I304" s="217"/>
      <c r="J304" s="14"/>
      <c r="K304" s="14"/>
      <c r="L304" s="213"/>
      <c r="M304" s="218"/>
      <c r="N304" s="219"/>
      <c r="O304" s="219"/>
      <c r="P304" s="219"/>
      <c r="Q304" s="219"/>
      <c r="R304" s="219"/>
      <c r="S304" s="219"/>
      <c r="T304" s="220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14" t="s">
        <v>519</v>
      </c>
      <c r="AU304" s="214" t="s">
        <v>89</v>
      </c>
      <c r="AV304" s="14" t="s">
        <v>235</v>
      </c>
      <c r="AW304" s="14" t="s">
        <v>35</v>
      </c>
      <c r="AX304" s="14" t="s">
        <v>87</v>
      </c>
      <c r="AY304" s="214" t="s">
        <v>230</v>
      </c>
    </row>
    <row r="305" s="13" customFormat="1">
      <c r="A305" s="13"/>
      <c r="B305" s="205"/>
      <c r="C305" s="13"/>
      <c r="D305" s="191" t="s">
        <v>519</v>
      </c>
      <c r="E305" s="13"/>
      <c r="F305" s="207" t="s">
        <v>4726</v>
      </c>
      <c r="G305" s="13"/>
      <c r="H305" s="208">
        <v>816.07600000000002</v>
      </c>
      <c r="I305" s="209"/>
      <c r="J305" s="13"/>
      <c r="K305" s="13"/>
      <c r="L305" s="205"/>
      <c r="M305" s="210"/>
      <c r="N305" s="211"/>
      <c r="O305" s="211"/>
      <c r="P305" s="211"/>
      <c r="Q305" s="211"/>
      <c r="R305" s="211"/>
      <c r="S305" s="211"/>
      <c r="T305" s="21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06" t="s">
        <v>519</v>
      </c>
      <c r="AU305" s="206" t="s">
        <v>89</v>
      </c>
      <c r="AV305" s="13" t="s">
        <v>89</v>
      </c>
      <c r="AW305" s="13" t="s">
        <v>3</v>
      </c>
      <c r="AX305" s="13" t="s">
        <v>87</v>
      </c>
      <c r="AY305" s="206" t="s">
        <v>230</v>
      </c>
    </row>
    <row r="306" s="2" customFormat="1" ht="16.5" customHeight="1">
      <c r="A306" s="38"/>
      <c r="B306" s="177"/>
      <c r="C306" s="178" t="s">
        <v>329</v>
      </c>
      <c r="D306" s="178" t="s">
        <v>231</v>
      </c>
      <c r="E306" s="179" t="s">
        <v>764</v>
      </c>
      <c r="F306" s="180" t="s">
        <v>765</v>
      </c>
      <c r="G306" s="181" t="s">
        <v>578</v>
      </c>
      <c r="H306" s="182">
        <v>27</v>
      </c>
      <c r="I306" s="183"/>
      <c r="J306" s="184">
        <f>ROUND(I306*H306,2)</f>
        <v>0</v>
      </c>
      <c r="K306" s="180" t="s">
        <v>515</v>
      </c>
      <c r="L306" s="39"/>
      <c r="M306" s="185" t="s">
        <v>1</v>
      </c>
      <c r="N306" s="186" t="s">
        <v>44</v>
      </c>
      <c r="O306" s="77"/>
      <c r="P306" s="187">
        <f>O306*H306</f>
        <v>0</v>
      </c>
      <c r="Q306" s="187">
        <v>0</v>
      </c>
      <c r="R306" s="187">
        <f>Q306*H306</f>
        <v>0</v>
      </c>
      <c r="S306" s="187">
        <v>0</v>
      </c>
      <c r="T306" s="188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89" t="s">
        <v>235</v>
      </c>
      <c r="AT306" s="189" t="s">
        <v>231</v>
      </c>
      <c r="AU306" s="189" t="s">
        <v>89</v>
      </c>
      <c r="AY306" s="19" t="s">
        <v>230</v>
      </c>
      <c r="BE306" s="190">
        <f>IF(N306="základní",J306,0)</f>
        <v>0</v>
      </c>
      <c r="BF306" s="190">
        <f>IF(N306="snížená",J306,0)</f>
        <v>0</v>
      </c>
      <c r="BG306" s="190">
        <f>IF(N306="zákl. přenesená",J306,0)</f>
        <v>0</v>
      </c>
      <c r="BH306" s="190">
        <f>IF(N306="sníž. přenesená",J306,0)</f>
        <v>0</v>
      </c>
      <c r="BI306" s="190">
        <f>IF(N306="nulová",J306,0)</f>
        <v>0</v>
      </c>
      <c r="BJ306" s="19" t="s">
        <v>87</v>
      </c>
      <c r="BK306" s="190">
        <f>ROUND(I306*H306,2)</f>
        <v>0</v>
      </c>
      <c r="BL306" s="19" t="s">
        <v>235</v>
      </c>
      <c r="BM306" s="189" t="s">
        <v>4727</v>
      </c>
    </row>
    <row r="307" s="2" customFormat="1">
      <c r="A307" s="38"/>
      <c r="B307" s="39"/>
      <c r="C307" s="38"/>
      <c r="D307" s="191" t="s">
        <v>237</v>
      </c>
      <c r="E307" s="38"/>
      <c r="F307" s="192" t="s">
        <v>767</v>
      </c>
      <c r="G307" s="38"/>
      <c r="H307" s="38"/>
      <c r="I307" s="193"/>
      <c r="J307" s="38"/>
      <c r="K307" s="38"/>
      <c r="L307" s="39"/>
      <c r="M307" s="194"/>
      <c r="N307" s="195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237</v>
      </c>
      <c r="AU307" s="19" t="s">
        <v>89</v>
      </c>
    </row>
    <row r="308" s="2" customFormat="1">
      <c r="A308" s="38"/>
      <c r="B308" s="39"/>
      <c r="C308" s="38"/>
      <c r="D308" s="199" t="s">
        <v>397</v>
      </c>
      <c r="E308" s="38"/>
      <c r="F308" s="200" t="s">
        <v>768</v>
      </c>
      <c r="G308" s="38"/>
      <c r="H308" s="38"/>
      <c r="I308" s="193"/>
      <c r="J308" s="38"/>
      <c r="K308" s="38"/>
      <c r="L308" s="39"/>
      <c r="M308" s="194"/>
      <c r="N308" s="195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397</v>
      </c>
      <c r="AU308" s="19" t="s">
        <v>89</v>
      </c>
    </row>
    <row r="309" s="15" customFormat="1">
      <c r="A309" s="15"/>
      <c r="B309" s="221"/>
      <c r="C309" s="15"/>
      <c r="D309" s="191" t="s">
        <v>519</v>
      </c>
      <c r="E309" s="222" t="s">
        <v>1</v>
      </c>
      <c r="F309" s="223" t="s">
        <v>2036</v>
      </c>
      <c r="G309" s="15"/>
      <c r="H309" s="222" t="s">
        <v>1</v>
      </c>
      <c r="I309" s="224"/>
      <c r="J309" s="15"/>
      <c r="K309" s="15"/>
      <c r="L309" s="221"/>
      <c r="M309" s="225"/>
      <c r="N309" s="226"/>
      <c r="O309" s="226"/>
      <c r="P309" s="226"/>
      <c r="Q309" s="226"/>
      <c r="R309" s="226"/>
      <c r="S309" s="226"/>
      <c r="T309" s="227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22" t="s">
        <v>519</v>
      </c>
      <c r="AU309" s="222" t="s">
        <v>89</v>
      </c>
      <c r="AV309" s="15" t="s">
        <v>87</v>
      </c>
      <c r="AW309" s="15" t="s">
        <v>35</v>
      </c>
      <c r="AX309" s="15" t="s">
        <v>79</v>
      </c>
      <c r="AY309" s="222" t="s">
        <v>230</v>
      </c>
    </row>
    <row r="310" s="13" customFormat="1">
      <c r="A310" s="13"/>
      <c r="B310" s="205"/>
      <c r="C310" s="13"/>
      <c r="D310" s="191" t="s">
        <v>519</v>
      </c>
      <c r="E310" s="206" t="s">
        <v>1</v>
      </c>
      <c r="F310" s="207" t="s">
        <v>4713</v>
      </c>
      <c r="G310" s="13"/>
      <c r="H310" s="208">
        <v>27</v>
      </c>
      <c r="I310" s="209"/>
      <c r="J310" s="13"/>
      <c r="K310" s="13"/>
      <c r="L310" s="205"/>
      <c r="M310" s="210"/>
      <c r="N310" s="211"/>
      <c r="O310" s="211"/>
      <c r="P310" s="211"/>
      <c r="Q310" s="211"/>
      <c r="R310" s="211"/>
      <c r="S310" s="211"/>
      <c r="T310" s="21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06" t="s">
        <v>519</v>
      </c>
      <c r="AU310" s="206" t="s">
        <v>89</v>
      </c>
      <c r="AV310" s="13" t="s">
        <v>89</v>
      </c>
      <c r="AW310" s="13" t="s">
        <v>35</v>
      </c>
      <c r="AX310" s="13" t="s">
        <v>79</v>
      </c>
      <c r="AY310" s="206" t="s">
        <v>230</v>
      </c>
    </row>
    <row r="311" s="14" customFormat="1">
      <c r="A311" s="14"/>
      <c r="B311" s="213"/>
      <c r="C311" s="14"/>
      <c r="D311" s="191" t="s">
        <v>519</v>
      </c>
      <c r="E311" s="214" t="s">
        <v>1</v>
      </c>
      <c r="F311" s="215" t="s">
        <v>534</v>
      </c>
      <c r="G311" s="14"/>
      <c r="H311" s="216">
        <v>27</v>
      </c>
      <c r="I311" s="217"/>
      <c r="J311" s="14"/>
      <c r="K311" s="14"/>
      <c r="L311" s="213"/>
      <c r="M311" s="218"/>
      <c r="N311" s="219"/>
      <c r="O311" s="219"/>
      <c r="P311" s="219"/>
      <c r="Q311" s="219"/>
      <c r="R311" s="219"/>
      <c r="S311" s="219"/>
      <c r="T311" s="220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14" t="s">
        <v>519</v>
      </c>
      <c r="AU311" s="214" t="s">
        <v>89</v>
      </c>
      <c r="AV311" s="14" t="s">
        <v>235</v>
      </c>
      <c r="AW311" s="14" t="s">
        <v>35</v>
      </c>
      <c r="AX311" s="14" t="s">
        <v>87</v>
      </c>
      <c r="AY311" s="214" t="s">
        <v>230</v>
      </c>
    </row>
    <row r="312" s="2" customFormat="1" ht="16.5" customHeight="1">
      <c r="A312" s="38"/>
      <c r="B312" s="177"/>
      <c r="C312" s="178" t="s">
        <v>332</v>
      </c>
      <c r="D312" s="178" t="s">
        <v>231</v>
      </c>
      <c r="E312" s="179" t="s">
        <v>771</v>
      </c>
      <c r="F312" s="180" t="s">
        <v>772</v>
      </c>
      <c r="G312" s="181" t="s">
        <v>578</v>
      </c>
      <c r="H312" s="182">
        <v>175.30500000000001</v>
      </c>
      <c r="I312" s="183"/>
      <c r="J312" s="184">
        <f>ROUND(I312*H312,2)</f>
        <v>0</v>
      </c>
      <c r="K312" s="180" t="s">
        <v>515</v>
      </c>
      <c r="L312" s="39"/>
      <c r="M312" s="185" t="s">
        <v>1</v>
      </c>
      <c r="N312" s="186" t="s">
        <v>44</v>
      </c>
      <c r="O312" s="77"/>
      <c r="P312" s="187">
        <f>O312*H312</f>
        <v>0</v>
      </c>
      <c r="Q312" s="187">
        <v>0</v>
      </c>
      <c r="R312" s="187">
        <f>Q312*H312</f>
        <v>0</v>
      </c>
      <c r="S312" s="187">
        <v>0</v>
      </c>
      <c r="T312" s="188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89" t="s">
        <v>235</v>
      </c>
      <c r="AT312" s="189" t="s">
        <v>231</v>
      </c>
      <c r="AU312" s="189" t="s">
        <v>89</v>
      </c>
      <c r="AY312" s="19" t="s">
        <v>230</v>
      </c>
      <c r="BE312" s="190">
        <f>IF(N312="základní",J312,0)</f>
        <v>0</v>
      </c>
      <c r="BF312" s="190">
        <f>IF(N312="snížená",J312,0)</f>
        <v>0</v>
      </c>
      <c r="BG312" s="190">
        <f>IF(N312="zákl. přenesená",J312,0)</f>
        <v>0</v>
      </c>
      <c r="BH312" s="190">
        <f>IF(N312="sníž. přenesená",J312,0)</f>
        <v>0</v>
      </c>
      <c r="BI312" s="190">
        <f>IF(N312="nulová",J312,0)</f>
        <v>0</v>
      </c>
      <c r="BJ312" s="19" t="s">
        <v>87</v>
      </c>
      <c r="BK312" s="190">
        <f>ROUND(I312*H312,2)</f>
        <v>0</v>
      </c>
      <c r="BL312" s="19" t="s">
        <v>235</v>
      </c>
      <c r="BM312" s="189" t="s">
        <v>4728</v>
      </c>
    </row>
    <row r="313" s="2" customFormat="1">
      <c r="A313" s="38"/>
      <c r="B313" s="39"/>
      <c r="C313" s="38"/>
      <c r="D313" s="191" t="s">
        <v>237</v>
      </c>
      <c r="E313" s="38"/>
      <c r="F313" s="192" t="s">
        <v>774</v>
      </c>
      <c r="G313" s="38"/>
      <c r="H313" s="38"/>
      <c r="I313" s="193"/>
      <c r="J313" s="38"/>
      <c r="K313" s="38"/>
      <c r="L313" s="39"/>
      <c r="M313" s="194"/>
      <c r="N313" s="195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237</v>
      </c>
      <c r="AU313" s="19" t="s">
        <v>89</v>
      </c>
    </row>
    <row r="314" s="2" customFormat="1">
      <c r="A314" s="38"/>
      <c r="B314" s="39"/>
      <c r="C314" s="38"/>
      <c r="D314" s="199" t="s">
        <v>397</v>
      </c>
      <c r="E314" s="38"/>
      <c r="F314" s="200" t="s">
        <v>775</v>
      </c>
      <c r="G314" s="38"/>
      <c r="H314" s="38"/>
      <c r="I314" s="193"/>
      <c r="J314" s="38"/>
      <c r="K314" s="38"/>
      <c r="L314" s="39"/>
      <c r="M314" s="194"/>
      <c r="N314" s="195"/>
      <c r="O314" s="77"/>
      <c r="P314" s="77"/>
      <c r="Q314" s="77"/>
      <c r="R314" s="77"/>
      <c r="S314" s="77"/>
      <c r="T314" s="7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T314" s="19" t="s">
        <v>397</v>
      </c>
      <c r="AU314" s="19" t="s">
        <v>89</v>
      </c>
    </row>
    <row r="315" s="15" customFormat="1">
      <c r="A315" s="15"/>
      <c r="B315" s="221"/>
      <c r="C315" s="15"/>
      <c r="D315" s="191" t="s">
        <v>519</v>
      </c>
      <c r="E315" s="222" t="s">
        <v>1</v>
      </c>
      <c r="F315" s="223" t="s">
        <v>3615</v>
      </c>
      <c r="G315" s="15"/>
      <c r="H315" s="222" t="s">
        <v>1</v>
      </c>
      <c r="I315" s="224"/>
      <c r="J315" s="15"/>
      <c r="K315" s="15"/>
      <c r="L315" s="221"/>
      <c r="M315" s="225"/>
      <c r="N315" s="226"/>
      <c r="O315" s="226"/>
      <c r="P315" s="226"/>
      <c r="Q315" s="226"/>
      <c r="R315" s="226"/>
      <c r="S315" s="226"/>
      <c r="T315" s="227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22" t="s">
        <v>519</v>
      </c>
      <c r="AU315" s="222" t="s">
        <v>89</v>
      </c>
      <c r="AV315" s="15" t="s">
        <v>87</v>
      </c>
      <c r="AW315" s="15" t="s">
        <v>35</v>
      </c>
      <c r="AX315" s="15" t="s">
        <v>79</v>
      </c>
      <c r="AY315" s="222" t="s">
        <v>230</v>
      </c>
    </row>
    <row r="316" s="13" customFormat="1">
      <c r="A316" s="13"/>
      <c r="B316" s="205"/>
      <c r="C316" s="13"/>
      <c r="D316" s="191" t="s">
        <v>519</v>
      </c>
      <c r="E316" s="206" t="s">
        <v>1</v>
      </c>
      <c r="F316" s="207" t="s">
        <v>4696</v>
      </c>
      <c r="G316" s="13"/>
      <c r="H316" s="208">
        <v>326.43000000000001</v>
      </c>
      <c r="I316" s="209"/>
      <c r="J316" s="13"/>
      <c r="K316" s="13"/>
      <c r="L316" s="205"/>
      <c r="M316" s="210"/>
      <c r="N316" s="211"/>
      <c r="O316" s="211"/>
      <c r="P316" s="211"/>
      <c r="Q316" s="211"/>
      <c r="R316" s="211"/>
      <c r="S316" s="211"/>
      <c r="T316" s="21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06" t="s">
        <v>519</v>
      </c>
      <c r="AU316" s="206" t="s">
        <v>89</v>
      </c>
      <c r="AV316" s="13" t="s">
        <v>89</v>
      </c>
      <c r="AW316" s="13" t="s">
        <v>35</v>
      </c>
      <c r="AX316" s="13" t="s">
        <v>79</v>
      </c>
      <c r="AY316" s="206" t="s">
        <v>230</v>
      </c>
    </row>
    <row r="317" s="15" customFormat="1">
      <c r="A317" s="15"/>
      <c r="B317" s="221"/>
      <c r="C317" s="15"/>
      <c r="D317" s="191" t="s">
        <v>519</v>
      </c>
      <c r="E317" s="222" t="s">
        <v>1</v>
      </c>
      <c r="F317" s="223" t="s">
        <v>3663</v>
      </c>
      <c r="G317" s="15"/>
      <c r="H317" s="222" t="s">
        <v>1</v>
      </c>
      <c r="I317" s="224"/>
      <c r="J317" s="15"/>
      <c r="K317" s="15"/>
      <c r="L317" s="221"/>
      <c r="M317" s="225"/>
      <c r="N317" s="226"/>
      <c r="O317" s="226"/>
      <c r="P317" s="226"/>
      <c r="Q317" s="226"/>
      <c r="R317" s="226"/>
      <c r="S317" s="226"/>
      <c r="T317" s="227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22" t="s">
        <v>519</v>
      </c>
      <c r="AU317" s="222" t="s">
        <v>89</v>
      </c>
      <c r="AV317" s="15" t="s">
        <v>87</v>
      </c>
      <c r="AW317" s="15" t="s">
        <v>35</v>
      </c>
      <c r="AX317" s="15" t="s">
        <v>79</v>
      </c>
      <c r="AY317" s="222" t="s">
        <v>230</v>
      </c>
    </row>
    <row r="318" s="13" customFormat="1">
      <c r="A318" s="13"/>
      <c r="B318" s="205"/>
      <c r="C318" s="13"/>
      <c r="D318" s="191" t="s">
        <v>519</v>
      </c>
      <c r="E318" s="206" t="s">
        <v>1</v>
      </c>
      <c r="F318" s="207" t="s">
        <v>4729</v>
      </c>
      <c r="G318" s="13"/>
      <c r="H318" s="208">
        <v>-30.225000000000001</v>
      </c>
      <c r="I318" s="209"/>
      <c r="J318" s="13"/>
      <c r="K318" s="13"/>
      <c r="L318" s="205"/>
      <c r="M318" s="210"/>
      <c r="N318" s="211"/>
      <c r="O318" s="211"/>
      <c r="P318" s="211"/>
      <c r="Q318" s="211"/>
      <c r="R318" s="211"/>
      <c r="S318" s="211"/>
      <c r="T318" s="21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06" t="s">
        <v>519</v>
      </c>
      <c r="AU318" s="206" t="s">
        <v>89</v>
      </c>
      <c r="AV318" s="13" t="s">
        <v>89</v>
      </c>
      <c r="AW318" s="13" t="s">
        <v>35</v>
      </c>
      <c r="AX318" s="13" t="s">
        <v>79</v>
      </c>
      <c r="AY318" s="206" t="s">
        <v>230</v>
      </c>
    </row>
    <row r="319" s="13" customFormat="1">
      <c r="A319" s="13"/>
      <c r="B319" s="205"/>
      <c r="C319" s="13"/>
      <c r="D319" s="191" t="s">
        <v>519</v>
      </c>
      <c r="E319" s="206" t="s">
        <v>1</v>
      </c>
      <c r="F319" s="207" t="s">
        <v>4730</v>
      </c>
      <c r="G319" s="13"/>
      <c r="H319" s="208">
        <v>-120.90000000000001</v>
      </c>
      <c r="I319" s="209"/>
      <c r="J319" s="13"/>
      <c r="K319" s="13"/>
      <c r="L319" s="205"/>
      <c r="M319" s="210"/>
      <c r="N319" s="211"/>
      <c r="O319" s="211"/>
      <c r="P319" s="211"/>
      <c r="Q319" s="211"/>
      <c r="R319" s="211"/>
      <c r="S319" s="211"/>
      <c r="T319" s="21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06" t="s">
        <v>519</v>
      </c>
      <c r="AU319" s="206" t="s">
        <v>89</v>
      </c>
      <c r="AV319" s="13" t="s">
        <v>89</v>
      </c>
      <c r="AW319" s="13" t="s">
        <v>35</v>
      </c>
      <c r="AX319" s="13" t="s">
        <v>79</v>
      </c>
      <c r="AY319" s="206" t="s">
        <v>230</v>
      </c>
    </row>
    <row r="320" s="14" customFormat="1">
      <c r="A320" s="14"/>
      <c r="B320" s="213"/>
      <c r="C320" s="14"/>
      <c r="D320" s="191" t="s">
        <v>519</v>
      </c>
      <c r="E320" s="214" t="s">
        <v>1</v>
      </c>
      <c r="F320" s="215" t="s">
        <v>534</v>
      </c>
      <c r="G320" s="14"/>
      <c r="H320" s="216">
        <v>175.30500000000001</v>
      </c>
      <c r="I320" s="217"/>
      <c r="J320" s="14"/>
      <c r="K320" s="14"/>
      <c r="L320" s="213"/>
      <c r="M320" s="218"/>
      <c r="N320" s="219"/>
      <c r="O320" s="219"/>
      <c r="P320" s="219"/>
      <c r="Q320" s="219"/>
      <c r="R320" s="219"/>
      <c r="S320" s="219"/>
      <c r="T320" s="220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14" t="s">
        <v>519</v>
      </c>
      <c r="AU320" s="214" t="s">
        <v>89</v>
      </c>
      <c r="AV320" s="14" t="s">
        <v>235</v>
      </c>
      <c r="AW320" s="14" t="s">
        <v>35</v>
      </c>
      <c r="AX320" s="14" t="s">
        <v>87</v>
      </c>
      <c r="AY320" s="214" t="s">
        <v>230</v>
      </c>
    </row>
    <row r="321" s="2" customFormat="1" ht="16.5" customHeight="1">
      <c r="A321" s="38"/>
      <c r="B321" s="177"/>
      <c r="C321" s="236" t="s">
        <v>336</v>
      </c>
      <c r="D321" s="236" t="s">
        <v>745</v>
      </c>
      <c r="E321" s="237" t="s">
        <v>779</v>
      </c>
      <c r="F321" s="238" t="s">
        <v>780</v>
      </c>
      <c r="G321" s="239" t="s">
        <v>748</v>
      </c>
      <c r="H321" s="240">
        <v>350.61000000000001</v>
      </c>
      <c r="I321" s="241"/>
      <c r="J321" s="242">
        <f>ROUND(I321*H321,2)</f>
        <v>0</v>
      </c>
      <c r="K321" s="238" t="s">
        <v>515</v>
      </c>
      <c r="L321" s="243"/>
      <c r="M321" s="244" t="s">
        <v>1</v>
      </c>
      <c r="N321" s="245" t="s">
        <v>44</v>
      </c>
      <c r="O321" s="77"/>
      <c r="P321" s="187">
        <f>O321*H321</f>
        <v>0</v>
      </c>
      <c r="Q321" s="187">
        <v>0</v>
      </c>
      <c r="R321" s="187">
        <f>Q321*H321</f>
        <v>0</v>
      </c>
      <c r="S321" s="187">
        <v>0</v>
      </c>
      <c r="T321" s="188">
        <f>S321*H321</f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189" t="s">
        <v>260</v>
      </c>
      <c r="AT321" s="189" t="s">
        <v>745</v>
      </c>
      <c r="AU321" s="189" t="s">
        <v>89</v>
      </c>
      <c r="AY321" s="19" t="s">
        <v>230</v>
      </c>
      <c r="BE321" s="190">
        <f>IF(N321="základní",J321,0)</f>
        <v>0</v>
      </c>
      <c r="BF321" s="190">
        <f>IF(N321="snížená",J321,0)</f>
        <v>0</v>
      </c>
      <c r="BG321" s="190">
        <f>IF(N321="zákl. přenesená",J321,0)</f>
        <v>0</v>
      </c>
      <c r="BH321" s="190">
        <f>IF(N321="sníž. přenesená",J321,0)</f>
        <v>0</v>
      </c>
      <c r="BI321" s="190">
        <f>IF(N321="nulová",J321,0)</f>
        <v>0</v>
      </c>
      <c r="BJ321" s="19" t="s">
        <v>87</v>
      </c>
      <c r="BK321" s="190">
        <f>ROUND(I321*H321,2)</f>
        <v>0</v>
      </c>
      <c r="BL321" s="19" t="s">
        <v>235</v>
      </c>
      <c r="BM321" s="189" t="s">
        <v>4731</v>
      </c>
    </row>
    <row r="322" s="2" customFormat="1">
      <c r="A322" s="38"/>
      <c r="B322" s="39"/>
      <c r="C322" s="38"/>
      <c r="D322" s="191" t="s">
        <v>237</v>
      </c>
      <c r="E322" s="38"/>
      <c r="F322" s="192" t="s">
        <v>780</v>
      </c>
      <c r="G322" s="38"/>
      <c r="H322" s="38"/>
      <c r="I322" s="193"/>
      <c r="J322" s="38"/>
      <c r="K322" s="38"/>
      <c r="L322" s="39"/>
      <c r="M322" s="194"/>
      <c r="N322" s="195"/>
      <c r="O322" s="77"/>
      <c r="P322" s="77"/>
      <c r="Q322" s="77"/>
      <c r="R322" s="77"/>
      <c r="S322" s="77"/>
      <c r="T322" s="7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T322" s="19" t="s">
        <v>237</v>
      </c>
      <c r="AU322" s="19" t="s">
        <v>89</v>
      </c>
    </row>
    <row r="323" s="13" customFormat="1">
      <c r="A323" s="13"/>
      <c r="B323" s="205"/>
      <c r="C323" s="13"/>
      <c r="D323" s="191" t="s">
        <v>519</v>
      </c>
      <c r="E323" s="13"/>
      <c r="F323" s="207" t="s">
        <v>4732</v>
      </c>
      <c r="G323" s="13"/>
      <c r="H323" s="208">
        <v>350.61000000000001</v>
      </c>
      <c r="I323" s="209"/>
      <c r="J323" s="13"/>
      <c r="K323" s="13"/>
      <c r="L323" s="205"/>
      <c r="M323" s="210"/>
      <c r="N323" s="211"/>
      <c r="O323" s="211"/>
      <c r="P323" s="211"/>
      <c r="Q323" s="211"/>
      <c r="R323" s="211"/>
      <c r="S323" s="211"/>
      <c r="T323" s="21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06" t="s">
        <v>519</v>
      </c>
      <c r="AU323" s="206" t="s">
        <v>89</v>
      </c>
      <c r="AV323" s="13" t="s">
        <v>89</v>
      </c>
      <c r="AW323" s="13" t="s">
        <v>3</v>
      </c>
      <c r="AX323" s="13" t="s">
        <v>87</v>
      </c>
      <c r="AY323" s="206" t="s">
        <v>230</v>
      </c>
    </row>
    <row r="324" s="2" customFormat="1" ht="16.5" customHeight="1">
      <c r="A324" s="38"/>
      <c r="B324" s="177"/>
      <c r="C324" s="178" t="s">
        <v>340</v>
      </c>
      <c r="D324" s="178" t="s">
        <v>231</v>
      </c>
      <c r="E324" s="179" t="s">
        <v>789</v>
      </c>
      <c r="F324" s="180" t="s">
        <v>790</v>
      </c>
      <c r="G324" s="181" t="s">
        <v>578</v>
      </c>
      <c r="H324" s="182">
        <v>120.90000000000001</v>
      </c>
      <c r="I324" s="183"/>
      <c r="J324" s="184">
        <f>ROUND(I324*H324,2)</f>
        <v>0</v>
      </c>
      <c r="K324" s="180" t="s">
        <v>515</v>
      </c>
      <c r="L324" s="39"/>
      <c r="M324" s="185" t="s">
        <v>1</v>
      </c>
      <c r="N324" s="186" t="s">
        <v>44</v>
      </c>
      <c r="O324" s="77"/>
      <c r="P324" s="187">
        <f>O324*H324</f>
        <v>0</v>
      </c>
      <c r="Q324" s="187">
        <v>0</v>
      </c>
      <c r="R324" s="187">
        <f>Q324*H324</f>
        <v>0</v>
      </c>
      <c r="S324" s="187">
        <v>0</v>
      </c>
      <c r="T324" s="188">
        <f>S324*H324</f>
        <v>0</v>
      </c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R324" s="189" t="s">
        <v>235</v>
      </c>
      <c r="AT324" s="189" t="s">
        <v>231</v>
      </c>
      <c r="AU324" s="189" t="s">
        <v>89</v>
      </c>
      <c r="AY324" s="19" t="s">
        <v>230</v>
      </c>
      <c r="BE324" s="190">
        <f>IF(N324="základní",J324,0)</f>
        <v>0</v>
      </c>
      <c r="BF324" s="190">
        <f>IF(N324="snížená",J324,0)</f>
        <v>0</v>
      </c>
      <c r="BG324" s="190">
        <f>IF(N324="zákl. přenesená",J324,0)</f>
        <v>0</v>
      </c>
      <c r="BH324" s="190">
        <f>IF(N324="sníž. přenesená",J324,0)</f>
        <v>0</v>
      </c>
      <c r="BI324" s="190">
        <f>IF(N324="nulová",J324,0)</f>
        <v>0</v>
      </c>
      <c r="BJ324" s="19" t="s">
        <v>87</v>
      </c>
      <c r="BK324" s="190">
        <f>ROUND(I324*H324,2)</f>
        <v>0</v>
      </c>
      <c r="BL324" s="19" t="s">
        <v>235</v>
      </c>
      <c r="BM324" s="189" t="s">
        <v>4733</v>
      </c>
    </row>
    <row r="325" s="2" customFormat="1">
      <c r="A325" s="38"/>
      <c r="B325" s="39"/>
      <c r="C325" s="38"/>
      <c r="D325" s="191" t="s">
        <v>237</v>
      </c>
      <c r="E325" s="38"/>
      <c r="F325" s="192" t="s">
        <v>792</v>
      </c>
      <c r="G325" s="38"/>
      <c r="H325" s="38"/>
      <c r="I325" s="193"/>
      <c r="J325" s="38"/>
      <c r="K325" s="38"/>
      <c r="L325" s="39"/>
      <c r="M325" s="194"/>
      <c r="N325" s="195"/>
      <c r="O325" s="77"/>
      <c r="P325" s="77"/>
      <c r="Q325" s="77"/>
      <c r="R325" s="77"/>
      <c r="S325" s="77"/>
      <c r="T325" s="7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T325" s="19" t="s">
        <v>237</v>
      </c>
      <c r="AU325" s="19" t="s">
        <v>89</v>
      </c>
    </row>
    <row r="326" s="2" customFormat="1">
      <c r="A326" s="38"/>
      <c r="B326" s="39"/>
      <c r="C326" s="38"/>
      <c r="D326" s="199" t="s">
        <v>397</v>
      </c>
      <c r="E326" s="38"/>
      <c r="F326" s="200" t="s">
        <v>793</v>
      </c>
      <c r="G326" s="38"/>
      <c r="H326" s="38"/>
      <c r="I326" s="193"/>
      <c r="J326" s="38"/>
      <c r="K326" s="38"/>
      <c r="L326" s="39"/>
      <c r="M326" s="194"/>
      <c r="N326" s="195"/>
      <c r="O326" s="77"/>
      <c r="P326" s="77"/>
      <c r="Q326" s="77"/>
      <c r="R326" s="77"/>
      <c r="S326" s="77"/>
      <c r="T326" s="7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T326" s="19" t="s">
        <v>397</v>
      </c>
      <c r="AU326" s="19" t="s">
        <v>89</v>
      </c>
    </row>
    <row r="327" s="13" customFormat="1">
      <c r="A327" s="13"/>
      <c r="B327" s="205"/>
      <c r="C327" s="13"/>
      <c r="D327" s="191" t="s">
        <v>519</v>
      </c>
      <c r="E327" s="206" t="s">
        <v>1</v>
      </c>
      <c r="F327" s="207" t="s">
        <v>4734</v>
      </c>
      <c r="G327" s="13"/>
      <c r="H327" s="208">
        <v>120.90000000000001</v>
      </c>
      <c r="I327" s="209"/>
      <c r="J327" s="13"/>
      <c r="K327" s="13"/>
      <c r="L327" s="205"/>
      <c r="M327" s="210"/>
      <c r="N327" s="211"/>
      <c r="O327" s="211"/>
      <c r="P327" s="211"/>
      <c r="Q327" s="211"/>
      <c r="R327" s="211"/>
      <c r="S327" s="211"/>
      <c r="T327" s="21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06" t="s">
        <v>519</v>
      </c>
      <c r="AU327" s="206" t="s">
        <v>89</v>
      </c>
      <c r="AV327" s="13" t="s">
        <v>89</v>
      </c>
      <c r="AW327" s="13" t="s">
        <v>35</v>
      </c>
      <c r="AX327" s="13" t="s">
        <v>79</v>
      </c>
      <c r="AY327" s="206" t="s">
        <v>230</v>
      </c>
    </row>
    <row r="328" s="14" customFormat="1">
      <c r="A328" s="14"/>
      <c r="B328" s="213"/>
      <c r="C328" s="14"/>
      <c r="D328" s="191" t="s">
        <v>519</v>
      </c>
      <c r="E328" s="214" t="s">
        <v>1</v>
      </c>
      <c r="F328" s="215" t="s">
        <v>534</v>
      </c>
      <c r="G328" s="14"/>
      <c r="H328" s="216">
        <v>120.90000000000001</v>
      </c>
      <c r="I328" s="217"/>
      <c r="J328" s="14"/>
      <c r="K328" s="14"/>
      <c r="L328" s="213"/>
      <c r="M328" s="218"/>
      <c r="N328" s="219"/>
      <c r="O328" s="219"/>
      <c r="P328" s="219"/>
      <c r="Q328" s="219"/>
      <c r="R328" s="219"/>
      <c r="S328" s="219"/>
      <c r="T328" s="220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14" t="s">
        <v>519</v>
      </c>
      <c r="AU328" s="214" t="s">
        <v>89</v>
      </c>
      <c r="AV328" s="14" t="s">
        <v>235</v>
      </c>
      <c r="AW328" s="14" t="s">
        <v>35</v>
      </c>
      <c r="AX328" s="14" t="s">
        <v>87</v>
      </c>
      <c r="AY328" s="214" t="s">
        <v>230</v>
      </c>
    </row>
    <row r="329" s="2" customFormat="1" ht="16.5" customHeight="1">
      <c r="A329" s="38"/>
      <c r="B329" s="177"/>
      <c r="C329" s="236" t="s">
        <v>344</v>
      </c>
      <c r="D329" s="236" t="s">
        <v>745</v>
      </c>
      <c r="E329" s="237" t="s">
        <v>3670</v>
      </c>
      <c r="F329" s="238" t="s">
        <v>3671</v>
      </c>
      <c r="G329" s="239" t="s">
        <v>748</v>
      </c>
      <c r="H329" s="240">
        <v>241.80000000000001</v>
      </c>
      <c r="I329" s="241"/>
      <c r="J329" s="242">
        <f>ROUND(I329*H329,2)</f>
        <v>0</v>
      </c>
      <c r="K329" s="238" t="s">
        <v>515</v>
      </c>
      <c r="L329" s="243"/>
      <c r="M329" s="244" t="s">
        <v>1</v>
      </c>
      <c r="N329" s="245" t="s">
        <v>44</v>
      </c>
      <c r="O329" s="77"/>
      <c r="P329" s="187">
        <f>O329*H329</f>
        <v>0</v>
      </c>
      <c r="Q329" s="187">
        <v>0</v>
      </c>
      <c r="R329" s="187">
        <f>Q329*H329</f>
        <v>0</v>
      </c>
      <c r="S329" s="187">
        <v>0</v>
      </c>
      <c r="T329" s="188">
        <f>S329*H329</f>
        <v>0</v>
      </c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R329" s="189" t="s">
        <v>260</v>
      </c>
      <c r="AT329" s="189" t="s">
        <v>745</v>
      </c>
      <c r="AU329" s="189" t="s">
        <v>89</v>
      </c>
      <c r="AY329" s="19" t="s">
        <v>230</v>
      </c>
      <c r="BE329" s="190">
        <f>IF(N329="základní",J329,0)</f>
        <v>0</v>
      </c>
      <c r="BF329" s="190">
        <f>IF(N329="snížená",J329,0)</f>
        <v>0</v>
      </c>
      <c r="BG329" s="190">
        <f>IF(N329="zákl. přenesená",J329,0)</f>
        <v>0</v>
      </c>
      <c r="BH329" s="190">
        <f>IF(N329="sníž. přenesená",J329,0)</f>
        <v>0</v>
      </c>
      <c r="BI329" s="190">
        <f>IF(N329="nulová",J329,0)</f>
        <v>0</v>
      </c>
      <c r="BJ329" s="19" t="s">
        <v>87</v>
      </c>
      <c r="BK329" s="190">
        <f>ROUND(I329*H329,2)</f>
        <v>0</v>
      </c>
      <c r="BL329" s="19" t="s">
        <v>235</v>
      </c>
      <c r="BM329" s="189" t="s">
        <v>4735</v>
      </c>
    </row>
    <row r="330" s="2" customFormat="1">
      <c r="A330" s="38"/>
      <c r="B330" s="39"/>
      <c r="C330" s="38"/>
      <c r="D330" s="191" t="s">
        <v>237</v>
      </c>
      <c r="E330" s="38"/>
      <c r="F330" s="192" t="s">
        <v>3671</v>
      </c>
      <c r="G330" s="38"/>
      <c r="H330" s="38"/>
      <c r="I330" s="193"/>
      <c r="J330" s="38"/>
      <c r="K330" s="38"/>
      <c r="L330" s="39"/>
      <c r="M330" s="194"/>
      <c r="N330" s="195"/>
      <c r="O330" s="77"/>
      <c r="P330" s="77"/>
      <c r="Q330" s="77"/>
      <c r="R330" s="77"/>
      <c r="S330" s="77"/>
      <c r="T330" s="7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T330" s="19" t="s">
        <v>237</v>
      </c>
      <c r="AU330" s="19" t="s">
        <v>89</v>
      </c>
    </row>
    <row r="331" s="13" customFormat="1">
      <c r="A331" s="13"/>
      <c r="B331" s="205"/>
      <c r="C331" s="13"/>
      <c r="D331" s="191" t="s">
        <v>519</v>
      </c>
      <c r="E331" s="13"/>
      <c r="F331" s="207" t="s">
        <v>4736</v>
      </c>
      <c r="G331" s="13"/>
      <c r="H331" s="208">
        <v>241.80000000000001</v>
      </c>
      <c r="I331" s="209"/>
      <c r="J331" s="13"/>
      <c r="K331" s="13"/>
      <c r="L331" s="205"/>
      <c r="M331" s="210"/>
      <c r="N331" s="211"/>
      <c r="O331" s="211"/>
      <c r="P331" s="211"/>
      <c r="Q331" s="211"/>
      <c r="R331" s="211"/>
      <c r="S331" s="211"/>
      <c r="T331" s="21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06" t="s">
        <v>519</v>
      </c>
      <c r="AU331" s="206" t="s">
        <v>89</v>
      </c>
      <c r="AV331" s="13" t="s">
        <v>89</v>
      </c>
      <c r="AW331" s="13" t="s">
        <v>3</v>
      </c>
      <c r="AX331" s="13" t="s">
        <v>87</v>
      </c>
      <c r="AY331" s="206" t="s">
        <v>230</v>
      </c>
    </row>
    <row r="332" s="2" customFormat="1" ht="21.75" customHeight="1">
      <c r="A332" s="38"/>
      <c r="B332" s="177"/>
      <c r="C332" s="178" t="s">
        <v>348</v>
      </c>
      <c r="D332" s="178" t="s">
        <v>231</v>
      </c>
      <c r="E332" s="179" t="s">
        <v>802</v>
      </c>
      <c r="F332" s="180" t="s">
        <v>803</v>
      </c>
      <c r="G332" s="181" t="s">
        <v>514</v>
      </c>
      <c r="H332" s="182">
        <v>45</v>
      </c>
      <c r="I332" s="183"/>
      <c r="J332" s="184">
        <f>ROUND(I332*H332,2)</f>
        <v>0</v>
      </c>
      <c r="K332" s="180" t="s">
        <v>515</v>
      </c>
      <c r="L332" s="39"/>
      <c r="M332" s="185" t="s">
        <v>1</v>
      </c>
      <c r="N332" s="186" t="s">
        <v>44</v>
      </c>
      <c r="O332" s="77"/>
      <c r="P332" s="187">
        <f>O332*H332</f>
        <v>0</v>
      </c>
      <c r="Q332" s="187">
        <v>0</v>
      </c>
      <c r="R332" s="187">
        <f>Q332*H332</f>
        <v>0</v>
      </c>
      <c r="S332" s="187">
        <v>0</v>
      </c>
      <c r="T332" s="188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89" t="s">
        <v>235</v>
      </c>
      <c r="AT332" s="189" t="s">
        <v>231</v>
      </c>
      <c r="AU332" s="189" t="s">
        <v>89</v>
      </c>
      <c r="AY332" s="19" t="s">
        <v>230</v>
      </c>
      <c r="BE332" s="190">
        <f>IF(N332="základní",J332,0)</f>
        <v>0</v>
      </c>
      <c r="BF332" s="190">
        <f>IF(N332="snížená",J332,0)</f>
        <v>0</v>
      </c>
      <c r="BG332" s="190">
        <f>IF(N332="zákl. přenesená",J332,0)</f>
        <v>0</v>
      </c>
      <c r="BH332" s="190">
        <f>IF(N332="sníž. přenesená",J332,0)</f>
        <v>0</v>
      </c>
      <c r="BI332" s="190">
        <f>IF(N332="nulová",J332,0)</f>
        <v>0</v>
      </c>
      <c r="BJ332" s="19" t="s">
        <v>87</v>
      </c>
      <c r="BK332" s="190">
        <f>ROUND(I332*H332,2)</f>
        <v>0</v>
      </c>
      <c r="BL332" s="19" t="s">
        <v>235</v>
      </c>
      <c r="BM332" s="189" t="s">
        <v>4737</v>
      </c>
    </row>
    <row r="333" s="2" customFormat="1">
      <c r="A333" s="38"/>
      <c r="B333" s="39"/>
      <c r="C333" s="38"/>
      <c r="D333" s="191" t="s">
        <v>237</v>
      </c>
      <c r="E333" s="38"/>
      <c r="F333" s="192" t="s">
        <v>805</v>
      </c>
      <c r="G333" s="38"/>
      <c r="H333" s="38"/>
      <c r="I333" s="193"/>
      <c r="J333" s="38"/>
      <c r="K333" s="38"/>
      <c r="L333" s="39"/>
      <c r="M333" s="194"/>
      <c r="N333" s="195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237</v>
      </c>
      <c r="AU333" s="19" t="s">
        <v>89</v>
      </c>
    </row>
    <row r="334" s="2" customFormat="1">
      <c r="A334" s="38"/>
      <c r="B334" s="39"/>
      <c r="C334" s="38"/>
      <c r="D334" s="199" t="s">
        <v>397</v>
      </c>
      <c r="E334" s="38"/>
      <c r="F334" s="200" t="s">
        <v>806</v>
      </c>
      <c r="G334" s="38"/>
      <c r="H334" s="38"/>
      <c r="I334" s="193"/>
      <c r="J334" s="38"/>
      <c r="K334" s="38"/>
      <c r="L334" s="39"/>
      <c r="M334" s="194"/>
      <c r="N334" s="195"/>
      <c r="O334" s="77"/>
      <c r="P334" s="77"/>
      <c r="Q334" s="77"/>
      <c r="R334" s="77"/>
      <c r="S334" s="77"/>
      <c r="T334" s="7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T334" s="19" t="s">
        <v>397</v>
      </c>
      <c r="AU334" s="19" t="s">
        <v>89</v>
      </c>
    </row>
    <row r="335" s="15" customFormat="1">
      <c r="A335" s="15"/>
      <c r="B335" s="221"/>
      <c r="C335" s="15"/>
      <c r="D335" s="191" t="s">
        <v>519</v>
      </c>
      <c r="E335" s="222" t="s">
        <v>1</v>
      </c>
      <c r="F335" s="223" t="s">
        <v>1935</v>
      </c>
      <c r="G335" s="15"/>
      <c r="H335" s="222" t="s">
        <v>1</v>
      </c>
      <c r="I335" s="224"/>
      <c r="J335" s="15"/>
      <c r="K335" s="15"/>
      <c r="L335" s="221"/>
      <c r="M335" s="225"/>
      <c r="N335" s="226"/>
      <c r="O335" s="226"/>
      <c r="P335" s="226"/>
      <c r="Q335" s="226"/>
      <c r="R335" s="226"/>
      <c r="S335" s="226"/>
      <c r="T335" s="227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22" t="s">
        <v>519</v>
      </c>
      <c r="AU335" s="222" t="s">
        <v>89</v>
      </c>
      <c r="AV335" s="15" t="s">
        <v>87</v>
      </c>
      <c r="AW335" s="15" t="s">
        <v>35</v>
      </c>
      <c r="AX335" s="15" t="s">
        <v>79</v>
      </c>
      <c r="AY335" s="222" t="s">
        <v>230</v>
      </c>
    </row>
    <row r="336" s="13" customFormat="1">
      <c r="A336" s="13"/>
      <c r="B336" s="205"/>
      <c r="C336" s="13"/>
      <c r="D336" s="191" t="s">
        <v>519</v>
      </c>
      <c r="E336" s="206" t="s">
        <v>1</v>
      </c>
      <c r="F336" s="207" t="s">
        <v>4693</v>
      </c>
      <c r="G336" s="13"/>
      <c r="H336" s="208">
        <v>45</v>
      </c>
      <c r="I336" s="209"/>
      <c r="J336" s="13"/>
      <c r="K336" s="13"/>
      <c r="L336" s="205"/>
      <c r="M336" s="210"/>
      <c r="N336" s="211"/>
      <c r="O336" s="211"/>
      <c r="P336" s="211"/>
      <c r="Q336" s="211"/>
      <c r="R336" s="211"/>
      <c r="S336" s="211"/>
      <c r="T336" s="21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06" t="s">
        <v>519</v>
      </c>
      <c r="AU336" s="206" t="s">
        <v>89</v>
      </c>
      <c r="AV336" s="13" t="s">
        <v>89</v>
      </c>
      <c r="AW336" s="13" t="s">
        <v>35</v>
      </c>
      <c r="AX336" s="13" t="s">
        <v>79</v>
      </c>
      <c r="AY336" s="206" t="s">
        <v>230</v>
      </c>
    </row>
    <row r="337" s="14" customFormat="1">
      <c r="A337" s="14"/>
      <c r="B337" s="213"/>
      <c r="C337" s="14"/>
      <c r="D337" s="191" t="s">
        <v>519</v>
      </c>
      <c r="E337" s="214" t="s">
        <v>1</v>
      </c>
      <c r="F337" s="215" t="s">
        <v>534</v>
      </c>
      <c r="G337" s="14"/>
      <c r="H337" s="216">
        <v>45</v>
      </c>
      <c r="I337" s="217"/>
      <c r="J337" s="14"/>
      <c r="K337" s="14"/>
      <c r="L337" s="213"/>
      <c r="M337" s="218"/>
      <c r="N337" s="219"/>
      <c r="O337" s="219"/>
      <c r="P337" s="219"/>
      <c r="Q337" s="219"/>
      <c r="R337" s="219"/>
      <c r="S337" s="219"/>
      <c r="T337" s="220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14" t="s">
        <v>519</v>
      </c>
      <c r="AU337" s="214" t="s">
        <v>89</v>
      </c>
      <c r="AV337" s="14" t="s">
        <v>235</v>
      </c>
      <c r="AW337" s="14" t="s">
        <v>35</v>
      </c>
      <c r="AX337" s="14" t="s">
        <v>87</v>
      </c>
      <c r="AY337" s="214" t="s">
        <v>230</v>
      </c>
    </row>
    <row r="338" s="2" customFormat="1" ht="21.75" customHeight="1">
      <c r="A338" s="38"/>
      <c r="B338" s="177"/>
      <c r="C338" s="178" t="s">
        <v>352</v>
      </c>
      <c r="D338" s="178" t="s">
        <v>231</v>
      </c>
      <c r="E338" s="179" t="s">
        <v>2080</v>
      </c>
      <c r="F338" s="180" t="s">
        <v>2081</v>
      </c>
      <c r="G338" s="181" t="s">
        <v>514</v>
      </c>
      <c r="H338" s="182">
        <v>45</v>
      </c>
      <c r="I338" s="183"/>
      <c r="J338" s="184">
        <f>ROUND(I338*H338,2)</f>
        <v>0</v>
      </c>
      <c r="K338" s="180" t="s">
        <v>515</v>
      </c>
      <c r="L338" s="39"/>
      <c r="M338" s="185" t="s">
        <v>1</v>
      </c>
      <c r="N338" s="186" t="s">
        <v>44</v>
      </c>
      <c r="O338" s="77"/>
      <c r="P338" s="187">
        <f>O338*H338</f>
        <v>0</v>
      </c>
      <c r="Q338" s="187">
        <v>0</v>
      </c>
      <c r="R338" s="187">
        <f>Q338*H338</f>
        <v>0</v>
      </c>
      <c r="S338" s="187">
        <v>0</v>
      </c>
      <c r="T338" s="188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189" t="s">
        <v>235</v>
      </c>
      <c r="AT338" s="189" t="s">
        <v>231</v>
      </c>
      <c r="AU338" s="189" t="s">
        <v>89</v>
      </c>
      <c r="AY338" s="19" t="s">
        <v>230</v>
      </c>
      <c r="BE338" s="190">
        <f>IF(N338="základní",J338,0)</f>
        <v>0</v>
      </c>
      <c r="BF338" s="190">
        <f>IF(N338="snížená",J338,0)</f>
        <v>0</v>
      </c>
      <c r="BG338" s="190">
        <f>IF(N338="zákl. přenesená",J338,0)</f>
        <v>0</v>
      </c>
      <c r="BH338" s="190">
        <f>IF(N338="sníž. přenesená",J338,0)</f>
        <v>0</v>
      </c>
      <c r="BI338" s="190">
        <f>IF(N338="nulová",J338,0)</f>
        <v>0</v>
      </c>
      <c r="BJ338" s="19" t="s">
        <v>87</v>
      </c>
      <c r="BK338" s="190">
        <f>ROUND(I338*H338,2)</f>
        <v>0</v>
      </c>
      <c r="BL338" s="19" t="s">
        <v>235</v>
      </c>
      <c r="BM338" s="189" t="s">
        <v>4738</v>
      </c>
    </row>
    <row r="339" s="2" customFormat="1">
      <c r="A339" s="38"/>
      <c r="B339" s="39"/>
      <c r="C339" s="38"/>
      <c r="D339" s="191" t="s">
        <v>237</v>
      </c>
      <c r="E339" s="38"/>
      <c r="F339" s="192" t="s">
        <v>2083</v>
      </c>
      <c r="G339" s="38"/>
      <c r="H339" s="38"/>
      <c r="I339" s="193"/>
      <c r="J339" s="38"/>
      <c r="K339" s="38"/>
      <c r="L339" s="39"/>
      <c r="M339" s="194"/>
      <c r="N339" s="195"/>
      <c r="O339" s="77"/>
      <c r="P339" s="77"/>
      <c r="Q339" s="77"/>
      <c r="R339" s="77"/>
      <c r="S339" s="77"/>
      <c r="T339" s="7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T339" s="19" t="s">
        <v>237</v>
      </c>
      <c r="AU339" s="19" t="s">
        <v>89</v>
      </c>
    </row>
    <row r="340" s="2" customFormat="1">
      <c r="A340" s="38"/>
      <c r="B340" s="39"/>
      <c r="C340" s="38"/>
      <c r="D340" s="199" t="s">
        <v>397</v>
      </c>
      <c r="E340" s="38"/>
      <c r="F340" s="200" t="s">
        <v>2084</v>
      </c>
      <c r="G340" s="38"/>
      <c r="H340" s="38"/>
      <c r="I340" s="193"/>
      <c r="J340" s="38"/>
      <c r="K340" s="38"/>
      <c r="L340" s="39"/>
      <c r="M340" s="194"/>
      <c r="N340" s="195"/>
      <c r="O340" s="77"/>
      <c r="P340" s="77"/>
      <c r="Q340" s="77"/>
      <c r="R340" s="77"/>
      <c r="S340" s="77"/>
      <c r="T340" s="7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T340" s="19" t="s">
        <v>397</v>
      </c>
      <c r="AU340" s="19" t="s">
        <v>89</v>
      </c>
    </row>
    <row r="341" s="15" customFormat="1">
      <c r="A341" s="15"/>
      <c r="B341" s="221"/>
      <c r="C341" s="15"/>
      <c r="D341" s="191" t="s">
        <v>519</v>
      </c>
      <c r="E341" s="222" t="s">
        <v>1</v>
      </c>
      <c r="F341" s="223" t="s">
        <v>1957</v>
      </c>
      <c r="G341" s="15"/>
      <c r="H341" s="222" t="s">
        <v>1</v>
      </c>
      <c r="I341" s="224"/>
      <c r="J341" s="15"/>
      <c r="K341" s="15"/>
      <c r="L341" s="221"/>
      <c r="M341" s="225"/>
      <c r="N341" s="226"/>
      <c r="O341" s="226"/>
      <c r="P341" s="226"/>
      <c r="Q341" s="226"/>
      <c r="R341" s="226"/>
      <c r="S341" s="226"/>
      <c r="T341" s="227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22" t="s">
        <v>519</v>
      </c>
      <c r="AU341" s="222" t="s">
        <v>89</v>
      </c>
      <c r="AV341" s="15" t="s">
        <v>87</v>
      </c>
      <c r="AW341" s="15" t="s">
        <v>35</v>
      </c>
      <c r="AX341" s="15" t="s">
        <v>79</v>
      </c>
      <c r="AY341" s="222" t="s">
        <v>230</v>
      </c>
    </row>
    <row r="342" s="13" customFormat="1">
      <c r="A342" s="13"/>
      <c r="B342" s="205"/>
      <c r="C342" s="13"/>
      <c r="D342" s="191" t="s">
        <v>519</v>
      </c>
      <c r="E342" s="206" t="s">
        <v>1</v>
      </c>
      <c r="F342" s="207" t="s">
        <v>4693</v>
      </c>
      <c r="G342" s="13"/>
      <c r="H342" s="208">
        <v>45</v>
      </c>
      <c r="I342" s="209"/>
      <c r="J342" s="13"/>
      <c r="K342" s="13"/>
      <c r="L342" s="205"/>
      <c r="M342" s="210"/>
      <c r="N342" s="211"/>
      <c r="O342" s="211"/>
      <c r="P342" s="211"/>
      <c r="Q342" s="211"/>
      <c r="R342" s="211"/>
      <c r="S342" s="211"/>
      <c r="T342" s="21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06" t="s">
        <v>519</v>
      </c>
      <c r="AU342" s="206" t="s">
        <v>89</v>
      </c>
      <c r="AV342" s="13" t="s">
        <v>89</v>
      </c>
      <c r="AW342" s="13" t="s">
        <v>35</v>
      </c>
      <c r="AX342" s="13" t="s">
        <v>79</v>
      </c>
      <c r="AY342" s="206" t="s">
        <v>230</v>
      </c>
    </row>
    <row r="343" s="14" customFormat="1">
      <c r="A343" s="14"/>
      <c r="B343" s="213"/>
      <c r="C343" s="14"/>
      <c r="D343" s="191" t="s">
        <v>519</v>
      </c>
      <c r="E343" s="214" t="s">
        <v>1</v>
      </c>
      <c r="F343" s="215" t="s">
        <v>534</v>
      </c>
      <c r="G343" s="14"/>
      <c r="H343" s="216">
        <v>45</v>
      </c>
      <c r="I343" s="217"/>
      <c r="J343" s="14"/>
      <c r="K343" s="14"/>
      <c r="L343" s="213"/>
      <c r="M343" s="218"/>
      <c r="N343" s="219"/>
      <c r="O343" s="219"/>
      <c r="P343" s="219"/>
      <c r="Q343" s="219"/>
      <c r="R343" s="219"/>
      <c r="S343" s="219"/>
      <c r="T343" s="220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14" t="s">
        <v>519</v>
      </c>
      <c r="AU343" s="214" t="s">
        <v>89</v>
      </c>
      <c r="AV343" s="14" t="s">
        <v>235</v>
      </c>
      <c r="AW343" s="14" t="s">
        <v>35</v>
      </c>
      <c r="AX343" s="14" t="s">
        <v>87</v>
      </c>
      <c r="AY343" s="214" t="s">
        <v>230</v>
      </c>
    </row>
    <row r="344" s="12" customFormat="1" ht="22.8" customHeight="1">
      <c r="A344" s="12"/>
      <c r="B344" s="166"/>
      <c r="C344" s="12"/>
      <c r="D344" s="167" t="s">
        <v>78</v>
      </c>
      <c r="E344" s="197" t="s">
        <v>235</v>
      </c>
      <c r="F344" s="197" t="s">
        <v>845</v>
      </c>
      <c r="G344" s="12"/>
      <c r="H344" s="12"/>
      <c r="I344" s="169"/>
      <c r="J344" s="198">
        <f>BK344</f>
        <v>0</v>
      </c>
      <c r="K344" s="12"/>
      <c r="L344" s="166"/>
      <c r="M344" s="171"/>
      <c r="N344" s="172"/>
      <c r="O344" s="172"/>
      <c r="P344" s="173">
        <f>SUM(P345:P349)</f>
        <v>0</v>
      </c>
      <c r="Q344" s="172"/>
      <c r="R344" s="173">
        <f>SUM(R345:R349)</f>
        <v>0</v>
      </c>
      <c r="S344" s="172"/>
      <c r="T344" s="174">
        <f>SUM(T345:T349)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167" t="s">
        <v>87</v>
      </c>
      <c r="AT344" s="175" t="s">
        <v>78</v>
      </c>
      <c r="AU344" s="175" t="s">
        <v>87</v>
      </c>
      <c r="AY344" s="167" t="s">
        <v>230</v>
      </c>
      <c r="BK344" s="176">
        <f>SUM(BK345:BK349)</f>
        <v>0</v>
      </c>
    </row>
    <row r="345" s="2" customFormat="1" ht="16.5" customHeight="1">
      <c r="A345" s="38"/>
      <c r="B345" s="177"/>
      <c r="C345" s="178" t="s">
        <v>356</v>
      </c>
      <c r="D345" s="178" t="s">
        <v>231</v>
      </c>
      <c r="E345" s="179" t="s">
        <v>846</v>
      </c>
      <c r="F345" s="180" t="s">
        <v>847</v>
      </c>
      <c r="G345" s="181" t="s">
        <v>578</v>
      </c>
      <c r="H345" s="182">
        <v>30.225000000000001</v>
      </c>
      <c r="I345" s="183"/>
      <c r="J345" s="184">
        <f>ROUND(I345*H345,2)</f>
        <v>0</v>
      </c>
      <c r="K345" s="180" t="s">
        <v>515</v>
      </c>
      <c r="L345" s="39"/>
      <c r="M345" s="185" t="s">
        <v>1</v>
      </c>
      <c r="N345" s="186" t="s">
        <v>44</v>
      </c>
      <c r="O345" s="77"/>
      <c r="P345" s="187">
        <f>O345*H345</f>
        <v>0</v>
      </c>
      <c r="Q345" s="187">
        <v>0</v>
      </c>
      <c r="R345" s="187">
        <f>Q345*H345</f>
        <v>0</v>
      </c>
      <c r="S345" s="187">
        <v>0</v>
      </c>
      <c r="T345" s="188">
        <f>S345*H345</f>
        <v>0</v>
      </c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R345" s="189" t="s">
        <v>235</v>
      </c>
      <c r="AT345" s="189" t="s">
        <v>231</v>
      </c>
      <c r="AU345" s="189" t="s">
        <v>89</v>
      </c>
      <c r="AY345" s="19" t="s">
        <v>230</v>
      </c>
      <c r="BE345" s="190">
        <f>IF(N345="základní",J345,0)</f>
        <v>0</v>
      </c>
      <c r="BF345" s="190">
        <f>IF(N345="snížená",J345,0)</f>
        <v>0</v>
      </c>
      <c r="BG345" s="190">
        <f>IF(N345="zákl. přenesená",J345,0)</f>
        <v>0</v>
      </c>
      <c r="BH345" s="190">
        <f>IF(N345="sníž. přenesená",J345,0)</f>
        <v>0</v>
      </c>
      <c r="BI345" s="190">
        <f>IF(N345="nulová",J345,0)</f>
        <v>0</v>
      </c>
      <c r="BJ345" s="19" t="s">
        <v>87</v>
      </c>
      <c r="BK345" s="190">
        <f>ROUND(I345*H345,2)</f>
        <v>0</v>
      </c>
      <c r="BL345" s="19" t="s">
        <v>235</v>
      </c>
      <c r="BM345" s="189" t="s">
        <v>4739</v>
      </c>
    </row>
    <row r="346" s="2" customFormat="1">
      <c r="A346" s="38"/>
      <c r="B346" s="39"/>
      <c r="C346" s="38"/>
      <c r="D346" s="191" t="s">
        <v>237</v>
      </c>
      <c r="E346" s="38"/>
      <c r="F346" s="192" t="s">
        <v>849</v>
      </c>
      <c r="G346" s="38"/>
      <c r="H346" s="38"/>
      <c r="I346" s="193"/>
      <c r="J346" s="38"/>
      <c r="K346" s="38"/>
      <c r="L346" s="39"/>
      <c r="M346" s="194"/>
      <c r="N346" s="195"/>
      <c r="O346" s="77"/>
      <c r="P346" s="77"/>
      <c r="Q346" s="77"/>
      <c r="R346" s="77"/>
      <c r="S346" s="77"/>
      <c r="T346" s="7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T346" s="19" t="s">
        <v>237</v>
      </c>
      <c r="AU346" s="19" t="s">
        <v>89</v>
      </c>
    </row>
    <row r="347" s="2" customFormat="1">
      <c r="A347" s="38"/>
      <c r="B347" s="39"/>
      <c r="C347" s="38"/>
      <c r="D347" s="199" t="s">
        <v>397</v>
      </c>
      <c r="E347" s="38"/>
      <c r="F347" s="200" t="s">
        <v>850</v>
      </c>
      <c r="G347" s="38"/>
      <c r="H347" s="38"/>
      <c r="I347" s="193"/>
      <c r="J347" s="38"/>
      <c r="K347" s="38"/>
      <c r="L347" s="39"/>
      <c r="M347" s="194"/>
      <c r="N347" s="195"/>
      <c r="O347" s="77"/>
      <c r="P347" s="77"/>
      <c r="Q347" s="77"/>
      <c r="R347" s="77"/>
      <c r="S347" s="77"/>
      <c r="T347" s="7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T347" s="19" t="s">
        <v>397</v>
      </c>
      <c r="AU347" s="19" t="s">
        <v>89</v>
      </c>
    </row>
    <row r="348" s="13" customFormat="1">
      <c r="A348" s="13"/>
      <c r="B348" s="205"/>
      <c r="C348" s="13"/>
      <c r="D348" s="191" t="s">
        <v>519</v>
      </c>
      <c r="E348" s="206" t="s">
        <v>1</v>
      </c>
      <c r="F348" s="207" t="s">
        <v>4740</v>
      </c>
      <c r="G348" s="13"/>
      <c r="H348" s="208">
        <v>30.225000000000001</v>
      </c>
      <c r="I348" s="209"/>
      <c r="J348" s="13"/>
      <c r="K348" s="13"/>
      <c r="L348" s="205"/>
      <c r="M348" s="210"/>
      <c r="N348" s="211"/>
      <c r="O348" s="211"/>
      <c r="P348" s="211"/>
      <c r="Q348" s="211"/>
      <c r="R348" s="211"/>
      <c r="S348" s="211"/>
      <c r="T348" s="21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06" t="s">
        <v>519</v>
      </c>
      <c r="AU348" s="206" t="s">
        <v>89</v>
      </c>
      <c r="AV348" s="13" t="s">
        <v>89</v>
      </c>
      <c r="AW348" s="13" t="s">
        <v>35</v>
      </c>
      <c r="AX348" s="13" t="s">
        <v>79</v>
      </c>
      <c r="AY348" s="206" t="s">
        <v>230</v>
      </c>
    </row>
    <row r="349" s="14" customFormat="1">
      <c r="A349" s="14"/>
      <c r="B349" s="213"/>
      <c r="C349" s="14"/>
      <c r="D349" s="191" t="s">
        <v>519</v>
      </c>
      <c r="E349" s="214" t="s">
        <v>1</v>
      </c>
      <c r="F349" s="215" t="s">
        <v>534</v>
      </c>
      <c r="G349" s="14"/>
      <c r="H349" s="216">
        <v>30.225000000000001</v>
      </c>
      <c r="I349" s="217"/>
      <c r="J349" s="14"/>
      <c r="K349" s="14"/>
      <c r="L349" s="213"/>
      <c r="M349" s="218"/>
      <c r="N349" s="219"/>
      <c r="O349" s="219"/>
      <c r="P349" s="219"/>
      <c r="Q349" s="219"/>
      <c r="R349" s="219"/>
      <c r="S349" s="219"/>
      <c r="T349" s="220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14" t="s">
        <v>519</v>
      </c>
      <c r="AU349" s="214" t="s">
        <v>89</v>
      </c>
      <c r="AV349" s="14" t="s">
        <v>235</v>
      </c>
      <c r="AW349" s="14" t="s">
        <v>35</v>
      </c>
      <c r="AX349" s="14" t="s">
        <v>87</v>
      </c>
      <c r="AY349" s="214" t="s">
        <v>230</v>
      </c>
    </row>
    <row r="350" s="12" customFormat="1" ht="22.8" customHeight="1">
      <c r="A350" s="12"/>
      <c r="B350" s="166"/>
      <c r="C350" s="12"/>
      <c r="D350" s="167" t="s">
        <v>78</v>
      </c>
      <c r="E350" s="197" t="s">
        <v>248</v>
      </c>
      <c r="F350" s="197" t="s">
        <v>860</v>
      </c>
      <c r="G350" s="12"/>
      <c r="H350" s="12"/>
      <c r="I350" s="169"/>
      <c r="J350" s="198">
        <f>BK350</f>
        <v>0</v>
      </c>
      <c r="K350" s="12"/>
      <c r="L350" s="166"/>
      <c r="M350" s="171"/>
      <c r="N350" s="172"/>
      <c r="O350" s="172"/>
      <c r="P350" s="173">
        <f>SUM(P351:P387)</f>
        <v>0</v>
      </c>
      <c r="Q350" s="172"/>
      <c r="R350" s="173">
        <f>SUM(R351:R387)</f>
        <v>0</v>
      </c>
      <c r="S350" s="172"/>
      <c r="T350" s="174">
        <f>SUM(T351:T387)</f>
        <v>0</v>
      </c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R350" s="167" t="s">
        <v>87</v>
      </c>
      <c r="AT350" s="175" t="s">
        <v>78</v>
      </c>
      <c r="AU350" s="175" t="s">
        <v>87</v>
      </c>
      <c r="AY350" s="167" t="s">
        <v>230</v>
      </c>
      <c r="BK350" s="176">
        <f>SUM(BK351:BK387)</f>
        <v>0</v>
      </c>
    </row>
    <row r="351" s="2" customFormat="1" ht="16.5" customHeight="1">
      <c r="A351" s="38"/>
      <c r="B351" s="177"/>
      <c r="C351" s="178" t="s">
        <v>360</v>
      </c>
      <c r="D351" s="178" t="s">
        <v>231</v>
      </c>
      <c r="E351" s="179" t="s">
        <v>3678</v>
      </c>
      <c r="F351" s="180" t="s">
        <v>3679</v>
      </c>
      <c r="G351" s="181" t="s">
        <v>514</v>
      </c>
      <c r="H351" s="182">
        <v>18</v>
      </c>
      <c r="I351" s="183"/>
      <c r="J351" s="184">
        <f>ROUND(I351*H351,2)</f>
        <v>0</v>
      </c>
      <c r="K351" s="180" t="s">
        <v>515</v>
      </c>
      <c r="L351" s="39"/>
      <c r="M351" s="185" t="s">
        <v>1</v>
      </c>
      <c r="N351" s="186" t="s">
        <v>44</v>
      </c>
      <c r="O351" s="77"/>
      <c r="P351" s="187">
        <f>O351*H351</f>
        <v>0</v>
      </c>
      <c r="Q351" s="187">
        <v>0</v>
      </c>
      <c r="R351" s="187">
        <f>Q351*H351</f>
        <v>0</v>
      </c>
      <c r="S351" s="187">
        <v>0</v>
      </c>
      <c r="T351" s="188">
        <f>S351*H351</f>
        <v>0</v>
      </c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R351" s="189" t="s">
        <v>235</v>
      </c>
      <c r="AT351" s="189" t="s">
        <v>231</v>
      </c>
      <c r="AU351" s="189" t="s">
        <v>89</v>
      </c>
      <c r="AY351" s="19" t="s">
        <v>230</v>
      </c>
      <c r="BE351" s="190">
        <f>IF(N351="základní",J351,0)</f>
        <v>0</v>
      </c>
      <c r="BF351" s="190">
        <f>IF(N351="snížená",J351,0)</f>
        <v>0</v>
      </c>
      <c r="BG351" s="190">
        <f>IF(N351="zákl. přenesená",J351,0)</f>
        <v>0</v>
      </c>
      <c r="BH351" s="190">
        <f>IF(N351="sníž. přenesená",J351,0)</f>
        <v>0</v>
      </c>
      <c r="BI351" s="190">
        <f>IF(N351="nulová",J351,0)</f>
        <v>0</v>
      </c>
      <c r="BJ351" s="19" t="s">
        <v>87</v>
      </c>
      <c r="BK351" s="190">
        <f>ROUND(I351*H351,2)</f>
        <v>0</v>
      </c>
      <c r="BL351" s="19" t="s">
        <v>235</v>
      </c>
      <c r="BM351" s="189" t="s">
        <v>4741</v>
      </c>
    </row>
    <row r="352" s="2" customFormat="1">
      <c r="A352" s="38"/>
      <c r="B352" s="39"/>
      <c r="C352" s="38"/>
      <c r="D352" s="191" t="s">
        <v>237</v>
      </c>
      <c r="E352" s="38"/>
      <c r="F352" s="192" t="s">
        <v>3681</v>
      </c>
      <c r="G352" s="38"/>
      <c r="H352" s="38"/>
      <c r="I352" s="193"/>
      <c r="J352" s="38"/>
      <c r="K352" s="38"/>
      <c r="L352" s="39"/>
      <c r="M352" s="194"/>
      <c r="N352" s="195"/>
      <c r="O352" s="77"/>
      <c r="P352" s="77"/>
      <c r="Q352" s="77"/>
      <c r="R352" s="77"/>
      <c r="S352" s="77"/>
      <c r="T352" s="7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T352" s="19" t="s">
        <v>237</v>
      </c>
      <c r="AU352" s="19" t="s">
        <v>89</v>
      </c>
    </row>
    <row r="353" s="2" customFormat="1">
      <c r="A353" s="38"/>
      <c r="B353" s="39"/>
      <c r="C353" s="38"/>
      <c r="D353" s="199" t="s">
        <v>397</v>
      </c>
      <c r="E353" s="38"/>
      <c r="F353" s="200" t="s">
        <v>3682</v>
      </c>
      <c r="G353" s="38"/>
      <c r="H353" s="38"/>
      <c r="I353" s="193"/>
      <c r="J353" s="38"/>
      <c r="K353" s="38"/>
      <c r="L353" s="39"/>
      <c r="M353" s="194"/>
      <c r="N353" s="195"/>
      <c r="O353" s="77"/>
      <c r="P353" s="77"/>
      <c r="Q353" s="77"/>
      <c r="R353" s="77"/>
      <c r="S353" s="77"/>
      <c r="T353" s="7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19" t="s">
        <v>397</v>
      </c>
      <c r="AU353" s="19" t="s">
        <v>89</v>
      </c>
    </row>
    <row r="354" s="15" customFormat="1">
      <c r="A354" s="15"/>
      <c r="B354" s="221"/>
      <c r="C354" s="15"/>
      <c r="D354" s="191" t="s">
        <v>519</v>
      </c>
      <c r="E354" s="222" t="s">
        <v>1</v>
      </c>
      <c r="F354" s="223" t="s">
        <v>3593</v>
      </c>
      <c r="G354" s="15"/>
      <c r="H354" s="222" t="s">
        <v>1</v>
      </c>
      <c r="I354" s="224"/>
      <c r="J354" s="15"/>
      <c r="K354" s="15"/>
      <c r="L354" s="221"/>
      <c r="M354" s="225"/>
      <c r="N354" s="226"/>
      <c r="O354" s="226"/>
      <c r="P354" s="226"/>
      <c r="Q354" s="226"/>
      <c r="R354" s="226"/>
      <c r="S354" s="226"/>
      <c r="T354" s="227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22" t="s">
        <v>519</v>
      </c>
      <c r="AU354" s="222" t="s">
        <v>89</v>
      </c>
      <c r="AV354" s="15" t="s">
        <v>87</v>
      </c>
      <c r="AW354" s="15" t="s">
        <v>35</v>
      </c>
      <c r="AX354" s="15" t="s">
        <v>79</v>
      </c>
      <c r="AY354" s="222" t="s">
        <v>230</v>
      </c>
    </row>
    <row r="355" s="13" customFormat="1">
      <c r="A355" s="13"/>
      <c r="B355" s="205"/>
      <c r="C355" s="13"/>
      <c r="D355" s="191" t="s">
        <v>519</v>
      </c>
      <c r="E355" s="206" t="s">
        <v>1</v>
      </c>
      <c r="F355" s="207" t="s">
        <v>4687</v>
      </c>
      <c r="G355" s="13"/>
      <c r="H355" s="208">
        <v>18</v>
      </c>
      <c r="I355" s="209"/>
      <c r="J355" s="13"/>
      <c r="K355" s="13"/>
      <c r="L355" s="205"/>
      <c r="M355" s="210"/>
      <c r="N355" s="211"/>
      <c r="O355" s="211"/>
      <c r="P355" s="211"/>
      <c r="Q355" s="211"/>
      <c r="R355" s="211"/>
      <c r="S355" s="211"/>
      <c r="T355" s="21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06" t="s">
        <v>519</v>
      </c>
      <c r="AU355" s="206" t="s">
        <v>89</v>
      </c>
      <c r="AV355" s="13" t="s">
        <v>89</v>
      </c>
      <c r="AW355" s="13" t="s">
        <v>35</v>
      </c>
      <c r="AX355" s="13" t="s">
        <v>79</v>
      </c>
      <c r="AY355" s="206" t="s">
        <v>230</v>
      </c>
    </row>
    <row r="356" s="14" customFormat="1">
      <c r="A356" s="14"/>
      <c r="B356" s="213"/>
      <c r="C356" s="14"/>
      <c r="D356" s="191" t="s">
        <v>519</v>
      </c>
      <c r="E356" s="214" t="s">
        <v>1</v>
      </c>
      <c r="F356" s="215" t="s">
        <v>534</v>
      </c>
      <c r="G356" s="14"/>
      <c r="H356" s="216">
        <v>18</v>
      </c>
      <c r="I356" s="217"/>
      <c r="J356" s="14"/>
      <c r="K356" s="14"/>
      <c r="L356" s="213"/>
      <c r="M356" s="218"/>
      <c r="N356" s="219"/>
      <c r="O356" s="219"/>
      <c r="P356" s="219"/>
      <c r="Q356" s="219"/>
      <c r="R356" s="219"/>
      <c r="S356" s="219"/>
      <c r="T356" s="22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14" t="s">
        <v>519</v>
      </c>
      <c r="AU356" s="214" t="s">
        <v>89</v>
      </c>
      <c r="AV356" s="14" t="s">
        <v>235</v>
      </c>
      <c r="AW356" s="14" t="s">
        <v>35</v>
      </c>
      <c r="AX356" s="14" t="s">
        <v>87</v>
      </c>
      <c r="AY356" s="214" t="s">
        <v>230</v>
      </c>
    </row>
    <row r="357" s="2" customFormat="1" ht="16.5" customHeight="1">
      <c r="A357" s="38"/>
      <c r="B357" s="177"/>
      <c r="C357" s="178" t="s">
        <v>367</v>
      </c>
      <c r="D357" s="178" t="s">
        <v>231</v>
      </c>
      <c r="E357" s="179" t="s">
        <v>3683</v>
      </c>
      <c r="F357" s="180" t="s">
        <v>3684</v>
      </c>
      <c r="G357" s="181" t="s">
        <v>514</v>
      </c>
      <c r="H357" s="182">
        <v>36</v>
      </c>
      <c r="I357" s="183"/>
      <c r="J357" s="184">
        <f>ROUND(I357*H357,2)</f>
        <v>0</v>
      </c>
      <c r="K357" s="180" t="s">
        <v>515</v>
      </c>
      <c r="L357" s="39"/>
      <c r="M357" s="185" t="s">
        <v>1</v>
      </c>
      <c r="N357" s="186" t="s">
        <v>44</v>
      </c>
      <c r="O357" s="77"/>
      <c r="P357" s="187">
        <f>O357*H357</f>
        <v>0</v>
      </c>
      <c r="Q357" s="187">
        <v>0</v>
      </c>
      <c r="R357" s="187">
        <f>Q357*H357</f>
        <v>0</v>
      </c>
      <c r="S357" s="187">
        <v>0</v>
      </c>
      <c r="T357" s="188">
        <f>S357*H357</f>
        <v>0</v>
      </c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R357" s="189" t="s">
        <v>235</v>
      </c>
      <c r="AT357" s="189" t="s">
        <v>231</v>
      </c>
      <c r="AU357" s="189" t="s">
        <v>89</v>
      </c>
      <c r="AY357" s="19" t="s">
        <v>230</v>
      </c>
      <c r="BE357" s="190">
        <f>IF(N357="základní",J357,0)</f>
        <v>0</v>
      </c>
      <c r="BF357" s="190">
        <f>IF(N357="snížená",J357,0)</f>
        <v>0</v>
      </c>
      <c r="BG357" s="190">
        <f>IF(N357="zákl. přenesená",J357,0)</f>
        <v>0</v>
      </c>
      <c r="BH357" s="190">
        <f>IF(N357="sníž. přenesená",J357,0)</f>
        <v>0</v>
      </c>
      <c r="BI357" s="190">
        <f>IF(N357="nulová",J357,0)</f>
        <v>0</v>
      </c>
      <c r="BJ357" s="19" t="s">
        <v>87</v>
      </c>
      <c r="BK357" s="190">
        <f>ROUND(I357*H357,2)</f>
        <v>0</v>
      </c>
      <c r="BL357" s="19" t="s">
        <v>235</v>
      </c>
      <c r="BM357" s="189" t="s">
        <v>4742</v>
      </c>
    </row>
    <row r="358" s="2" customFormat="1">
      <c r="A358" s="38"/>
      <c r="B358" s="39"/>
      <c r="C358" s="38"/>
      <c r="D358" s="191" t="s">
        <v>237</v>
      </c>
      <c r="E358" s="38"/>
      <c r="F358" s="192" t="s">
        <v>3686</v>
      </c>
      <c r="G358" s="38"/>
      <c r="H358" s="38"/>
      <c r="I358" s="193"/>
      <c r="J358" s="38"/>
      <c r="K358" s="38"/>
      <c r="L358" s="39"/>
      <c r="M358" s="194"/>
      <c r="N358" s="195"/>
      <c r="O358" s="77"/>
      <c r="P358" s="77"/>
      <c r="Q358" s="77"/>
      <c r="R358" s="77"/>
      <c r="S358" s="77"/>
      <c r="T358" s="7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T358" s="19" t="s">
        <v>237</v>
      </c>
      <c r="AU358" s="19" t="s">
        <v>89</v>
      </c>
    </row>
    <row r="359" s="2" customFormat="1">
      <c r="A359" s="38"/>
      <c r="B359" s="39"/>
      <c r="C359" s="38"/>
      <c r="D359" s="199" t="s">
        <v>397</v>
      </c>
      <c r="E359" s="38"/>
      <c r="F359" s="200" t="s">
        <v>3687</v>
      </c>
      <c r="G359" s="38"/>
      <c r="H359" s="38"/>
      <c r="I359" s="193"/>
      <c r="J359" s="38"/>
      <c r="K359" s="38"/>
      <c r="L359" s="39"/>
      <c r="M359" s="194"/>
      <c r="N359" s="195"/>
      <c r="O359" s="77"/>
      <c r="P359" s="77"/>
      <c r="Q359" s="77"/>
      <c r="R359" s="77"/>
      <c r="S359" s="77"/>
      <c r="T359" s="7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T359" s="19" t="s">
        <v>397</v>
      </c>
      <c r="AU359" s="19" t="s">
        <v>89</v>
      </c>
    </row>
    <row r="360" s="15" customFormat="1">
      <c r="A360" s="15"/>
      <c r="B360" s="221"/>
      <c r="C360" s="15"/>
      <c r="D360" s="191" t="s">
        <v>519</v>
      </c>
      <c r="E360" s="222" t="s">
        <v>1</v>
      </c>
      <c r="F360" s="223" t="s">
        <v>3593</v>
      </c>
      <c r="G360" s="15"/>
      <c r="H360" s="222" t="s">
        <v>1</v>
      </c>
      <c r="I360" s="224"/>
      <c r="J360" s="15"/>
      <c r="K360" s="15"/>
      <c r="L360" s="221"/>
      <c r="M360" s="225"/>
      <c r="N360" s="226"/>
      <c r="O360" s="226"/>
      <c r="P360" s="226"/>
      <c r="Q360" s="226"/>
      <c r="R360" s="226"/>
      <c r="S360" s="226"/>
      <c r="T360" s="227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T360" s="222" t="s">
        <v>519</v>
      </c>
      <c r="AU360" s="222" t="s">
        <v>89</v>
      </c>
      <c r="AV360" s="15" t="s">
        <v>87</v>
      </c>
      <c r="AW360" s="15" t="s">
        <v>35</v>
      </c>
      <c r="AX360" s="15" t="s">
        <v>79</v>
      </c>
      <c r="AY360" s="222" t="s">
        <v>230</v>
      </c>
    </row>
    <row r="361" s="13" customFormat="1">
      <c r="A361" s="13"/>
      <c r="B361" s="205"/>
      <c r="C361" s="13"/>
      <c r="D361" s="191" t="s">
        <v>519</v>
      </c>
      <c r="E361" s="206" t="s">
        <v>1</v>
      </c>
      <c r="F361" s="207" t="s">
        <v>4743</v>
      </c>
      <c r="G361" s="13"/>
      <c r="H361" s="208">
        <v>36</v>
      </c>
      <c r="I361" s="209"/>
      <c r="J361" s="13"/>
      <c r="K361" s="13"/>
      <c r="L361" s="205"/>
      <c r="M361" s="210"/>
      <c r="N361" s="211"/>
      <c r="O361" s="211"/>
      <c r="P361" s="211"/>
      <c r="Q361" s="211"/>
      <c r="R361" s="211"/>
      <c r="S361" s="211"/>
      <c r="T361" s="21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06" t="s">
        <v>519</v>
      </c>
      <c r="AU361" s="206" t="s">
        <v>89</v>
      </c>
      <c r="AV361" s="13" t="s">
        <v>89</v>
      </c>
      <c r="AW361" s="13" t="s">
        <v>35</v>
      </c>
      <c r="AX361" s="13" t="s">
        <v>79</v>
      </c>
      <c r="AY361" s="206" t="s">
        <v>230</v>
      </c>
    </row>
    <row r="362" s="14" customFormat="1">
      <c r="A362" s="14"/>
      <c r="B362" s="213"/>
      <c r="C362" s="14"/>
      <c r="D362" s="191" t="s">
        <v>519</v>
      </c>
      <c r="E362" s="214" t="s">
        <v>1</v>
      </c>
      <c r="F362" s="215" t="s">
        <v>534</v>
      </c>
      <c r="G362" s="14"/>
      <c r="H362" s="216">
        <v>36</v>
      </c>
      <c r="I362" s="217"/>
      <c r="J362" s="14"/>
      <c r="K362" s="14"/>
      <c r="L362" s="213"/>
      <c r="M362" s="218"/>
      <c r="N362" s="219"/>
      <c r="O362" s="219"/>
      <c r="P362" s="219"/>
      <c r="Q362" s="219"/>
      <c r="R362" s="219"/>
      <c r="S362" s="219"/>
      <c r="T362" s="220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14" t="s">
        <v>519</v>
      </c>
      <c r="AU362" s="214" t="s">
        <v>89</v>
      </c>
      <c r="AV362" s="14" t="s">
        <v>235</v>
      </c>
      <c r="AW362" s="14" t="s">
        <v>35</v>
      </c>
      <c r="AX362" s="14" t="s">
        <v>87</v>
      </c>
      <c r="AY362" s="214" t="s">
        <v>230</v>
      </c>
    </row>
    <row r="363" s="2" customFormat="1" ht="16.5" customHeight="1">
      <c r="A363" s="38"/>
      <c r="B363" s="177"/>
      <c r="C363" s="178" t="s">
        <v>373</v>
      </c>
      <c r="D363" s="178" t="s">
        <v>231</v>
      </c>
      <c r="E363" s="179" t="s">
        <v>3689</v>
      </c>
      <c r="F363" s="180" t="s">
        <v>3690</v>
      </c>
      <c r="G363" s="181" t="s">
        <v>514</v>
      </c>
      <c r="H363" s="182">
        <v>18</v>
      </c>
      <c r="I363" s="183"/>
      <c r="J363" s="184">
        <f>ROUND(I363*H363,2)</f>
        <v>0</v>
      </c>
      <c r="K363" s="180" t="s">
        <v>515</v>
      </c>
      <c r="L363" s="39"/>
      <c r="M363" s="185" t="s">
        <v>1</v>
      </c>
      <c r="N363" s="186" t="s">
        <v>44</v>
      </c>
      <c r="O363" s="77"/>
      <c r="P363" s="187">
        <f>O363*H363</f>
        <v>0</v>
      </c>
      <c r="Q363" s="187">
        <v>0</v>
      </c>
      <c r="R363" s="187">
        <f>Q363*H363</f>
        <v>0</v>
      </c>
      <c r="S363" s="187">
        <v>0</v>
      </c>
      <c r="T363" s="188">
        <f>S363*H363</f>
        <v>0</v>
      </c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R363" s="189" t="s">
        <v>235</v>
      </c>
      <c r="AT363" s="189" t="s">
        <v>231</v>
      </c>
      <c r="AU363" s="189" t="s">
        <v>89</v>
      </c>
      <c r="AY363" s="19" t="s">
        <v>230</v>
      </c>
      <c r="BE363" s="190">
        <f>IF(N363="základní",J363,0)</f>
        <v>0</v>
      </c>
      <c r="BF363" s="190">
        <f>IF(N363="snížená",J363,0)</f>
        <v>0</v>
      </c>
      <c r="BG363" s="190">
        <f>IF(N363="zákl. přenesená",J363,0)</f>
        <v>0</v>
      </c>
      <c r="BH363" s="190">
        <f>IF(N363="sníž. přenesená",J363,0)</f>
        <v>0</v>
      </c>
      <c r="BI363" s="190">
        <f>IF(N363="nulová",J363,0)</f>
        <v>0</v>
      </c>
      <c r="BJ363" s="19" t="s">
        <v>87</v>
      </c>
      <c r="BK363" s="190">
        <f>ROUND(I363*H363,2)</f>
        <v>0</v>
      </c>
      <c r="BL363" s="19" t="s">
        <v>235</v>
      </c>
      <c r="BM363" s="189" t="s">
        <v>4744</v>
      </c>
    </row>
    <row r="364" s="2" customFormat="1">
      <c r="A364" s="38"/>
      <c r="B364" s="39"/>
      <c r="C364" s="38"/>
      <c r="D364" s="191" t="s">
        <v>237</v>
      </c>
      <c r="E364" s="38"/>
      <c r="F364" s="192" t="s">
        <v>3692</v>
      </c>
      <c r="G364" s="38"/>
      <c r="H364" s="38"/>
      <c r="I364" s="193"/>
      <c r="J364" s="38"/>
      <c r="K364" s="38"/>
      <c r="L364" s="39"/>
      <c r="M364" s="194"/>
      <c r="N364" s="195"/>
      <c r="O364" s="77"/>
      <c r="P364" s="77"/>
      <c r="Q364" s="77"/>
      <c r="R364" s="77"/>
      <c r="S364" s="77"/>
      <c r="T364" s="7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T364" s="19" t="s">
        <v>237</v>
      </c>
      <c r="AU364" s="19" t="s">
        <v>89</v>
      </c>
    </row>
    <row r="365" s="2" customFormat="1">
      <c r="A365" s="38"/>
      <c r="B365" s="39"/>
      <c r="C365" s="38"/>
      <c r="D365" s="199" t="s">
        <v>397</v>
      </c>
      <c r="E365" s="38"/>
      <c r="F365" s="200" t="s">
        <v>3693</v>
      </c>
      <c r="G365" s="38"/>
      <c r="H365" s="38"/>
      <c r="I365" s="193"/>
      <c r="J365" s="38"/>
      <c r="K365" s="38"/>
      <c r="L365" s="39"/>
      <c r="M365" s="194"/>
      <c r="N365" s="195"/>
      <c r="O365" s="77"/>
      <c r="P365" s="77"/>
      <c r="Q365" s="77"/>
      <c r="R365" s="77"/>
      <c r="S365" s="77"/>
      <c r="T365" s="7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T365" s="19" t="s">
        <v>397</v>
      </c>
      <c r="AU365" s="19" t="s">
        <v>89</v>
      </c>
    </row>
    <row r="366" s="15" customFormat="1">
      <c r="A366" s="15"/>
      <c r="B366" s="221"/>
      <c r="C366" s="15"/>
      <c r="D366" s="191" t="s">
        <v>519</v>
      </c>
      <c r="E366" s="222" t="s">
        <v>1</v>
      </c>
      <c r="F366" s="223" t="s">
        <v>3593</v>
      </c>
      <c r="G366" s="15"/>
      <c r="H366" s="222" t="s">
        <v>1</v>
      </c>
      <c r="I366" s="224"/>
      <c r="J366" s="15"/>
      <c r="K366" s="15"/>
      <c r="L366" s="221"/>
      <c r="M366" s="225"/>
      <c r="N366" s="226"/>
      <c r="O366" s="226"/>
      <c r="P366" s="226"/>
      <c r="Q366" s="226"/>
      <c r="R366" s="226"/>
      <c r="S366" s="226"/>
      <c r="T366" s="227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T366" s="222" t="s">
        <v>519</v>
      </c>
      <c r="AU366" s="222" t="s">
        <v>89</v>
      </c>
      <c r="AV366" s="15" t="s">
        <v>87</v>
      </c>
      <c r="AW366" s="15" t="s">
        <v>35</v>
      </c>
      <c r="AX366" s="15" t="s">
        <v>79</v>
      </c>
      <c r="AY366" s="222" t="s">
        <v>230</v>
      </c>
    </row>
    <row r="367" s="13" customFormat="1">
      <c r="A367" s="13"/>
      <c r="B367" s="205"/>
      <c r="C367" s="13"/>
      <c r="D367" s="191" t="s">
        <v>519</v>
      </c>
      <c r="E367" s="206" t="s">
        <v>1</v>
      </c>
      <c r="F367" s="207" t="s">
        <v>4687</v>
      </c>
      <c r="G367" s="13"/>
      <c r="H367" s="208">
        <v>18</v>
      </c>
      <c r="I367" s="209"/>
      <c r="J367" s="13"/>
      <c r="K367" s="13"/>
      <c r="L367" s="205"/>
      <c r="M367" s="210"/>
      <c r="N367" s="211"/>
      <c r="O367" s="211"/>
      <c r="P367" s="211"/>
      <c r="Q367" s="211"/>
      <c r="R367" s="211"/>
      <c r="S367" s="211"/>
      <c r="T367" s="21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06" t="s">
        <v>519</v>
      </c>
      <c r="AU367" s="206" t="s">
        <v>89</v>
      </c>
      <c r="AV367" s="13" t="s">
        <v>89</v>
      </c>
      <c r="AW367" s="13" t="s">
        <v>35</v>
      </c>
      <c r="AX367" s="13" t="s">
        <v>79</v>
      </c>
      <c r="AY367" s="206" t="s">
        <v>230</v>
      </c>
    </row>
    <row r="368" s="14" customFormat="1">
      <c r="A368" s="14"/>
      <c r="B368" s="213"/>
      <c r="C368" s="14"/>
      <c r="D368" s="191" t="s">
        <v>519</v>
      </c>
      <c r="E368" s="214" t="s">
        <v>1</v>
      </c>
      <c r="F368" s="215" t="s">
        <v>534</v>
      </c>
      <c r="G368" s="14"/>
      <c r="H368" s="216">
        <v>18</v>
      </c>
      <c r="I368" s="217"/>
      <c r="J368" s="14"/>
      <c r="K368" s="14"/>
      <c r="L368" s="213"/>
      <c r="M368" s="218"/>
      <c r="N368" s="219"/>
      <c r="O368" s="219"/>
      <c r="P368" s="219"/>
      <c r="Q368" s="219"/>
      <c r="R368" s="219"/>
      <c r="S368" s="219"/>
      <c r="T368" s="220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14" t="s">
        <v>519</v>
      </c>
      <c r="AU368" s="214" t="s">
        <v>89</v>
      </c>
      <c r="AV368" s="14" t="s">
        <v>235</v>
      </c>
      <c r="AW368" s="14" t="s">
        <v>35</v>
      </c>
      <c r="AX368" s="14" t="s">
        <v>87</v>
      </c>
      <c r="AY368" s="214" t="s">
        <v>230</v>
      </c>
    </row>
    <row r="369" s="2" customFormat="1" ht="16.5" customHeight="1">
      <c r="A369" s="38"/>
      <c r="B369" s="177"/>
      <c r="C369" s="178" t="s">
        <v>377</v>
      </c>
      <c r="D369" s="178" t="s">
        <v>231</v>
      </c>
      <c r="E369" s="179" t="s">
        <v>3694</v>
      </c>
      <c r="F369" s="180" t="s">
        <v>3695</v>
      </c>
      <c r="G369" s="181" t="s">
        <v>514</v>
      </c>
      <c r="H369" s="182">
        <v>108</v>
      </c>
      <c r="I369" s="183"/>
      <c r="J369" s="184">
        <f>ROUND(I369*H369,2)</f>
        <v>0</v>
      </c>
      <c r="K369" s="180" t="s">
        <v>515</v>
      </c>
      <c r="L369" s="39"/>
      <c r="M369" s="185" t="s">
        <v>1</v>
      </c>
      <c r="N369" s="186" t="s">
        <v>44</v>
      </c>
      <c r="O369" s="77"/>
      <c r="P369" s="187">
        <f>O369*H369</f>
        <v>0</v>
      </c>
      <c r="Q369" s="187">
        <v>0</v>
      </c>
      <c r="R369" s="187">
        <f>Q369*H369</f>
        <v>0</v>
      </c>
      <c r="S369" s="187">
        <v>0</v>
      </c>
      <c r="T369" s="188">
        <f>S369*H369</f>
        <v>0</v>
      </c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R369" s="189" t="s">
        <v>235</v>
      </c>
      <c r="AT369" s="189" t="s">
        <v>231</v>
      </c>
      <c r="AU369" s="189" t="s">
        <v>89</v>
      </c>
      <c r="AY369" s="19" t="s">
        <v>230</v>
      </c>
      <c r="BE369" s="190">
        <f>IF(N369="základní",J369,0)</f>
        <v>0</v>
      </c>
      <c r="BF369" s="190">
        <f>IF(N369="snížená",J369,0)</f>
        <v>0</v>
      </c>
      <c r="BG369" s="190">
        <f>IF(N369="zákl. přenesená",J369,0)</f>
        <v>0</v>
      </c>
      <c r="BH369" s="190">
        <f>IF(N369="sníž. přenesená",J369,0)</f>
        <v>0</v>
      </c>
      <c r="BI369" s="190">
        <f>IF(N369="nulová",J369,0)</f>
        <v>0</v>
      </c>
      <c r="BJ369" s="19" t="s">
        <v>87</v>
      </c>
      <c r="BK369" s="190">
        <f>ROUND(I369*H369,2)</f>
        <v>0</v>
      </c>
      <c r="BL369" s="19" t="s">
        <v>235</v>
      </c>
      <c r="BM369" s="189" t="s">
        <v>4745</v>
      </c>
    </row>
    <row r="370" s="2" customFormat="1">
      <c r="A370" s="38"/>
      <c r="B370" s="39"/>
      <c r="C370" s="38"/>
      <c r="D370" s="191" t="s">
        <v>237</v>
      </c>
      <c r="E370" s="38"/>
      <c r="F370" s="192" t="s">
        <v>3697</v>
      </c>
      <c r="G370" s="38"/>
      <c r="H370" s="38"/>
      <c r="I370" s="193"/>
      <c r="J370" s="38"/>
      <c r="K370" s="38"/>
      <c r="L370" s="39"/>
      <c r="M370" s="194"/>
      <c r="N370" s="195"/>
      <c r="O370" s="77"/>
      <c r="P370" s="77"/>
      <c r="Q370" s="77"/>
      <c r="R370" s="77"/>
      <c r="S370" s="77"/>
      <c r="T370" s="7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T370" s="19" t="s">
        <v>237</v>
      </c>
      <c r="AU370" s="19" t="s">
        <v>89</v>
      </c>
    </row>
    <row r="371" s="2" customFormat="1">
      <c r="A371" s="38"/>
      <c r="B371" s="39"/>
      <c r="C371" s="38"/>
      <c r="D371" s="199" t="s">
        <v>397</v>
      </c>
      <c r="E371" s="38"/>
      <c r="F371" s="200" t="s">
        <v>3698</v>
      </c>
      <c r="G371" s="38"/>
      <c r="H371" s="38"/>
      <c r="I371" s="193"/>
      <c r="J371" s="38"/>
      <c r="K371" s="38"/>
      <c r="L371" s="39"/>
      <c r="M371" s="194"/>
      <c r="N371" s="195"/>
      <c r="O371" s="77"/>
      <c r="P371" s="77"/>
      <c r="Q371" s="77"/>
      <c r="R371" s="77"/>
      <c r="S371" s="77"/>
      <c r="T371" s="7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T371" s="19" t="s">
        <v>397</v>
      </c>
      <c r="AU371" s="19" t="s">
        <v>89</v>
      </c>
    </row>
    <row r="372" s="15" customFormat="1">
      <c r="A372" s="15"/>
      <c r="B372" s="221"/>
      <c r="C372" s="15"/>
      <c r="D372" s="191" t="s">
        <v>519</v>
      </c>
      <c r="E372" s="222" t="s">
        <v>1</v>
      </c>
      <c r="F372" s="223" t="s">
        <v>3593</v>
      </c>
      <c r="G372" s="15"/>
      <c r="H372" s="222" t="s">
        <v>1</v>
      </c>
      <c r="I372" s="224"/>
      <c r="J372" s="15"/>
      <c r="K372" s="15"/>
      <c r="L372" s="221"/>
      <c r="M372" s="225"/>
      <c r="N372" s="226"/>
      <c r="O372" s="226"/>
      <c r="P372" s="226"/>
      <c r="Q372" s="226"/>
      <c r="R372" s="226"/>
      <c r="S372" s="226"/>
      <c r="T372" s="227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22" t="s">
        <v>519</v>
      </c>
      <c r="AU372" s="222" t="s">
        <v>89</v>
      </c>
      <c r="AV372" s="15" t="s">
        <v>87</v>
      </c>
      <c r="AW372" s="15" t="s">
        <v>35</v>
      </c>
      <c r="AX372" s="15" t="s">
        <v>79</v>
      </c>
      <c r="AY372" s="222" t="s">
        <v>230</v>
      </c>
    </row>
    <row r="373" s="13" customFormat="1">
      <c r="A373" s="13"/>
      <c r="B373" s="205"/>
      <c r="C373" s="13"/>
      <c r="D373" s="191" t="s">
        <v>519</v>
      </c>
      <c r="E373" s="206" t="s">
        <v>1</v>
      </c>
      <c r="F373" s="207" t="s">
        <v>4690</v>
      </c>
      <c r="G373" s="13"/>
      <c r="H373" s="208">
        <v>72</v>
      </c>
      <c r="I373" s="209"/>
      <c r="J373" s="13"/>
      <c r="K373" s="13"/>
      <c r="L373" s="205"/>
      <c r="M373" s="210"/>
      <c r="N373" s="211"/>
      <c r="O373" s="211"/>
      <c r="P373" s="211"/>
      <c r="Q373" s="211"/>
      <c r="R373" s="211"/>
      <c r="S373" s="211"/>
      <c r="T373" s="21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06" t="s">
        <v>519</v>
      </c>
      <c r="AU373" s="206" t="s">
        <v>89</v>
      </c>
      <c r="AV373" s="13" t="s">
        <v>89</v>
      </c>
      <c r="AW373" s="13" t="s">
        <v>35</v>
      </c>
      <c r="AX373" s="13" t="s">
        <v>79</v>
      </c>
      <c r="AY373" s="206" t="s">
        <v>230</v>
      </c>
    </row>
    <row r="374" s="13" customFormat="1">
      <c r="A374" s="13"/>
      <c r="B374" s="205"/>
      <c r="C374" s="13"/>
      <c r="D374" s="191" t="s">
        <v>519</v>
      </c>
      <c r="E374" s="206" t="s">
        <v>1</v>
      </c>
      <c r="F374" s="207" t="s">
        <v>4691</v>
      </c>
      <c r="G374" s="13"/>
      <c r="H374" s="208">
        <v>36</v>
      </c>
      <c r="I374" s="209"/>
      <c r="J374" s="13"/>
      <c r="K374" s="13"/>
      <c r="L374" s="205"/>
      <c r="M374" s="210"/>
      <c r="N374" s="211"/>
      <c r="O374" s="211"/>
      <c r="P374" s="211"/>
      <c r="Q374" s="211"/>
      <c r="R374" s="211"/>
      <c r="S374" s="211"/>
      <c r="T374" s="21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06" t="s">
        <v>519</v>
      </c>
      <c r="AU374" s="206" t="s">
        <v>89</v>
      </c>
      <c r="AV374" s="13" t="s">
        <v>89</v>
      </c>
      <c r="AW374" s="13" t="s">
        <v>35</v>
      </c>
      <c r="AX374" s="13" t="s">
        <v>79</v>
      </c>
      <c r="AY374" s="206" t="s">
        <v>230</v>
      </c>
    </row>
    <row r="375" s="14" customFormat="1">
      <c r="A375" s="14"/>
      <c r="B375" s="213"/>
      <c r="C375" s="14"/>
      <c r="D375" s="191" t="s">
        <v>519</v>
      </c>
      <c r="E375" s="214" t="s">
        <v>1</v>
      </c>
      <c r="F375" s="215" t="s">
        <v>534</v>
      </c>
      <c r="G375" s="14"/>
      <c r="H375" s="216">
        <v>108</v>
      </c>
      <c r="I375" s="217"/>
      <c r="J375" s="14"/>
      <c r="K375" s="14"/>
      <c r="L375" s="213"/>
      <c r="M375" s="218"/>
      <c r="N375" s="219"/>
      <c r="O375" s="219"/>
      <c r="P375" s="219"/>
      <c r="Q375" s="219"/>
      <c r="R375" s="219"/>
      <c r="S375" s="219"/>
      <c r="T375" s="220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14" t="s">
        <v>519</v>
      </c>
      <c r="AU375" s="214" t="s">
        <v>89</v>
      </c>
      <c r="AV375" s="14" t="s">
        <v>235</v>
      </c>
      <c r="AW375" s="14" t="s">
        <v>35</v>
      </c>
      <c r="AX375" s="14" t="s">
        <v>87</v>
      </c>
      <c r="AY375" s="214" t="s">
        <v>230</v>
      </c>
    </row>
    <row r="376" s="2" customFormat="1" ht="16.5" customHeight="1">
      <c r="A376" s="38"/>
      <c r="B376" s="177"/>
      <c r="C376" s="178" t="s">
        <v>381</v>
      </c>
      <c r="D376" s="178" t="s">
        <v>231</v>
      </c>
      <c r="E376" s="179" t="s">
        <v>3699</v>
      </c>
      <c r="F376" s="180" t="s">
        <v>3700</v>
      </c>
      <c r="G376" s="181" t="s">
        <v>514</v>
      </c>
      <c r="H376" s="182">
        <v>72</v>
      </c>
      <c r="I376" s="183"/>
      <c r="J376" s="184">
        <f>ROUND(I376*H376,2)</f>
        <v>0</v>
      </c>
      <c r="K376" s="180" t="s">
        <v>515</v>
      </c>
      <c r="L376" s="39"/>
      <c r="M376" s="185" t="s">
        <v>1</v>
      </c>
      <c r="N376" s="186" t="s">
        <v>44</v>
      </c>
      <c r="O376" s="77"/>
      <c r="P376" s="187">
        <f>O376*H376</f>
        <v>0</v>
      </c>
      <c r="Q376" s="187">
        <v>0</v>
      </c>
      <c r="R376" s="187">
        <f>Q376*H376</f>
        <v>0</v>
      </c>
      <c r="S376" s="187">
        <v>0</v>
      </c>
      <c r="T376" s="188">
        <f>S376*H376</f>
        <v>0</v>
      </c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R376" s="189" t="s">
        <v>235</v>
      </c>
      <c r="AT376" s="189" t="s">
        <v>231</v>
      </c>
      <c r="AU376" s="189" t="s">
        <v>89</v>
      </c>
      <c r="AY376" s="19" t="s">
        <v>230</v>
      </c>
      <c r="BE376" s="190">
        <f>IF(N376="základní",J376,0)</f>
        <v>0</v>
      </c>
      <c r="BF376" s="190">
        <f>IF(N376="snížená",J376,0)</f>
        <v>0</v>
      </c>
      <c r="BG376" s="190">
        <f>IF(N376="zákl. přenesená",J376,0)</f>
        <v>0</v>
      </c>
      <c r="BH376" s="190">
        <f>IF(N376="sníž. přenesená",J376,0)</f>
        <v>0</v>
      </c>
      <c r="BI376" s="190">
        <f>IF(N376="nulová",J376,0)</f>
        <v>0</v>
      </c>
      <c r="BJ376" s="19" t="s">
        <v>87</v>
      </c>
      <c r="BK376" s="190">
        <f>ROUND(I376*H376,2)</f>
        <v>0</v>
      </c>
      <c r="BL376" s="19" t="s">
        <v>235</v>
      </c>
      <c r="BM376" s="189" t="s">
        <v>4746</v>
      </c>
    </row>
    <row r="377" s="2" customFormat="1">
      <c r="A377" s="38"/>
      <c r="B377" s="39"/>
      <c r="C377" s="38"/>
      <c r="D377" s="191" t="s">
        <v>237</v>
      </c>
      <c r="E377" s="38"/>
      <c r="F377" s="192" t="s">
        <v>3702</v>
      </c>
      <c r="G377" s="38"/>
      <c r="H377" s="38"/>
      <c r="I377" s="193"/>
      <c r="J377" s="38"/>
      <c r="K377" s="38"/>
      <c r="L377" s="39"/>
      <c r="M377" s="194"/>
      <c r="N377" s="195"/>
      <c r="O377" s="77"/>
      <c r="P377" s="77"/>
      <c r="Q377" s="77"/>
      <c r="R377" s="77"/>
      <c r="S377" s="77"/>
      <c r="T377" s="7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T377" s="19" t="s">
        <v>237</v>
      </c>
      <c r="AU377" s="19" t="s">
        <v>89</v>
      </c>
    </row>
    <row r="378" s="2" customFormat="1">
      <c r="A378" s="38"/>
      <c r="B378" s="39"/>
      <c r="C378" s="38"/>
      <c r="D378" s="199" t="s">
        <v>397</v>
      </c>
      <c r="E378" s="38"/>
      <c r="F378" s="200" t="s">
        <v>3703</v>
      </c>
      <c r="G378" s="38"/>
      <c r="H378" s="38"/>
      <c r="I378" s="193"/>
      <c r="J378" s="38"/>
      <c r="K378" s="38"/>
      <c r="L378" s="39"/>
      <c r="M378" s="194"/>
      <c r="N378" s="195"/>
      <c r="O378" s="77"/>
      <c r="P378" s="77"/>
      <c r="Q378" s="77"/>
      <c r="R378" s="77"/>
      <c r="S378" s="77"/>
      <c r="T378" s="7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T378" s="19" t="s">
        <v>397</v>
      </c>
      <c r="AU378" s="19" t="s">
        <v>89</v>
      </c>
    </row>
    <row r="379" s="15" customFormat="1">
      <c r="A379" s="15"/>
      <c r="B379" s="221"/>
      <c r="C379" s="15"/>
      <c r="D379" s="191" t="s">
        <v>519</v>
      </c>
      <c r="E379" s="222" t="s">
        <v>1</v>
      </c>
      <c r="F379" s="223" t="s">
        <v>3593</v>
      </c>
      <c r="G379" s="15"/>
      <c r="H379" s="222" t="s">
        <v>1</v>
      </c>
      <c r="I379" s="224"/>
      <c r="J379" s="15"/>
      <c r="K379" s="15"/>
      <c r="L379" s="221"/>
      <c r="M379" s="225"/>
      <c r="N379" s="226"/>
      <c r="O379" s="226"/>
      <c r="P379" s="226"/>
      <c r="Q379" s="226"/>
      <c r="R379" s="226"/>
      <c r="S379" s="226"/>
      <c r="T379" s="227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22" t="s">
        <v>519</v>
      </c>
      <c r="AU379" s="222" t="s">
        <v>89</v>
      </c>
      <c r="AV379" s="15" t="s">
        <v>87</v>
      </c>
      <c r="AW379" s="15" t="s">
        <v>35</v>
      </c>
      <c r="AX379" s="15" t="s">
        <v>79</v>
      </c>
      <c r="AY379" s="222" t="s">
        <v>230</v>
      </c>
    </row>
    <row r="380" s="13" customFormat="1">
      <c r="A380" s="13"/>
      <c r="B380" s="205"/>
      <c r="C380" s="13"/>
      <c r="D380" s="191" t="s">
        <v>519</v>
      </c>
      <c r="E380" s="206" t="s">
        <v>1</v>
      </c>
      <c r="F380" s="207" t="s">
        <v>4690</v>
      </c>
      <c r="G380" s="13"/>
      <c r="H380" s="208">
        <v>72</v>
      </c>
      <c r="I380" s="209"/>
      <c r="J380" s="13"/>
      <c r="K380" s="13"/>
      <c r="L380" s="205"/>
      <c r="M380" s="210"/>
      <c r="N380" s="211"/>
      <c r="O380" s="211"/>
      <c r="P380" s="211"/>
      <c r="Q380" s="211"/>
      <c r="R380" s="211"/>
      <c r="S380" s="211"/>
      <c r="T380" s="21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06" t="s">
        <v>519</v>
      </c>
      <c r="AU380" s="206" t="s">
        <v>89</v>
      </c>
      <c r="AV380" s="13" t="s">
        <v>89</v>
      </c>
      <c r="AW380" s="13" t="s">
        <v>35</v>
      </c>
      <c r="AX380" s="13" t="s">
        <v>79</v>
      </c>
      <c r="AY380" s="206" t="s">
        <v>230</v>
      </c>
    </row>
    <row r="381" s="14" customFormat="1">
      <c r="A381" s="14"/>
      <c r="B381" s="213"/>
      <c r="C381" s="14"/>
      <c r="D381" s="191" t="s">
        <v>519</v>
      </c>
      <c r="E381" s="214" t="s">
        <v>1</v>
      </c>
      <c r="F381" s="215" t="s">
        <v>534</v>
      </c>
      <c r="G381" s="14"/>
      <c r="H381" s="216">
        <v>72</v>
      </c>
      <c r="I381" s="217"/>
      <c r="J381" s="14"/>
      <c r="K381" s="14"/>
      <c r="L381" s="213"/>
      <c r="M381" s="218"/>
      <c r="N381" s="219"/>
      <c r="O381" s="219"/>
      <c r="P381" s="219"/>
      <c r="Q381" s="219"/>
      <c r="R381" s="219"/>
      <c r="S381" s="219"/>
      <c r="T381" s="220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14" t="s">
        <v>519</v>
      </c>
      <c r="AU381" s="214" t="s">
        <v>89</v>
      </c>
      <c r="AV381" s="14" t="s">
        <v>235</v>
      </c>
      <c r="AW381" s="14" t="s">
        <v>35</v>
      </c>
      <c r="AX381" s="14" t="s">
        <v>87</v>
      </c>
      <c r="AY381" s="214" t="s">
        <v>230</v>
      </c>
    </row>
    <row r="382" s="2" customFormat="1" ht="16.5" customHeight="1">
      <c r="A382" s="38"/>
      <c r="B382" s="177"/>
      <c r="C382" s="178" t="s">
        <v>386</v>
      </c>
      <c r="D382" s="178" t="s">
        <v>231</v>
      </c>
      <c r="E382" s="179" t="s">
        <v>3704</v>
      </c>
      <c r="F382" s="180" t="s">
        <v>3705</v>
      </c>
      <c r="G382" s="181" t="s">
        <v>514</v>
      </c>
      <c r="H382" s="182">
        <v>36</v>
      </c>
      <c r="I382" s="183"/>
      <c r="J382" s="184">
        <f>ROUND(I382*H382,2)</f>
        <v>0</v>
      </c>
      <c r="K382" s="180" t="s">
        <v>515</v>
      </c>
      <c r="L382" s="39"/>
      <c r="M382" s="185" t="s">
        <v>1</v>
      </c>
      <c r="N382" s="186" t="s">
        <v>44</v>
      </c>
      <c r="O382" s="77"/>
      <c r="P382" s="187">
        <f>O382*H382</f>
        <v>0</v>
      </c>
      <c r="Q382" s="187">
        <v>0</v>
      </c>
      <c r="R382" s="187">
        <f>Q382*H382</f>
        <v>0</v>
      </c>
      <c r="S382" s="187">
        <v>0</v>
      </c>
      <c r="T382" s="188">
        <f>S382*H382</f>
        <v>0</v>
      </c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R382" s="189" t="s">
        <v>235</v>
      </c>
      <c r="AT382" s="189" t="s">
        <v>231</v>
      </c>
      <c r="AU382" s="189" t="s">
        <v>89</v>
      </c>
      <c r="AY382" s="19" t="s">
        <v>230</v>
      </c>
      <c r="BE382" s="190">
        <f>IF(N382="základní",J382,0)</f>
        <v>0</v>
      </c>
      <c r="BF382" s="190">
        <f>IF(N382="snížená",J382,0)</f>
        <v>0</v>
      </c>
      <c r="BG382" s="190">
        <f>IF(N382="zákl. přenesená",J382,0)</f>
        <v>0</v>
      </c>
      <c r="BH382" s="190">
        <f>IF(N382="sníž. přenesená",J382,0)</f>
        <v>0</v>
      </c>
      <c r="BI382" s="190">
        <f>IF(N382="nulová",J382,0)</f>
        <v>0</v>
      </c>
      <c r="BJ382" s="19" t="s">
        <v>87</v>
      </c>
      <c r="BK382" s="190">
        <f>ROUND(I382*H382,2)</f>
        <v>0</v>
      </c>
      <c r="BL382" s="19" t="s">
        <v>235</v>
      </c>
      <c r="BM382" s="189" t="s">
        <v>4747</v>
      </c>
    </row>
    <row r="383" s="2" customFormat="1">
      <c r="A383" s="38"/>
      <c r="B383" s="39"/>
      <c r="C383" s="38"/>
      <c r="D383" s="191" t="s">
        <v>237</v>
      </c>
      <c r="E383" s="38"/>
      <c r="F383" s="192" t="s">
        <v>3707</v>
      </c>
      <c r="G383" s="38"/>
      <c r="H383" s="38"/>
      <c r="I383" s="193"/>
      <c r="J383" s="38"/>
      <c r="K383" s="38"/>
      <c r="L383" s="39"/>
      <c r="M383" s="194"/>
      <c r="N383" s="195"/>
      <c r="O383" s="77"/>
      <c r="P383" s="77"/>
      <c r="Q383" s="77"/>
      <c r="R383" s="77"/>
      <c r="S383" s="77"/>
      <c r="T383" s="7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T383" s="19" t="s">
        <v>237</v>
      </c>
      <c r="AU383" s="19" t="s">
        <v>89</v>
      </c>
    </row>
    <row r="384" s="2" customFormat="1">
      <c r="A384" s="38"/>
      <c r="B384" s="39"/>
      <c r="C384" s="38"/>
      <c r="D384" s="199" t="s">
        <v>397</v>
      </c>
      <c r="E384" s="38"/>
      <c r="F384" s="200" t="s">
        <v>3708</v>
      </c>
      <c r="G384" s="38"/>
      <c r="H384" s="38"/>
      <c r="I384" s="193"/>
      <c r="J384" s="38"/>
      <c r="K384" s="38"/>
      <c r="L384" s="39"/>
      <c r="M384" s="194"/>
      <c r="N384" s="195"/>
      <c r="O384" s="77"/>
      <c r="P384" s="77"/>
      <c r="Q384" s="77"/>
      <c r="R384" s="77"/>
      <c r="S384" s="77"/>
      <c r="T384" s="7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T384" s="19" t="s">
        <v>397</v>
      </c>
      <c r="AU384" s="19" t="s">
        <v>89</v>
      </c>
    </row>
    <row r="385" s="15" customFormat="1">
      <c r="A385" s="15"/>
      <c r="B385" s="221"/>
      <c r="C385" s="15"/>
      <c r="D385" s="191" t="s">
        <v>519</v>
      </c>
      <c r="E385" s="222" t="s">
        <v>1</v>
      </c>
      <c r="F385" s="223" t="s">
        <v>3593</v>
      </c>
      <c r="G385" s="15"/>
      <c r="H385" s="222" t="s">
        <v>1</v>
      </c>
      <c r="I385" s="224"/>
      <c r="J385" s="15"/>
      <c r="K385" s="15"/>
      <c r="L385" s="221"/>
      <c r="M385" s="225"/>
      <c r="N385" s="226"/>
      <c r="O385" s="226"/>
      <c r="P385" s="226"/>
      <c r="Q385" s="226"/>
      <c r="R385" s="226"/>
      <c r="S385" s="226"/>
      <c r="T385" s="227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T385" s="222" t="s">
        <v>519</v>
      </c>
      <c r="AU385" s="222" t="s">
        <v>89</v>
      </c>
      <c r="AV385" s="15" t="s">
        <v>87</v>
      </c>
      <c r="AW385" s="15" t="s">
        <v>35</v>
      </c>
      <c r="AX385" s="15" t="s">
        <v>79</v>
      </c>
      <c r="AY385" s="222" t="s">
        <v>230</v>
      </c>
    </row>
    <row r="386" s="13" customFormat="1">
      <c r="A386" s="13"/>
      <c r="B386" s="205"/>
      <c r="C386" s="13"/>
      <c r="D386" s="191" t="s">
        <v>519</v>
      </c>
      <c r="E386" s="206" t="s">
        <v>1</v>
      </c>
      <c r="F386" s="207" t="s">
        <v>4691</v>
      </c>
      <c r="G386" s="13"/>
      <c r="H386" s="208">
        <v>36</v>
      </c>
      <c r="I386" s="209"/>
      <c r="J386" s="13"/>
      <c r="K386" s="13"/>
      <c r="L386" s="205"/>
      <c r="M386" s="210"/>
      <c r="N386" s="211"/>
      <c r="O386" s="211"/>
      <c r="P386" s="211"/>
      <c r="Q386" s="211"/>
      <c r="R386" s="211"/>
      <c r="S386" s="211"/>
      <c r="T386" s="21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06" t="s">
        <v>519</v>
      </c>
      <c r="AU386" s="206" t="s">
        <v>89</v>
      </c>
      <c r="AV386" s="13" t="s">
        <v>89</v>
      </c>
      <c r="AW386" s="13" t="s">
        <v>35</v>
      </c>
      <c r="AX386" s="13" t="s">
        <v>79</v>
      </c>
      <c r="AY386" s="206" t="s">
        <v>230</v>
      </c>
    </row>
    <row r="387" s="14" customFormat="1">
      <c r="A387" s="14"/>
      <c r="B387" s="213"/>
      <c r="C387" s="14"/>
      <c r="D387" s="191" t="s">
        <v>519</v>
      </c>
      <c r="E387" s="214" t="s">
        <v>1</v>
      </c>
      <c r="F387" s="215" t="s">
        <v>534</v>
      </c>
      <c r="G387" s="14"/>
      <c r="H387" s="216">
        <v>36</v>
      </c>
      <c r="I387" s="217"/>
      <c r="J387" s="14"/>
      <c r="K387" s="14"/>
      <c r="L387" s="213"/>
      <c r="M387" s="218"/>
      <c r="N387" s="219"/>
      <c r="O387" s="219"/>
      <c r="P387" s="219"/>
      <c r="Q387" s="219"/>
      <c r="R387" s="219"/>
      <c r="S387" s="219"/>
      <c r="T387" s="22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14" t="s">
        <v>519</v>
      </c>
      <c r="AU387" s="214" t="s">
        <v>89</v>
      </c>
      <c r="AV387" s="14" t="s">
        <v>235</v>
      </c>
      <c r="AW387" s="14" t="s">
        <v>35</v>
      </c>
      <c r="AX387" s="14" t="s">
        <v>87</v>
      </c>
      <c r="AY387" s="214" t="s">
        <v>230</v>
      </c>
    </row>
    <row r="388" s="12" customFormat="1" ht="22.8" customHeight="1">
      <c r="A388" s="12"/>
      <c r="B388" s="166"/>
      <c r="C388" s="12"/>
      <c r="D388" s="167" t="s">
        <v>78</v>
      </c>
      <c r="E388" s="197" t="s">
        <v>264</v>
      </c>
      <c r="F388" s="197" t="s">
        <v>1139</v>
      </c>
      <c r="G388" s="12"/>
      <c r="H388" s="12"/>
      <c r="I388" s="169"/>
      <c r="J388" s="198">
        <f>BK388</f>
        <v>0</v>
      </c>
      <c r="K388" s="12"/>
      <c r="L388" s="166"/>
      <c r="M388" s="171"/>
      <c r="N388" s="172"/>
      <c r="O388" s="172"/>
      <c r="P388" s="173">
        <f>SUM(P389:P405)</f>
        <v>0</v>
      </c>
      <c r="Q388" s="172"/>
      <c r="R388" s="173">
        <f>SUM(R389:R405)</f>
        <v>0.0057949200000000003</v>
      </c>
      <c r="S388" s="172"/>
      <c r="T388" s="174">
        <f>SUM(T389:T405)</f>
        <v>0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R388" s="167" t="s">
        <v>87</v>
      </c>
      <c r="AT388" s="175" t="s">
        <v>78</v>
      </c>
      <c r="AU388" s="175" t="s">
        <v>87</v>
      </c>
      <c r="AY388" s="167" t="s">
        <v>230</v>
      </c>
      <c r="BK388" s="176">
        <f>SUM(BK389:BK405)</f>
        <v>0</v>
      </c>
    </row>
    <row r="389" s="2" customFormat="1" ht="16.5" customHeight="1">
      <c r="A389" s="38"/>
      <c r="B389" s="177"/>
      <c r="C389" s="178" t="s">
        <v>391</v>
      </c>
      <c r="D389" s="178" t="s">
        <v>231</v>
      </c>
      <c r="E389" s="179" t="s">
        <v>3709</v>
      </c>
      <c r="F389" s="180" t="s">
        <v>3710</v>
      </c>
      <c r="G389" s="181" t="s">
        <v>543</v>
      </c>
      <c r="H389" s="182">
        <v>36</v>
      </c>
      <c r="I389" s="183"/>
      <c r="J389" s="184">
        <f>ROUND(I389*H389,2)</f>
        <v>0</v>
      </c>
      <c r="K389" s="180" t="s">
        <v>515</v>
      </c>
      <c r="L389" s="39"/>
      <c r="M389" s="185" t="s">
        <v>1</v>
      </c>
      <c r="N389" s="186" t="s">
        <v>44</v>
      </c>
      <c r="O389" s="77"/>
      <c r="P389" s="187">
        <f>O389*H389</f>
        <v>0</v>
      </c>
      <c r="Q389" s="187">
        <v>4.3699999999999997E-06</v>
      </c>
      <c r="R389" s="187">
        <f>Q389*H389</f>
        <v>0.00015731999999999999</v>
      </c>
      <c r="S389" s="187">
        <v>0</v>
      </c>
      <c r="T389" s="188">
        <f>S389*H389</f>
        <v>0</v>
      </c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R389" s="189" t="s">
        <v>235</v>
      </c>
      <c r="AT389" s="189" t="s">
        <v>231</v>
      </c>
      <c r="AU389" s="189" t="s">
        <v>89</v>
      </c>
      <c r="AY389" s="19" t="s">
        <v>230</v>
      </c>
      <c r="BE389" s="190">
        <f>IF(N389="základní",J389,0)</f>
        <v>0</v>
      </c>
      <c r="BF389" s="190">
        <f>IF(N389="snížená",J389,0)</f>
        <v>0</v>
      </c>
      <c r="BG389" s="190">
        <f>IF(N389="zákl. přenesená",J389,0)</f>
        <v>0</v>
      </c>
      <c r="BH389" s="190">
        <f>IF(N389="sníž. přenesená",J389,0)</f>
        <v>0</v>
      </c>
      <c r="BI389" s="190">
        <f>IF(N389="nulová",J389,0)</f>
        <v>0</v>
      </c>
      <c r="BJ389" s="19" t="s">
        <v>87</v>
      </c>
      <c r="BK389" s="190">
        <f>ROUND(I389*H389,2)</f>
        <v>0</v>
      </c>
      <c r="BL389" s="19" t="s">
        <v>235</v>
      </c>
      <c r="BM389" s="189" t="s">
        <v>4748</v>
      </c>
    </row>
    <row r="390" s="2" customFormat="1">
      <c r="A390" s="38"/>
      <c r="B390" s="39"/>
      <c r="C390" s="38"/>
      <c r="D390" s="191" t="s">
        <v>237</v>
      </c>
      <c r="E390" s="38"/>
      <c r="F390" s="192" t="s">
        <v>3712</v>
      </c>
      <c r="G390" s="38"/>
      <c r="H390" s="38"/>
      <c r="I390" s="193"/>
      <c r="J390" s="38"/>
      <c r="K390" s="38"/>
      <c r="L390" s="39"/>
      <c r="M390" s="194"/>
      <c r="N390" s="195"/>
      <c r="O390" s="77"/>
      <c r="P390" s="77"/>
      <c r="Q390" s="77"/>
      <c r="R390" s="77"/>
      <c r="S390" s="77"/>
      <c r="T390" s="7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T390" s="19" t="s">
        <v>237</v>
      </c>
      <c r="AU390" s="19" t="s">
        <v>89</v>
      </c>
    </row>
    <row r="391" s="2" customFormat="1">
      <c r="A391" s="38"/>
      <c r="B391" s="39"/>
      <c r="C391" s="38"/>
      <c r="D391" s="199" t="s">
        <v>397</v>
      </c>
      <c r="E391" s="38"/>
      <c r="F391" s="200" t="s">
        <v>3713</v>
      </c>
      <c r="G391" s="38"/>
      <c r="H391" s="38"/>
      <c r="I391" s="193"/>
      <c r="J391" s="38"/>
      <c r="K391" s="38"/>
      <c r="L391" s="39"/>
      <c r="M391" s="194"/>
      <c r="N391" s="195"/>
      <c r="O391" s="77"/>
      <c r="P391" s="77"/>
      <c r="Q391" s="77"/>
      <c r="R391" s="77"/>
      <c r="S391" s="77"/>
      <c r="T391" s="7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T391" s="19" t="s">
        <v>397</v>
      </c>
      <c r="AU391" s="19" t="s">
        <v>89</v>
      </c>
    </row>
    <row r="392" s="15" customFormat="1">
      <c r="A392" s="15"/>
      <c r="B392" s="221"/>
      <c r="C392" s="15"/>
      <c r="D392" s="191" t="s">
        <v>519</v>
      </c>
      <c r="E392" s="222" t="s">
        <v>1</v>
      </c>
      <c r="F392" s="223" t="s">
        <v>3593</v>
      </c>
      <c r="G392" s="15"/>
      <c r="H392" s="222" t="s">
        <v>1</v>
      </c>
      <c r="I392" s="224"/>
      <c r="J392" s="15"/>
      <c r="K392" s="15"/>
      <c r="L392" s="221"/>
      <c r="M392" s="225"/>
      <c r="N392" s="226"/>
      <c r="O392" s="226"/>
      <c r="P392" s="226"/>
      <c r="Q392" s="226"/>
      <c r="R392" s="226"/>
      <c r="S392" s="226"/>
      <c r="T392" s="227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T392" s="222" t="s">
        <v>519</v>
      </c>
      <c r="AU392" s="222" t="s">
        <v>89</v>
      </c>
      <c r="AV392" s="15" t="s">
        <v>87</v>
      </c>
      <c r="AW392" s="15" t="s">
        <v>35</v>
      </c>
      <c r="AX392" s="15" t="s">
        <v>79</v>
      </c>
      <c r="AY392" s="222" t="s">
        <v>230</v>
      </c>
    </row>
    <row r="393" s="13" customFormat="1">
      <c r="A393" s="13"/>
      <c r="B393" s="205"/>
      <c r="C393" s="13"/>
      <c r="D393" s="191" t="s">
        <v>519</v>
      </c>
      <c r="E393" s="206" t="s">
        <v>1</v>
      </c>
      <c r="F393" s="207" t="s">
        <v>4749</v>
      </c>
      <c r="G393" s="13"/>
      <c r="H393" s="208">
        <v>36</v>
      </c>
      <c r="I393" s="209"/>
      <c r="J393" s="13"/>
      <c r="K393" s="13"/>
      <c r="L393" s="205"/>
      <c r="M393" s="210"/>
      <c r="N393" s="211"/>
      <c r="O393" s="211"/>
      <c r="P393" s="211"/>
      <c r="Q393" s="211"/>
      <c r="R393" s="211"/>
      <c r="S393" s="211"/>
      <c r="T393" s="21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06" t="s">
        <v>519</v>
      </c>
      <c r="AU393" s="206" t="s">
        <v>89</v>
      </c>
      <c r="AV393" s="13" t="s">
        <v>89</v>
      </c>
      <c r="AW393" s="13" t="s">
        <v>35</v>
      </c>
      <c r="AX393" s="13" t="s">
        <v>87</v>
      </c>
      <c r="AY393" s="206" t="s">
        <v>230</v>
      </c>
    </row>
    <row r="394" s="2" customFormat="1" ht="16.5" customHeight="1">
      <c r="A394" s="38"/>
      <c r="B394" s="177"/>
      <c r="C394" s="178" t="s">
        <v>402</v>
      </c>
      <c r="D394" s="178" t="s">
        <v>231</v>
      </c>
      <c r="E394" s="179" t="s">
        <v>3715</v>
      </c>
      <c r="F394" s="180" t="s">
        <v>3716</v>
      </c>
      <c r="G394" s="181" t="s">
        <v>543</v>
      </c>
      <c r="H394" s="182">
        <v>36</v>
      </c>
      <c r="I394" s="183"/>
      <c r="J394" s="184">
        <f>ROUND(I394*H394,2)</f>
        <v>0</v>
      </c>
      <c r="K394" s="180" t="s">
        <v>515</v>
      </c>
      <c r="L394" s="39"/>
      <c r="M394" s="185" t="s">
        <v>1</v>
      </c>
      <c r="N394" s="186" t="s">
        <v>44</v>
      </c>
      <c r="O394" s="77"/>
      <c r="P394" s="187">
        <f>O394*H394</f>
        <v>0</v>
      </c>
      <c r="Q394" s="187">
        <v>0</v>
      </c>
      <c r="R394" s="187">
        <f>Q394*H394</f>
        <v>0</v>
      </c>
      <c r="S394" s="187">
        <v>0</v>
      </c>
      <c r="T394" s="188">
        <f>S394*H394</f>
        <v>0</v>
      </c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R394" s="189" t="s">
        <v>235</v>
      </c>
      <c r="AT394" s="189" t="s">
        <v>231</v>
      </c>
      <c r="AU394" s="189" t="s">
        <v>89</v>
      </c>
      <c r="AY394" s="19" t="s">
        <v>230</v>
      </c>
      <c r="BE394" s="190">
        <f>IF(N394="základní",J394,0)</f>
        <v>0</v>
      </c>
      <c r="BF394" s="190">
        <f>IF(N394="snížená",J394,0)</f>
        <v>0</v>
      </c>
      <c r="BG394" s="190">
        <f>IF(N394="zákl. přenesená",J394,0)</f>
        <v>0</v>
      </c>
      <c r="BH394" s="190">
        <f>IF(N394="sníž. přenesená",J394,0)</f>
        <v>0</v>
      </c>
      <c r="BI394" s="190">
        <f>IF(N394="nulová",J394,0)</f>
        <v>0</v>
      </c>
      <c r="BJ394" s="19" t="s">
        <v>87</v>
      </c>
      <c r="BK394" s="190">
        <f>ROUND(I394*H394,2)</f>
        <v>0</v>
      </c>
      <c r="BL394" s="19" t="s">
        <v>235</v>
      </c>
      <c r="BM394" s="189" t="s">
        <v>4750</v>
      </c>
    </row>
    <row r="395" s="2" customFormat="1">
      <c r="A395" s="38"/>
      <c r="B395" s="39"/>
      <c r="C395" s="38"/>
      <c r="D395" s="191" t="s">
        <v>237</v>
      </c>
      <c r="E395" s="38"/>
      <c r="F395" s="192" t="s">
        <v>3718</v>
      </c>
      <c r="G395" s="38"/>
      <c r="H395" s="38"/>
      <c r="I395" s="193"/>
      <c r="J395" s="38"/>
      <c r="K395" s="38"/>
      <c r="L395" s="39"/>
      <c r="M395" s="194"/>
      <c r="N395" s="195"/>
      <c r="O395" s="77"/>
      <c r="P395" s="77"/>
      <c r="Q395" s="77"/>
      <c r="R395" s="77"/>
      <c r="S395" s="77"/>
      <c r="T395" s="7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19" t="s">
        <v>237</v>
      </c>
      <c r="AU395" s="19" t="s">
        <v>89</v>
      </c>
    </row>
    <row r="396" s="2" customFormat="1">
      <c r="A396" s="38"/>
      <c r="B396" s="39"/>
      <c r="C396" s="38"/>
      <c r="D396" s="199" t="s">
        <v>397</v>
      </c>
      <c r="E396" s="38"/>
      <c r="F396" s="200" t="s">
        <v>3719</v>
      </c>
      <c r="G396" s="38"/>
      <c r="H396" s="38"/>
      <c r="I396" s="193"/>
      <c r="J396" s="38"/>
      <c r="K396" s="38"/>
      <c r="L396" s="39"/>
      <c r="M396" s="194"/>
      <c r="N396" s="195"/>
      <c r="O396" s="77"/>
      <c r="P396" s="77"/>
      <c r="Q396" s="77"/>
      <c r="R396" s="77"/>
      <c r="S396" s="77"/>
      <c r="T396" s="7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T396" s="19" t="s">
        <v>397</v>
      </c>
      <c r="AU396" s="19" t="s">
        <v>89</v>
      </c>
    </row>
    <row r="397" s="2" customFormat="1" ht="16.5" customHeight="1">
      <c r="A397" s="38"/>
      <c r="B397" s="177"/>
      <c r="C397" s="178" t="s">
        <v>406</v>
      </c>
      <c r="D397" s="178" t="s">
        <v>231</v>
      </c>
      <c r="E397" s="179" t="s">
        <v>3720</v>
      </c>
      <c r="F397" s="180" t="s">
        <v>3721</v>
      </c>
      <c r="G397" s="181" t="s">
        <v>543</v>
      </c>
      <c r="H397" s="182">
        <v>36</v>
      </c>
      <c r="I397" s="183"/>
      <c r="J397" s="184">
        <f>ROUND(I397*H397,2)</f>
        <v>0</v>
      </c>
      <c r="K397" s="180" t="s">
        <v>515</v>
      </c>
      <c r="L397" s="39"/>
      <c r="M397" s="185" t="s">
        <v>1</v>
      </c>
      <c r="N397" s="186" t="s">
        <v>44</v>
      </c>
      <c r="O397" s="77"/>
      <c r="P397" s="187">
        <f>O397*H397</f>
        <v>0</v>
      </c>
      <c r="Q397" s="187">
        <v>0.00015660000000000001</v>
      </c>
      <c r="R397" s="187">
        <f>Q397*H397</f>
        <v>0.0056376000000000004</v>
      </c>
      <c r="S397" s="187">
        <v>0</v>
      </c>
      <c r="T397" s="188">
        <f>S397*H397</f>
        <v>0</v>
      </c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R397" s="189" t="s">
        <v>235</v>
      </c>
      <c r="AT397" s="189" t="s">
        <v>231</v>
      </c>
      <c r="AU397" s="189" t="s">
        <v>89</v>
      </c>
      <c r="AY397" s="19" t="s">
        <v>230</v>
      </c>
      <c r="BE397" s="190">
        <f>IF(N397="základní",J397,0)</f>
        <v>0</v>
      </c>
      <c r="BF397" s="190">
        <f>IF(N397="snížená",J397,0)</f>
        <v>0</v>
      </c>
      <c r="BG397" s="190">
        <f>IF(N397="zákl. přenesená",J397,0)</f>
        <v>0</v>
      </c>
      <c r="BH397" s="190">
        <f>IF(N397="sníž. přenesená",J397,0)</f>
        <v>0</v>
      </c>
      <c r="BI397" s="190">
        <f>IF(N397="nulová",J397,0)</f>
        <v>0</v>
      </c>
      <c r="BJ397" s="19" t="s">
        <v>87</v>
      </c>
      <c r="BK397" s="190">
        <f>ROUND(I397*H397,2)</f>
        <v>0</v>
      </c>
      <c r="BL397" s="19" t="s">
        <v>235</v>
      </c>
      <c r="BM397" s="189" t="s">
        <v>4751</v>
      </c>
    </row>
    <row r="398" s="2" customFormat="1">
      <c r="A398" s="38"/>
      <c r="B398" s="39"/>
      <c r="C398" s="38"/>
      <c r="D398" s="191" t="s">
        <v>237</v>
      </c>
      <c r="E398" s="38"/>
      <c r="F398" s="192" t="s">
        <v>3723</v>
      </c>
      <c r="G398" s="38"/>
      <c r="H398" s="38"/>
      <c r="I398" s="193"/>
      <c r="J398" s="38"/>
      <c r="K398" s="38"/>
      <c r="L398" s="39"/>
      <c r="M398" s="194"/>
      <c r="N398" s="195"/>
      <c r="O398" s="77"/>
      <c r="P398" s="77"/>
      <c r="Q398" s="77"/>
      <c r="R398" s="77"/>
      <c r="S398" s="77"/>
      <c r="T398" s="7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T398" s="19" t="s">
        <v>237</v>
      </c>
      <c r="AU398" s="19" t="s">
        <v>89</v>
      </c>
    </row>
    <row r="399" s="2" customFormat="1">
      <c r="A399" s="38"/>
      <c r="B399" s="39"/>
      <c r="C399" s="38"/>
      <c r="D399" s="199" t="s">
        <v>397</v>
      </c>
      <c r="E399" s="38"/>
      <c r="F399" s="200" t="s">
        <v>3724</v>
      </c>
      <c r="G399" s="38"/>
      <c r="H399" s="38"/>
      <c r="I399" s="193"/>
      <c r="J399" s="38"/>
      <c r="K399" s="38"/>
      <c r="L399" s="39"/>
      <c r="M399" s="194"/>
      <c r="N399" s="195"/>
      <c r="O399" s="77"/>
      <c r="P399" s="77"/>
      <c r="Q399" s="77"/>
      <c r="R399" s="77"/>
      <c r="S399" s="77"/>
      <c r="T399" s="7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T399" s="19" t="s">
        <v>397</v>
      </c>
      <c r="AU399" s="19" t="s">
        <v>89</v>
      </c>
    </row>
    <row r="400" s="2" customFormat="1" ht="16.5" customHeight="1">
      <c r="A400" s="38"/>
      <c r="B400" s="177"/>
      <c r="C400" s="178" t="s">
        <v>410</v>
      </c>
      <c r="D400" s="178" t="s">
        <v>231</v>
      </c>
      <c r="E400" s="179" t="s">
        <v>3725</v>
      </c>
      <c r="F400" s="180" t="s">
        <v>3726</v>
      </c>
      <c r="G400" s="181" t="s">
        <v>543</v>
      </c>
      <c r="H400" s="182">
        <v>36</v>
      </c>
      <c r="I400" s="183"/>
      <c r="J400" s="184">
        <f>ROUND(I400*H400,2)</f>
        <v>0</v>
      </c>
      <c r="K400" s="180" t="s">
        <v>515</v>
      </c>
      <c r="L400" s="39"/>
      <c r="M400" s="185" t="s">
        <v>1</v>
      </c>
      <c r="N400" s="186" t="s">
        <v>44</v>
      </c>
      <c r="O400" s="77"/>
      <c r="P400" s="187">
        <f>O400*H400</f>
        <v>0</v>
      </c>
      <c r="Q400" s="187">
        <v>0</v>
      </c>
      <c r="R400" s="187">
        <f>Q400*H400</f>
        <v>0</v>
      </c>
      <c r="S400" s="187">
        <v>0</v>
      </c>
      <c r="T400" s="188">
        <f>S400*H400</f>
        <v>0</v>
      </c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R400" s="189" t="s">
        <v>235</v>
      </c>
      <c r="AT400" s="189" t="s">
        <v>231</v>
      </c>
      <c r="AU400" s="189" t="s">
        <v>89</v>
      </c>
      <c r="AY400" s="19" t="s">
        <v>230</v>
      </c>
      <c r="BE400" s="190">
        <f>IF(N400="základní",J400,0)</f>
        <v>0</v>
      </c>
      <c r="BF400" s="190">
        <f>IF(N400="snížená",J400,0)</f>
        <v>0</v>
      </c>
      <c r="BG400" s="190">
        <f>IF(N400="zákl. přenesená",J400,0)</f>
        <v>0</v>
      </c>
      <c r="BH400" s="190">
        <f>IF(N400="sníž. přenesená",J400,0)</f>
        <v>0</v>
      </c>
      <c r="BI400" s="190">
        <f>IF(N400="nulová",J400,0)</f>
        <v>0</v>
      </c>
      <c r="BJ400" s="19" t="s">
        <v>87</v>
      </c>
      <c r="BK400" s="190">
        <f>ROUND(I400*H400,2)</f>
        <v>0</v>
      </c>
      <c r="BL400" s="19" t="s">
        <v>235</v>
      </c>
      <c r="BM400" s="189" t="s">
        <v>4752</v>
      </c>
    </row>
    <row r="401" s="2" customFormat="1">
      <c r="A401" s="38"/>
      <c r="B401" s="39"/>
      <c r="C401" s="38"/>
      <c r="D401" s="191" t="s">
        <v>237</v>
      </c>
      <c r="E401" s="38"/>
      <c r="F401" s="192" t="s">
        <v>3728</v>
      </c>
      <c r="G401" s="38"/>
      <c r="H401" s="38"/>
      <c r="I401" s="193"/>
      <c r="J401" s="38"/>
      <c r="K401" s="38"/>
      <c r="L401" s="39"/>
      <c r="M401" s="194"/>
      <c r="N401" s="195"/>
      <c r="O401" s="77"/>
      <c r="P401" s="77"/>
      <c r="Q401" s="77"/>
      <c r="R401" s="77"/>
      <c r="S401" s="77"/>
      <c r="T401" s="7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T401" s="19" t="s">
        <v>237</v>
      </c>
      <c r="AU401" s="19" t="s">
        <v>89</v>
      </c>
    </row>
    <row r="402" s="2" customFormat="1">
      <c r="A402" s="38"/>
      <c r="B402" s="39"/>
      <c r="C402" s="38"/>
      <c r="D402" s="199" t="s">
        <v>397</v>
      </c>
      <c r="E402" s="38"/>
      <c r="F402" s="200" t="s">
        <v>3729</v>
      </c>
      <c r="G402" s="38"/>
      <c r="H402" s="38"/>
      <c r="I402" s="193"/>
      <c r="J402" s="38"/>
      <c r="K402" s="38"/>
      <c r="L402" s="39"/>
      <c r="M402" s="194"/>
      <c r="N402" s="195"/>
      <c r="O402" s="77"/>
      <c r="P402" s="77"/>
      <c r="Q402" s="77"/>
      <c r="R402" s="77"/>
      <c r="S402" s="77"/>
      <c r="T402" s="7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T402" s="19" t="s">
        <v>397</v>
      </c>
      <c r="AU402" s="19" t="s">
        <v>89</v>
      </c>
    </row>
    <row r="403" s="15" customFormat="1">
      <c r="A403" s="15"/>
      <c r="B403" s="221"/>
      <c r="C403" s="15"/>
      <c r="D403" s="191" t="s">
        <v>519</v>
      </c>
      <c r="E403" s="222" t="s">
        <v>1</v>
      </c>
      <c r="F403" s="223" t="s">
        <v>3593</v>
      </c>
      <c r="G403" s="15"/>
      <c r="H403" s="222" t="s">
        <v>1</v>
      </c>
      <c r="I403" s="224"/>
      <c r="J403" s="15"/>
      <c r="K403" s="15"/>
      <c r="L403" s="221"/>
      <c r="M403" s="225"/>
      <c r="N403" s="226"/>
      <c r="O403" s="226"/>
      <c r="P403" s="226"/>
      <c r="Q403" s="226"/>
      <c r="R403" s="226"/>
      <c r="S403" s="226"/>
      <c r="T403" s="227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22" t="s">
        <v>519</v>
      </c>
      <c r="AU403" s="222" t="s">
        <v>89</v>
      </c>
      <c r="AV403" s="15" t="s">
        <v>87</v>
      </c>
      <c r="AW403" s="15" t="s">
        <v>35</v>
      </c>
      <c r="AX403" s="15" t="s">
        <v>79</v>
      </c>
      <c r="AY403" s="222" t="s">
        <v>230</v>
      </c>
    </row>
    <row r="404" s="13" customFormat="1">
      <c r="A404" s="13"/>
      <c r="B404" s="205"/>
      <c r="C404" s="13"/>
      <c r="D404" s="191" t="s">
        <v>519</v>
      </c>
      <c r="E404" s="206" t="s">
        <v>1</v>
      </c>
      <c r="F404" s="207" t="s">
        <v>4749</v>
      </c>
      <c r="G404" s="13"/>
      <c r="H404" s="208">
        <v>36</v>
      </c>
      <c r="I404" s="209"/>
      <c r="J404" s="13"/>
      <c r="K404" s="13"/>
      <c r="L404" s="205"/>
      <c r="M404" s="210"/>
      <c r="N404" s="211"/>
      <c r="O404" s="211"/>
      <c r="P404" s="211"/>
      <c r="Q404" s="211"/>
      <c r="R404" s="211"/>
      <c r="S404" s="211"/>
      <c r="T404" s="21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06" t="s">
        <v>519</v>
      </c>
      <c r="AU404" s="206" t="s">
        <v>89</v>
      </c>
      <c r="AV404" s="13" t="s">
        <v>89</v>
      </c>
      <c r="AW404" s="13" t="s">
        <v>35</v>
      </c>
      <c r="AX404" s="13" t="s">
        <v>79</v>
      </c>
      <c r="AY404" s="206" t="s">
        <v>230</v>
      </c>
    </row>
    <row r="405" s="14" customFormat="1">
      <c r="A405" s="14"/>
      <c r="B405" s="213"/>
      <c r="C405" s="14"/>
      <c r="D405" s="191" t="s">
        <v>519</v>
      </c>
      <c r="E405" s="214" t="s">
        <v>1</v>
      </c>
      <c r="F405" s="215" t="s">
        <v>534</v>
      </c>
      <c r="G405" s="14"/>
      <c r="H405" s="216">
        <v>36</v>
      </c>
      <c r="I405" s="217"/>
      <c r="J405" s="14"/>
      <c r="K405" s="14"/>
      <c r="L405" s="213"/>
      <c r="M405" s="218"/>
      <c r="N405" s="219"/>
      <c r="O405" s="219"/>
      <c r="P405" s="219"/>
      <c r="Q405" s="219"/>
      <c r="R405" s="219"/>
      <c r="S405" s="219"/>
      <c r="T405" s="220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14" t="s">
        <v>519</v>
      </c>
      <c r="AU405" s="214" t="s">
        <v>89</v>
      </c>
      <c r="AV405" s="14" t="s">
        <v>235</v>
      </c>
      <c r="AW405" s="14" t="s">
        <v>35</v>
      </c>
      <c r="AX405" s="14" t="s">
        <v>87</v>
      </c>
      <c r="AY405" s="214" t="s">
        <v>230</v>
      </c>
    </row>
    <row r="406" s="12" customFormat="1" ht="22.8" customHeight="1">
      <c r="A406" s="12"/>
      <c r="B406" s="166"/>
      <c r="C406" s="12"/>
      <c r="D406" s="167" t="s">
        <v>78</v>
      </c>
      <c r="E406" s="197" t="s">
        <v>1313</v>
      </c>
      <c r="F406" s="197" t="s">
        <v>1314</v>
      </c>
      <c r="G406" s="12"/>
      <c r="H406" s="12"/>
      <c r="I406" s="169"/>
      <c r="J406" s="198">
        <f>BK406</f>
        <v>0</v>
      </c>
      <c r="K406" s="12"/>
      <c r="L406" s="166"/>
      <c r="M406" s="171"/>
      <c r="N406" s="172"/>
      <c r="O406" s="172"/>
      <c r="P406" s="173">
        <f>SUM(P407:P447)</f>
        <v>0</v>
      </c>
      <c r="Q406" s="172"/>
      <c r="R406" s="173">
        <f>SUM(R407:R447)</f>
        <v>0</v>
      </c>
      <c r="S406" s="172"/>
      <c r="T406" s="174">
        <f>SUM(T407:T447)</f>
        <v>0</v>
      </c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R406" s="167" t="s">
        <v>87</v>
      </c>
      <c r="AT406" s="175" t="s">
        <v>78</v>
      </c>
      <c r="AU406" s="175" t="s">
        <v>87</v>
      </c>
      <c r="AY406" s="167" t="s">
        <v>230</v>
      </c>
      <c r="BK406" s="176">
        <f>SUM(BK407:BK447)</f>
        <v>0</v>
      </c>
    </row>
    <row r="407" s="2" customFormat="1" ht="16.5" customHeight="1">
      <c r="A407" s="38"/>
      <c r="B407" s="177"/>
      <c r="C407" s="178" t="s">
        <v>416</v>
      </c>
      <c r="D407" s="178" t="s">
        <v>231</v>
      </c>
      <c r="E407" s="179" t="s">
        <v>1316</v>
      </c>
      <c r="F407" s="180" t="s">
        <v>1317</v>
      </c>
      <c r="G407" s="181" t="s">
        <v>748</v>
      </c>
      <c r="H407" s="182">
        <v>22.859999999999999</v>
      </c>
      <c r="I407" s="183"/>
      <c r="J407" s="184">
        <f>ROUND(I407*H407,2)</f>
        <v>0</v>
      </c>
      <c r="K407" s="180" t="s">
        <v>515</v>
      </c>
      <c r="L407" s="39"/>
      <c r="M407" s="185" t="s">
        <v>1</v>
      </c>
      <c r="N407" s="186" t="s">
        <v>44</v>
      </c>
      <c r="O407" s="77"/>
      <c r="P407" s="187">
        <f>O407*H407</f>
        <v>0</v>
      </c>
      <c r="Q407" s="187">
        <v>0</v>
      </c>
      <c r="R407" s="187">
        <f>Q407*H407</f>
        <v>0</v>
      </c>
      <c r="S407" s="187">
        <v>0</v>
      </c>
      <c r="T407" s="188">
        <f>S407*H407</f>
        <v>0</v>
      </c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R407" s="189" t="s">
        <v>235</v>
      </c>
      <c r="AT407" s="189" t="s">
        <v>231</v>
      </c>
      <c r="AU407" s="189" t="s">
        <v>89</v>
      </c>
      <c r="AY407" s="19" t="s">
        <v>230</v>
      </c>
      <c r="BE407" s="190">
        <f>IF(N407="základní",J407,0)</f>
        <v>0</v>
      </c>
      <c r="BF407" s="190">
        <f>IF(N407="snížená",J407,0)</f>
        <v>0</v>
      </c>
      <c r="BG407" s="190">
        <f>IF(N407="zákl. přenesená",J407,0)</f>
        <v>0</v>
      </c>
      <c r="BH407" s="190">
        <f>IF(N407="sníž. přenesená",J407,0)</f>
        <v>0</v>
      </c>
      <c r="BI407" s="190">
        <f>IF(N407="nulová",J407,0)</f>
        <v>0</v>
      </c>
      <c r="BJ407" s="19" t="s">
        <v>87</v>
      </c>
      <c r="BK407" s="190">
        <f>ROUND(I407*H407,2)</f>
        <v>0</v>
      </c>
      <c r="BL407" s="19" t="s">
        <v>235</v>
      </c>
      <c r="BM407" s="189" t="s">
        <v>4753</v>
      </c>
    </row>
    <row r="408" s="2" customFormat="1">
      <c r="A408" s="38"/>
      <c r="B408" s="39"/>
      <c r="C408" s="38"/>
      <c r="D408" s="191" t="s">
        <v>237</v>
      </c>
      <c r="E408" s="38"/>
      <c r="F408" s="192" t="s">
        <v>1319</v>
      </c>
      <c r="G408" s="38"/>
      <c r="H408" s="38"/>
      <c r="I408" s="193"/>
      <c r="J408" s="38"/>
      <c r="K408" s="38"/>
      <c r="L408" s="39"/>
      <c r="M408" s="194"/>
      <c r="N408" s="195"/>
      <c r="O408" s="77"/>
      <c r="P408" s="77"/>
      <c r="Q408" s="77"/>
      <c r="R408" s="77"/>
      <c r="S408" s="77"/>
      <c r="T408" s="7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T408" s="19" t="s">
        <v>237</v>
      </c>
      <c r="AU408" s="19" t="s">
        <v>89</v>
      </c>
    </row>
    <row r="409" s="2" customFormat="1">
      <c r="A409" s="38"/>
      <c r="B409" s="39"/>
      <c r="C409" s="38"/>
      <c r="D409" s="199" t="s">
        <v>397</v>
      </c>
      <c r="E409" s="38"/>
      <c r="F409" s="200" t="s">
        <v>1320</v>
      </c>
      <c r="G409" s="38"/>
      <c r="H409" s="38"/>
      <c r="I409" s="193"/>
      <c r="J409" s="38"/>
      <c r="K409" s="38"/>
      <c r="L409" s="39"/>
      <c r="M409" s="194"/>
      <c r="N409" s="195"/>
      <c r="O409" s="77"/>
      <c r="P409" s="77"/>
      <c r="Q409" s="77"/>
      <c r="R409" s="77"/>
      <c r="S409" s="77"/>
      <c r="T409" s="7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T409" s="19" t="s">
        <v>397</v>
      </c>
      <c r="AU409" s="19" t="s">
        <v>89</v>
      </c>
    </row>
    <row r="410" s="15" customFormat="1">
      <c r="A410" s="15"/>
      <c r="B410" s="221"/>
      <c r="C410" s="15"/>
      <c r="D410" s="191" t="s">
        <v>519</v>
      </c>
      <c r="E410" s="222" t="s">
        <v>1</v>
      </c>
      <c r="F410" s="223" t="s">
        <v>3731</v>
      </c>
      <c r="G410" s="15"/>
      <c r="H410" s="222" t="s">
        <v>1</v>
      </c>
      <c r="I410" s="224"/>
      <c r="J410" s="15"/>
      <c r="K410" s="15"/>
      <c r="L410" s="221"/>
      <c r="M410" s="225"/>
      <c r="N410" s="226"/>
      <c r="O410" s="226"/>
      <c r="P410" s="226"/>
      <c r="Q410" s="226"/>
      <c r="R410" s="226"/>
      <c r="S410" s="226"/>
      <c r="T410" s="227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T410" s="222" t="s">
        <v>519</v>
      </c>
      <c r="AU410" s="222" t="s">
        <v>89</v>
      </c>
      <c r="AV410" s="15" t="s">
        <v>87</v>
      </c>
      <c r="AW410" s="15" t="s">
        <v>35</v>
      </c>
      <c r="AX410" s="15" t="s">
        <v>79</v>
      </c>
      <c r="AY410" s="222" t="s">
        <v>230</v>
      </c>
    </row>
    <row r="411" s="13" customFormat="1">
      <c r="A411" s="13"/>
      <c r="B411" s="205"/>
      <c r="C411" s="13"/>
      <c r="D411" s="191" t="s">
        <v>519</v>
      </c>
      <c r="E411" s="206" t="s">
        <v>1</v>
      </c>
      <c r="F411" s="207" t="s">
        <v>4754</v>
      </c>
      <c r="G411" s="13"/>
      <c r="H411" s="208">
        <v>10.44</v>
      </c>
      <c r="I411" s="209"/>
      <c r="J411" s="13"/>
      <c r="K411" s="13"/>
      <c r="L411" s="205"/>
      <c r="M411" s="210"/>
      <c r="N411" s="211"/>
      <c r="O411" s="211"/>
      <c r="P411" s="211"/>
      <c r="Q411" s="211"/>
      <c r="R411" s="211"/>
      <c r="S411" s="211"/>
      <c r="T411" s="21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06" t="s">
        <v>519</v>
      </c>
      <c r="AU411" s="206" t="s">
        <v>89</v>
      </c>
      <c r="AV411" s="13" t="s">
        <v>89</v>
      </c>
      <c r="AW411" s="13" t="s">
        <v>35</v>
      </c>
      <c r="AX411" s="13" t="s">
        <v>79</v>
      </c>
      <c r="AY411" s="206" t="s">
        <v>230</v>
      </c>
    </row>
    <row r="412" s="13" customFormat="1">
      <c r="A412" s="13"/>
      <c r="B412" s="205"/>
      <c r="C412" s="13"/>
      <c r="D412" s="191" t="s">
        <v>519</v>
      </c>
      <c r="E412" s="206" t="s">
        <v>1</v>
      </c>
      <c r="F412" s="207" t="s">
        <v>4755</v>
      </c>
      <c r="G412" s="13"/>
      <c r="H412" s="208">
        <v>12.42</v>
      </c>
      <c r="I412" s="209"/>
      <c r="J412" s="13"/>
      <c r="K412" s="13"/>
      <c r="L412" s="205"/>
      <c r="M412" s="210"/>
      <c r="N412" s="211"/>
      <c r="O412" s="211"/>
      <c r="P412" s="211"/>
      <c r="Q412" s="211"/>
      <c r="R412" s="211"/>
      <c r="S412" s="211"/>
      <c r="T412" s="21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06" t="s">
        <v>519</v>
      </c>
      <c r="AU412" s="206" t="s">
        <v>89</v>
      </c>
      <c r="AV412" s="13" t="s">
        <v>89</v>
      </c>
      <c r="AW412" s="13" t="s">
        <v>35</v>
      </c>
      <c r="AX412" s="13" t="s">
        <v>79</v>
      </c>
      <c r="AY412" s="206" t="s">
        <v>230</v>
      </c>
    </row>
    <row r="413" s="14" customFormat="1">
      <c r="A413" s="14"/>
      <c r="B413" s="213"/>
      <c r="C413" s="14"/>
      <c r="D413" s="191" t="s">
        <v>519</v>
      </c>
      <c r="E413" s="214" t="s">
        <v>1</v>
      </c>
      <c r="F413" s="215" t="s">
        <v>534</v>
      </c>
      <c r="G413" s="14"/>
      <c r="H413" s="216">
        <v>22.859999999999999</v>
      </c>
      <c r="I413" s="217"/>
      <c r="J413" s="14"/>
      <c r="K413" s="14"/>
      <c r="L413" s="213"/>
      <c r="M413" s="218"/>
      <c r="N413" s="219"/>
      <c r="O413" s="219"/>
      <c r="P413" s="219"/>
      <c r="Q413" s="219"/>
      <c r="R413" s="219"/>
      <c r="S413" s="219"/>
      <c r="T413" s="220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14" t="s">
        <v>519</v>
      </c>
      <c r="AU413" s="214" t="s">
        <v>89</v>
      </c>
      <c r="AV413" s="14" t="s">
        <v>235</v>
      </c>
      <c r="AW413" s="14" t="s">
        <v>35</v>
      </c>
      <c r="AX413" s="14" t="s">
        <v>87</v>
      </c>
      <c r="AY413" s="214" t="s">
        <v>230</v>
      </c>
    </row>
    <row r="414" s="2" customFormat="1" ht="16.5" customHeight="1">
      <c r="A414" s="38"/>
      <c r="B414" s="177"/>
      <c r="C414" s="178" t="s">
        <v>422</v>
      </c>
      <c r="D414" s="178" t="s">
        <v>231</v>
      </c>
      <c r="E414" s="179" t="s">
        <v>1323</v>
      </c>
      <c r="F414" s="180" t="s">
        <v>1324</v>
      </c>
      <c r="G414" s="181" t="s">
        <v>748</v>
      </c>
      <c r="H414" s="182">
        <v>320.04000000000002</v>
      </c>
      <c r="I414" s="183"/>
      <c r="J414" s="184">
        <f>ROUND(I414*H414,2)</f>
        <v>0</v>
      </c>
      <c r="K414" s="180" t="s">
        <v>515</v>
      </c>
      <c r="L414" s="39"/>
      <c r="M414" s="185" t="s">
        <v>1</v>
      </c>
      <c r="N414" s="186" t="s">
        <v>44</v>
      </c>
      <c r="O414" s="77"/>
      <c r="P414" s="187">
        <f>O414*H414</f>
        <v>0</v>
      </c>
      <c r="Q414" s="187">
        <v>0</v>
      </c>
      <c r="R414" s="187">
        <f>Q414*H414</f>
        <v>0</v>
      </c>
      <c r="S414" s="187">
        <v>0</v>
      </c>
      <c r="T414" s="188">
        <f>S414*H414</f>
        <v>0</v>
      </c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R414" s="189" t="s">
        <v>235</v>
      </c>
      <c r="AT414" s="189" t="s">
        <v>231</v>
      </c>
      <c r="AU414" s="189" t="s">
        <v>89</v>
      </c>
      <c r="AY414" s="19" t="s">
        <v>230</v>
      </c>
      <c r="BE414" s="190">
        <f>IF(N414="základní",J414,0)</f>
        <v>0</v>
      </c>
      <c r="BF414" s="190">
        <f>IF(N414="snížená",J414,0)</f>
        <v>0</v>
      </c>
      <c r="BG414" s="190">
        <f>IF(N414="zákl. přenesená",J414,0)</f>
        <v>0</v>
      </c>
      <c r="BH414" s="190">
        <f>IF(N414="sníž. přenesená",J414,0)</f>
        <v>0</v>
      </c>
      <c r="BI414" s="190">
        <f>IF(N414="nulová",J414,0)</f>
        <v>0</v>
      </c>
      <c r="BJ414" s="19" t="s">
        <v>87</v>
      </c>
      <c r="BK414" s="190">
        <f>ROUND(I414*H414,2)</f>
        <v>0</v>
      </c>
      <c r="BL414" s="19" t="s">
        <v>235</v>
      </c>
      <c r="BM414" s="189" t="s">
        <v>4756</v>
      </c>
    </row>
    <row r="415" s="2" customFormat="1">
      <c r="A415" s="38"/>
      <c r="B415" s="39"/>
      <c r="C415" s="38"/>
      <c r="D415" s="191" t="s">
        <v>237</v>
      </c>
      <c r="E415" s="38"/>
      <c r="F415" s="192" t="s">
        <v>1326</v>
      </c>
      <c r="G415" s="38"/>
      <c r="H415" s="38"/>
      <c r="I415" s="193"/>
      <c r="J415" s="38"/>
      <c r="K415" s="38"/>
      <c r="L415" s="39"/>
      <c r="M415" s="194"/>
      <c r="N415" s="195"/>
      <c r="O415" s="77"/>
      <c r="P415" s="77"/>
      <c r="Q415" s="77"/>
      <c r="R415" s="77"/>
      <c r="S415" s="77"/>
      <c r="T415" s="7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T415" s="19" t="s">
        <v>237</v>
      </c>
      <c r="AU415" s="19" t="s">
        <v>89</v>
      </c>
    </row>
    <row r="416" s="2" customFormat="1">
      <c r="A416" s="38"/>
      <c r="B416" s="39"/>
      <c r="C416" s="38"/>
      <c r="D416" s="199" t="s">
        <v>397</v>
      </c>
      <c r="E416" s="38"/>
      <c r="F416" s="200" t="s">
        <v>1327</v>
      </c>
      <c r="G416" s="38"/>
      <c r="H416" s="38"/>
      <c r="I416" s="193"/>
      <c r="J416" s="38"/>
      <c r="K416" s="38"/>
      <c r="L416" s="39"/>
      <c r="M416" s="194"/>
      <c r="N416" s="195"/>
      <c r="O416" s="77"/>
      <c r="P416" s="77"/>
      <c r="Q416" s="77"/>
      <c r="R416" s="77"/>
      <c r="S416" s="77"/>
      <c r="T416" s="7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T416" s="19" t="s">
        <v>397</v>
      </c>
      <c r="AU416" s="19" t="s">
        <v>89</v>
      </c>
    </row>
    <row r="417" s="15" customFormat="1">
      <c r="A417" s="15"/>
      <c r="B417" s="221"/>
      <c r="C417" s="15"/>
      <c r="D417" s="191" t="s">
        <v>519</v>
      </c>
      <c r="E417" s="222" t="s">
        <v>1</v>
      </c>
      <c r="F417" s="223" t="s">
        <v>3731</v>
      </c>
      <c r="G417" s="15"/>
      <c r="H417" s="222" t="s">
        <v>1</v>
      </c>
      <c r="I417" s="224"/>
      <c r="J417" s="15"/>
      <c r="K417" s="15"/>
      <c r="L417" s="221"/>
      <c r="M417" s="225"/>
      <c r="N417" s="226"/>
      <c r="O417" s="226"/>
      <c r="P417" s="226"/>
      <c r="Q417" s="226"/>
      <c r="R417" s="226"/>
      <c r="S417" s="226"/>
      <c r="T417" s="227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T417" s="222" t="s">
        <v>519</v>
      </c>
      <c r="AU417" s="222" t="s">
        <v>89</v>
      </c>
      <c r="AV417" s="15" t="s">
        <v>87</v>
      </c>
      <c r="AW417" s="15" t="s">
        <v>35</v>
      </c>
      <c r="AX417" s="15" t="s">
        <v>79</v>
      </c>
      <c r="AY417" s="222" t="s">
        <v>230</v>
      </c>
    </row>
    <row r="418" s="13" customFormat="1">
      <c r="A418" s="13"/>
      <c r="B418" s="205"/>
      <c r="C418" s="13"/>
      <c r="D418" s="191" t="s">
        <v>519</v>
      </c>
      <c r="E418" s="206" t="s">
        <v>1</v>
      </c>
      <c r="F418" s="207" t="s">
        <v>4754</v>
      </c>
      <c r="G418" s="13"/>
      <c r="H418" s="208">
        <v>10.44</v>
      </c>
      <c r="I418" s="209"/>
      <c r="J418" s="13"/>
      <c r="K418" s="13"/>
      <c r="L418" s="205"/>
      <c r="M418" s="210"/>
      <c r="N418" s="211"/>
      <c r="O418" s="211"/>
      <c r="P418" s="211"/>
      <c r="Q418" s="211"/>
      <c r="R418" s="211"/>
      <c r="S418" s="211"/>
      <c r="T418" s="21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06" t="s">
        <v>519</v>
      </c>
      <c r="AU418" s="206" t="s">
        <v>89</v>
      </c>
      <c r="AV418" s="13" t="s">
        <v>89</v>
      </c>
      <c r="AW418" s="13" t="s">
        <v>35</v>
      </c>
      <c r="AX418" s="13" t="s">
        <v>79</v>
      </c>
      <c r="AY418" s="206" t="s">
        <v>230</v>
      </c>
    </row>
    <row r="419" s="13" customFormat="1">
      <c r="A419" s="13"/>
      <c r="B419" s="205"/>
      <c r="C419" s="13"/>
      <c r="D419" s="191" t="s">
        <v>519</v>
      </c>
      <c r="E419" s="206" t="s">
        <v>1</v>
      </c>
      <c r="F419" s="207" t="s">
        <v>4755</v>
      </c>
      <c r="G419" s="13"/>
      <c r="H419" s="208">
        <v>12.42</v>
      </c>
      <c r="I419" s="209"/>
      <c r="J419" s="13"/>
      <c r="K419" s="13"/>
      <c r="L419" s="205"/>
      <c r="M419" s="210"/>
      <c r="N419" s="211"/>
      <c r="O419" s="211"/>
      <c r="P419" s="211"/>
      <c r="Q419" s="211"/>
      <c r="R419" s="211"/>
      <c r="S419" s="211"/>
      <c r="T419" s="21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06" t="s">
        <v>519</v>
      </c>
      <c r="AU419" s="206" t="s">
        <v>89</v>
      </c>
      <c r="AV419" s="13" t="s">
        <v>89</v>
      </c>
      <c r="AW419" s="13" t="s">
        <v>35</v>
      </c>
      <c r="AX419" s="13" t="s">
        <v>79</v>
      </c>
      <c r="AY419" s="206" t="s">
        <v>230</v>
      </c>
    </row>
    <row r="420" s="14" customFormat="1">
      <c r="A420" s="14"/>
      <c r="B420" s="213"/>
      <c r="C420" s="14"/>
      <c r="D420" s="191" t="s">
        <v>519</v>
      </c>
      <c r="E420" s="214" t="s">
        <v>1</v>
      </c>
      <c r="F420" s="215" t="s">
        <v>534</v>
      </c>
      <c r="G420" s="14"/>
      <c r="H420" s="216">
        <v>22.859999999999999</v>
      </c>
      <c r="I420" s="217"/>
      <c r="J420" s="14"/>
      <c r="K420" s="14"/>
      <c r="L420" s="213"/>
      <c r="M420" s="218"/>
      <c r="N420" s="219"/>
      <c r="O420" s="219"/>
      <c r="P420" s="219"/>
      <c r="Q420" s="219"/>
      <c r="R420" s="219"/>
      <c r="S420" s="219"/>
      <c r="T420" s="220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14" t="s">
        <v>519</v>
      </c>
      <c r="AU420" s="214" t="s">
        <v>89</v>
      </c>
      <c r="AV420" s="14" t="s">
        <v>235</v>
      </c>
      <c r="AW420" s="14" t="s">
        <v>35</v>
      </c>
      <c r="AX420" s="14" t="s">
        <v>87</v>
      </c>
      <c r="AY420" s="214" t="s">
        <v>230</v>
      </c>
    </row>
    <row r="421" s="13" customFormat="1">
      <c r="A421" s="13"/>
      <c r="B421" s="205"/>
      <c r="C421" s="13"/>
      <c r="D421" s="191" t="s">
        <v>519</v>
      </c>
      <c r="E421" s="13"/>
      <c r="F421" s="207" t="s">
        <v>4757</v>
      </c>
      <c r="G421" s="13"/>
      <c r="H421" s="208">
        <v>320.04000000000002</v>
      </c>
      <c r="I421" s="209"/>
      <c r="J421" s="13"/>
      <c r="K421" s="13"/>
      <c r="L421" s="205"/>
      <c r="M421" s="210"/>
      <c r="N421" s="211"/>
      <c r="O421" s="211"/>
      <c r="P421" s="211"/>
      <c r="Q421" s="211"/>
      <c r="R421" s="211"/>
      <c r="S421" s="211"/>
      <c r="T421" s="212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06" t="s">
        <v>519</v>
      </c>
      <c r="AU421" s="206" t="s">
        <v>89</v>
      </c>
      <c r="AV421" s="13" t="s">
        <v>89</v>
      </c>
      <c r="AW421" s="13" t="s">
        <v>3</v>
      </c>
      <c r="AX421" s="13" t="s">
        <v>87</v>
      </c>
      <c r="AY421" s="206" t="s">
        <v>230</v>
      </c>
    </row>
    <row r="422" s="2" customFormat="1" ht="16.5" customHeight="1">
      <c r="A422" s="38"/>
      <c r="B422" s="177"/>
      <c r="C422" s="178" t="s">
        <v>426</v>
      </c>
      <c r="D422" s="178" t="s">
        <v>231</v>
      </c>
      <c r="E422" s="179" t="s">
        <v>1330</v>
      </c>
      <c r="F422" s="180" t="s">
        <v>1331</v>
      </c>
      <c r="G422" s="181" t="s">
        <v>748</v>
      </c>
      <c r="H422" s="182">
        <v>3.96</v>
      </c>
      <c r="I422" s="183"/>
      <c r="J422" s="184">
        <f>ROUND(I422*H422,2)</f>
        <v>0</v>
      </c>
      <c r="K422" s="180" t="s">
        <v>515</v>
      </c>
      <c r="L422" s="39"/>
      <c r="M422" s="185" t="s">
        <v>1</v>
      </c>
      <c r="N422" s="186" t="s">
        <v>44</v>
      </c>
      <c r="O422" s="77"/>
      <c r="P422" s="187">
        <f>O422*H422</f>
        <v>0</v>
      </c>
      <c r="Q422" s="187">
        <v>0</v>
      </c>
      <c r="R422" s="187">
        <f>Q422*H422</f>
        <v>0</v>
      </c>
      <c r="S422" s="187">
        <v>0</v>
      </c>
      <c r="T422" s="188">
        <f>S422*H422</f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89" t="s">
        <v>235</v>
      </c>
      <c r="AT422" s="189" t="s">
        <v>231</v>
      </c>
      <c r="AU422" s="189" t="s">
        <v>89</v>
      </c>
      <c r="AY422" s="19" t="s">
        <v>230</v>
      </c>
      <c r="BE422" s="190">
        <f>IF(N422="základní",J422,0)</f>
        <v>0</v>
      </c>
      <c r="BF422" s="190">
        <f>IF(N422="snížená",J422,0)</f>
        <v>0</v>
      </c>
      <c r="BG422" s="190">
        <f>IF(N422="zákl. přenesená",J422,0)</f>
        <v>0</v>
      </c>
      <c r="BH422" s="190">
        <f>IF(N422="sníž. přenesená",J422,0)</f>
        <v>0</v>
      </c>
      <c r="BI422" s="190">
        <f>IF(N422="nulová",J422,0)</f>
        <v>0</v>
      </c>
      <c r="BJ422" s="19" t="s">
        <v>87</v>
      </c>
      <c r="BK422" s="190">
        <f>ROUND(I422*H422,2)</f>
        <v>0</v>
      </c>
      <c r="BL422" s="19" t="s">
        <v>235</v>
      </c>
      <c r="BM422" s="189" t="s">
        <v>4758</v>
      </c>
    </row>
    <row r="423" s="2" customFormat="1">
      <c r="A423" s="38"/>
      <c r="B423" s="39"/>
      <c r="C423" s="38"/>
      <c r="D423" s="191" t="s">
        <v>237</v>
      </c>
      <c r="E423" s="38"/>
      <c r="F423" s="192" t="s">
        <v>1333</v>
      </c>
      <c r="G423" s="38"/>
      <c r="H423" s="38"/>
      <c r="I423" s="193"/>
      <c r="J423" s="38"/>
      <c r="K423" s="38"/>
      <c r="L423" s="39"/>
      <c r="M423" s="194"/>
      <c r="N423" s="195"/>
      <c r="O423" s="77"/>
      <c r="P423" s="77"/>
      <c r="Q423" s="77"/>
      <c r="R423" s="77"/>
      <c r="S423" s="77"/>
      <c r="T423" s="7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T423" s="19" t="s">
        <v>237</v>
      </c>
      <c r="AU423" s="19" t="s">
        <v>89</v>
      </c>
    </row>
    <row r="424" s="2" customFormat="1">
      <c r="A424" s="38"/>
      <c r="B424" s="39"/>
      <c r="C424" s="38"/>
      <c r="D424" s="199" t="s">
        <v>397</v>
      </c>
      <c r="E424" s="38"/>
      <c r="F424" s="200" t="s">
        <v>1334</v>
      </c>
      <c r="G424" s="38"/>
      <c r="H424" s="38"/>
      <c r="I424" s="193"/>
      <c r="J424" s="38"/>
      <c r="K424" s="38"/>
      <c r="L424" s="39"/>
      <c r="M424" s="194"/>
      <c r="N424" s="195"/>
      <c r="O424" s="77"/>
      <c r="P424" s="77"/>
      <c r="Q424" s="77"/>
      <c r="R424" s="77"/>
      <c r="S424" s="77"/>
      <c r="T424" s="7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T424" s="19" t="s">
        <v>397</v>
      </c>
      <c r="AU424" s="19" t="s">
        <v>89</v>
      </c>
    </row>
    <row r="425" s="15" customFormat="1">
      <c r="A425" s="15"/>
      <c r="B425" s="221"/>
      <c r="C425" s="15"/>
      <c r="D425" s="191" t="s">
        <v>519</v>
      </c>
      <c r="E425" s="222" t="s">
        <v>1</v>
      </c>
      <c r="F425" s="223" t="s">
        <v>3731</v>
      </c>
      <c r="G425" s="15"/>
      <c r="H425" s="222" t="s">
        <v>1</v>
      </c>
      <c r="I425" s="224"/>
      <c r="J425" s="15"/>
      <c r="K425" s="15"/>
      <c r="L425" s="221"/>
      <c r="M425" s="225"/>
      <c r="N425" s="226"/>
      <c r="O425" s="226"/>
      <c r="P425" s="226"/>
      <c r="Q425" s="226"/>
      <c r="R425" s="226"/>
      <c r="S425" s="226"/>
      <c r="T425" s="227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T425" s="222" t="s">
        <v>519</v>
      </c>
      <c r="AU425" s="222" t="s">
        <v>89</v>
      </c>
      <c r="AV425" s="15" t="s">
        <v>87</v>
      </c>
      <c r="AW425" s="15" t="s">
        <v>35</v>
      </c>
      <c r="AX425" s="15" t="s">
        <v>79</v>
      </c>
      <c r="AY425" s="222" t="s">
        <v>230</v>
      </c>
    </row>
    <row r="426" s="13" customFormat="1">
      <c r="A426" s="13"/>
      <c r="B426" s="205"/>
      <c r="C426" s="13"/>
      <c r="D426" s="191" t="s">
        <v>519</v>
      </c>
      <c r="E426" s="206" t="s">
        <v>1</v>
      </c>
      <c r="F426" s="207" t="s">
        <v>4759</v>
      </c>
      <c r="G426" s="13"/>
      <c r="H426" s="208">
        <v>3.96</v>
      </c>
      <c r="I426" s="209"/>
      <c r="J426" s="13"/>
      <c r="K426" s="13"/>
      <c r="L426" s="205"/>
      <c r="M426" s="210"/>
      <c r="N426" s="211"/>
      <c r="O426" s="211"/>
      <c r="P426" s="211"/>
      <c r="Q426" s="211"/>
      <c r="R426" s="211"/>
      <c r="S426" s="211"/>
      <c r="T426" s="21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06" t="s">
        <v>519</v>
      </c>
      <c r="AU426" s="206" t="s">
        <v>89</v>
      </c>
      <c r="AV426" s="13" t="s">
        <v>89</v>
      </c>
      <c r="AW426" s="13" t="s">
        <v>35</v>
      </c>
      <c r="AX426" s="13" t="s">
        <v>79</v>
      </c>
      <c r="AY426" s="206" t="s">
        <v>230</v>
      </c>
    </row>
    <row r="427" s="14" customFormat="1">
      <c r="A427" s="14"/>
      <c r="B427" s="213"/>
      <c r="C427" s="14"/>
      <c r="D427" s="191" t="s">
        <v>519</v>
      </c>
      <c r="E427" s="214" t="s">
        <v>1</v>
      </c>
      <c r="F427" s="215" t="s">
        <v>534</v>
      </c>
      <c r="G427" s="14"/>
      <c r="H427" s="216">
        <v>3.96</v>
      </c>
      <c r="I427" s="217"/>
      <c r="J427" s="14"/>
      <c r="K427" s="14"/>
      <c r="L427" s="213"/>
      <c r="M427" s="218"/>
      <c r="N427" s="219"/>
      <c r="O427" s="219"/>
      <c r="P427" s="219"/>
      <c r="Q427" s="219"/>
      <c r="R427" s="219"/>
      <c r="S427" s="219"/>
      <c r="T427" s="220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14" t="s">
        <v>519</v>
      </c>
      <c r="AU427" s="214" t="s">
        <v>89</v>
      </c>
      <c r="AV427" s="14" t="s">
        <v>235</v>
      </c>
      <c r="AW427" s="14" t="s">
        <v>35</v>
      </c>
      <c r="AX427" s="14" t="s">
        <v>87</v>
      </c>
      <c r="AY427" s="214" t="s">
        <v>230</v>
      </c>
    </row>
    <row r="428" s="2" customFormat="1" ht="16.5" customHeight="1">
      <c r="A428" s="38"/>
      <c r="B428" s="177"/>
      <c r="C428" s="178" t="s">
        <v>430</v>
      </c>
      <c r="D428" s="178" t="s">
        <v>231</v>
      </c>
      <c r="E428" s="179" t="s">
        <v>1339</v>
      </c>
      <c r="F428" s="180" t="s">
        <v>1340</v>
      </c>
      <c r="G428" s="181" t="s">
        <v>748</v>
      </c>
      <c r="H428" s="182">
        <v>55.439999999999998</v>
      </c>
      <c r="I428" s="183"/>
      <c r="J428" s="184">
        <f>ROUND(I428*H428,2)</f>
        <v>0</v>
      </c>
      <c r="K428" s="180" t="s">
        <v>515</v>
      </c>
      <c r="L428" s="39"/>
      <c r="M428" s="185" t="s">
        <v>1</v>
      </c>
      <c r="N428" s="186" t="s">
        <v>44</v>
      </c>
      <c r="O428" s="77"/>
      <c r="P428" s="187">
        <f>O428*H428</f>
        <v>0</v>
      </c>
      <c r="Q428" s="187">
        <v>0</v>
      </c>
      <c r="R428" s="187">
        <f>Q428*H428</f>
        <v>0</v>
      </c>
      <c r="S428" s="187">
        <v>0</v>
      </c>
      <c r="T428" s="188">
        <f>S428*H428</f>
        <v>0</v>
      </c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R428" s="189" t="s">
        <v>235</v>
      </c>
      <c r="AT428" s="189" t="s">
        <v>231</v>
      </c>
      <c r="AU428" s="189" t="s">
        <v>89</v>
      </c>
      <c r="AY428" s="19" t="s">
        <v>230</v>
      </c>
      <c r="BE428" s="190">
        <f>IF(N428="základní",J428,0)</f>
        <v>0</v>
      </c>
      <c r="BF428" s="190">
        <f>IF(N428="snížená",J428,0)</f>
        <v>0</v>
      </c>
      <c r="BG428" s="190">
        <f>IF(N428="zákl. přenesená",J428,0)</f>
        <v>0</v>
      </c>
      <c r="BH428" s="190">
        <f>IF(N428="sníž. přenesená",J428,0)</f>
        <v>0</v>
      </c>
      <c r="BI428" s="190">
        <f>IF(N428="nulová",J428,0)</f>
        <v>0</v>
      </c>
      <c r="BJ428" s="19" t="s">
        <v>87</v>
      </c>
      <c r="BK428" s="190">
        <f>ROUND(I428*H428,2)</f>
        <v>0</v>
      </c>
      <c r="BL428" s="19" t="s">
        <v>235</v>
      </c>
      <c r="BM428" s="189" t="s">
        <v>4760</v>
      </c>
    </row>
    <row r="429" s="2" customFormat="1">
      <c r="A429" s="38"/>
      <c r="B429" s="39"/>
      <c r="C429" s="38"/>
      <c r="D429" s="191" t="s">
        <v>237</v>
      </c>
      <c r="E429" s="38"/>
      <c r="F429" s="192" t="s">
        <v>1342</v>
      </c>
      <c r="G429" s="38"/>
      <c r="H429" s="38"/>
      <c r="I429" s="193"/>
      <c r="J429" s="38"/>
      <c r="K429" s="38"/>
      <c r="L429" s="39"/>
      <c r="M429" s="194"/>
      <c r="N429" s="195"/>
      <c r="O429" s="77"/>
      <c r="P429" s="77"/>
      <c r="Q429" s="77"/>
      <c r="R429" s="77"/>
      <c r="S429" s="77"/>
      <c r="T429" s="7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T429" s="19" t="s">
        <v>237</v>
      </c>
      <c r="AU429" s="19" t="s">
        <v>89</v>
      </c>
    </row>
    <row r="430" s="2" customFormat="1">
      <c r="A430" s="38"/>
      <c r="B430" s="39"/>
      <c r="C430" s="38"/>
      <c r="D430" s="199" t="s">
        <v>397</v>
      </c>
      <c r="E430" s="38"/>
      <c r="F430" s="200" t="s">
        <v>1343</v>
      </c>
      <c r="G430" s="38"/>
      <c r="H430" s="38"/>
      <c r="I430" s="193"/>
      <c r="J430" s="38"/>
      <c r="K430" s="38"/>
      <c r="L430" s="39"/>
      <c r="M430" s="194"/>
      <c r="N430" s="195"/>
      <c r="O430" s="77"/>
      <c r="P430" s="77"/>
      <c r="Q430" s="77"/>
      <c r="R430" s="77"/>
      <c r="S430" s="77"/>
      <c r="T430" s="7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T430" s="19" t="s">
        <v>397</v>
      </c>
      <c r="AU430" s="19" t="s">
        <v>89</v>
      </c>
    </row>
    <row r="431" s="15" customFormat="1">
      <c r="A431" s="15"/>
      <c r="B431" s="221"/>
      <c r="C431" s="15"/>
      <c r="D431" s="191" t="s">
        <v>519</v>
      </c>
      <c r="E431" s="222" t="s">
        <v>1</v>
      </c>
      <c r="F431" s="223" t="s">
        <v>3731</v>
      </c>
      <c r="G431" s="15"/>
      <c r="H431" s="222" t="s">
        <v>1</v>
      </c>
      <c r="I431" s="224"/>
      <c r="J431" s="15"/>
      <c r="K431" s="15"/>
      <c r="L431" s="221"/>
      <c r="M431" s="225"/>
      <c r="N431" s="226"/>
      <c r="O431" s="226"/>
      <c r="P431" s="226"/>
      <c r="Q431" s="226"/>
      <c r="R431" s="226"/>
      <c r="S431" s="226"/>
      <c r="T431" s="227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22" t="s">
        <v>519</v>
      </c>
      <c r="AU431" s="222" t="s">
        <v>89</v>
      </c>
      <c r="AV431" s="15" t="s">
        <v>87</v>
      </c>
      <c r="AW431" s="15" t="s">
        <v>35</v>
      </c>
      <c r="AX431" s="15" t="s">
        <v>79</v>
      </c>
      <c r="AY431" s="222" t="s">
        <v>230</v>
      </c>
    </row>
    <row r="432" s="13" customFormat="1">
      <c r="A432" s="13"/>
      <c r="B432" s="205"/>
      <c r="C432" s="13"/>
      <c r="D432" s="191" t="s">
        <v>519</v>
      </c>
      <c r="E432" s="206" t="s">
        <v>1</v>
      </c>
      <c r="F432" s="207" t="s">
        <v>4759</v>
      </c>
      <c r="G432" s="13"/>
      <c r="H432" s="208">
        <v>3.96</v>
      </c>
      <c r="I432" s="209"/>
      <c r="J432" s="13"/>
      <c r="K432" s="13"/>
      <c r="L432" s="205"/>
      <c r="M432" s="210"/>
      <c r="N432" s="211"/>
      <c r="O432" s="211"/>
      <c r="P432" s="211"/>
      <c r="Q432" s="211"/>
      <c r="R432" s="211"/>
      <c r="S432" s="211"/>
      <c r="T432" s="21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06" t="s">
        <v>519</v>
      </c>
      <c r="AU432" s="206" t="s">
        <v>89</v>
      </c>
      <c r="AV432" s="13" t="s">
        <v>89</v>
      </c>
      <c r="AW432" s="13" t="s">
        <v>35</v>
      </c>
      <c r="AX432" s="13" t="s">
        <v>79</v>
      </c>
      <c r="AY432" s="206" t="s">
        <v>230</v>
      </c>
    </row>
    <row r="433" s="14" customFormat="1">
      <c r="A433" s="14"/>
      <c r="B433" s="213"/>
      <c r="C433" s="14"/>
      <c r="D433" s="191" t="s">
        <v>519</v>
      </c>
      <c r="E433" s="214" t="s">
        <v>1</v>
      </c>
      <c r="F433" s="215" t="s">
        <v>534</v>
      </c>
      <c r="G433" s="14"/>
      <c r="H433" s="216">
        <v>3.96</v>
      </c>
      <c r="I433" s="217"/>
      <c r="J433" s="14"/>
      <c r="K433" s="14"/>
      <c r="L433" s="213"/>
      <c r="M433" s="218"/>
      <c r="N433" s="219"/>
      <c r="O433" s="219"/>
      <c r="P433" s="219"/>
      <c r="Q433" s="219"/>
      <c r="R433" s="219"/>
      <c r="S433" s="219"/>
      <c r="T433" s="220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14" t="s">
        <v>519</v>
      </c>
      <c r="AU433" s="214" t="s">
        <v>89</v>
      </c>
      <c r="AV433" s="14" t="s">
        <v>235</v>
      </c>
      <c r="AW433" s="14" t="s">
        <v>35</v>
      </c>
      <c r="AX433" s="14" t="s">
        <v>87</v>
      </c>
      <c r="AY433" s="214" t="s">
        <v>230</v>
      </c>
    </row>
    <row r="434" s="13" customFormat="1">
      <c r="A434" s="13"/>
      <c r="B434" s="205"/>
      <c r="C434" s="13"/>
      <c r="D434" s="191" t="s">
        <v>519</v>
      </c>
      <c r="E434" s="13"/>
      <c r="F434" s="207" t="s">
        <v>4761</v>
      </c>
      <c r="G434" s="13"/>
      <c r="H434" s="208">
        <v>55.439999999999998</v>
      </c>
      <c r="I434" s="209"/>
      <c r="J434" s="13"/>
      <c r="K434" s="13"/>
      <c r="L434" s="205"/>
      <c r="M434" s="210"/>
      <c r="N434" s="211"/>
      <c r="O434" s="211"/>
      <c r="P434" s="211"/>
      <c r="Q434" s="211"/>
      <c r="R434" s="211"/>
      <c r="S434" s="211"/>
      <c r="T434" s="21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06" t="s">
        <v>519</v>
      </c>
      <c r="AU434" s="206" t="s">
        <v>89</v>
      </c>
      <c r="AV434" s="13" t="s">
        <v>89</v>
      </c>
      <c r="AW434" s="13" t="s">
        <v>3</v>
      </c>
      <c r="AX434" s="13" t="s">
        <v>87</v>
      </c>
      <c r="AY434" s="206" t="s">
        <v>230</v>
      </c>
    </row>
    <row r="435" s="2" customFormat="1" ht="24.15" customHeight="1">
      <c r="A435" s="38"/>
      <c r="B435" s="177"/>
      <c r="C435" s="178" t="s">
        <v>434</v>
      </c>
      <c r="D435" s="178" t="s">
        <v>231</v>
      </c>
      <c r="E435" s="179" t="s">
        <v>1353</v>
      </c>
      <c r="F435" s="180" t="s">
        <v>1354</v>
      </c>
      <c r="G435" s="181" t="s">
        <v>748</v>
      </c>
      <c r="H435" s="182">
        <v>10.44</v>
      </c>
      <c r="I435" s="183"/>
      <c r="J435" s="184">
        <f>ROUND(I435*H435,2)</f>
        <v>0</v>
      </c>
      <c r="K435" s="180" t="s">
        <v>515</v>
      </c>
      <c r="L435" s="39"/>
      <c r="M435" s="185" t="s">
        <v>1</v>
      </c>
      <c r="N435" s="186" t="s">
        <v>44</v>
      </c>
      <c r="O435" s="77"/>
      <c r="P435" s="187">
        <f>O435*H435</f>
        <v>0</v>
      </c>
      <c r="Q435" s="187">
        <v>0</v>
      </c>
      <c r="R435" s="187">
        <f>Q435*H435</f>
        <v>0</v>
      </c>
      <c r="S435" s="187">
        <v>0</v>
      </c>
      <c r="T435" s="188">
        <f>S435*H435</f>
        <v>0</v>
      </c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R435" s="189" t="s">
        <v>235</v>
      </c>
      <c r="AT435" s="189" t="s">
        <v>231</v>
      </c>
      <c r="AU435" s="189" t="s">
        <v>89</v>
      </c>
      <c r="AY435" s="19" t="s">
        <v>230</v>
      </c>
      <c r="BE435" s="190">
        <f>IF(N435="základní",J435,0)</f>
        <v>0</v>
      </c>
      <c r="BF435" s="190">
        <f>IF(N435="snížená",J435,0)</f>
        <v>0</v>
      </c>
      <c r="BG435" s="190">
        <f>IF(N435="zákl. přenesená",J435,0)</f>
        <v>0</v>
      </c>
      <c r="BH435" s="190">
        <f>IF(N435="sníž. přenesená",J435,0)</f>
        <v>0</v>
      </c>
      <c r="BI435" s="190">
        <f>IF(N435="nulová",J435,0)</f>
        <v>0</v>
      </c>
      <c r="BJ435" s="19" t="s">
        <v>87</v>
      </c>
      <c r="BK435" s="190">
        <f>ROUND(I435*H435,2)</f>
        <v>0</v>
      </c>
      <c r="BL435" s="19" t="s">
        <v>235</v>
      </c>
      <c r="BM435" s="189" t="s">
        <v>4762</v>
      </c>
    </row>
    <row r="436" s="2" customFormat="1">
      <c r="A436" s="38"/>
      <c r="B436" s="39"/>
      <c r="C436" s="38"/>
      <c r="D436" s="191" t="s">
        <v>237</v>
      </c>
      <c r="E436" s="38"/>
      <c r="F436" s="192" t="s">
        <v>1356</v>
      </c>
      <c r="G436" s="38"/>
      <c r="H436" s="38"/>
      <c r="I436" s="193"/>
      <c r="J436" s="38"/>
      <c r="K436" s="38"/>
      <c r="L436" s="39"/>
      <c r="M436" s="194"/>
      <c r="N436" s="195"/>
      <c r="O436" s="77"/>
      <c r="P436" s="77"/>
      <c r="Q436" s="77"/>
      <c r="R436" s="77"/>
      <c r="S436" s="77"/>
      <c r="T436" s="7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T436" s="19" t="s">
        <v>237</v>
      </c>
      <c r="AU436" s="19" t="s">
        <v>89</v>
      </c>
    </row>
    <row r="437" s="2" customFormat="1">
      <c r="A437" s="38"/>
      <c r="B437" s="39"/>
      <c r="C437" s="38"/>
      <c r="D437" s="199" t="s">
        <v>397</v>
      </c>
      <c r="E437" s="38"/>
      <c r="F437" s="200" t="s">
        <v>1357</v>
      </c>
      <c r="G437" s="38"/>
      <c r="H437" s="38"/>
      <c r="I437" s="193"/>
      <c r="J437" s="38"/>
      <c r="K437" s="38"/>
      <c r="L437" s="39"/>
      <c r="M437" s="194"/>
      <c r="N437" s="195"/>
      <c r="O437" s="77"/>
      <c r="P437" s="77"/>
      <c r="Q437" s="77"/>
      <c r="R437" s="77"/>
      <c r="S437" s="77"/>
      <c r="T437" s="7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T437" s="19" t="s">
        <v>397</v>
      </c>
      <c r="AU437" s="19" t="s">
        <v>89</v>
      </c>
    </row>
    <row r="438" s="15" customFormat="1">
      <c r="A438" s="15"/>
      <c r="B438" s="221"/>
      <c r="C438" s="15"/>
      <c r="D438" s="191" t="s">
        <v>519</v>
      </c>
      <c r="E438" s="222" t="s">
        <v>1</v>
      </c>
      <c r="F438" s="223" t="s">
        <v>3731</v>
      </c>
      <c r="G438" s="15"/>
      <c r="H438" s="222" t="s">
        <v>1</v>
      </c>
      <c r="I438" s="224"/>
      <c r="J438" s="15"/>
      <c r="K438" s="15"/>
      <c r="L438" s="221"/>
      <c r="M438" s="225"/>
      <c r="N438" s="226"/>
      <c r="O438" s="226"/>
      <c r="P438" s="226"/>
      <c r="Q438" s="226"/>
      <c r="R438" s="226"/>
      <c r="S438" s="226"/>
      <c r="T438" s="227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22" t="s">
        <v>519</v>
      </c>
      <c r="AU438" s="222" t="s">
        <v>89</v>
      </c>
      <c r="AV438" s="15" t="s">
        <v>87</v>
      </c>
      <c r="AW438" s="15" t="s">
        <v>35</v>
      </c>
      <c r="AX438" s="15" t="s">
        <v>79</v>
      </c>
      <c r="AY438" s="222" t="s">
        <v>230</v>
      </c>
    </row>
    <row r="439" s="13" customFormat="1">
      <c r="A439" s="13"/>
      <c r="B439" s="205"/>
      <c r="C439" s="13"/>
      <c r="D439" s="191" t="s">
        <v>519</v>
      </c>
      <c r="E439" s="206" t="s">
        <v>1</v>
      </c>
      <c r="F439" s="207" t="s">
        <v>4754</v>
      </c>
      <c r="G439" s="13"/>
      <c r="H439" s="208">
        <v>10.44</v>
      </c>
      <c r="I439" s="209"/>
      <c r="J439" s="13"/>
      <c r="K439" s="13"/>
      <c r="L439" s="205"/>
      <c r="M439" s="210"/>
      <c r="N439" s="211"/>
      <c r="O439" s="211"/>
      <c r="P439" s="211"/>
      <c r="Q439" s="211"/>
      <c r="R439" s="211"/>
      <c r="S439" s="211"/>
      <c r="T439" s="21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06" t="s">
        <v>519</v>
      </c>
      <c r="AU439" s="206" t="s">
        <v>89</v>
      </c>
      <c r="AV439" s="13" t="s">
        <v>89</v>
      </c>
      <c r="AW439" s="13" t="s">
        <v>35</v>
      </c>
      <c r="AX439" s="13" t="s">
        <v>79</v>
      </c>
      <c r="AY439" s="206" t="s">
        <v>230</v>
      </c>
    </row>
    <row r="440" s="14" customFormat="1">
      <c r="A440" s="14"/>
      <c r="B440" s="213"/>
      <c r="C440" s="14"/>
      <c r="D440" s="191" t="s">
        <v>519</v>
      </c>
      <c r="E440" s="214" t="s">
        <v>1</v>
      </c>
      <c r="F440" s="215" t="s">
        <v>534</v>
      </c>
      <c r="G440" s="14"/>
      <c r="H440" s="216">
        <v>10.44</v>
      </c>
      <c r="I440" s="217"/>
      <c r="J440" s="14"/>
      <c r="K440" s="14"/>
      <c r="L440" s="213"/>
      <c r="M440" s="218"/>
      <c r="N440" s="219"/>
      <c r="O440" s="219"/>
      <c r="P440" s="219"/>
      <c r="Q440" s="219"/>
      <c r="R440" s="219"/>
      <c r="S440" s="219"/>
      <c r="T440" s="220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14" t="s">
        <v>519</v>
      </c>
      <c r="AU440" s="214" t="s">
        <v>89</v>
      </c>
      <c r="AV440" s="14" t="s">
        <v>235</v>
      </c>
      <c r="AW440" s="14" t="s">
        <v>35</v>
      </c>
      <c r="AX440" s="14" t="s">
        <v>87</v>
      </c>
      <c r="AY440" s="214" t="s">
        <v>230</v>
      </c>
    </row>
    <row r="441" s="2" customFormat="1" ht="24.15" customHeight="1">
      <c r="A441" s="38"/>
      <c r="B441" s="177"/>
      <c r="C441" s="178" t="s">
        <v>438</v>
      </c>
      <c r="D441" s="178" t="s">
        <v>231</v>
      </c>
      <c r="E441" s="179" t="s">
        <v>1360</v>
      </c>
      <c r="F441" s="180" t="s">
        <v>1361</v>
      </c>
      <c r="G441" s="181" t="s">
        <v>748</v>
      </c>
      <c r="H441" s="182">
        <v>16.379999999999999</v>
      </c>
      <c r="I441" s="183"/>
      <c r="J441" s="184">
        <f>ROUND(I441*H441,2)</f>
        <v>0</v>
      </c>
      <c r="K441" s="180" t="s">
        <v>515</v>
      </c>
      <c r="L441" s="39"/>
      <c r="M441" s="185" t="s">
        <v>1</v>
      </c>
      <c r="N441" s="186" t="s">
        <v>44</v>
      </c>
      <c r="O441" s="77"/>
      <c r="P441" s="187">
        <f>O441*H441</f>
        <v>0</v>
      </c>
      <c r="Q441" s="187">
        <v>0</v>
      </c>
      <c r="R441" s="187">
        <f>Q441*H441</f>
        <v>0</v>
      </c>
      <c r="S441" s="187">
        <v>0</v>
      </c>
      <c r="T441" s="188">
        <f>S441*H441</f>
        <v>0</v>
      </c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R441" s="189" t="s">
        <v>235</v>
      </c>
      <c r="AT441" s="189" t="s">
        <v>231</v>
      </c>
      <c r="AU441" s="189" t="s">
        <v>89</v>
      </c>
      <c r="AY441" s="19" t="s">
        <v>230</v>
      </c>
      <c r="BE441" s="190">
        <f>IF(N441="základní",J441,0)</f>
        <v>0</v>
      </c>
      <c r="BF441" s="190">
        <f>IF(N441="snížená",J441,0)</f>
        <v>0</v>
      </c>
      <c r="BG441" s="190">
        <f>IF(N441="zákl. přenesená",J441,0)</f>
        <v>0</v>
      </c>
      <c r="BH441" s="190">
        <f>IF(N441="sníž. přenesená",J441,0)</f>
        <v>0</v>
      </c>
      <c r="BI441" s="190">
        <f>IF(N441="nulová",J441,0)</f>
        <v>0</v>
      </c>
      <c r="BJ441" s="19" t="s">
        <v>87</v>
      </c>
      <c r="BK441" s="190">
        <f>ROUND(I441*H441,2)</f>
        <v>0</v>
      </c>
      <c r="BL441" s="19" t="s">
        <v>235</v>
      </c>
      <c r="BM441" s="189" t="s">
        <v>4763</v>
      </c>
    </row>
    <row r="442" s="2" customFormat="1">
      <c r="A442" s="38"/>
      <c r="B442" s="39"/>
      <c r="C442" s="38"/>
      <c r="D442" s="191" t="s">
        <v>237</v>
      </c>
      <c r="E442" s="38"/>
      <c r="F442" s="192" t="s">
        <v>1363</v>
      </c>
      <c r="G442" s="38"/>
      <c r="H442" s="38"/>
      <c r="I442" s="193"/>
      <c r="J442" s="38"/>
      <c r="K442" s="38"/>
      <c r="L442" s="39"/>
      <c r="M442" s="194"/>
      <c r="N442" s="195"/>
      <c r="O442" s="77"/>
      <c r="P442" s="77"/>
      <c r="Q442" s="77"/>
      <c r="R442" s="77"/>
      <c r="S442" s="77"/>
      <c r="T442" s="7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T442" s="19" t="s">
        <v>237</v>
      </c>
      <c r="AU442" s="19" t="s">
        <v>89</v>
      </c>
    </row>
    <row r="443" s="2" customFormat="1">
      <c r="A443" s="38"/>
      <c r="B443" s="39"/>
      <c r="C443" s="38"/>
      <c r="D443" s="199" t="s">
        <v>397</v>
      </c>
      <c r="E443" s="38"/>
      <c r="F443" s="200" t="s">
        <v>1364</v>
      </c>
      <c r="G443" s="38"/>
      <c r="H443" s="38"/>
      <c r="I443" s="193"/>
      <c r="J443" s="38"/>
      <c r="K443" s="38"/>
      <c r="L443" s="39"/>
      <c r="M443" s="194"/>
      <c r="N443" s="195"/>
      <c r="O443" s="77"/>
      <c r="P443" s="77"/>
      <c r="Q443" s="77"/>
      <c r="R443" s="77"/>
      <c r="S443" s="77"/>
      <c r="T443" s="7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T443" s="19" t="s">
        <v>397</v>
      </c>
      <c r="AU443" s="19" t="s">
        <v>89</v>
      </c>
    </row>
    <row r="444" s="15" customFormat="1">
      <c r="A444" s="15"/>
      <c r="B444" s="221"/>
      <c r="C444" s="15"/>
      <c r="D444" s="191" t="s">
        <v>519</v>
      </c>
      <c r="E444" s="222" t="s">
        <v>1</v>
      </c>
      <c r="F444" s="223" t="s">
        <v>3731</v>
      </c>
      <c r="G444" s="15"/>
      <c r="H444" s="222" t="s">
        <v>1</v>
      </c>
      <c r="I444" s="224"/>
      <c r="J444" s="15"/>
      <c r="K444" s="15"/>
      <c r="L444" s="221"/>
      <c r="M444" s="225"/>
      <c r="N444" s="226"/>
      <c r="O444" s="226"/>
      <c r="P444" s="226"/>
      <c r="Q444" s="226"/>
      <c r="R444" s="226"/>
      <c r="S444" s="226"/>
      <c r="T444" s="227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22" t="s">
        <v>519</v>
      </c>
      <c r="AU444" s="222" t="s">
        <v>89</v>
      </c>
      <c r="AV444" s="15" t="s">
        <v>87</v>
      </c>
      <c r="AW444" s="15" t="s">
        <v>35</v>
      </c>
      <c r="AX444" s="15" t="s">
        <v>79</v>
      </c>
      <c r="AY444" s="222" t="s">
        <v>230</v>
      </c>
    </row>
    <row r="445" s="13" customFormat="1">
      <c r="A445" s="13"/>
      <c r="B445" s="205"/>
      <c r="C445" s="13"/>
      <c r="D445" s="191" t="s">
        <v>519</v>
      </c>
      <c r="E445" s="206" t="s">
        <v>1</v>
      </c>
      <c r="F445" s="207" t="s">
        <v>4759</v>
      </c>
      <c r="G445" s="13"/>
      <c r="H445" s="208">
        <v>3.96</v>
      </c>
      <c r="I445" s="209"/>
      <c r="J445" s="13"/>
      <c r="K445" s="13"/>
      <c r="L445" s="205"/>
      <c r="M445" s="210"/>
      <c r="N445" s="211"/>
      <c r="O445" s="211"/>
      <c r="P445" s="211"/>
      <c r="Q445" s="211"/>
      <c r="R445" s="211"/>
      <c r="S445" s="211"/>
      <c r="T445" s="21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06" t="s">
        <v>519</v>
      </c>
      <c r="AU445" s="206" t="s">
        <v>89</v>
      </c>
      <c r="AV445" s="13" t="s">
        <v>89</v>
      </c>
      <c r="AW445" s="13" t="s">
        <v>35</v>
      </c>
      <c r="AX445" s="13" t="s">
        <v>79</v>
      </c>
      <c r="AY445" s="206" t="s">
        <v>230</v>
      </c>
    </row>
    <row r="446" s="13" customFormat="1">
      <c r="A446" s="13"/>
      <c r="B446" s="205"/>
      <c r="C446" s="13"/>
      <c r="D446" s="191" t="s">
        <v>519</v>
      </c>
      <c r="E446" s="206" t="s">
        <v>1</v>
      </c>
      <c r="F446" s="207" t="s">
        <v>4755</v>
      </c>
      <c r="G446" s="13"/>
      <c r="H446" s="208">
        <v>12.42</v>
      </c>
      <c r="I446" s="209"/>
      <c r="J446" s="13"/>
      <c r="K446" s="13"/>
      <c r="L446" s="205"/>
      <c r="M446" s="210"/>
      <c r="N446" s="211"/>
      <c r="O446" s="211"/>
      <c r="P446" s="211"/>
      <c r="Q446" s="211"/>
      <c r="R446" s="211"/>
      <c r="S446" s="211"/>
      <c r="T446" s="21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06" t="s">
        <v>519</v>
      </c>
      <c r="AU446" s="206" t="s">
        <v>89</v>
      </c>
      <c r="AV446" s="13" t="s">
        <v>89</v>
      </c>
      <c r="AW446" s="13" t="s">
        <v>35</v>
      </c>
      <c r="AX446" s="13" t="s">
        <v>79</v>
      </c>
      <c r="AY446" s="206" t="s">
        <v>230</v>
      </c>
    </row>
    <row r="447" s="14" customFormat="1">
      <c r="A447" s="14"/>
      <c r="B447" s="213"/>
      <c r="C447" s="14"/>
      <c r="D447" s="191" t="s">
        <v>519</v>
      </c>
      <c r="E447" s="214" t="s">
        <v>1</v>
      </c>
      <c r="F447" s="215" t="s">
        <v>534</v>
      </c>
      <c r="G447" s="14"/>
      <c r="H447" s="216">
        <v>16.379999999999999</v>
      </c>
      <c r="I447" s="217"/>
      <c r="J447" s="14"/>
      <c r="K447" s="14"/>
      <c r="L447" s="213"/>
      <c r="M447" s="218"/>
      <c r="N447" s="219"/>
      <c r="O447" s="219"/>
      <c r="P447" s="219"/>
      <c r="Q447" s="219"/>
      <c r="R447" s="219"/>
      <c r="S447" s="219"/>
      <c r="T447" s="220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14" t="s">
        <v>519</v>
      </c>
      <c r="AU447" s="214" t="s">
        <v>89</v>
      </c>
      <c r="AV447" s="14" t="s">
        <v>235</v>
      </c>
      <c r="AW447" s="14" t="s">
        <v>35</v>
      </c>
      <c r="AX447" s="14" t="s">
        <v>87</v>
      </c>
      <c r="AY447" s="214" t="s">
        <v>230</v>
      </c>
    </row>
    <row r="448" s="12" customFormat="1" ht="22.8" customHeight="1">
      <c r="A448" s="12"/>
      <c r="B448" s="166"/>
      <c r="C448" s="12"/>
      <c r="D448" s="167" t="s">
        <v>78</v>
      </c>
      <c r="E448" s="197" t="s">
        <v>1366</v>
      </c>
      <c r="F448" s="197" t="s">
        <v>1367</v>
      </c>
      <c r="G448" s="12"/>
      <c r="H448" s="12"/>
      <c r="I448" s="169"/>
      <c r="J448" s="198">
        <f>BK448</f>
        <v>0</v>
      </c>
      <c r="K448" s="12"/>
      <c r="L448" s="166"/>
      <c r="M448" s="171"/>
      <c r="N448" s="172"/>
      <c r="O448" s="172"/>
      <c r="P448" s="173">
        <f>SUM(P449:P454)</f>
        <v>0</v>
      </c>
      <c r="Q448" s="172"/>
      <c r="R448" s="173">
        <f>SUM(R449:R454)</f>
        <v>0</v>
      </c>
      <c r="S448" s="172"/>
      <c r="T448" s="174">
        <f>SUM(T449:T454)</f>
        <v>0</v>
      </c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R448" s="167" t="s">
        <v>87</v>
      </c>
      <c r="AT448" s="175" t="s">
        <v>78</v>
      </c>
      <c r="AU448" s="175" t="s">
        <v>87</v>
      </c>
      <c r="AY448" s="167" t="s">
        <v>230</v>
      </c>
      <c r="BK448" s="176">
        <f>SUM(BK449:BK454)</f>
        <v>0</v>
      </c>
    </row>
    <row r="449" s="2" customFormat="1" ht="16.5" customHeight="1">
      <c r="A449" s="38"/>
      <c r="B449" s="177"/>
      <c r="C449" s="178" t="s">
        <v>445</v>
      </c>
      <c r="D449" s="178" t="s">
        <v>231</v>
      </c>
      <c r="E449" s="179" t="s">
        <v>2241</v>
      </c>
      <c r="F449" s="180" t="s">
        <v>2242</v>
      </c>
      <c r="G449" s="181" t="s">
        <v>748</v>
      </c>
      <c r="H449" s="182">
        <v>0.10199999999999999</v>
      </c>
      <c r="I449" s="183"/>
      <c r="J449" s="184">
        <f>ROUND(I449*H449,2)</f>
        <v>0</v>
      </c>
      <c r="K449" s="180" t="s">
        <v>515</v>
      </c>
      <c r="L449" s="39"/>
      <c r="M449" s="185" t="s">
        <v>1</v>
      </c>
      <c r="N449" s="186" t="s">
        <v>44</v>
      </c>
      <c r="O449" s="77"/>
      <c r="P449" s="187">
        <f>O449*H449</f>
        <v>0</v>
      </c>
      <c r="Q449" s="187">
        <v>0</v>
      </c>
      <c r="R449" s="187">
        <f>Q449*H449</f>
        <v>0</v>
      </c>
      <c r="S449" s="187">
        <v>0</v>
      </c>
      <c r="T449" s="188">
        <f>S449*H449</f>
        <v>0</v>
      </c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R449" s="189" t="s">
        <v>235</v>
      </c>
      <c r="AT449" s="189" t="s">
        <v>231</v>
      </c>
      <c r="AU449" s="189" t="s">
        <v>89</v>
      </c>
      <c r="AY449" s="19" t="s">
        <v>230</v>
      </c>
      <c r="BE449" s="190">
        <f>IF(N449="základní",J449,0)</f>
        <v>0</v>
      </c>
      <c r="BF449" s="190">
        <f>IF(N449="snížená",J449,0)</f>
        <v>0</v>
      </c>
      <c r="BG449" s="190">
        <f>IF(N449="zákl. přenesená",J449,0)</f>
        <v>0</v>
      </c>
      <c r="BH449" s="190">
        <f>IF(N449="sníž. přenesená",J449,0)</f>
        <v>0</v>
      </c>
      <c r="BI449" s="190">
        <f>IF(N449="nulová",J449,0)</f>
        <v>0</v>
      </c>
      <c r="BJ449" s="19" t="s">
        <v>87</v>
      </c>
      <c r="BK449" s="190">
        <f>ROUND(I449*H449,2)</f>
        <v>0</v>
      </c>
      <c r="BL449" s="19" t="s">
        <v>235</v>
      </c>
      <c r="BM449" s="189" t="s">
        <v>4764</v>
      </c>
    </row>
    <row r="450" s="2" customFormat="1">
      <c r="A450" s="38"/>
      <c r="B450" s="39"/>
      <c r="C450" s="38"/>
      <c r="D450" s="191" t="s">
        <v>237</v>
      </c>
      <c r="E450" s="38"/>
      <c r="F450" s="192" t="s">
        <v>2244</v>
      </c>
      <c r="G450" s="38"/>
      <c r="H450" s="38"/>
      <c r="I450" s="193"/>
      <c r="J450" s="38"/>
      <c r="K450" s="38"/>
      <c r="L450" s="39"/>
      <c r="M450" s="194"/>
      <c r="N450" s="195"/>
      <c r="O450" s="77"/>
      <c r="P450" s="77"/>
      <c r="Q450" s="77"/>
      <c r="R450" s="77"/>
      <c r="S450" s="77"/>
      <c r="T450" s="7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T450" s="19" t="s">
        <v>237</v>
      </c>
      <c r="AU450" s="19" t="s">
        <v>89</v>
      </c>
    </row>
    <row r="451" s="2" customFormat="1">
      <c r="A451" s="38"/>
      <c r="B451" s="39"/>
      <c r="C451" s="38"/>
      <c r="D451" s="199" t="s">
        <v>397</v>
      </c>
      <c r="E451" s="38"/>
      <c r="F451" s="200" t="s">
        <v>2245</v>
      </c>
      <c r="G451" s="38"/>
      <c r="H451" s="38"/>
      <c r="I451" s="193"/>
      <c r="J451" s="38"/>
      <c r="K451" s="38"/>
      <c r="L451" s="39"/>
      <c r="M451" s="194"/>
      <c r="N451" s="195"/>
      <c r="O451" s="77"/>
      <c r="P451" s="77"/>
      <c r="Q451" s="77"/>
      <c r="R451" s="77"/>
      <c r="S451" s="77"/>
      <c r="T451" s="7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T451" s="19" t="s">
        <v>397</v>
      </c>
      <c r="AU451" s="19" t="s">
        <v>89</v>
      </c>
    </row>
    <row r="452" s="2" customFormat="1" ht="21.75" customHeight="1">
      <c r="A452" s="38"/>
      <c r="B452" s="177"/>
      <c r="C452" s="178" t="s">
        <v>450</v>
      </c>
      <c r="D452" s="178" t="s">
        <v>231</v>
      </c>
      <c r="E452" s="179" t="s">
        <v>2246</v>
      </c>
      <c r="F452" s="180" t="s">
        <v>2247</v>
      </c>
      <c r="G452" s="181" t="s">
        <v>748</v>
      </c>
      <c r="H452" s="182">
        <v>0.10199999999999999</v>
      </c>
      <c r="I452" s="183"/>
      <c r="J452" s="184">
        <f>ROUND(I452*H452,2)</f>
        <v>0</v>
      </c>
      <c r="K452" s="180" t="s">
        <v>515</v>
      </c>
      <c r="L452" s="39"/>
      <c r="M452" s="185" t="s">
        <v>1</v>
      </c>
      <c r="N452" s="186" t="s">
        <v>44</v>
      </c>
      <c r="O452" s="77"/>
      <c r="P452" s="187">
        <f>O452*H452</f>
        <v>0</v>
      </c>
      <c r="Q452" s="187">
        <v>0</v>
      </c>
      <c r="R452" s="187">
        <f>Q452*H452</f>
        <v>0</v>
      </c>
      <c r="S452" s="187">
        <v>0</v>
      </c>
      <c r="T452" s="188">
        <f>S452*H452</f>
        <v>0</v>
      </c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R452" s="189" t="s">
        <v>235</v>
      </c>
      <c r="AT452" s="189" t="s">
        <v>231</v>
      </c>
      <c r="AU452" s="189" t="s">
        <v>89</v>
      </c>
      <c r="AY452" s="19" t="s">
        <v>230</v>
      </c>
      <c r="BE452" s="190">
        <f>IF(N452="základní",J452,0)</f>
        <v>0</v>
      </c>
      <c r="BF452" s="190">
        <f>IF(N452="snížená",J452,0)</f>
        <v>0</v>
      </c>
      <c r="BG452" s="190">
        <f>IF(N452="zákl. přenesená",J452,0)</f>
        <v>0</v>
      </c>
      <c r="BH452" s="190">
        <f>IF(N452="sníž. přenesená",J452,0)</f>
        <v>0</v>
      </c>
      <c r="BI452" s="190">
        <f>IF(N452="nulová",J452,0)</f>
        <v>0</v>
      </c>
      <c r="BJ452" s="19" t="s">
        <v>87</v>
      </c>
      <c r="BK452" s="190">
        <f>ROUND(I452*H452,2)</f>
        <v>0</v>
      </c>
      <c r="BL452" s="19" t="s">
        <v>235</v>
      </c>
      <c r="BM452" s="189" t="s">
        <v>4765</v>
      </c>
    </row>
    <row r="453" s="2" customFormat="1">
      <c r="A453" s="38"/>
      <c r="B453" s="39"/>
      <c r="C453" s="38"/>
      <c r="D453" s="191" t="s">
        <v>237</v>
      </c>
      <c r="E453" s="38"/>
      <c r="F453" s="192" t="s">
        <v>2249</v>
      </c>
      <c r="G453" s="38"/>
      <c r="H453" s="38"/>
      <c r="I453" s="193"/>
      <c r="J453" s="38"/>
      <c r="K453" s="38"/>
      <c r="L453" s="39"/>
      <c r="M453" s="194"/>
      <c r="N453" s="195"/>
      <c r="O453" s="77"/>
      <c r="P453" s="77"/>
      <c r="Q453" s="77"/>
      <c r="R453" s="77"/>
      <c r="S453" s="77"/>
      <c r="T453" s="7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T453" s="19" t="s">
        <v>237</v>
      </c>
      <c r="AU453" s="19" t="s">
        <v>89</v>
      </c>
    </row>
    <row r="454" s="2" customFormat="1">
      <c r="A454" s="38"/>
      <c r="B454" s="39"/>
      <c r="C454" s="38"/>
      <c r="D454" s="199" t="s">
        <v>397</v>
      </c>
      <c r="E454" s="38"/>
      <c r="F454" s="200" t="s">
        <v>2250</v>
      </c>
      <c r="G454" s="38"/>
      <c r="H454" s="38"/>
      <c r="I454" s="193"/>
      <c r="J454" s="38"/>
      <c r="K454" s="38"/>
      <c r="L454" s="39"/>
      <c r="M454" s="201"/>
      <c r="N454" s="202"/>
      <c r="O454" s="203"/>
      <c r="P454" s="203"/>
      <c r="Q454" s="203"/>
      <c r="R454" s="203"/>
      <c r="S454" s="203"/>
      <c r="T454" s="204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T454" s="19" t="s">
        <v>397</v>
      </c>
      <c r="AU454" s="19" t="s">
        <v>89</v>
      </c>
    </row>
    <row r="455" s="2" customFormat="1" ht="6.96" customHeight="1">
      <c r="A455" s="38"/>
      <c r="B455" s="60"/>
      <c r="C455" s="61"/>
      <c r="D455" s="61"/>
      <c r="E455" s="61"/>
      <c r="F455" s="61"/>
      <c r="G455" s="61"/>
      <c r="H455" s="61"/>
      <c r="I455" s="61"/>
      <c r="J455" s="61"/>
      <c r="K455" s="61"/>
      <c r="L455" s="39"/>
      <c r="M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</row>
  </sheetData>
  <autoFilter ref="C126:K45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hyperlinks>
    <hyperlink ref="F132" r:id="rId1" display="https://podminky.urs.cz/item/CS_URS_2025_02/113107424"/>
    <hyperlink ref="F138" r:id="rId2" display="https://podminky.urs.cz/item/CS_URS_2025_02/113107442"/>
    <hyperlink ref="F144" r:id="rId3" display="https://podminky.urs.cz/item/CS_URS_2025_02/113154523"/>
    <hyperlink ref="F151" r:id="rId4" display="https://podminky.urs.cz/item/CS_URS_2025_02/121151113"/>
    <hyperlink ref="F157" r:id="rId5" display="https://podminky.urs.cz/item/CS_URS_2025_02/121151116"/>
    <hyperlink ref="F163" r:id="rId6" display="https://podminky.urs.cz/item/CS_URS_2025_02/132251256"/>
    <hyperlink ref="F171" r:id="rId7" display="https://podminky.urs.cz/item/CS_URS_2025_02/132254206"/>
    <hyperlink ref="F179" r:id="rId8" display="https://podminky.urs.cz/item/CS_URS_2025_02/132351256"/>
    <hyperlink ref="F187" r:id="rId9" display="https://podminky.urs.cz/item/CS_URS_2025_02/132354206"/>
    <hyperlink ref="F195" r:id="rId10" display="https://podminky.urs.cz/item/CS_URS_2025_02/132451256"/>
    <hyperlink ref="F203" r:id="rId11" display="https://podminky.urs.cz/item/CS_URS_2025_02/132454206"/>
    <hyperlink ref="F211" r:id="rId12" display="https://podminky.urs.cz/item/CS_URS_2025_02/132551256"/>
    <hyperlink ref="F219" r:id="rId13" display="https://podminky.urs.cz/item/CS_URS_2025_02/132554206"/>
    <hyperlink ref="F227" r:id="rId14" display="https://podminky.urs.cz/item/CS_URS_2025_02/151811131"/>
    <hyperlink ref="F233" r:id="rId15" display="https://podminky.urs.cz/item/CS_URS_2025_02/151811231"/>
    <hyperlink ref="F236" r:id="rId16" display="https://podminky.urs.cz/item/CS_URS_2025_02/162351104"/>
    <hyperlink ref="F246" r:id="rId17" display="https://podminky.urs.cz/item/CS_URS_2025_02/162751117"/>
    <hyperlink ref="F253" r:id="rId18" display="https://podminky.urs.cz/item/CS_URS_2025_02/162751119"/>
    <hyperlink ref="F261" r:id="rId19" display="https://podminky.urs.cz/item/CS_URS_2025_02/162751137"/>
    <hyperlink ref="F270" r:id="rId20" display="https://podminky.urs.cz/item/CS_URS_2025_02/162751139"/>
    <hyperlink ref="F280" r:id="rId21" display="https://podminky.urs.cz/item/CS_URS_2025_02/162751157"/>
    <hyperlink ref="F287" r:id="rId22" display="https://podminky.urs.cz/item/CS_URS_2025_02/162751159"/>
    <hyperlink ref="F295" r:id="rId23" display="https://podminky.urs.cz/item/CS_URS_2025_02/167151111"/>
    <hyperlink ref="F301" r:id="rId24" display="https://podminky.urs.cz/item/CS_URS_2025_02/171201231"/>
    <hyperlink ref="F308" r:id="rId25" display="https://podminky.urs.cz/item/CS_URS_2025_02/171251201"/>
    <hyperlink ref="F314" r:id="rId26" display="https://podminky.urs.cz/item/CS_URS_2025_02/174151101"/>
    <hyperlink ref="F326" r:id="rId27" display="https://podminky.urs.cz/item/CS_URS_2025_02/175151101"/>
    <hyperlink ref="F334" r:id="rId28" display="https://podminky.urs.cz/item/CS_URS_2025_02/181351103"/>
    <hyperlink ref="F340" r:id="rId29" display="https://podminky.urs.cz/item/CS_URS_2025_02/181351106"/>
    <hyperlink ref="F347" r:id="rId30" display="https://podminky.urs.cz/item/CS_URS_2025_02/451573111"/>
    <hyperlink ref="F353" r:id="rId31" display="https://podminky.urs.cz/item/CS_URS_2025_02/564831011"/>
    <hyperlink ref="F359" r:id="rId32" display="https://podminky.urs.cz/item/CS_URS_2025_02/564851011"/>
    <hyperlink ref="F365" r:id="rId33" display="https://podminky.urs.cz/item/CS_URS_2025_02/565165001"/>
    <hyperlink ref="F371" r:id="rId34" display="https://podminky.urs.cz/item/CS_URS_2025_02/573211109"/>
    <hyperlink ref="F378" r:id="rId35" display="https://podminky.urs.cz/item/CS_URS_2025_02/577144111"/>
    <hyperlink ref="F384" r:id="rId36" display="https://podminky.urs.cz/item/CS_URS_2025_02/577145112"/>
    <hyperlink ref="F391" r:id="rId37" display="https://podminky.urs.cz/item/CS_URS_2025_02/919112111"/>
    <hyperlink ref="F396" r:id="rId38" display="https://podminky.urs.cz/item/CS_URS_2025_02/919112212"/>
    <hyperlink ref="F399" r:id="rId39" display="https://podminky.urs.cz/item/CS_URS_2025_02/919121111"/>
    <hyperlink ref="F402" r:id="rId40" display="https://podminky.urs.cz/item/CS_URS_2025_02/919735112"/>
    <hyperlink ref="F409" r:id="rId41" display="https://podminky.urs.cz/item/CS_URS_2025_02/997221551"/>
    <hyperlink ref="F416" r:id="rId42" display="https://podminky.urs.cz/item/CS_URS_2025_02/997221559"/>
    <hyperlink ref="F424" r:id="rId43" display="https://podminky.urs.cz/item/CS_URS_2025_02/997221561"/>
    <hyperlink ref="F430" r:id="rId44" display="https://podminky.urs.cz/item/CS_URS_2025_02/997221569"/>
    <hyperlink ref="F437" r:id="rId45" display="https://podminky.urs.cz/item/CS_URS_2025_02/997221873"/>
    <hyperlink ref="F443" r:id="rId46" display="https://podminky.urs.cz/item/CS_URS_2025_02/997221875"/>
    <hyperlink ref="F451" r:id="rId47" display="https://podminky.urs.cz/item/CS_URS_2025_02/998276101"/>
    <hyperlink ref="F454" r:id="rId48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9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201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498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1</v>
      </c>
      <c r="G11" s="38"/>
      <c r="H11" s="38"/>
      <c r="I11" s="32" t="s">
        <v>19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</v>
      </c>
      <c r="E12" s="38"/>
      <c r="F12" s="27" t="s">
        <v>21</v>
      </c>
      <c r="G12" s="38"/>
      <c r="H12" s="38"/>
      <c r="I12" s="32" t="s">
        <v>22</v>
      </c>
      <c r="J12" s="69" t="str">
        <f>'Rekapitulace stavby'!AN8</f>
        <v>10. 12. 2024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24</v>
      </c>
      <c r="E14" s="38"/>
      <c r="F14" s="38"/>
      <c r="G14" s="38"/>
      <c r="H14" s="38"/>
      <c r="I14" s="32" t="s">
        <v>25</v>
      </c>
      <c r="J14" s="27" t="s">
        <v>26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21</v>
      </c>
      <c r="F15" s="38"/>
      <c r="G15" s="38"/>
      <c r="H15" s="38"/>
      <c r="I15" s="32" t="s">
        <v>27</v>
      </c>
      <c r="J15" s="27" t="s">
        <v>28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29</v>
      </c>
      <c r="E17" s="38"/>
      <c r="F17" s="38"/>
      <c r="G17" s="38"/>
      <c r="H17" s="38"/>
      <c r="I17" s="32" t="s">
        <v>25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27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31</v>
      </c>
      <c r="E20" s="38"/>
      <c r="F20" s="38"/>
      <c r="G20" s="38"/>
      <c r="H20" s="38"/>
      <c r="I20" s="32" t="s">
        <v>25</v>
      </c>
      <c r="J20" s="27" t="s">
        <v>32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33</v>
      </c>
      <c r="F21" s="38"/>
      <c r="G21" s="38"/>
      <c r="H21" s="38"/>
      <c r="I21" s="32" t="s">
        <v>27</v>
      </c>
      <c r="J21" s="27" t="s">
        <v>34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25</v>
      </c>
      <c r="J23" s="27" t="s">
        <v>32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33</v>
      </c>
      <c r="F24" s="38"/>
      <c r="G24" s="38"/>
      <c r="H24" s="38"/>
      <c r="I24" s="32" t="s">
        <v>27</v>
      </c>
      <c r="J24" s="27" t="s">
        <v>34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30"/>
      <c r="B27" s="131"/>
      <c r="C27" s="130"/>
      <c r="D27" s="130"/>
      <c r="E27" s="36" t="s">
        <v>1</v>
      </c>
      <c r="F27" s="36"/>
      <c r="G27" s="36"/>
      <c r="H27" s="36"/>
      <c r="I27" s="130"/>
      <c r="J27" s="130"/>
      <c r="K27" s="130"/>
      <c r="L27" s="132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3" t="s">
        <v>39</v>
      </c>
      <c r="E30" s="38"/>
      <c r="F30" s="38"/>
      <c r="G30" s="38"/>
      <c r="H30" s="38"/>
      <c r="I30" s="38"/>
      <c r="J30" s="96">
        <f>ROUND(J126,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4" t="s">
        <v>43</v>
      </c>
      <c r="E33" s="32" t="s">
        <v>44</v>
      </c>
      <c r="F33" s="135">
        <f>ROUND((SUM(BE126:BE779)),  2)</f>
        <v>0</v>
      </c>
      <c r="G33" s="38"/>
      <c r="H33" s="38"/>
      <c r="I33" s="136">
        <v>0.20999999999999999</v>
      </c>
      <c r="J33" s="135">
        <f>ROUND(((SUM(BE126:BE779))*I33),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35">
        <f>ROUND((SUM(BF126:BF779)),  2)</f>
        <v>0</v>
      </c>
      <c r="G34" s="38"/>
      <c r="H34" s="38"/>
      <c r="I34" s="136">
        <v>0.12</v>
      </c>
      <c r="J34" s="135">
        <f>ROUND(((SUM(BF126:BF779))*I34),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35">
        <f>ROUND((SUM(BG126:BG779)),  2)</f>
        <v>0</v>
      </c>
      <c r="G35" s="38"/>
      <c r="H35" s="38"/>
      <c r="I35" s="136">
        <v>0.20999999999999999</v>
      </c>
      <c r="J35" s="135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35">
        <f>ROUND((SUM(BH126:BH779)),  2)</f>
        <v>0</v>
      </c>
      <c r="G36" s="38"/>
      <c r="H36" s="38"/>
      <c r="I36" s="136">
        <v>0.12</v>
      </c>
      <c r="J36" s="135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35">
        <f>ROUND((SUM(BI126:BI779)),  2)</f>
        <v>0</v>
      </c>
      <c r="G37" s="38"/>
      <c r="H37" s="38"/>
      <c r="I37" s="136">
        <v>0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7"/>
      <c r="D39" s="138" t="s">
        <v>49</v>
      </c>
      <c r="E39" s="81"/>
      <c r="F39" s="81"/>
      <c r="G39" s="139" t="s">
        <v>50</v>
      </c>
      <c r="H39" s="140" t="s">
        <v>51</v>
      </c>
      <c r="I39" s="81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201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101 - Komunikace - větev A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38"/>
      <c r="E89" s="38"/>
      <c r="F89" s="27" t="str">
        <f>F12</f>
        <v>Planá</v>
      </c>
      <c r="G89" s="38"/>
      <c r="H89" s="38"/>
      <c r="I89" s="32" t="s">
        <v>22</v>
      </c>
      <c r="J89" s="69" t="str">
        <f>IF(J12="","",J12)</f>
        <v>10. 12. 2024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38"/>
      <c r="E91" s="38"/>
      <c r="F91" s="27" t="str">
        <f>E15</f>
        <v>Planá</v>
      </c>
      <c r="G91" s="38"/>
      <c r="H91" s="38"/>
      <c r="I91" s="32" t="s">
        <v>31</v>
      </c>
      <c r="J91" s="36" t="str">
        <f>E21</f>
        <v>Laboro ateliér s.r.o.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29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Laboro ateliér s.r.o.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45" t="s">
        <v>204</v>
      </c>
      <c r="D94" s="137"/>
      <c r="E94" s="137"/>
      <c r="F94" s="137"/>
      <c r="G94" s="137"/>
      <c r="H94" s="137"/>
      <c r="I94" s="137"/>
      <c r="J94" s="146" t="s">
        <v>205</v>
      </c>
      <c r="K94" s="137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47" t="s">
        <v>206</v>
      </c>
      <c r="D96" s="38"/>
      <c r="E96" s="38"/>
      <c r="F96" s="38"/>
      <c r="G96" s="38"/>
      <c r="H96" s="38"/>
      <c r="I96" s="38"/>
      <c r="J96" s="96">
        <f>J126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207</v>
      </c>
    </row>
    <row r="97" s="9" customFormat="1" ht="24.96" customHeight="1">
      <c r="A97" s="9"/>
      <c r="B97" s="148"/>
      <c r="C97" s="9"/>
      <c r="D97" s="149" t="s">
        <v>499</v>
      </c>
      <c r="E97" s="150"/>
      <c r="F97" s="150"/>
      <c r="G97" s="150"/>
      <c r="H97" s="150"/>
      <c r="I97" s="150"/>
      <c r="J97" s="151">
        <f>J127</f>
        <v>0</v>
      </c>
      <c r="K97" s="9"/>
      <c r="L97" s="148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2"/>
      <c r="C98" s="10"/>
      <c r="D98" s="153" t="s">
        <v>500</v>
      </c>
      <c r="E98" s="154"/>
      <c r="F98" s="154"/>
      <c r="G98" s="154"/>
      <c r="H98" s="154"/>
      <c r="I98" s="154"/>
      <c r="J98" s="155">
        <f>J128</f>
        <v>0</v>
      </c>
      <c r="K98" s="10"/>
      <c r="L98" s="152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2"/>
      <c r="C99" s="10"/>
      <c r="D99" s="153" t="s">
        <v>501</v>
      </c>
      <c r="E99" s="154"/>
      <c r="F99" s="154"/>
      <c r="G99" s="154"/>
      <c r="H99" s="154"/>
      <c r="I99" s="154"/>
      <c r="J99" s="155">
        <f>J387</f>
        <v>0</v>
      </c>
      <c r="K99" s="10"/>
      <c r="L99" s="152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52"/>
      <c r="C100" s="10"/>
      <c r="D100" s="153" t="s">
        <v>502</v>
      </c>
      <c r="E100" s="154"/>
      <c r="F100" s="154"/>
      <c r="G100" s="154"/>
      <c r="H100" s="154"/>
      <c r="I100" s="154"/>
      <c r="J100" s="155">
        <f>J400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503</v>
      </c>
      <c r="E101" s="154"/>
      <c r="F101" s="154"/>
      <c r="G101" s="154"/>
      <c r="H101" s="154"/>
      <c r="I101" s="154"/>
      <c r="J101" s="155">
        <f>J411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504</v>
      </c>
      <c r="E102" s="154"/>
      <c r="F102" s="154"/>
      <c r="G102" s="154"/>
      <c r="H102" s="154"/>
      <c r="I102" s="154"/>
      <c r="J102" s="155">
        <f>J544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505</v>
      </c>
      <c r="E103" s="154"/>
      <c r="F103" s="154"/>
      <c r="G103" s="154"/>
      <c r="H103" s="154"/>
      <c r="I103" s="154"/>
      <c r="J103" s="155">
        <f>J549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2"/>
      <c r="C104" s="10"/>
      <c r="D104" s="153" t="s">
        <v>506</v>
      </c>
      <c r="E104" s="154"/>
      <c r="F104" s="154"/>
      <c r="G104" s="154"/>
      <c r="H104" s="154"/>
      <c r="I104" s="154"/>
      <c r="J104" s="155">
        <f>J616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2"/>
      <c r="C105" s="10"/>
      <c r="D105" s="153" t="s">
        <v>507</v>
      </c>
      <c r="E105" s="154"/>
      <c r="F105" s="154"/>
      <c r="G105" s="154"/>
      <c r="H105" s="154"/>
      <c r="I105" s="154"/>
      <c r="J105" s="155">
        <f>J743</f>
        <v>0</v>
      </c>
      <c r="K105" s="10"/>
      <c r="L105" s="152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2"/>
      <c r="C106" s="10"/>
      <c r="D106" s="153" t="s">
        <v>508</v>
      </c>
      <c r="E106" s="154"/>
      <c r="F106" s="154"/>
      <c r="G106" s="154"/>
      <c r="H106" s="154"/>
      <c r="I106" s="154"/>
      <c r="J106" s="155">
        <f>J776</f>
        <v>0</v>
      </c>
      <c r="K106" s="10"/>
      <c r="L106" s="152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215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29" t="str">
        <f>E7</f>
        <v>Veřejná prostranství v lokalitě Z15 v Plané - etapa 1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201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E9</f>
        <v>SO 101 - Komunikace - větev A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F12</f>
        <v>Planá</v>
      </c>
      <c r="G120" s="38"/>
      <c r="H120" s="38"/>
      <c r="I120" s="32" t="s">
        <v>22</v>
      </c>
      <c r="J120" s="69" t="str">
        <f>IF(J12="","",J12)</f>
        <v>10. 12. 2024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E15</f>
        <v>Planá</v>
      </c>
      <c r="G122" s="38"/>
      <c r="H122" s="38"/>
      <c r="I122" s="32" t="s">
        <v>31</v>
      </c>
      <c r="J122" s="36" t="str">
        <f>E21</f>
        <v>Laboro ateliér s.r.o.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29</v>
      </c>
      <c r="D123" s="38"/>
      <c r="E123" s="38"/>
      <c r="F123" s="27" t="str">
        <f>IF(E18="","",E18)</f>
        <v>Vyplň údaj</v>
      </c>
      <c r="G123" s="38"/>
      <c r="H123" s="38"/>
      <c r="I123" s="32" t="s">
        <v>36</v>
      </c>
      <c r="J123" s="36" t="str">
        <f>E24</f>
        <v>Laboro ateliér s.r.o.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6"/>
      <c r="B125" s="157"/>
      <c r="C125" s="158" t="s">
        <v>216</v>
      </c>
      <c r="D125" s="159" t="s">
        <v>64</v>
      </c>
      <c r="E125" s="159" t="s">
        <v>60</v>
      </c>
      <c r="F125" s="159" t="s">
        <v>61</v>
      </c>
      <c r="G125" s="159" t="s">
        <v>217</v>
      </c>
      <c r="H125" s="159" t="s">
        <v>218</v>
      </c>
      <c r="I125" s="159" t="s">
        <v>219</v>
      </c>
      <c r="J125" s="159" t="s">
        <v>205</v>
      </c>
      <c r="K125" s="160" t="s">
        <v>220</v>
      </c>
      <c r="L125" s="161"/>
      <c r="M125" s="86" t="s">
        <v>1</v>
      </c>
      <c r="N125" s="87" t="s">
        <v>43</v>
      </c>
      <c r="O125" s="87" t="s">
        <v>221</v>
      </c>
      <c r="P125" s="87" t="s">
        <v>222</v>
      </c>
      <c r="Q125" s="87" t="s">
        <v>223</v>
      </c>
      <c r="R125" s="87" t="s">
        <v>224</v>
      </c>
      <c r="S125" s="87" t="s">
        <v>225</v>
      </c>
      <c r="T125" s="88" t="s">
        <v>226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="2" customFormat="1" ht="22.8" customHeight="1">
      <c r="A126" s="38"/>
      <c r="B126" s="39"/>
      <c r="C126" s="93" t="s">
        <v>227</v>
      </c>
      <c r="D126" s="38"/>
      <c r="E126" s="38"/>
      <c r="F126" s="38"/>
      <c r="G126" s="38"/>
      <c r="H126" s="38"/>
      <c r="I126" s="38"/>
      <c r="J126" s="162">
        <f>BK126</f>
        <v>0</v>
      </c>
      <c r="K126" s="38"/>
      <c r="L126" s="39"/>
      <c r="M126" s="89"/>
      <c r="N126" s="73"/>
      <c r="O126" s="90"/>
      <c r="P126" s="163">
        <f>P127</f>
        <v>0</v>
      </c>
      <c r="Q126" s="90"/>
      <c r="R126" s="163">
        <f>R127</f>
        <v>1037.51801978</v>
      </c>
      <c r="S126" s="90"/>
      <c r="T126" s="164">
        <f>T127</f>
        <v>79.168300000000002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78</v>
      </c>
      <c r="AU126" s="19" t="s">
        <v>207</v>
      </c>
      <c r="BK126" s="165">
        <f>BK127</f>
        <v>0</v>
      </c>
    </row>
    <row r="127" s="12" customFormat="1" ht="25.92" customHeight="1">
      <c r="A127" s="12"/>
      <c r="B127" s="166"/>
      <c r="C127" s="12"/>
      <c r="D127" s="167" t="s">
        <v>78</v>
      </c>
      <c r="E127" s="168" t="s">
        <v>509</v>
      </c>
      <c r="F127" s="168" t="s">
        <v>510</v>
      </c>
      <c r="G127" s="12"/>
      <c r="H127" s="12"/>
      <c r="I127" s="169"/>
      <c r="J127" s="170">
        <f>BK127</f>
        <v>0</v>
      </c>
      <c r="K127" s="12"/>
      <c r="L127" s="166"/>
      <c r="M127" s="171"/>
      <c r="N127" s="172"/>
      <c r="O127" s="172"/>
      <c r="P127" s="173">
        <f>P128+P387+P400+P411+P544+P549+P616+P743+P776</f>
        <v>0</v>
      </c>
      <c r="Q127" s="172"/>
      <c r="R127" s="173">
        <f>R128+R387+R400+R411+R544+R549+R616+R743+R776</f>
        <v>1037.51801978</v>
      </c>
      <c r="S127" s="172"/>
      <c r="T127" s="174">
        <f>T128+T387+T400+T411+T544+T549+T616+T743+T776</f>
        <v>79.168300000000002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7" t="s">
        <v>87</v>
      </c>
      <c r="AT127" s="175" t="s">
        <v>78</v>
      </c>
      <c r="AU127" s="175" t="s">
        <v>79</v>
      </c>
      <c r="AY127" s="167" t="s">
        <v>230</v>
      </c>
      <c r="BK127" s="176">
        <f>BK128+BK387+BK400+BK411+BK544+BK549+BK616+BK743+BK776</f>
        <v>0</v>
      </c>
    </row>
    <row r="128" s="12" customFormat="1" ht="22.8" customHeight="1">
      <c r="A128" s="12"/>
      <c r="B128" s="166"/>
      <c r="C128" s="12"/>
      <c r="D128" s="167" t="s">
        <v>78</v>
      </c>
      <c r="E128" s="197" t="s">
        <v>87</v>
      </c>
      <c r="F128" s="197" t="s">
        <v>511</v>
      </c>
      <c r="G128" s="12"/>
      <c r="H128" s="12"/>
      <c r="I128" s="169"/>
      <c r="J128" s="198">
        <f>BK128</f>
        <v>0</v>
      </c>
      <c r="K128" s="12"/>
      <c r="L128" s="166"/>
      <c r="M128" s="171"/>
      <c r="N128" s="172"/>
      <c r="O128" s="172"/>
      <c r="P128" s="173">
        <f>SUM(P129:P386)</f>
        <v>0</v>
      </c>
      <c r="Q128" s="172"/>
      <c r="R128" s="173">
        <f>SUM(R129:R386)</f>
        <v>102.47673</v>
      </c>
      <c r="S128" s="172"/>
      <c r="T128" s="174">
        <f>SUM(T129:T386)</f>
        <v>77.186700000000002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87</v>
      </c>
      <c r="AT128" s="175" t="s">
        <v>78</v>
      </c>
      <c r="AU128" s="175" t="s">
        <v>87</v>
      </c>
      <c r="AY128" s="167" t="s">
        <v>230</v>
      </c>
      <c r="BK128" s="176">
        <f>SUM(BK129:BK386)</f>
        <v>0</v>
      </c>
    </row>
    <row r="129" s="2" customFormat="1" ht="16.5" customHeight="1">
      <c r="A129" s="38"/>
      <c r="B129" s="177"/>
      <c r="C129" s="178" t="s">
        <v>87</v>
      </c>
      <c r="D129" s="178" t="s">
        <v>231</v>
      </c>
      <c r="E129" s="179" t="s">
        <v>512</v>
      </c>
      <c r="F129" s="180" t="s">
        <v>513</v>
      </c>
      <c r="G129" s="181" t="s">
        <v>514</v>
      </c>
      <c r="H129" s="182">
        <v>1131</v>
      </c>
      <c r="I129" s="183"/>
      <c r="J129" s="184">
        <f>ROUND(I129*H129,2)</f>
        <v>0</v>
      </c>
      <c r="K129" s="180" t="s">
        <v>515</v>
      </c>
      <c r="L129" s="39"/>
      <c r="M129" s="185" t="s">
        <v>1</v>
      </c>
      <c r="N129" s="186" t="s">
        <v>44</v>
      </c>
      <c r="O129" s="77"/>
      <c r="P129" s="187">
        <f>O129*H129</f>
        <v>0</v>
      </c>
      <c r="Q129" s="187">
        <v>0</v>
      </c>
      <c r="R129" s="187">
        <f>Q129*H129</f>
        <v>0</v>
      </c>
      <c r="S129" s="187">
        <v>0</v>
      </c>
      <c r="T129" s="18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9" t="s">
        <v>235</v>
      </c>
      <c r="AT129" s="189" t="s">
        <v>231</v>
      </c>
      <c r="AU129" s="189" t="s">
        <v>89</v>
      </c>
      <c r="AY129" s="19" t="s">
        <v>230</v>
      </c>
      <c r="BE129" s="190">
        <f>IF(N129="základní",J129,0)</f>
        <v>0</v>
      </c>
      <c r="BF129" s="190">
        <f>IF(N129="snížená",J129,0)</f>
        <v>0</v>
      </c>
      <c r="BG129" s="190">
        <f>IF(N129="zákl. přenesená",J129,0)</f>
        <v>0</v>
      </c>
      <c r="BH129" s="190">
        <f>IF(N129="sníž. přenesená",J129,0)</f>
        <v>0</v>
      </c>
      <c r="BI129" s="190">
        <f>IF(N129="nulová",J129,0)</f>
        <v>0</v>
      </c>
      <c r="BJ129" s="19" t="s">
        <v>87</v>
      </c>
      <c r="BK129" s="190">
        <f>ROUND(I129*H129,2)</f>
        <v>0</v>
      </c>
      <c r="BL129" s="19" t="s">
        <v>235</v>
      </c>
      <c r="BM129" s="189" t="s">
        <v>516</v>
      </c>
    </row>
    <row r="130" s="2" customFormat="1">
      <c r="A130" s="38"/>
      <c r="B130" s="39"/>
      <c r="C130" s="38"/>
      <c r="D130" s="191" t="s">
        <v>237</v>
      </c>
      <c r="E130" s="38"/>
      <c r="F130" s="192" t="s">
        <v>517</v>
      </c>
      <c r="G130" s="38"/>
      <c r="H130" s="38"/>
      <c r="I130" s="193"/>
      <c r="J130" s="38"/>
      <c r="K130" s="38"/>
      <c r="L130" s="39"/>
      <c r="M130" s="194"/>
      <c r="N130" s="195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237</v>
      </c>
      <c r="AU130" s="19" t="s">
        <v>89</v>
      </c>
    </row>
    <row r="131" s="2" customFormat="1">
      <c r="A131" s="38"/>
      <c r="B131" s="39"/>
      <c r="C131" s="38"/>
      <c r="D131" s="199" t="s">
        <v>397</v>
      </c>
      <c r="E131" s="38"/>
      <c r="F131" s="200" t="s">
        <v>518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397</v>
      </c>
      <c r="AU131" s="19" t="s">
        <v>89</v>
      </c>
    </row>
    <row r="132" s="13" customFormat="1">
      <c r="A132" s="13"/>
      <c r="B132" s="205"/>
      <c r="C132" s="13"/>
      <c r="D132" s="191" t="s">
        <v>519</v>
      </c>
      <c r="E132" s="206" t="s">
        <v>1</v>
      </c>
      <c r="F132" s="207" t="s">
        <v>520</v>
      </c>
      <c r="G132" s="13"/>
      <c r="H132" s="208">
        <v>1131</v>
      </c>
      <c r="I132" s="209"/>
      <c r="J132" s="13"/>
      <c r="K132" s="13"/>
      <c r="L132" s="205"/>
      <c r="M132" s="210"/>
      <c r="N132" s="211"/>
      <c r="O132" s="211"/>
      <c r="P132" s="211"/>
      <c r="Q132" s="211"/>
      <c r="R132" s="211"/>
      <c r="S132" s="211"/>
      <c r="T132" s="21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06" t="s">
        <v>519</v>
      </c>
      <c r="AU132" s="206" t="s">
        <v>89</v>
      </c>
      <c r="AV132" s="13" t="s">
        <v>89</v>
      </c>
      <c r="AW132" s="13" t="s">
        <v>35</v>
      </c>
      <c r="AX132" s="13" t="s">
        <v>87</v>
      </c>
      <c r="AY132" s="206" t="s">
        <v>230</v>
      </c>
    </row>
    <row r="133" s="2" customFormat="1" ht="16.5" customHeight="1">
      <c r="A133" s="38"/>
      <c r="B133" s="177"/>
      <c r="C133" s="178" t="s">
        <v>89</v>
      </c>
      <c r="D133" s="178" t="s">
        <v>231</v>
      </c>
      <c r="E133" s="179" t="s">
        <v>521</v>
      </c>
      <c r="F133" s="180" t="s">
        <v>522</v>
      </c>
      <c r="G133" s="181" t="s">
        <v>514</v>
      </c>
      <c r="H133" s="182">
        <v>88.799999999999997</v>
      </c>
      <c r="I133" s="183"/>
      <c r="J133" s="184">
        <f>ROUND(I133*H133,2)</f>
        <v>0</v>
      </c>
      <c r="K133" s="180" t="s">
        <v>515</v>
      </c>
      <c r="L133" s="39"/>
      <c r="M133" s="185" t="s">
        <v>1</v>
      </c>
      <c r="N133" s="186" t="s">
        <v>44</v>
      </c>
      <c r="O133" s="77"/>
      <c r="P133" s="187">
        <f>O133*H133</f>
        <v>0</v>
      </c>
      <c r="Q133" s="187">
        <v>0</v>
      </c>
      <c r="R133" s="187">
        <f>Q133*H133</f>
        <v>0</v>
      </c>
      <c r="S133" s="187">
        <v>0.26000000000000001</v>
      </c>
      <c r="T133" s="188">
        <f>S133*H133</f>
        <v>23.088000000000001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89" t="s">
        <v>235</v>
      </c>
      <c r="AT133" s="189" t="s">
        <v>231</v>
      </c>
      <c r="AU133" s="189" t="s">
        <v>89</v>
      </c>
      <c r="AY133" s="19" t="s">
        <v>230</v>
      </c>
      <c r="BE133" s="190">
        <f>IF(N133="základní",J133,0)</f>
        <v>0</v>
      </c>
      <c r="BF133" s="190">
        <f>IF(N133="snížená",J133,0)</f>
        <v>0</v>
      </c>
      <c r="BG133" s="190">
        <f>IF(N133="zákl. přenesená",J133,0)</f>
        <v>0</v>
      </c>
      <c r="BH133" s="190">
        <f>IF(N133="sníž. přenesená",J133,0)</f>
        <v>0</v>
      </c>
      <c r="BI133" s="190">
        <f>IF(N133="nulová",J133,0)</f>
        <v>0</v>
      </c>
      <c r="BJ133" s="19" t="s">
        <v>87</v>
      </c>
      <c r="BK133" s="190">
        <f>ROUND(I133*H133,2)</f>
        <v>0</v>
      </c>
      <c r="BL133" s="19" t="s">
        <v>235</v>
      </c>
      <c r="BM133" s="189" t="s">
        <v>523</v>
      </c>
    </row>
    <row r="134" s="2" customFormat="1">
      <c r="A134" s="38"/>
      <c r="B134" s="39"/>
      <c r="C134" s="38"/>
      <c r="D134" s="191" t="s">
        <v>237</v>
      </c>
      <c r="E134" s="38"/>
      <c r="F134" s="192" t="s">
        <v>524</v>
      </c>
      <c r="G134" s="38"/>
      <c r="H134" s="38"/>
      <c r="I134" s="193"/>
      <c r="J134" s="38"/>
      <c r="K134" s="38"/>
      <c r="L134" s="39"/>
      <c r="M134" s="194"/>
      <c r="N134" s="195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237</v>
      </c>
      <c r="AU134" s="19" t="s">
        <v>89</v>
      </c>
    </row>
    <row r="135" s="2" customFormat="1">
      <c r="A135" s="38"/>
      <c r="B135" s="39"/>
      <c r="C135" s="38"/>
      <c r="D135" s="199" t="s">
        <v>397</v>
      </c>
      <c r="E135" s="38"/>
      <c r="F135" s="200" t="s">
        <v>525</v>
      </c>
      <c r="G135" s="38"/>
      <c r="H135" s="38"/>
      <c r="I135" s="193"/>
      <c r="J135" s="38"/>
      <c r="K135" s="38"/>
      <c r="L135" s="39"/>
      <c r="M135" s="194"/>
      <c r="N135" s="195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397</v>
      </c>
      <c r="AU135" s="19" t="s">
        <v>89</v>
      </c>
    </row>
    <row r="136" s="13" customFormat="1">
      <c r="A136" s="13"/>
      <c r="B136" s="205"/>
      <c r="C136" s="13"/>
      <c r="D136" s="191" t="s">
        <v>519</v>
      </c>
      <c r="E136" s="206" t="s">
        <v>1</v>
      </c>
      <c r="F136" s="207" t="s">
        <v>526</v>
      </c>
      <c r="G136" s="13"/>
      <c r="H136" s="208">
        <v>88.799999999999997</v>
      </c>
      <c r="I136" s="209"/>
      <c r="J136" s="13"/>
      <c r="K136" s="13"/>
      <c r="L136" s="205"/>
      <c r="M136" s="210"/>
      <c r="N136" s="211"/>
      <c r="O136" s="211"/>
      <c r="P136" s="211"/>
      <c r="Q136" s="211"/>
      <c r="R136" s="211"/>
      <c r="S136" s="211"/>
      <c r="T136" s="21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06" t="s">
        <v>519</v>
      </c>
      <c r="AU136" s="206" t="s">
        <v>89</v>
      </c>
      <c r="AV136" s="13" t="s">
        <v>89</v>
      </c>
      <c r="AW136" s="13" t="s">
        <v>35</v>
      </c>
      <c r="AX136" s="13" t="s">
        <v>87</v>
      </c>
      <c r="AY136" s="206" t="s">
        <v>230</v>
      </c>
    </row>
    <row r="137" s="2" customFormat="1" ht="16.5" customHeight="1">
      <c r="A137" s="38"/>
      <c r="B137" s="177"/>
      <c r="C137" s="178" t="s">
        <v>241</v>
      </c>
      <c r="D137" s="178" t="s">
        <v>231</v>
      </c>
      <c r="E137" s="179" t="s">
        <v>527</v>
      </c>
      <c r="F137" s="180" t="s">
        <v>528</v>
      </c>
      <c r="G137" s="181" t="s">
        <v>514</v>
      </c>
      <c r="H137" s="182">
        <v>157.80000000000001</v>
      </c>
      <c r="I137" s="183"/>
      <c r="J137" s="184">
        <f>ROUND(I137*H137,2)</f>
        <v>0</v>
      </c>
      <c r="K137" s="180" t="s">
        <v>515</v>
      </c>
      <c r="L137" s="39"/>
      <c r="M137" s="185" t="s">
        <v>1</v>
      </c>
      <c r="N137" s="186" t="s">
        <v>44</v>
      </c>
      <c r="O137" s="77"/>
      <c r="P137" s="187">
        <f>O137*H137</f>
        <v>0</v>
      </c>
      <c r="Q137" s="187">
        <v>1.0000000000000001E-05</v>
      </c>
      <c r="R137" s="187">
        <f>Q137*H137</f>
        <v>0.0015780000000000002</v>
      </c>
      <c r="S137" s="187">
        <v>0.091999999999999998</v>
      </c>
      <c r="T137" s="188">
        <f>S137*H137</f>
        <v>14.517600000000002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9" t="s">
        <v>235</v>
      </c>
      <c r="AT137" s="189" t="s">
        <v>231</v>
      </c>
      <c r="AU137" s="189" t="s">
        <v>89</v>
      </c>
      <c r="AY137" s="19" t="s">
        <v>230</v>
      </c>
      <c r="BE137" s="190">
        <f>IF(N137="základní",J137,0)</f>
        <v>0</v>
      </c>
      <c r="BF137" s="190">
        <f>IF(N137="snížená",J137,0)</f>
        <v>0</v>
      </c>
      <c r="BG137" s="190">
        <f>IF(N137="zákl. přenesená",J137,0)</f>
        <v>0</v>
      </c>
      <c r="BH137" s="190">
        <f>IF(N137="sníž. přenesená",J137,0)</f>
        <v>0</v>
      </c>
      <c r="BI137" s="190">
        <f>IF(N137="nulová",J137,0)</f>
        <v>0</v>
      </c>
      <c r="BJ137" s="19" t="s">
        <v>87</v>
      </c>
      <c r="BK137" s="190">
        <f>ROUND(I137*H137,2)</f>
        <v>0</v>
      </c>
      <c r="BL137" s="19" t="s">
        <v>235</v>
      </c>
      <c r="BM137" s="189" t="s">
        <v>529</v>
      </c>
    </row>
    <row r="138" s="2" customFormat="1">
      <c r="A138" s="38"/>
      <c r="B138" s="39"/>
      <c r="C138" s="38"/>
      <c r="D138" s="191" t="s">
        <v>237</v>
      </c>
      <c r="E138" s="38"/>
      <c r="F138" s="192" t="s">
        <v>530</v>
      </c>
      <c r="G138" s="38"/>
      <c r="H138" s="38"/>
      <c r="I138" s="193"/>
      <c r="J138" s="38"/>
      <c r="K138" s="38"/>
      <c r="L138" s="39"/>
      <c r="M138" s="194"/>
      <c r="N138" s="195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237</v>
      </c>
      <c r="AU138" s="19" t="s">
        <v>89</v>
      </c>
    </row>
    <row r="139" s="2" customFormat="1">
      <c r="A139" s="38"/>
      <c r="B139" s="39"/>
      <c r="C139" s="38"/>
      <c r="D139" s="199" t="s">
        <v>397</v>
      </c>
      <c r="E139" s="38"/>
      <c r="F139" s="200" t="s">
        <v>531</v>
      </c>
      <c r="G139" s="38"/>
      <c r="H139" s="38"/>
      <c r="I139" s="193"/>
      <c r="J139" s="38"/>
      <c r="K139" s="38"/>
      <c r="L139" s="39"/>
      <c r="M139" s="194"/>
      <c r="N139" s="195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397</v>
      </c>
      <c r="AU139" s="19" t="s">
        <v>89</v>
      </c>
    </row>
    <row r="140" s="13" customFormat="1">
      <c r="A140" s="13"/>
      <c r="B140" s="205"/>
      <c r="C140" s="13"/>
      <c r="D140" s="191" t="s">
        <v>519</v>
      </c>
      <c r="E140" s="206" t="s">
        <v>1</v>
      </c>
      <c r="F140" s="207" t="s">
        <v>532</v>
      </c>
      <c r="G140" s="13"/>
      <c r="H140" s="208">
        <v>18.399999999999999</v>
      </c>
      <c r="I140" s="209"/>
      <c r="J140" s="13"/>
      <c r="K140" s="13"/>
      <c r="L140" s="205"/>
      <c r="M140" s="210"/>
      <c r="N140" s="211"/>
      <c r="O140" s="211"/>
      <c r="P140" s="211"/>
      <c r="Q140" s="211"/>
      <c r="R140" s="211"/>
      <c r="S140" s="211"/>
      <c r="T140" s="21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06" t="s">
        <v>519</v>
      </c>
      <c r="AU140" s="206" t="s">
        <v>89</v>
      </c>
      <c r="AV140" s="13" t="s">
        <v>89</v>
      </c>
      <c r="AW140" s="13" t="s">
        <v>35</v>
      </c>
      <c r="AX140" s="13" t="s">
        <v>79</v>
      </c>
      <c r="AY140" s="206" t="s">
        <v>230</v>
      </c>
    </row>
    <row r="141" s="13" customFormat="1">
      <c r="A141" s="13"/>
      <c r="B141" s="205"/>
      <c r="C141" s="13"/>
      <c r="D141" s="191" t="s">
        <v>519</v>
      </c>
      <c r="E141" s="206" t="s">
        <v>1</v>
      </c>
      <c r="F141" s="207" t="s">
        <v>533</v>
      </c>
      <c r="G141" s="13"/>
      <c r="H141" s="208">
        <v>139.40000000000001</v>
      </c>
      <c r="I141" s="209"/>
      <c r="J141" s="13"/>
      <c r="K141" s="13"/>
      <c r="L141" s="205"/>
      <c r="M141" s="210"/>
      <c r="N141" s="211"/>
      <c r="O141" s="211"/>
      <c r="P141" s="211"/>
      <c r="Q141" s="211"/>
      <c r="R141" s="211"/>
      <c r="S141" s="211"/>
      <c r="T141" s="21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6" t="s">
        <v>519</v>
      </c>
      <c r="AU141" s="206" t="s">
        <v>89</v>
      </c>
      <c r="AV141" s="13" t="s">
        <v>89</v>
      </c>
      <c r="AW141" s="13" t="s">
        <v>35</v>
      </c>
      <c r="AX141" s="13" t="s">
        <v>79</v>
      </c>
      <c r="AY141" s="206" t="s">
        <v>230</v>
      </c>
    </row>
    <row r="142" s="14" customFormat="1">
      <c r="A142" s="14"/>
      <c r="B142" s="213"/>
      <c r="C142" s="14"/>
      <c r="D142" s="191" t="s">
        <v>519</v>
      </c>
      <c r="E142" s="214" t="s">
        <v>1</v>
      </c>
      <c r="F142" s="215" t="s">
        <v>534</v>
      </c>
      <c r="G142" s="14"/>
      <c r="H142" s="216">
        <v>157.80000000000001</v>
      </c>
      <c r="I142" s="217"/>
      <c r="J142" s="14"/>
      <c r="K142" s="14"/>
      <c r="L142" s="213"/>
      <c r="M142" s="218"/>
      <c r="N142" s="219"/>
      <c r="O142" s="219"/>
      <c r="P142" s="219"/>
      <c r="Q142" s="219"/>
      <c r="R142" s="219"/>
      <c r="S142" s="219"/>
      <c r="T142" s="220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14" t="s">
        <v>519</v>
      </c>
      <c r="AU142" s="214" t="s">
        <v>89</v>
      </c>
      <c r="AV142" s="14" t="s">
        <v>235</v>
      </c>
      <c r="AW142" s="14" t="s">
        <v>35</v>
      </c>
      <c r="AX142" s="14" t="s">
        <v>87</v>
      </c>
      <c r="AY142" s="214" t="s">
        <v>230</v>
      </c>
    </row>
    <row r="143" s="2" customFormat="1" ht="16.5" customHeight="1">
      <c r="A143" s="38"/>
      <c r="B143" s="177"/>
      <c r="C143" s="178" t="s">
        <v>235</v>
      </c>
      <c r="D143" s="178" t="s">
        <v>231</v>
      </c>
      <c r="E143" s="179" t="s">
        <v>535</v>
      </c>
      <c r="F143" s="180" t="s">
        <v>536</v>
      </c>
      <c r="G143" s="181" t="s">
        <v>514</v>
      </c>
      <c r="H143" s="182">
        <v>148.59999999999999</v>
      </c>
      <c r="I143" s="183"/>
      <c r="J143" s="184">
        <f>ROUND(I143*H143,2)</f>
        <v>0</v>
      </c>
      <c r="K143" s="180" t="s">
        <v>515</v>
      </c>
      <c r="L143" s="39"/>
      <c r="M143" s="185" t="s">
        <v>1</v>
      </c>
      <c r="N143" s="186" t="s">
        <v>44</v>
      </c>
      <c r="O143" s="77"/>
      <c r="P143" s="187">
        <f>O143*H143</f>
        <v>0</v>
      </c>
      <c r="Q143" s="187">
        <v>2.0000000000000002E-05</v>
      </c>
      <c r="R143" s="187">
        <f>Q143*H143</f>
        <v>0.0029720000000000002</v>
      </c>
      <c r="S143" s="187">
        <v>0.161</v>
      </c>
      <c r="T143" s="188">
        <f>S143*H143</f>
        <v>23.924599999999998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9" t="s">
        <v>235</v>
      </c>
      <c r="AT143" s="189" t="s">
        <v>231</v>
      </c>
      <c r="AU143" s="189" t="s">
        <v>89</v>
      </c>
      <c r="AY143" s="19" t="s">
        <v>230</v>
      </c>
      <c r="BE143" s="190">
        <f>IF(N143="základní",J143,0)</f>
        <v>0</v>
      </c>
      <c r="BF143" s="190">
        <f>IF(N143="snížená",J143,0)</f>
        <v>0</v>
      </c>
      <c r="BG143" s="190">
        <f>IF(N143="zákl. přenesená",J143,0)</f>
        <v>0</v>
      </c>
      <c r="BH143" s="190">
        <f>IF(N143="sníž. přenesená",J143,0)</f>
        <v>0</v>
      </c>
      <c r="BI143" s="190">
        <f>IF(N143="nulová",J143,0)</f>
        <v>0</v>
      </c>
      <c r="BJ143" s="19" t="s">
        <v>87</v>
      </c>
      <c r="BK143" s="190">
        <f>ROUND(I143*H143,2)</f>
        <v>0</v>
      </c>
      <c r="BL143" s="19" t="s">
        <v>235</v>
      </c>
      <c r="BM143" s="189" t="s">
        <v>537</v>
      </c>
    </row>
    <row r="144" s="2" customFormat="1">
      <c r="A144" s="38"/>
      <c r="B144" s="39"/>
      <c r="C144" s="38"/>
      <c r="D144" s="191" t="s">
        <v>237</v>
      </c>
      <c r="E144" s="38"/>
      <c r="F144" s="192" t="s">
        <v>538</v>
      </c>
      <c r="G144" s="38"/>
      <c r="H144" s="38"/>
      <c r="I144" s="193"/>
      <c r="J144" s="38"/>
      <c r="K144" s="38"/>
      <c r="L144" s="39"/>
      <c r="M144" s="194"/>
      <c r="N144" s="195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237</v>
      </c>
      <c r="AU144" s="19" t="s">
        <v>89</v>
      </c>
    </row>
    <row r="145" s="2" customFormat="1">
      <c r="A145" s="38"/>
      <c r="B145" s="39"/>
      <c r="C145" s="38"/>
      <c r="D145" s="199" t="s">
        <v>397</v>
      </c>
      <c r="E145" s="38"/>
      <c r="F145" s="200" t="s">
        <v>539</v>
      </c>
      <c r="G145" s="38"/>
      <c r="H145" s="38"/>
      <c r="I145" s="193"/>
      <c r="J145" s="38"/>
      <c r="K145" s="38"/>
      <c r="L145" s="39"/>
      <c r="M145" s="194"/>
      <c r="N145" s="195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397</v>
      </c>
      <c r="AU145" s="19" t="s">
        <v>89</v>
      </c>
    </row>
    <row r="146" s="13" customFormat="1">
      <c r="A146" s="13"/>
      <c r="B146" s="205"/>
      <c r="C146" s="13"/>
      <c r="D146" s="191" t="s">
        <v>519</v>
      </c>
      <c r="E146" s="206" t="s">
        <v>1</v>
      </c>
      <c r="F146" s="207" t="s">
        <v>540</v>
      </c>
      <c r="G146" s="13"/>
      <c r="H146" s="208">
        <v>9.1999999999999993</v>
      </c>
      <c r="I146" s="209"/>
      <c r="J146" s="13"/>
      <c r="K146" s="13"/>
      <c r="L146" s="205"/>
      <c r="M146" s="210"/>
      <c r="N146" s="211"/>
      <c r="O146" s="211"/>
      <c r="P146" s="211"/>
      <c r="Q146" s="211"/>
      <c r="R146" s="211"/>
      <c r="S146" s="211"/>
      <c r="T146" s="21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06" t="s">
        <v>519</v>
      </c>
      <c r="AU146" s="206" t="s">
        <v>89</v>
      </c>
      <c r="AV146" s="13" t="s">
        <v>89</v>
      </c>
      <c r="AW146" s="13" t="s">
        <v>35</v>
      </c>
      <c r="AX146" s="13" t="s">
        <v>79</v>
      </c>
      <c r="AY146" s="206" t="s">
        <v>230</v>
      </c>
    </row>
    <row r="147" s="13" customFormat="1">
      <c r="A147" s="13"/>
      <c r="B147" s="205"/>
      <c r="C147" s="13"/>
      <c r="D147" s="191" t="s">
        <v>519</v>
      </c>
      <c r="E147" s="206" t="s">
        <v>1</v>
      </c>
      <c r="F147" s="207" t="s">
        <v>533</v>
      </c>
      <c r="G147" s="13"/>
      <c r="H147" s="208">
        <v>139.40000000000001</v>
      </c>
      <c r="I147" s="209"/>
      <c r="J147" s="13"/>
      <c r="K147" s="13"/>
      <c r="L147" s="205"/>
      <c r="M147" s="210"/>
      <c r="N147" s="211"/>
      <c r="O147" s="211"/>
      <c r="P147" s="211"/>
      <c r="Q147" s="211"/>
      <c r="R147" s="211"/>
      <c r="S147" s="211"/>
      <c r="T147" s="21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6" t="s">
        <v>519</v>
      </c>
      <c r="AU147" s="206" t="s">
        <v>89</v>
      </c>
      <c r="AV147" s="13" t="s">
        <v>89</v>
      </c>
      <c r="AW147" s="13" t="s">
        <v>35</v>
      </c>
      <c r="AX147" s="13" t="s">
        <v>79</v>
      </c>
      <c r="AY147" s="206" t="s">
        <v>230</v>
      </c>
    </row>
    <row r="148" s="14" customFormat="1">
      <c r="A148" s="14"/>
      <c r="B148" s="213"/>
      <c r="C148" s="14"/>
      <c r="D148" s="191" t="s">
        <v>519</v>
      </c>
      <c r="E148" s="214" t="s">
        <v>1</v>
      </c>
      <c r="F148" s="215" t="s">
        <v>534</v>
      </c>
      <c r="G148" s="14"/>
      <c r="H148" s="216">
        <v>148.59999999999999</v>
      </c>
      <c r="I148" s="217"/>
      <c r="J148" s="14"/>
      <c r="K148" s="14"/>
      <c r="L148" s="213"/>
      <c r="M148" s="218"/>
      <c r="N148" s="219"/>
      <c r="O148" s="219"/>
      <c r="P148" s="219"/>
      <c r="Q148" s="219"/>
      <c r="R148" s="219"/>
      <c r="S148" s="219"/>
      <c r="T148" s="22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14" t="s">
        <v>519</v>
      </c>
      <c r="AU148" s="214" t="s">
        <v>89</v>
      </c>
      <c r="AV148" s="14" t="s">
        <v>235</v>
      </c>
      <c r="AW148" s="14" t="s">
        <v>35</v>
      </c>
      <c r="AX148" s="14" t="s">
        <v>87</v>
      </c>
      <c r="AY148" s="214" t="s">
        <v>230</v>
      </c>
    </row>
    <row r="149" s="2" customFormat="1" ht="16.5" customHeight="1">
      <c r="A149" s="38"/>
      <c r="B149" s="177"/>
      <c r="C149" s="178" t="s">
        <v>248</v>
      </c>
      <c r="D149" s="178" t="s">
        <v>231</v>
      </c>
      <c r="E149" s="179" t="s">
        <v>541</v>
      </c>
      <c r="F149" s="180" t="s">
        <v>542</v>
      </c>
      <c r="G149" s="181" t="s">
        <v>543</v>
      </c>
      <c r="H149" s="182">
        <v>69.700000000000003</v>
      </c>
      <c r="I149" s="183"/>
      <c r="J149" s="184">
        <f>ROUND(I149*H149,2)</f>
        <v>0</v>
      </c>
      <c r="K149" s="180" t="s">
        <v>515</v>
      </c>
      <c r="L149" s="39"/>
      <c r="M149" s="185" t="s">
        <v>1</v>
      </c>
      <c r="N149" s="186" t="s">
        <v>44</v>
      </c>
      <c r="O149" s="77"/>
      <c r="P149" s="187">
        <f>O149*H149</f>
        <v>0</v>
      </c>
      <c r="Q149" s="187">
        <v>0</v>
      </c>
      <c r="R149" s="187">
        <f>Q149*H149</f>
        <v>0</v>
      </c>
      <c r="S149" s="187">
        <v>0.20499999999999999</v>
      </c>
      <c r="T149" s="188">
        <f>S149*H149</f>
        <v>14.288499999999999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89" t="s">
        <v>235</v>
      </c>
      <c r="AT149" s="189" t="s">
        <v>231</v>
      </c>
      <c r="AU149" s="189" t="s">
        <v>89</v>
      </c>
      <c r="AY149" s="19" t="s">
        <v>230</v>
      </c>
      <c r="BE149" s="190">
        <f>IF(N149="základní",J149,0)</f>
        <v>0</v>
      </c>
      <c r="BF149" s="190">
        <f>IF(N149="snížená",J149,0)</f>
        <v>0</v>
      </c>
      <c r="BG149" s="190">
        <f>IF(N149="zákl. přenesená",J149,0)</f>
        <v>0</v>
      </c>
      <c r="BH149" s="190">
        <f>IF(N149="sníž. přenesená",J149,0)</f>
        <v>0</v>
      </c>
      <c r="BI149" s="190">
        <f>IF(N149="nulová",J149,0)</f>
        <v>0</v>
      </c>
      <c r="BJ149" s="19" t="s">
        <v>87</v>
      </c>
      <c r="BK149" s="190">
        <f>ROUND(I149*H149,2)</f>
        <v>0</v>
      </c>
      <c r="BL149" s="19" t="s">
        <v>235</v>
      </c>
      <c r="BM149" s="189" t="s">
        <v>544</v>
      </c>
    </row>
    <row r="150" s="2" customFormat="1">
      <c r="A150" s="38"/>
      <c r="B150" s="39"/>
      <c r="C150" s="38"/>
      <c r="D150" s="191" t="s">
        <v>237</v>
      </c>
      <c r="E150" s="38"/>
      <c r="F150" s="192" t="s">
        <v>545</v>
      </c>
      <c r="G150" s="38"/>
      <c r="H150" s="38"/>
      <c r="I150" s="193"/>
      <c r="J150" s="38"/>
      <c r="K150" s="38"/>
      <c r="L150" s="39"/>
      <c r="M150" s="194"/>
      <c r="N150" s="195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237</v>
      </c>
      <c r="AU150" s="19" t="s">
        <v>89</v>
      </c>
    </row>
    <row r="151" s="2" customFormat="1">
      <c r="A151" s="38"/>
      <c r="B151" s="39"/>
      <c r="C151" s="38"/>
      <c r="D151" s="199" t="s">
        <v>397</v>
      </c>
      <c r="E151" s="38"/>
      <c r="F151" s="200" t="s">
        <v>546</v>
      </c>
      <c r="G151" s="38"/>
      <c r="H151" s="38"/>
      <c r="I151" s="193"/>
      <c r="J151" s="38"/>
      <c r="K151" s="38"/>
      <c r="L151" s="39"/>
      <c r="M151" s="194"/>
      <c r="N151" s="195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397</v>
      </c>
      <c r="AU151" s="19" t="s">
        <v>89</v>
      </c>
    </row>
    <row r="152" s="13" customFormat="1">
      <c r="A152" s="13"/>
      <c r="B152" s="205"/>
      <c r="C152" s="13"/>
      <c r="D152" s="191" t="s">
        <v>519</v>
      </c>
      <c r="E152" s="206" t="s">
        <v>1</v>
      </c>
      <c r="F152" s="207" t="s">
        <v>547</v>
      </c>
      <c r="G152" s="13"/>
      <c r="H152" s="208">
        <v>69.700000000000003</v>
      </c>
      <c r="I152" s="209"/>
      <c r="J152" s="13"/>
      <c r="K152" s="13"/>
      <c r="L152" s="205"/>
      <c r="M152" s="210"/>
      <c r="N152" s="211"/>
      <c r="O152" s="211"/>
      <c r="P152" s="211"/>
      <c r="Q152" s="211"/>
      <c r="R152" s="211"/>
      <c r="S152" s="211"/>
      <c r="T152" s="21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6" t="s">
        <v>519</v>
      </c>
      <c r="AU152" s="206" t="s">
        <v>89</v>
      </c>
      <c r="AV152" s="13" t="s">
        <v>89</v>
      </c>
      <c r="AW152" s="13" t="s">
        <v>35</v>
      </c>
      <c r="AX152" s="13" t="s">
        <v>79</v>
      </c>
      <c r="AY152" s="206" t="s">
        <v>230</v>
      </c>
    </row>
    <row r="153" s="14" customFormat="1">
      <c r="A153" s="14"/>
      <c r="B153" s="213"/>
      <c r="C153" s="14"/>
      <c r="D153" s="191" t="s">
        <v>519</v>
      </c>
      <c r="E153" s="214" t="s">
        <v>1</v>
      </c>
      <c r="F153" s="215" t="s">
        <v>534</v>
      </c>
      <c r="G153" s="14"/>
      <c r="H153" s="216">
        <v>69.700000000000003</v>
      </c>
      <c r="I153" s="217"/>
      <c r="J153" s="14"/>
      <c r="K153" s="14"/>
      <c r="L153" s="213"/>
      <c r="M153" s="218"/>
      <c r="N153" s="219"/>
      <c r="O153" s="219"/>
      <c r="P153" s="219"/>
      <c r="Q153" s="219"/>
      <c r="R153" s="219"/>
      <c r="S153" s="219"/>
      <c r="T153" s="22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14" t="s">
        <v>519</v>
      </c>
      <c r="AU153" s="214" t="s">
        <v>89</v>
      </c>
      <c r="AV153" s="14" t="s">
        <v>235</v>
      </c>
      <c r="AW153" s="14" t="s">
        <v>35</v>
      </c>
      <c r="AX153" s="14" t="s">
        <v>87</v>
      </c>
      <c r="AY153" s="214" t="s">
        <v>230</v>
      </c>
    </row>
    <row r="154" s="2" customFormat="1" ht="16.5" customHeight="1">
      <c r="A154" s="38"/>
      <c r="B154" s="177"/>
      <c r="C154" s="178" t="s">
        <v>252</v>
      </c>
      <c r="D154" s="178" t="s">
        <v>231</v>
      </c>
      <c r="E154" s="179" t="s">
        <v>548</v>
      </c>
      <c r="F154" s="180" t="s">
        <v>549</v>
      </c>
      <c r="G154" s="181" t="s">
        <v>543</v>
      </c>
      <c r="H154" s="182">
        <v>34.200000000000003</v>
      </c>
      <c r="I154" s="183"/>
      <c r="J154" s="184">
        <f>ROUND(I154*H154,2)</f>
        <v>0</v>
      </c>
      <c r="K154" s="180" t="s">
        <v>515</v>
      </c>
      <c r="L154" s="39"/>
      <c r="M154" s="185" t="s">
        <v>1</v>
      </c>
      <c r="N154" s="186" t="s">
        <v>44</v>
      </c>
      <c r="O154" s="77"/>
      <c r="P154" s="187">
        <f>O154*H154</f>
        <v>0</v>
      </c>
      <c r="Q154" s="187">
        <v>0</v>
      </c>
      <c r="R154" s="187">
        <f>Q154*H154</f>
        <v>0</v>
      </c>
      <c r="S154" s="187">
        <v>0.040000000000000001</v>
      </c>
      <c r="T154" s="188">
        <f>S154*H154</f>
        <v>1.3680000000000001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89" t="s">
        <v>235</v>
      </c>
      <c r="AT154" s="189" t="s">
        <v>231</v>
      </c>
      <c r="AU154" s="189" t="s">
        <v>89</v>
      </c>
      <c r="AY154" s="19" t="s">
        <v>230</v>
      </c>
      <c r="BE154" s="190">
        <f>IF(N154="základní",J154,0)</f>
        <v>0</v>
      </c>
      <c r="BF154" s="190">
        <f>IF(N154="snížená",J154,0)</f>
        <v>0</v>
      </c>
      <c r="BG154" s="190">
        <f>IF(N154="zákl. přenesená",J154,0)</f>
        <v>0</v>
      </c>
      <c r="BH154" s="190">
        <f>IF(N154="sníž. přenesená",J154,0)</f>
        <v>0</v>
      </c>
      <c r="BI154" s="190">
        <f>IF(N154="nulová",J154,0)</f>
        <v>0</v>
      </c>
      <c r="BJ154" s="19" t="s">
        <v>87</v>
      </c>
      <c r="BK154" s="190">
        <f>ROUND(I154*H154,2)</f>
        <v>0</v>
      </c>
      <c r="BL154" s="19" t="s">
        <v>235</v>
      </c>
      <c r="BM154" s="189" t="s">
        <v>550</v>
      </c>
    </row>
    <row r="155" s="2" customFormat="1">
      <c r="A155" s="38"/>
      <c r="B155" s="39"/>
      <c r="C155" s="38"/>
      <c r="D155" s="191" t="s">
        <v>237</v>
      </c>
      <c r="E155" s="38"/>
      <c r="F155" s="192" t="s">
        <v>551</v>
      </c>
      <c r="G155" s="38"/>
      <c r="H155" s="38"/>
      <c r="I155" s="193"/>
      <c r="J155" s="38"/>
      <c r="K155" s="38"/>
      <c r="L155" s="39"/>
      <c r="M155" s="194"/>
      <c r="N155" s="195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237</v>
      </c>
      <c r="AU155" s="19" t="s">
        <v>89</v>
      </c>
    </row>
    <row r="156" s="2" customFormat="1">
      <c r="A156" s="38"/>
      <c r="B156" s="39"/>
      <c r="C156" s="38"/>
      <c r="D156" s="199" t="s">
        <v>397</v>
      </c>
      <c r="E156" s="38"/>
      <c r="F156" s="200" t="s">
        <v>552</v>
      </c>
      <c r="G156" s="38"/>
      <c r="H156" s="38"/>
      <c r="I156" s="193"/>
      <c r="J156" s="38"/>
      <c r="K156" s="38"/>
      <c r="L156" s="39"/>
      <c r="M156" s="194"/>
      <c r="N156" s="195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397</v>
      </c>
      <c r="AU156" s="19" t="s">
        <v>89</v>
      </c>
    </row>
    <row r="157" s="13" customFormat="1">
      <c r="A157" s="13"/>
      <c r="B157" s="205"/>
      <c r="C157" s="13"/>
      <c r="D157" s="191" t="s">
        <v>519</v>
      </c>
      <c r="E157" s="206" t="s">
        <v>1</v>
      </c>
      <c r="F157" s="207" t="s">
        <v>553</v>
      </c>
      <c r="G157" s="13"/>
      <c r="H157" s="208">
        <v>34.200000000000003</v>
      </c>
      <c r="I157" s="209"/>
      <c r="J157" s="13"/>
      <c r="K157" s="13"/>
      <c r="L157" s="205"/>
      <c r="M157" s="210"/>
      <c r="N157" s="211"/>
      <c r="O157" s="211"/>
      <c r="P157" s="211"/>
      <c r="Q157" s="211"/>
      <c r="R157" s="211"/>
      <c r="S157" s="211"/>
      <c r="T157" s="21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6" t="s">
        <v>519</v>
      </c>
      <c r="AU157" s="206" t="s">
        <v>89</v>
      </c>
      <c r="AV157" s="13" t="s">
        <v>89</v>
      </c>
      <c r="AW157" s="13" t="s">
        <v>35</v>
      </c>
      <c r="AX157" s="13" t="s">
        <v>87</v>
      </c>
      <c r="AY157" s="206" t="s">
        <v>230</v>
      </c>
    </row>
    <row r="158" s="2" customFormat="1" ht="16.5" customHeight="1">
      <c r="A158" s="38"/>
      <c r="B158" s="177"/>
      <c r="C158" s="178" t="s">
        <v>256</v>
      </c>
      <c r="D158" s="178" t="s">
        <v>231</v>
      </c>
      <c r="E158" s="179" t="s">
        <v>554</v>
      </c>
      <c r="F158" s="180" t="s">
        <v>555</v>
      </c>
      <c r="G158" s="181" t="s">
        <v>514</v>
      </c>
      <c r="H158" s="182">
        <v>4263.8000000000002</v>
      </c>
      <c r="I158" s="183"/>
      <c r="J158" s="184">
        <f>ROUND(I158*H158,2)</f>
        <v>0</v>
      </c>
      <c r="K158" s="180" t="s">
        <v>515</v>
      </c>
      <c r="L158" s="39"/>
      <c r="M158" s="185" t="s">
        <v>1</v>
      </c>
      <c r="N158" s="186" t="s">
        <v>44</v>
      </c>
      <c r="O158" s="77"/>
      <c r="P158" s="187">
        <f>O158*H158</f>
        <v>0</v>
      </c>
      <c r="Q158" s="187">
        <v>0</v>
      </c>
      <c r="R158" s="187">
        <f>Q158*H158</f>
        <v>0</v>
      </c>
      <c r="S158" s="187">
        <v>0</v>
      </c>
      <c r="T158" s="18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89" t="s">
        <v>235</v>
      </c>
      <c r="AT158" s="189" t="s">
        <v>231</v>
      </c>
      <c r="AU158" s="189" t="s">
        <v>89</v>
      </c>
      <c r="AY158" s="19" t="s">
        <v>230</v>
      </c>
      <c r="BE158" s="190">
        <f>IF(N158="základní",J158,0)</f>
        <v>0</v>
      </c>
      <c r="BF158" s="190">
        <f>IF(N158="snížená",J158,0)</f>
        <v>0</v>
      </c>
      <c r="BG158" s="190">
        <f>IF(N158="zákl. přenesená",J158,0)</f>
        <v>0</v>
      </c>
      <c r="BH158" s="190">
        <f>IF(N158="sníž. přenesená",J158,0)</f>
        <v>0</v>
      </c>
      <c r="BI158" s="190">
        <f>IF(N158="nulová",J158,0)</f>
        <v>0</v>
      </c>
      <c r="BJ158" s="19" t="s">
        <v>87</v>
      </c>
      <c r="BK158" s="190">
        <f>ROUND(I158*H158,2)</f>
        <v>0</v>
      </c>
      <c r="BL158" s="19" t="s">
        <v>235</v>
      </c>
      <c r="BM158" s="189" t="s">
        <v>556</v>
      </c>
    </row>
    <row r="159" s="2" customFormat="1">
      <c r="A159" s="38"/>
      <c r="B159" s="39"/>
      <c r="C159" s="38"/>
      <c r="D159" s="191" t="s">
        <v>237</v>
      </c>
      <c r="E159" s="38"/>
      <c r="F159" s="192" t="s">
        <v>557</v>
      </c>
      <c r="G159" s="38"/>
      <c r="H159" s="38"/>
      <c r="I159" s="193"/>
      <c r="J159" s="38"/>
      <c r="K159" s="38"/>
      <c r="L159" s="39"/>
      <c r="M159" s="194"/>
      <c r="N159" s="195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237</v>
      </c>
      <c r="AU159" s="19" t="s">
        <v>89</v>
      </c>
    </row>
    <row r="160" s="2" customFormat="1">
      <c r="A160" s="38"/>
      <c r="B160" s="39"/>
      <c r="C160" s="38"/>
      <c r="D160" s="199" t="s">
        <v>397</v>
      </c>
      <c r="E160" s="38"/>
      <c r="F160" s="200" t="s">
        <v>558</v>
      </c>
      <c r="G160" s="38"/>
      <c r="H160" s="38"/>
      <c r="I160" s="193"/>
      <c r="J160" s="38"/>
      <c r="K160" s="38"/>
      <c r="L160" s="39"/>
      <c r="M160" s="194"/>
      <c r="N160" s="195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397</v>
      </c>
      <c r="AU160" s="19" t="s">
        <v>89</v>
      </c>
    </row>
    <row r="161" s="15" customFormat="1">
      <c r="A161" s="15"/>
      <c r="B161" s="221"/>
      <c r="C161" s="15"/>
      <c r="D161" s="191" t="s">
        <v>519</v>
      </c>
      <c r="E161" s="222" t="s">
        <v>1</v>
      </c>
      <c r="F161" s="223" t="s">
        <v>559</v>
      </c>
      <c r="G161" s="15"/>
      <c r="H161" s="222" t="s">
        <v>1</v>
      </c>
      <c r="I161" s="224"/>
      <c r="J161" s="15"/>
      <c r="K161" s="15"/>
      <c r="L161" s="221"/>
      <c r="M161" s="225"/>
      <c r="N161" s="226"/>
      <c r="O161" s="226"/>
      <c r="P161" s="226"/>
      <c r="Q161" s="226"/>
      <c r="R161" s="226"/>
      <c r="S161" s="226"/>
      <c r="T161" s="227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22" t="s">
        <v>519</v>
      </c>
      <c r="AU161" s="222" t="s">
        <v>89</v>
      </c>
      <c r="AV161" s="15" t="s">
        <v>87</v>
      </c>
      <c r="AW161" s="15" t="s">
        <v>35</v>
      </c>
      <c r="AX161" s="15" t="s">
        <v>79</v>
      </c>
      <c r="AY161" s="222" t="s">
        <v>230</v>
      </c>
    </row>
    <row r="162" s="13" customFormat="1">
      <c r="A162" s="13"/>
      <c r="B162" s="205"/>
      <c r="C162" s="13"/>
      <c r="D162" s="191" t="s">
        <v>519</v>
      </c>
      <c r="E162" s="206" t="s">
        <v>1</v>
      </c>
      <c r="F162" s="207" t="s">
        <v>560</v>
      </c>
      <c r="G162" s="13"/>
      <c r="H162" s="208">
        <v>433.5</v>
      </c>
      <c r="I162" s="209"/>
      <c r="J162" s="13"/>
      <c r="K162" s="13"/>
      <c r="L162" s="205"/>
      <c r="M162" s="210"/>
      <c r="N162" s="211"/>
      <c r="O162" s="211"/>
      <c r="P162" s="211"/>
      <c r="Q162" s="211"/>
      <c r="R162" s="211"/>
      <c r="S162" s="211"/>
      <c r="T162" s="21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06" t="s">
        <v>519</v>
      </c>
      <c r="AU162" s="206" t="s">
        <v>89</v>
      </c>
      <c r="AV162" s="13" t="s">
        <v>89</v>
      </c>
      <c r="AW162" s="13" t="s">
        <v>35</v>
      </c>
      <c r="AX162" s="13" t="s">
        <v>79</v>
      </c>
      <c r="AY162" s="206" t="s">
        <v>230</v>
      </c>
    </row>
    <row r="163" s="13" customFormat="1">
      <c r="A163" s="13"/>
      <c r="B163" s="205"/>
      <c r="C163" s="13"/>
      <c r="D163" s="191" t="s">
        <v>519</v>
      </c>
      <c r="E163" s="206" t="s">
        <v>1</v>
      </c>
      <c r="F163" s="207" t="s">
        <v>561</v>
      </c>
      <c r="G163" s="13"/>
      <c r="H163" s="208">
        <v>3041.4000000000001</v>
      </c>
      <c r="I163" s="209"/>
      <c r="J163" s="13"/>
      <c r="K163" s="13"/>
      <c r="L163" s="205"/>
      <c r="M163" s="210"/>
      <c r="N163" s="211"/>
      <c r="O163" s="211"/>
      <c r="P163" s="211"/>
      <c r="Q163" s="211"/>
      <c r="R163" s="211"/>
      <c r="S163" s="211"/>
      <c r="T163" s="21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06" t="s">
        <v>519</v>
      </c>
      <c r="AU163" s="206" t="s">
        <v>89</v>
      </c>
      <c r="AV163" s="13" t="s">
        <v>89</v>
      </c>
      <c r="AW163" s="13" t="s">
        <v>35</v>
      </c>
      <c r="AX163" s="13" t="s">
        <v>79</v>
      </c>
      <c r="AY163" s="206" t="s">
        <v>230</v>
      </c>
    </row>
    <row r="164" s="13" customFormat="1">
      <c r="A164" s="13"/>
      <c r="B164" s="205"/>
      <c r="C164" s="13"/>
      <c r="D164" s="191" t="s">
        <v>519</v>
      </c>
      <c r="E164" s="206" t="s">
        <v>1</v>
      </c>
      <c r="F164" s="207" t="s">
        <v>562</v>
      </c>
      <c r="G164" s="13"/>
      <c r="H164" s="208">
        <v>243</v>
      </c>
      <c r="I164" s="209"/>
      <c r="J164" s="13"/>
      <c r="K164" s="13"/>
      <c r="L164" s="205"/>
      <c r="M164" s="210"/>
      <c r="N164" s="211"/>
      <c r="O164" s="211"/>
      <c r="P164" s="211"/>
      <c r="Q164" s="211"/>
      <c r="R164" s="211"/>
      <c r="S164" s="211"/>
      <c r="T164" s="21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06" t="s">
        <v>519</v>
      </c>
      <c r="AU164" s="206" t="s">
        <v>89</v>
      </c>
      <c r="AV164" s="13" t="s">
        <v>89</v>
      </c>
      <c r="AW164" s="13" t="s">
        <v>35</v>
      </c>
      <c r="AX164" s="13" t="s">
        <v>79</v>
      </c>
      <c r="AY164" s="206" t="s">
        <v>230</v>
      </c>
    </row>
    <row r="165" s="13" customFormat="1">
      <c r="A165" s="13"/>
      <c r="B165" s="205"/>
      <c r="C165" s="13"/>
      <c r="D165" s="191" t="s">
        <v>519</v>
      </c>
      <c r="E165" s="206" t="s">
        <v>1</v>
      </c>
      <c r="F165" s="207" t="s">
        <v>563</v>
      </c>
      <c r="G165" s="13"/>
      <c r="H165" s="208">
        <v>475.89999999999998</v>
      </c>
      <c r="I165" s="209"/>
      <c r="J165" s="13"/>
      <c r="K165" s="13"/>
      <c r="L165" s="205"/>
      <c r="M165" s="210"/>
      <c r="N165" s="211"/>
      <c r="O165" s="211"/>
      <c r="P165" s="211"/>
      <c r="Q165" s="211"/>
      <c r="R165" s="211"/>
      <c r="S165" s="211"/>
      <c r="T165" s="21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06" t="s">
        <v>519</v>
      </c>
      <c r="AU165" s="206" t="s">
        <v>89</v>
      </c>
      <c r="AV165" s="13" t="s">
        <v>89</v>
      </c>
      <c r="AW165" s="13" t="s">
        <v>35</v>
      </c>
      <c r="AX165" s="13" t="s">
        <v>79</v>
      </c>
      <c r="AY165" s="206" t="s">
        <v>230</v>
      </c>
    </row>
    <row r="166" s="13" customFormat="1">
      <c r="A166" s="13"/>
      <c r="B166" s="205"/>
      <c r="C166" s="13"/>
      <c r="D166" s="191" t="s">
        <v>519</v>
      </c>
      <c r="E166" s="206" t="s">
        <v>1</v>
      </c>
      <c r="F166" s="207" t="s">
        <v>564</v>
      </c>
      <c r="G166" s="13"/>
      <c r="H166" s="208">
        <v>70</v>
      </c>
      <c r="I166" s="209"/>
      <c r="J166" s="13"/>
      <c r="K166" s="13"/>
      <c r="L166" s="205"/>
      <c r="M166" s="210"/>
      <c r="N166" s="211"/>
      <c r="O166" s="211"/>
      <c r="P166" s="211"/>
      <c r="Q166" s="211"/>
      <c r="R166" s="211"/>
      <c r="S166" s="211"/>
      <c r="T166" s="21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06" t="s">
        <v>519</v>
      </c>
      <c r="AU166" s="206" t="s">
        <v>89</v>
      </c>
      <c r="AV166" s="13" t="s">
        <v>89</v>
      </c>
      <c r="AW166" s="13" t="s">
        <v>35</v>
      </c>
      <c r="AX166" s="13" t="s">
        <v>79</v>
      </c>
      <c r="AY166" s="206" t="s">
        <v>230</v>
      </c>
    </row>
    <row r="167" s="14" customFormat="1">
      <c r="A167" s="14"/>
      <c r="B167" s="213"/>
      <c r="C167" s="14"/>
      <c r="D167" s="191" t="s">
        <v>519</v>
      </c>
      <c r="E167" s="214" t="s">
        <v>1</v>
      </c>
      <c r="F167" s="215" t="s">
        <v>534</v>
      </c>
      <c r="G167" s="14"/>
      <c r="H167" s="216">
        <v>4263.8000000000002</v>
      </c>
      <c r="I167" s="217"/>
      <c r="J167" s="14"/>
      <c r="K167" s="14"/>
      <c r="L167" s="213"/>
      <c r="M167" s="218"/>
      <c r="N167" s="219"/>
      <c r="O167" s="219"/>
      <c r="P167" s="219"/>
      <c r="Q167" s="219"/>
      <c r="R167" s="219"/>
      <c r="S167" s="219"/>
      <c r="T167" s="220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14" t="s">
        <v>519</v>
      </c>
      <c r="AU167" s="214" t="s">
        <v>89</v>
      </c>
      <c r="AV167" s="14" t="s">
        <v>235</v>
      </c>
      <c r="AW167" s="14" t="s">
        <v>35</v>
      </c>
      <c r="AX167" s="14" t="s">
        <v>87</v>
      </c>
      <c r="AY167" s="214" t="s">
        <v>230</v>
      </c>
    </row>
    <row r="168" s="2" customFormat="1" ht="16.5" customHeight="1">
      <c r="A168" s="38"/>
      <c r="B168" s="177"/>
      <c r="C168" s="178" t="s">
        <v>260</v>
      </c>
      <c r="D168" s="178" t="s">
        <v>231</v>
      </c>
      <c r="E168" s="179" t="s">
        <v>565</v>
      </c>
      <c r="F168" s="180" t="s">
        <v>566</v>
      </c>
      <c r="G168" s="181" t="s">
        <v>514</v>
      </c>
      <c r="H168" s="182">
        <v>5418</v>
      </c>
      <c r="I168" s="183"/>
      <c r="J168" s="184">
        <f>ROUND(I168*H168,2)</f>
        <v>0</v>
      </c>
      <c r="K168" s="180" t="s">
        <v>515</v>
      </c>
      <c r="L168" s="39"/>
      <c r="M168" s="185" t="s">
        <v>1</v>
      </c>
      <c r="N168" s="186" t="s">
        <v>44</v>
      </c>
      <c r="O168" s="77"/>
      <c r="P168" s="187">
        <f>O168*H168</f>
        <v>0</v>
      </c>
      <c r="Q168" s="187">
        <v>0</v>
      </c>
      <c r="R168" s="187">
        <f>Q168*H168</f>
        <v>0</v>
      </c>
      <c r="S168" s="187">
        <v>0</v>
      </c>
      <c r="T168" s="18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89" t="s">
        <v>235</v>
      </c>
      <c r="AT168" s="189" t="s">
        <v>231</v>
      </c>
      <c r="AU168" s="189" t="s">
        <v>89</v>
      </c>
      <c r="AY168" s="19" t="s">
        <v>230</v>
      </c>
      <c r="BE168" s="190">
        <f>IF(N168="základní",J168,0)</f>
        <v>0</v>
      </c>
      <c r="BF168" s="190">
        <f>IF(N168="snížená",J168,0)</f>
        <v>0</v>
      </c>
      <c r="BG168" s="190">
        <f>IF(N168="zákl. přenesená",J168,0)</f>
        <v>0</v>
      </c>
      <c r="BH168" s="190">
        <f>IF(N168="sníž. přenesená",J168,0)</f>
        <v>0</v>
      </c>
      <c r="BI168" s="190">
        <f>IF(N168="nulová",J168,0)</f>
        <v>0</v>
      </c>
      <c r="BJ168" s="19" t="s">
        <v>87</v>
      </c>
      <c r="BK168" s="190">
        <f>ROUND(I168*H168,2)</f>
        <v>0</v>
      </c>
      <c r="BL168" s="19" t="s">
        <v>235</v>
      </c>
      <c r="BM168" s="189" t="s">
        <v>567</v>
      </c>
    </row>
    <row r="169" s="2" customFormat="1">
      <c r="A169" s="38"/>
      <c r="B169" s="39"/>
      <c r="C169" s="38"/>
      <c r="D169" s="191" t="s">
        <v>237</v>
      </c>
      <c r="E169" s="38"/>
      <c r="F169" s="192" t="s">
        <v>568</v>
      </c>
      <c r="G169" s="38"/>
      <c r="H169" s="38"/>
      <c r="I169" s="193"/>
      <c r="J169" s="38"/>
      <c r="K169" s="38"/>
      <c r="L169" s="39"/>
      <c r="M169" s="194"/>
      <c r="N169" s="195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237</v>
      </c>
      <c r="AU169" s="19" t="s">
        <v>89</v>
      </c>
    </row>
    <row r="170" s="2" customFormat="1">
      <c r="A170" s="38"/>
      <c r="B170" s="39"/>
      <c r="C170" s="38"/>
      <c r="D170" s="199" t="s">
        <v>397</v>
      </c>
      <c r="E170" s="38"/>
      <c r="F170" s="200" t="s">
        <v>569</v>
      </c>
      <c r="G170" s="38"/>
      <c r="H170" s="38"/>
      <c r="I170" s="193"/>
      <c r="J170" s="38"/>
      <c r="K170" s="38"/>
      <c r="L170" s="39"/>
      <c r="M170" s="194"/>
      <c r="N170" s="195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397</v>
      </c>
      <c r="AU170" s="19" t="s">
        <v>89</v>
      </c>
    </row>
    <row r="171" s="15" customFormat="1">
      <c r="A171" s="15"/>
      <c r="B171" s="221"/>
      <c r="C171" s="15"/>
      <c r="D171" s="191" t="s">
        <v>519</v>
      </c>
      <c r="E171" s="222" t="s">
        <v>1</v>
      </c>
      <c r="F171" s="223" t="s">
        <v>570</v>
      </c>
      <c r="G171" s="15"/>
      <c r="H171" s="222" t="s">
        <v>1</v>
      </c>
      <c r="I171" s="224"/>
      <c r="J171" s="15"/>
      <c r="K171" s="15"/>
      <c r="L171" s="221"/>
      <c r="M171" s="225"/>
      <c r="N171" s="226"/>
      <c r="O171" s="226"/>
      <c r="P171" s="226"/>
      <c r="Q171" s="226"/>
      <c r="R171" s="226"/>
      <c r="S171" s="226"/>
      <c r="T171" s="227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22" t="s">
        <v>519</v>
      </c>
      <c r="AU171" s="222" t="s">
        <v>89</v>
      </c>
      <c r="AV171" s="15" t="s">
        <v>87</v>
      </c>
      <c r="AW171" s="15" t="s">
        <v>35</v>
      </c>
      <c r="AX171" s="15" t="s">
        <v>79</v>
      </c>
      <c r="AY171" s="222" t="s">
        <v>230</v>
      </c>
    </row>
    <row r="172" s="13" customFormat="1">
      <c r="A172" s="13"/>
      <c r="B172" s="205"/>
      <c r="C172" s="13"/>
      <c r="D172" s="191" t="s">
        <v>519</v>
      </c>
      <c r="E172" s="206" t="s">
        <v>1</v>
      </c>
      <c r="F172" s="207" t="s">
        <v>571</v>
      </c>
      <c r="G172" s="13"/>
      <c r="H172" s="208">
        <v>484</v>
      </c>
      <c r="I172" s="209"/>
      <c r="J172" s="13"/>
      <c r="K172" s="13"/>
      <c r="L172" s="205"/>
      <c r="M172" s="210"/>
      <c r="N172" s="211"/>
      <c r="O172" s="211"/>
      <c r="P172" s="211"/>
      <c r="Q172" s="211"/>
      <c r="R172" s="211"/>
      <c r="S172" s="211"/>
      <c r="T172" s="21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06" t="s">
        <v>519</v>
      </c>
      <c r="AU172" s="206" t="s">
        <v>89</v>
      </c>
      <c r="AV172" s="13" t="s">
        <v>89</v>
      </c>
      <c r="AW172" s="13" t="s">
        <v>35</v>
      </c>
      <c r="AX172" s="13" t="s">
        <v>79</v>
      </c>
      <c r="AY172" s="206" t="s">
        <v>230</v>
      </c>
    </row>
    <row r="173" s="13" customFormat="1">
      <c r="A173" s="13"/>
      <c r="B173" s="205"/>
      <c r="C173" s="13"/>
      <c r="D173" s="191" t="s">
        <v>519</v>
      </c>
      <c r="E173" s="206" t="s">
        <v>1</v>
      </c>
      <c r="F173" s="207" t="s">
        <v>572</v>
      </c>
      <c r="G173" s="13"/>
      <c r="H173" s="208">
        <v>3686.3000000000002</v>
      </c>
      <c r="I173" s="209"/>
      <c r="J173" s="13"/>
      <c r="K173" s="13"/>
      <c r="L173" s="205"/>
      <c r="M173" s="210"/>
      <c r="N173" s="211"/>
      <c r="O173" s="211"/>
      <c r="P173" s="211"/>
      <c r="Q173" s="211"/>
      <c r="R173" s="211"/>
      <c r="S173" s="211"/>
      <c r="T173" s="21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06" t="s">
        <v>519</v>
      </c>
      <c r="AU173" s="206" t="s">
        <v>89</v>
      </c>
      <c r="AV173" s="13" t="s">
        <v>89</v>
      </c>
      <c r="AW173" s="13" t="s">
        <v>35</v>
      </c>
      <c r="AX173" s="13" t="s">
        <v>79</v>
      </c>
      <c r="AY173" s="206" t="s">
        <v>230</v>
      </c>
    </row>
    <row r="174" s="13" customFormat="1">
      <c r="A174" s="13"/>
      <c r="B174" s="205"/>
      <c r="C174" s="13"/>
      <c r="D174" s="191" t="s">
        <v>519</v>
      </c>
      <c r="E174" s="206" t="s">
        <v>1</v>
      </c>
      <c r="F174" s="207" t="s">
        <v>573</v>
      </c>
      <c r="G174" s="13"/>
      <c r="H174" s="208">
        <v>432.80000000000001</v>
      </c>
      <c r="I174" s="209"/>
      <c r="J174" s="13"/>
      <c r="K174" s="13"/>
      <c r="L174" s="205"/>
      <c r="M174" s="210"/>
      <c r="N174" s="211"/>
      <c r="O174" s="211"/>
      <c r="P174" s="211"/>
      <c r="Q174" s="211"/>
      <c r="R174" s="211"/>
      <c r="S174" s="211"/>
      <c r="T174" s="21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06" t="s">
        <v>519</v>
      </c>
      <c r="AU174" s="206" t="s">
        <v>89</v>
      </c>
      <c r="AV174" s="13" t="s">
        <v>89</v>
      </c>
      <c r="AW174" s="13" t="s">
        <v>35</v>
      </c>
      <c r="AX174" s="13" t="s">
        <v>79</v>
      </c>
      <c r="AY174" s="206" t="s">
        <v>230</v>
      </c>
    </row>
    <row r="175" s="13" customFormat="1">
      <c r="A175" s="13"/>
      <c r="B175" s="205"/>
      <c r="C175" s="13"/>
      <c r="D175" s="191" t="s">
        <v>519</v>
      </c>
      <c r="E175" s="206" t="s">
        <v>1</v>
      </c>
      <c r="F175" s="207" t="s">
        <v>574</v>
      </c>
      <c r="G175" s="13"/>
      <c r="H175" s="208">
        <v>744.89999999999998</v>
      </c>
      <c r="I175" s="209"/>
      <c r="J175" s="13"/>
      <c r="K175" s="13"/>
      <c r="L175" s="205"/>
      <c r="M175" s="210"/>
      <c r="N175" s="211"/>
      <c r="O175" s="211"/>
      <c r="P175" s="211"/>
      <c r="Q175" s="211"/>
      <c r="R175" s="211"/>
      <c r="S175" s="211"/>
      <c r="T175" s="21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6" t="s">
        <v>519</v>
      </c>
      <c r="AU175" s="206" t="s">
        <v>89</v>
      </c>
      <c r="AV175" s="13" t="s">
        <v>89</v>
      </c>
      <c r="AW175" s="13" t="s">
        <v>35</v>
      </c>
      <c r="AX175" s="13" t="s">
        <v>79</v>
      </c>
      <c r="AY175" s="206" t="s">
        <v>230</v>
      </c>
    </row>
    <row r="176" s="13" customFormat="1">
      <c r="A176" s="13"/>
      <c r="B176" s="205"/>
      <c r="C176" s="13"/>
      <c r="D176" s="191" t="s">
        <v>519</v>
      </c>
      <c r="E176" s="206" t="s">
        <v>1</v>
      </c>
      <c r="F176" s="207" t="s">
        <v>575</v>
      </c>
      <c r="G176" s="13"/>
      <c r="H176" s="208">
        <v>70</v>
      </c>
      <c r="I176" s="209"/>
      <c r="J176" s="13"/>
      <c r="K176" s="13"/>
      <c r="L176" s="205"/>
      <c r="M176" s="210"/>
      <c r="N176" s="211"/>
      <c r="O176" s="211"/>
      <c r="P176" s="211"/>
      <c r="Q176" s="211"/>
      <c r="R176" s="211"/>
      <c r="S176" s="211"/>
      <c r="T176" s="21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06" t="s">
        <v>519</v>
      </c>
      <c r="AU176" s="206" t="s">
        <v>89</v>
      </c>
      <c r="AV176" s="13" t="s">
        <v>89</v>
      </c>
      <c r="AW176" s="13" t="s">
        <v>35</v>
      </c>
      <c r="AX176" s="13" t="s">
        <v>79</v>
      </c>
      <c r="AY176" s="206" t="s">
        <v>230</v>
      </c>
    </row>
    <row r="177" s="14" customFormat="1">
      <c r="A177" s="14"/>
      <c r="B177" s="213"/>
      <c r="C177" s="14"/>
      <c r="D177" s="191" t="s">
        <v>519</v>
      </c>
      <c r="E177" s="214" t="s">
        <v>1</v>
      </c>
      <c r="F177" s="215" t="s">
        <v>534</v>
      </c>
      <c r="G177" s="14"/>
      <c r="H177" s="216">
        <v>5418</v>
      </c>
      <c r="I177" s="217"/>
      <c r="J177" s="14"/>
      <c r="K177" s="14"/>
      <c r="L177" s="213"/>
      <c r="M177" s="218"/>
      <c r="N177" s="219"/>
      <c r="O177" s="219"/>
      <c r="P177" s="219"/>
      <c r="Q177" s="219"/>
      <c r="R177" s="219"/>
      <c r="S177" s="219"/>
      <c r="T177" s="220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14" t="s">
        <v>519</v>
      </c>
      <c r="AU177" s="214" t="s">
        <v>89</v>
      </c>
      <c r="AV177" s="14" t="s">
        <v>235</v>
      </c>
      <c r="AW177" s="14" t="s">
        <v>35</v>
      </c>
      <c r="AX177" s="14" t="s">
        <v>87</v>
      </c>
      <c r="AY177" s="214" t="s">
        <v>230</v>
      </c>
    </row>
    <row r="178" s="2" customFormat="1" ht="21.75" customHeight="1">
      <c r="A178" s="38"/>
      <c r="B178" s="177"/>
      <c r="C178" s="178" t="s">
        <v>264</v>
      </c>
      <c r="D178" s="178" t="s">
        <v>231</v>
      </c>
      <c r="E178" s="179" t="s">
        <v>576</v>
      </c>
      <c r="F178" s="180" t="s">
        <v>577</v>
      </c>
      <c r="G178" s="181" t="s">
        <v>578</v>
      </c>
      <c r="H178" s="182">
        <v>696.005</v>
      </c>
      <c r="I178" s="183"/>
      <c r="J178" s="184">
        <f>ROUND(I178*H178,2)</f>
        <v>0</v>
      </c>
      <c r="K178" s="180" t="s">
        <v>515</v>
      </c>
      <c r="L178" s="39"/>
      <c r="M178" s="185" t="s">
        <v>1</v>
      </c>
      <c r="N178" s="186" t="s">
        <v>44</v>
      </c>
      <c r="O178" s="77"/>
      <c r="P178" s="187">
        <f>O178*H178</f>
        <v>0</v>
      </c>
      <c r="Q178" s="187">
        <v>0</v>
      </c>
      <c r="R178" s="187">
        <f>Q178*H178</f>
        <v>0</v>
      </c>
      <c r="S178" s="187">
        <v>0</v>
      </c>
      <c r="T178" s="18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89" t="s">
        <v>235</v>
      </c>
      <c r="AT178" s="189" t="s">
        <v>231</v>
      </c>
      <c r="AU178" s="189" t="s">
        <v>89</v>
      </c>
      <c r="AY178" s="19" t="s">
        <v>230</v>
      </c>
      <c r="BE178" s="190">
        <f>IF(N178="základní",J178,0)</f>
        <v>0</v>
      </c>
      <c r="BF178" s="190">
        <f>IF(N178="snížená",J178,0)</f>
        <v>0</v>
      </c>
      <c r="BG178" s="190">
        <f>IF(N178="zákl. přenesená",J178,0)</f>
        <v>0</v>
      </c>
      <c r="BH178" s="190">
        <f>IF(N178="sníž. přenesená",J178,0)</f>
        <v>0</v>
      </c>
      <c r="BI178" s="190">
        <f>IF(N178="nulová",J178,0)</f>
        <v>0</v>
      </c>
      <c r="BJ178" s="19" t="s">
        <v>87</v>
      </c>
      <c r="BK178" s="190">
        <f>ROUND(I178*H178,2)</f>
        <v>0</v>
      </c>
      <c r="BL178" s="19" t="s">
        <v>235</v>
      </c>
      <c r="BM178" s="189" t="s">
        <v>579</v>
      </c>
    </row>
    <row r="179" s="2" customFormat="1">
      <c r="A179" s="38"/>
      <c r="B179" s="39"/>
      <c r="C179" s="38"/>
      <c r="D179" s="191" t="s">
        <v>237</v>
      </c>
      <c r="E179" s="38"/>
      <c r="F179" s="192" t="s">
        <v>580</v>
      </c>
      <c r="G179" s="38"/>
      <c r="H179" s="38"/>
      <c r="I179" s="193"/>
      <c r="J179" s="38"/>
      <c r="K179" s="38"/>
      <c r="L179" s="39"/>
      <c r="M179" s="194"/>
      <c r="N179" s="195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237</v>
      </c>
      <c r="AU179" s="19" t="s">
        <v>89</v>
      </c>
    </row>
    <row r="180" s="2" customFormat="1">
      <c r="A180" s="38"/>
      <c r="B180" s="39"/>
      <c r="C180" s="38"/>
      <c r="D180" s="199" t="s">
        <v>397</v>
      </c>
      <c r="E180" s="38"/>
      <c r="F180" s="200" t="s">
        <v>581</v>
      </c>
      <c r="G180" s="38"/>
      <c r="H180" s="38"/>
      <c r="I180" s="193"/>
      <c r="J180" s="38"/>
      <c r="K180" s="38"/>
      <c r="L180" s="39"/>
      <c r="M180" s="194"/>
      <c r="N180" s="195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397</v>
      </c>
      <c r="AU180" s="19" t="s">
        <v>89</v>
      </c>
    </row>
    <row r="181" s="2" customFormat="1">
      <c r="A181" s="38"/>
      <c r="B181" s="39"/>
      <c r="C181" s="38"/>
      <c r="D181" s="191" t="s">
        <v>279</v>
      </c>
      <c r="E181" s="38"/>
      <c r="F181" s="196" t="s">
        <v>582</v>
      </c>
      <c r="G181" s="38"/>
      <c r="H181" s="38"/>
      <c r="I181" s="193"/>
      <c r="J181" s="38"/>
      <c r="K181" s="38"/>
      <c r="L181" s="39"/>
      <c r="M181" s="194"/>
      <c r="N181" s="195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279</v>
      </c>
      <c r="AU181" s="19" t="s">
        <v>89</v>
      </c>
    </row>
    <row r="182" s="13" customFormat="1">
      <c r="A182" s="13"/>
      <c r="B182" s="205"/>
      <c r="C182" s="13"/>
      <c r="D182" s="191" t="s">
        <v>519</v>
      </c>
      <c r="E182" s="206" t="s">
        <v>1</v>
      </c>
      <c r="F182" s="207" t="s">
        <v>583</v>
      </c>
      <c r="G182" s="13"/>
      <c r="H182" s="208">
        <v>15.859</v>
      </c>
      <c r="I182" s="209"/>
      <c r="J182" s="13"/>
      <c r="K182" s="13"/>
      <c r="L182" s="205"/>
      <c r="M182" s="210"/>
      <c r="N182" s="211"/>
      <c r="O182" s="211"/>
      <c r="P182" s="211"/>
      <c r="Q182" s="211"/>
      <c r="R182" s="211"/>
      <c r="S182" s="211"/>
      <c r="T182" s="21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06" t="s">
        <v>519</v>
      </c>
      <c r="AU182" s="206" t="s">
        <v>89</v>
      </c>
      <c r="AV182" s="13" t="s">
        <v>89</v>
      </c>
      <c r="AW182" s="13" t="s">
        <v>35</v>
      </c>
      <c r="AX182" s="13" t="s">
        <v>79</v>
      </c>
      <c r="AY182" s="206" t="s">
        <v>230</v>
      </c>
    </row>
    <row r="183" s="13" customFormat="1">
      <c r="A183" s="13"/>
      <c r="B183" s="205"/>
      <c r="C183" s="13"/>
      <c r="D183" s="191" t="s">
        <v>519</v>
      </c>
      <c r="E183" s="206" t="s">
        <v>1</v>
      </c>
      <c r="F183" s="207" t="s">
        <v>584</v>
      </c>
      <c r="G183" s="13"/>
      <c r="H183" s="208">
        <v>29.359999999999999</v>
      </c>
      <c r="I183" s="209"/>
      <c r="J183" s="13"/>
      <c r="K183" s="13"/>
      <c r="L183" s="205"/>
      <c r="M183" s="210"/>
      <c r="N183" s="211"/>
      <c r="O183" s="211"/>
      <c r="P183" s="211"/>
      <c r="Q183" s="211"/>
      <c r="R183" s="211"/>
      <c r="S183" s="211"/>
      <c r="T183" s="21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06" t="s">
        <v>519</v>
      </c>
      <c r="AU183" s="206" t="s">
        <v>89</v>
      </c>
      <c r="AV183" s="13" t="s">
        <v>89</v>
      </c>
      <c r="AW183" s="13" t="s">
        <v>35</v>
      </c>
      <c r="AX183" s="13" t="s">
        <v>79</v>
      </c>
      <c r="AY183" s="206" t="s">
        <v>230</v>
      </c>
    </row>
    <row r="184" s="13" customFormat="1">
      <c r="A184" s="13"/>
      <c r="B184" s="205"/>
      <c r="C184" s="13"/>
      <c r="D184" s="191" t="s">
        <v>519</v>
      </c>
      <c r="E184" s="206" t="s">
        <v>1</v>
      </c>
      <c r="F184" s="207" t="s">
        <v>585</v>
      </c>
      <c r="G184" s="13"/>
      <c r="H184" s="208">
        <v>113.09999999999999</v>
      </c>
      <c r="I184" s="209"/>
      <c r="J184" s="13"/>
      <c r="K184" s="13"/>
      <c r="L184" s="205"/>
      <c r="M184" s="210"/>
      <c r="N184" s="211"/>
      <c r="O184" s="211"/>
      <c r="P184" s="211"/>
      <c r="Q184" s="211"/>
      <c r="R184" s="211"/>
      <c r="S184" s="211"/>
      <c r="T184" s="21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06" t="s">
        <v>519</v>
      </c>
      <c r="AU184" s="206" t="s">
        <v>89</v>
      </c>
      <c r="AV184" s="13" t="s">
        <v>89</v>
      </c>
      <c r="AW184" s="13" t="s">
        <v>35</v>
      </c>
      <c r="AX184" s="13" t="s">
        <v>79</v>
      </c>
      <c r="AY184" s="206" t="s">
        <v>230</v>
      </c>
    </row>
    <row r="185" s="13" customFormat="1">
      <c r="A185" s="13"/>
      <c r="B185" s="205"/>
      <c r="C185" s="13"/>
      <c r="D185" s="191" t="s">
        <v>519</v>
      </c>
      <c r="E185" s="206" t="s">
        <v>1</v>
      </c>
      <c r="F185" s="207" t="s">
        <v>586</v>
      </c>
      <c r="G185" s="13"/>
      <c r="H185" s="208">
        <v>426.38</v>
      </c>
      <c r="I185" s="209"/>
      <c r="J185" s="13"/>
      <c r="K185" s="13"/>
      <c r="L185" s="205"/>
      <c r="M185" s="210"/>
      <c r="N185" s="211"/>
      <c r="O185" s="211"/>
      <c r="P185" s="211"/>
      <c r="Q185" s="211"/>
      <c r="R185" s="211"/>
      <c r="S185" s="211"/>
      <c r="T185" s="21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06" t="s">
        <v>519</v>
      </c>
      <c r="AU185" s="206" t="s">
        <v>89</v>
      </c>
      <c r="AV185" s="13" t="s">
        <v>89</v>
      </c>
      <c r="AW185" s="13" t="s">
        <v>35</v>
      </c>
      <c r="AX185" s="13" t="s">
        <v>79</v>
      </c>
      <c r="AY185" s="206" t="s">
        <v>230</v>
      </c>
    </row>
    <row r="186" s="13" customFormat="1">
      <c r="A186" s="13"/>
      <c r="B186" s="205"/>
      <c r="C186" s="13"/>
      <c r="D186" s="191" t="s">
        <v>519</v>
      </c>
      <c r="E186" s="206" t="s">
        <v>1</v>
      </c>
      <c r="F186" s="207" t="s">
        <v>587</v>
      </c>
      <c r="G186" s="13"/>
      <c r="H186" s="208">
        <v>111.306</v>
      </c>
      <c r="I186" s="209"/>
      <c r="J186" s="13"/>
      <c r="K186" s="13"/>
      <c r="L186" s="205"/>
      <c r="M186" s="210"/>
      <c r="N186" s="211"/>
      <c r="O186" s="211"/>
      <c r="P186" s="211"/>
      <c r="Q186" s="211"/>
      <c r="R186" s="211"/>
      <c r="S186" s="211"/>
      <c r="T186" s="21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06" t="s">
        <v>519</v>
      </c>
      <c r="AU186" s="206" t="s">
        <v>89</v>
      </c>
      <c r="AV186" s="13" t="s">
        <v>89</v>
      </c>
      <c r="AW186" s="13" t="s">
        <v>35</v>
      </c>
      <c r="AX186" s="13" t="s">
        <v>79</v>
      </c>
      <c r="AY186" s="206" t="s">
        <v>230</v>
      </c>
    </row>
    <row r="187" s="14" customFormat="1">
      <c r="A187" s="14"/>
      <c r="B187" s="213"/>
      <c r="C187" s="14"/>
      <c r="D187" s="191" t="s">
        <v>519</v>
      </c>
      <c r="E187" s="214" t="s">
        <v>1</v>
      </c>
      <c r="F187" s="215" t="s">
        <v>534</v>
      </c>
      <c r="G187" s="14"/>
      <c r="H187" s="216">
        <v>696.005</v>
      </c>
      <c r="I187" s="217"/>
      <c r="J187" s="14"/>
      <c r="K187" s="14"/>
      <c r="L187" s="213"/>
      <c r="M187" s="218"/>
      <c r="N187" s="219"/>
      <c r="O187" s="219"/>
      <c r="P187" s="219"/>
      <c r="Q187" s="219"/>
      <c r="R187" s="219"/>
      <c r="S187" s="219"/>
      <c r="T187" s="220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14" t="s">
        <v>519</v>
      </c>
      <c r="AU187" s="214" t="s">
        <v>89</v>
      </c>
      <c r="AV187" s="14" t="s">
        <v>235</v>
      </c>
      <c r="AW187" s="14" t="s">
        <v>35</v>
      </c>
      <c r="AX187" s="14" t="s">
        <v>87</v>
      </c>
      <c r="AY187" s="214" t="s">
        <v>230</v>
      </c>
    </row>
    <row r="188" s="2" customFormat="1" ht="24.15" customHeight="1">
      <c r="A188" s="38"/>
      <c r="B188" s="177"/>
      <c r="C188" s="178" t="s">
        <v>268</v>
      </c>
      <c r="D188" s="178" t="s">
        <v>231</v>
      </c>
      <c r="E188" s="179" t="s">
        <v>588</v>
      </c>
      <c r="F188" s="180" t="s">
        <v>589</v>
      </c>
      <c r="G188" s="181" t="s">
        <v>578</v>
      </c>
      <c r="H188" s="182">
        <v>838.55600000000004</v>
      </c>
      <c r="I188" s="183"/>
      <c r="J188" s="184">
        <f>ROUND(I188*H188,2)</f>
        <v>0</v>
      </c>
      <c r="K188" s="180" t="s">
        <v>515</v>
      </c>
      <c r="L188" s="39"/>
      <c r="M188" s="185" t="s">
        <v>1</v>
      </c>
      <c r="N188" s="186" t="s">
        <v>44</v>
      </c>
      <c r="O188" s="77"/>
      <c r="P188" s="187">
        <f>O188*H188</f>
        <v>0</v>
      </c>
      <c r="Q188" s="187">
        <v>0</v>
      </c>
      <c r="R188" s="187">
        <f>Q188*H188</f>
        <v>0</v>
      </c>
      <c r="S188" s="187">
        <v>0</v>
      </c>
      <c r="T188" s="18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89" t="s">
        <v>235</v>
      </c>
      <c r="AT188" s="189" t="s">
        <v>231</v>
      </c>
      <c r="AU188" s="189" t="s">
        <v>89</v>
      </c>
      <c r="AY188" s="19" t="s">
        <v>230</v>
      </c>
      <c r="BE188" s="190">
        <f>IF(N188="základní",J188,0)</f>
        <v>0</v>
      </c>
      <c r="BF188" s="190">
        <f>IF(N188="snížená",J188,0)</f>
        <v>0</v>
      </c>
      <c r="BG188" s="190">
        <f>IF(N188="zákl. přenesená",J188,0)</f>
        <v>0</v>
      </c>
      <c r="BH188" s="190">
        <f>IF(N188="sníž. přenesená",J188,0)</f>
        <v>0</v>
      </c>
      <c r="BI188" s="190">
        <f>IF(N188="nulová",J188,0)</f>
        <v>0</v>
      </c>
      <c r="BJ188" s="19" t="s">
        <v>87</v>
      </c>
      <c r="BK188" s="190">
        <f>ROUND(I188*H188,2)</f>
        <v>0</v>
      </c>
      <c r="BL188" s="19" t="s">
        <v>235</v>
      </c>
      <c r="BM188" s="189" t="s">
        <v>590</v>
      </c>
    </row>
    <row r="189" s="2" customFormat="1">
      <c r="A189" s="38"/>
      <c r="B189" s="39"/>
      <c r="C189" s="38"/>
      <c r="D189" s="191" t="s">
        <v>237</v>
      </c>
      <c r="E189" s="38"/>
      <c r="F189" s="192" t="s">
        <v>591</v>
      </c>
      <c r="G189" s="38"/>
      <c r="H189" s="38"/>
      <c r="I189" s="193"/>
      <c r="J189" s="38"/>
      <c r="K189" s="38"/>
      <c r="L189" s="39"/>
      <c r="M189" s="194"/>
      <c r="N189" s="195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237</v>
      </c>
      <c r="AU189" s="19" t="s">
        <v>89</v>
      </c>
    </row>
    <row r="190" s="2" customFormat="1">
      <c r="A190" s="38"/>
      <c r="B190" s="39"/>
      <c r="C190" s="38"/>
      <c r="D190" s="199" t="s">
        <v>397</v>
      </c>
      <c r="E190" s="38"/>
      <c r="F190" s="200" t="s">
        <v>592</v>
      </c>
      <c r="G190" s="38"/>
      <c r="H190" s="38"/>
      <c r="I190" s="193"/>
      <c r="J190" s="38"/>
      <c r="K190" s="38"/>
      <c r="L190" s="39"/>
      <c r="M190" s="194"/>
      <c r="N190" s="195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397</v>
      </c>
      <c r="AU190" s="19" t="s">
        <v>89</v>
      </c>
    </row>
    <row r="191" s="13" customFormat="1">
      <c r="A191" s="13"/>
      <c r="B191" s="205"/>
      <c r="C191" s="13"/>
      <c r="D191" s="191" t="s">
        <v>519</v>
      </c>
      <c r="E191" s="206" t="s">
        <v>1</v>
      </c>
      <c r="F191" s="207" t="s">
        <v>593</v>
      </c>
      <c r="G191" s="13"/>
      <c r="H191" s="208">
        <v>315</v>
      </c>
      <c r="I191" s="209"/>
      <c r="J191" s="13"/>
      <c r="K191" s="13"/>
      <c r="L191" s="205"/>
      <c r="M191" s="210"/>
      <c r="N191" s="211"/>
      <c r="O191" s="211"/>
      <c r="P191" s="211"/>
      <c r="Q191" s="211"/>
      <c r="R191" s="211"/>
      <c r="S191" s="211"/>
      <c r="T191" s="21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6" t="s">
        <v>519</v>
      </c>
      <c r="AU191" s="206" t="s">
        <v>89</v>
      </c>
      <c r="AV191" s="13" t="s">
        <v>89</v>
      </c>
      <c r="AW191" s="13" t="s">
        <v>35</v>
      </c>
      <c r="AX191" s="13" t="s">
        <v>79</v>
      </c>
      <c r="AY191" s="206" t="s">
        <v>230</v>
      </c>
    </row>
    <row r="192" s="13" customFormat="1">
      <c r="A192" s="13"/>
      <c r="B192" s="205"/>
      <c r="C192" s="13"/>
      <c r="D192" s="191" t="s">
        <v>519</v>
      </c>
      <c r="E192" s="206" t="s">
        <v>1</v>
      </c>
      <c r="F192" s="207" t="s">
        <v>594</v>
      </c>
      <c r="G192" s="13"/>
      <c r="H192" s="208">
        <v>2</v>
      </c>
      <c r="I192" s="209"/>
      <c r="J192" s="13"/>
      <c r="K192" s="13"/>
      <c r="L192" s="205"/>
      <c r="M192" s="210"/>
      <c r="N192" s="211"/>
      <c r="O192" s="211"/>
      <c r="P192" s="211"/>
      <c r="Q192" s="211"/>
      <c r="R192" s="211"/>
      <c r="S192" s="211"/>
      <c r="T192" s="21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06" t="s">
        <v>519</v>
      </c>
      <c r="AU192" s="206" t="s">
        <v>89</v>
      </c>
      <c r="AV192" s="13" t="s">
        <v>89</v>
      </c>
      <c r="AW192" s="13" t="s">
        <v>35</v>
      </c>
      <c r="AX192" s="13" t="s">
        <v>79</v>
      </c>
      <c r="AY192" s="206" t="s">
        <v>230</v>
      </c>
    </row>
    <row r="193" s="13" customFormat="1">
      <c r="A193" s="13"/>
      <c r="B193" s="205"/>
      <c r="C193" s="13"/>
      <c r="D193" s="191" t="s">
        <v>519</v>
      </c>
      <c r="E193" s="206" t="s">
        <v>1</v>
      </c>
      <c r="F193" s="207" t="s">
        <v>595</v>
      </c>
      <c r="G193" s="13"/>
      <c r="H193" s="208">
        <v>241.59999999999999</v>
      </c>
      <c r="I193" s="209"/>
      <c r="J193" s="13"/>
      <c r="K193" s="13"/>
      <c r="L193" s="205"/>
      <c r="M193" s="210"/>
      <c r="N193" s="211"/>
      <c r="O193" s="211"/>
      <c r="P193" s="211"/>
      <c r="Q193" s="211"/>
      <c r="R193" s="211"/>
      <c r="S193" s="211"/>
      <c r="T193" s="21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06" t="s">
        <v>519</v>
      </c>
      <c r="AU193" s="206" t="s">
        <v>89</v>
      </c>
      <c r="AV193" s="13" t="s">
        <v>89</v>
      </c>
      <c r="AW193" s="13" t="s">
        <v>35</v>
      </c>
      <c r="AX193" s="13" t="s">
        <v>79</v>
      </c>
      <c r="AY193" s="206" t="s">
        <v>230</v>
      </c>
    </row>
    <row r="194" s="13" customFormat="1">
      <c r="A194" s="13"/>
      <c r="B194" s="205"/>
      <c r="C194" s="13"/>
      <c r="D194" s="191" t="s">
        <v>519</v>
      </c>
      <c r="E194" s="206" t="s">
        <v>1</v>
      </c>
      <c r="F194" s="207" t="s">
        <v>596</v>
      </c>
      <c r="G194" s="13"/>
      <c r="H194" s="208">
        <v>81.956000000000003</v>
      </c>
      <c r="I194" s="209"/>
      <c r="J194" s="13"/>
      <c r="K194" s="13"/>
      <c r="L194" s="205"/>
      <c r="M194" s="210"/>
      <c r="N194" s="211"/>
      <c r="O194" s="211"/>
      <c r="P194" s="211"/>
      <c r="Q194" s="211"/>
      <c r="R194" s="211"/>
      <c r="S194" s="211"/>
      <c r="T194" s="21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06" t="s">
        <v>519</v>
      </c>
      <c r="AU194" s="206" t="s">
        <v>89</v>
      </c>
      <c r="AV194" s="13" t="s">
        <v>89</v>
      </c>
      <c r="AW194" s="13" t="s">
        <v>35</v>
      </c>
      <c r="AX194" s="13" t="s">
        <v>79</v>
      </c>
      <c r="AY194" s="206" t="s">
        <v>230</v>
      </c>
    </row>
    <row r="195" s="13" customFormat="1">
      <c r="A195" s="13"/>
      <c r="B195" s="205"/>
      <c r="C195" s="13"/>
      <c r="D195" s="191" t="s">
        <v>519</v>
      </c>
      <c r="E195" s="206" t="s">
        <v>1</v>
      </c>
      <c r="F195" s="207" t="s">
        <v>597</v>
      </c>
      <c r="G195" s="13"/>
      <c r="H195" s="208">
        <v>59.200000000000003</v>
      </c>
      <c r="I195" s="209"/>
      <c r="J195" s="13"/>
      <c r="K195" s="13"/>
      <c r="L195" s="205"/>
      <c r="M195" s="210"/>
      <c r="N195" s="211"/>
      <c r="O195" s="211"/>
      <c r="P195" s="211"/>
      <c r="Q195" s="211"/>
      <c r="R195" s="211"/>
      <c r="S195" s="211"/>
      <c r="T195" s="21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06" t="s">
        <v>519</v>
      </c>
      <c r="AU195" s="206" t="s">
        <v>89</v>
      </c>
      <c r="AV195" s="13" t="s">
        <v>89</v>
      </c>
      <c r="AW195" s="13" t="s">
        <v>35</v>
      </c>
      <c r="AX195" s="13" t="s">
        <v>79</v>
      </c>
      <c r="AY195" s="206" t="s">
        <v>230</v>
      </c>
    </row>
    <row r="196" s="13" customFormat="1">
      <c r="A196" s="13"/>
      <c r="B196" s="205"/>
      <c r="C196" s="13"/>
      <c r="D196" s="191" t="s">
        <v>519</v>
      </c>
      <c r="E196" s="206" t="s">
        <v>1</v>
      </c>
      <c r="F196" s="207" t="s">
        <v>598</v>
      </c>
      <c r="G196" s="13"/>
      <c r="H196" s="208">
        <v>138.80000000000001</v>
      </c>
      <c r="I196" s="209"/>
      <c r="J196" s="13"/>
      <c r="K196" s="13"/>
      <c r="L196" s="205"/>
      <c r="M196" s="210"/>
      <c r="N196" s="211"/>
      <c r="O196" s="211"/>
      <c r="P196" s="211"/>
      <c r="Q196" s="211"/>
      <c r="R196" s="211"/>
      <c r="S196" s="211"/>
      <c r="T196" s="21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06" t="s">
        <v>519</v>
      </c>
      <c r="AU196" s="206" t="s">
        <v>89</v>
      </c>
      <c r="AV196" s="13" t="s">
        <v>89</v>
      </c>
      <c r="AW196" s="13" t="s">
        <v>35</v>
      </c>
      <c r="AX196" s="13" t="s">
        <v>79</v>
      </c>
      <c r="AY196" s="206" t="s">
        <v>230</v>
      </c>
    </row>
    <row r="197" s="14" customFormat="1">
      <c r="A197" s="14"/>
      <c r="B197" s="213"/>
      <c r="C197" s="14"/>
      <c r="D197" s="191" t="s">
        <v>519</v>
      </c>
      <c r="E197" s="214" t="s">
        <v>1</v>
      </c>
      <c r="F197" s="215" t="s">
        <v>534</v>
      </c>
      <c r="G197" s="14"/>
      <c r="H197" s="216">
        <v>838.55600000000004</v>
      </c>
      <c r="I197" s="217"/>
      <c r="J197" s="14"/>
      <c r="K197" s="14"/>
      <c r="L197" s="213"/>
      <c r="M197" s="218"/>
      <c r="N197" s="219"/>
      <c r="O197" s="219"/>
      <c r="P197" s="219"/>
      <c r="Q197" s="219"/>
      <c r="R197" s="219"/>
      <c r="S197" s="219"/>
      <c r="T197" s="22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14" t="s">
        <v>519</v>
      </c>
      <c r="AU197" s="214" t="s">
        <v>89</v>
      </c>
      <c r="AV197" s="14" t="s">
        <v>235</v>
      </c>
      <c r="AW197" s="14" t="s">
        <v>35</v>
      </c>
      <c r="AX197" s="14" t="s">
        <v>87</v>
      </c>
      <c r="AY197" s="214" t="s">
        <v>230</v>
      </c>
    </row>
    <row r="198" s="2" customFormat="1" ht="24.15" customHeight="1">
      <c r="A198" s="38"/>
      <c r="B198" s="177"/>
      <c r="C198" s="178" t="s">
        <v>272</v>
      </c>
      <c r="D198" s="178" t="s">
        <v>231</v>
      </c>
      <c r="E198" s="179" t="s">
        <v>599</v>
      </c>
      <c r="F198" s="180" t="s">
        <v>600</v>
      </c>
      <c r="G198" s="181" t="s">
        <v>578</v>
      </c>
      <c r="H198" s="182">
        <v>479.21199999999999</v>
      </c>
      <c r="I198" s="183"/>
      <c r="J198" s="184">
        <f>ROUND(I198*H198,2)</f>
        <v>0</v>
      </c>
      <c r="K198" s="180" t="s">
        <v>515</v>
      </c>
      <c r="L198" s="39"/>
      <c r="M198" s="185" t="s">
        <v>1</v>
      </c>
      <c r="N198" s="186" t="s">
        <v>44</v>
      </c>
      <c r="O198" s="77"/>
      <c r="P198" s="187">
        <f>O198*H198</f>
        <v>0</v>
      </c>
      <c r="Q198" s="187">
        <v>0</v>
      </c>
      <c r="R198" s="187">
        <f>Q198*H198</f>
        <v>0</v>
      </c>
      <c r="S198" s="187">
        <v>0</v>
      </c>
      <c r="T198" s="188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89" t="s">
        <v>235</v>
      </c>
      <c r="AT198" s="189" t="s">
        <v>231</v>
      </c>
      <c r="AU198" s="189" t="s">
        <v>89</v>
      </c>
      <c r="AY198" s="19" t="s">
        <v>230</v>
      </c>
      <c r="BE198" s="190">
        <f>IF(N198="základní",J198,0)</f>
        <v>0</v>
      </c>
      <c r="BF198" s="190">
        <f>IF(N198="snížená",J198,0)</f>
        <v>0</v>
      </c>
      <c r="BG198" s="190">
        <f>IF(N198="zákl. přenesená",J198,0)</f>
        <v>0</v>
      </c>
      <c r="BH198" s="190">
        <f>IF(N198="sníž. přenesená",J198,0)</f>
        <v>0</v>
      </c>
      <c r="BI198" s="190">
        <f>IF(N198="nulová",J198,0)</f>
        <v>0</v>
      </c>
      <c r="BJ198" s="19" t="s">
        <v>87</v>
      </c>
      <c r="BK198" s="190">
        <f>ROUND(I198*H198,2)</f>
        <v>0</v>
      </c>
      <c r="BL198" s="19" t="s">
        <v>235</v>
      </c>
      <c r="BM198" s="189" t="s">
        <v>601</v>
      </c>
    </row>
    <row r="199" s="2" customFormat="1">
      <c r="A199" s="38"/>
      <c r="B199" s="39"/>
      <c r="C199" s="38"/>
      <c r="D199" s="191" t="s">
        <v>237</v>
      </c>
      <c r="E199" s="38"/>
      <c r="F199" s="192" t="s">
        <v>602</v>
      </c>
      <c r="G199" s="38"/>
      <c r="H199" s="38"/>
      <c r="I199" s="193"/>
      <c r="J199" s="38"/>
      <c r="K199" s="38"/>
      <c r="L199" s="39"/>
      <c r="M199" s="194"/>
      <c r="N199" s="195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237</v>
      </c>
      <c r="AU199" s="19" t="s">
        <v>89</v>
      </c>
    </row>
    <row r="200" s="2" customFormat="1">
      <c r="A200" s="38"/>
      <c r="B200" s="39"/>
      <c r="C200" s="38"/>
      <c r="D200" s="199" t="s">
        <v>397</v>
      </c>
      <c r="E200" s="38"/>
      <c r="F200" s="200" t="s">
        <v>603</v>
      </c>
      <c r="G200" s="38"/>
      <c r="H200" s="38"/>
      <c r="I200" s="193"/>
      <c r="J200" s="38"/>
      <c r="K200" s="38"/>
      <c r="L200" s="39"/>
      <c r="M200" s="194"/>
      <c r="N200" s="195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397</v>
      </c>
      <c r="AU200" s="19" t="s">
        <v>89</v>
      </c>
    </row>
    <row r="201" s="13" customFormat="1">
      <c r="A201" s="13"/>
      <c r="B201" s="205"/>
      <c r="C201" s="13"/>
      <c r="D201" s="191" t="s">
        <v>519</v>
      </c>
      <c r="E201" s="206" t="s">
        <v>1</v>
      </c>
      <c r="F201" s="207" t="s">
        <v>604</v>
      </c>
      <c r="G201" s="13"/>
      <c r="H201" s="208">
        <v>211.40000000000001</v>
      </c>
      <c r="I201" s="209"/>
      <c r="J201" s="13"/>
      <c r="K201" s="13"/>
      <c r="L201" s="205"/>
      <c r="M201" s="210"/>
      <c r="N201" s="211"/>
      <c r="O201" s="211"/>
      <c r="P201" s="211"/>
      <c r="Q201" s="211"/>
      <c r="R201" s="211"/>
      <c r="S201" s="211"/>
      <c r="T201" s="21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06" t="s">
        <v>519</v>
      </c>
      <c r="AU201" s="206" t="s">
        <v>89</v>
      </c>
      <c r="AV201" s="13" t="s">
        <v>89</v>
      </c>
      <c r="AW201" s="13" t="s">
        <v>35</v>
      </c>
      <c r="AX201" s="13" t="s">
        <v>79</v>
      </c>
      <c r="AY201" s="206" t="s">
        <v>230</v>
      </c>
    </row>
    <row r="202" s="13" customFormat="1">
      <c r="A202" s="13"/>
      <c r="B202" s="205"/>
      <c r="C202" s="13"/>
      <c r="D202" s="191" t="s">
        <v>519</v>
      </c>
      <c r="E202" s="206" t="s">
        <v>1</v>
      </c>
      <c r="F202" s="207" t="s">
        <v>605</v>
      </c>
      <c r="G202" s="13"/>
      <c r="H202" s="208">
        <v>71.712000000000003</v>
      </c>
      <c r="I202" s="209"/>
      <c r="J202" s="13"/>
      <c r="K202" s="13"/>
      <c r="L202" s="205"/>
      <c r="M202" s="210"/>
      <c r="N202" s="211"/>
      <c r="O202" s="211"/>
      <c r="P202" s="211"/>
      <c r="Q202" s="211"/>
      <c r="R202" s="211"/>
      <c r="S202" s="211"/>
      <c r="T202" s="21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06" t="s">
        <v>519</v>
      </c>
      <c r="AU202" s="206" t="s">
        <v>89</v>
      </c>
      <c r="AV202" s="13" t="s">
        <v>89</v>
      </c>
      <c r="AW202" s="13" t="s">
        <v>35</v>
      </c>
      <c r="AX202" s="13" t="s">
        <v>79</v>
      </c>
      <c r="AY202" s="206" t="s">
        <v>230</v>
      </c>
    </row>
    <row r="203" s="13" customFormat="1">
      <c r="A203" s="13"/>
      <c r="B203" s="205"/>
      <c r="C203" s="13"/>
      <c r="D203" s="191" t="s">
        <v>519</v>
      </c>
      <c r="E203" s="206" t="s">
        <v>1</v>
      </c>
      <c r="F203" s="207" t="s">
        <v>606</v>
      </c>
      <c r="G203" s="13"/>
      <c r="H203" s="208">
        <v>58.799999999999997</v>
      </c>
      <c r="I203" s="209"/>
      <c r="J203" s="13"/>
      <c r="K203" s="13"/>
      <c r="L203" s="205"/>
      <c r="M203" s="210"/>
      <c r="N203" s="211"/>
      <c r="O203" s="211"/>
      <c r="P203" s="211"/>
      <c r="Q203" s="211"/>
      <c r="R203" s="211"/>
      <c r="S203" s="211"/>
      <c r="T203" s="21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06" t="s">
        <v>519</v>
      </c>
      <c r="AU203" s="206" t="s">
        <v>89</v>
      </c>
      <c r="AV203" s="13" t="s">
        <v>89</v>
      </c>
      <c r="AW203" s="13" t="s">
        <v>35</v>
      </c>
      <c r="AX203" s="13" t="s">
        <v>79</v>
      </c>
      <c r="AY203" s="206" t="s">
        <v>230</v>
      </c>
    </row>
    <row r="204" s="13" customFormat="1">
      <c r="A204" s="13"/>
      <c r="B204" s="205"/>
      <c r="C204" s="13"/>
      <c r="D204" s="191" t="s">
        <v>519</v>
      </c>
      <c r="E204" s="206" t="s">
        <v>1</v>
      </c>
      <c r="F204" s="207" t="s">
        <v>607</v>
      </c>
      <c r="G204" s="13"/>
      <c r="H204" s="208">
        <v>137.30000000000001</v>
      </c>
      <c r="I204" s="209"/>
      <c r="J204" s="13"/>
      <c r="K204" s="13"/>
      <c r="L204" s="205"/>
      <c r="M204" s="210"/>
      <c r="N204" s="211"/>
      <c r="O204" s="211"/>
      <c r="P204" s="211"/>
      <c r="Q204" s="211"/>
      <c r="R204" s="211"/>
      <c r="S204" s="211"/>
      <c r="T204" s="21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06" t="s">
        <v>519</v>
      </c>
      <c r="AU204" s="206" t="s">
        <v>89</v>
      </c>
      <c r="AV204" s="13" t="s">
        <v>89</v>
      </c>
      <c r="AW204" s="13" t="s">
        <v>35</v>
      </c>
      <c r="AX204" s="13" t="s">
        <v>79</v>
      </c>
      <c r="AY204" s="206" t="s">
        <v>230</v>
      </c>
    </row>
    <row r="205" s="14" customFormat="1">
      <c r="A205" s="14"/>
      <c r="B205" s="213"/>
      <c r="C205" s="14"/>
      <c r="D205" s="191" t="s">
        <v>519</v>
      </c>
      <c r="E205" s="214" t="s">
        <v>1</v>
      </c>
      <c r="F205" s="215" t="s">
        <v>534</v>
      </c>
      <c r="G205" s="14"/>
      <c r="H205" s="216">
        <v>479.21199999999999</v>
      </c>
      <c r="I205" s="217"/>
      <c r="J205" s="14"/>
      <c r="K205" s="14"/>
      <c r="L205" s="213"/>
      <c r="M205" s="218"/>
      <c r="N205" s="219"/>
      <c r="O205" s="219"/>
      <c r="P205" s="219"/>
      <c r="Q205" s="219"/>
      <c r="R205" s="219"/>
      <c r="S205" s="219"/>
      <c r="T205" s="220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14" t="s">
        <v>519</v>
      </c>
      <c r="AU205" s="214" t="s">
        <v>89</v>
      </c>
      <c r="AV205" s="14" t="s">
        <v>235</v>
      </c>
      <c r="AW205" s="14" t="s">
        <v>35</v>
      </c>
      <c r="AX205" s="14" t="s">
        <v>87</v>
      </c>
      <c r="AY205" s="214" t="s">
        <v>230</v>
      </c>
    </row>
    <row r="206" s="2" customFormat="1" ht="24.15" customHeight="1">
      <c r="A206" s="38"/>
      <c r="B206" s="177"/>
      <c r="C206" s="178" t="s">
        <v>8</v>
      </c>
      <c r="D206" s="178" t="s">
        <v>231</v>
      </c>
      <c r="E206" s="179" t="s">
        <v>608</v>
      </c>
      <c r="F206" s="180" t="s">
        <v>609</v>
      </c>
      <c r="G206" s="181" t="s">
        <v>578</v>
      </c>
      <c r="H206" s="182">
        <v>394.52300000000002</v>
      </c>
      <c r="I206" s="183"/>
      <c r="J206" s="184">
        <f>ROUND(I206*H206,2)</f>
        <v>0</v>
      </c>
      <c r="K206" s="180" t="s">
        <v>515</v>
      </c>
      <c r="L206" s="39"/>
      <c r="M206" s="185" t="s">
        <v>1</v>
      </c>
      <c r="N206" s="186" t="s">
        <v>44</v>
      </c>
      <c r="O206" s="77"/>
      <c r="P206" s="187">
        <f>O206*H206</f>
        <v>0</v>
      </c>
      <c r="Q206" s="187">
        <v>0</v>
      </c>
      <c r="R206" s="187">
        <f>Q206*H206</f>
        <v>0</v>
      </c>
      <c r="S206" s="187">
        <v>0</v>
      </c>
      <c r="T206" s="188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89" t="s">
        <v>235</v>
      </c>
      <c r="AT206" s="189" t="s">
        <v>231</v>
      </c>
      <c r="AU206" s="189" t="s">
        <v>89</v>
      </c>
      <c r="AY206" s="19" t="s">
        <v>230</v>
      </c>
      <c r="BE206" s="190">
        <f>IF(N206="základní",J206,0)</f>
        <v>0</v>
      </c>
      <c r="BF206" s="190">
        <f>IF(N206="snížená",J206,0)</f>
        <v>0</v>
      </c>
      <c r="BG206" s="190">
        <f>IF(N206="zákl. přenesená",J206,0)</f>
        <v>0</v>
      </c>
      <c r="BH206" s="190">
        <f>IF(N206="sníž. přenesená",J206,0)</f>
        <v>0</v>
      </c>
      <c r="BI206" s="190">
        <f>IF(N206="nulová",J206,0)</f>
        <v>0</v>
      </c>
      <c r="BJ206" s="19" t="s">
        <v>87</v>
      </c>
      <c r="BK206" s="190">
        <f>ROUND(I206*H206,2)</f>
        <v>0</v>
      </c>
      <c r="BL206" s="19" t="s">
        <v>235</v>
      </c>
      <c r="BM206" s="189" t="s">
        <v>610</v>
      </c>
    </row>
    <row r="207" s="2" customFormat="1">
      <c r="A207" s="38"/>
      <c r="B207" s="39"/>
      <c r="C207" s="38"/>
      <c r="D207" s="191" t="s">
        <v>237</v>
      </c>
      <c r="E207" s="38"/>
      <c r="F207" s="192" t="s">
        <v>611</v>
      </c>
      <c r="G207" s="38"/>
      <c r="H207" s="38"/>
      <c r="I207" s="193"/>
      <c r="J207" s="38"/>
      <c r="K207" s="38"/>
      <c r="L207" s="39"/>
      <c r="M207" s="194"/>
      <c r="N207" s="195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237</v>
      </c>
      <c r="AU207" s="19" t="s">
        <v>89</v>
      </c>
    </row>
    <row r="208" s="2" customFormat="1">
      <c r="A208" s="38"/>
      <c r="B208" s="39"/>
      <c r="C208" s="38"/>
      <c r="D208" s="199" t="s">
        <v>397</v>
      </c>
      <c r="E208" s="38"/>
      <c r="F208" s="200" t="s">
        <v>612</v>
      </c>
      <c r="G208" s="38"/>
      <c r="H208" s="38"/>
      <c r="I208" s="193"/>
      <c r="J208" s="38"/>
      <c r="K208" s="38"/>
      <c r="L208" s="39"/>
      <c r="M208" s="194"/>
      <c r="N208" s="195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397</v>
      </c>
      <c r="AU208" s="19" t="s">
        <v>89</v>
      </c>
    </row>
    <row r="209" s="13" customFormat="1">
      <c r="A209" s="13"/>
      <c r="B209" s="205"/>
      <c r="C209" s="13"/>
      <c r="D209" s="191" t="s">
        <v>519</v>
      </c>
      <c r="E209" s="206" t="s">
        <v>1</v>
      </c>
      <c r="F209" s="207" t="s">
        <v>613</v>
      </c>
      <c r="G209" s="13"/>
      <c r="H209" s="208">
        <v>151</v>
      </c>
      <c r="I209" s="209"/>
      <c r="J209" s="13"/>
      <c r="K209" s="13"/>
      <c r="L209" s="205"/>
      <c r="M209" s="210"/>
      <c r="N209" s="211"/>
      <c r="O209" s="211"/>
      <c r="P209" s="211"/>
      <c r="Q209" s="211"/>
      <c r="R209" s="211"/>
      <c r="S209" s="211"/>
      <c r="T209" s="21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06" t="s">
        <v>519</v>
      </c>
      <c r="AU209" s="206" t="s">
        <v>89</v>
      </c>
      <c r="AV209" s="13" t="s">
        <v>89</v>
      </c>
      <c r="AW209" s="13" t="s">
        <v>35</v>
      </c>
      <c r="AX209" s="13" t="s">
        <v>79</v>
      </c>
      <c r="AY209" s="206" t="s">
        <v>230</v>
      </c>
    </row>
    <row r="210" s="13" customFormat="1">
      <c r="A210" s="13"/>
      <c r="B210" s="205"/>
      <c r="C210" s="13"/>
      <c r="D210" s="191" t="s">
        <v>519</v>
      </c>
      <c r="E210" s="206" t="s">
        <v>1</v>
      </c>
      <c r="F210" s="207" t="s">
        <v>614</v>
      </c>
      <c r="G210" s="13"/>
      <c r="H210" s="208">
        <v>51.222999999999999</v>
      </c>
      <c r="I210" s="209"/>
      <c r="J210" s="13"/>
      <c r="K210" s="13"/>
      <c r="L210" s="205"/>
      <c r="M210" s="210"/>
      <c r="N210" s="211"/>
      <c r="O210" s="211"/>
      <c r="P210" s="211"/>
      <c r="Q210" s="211"/>
      <c r="R210" s="211"/>
      <c r="S210" s="211"/>
      <c r="T210" s="21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6" t="s">
        <v>519</v>
      </c>
      <c r="AU210" s="206" t="s">
        <v>89</v>
      </c>
      <c r="AV210" s="13" t="s">
        <v>89</v>
      </c>
      <c r="AW210" s="13" t="s">
        <v>35</v>
      </c>
      <c r="AX210" s="13" t="s">
        <v>79</v>
      </c>
      <c r="AY210" s="206" t="s">
        <v>230</v>
      </c>
    </row>
    <row r="211" s="13" customFormat="1">
      <c r="A211" s="13"/>
      <c r="B211" s="205"/>
      <c r="C211" s="13"/>
      <c r="D211" s="191" t="s">
        <v>519</v>
      </c>
      <c r="E211" s="206" t="s">
        <v>1</v>
      </c>
      <c r="F211" s="207" t="s">
        <v>615</v>
      </c>
      <c r="G211" s="13"/>
      <c r="H211" s="208">
        <v>58</v>
      </c>
      <c r="I211" s="209"/>
      <c r="J211" s="13"/>
      <c r="K211" s="13"/>
      <c r="L211" s="205"/>
      <c r="M211" s="210"/>
      <c r="N211" s="211"/>
      <c r="O211" s="211"/>
      <c r="P211" s="211"/>
      <c r="Q211" s="211"/>
      <c r="R211" s="211"/>
      <c r="S211" s="211"/>
      <c r="T211" s="21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06" t="s">
        <v>519</v>
      </c>
      <c r="AU211" s="206" t="s">
        <v>89</v>
      </c>
      <c r="AV211" s="13" t="s">
        <v>89</v>
      </c>
      <c r="AW211" s="13" t="s">
        <v>35</v>
      </c>
      <c r="AX211" s="13" t="s">
        <v>79</v>
      </c>
      <c r="AY211" s="206" t="s">
        <v>230</v>
      </c>
    </row>
    <row r="212" s="13" customFormat="1">
      <c r="A212" s="13"/>
      <c r="B212" s="205"/>
      <c r="C212" s="13"/>
      <c r="D212" s="191" t="s">
        <v>519</v>
      </c>
      <c r="E212" s="206" t="s">
        <v>1</v>
      </c>
      <c r="F212" s="207" t="s">
        <v>616</v>
      </c>
      <c r="G212" s="13"/>
      <c r="H212" s="208">
        <v>134.30000000000001</v>
      </c>
      <c r="I212" s="209"/>
      <c r="J212" s="13"/>
      <c r="K212" s="13"/>
      <c r="L212" s="205"/>
      <c r="M212" s="210"/>
      <c r="N212" s="211"/>
      <c r="O212" s="211"/>
      <c r="P212" s="211"/>
      <c r="Q212" s="211"/>
      <c r="R212" s="211"/>
      <c r="S212" s="211"/>
      <c r="T212" s="21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06" t="s">
        <v>519</v>
      </c>
      <c r="AU212" s="206" t="s">
        <v>89</v>
      </c>
      <c r="AV212" s="13" t="s">
        <v>89</v>
      </c>
      <c r="AW212" s="13" t="s">
        <v>35</v>
      </c>
      <c r="AX212" s="13" t="s">
        <v>79</v>
      </c>
      <c r="AY212" s="206" t="s">
        <v>230</v>
      </c>
    </row>
    <row r="213" s="14" customFormat="1">
      <c r="A213" s="14"/>
      <c r="B213" s="213"/>
      <c r="C213" s="14"/>
      <c r="D213" s="191" t="s">
        <v>519</v>
      </c>
      <c r="E213" s="214" t="s">
        <v>1</v>
      </c>
      <c r="F213" s="215" t="s">
        <v>534</v>
      </c>
      <c r="G213" s="14"/>
      <c r="H213" s="216">
        <v>394.52300000000002</v>
      </c>
      <c r="I213" s="217"/>
      <c r="J213" s="14"/>
      <c r="K213" s="14"/>
      <c r="L213" s="213"/>
      <c r="M213" s="218"/>
      <c r="N213" s="219"/>
      <c r="O213" s="219"/>
      <c r="P213" s="219"/>
      <c r="Q213" s="219"/>
      <c r="R213" s="219"/>
      <c r="S213" s="219"/>
      <c r="T213" s="220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14" t="s">
        <v>519</v>
      </c>
      <c r="AU213" s="214" t="s">
        <v>89</v>
      </c>
      <c r="AV213" s="14" t="s">
        <v>235</v>
      </c>
      <c r="AW213" s="14" t="s">
        <v>35</v>
      </c>
      <c r="AX213" s="14" t="s">
        <v>87</v>
      </c>
      <c r="AY213" s="214" t="s">
        <v>230</v>
      </c>
    </row>
    <row r="214" s="2" customFormat="1" ht="16.5" customHeight="1">
      <c r="A214" s="38"/>
      <c r="B214" s="177"/>
      <c r="C214" s="178" t="s">
        <v>281</v>
      </c>
      <c r="D214" s="178" t="s">
        <v>231</v>
      </c>
      <c r="E214" s="179" t="s">
        <v>617</v>
      </c>
      <c r="F214" s="180" t="s">
        <v>618</v>
      </c>
      <c r="G214" s="181" t="s">
        <v>578</v>
      </c>
      <c r="H214" s="182">
        <v>7.9500000000000002</v>
      </c>
      <c r="I214" s="183"/>
      <c r="J214" s="184">
        <f>ROUND(I214*H214,2)</f>
        <v>0</v>
      </c>
      <c r="K214" s="180" t="s">
        <v>515</v>
      </c>
      <c r="L214" s="39"/>
      <c r="M214" s="185" t="s">
        <v>1</v>
      </c>
      <c r="N214" s="186" t="s">
        <v>44</v>
      </c>
      <c r="O214" s="77"/>
      <c r="P214" s="187">
        <f>O214*H214</f>
        <v>0</v>
      </c>
      <c r="Q214" s="187">
        <v>0</v>
      </c>
      <c r="R214" s="187">
        <f>Q214*H214</f>
        <v>0</v>
      </c>
      <c r="S214" s="187">
        <v>0</v>
      </c>
      <c r="T214" s="188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89" t="s">
        <v>235</v>
      </c>
      <c r="AT214" s="189" t="s">
        <v>231</v>
      </c>
      <c r="AU214" s="189" t="s">
        <v>89</v>
      </c>
      <c r="AY214" s="19" t="s">
        <v>230</v>
      </c>
      <c r="BE214" s="190">
        <f>IF(N214="základní",J214,0)</f>
        <v>0</v>
      </c>
      <c r="BF214" s="190">
        <f>IF(N214="snížená",J214,0)</f>
        <v>0</v>
      </c>
      <c r="BG214" s="190">
        <f>IF(N214="zákl. přenesená",J214,0)</f>
        <v>0</v>
      </c>
      <c r="BH214" s="190">
        <f>IF(N214="sníž. přenesená",J214,0)</f>
        <v>0</v>
      </c>
      <c r="BI214" s="190">
        <f>IF(N214="nulová",J214,0)</f>
        <v>0</v>
      </c>
      <c r="BJ214" s="19" t="s">
        <v>87</v>
      </c>
      <c r="BK214" s="190">
        <f>ROUND(I214*H214,2)</f>
        <v>0</v>
      </c>
      <c r="BL214" s="19" t="s">
        <v>235</v>
      </c>
      <c r="BM214" s="189" t="s">
        <v>619</v>
      </c>
    </row>
    <row r="215" s="2" customFormat="1">
      <c r="A215" s="38"/>
      <c r="B215" s="39"/>
      <c r="C215" s="38"/>
      <c r="D215" s="191" t="s">
        <v>237</v>
      </c>
      <c r="E215" s="38"/>
      <c r="F215" s="192" t="s">
        <v>620</v>
      </c>
      <c r="G215" s="38"/>
      <c r="H215" s="38"/>
      <c r="I215" s="193"/>
      <c r="J215" s="38"/>
      <c r="K215" s="38"/>
      <c r="L215" s="39"/>
      <c r="M215" s="194"/>
      <c r="N215" s="195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237</v>
      </c>
      <c r="AU215" s="19" t="s">
        <v>89</v>
      </c>
    </row>
    <row r="216" s="2" customFormat="1">
      <c r="A216" s="38"/>
      <c r="B216" s="39"/>
      <c r="C216" s="38"/>
      <c r="D216" s="199" t="s">
        <v>397</v>
      </c>
      <c r="E216" s="38"/>
      <c r="F216" s="200" t="s">
        <v>621</v>
      </c>
      <c r="G216" s="38"/>
      <c r="H216" s="38"/>
      <c r="I216" s="193"/>
      <c r="J216" s="38"/>
      <c r="K216" s="38"/>
      <c r="L216" s="39"/>
      <c r="M216" s="194"/>
      <c r="N216" s="195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397</v>
      </c>
      <c r="AU216" s="19" t="s">
        <v>89</v>
      </c>
    </row>
    <row r="217" s="13" customFormat="1">
      <c r="A217" s="13"/>
      <c r="B217" s="205"/>
      <c r="C217" s="13"/>
      <c r="D217" s="191" t="s">
        <v>519</v>
      </c>
      <c r="E217" s="206" t="s">
        <v>1</v>
      </c>
      <c r="F217" s="207" t="s">
        <v>622</v>
      </c>
      <c r="G217" s="13"/>
      <c r="H217" s="208">
        <v>6.75</v>
      </c>
      <c r="I217" s="209"/>
      <c r="J217" s="13"/>
      <c r="K217" s="13"/>
      <c r="L217" s="205"/>
      <c r="M217" s="210"/>
      <c r="N217" s="211"/>
      <c r="O217" s="211"/>
      <c r="P217" s="211"/>
      <c r="Q217" s="211"/>
      <c r="R217" s="211"/>
      <c r="S217" s="211"/>
      <c r="T217" s="21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06" t="s">
        <v>519</v>
      </c>
      <c r="AU217" s="206" t="s">
        <v>89</v>
      </c>
      <c r="AV217" s="13" t="s">
        <v>89</v>
      </c>
      <c r="AW217" s="13" t="s">
        <v>35</v>
      </c>
      <c r="AX217" s="13" t="s">
        <v>79</v>
      </c>
      <c r="AY217" s="206" t="s">
        <v>230</v>
      </c>
    </row>
    <row r="218" s="13" customFormat="1">
      <c r="A218" s="13"/>
      <c r="B218" s="205"/>
      <c r="C218" s="13"/>
      <c r="D218" s="191" t="s">
        <v>519</v>
      </c>
      <c r="E218" s="206" t="s">
        <v>1</v>
      </c>
      <c r="F218" s="207" t="s">
        <v>623</v>
      </c>
      <c r="G218" s="13"/>
      <c r="H218" s="208">
        <v>1.2</v>
      </c>
      <c r="I218" s="209"/>
      <c r="J218" s="13"/>
      <c r="K218" s="13"/>
      <c r="L218" s="205"/>
      <c r="M218" s="210"/>
      <c r="N218" s="211"/>
      <c r="O218" s="211"/>
      <c r="P218" s="211"/>
      <c r="Q218" s="211"/>
      <c r="R218" s="211"/>
      <c r="S218" s="211"/>
      <c r="T218" s="21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06" t="s">
        <v>519</v>
      </c>
      <c r="AU218" s="206" t="s">
        <v>89</v>
      </c>
      <c r="AV218" s="13" t="s">
        <v>89</v>
      </c>
      <c r="AW218" s="13" t="s">
        <v>35</v>
      </c>
      <c r="AX218" s="13" t="s">
        <v>79</v>
      </c>
      <c r="AY218" s="206" t="s">
        <v>230</v>
      </c>
    </row>
    <row r="219" s="14" customFormat="1">
      <c r="A219" s="14"/>
      <c r="B219" s="213"/>
      <c r="C219" s="14"/>
      <c r="D219" s="191" t="s">
        <v>519</v>
      </c>
      <c r="E219" s="214" t="s">
        <v>1</v>
      </c>
      <c r="F219" s="215" t="s">
        <v>534</v>
      </c>
      <c r="G219" s="14"/>
      <c r="H219" s="216">
        <v>7.9500000000000002</v>
      </c>
      <c r="I219" s="217"/>
      <c r="J219" s="14"/>
      <c r="K219" s="14"/>
      <c r="L219" s="213"/>
      <c r="M219" s="218"/>
      <c r="N219" s="219"/>
      <c r="O219" s="219"/>
      <c r="P219" s="219"/>
      <c r="Q219" s="219"/>
      <c r="R219" s="219"/>
      <c r="S219" s="219"/>
      <c r="T219" s="220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14" t="s">
        <v>519</v>
      </c>
      <c r="AU219" s="214" t="s">
        <v>89</v>
      </c>
      <c r="AV219" s="14" t="s">
        <v>235</v>
      </c>
      <c r="AW219" s="14" t="s">
        <v>35</v>
      </c>
      <c r="AX219" s="14" t="s">
        <v>87</v>
      </c>
      <c r="AY219" s="214" t="s">
        <v>230</v>
      </c>
    </row>
    <row r="220" s="2" customFormat="1" ht="16.5" customHeight="1">
      <c r="A220" s="38"/>
      <c r="B220" s="177"/>
      <c r="C220" s="178" t="s">
        <v>285</v>
      </c>
      <c r="D220" s="178" t="s">
        <v>231</v>
      </c>
      <c r="E220" s="179" t="s">
        <v>624</v>
      </c>
      <c r="F220" s="180" t="s">
        <v>625</v>
      </c>
      <c r="G220" s="181" t="s">
        <v>578</v>
      </c>
      <c r="H220" s="182">
        <v>6.9560000000000004</v>
      </c>
      <c r="I220" s="183"/>
      <c r="J220" s="184">
        <f>ROUND(I220*H220,2)</f>
        <v>0</v>
      </c>
      <c r="K220" s="180" t="s">
        <v>515</v>
      </c>
      <c r="L220" s="39"/>
      <c r="M220" s="185" t="s">
        <v>1</v>
      </c>
      <c r="N220" s="186" t="s">
        <v>44</v>
      </c>
      <c r="O220" s="77"/>
      <c r="P220" s="187">
        <f>O220*H220</f>
        <v>0</v>
      </c>
      <c r="Q220" s="187">
        <v>0</v>
      </c>
      <c r="R220" s="187">
        <f>Q220*H220</f>
        <v>0</v>
      </c>
      <c r="S220" s="187">
        <v>0</v>
      </c>
      <c r="T220" s="188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89" t="s">
        <v>235</v>
      </c>
      <c r="AT220" s="189" t="s">
        <v>231</v>
      </c>
      <c r="AU220" s="189" t="s">
        <v>89</v>
      </c>
      <c r="AY220" s="19" t="s">
        <v>230</v>
      </c>
      <c r="BE220" s="190">
        <f>IF(N220="základní",J220,0)</f>
        <v>0</v>
      </c>
      <c r="BF220" s="190">
        <f>IF(N220="snížená",J220,0)</f>
        <v>0</v>
      </c>
      <c r="BG220" s="190">
        <f>IF(N220="zákl. přenesená",J220,0)</f>
        <v>0</v>
      </c>
      <c r="BH220" s="190">
        <f>IF(N220="sníž. přenesená",J220,0)</f>
        <v>0</v>
      </c>
      <c r="BI220" s="190">
        <f>IF(N220="nulová",J220,0)</f>
        <v>0</v>
      </c>
      <c r="BJ220" s="19" t="s">
        <v>87</v>
      </c>
      <c r="BK220" s="190">
        <f>ROUND(I220*H220,2)</f>
        <v>0</v>
      </c>
      <c r="BL220" s="19" t="s">
        <v>235</v>
      </c>
      <c r="BM220" s="189" t="s">
        <v>626</v>
      </c>
    </row>
    <row r="221" s="2" customFormat="1">
      <c r="A221" s="38"/>
      <c r="B221" s="39"/>
      <c r="C221" s="38"/>
      <c r="D221" s="191" t="s">
        <v>237</v>
      </c>
      <c r="E221" s="38"/>
      <c r="F221" s="192" t="s">
        <v>627</v>
      </c>
      <c r="G221" s="38"/>
      <c r="H221" s="38"/>
      <c r="I221" s="193"/>
      <c r="J221" s="38"/>
      <c r="K221" s="38"/>
      <c r="L221" s="39"/>
      <c r="M221" s="194"/>
      <c r="N221" s="195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237</v>
      </c>
      <c r="AU221" s="19" t="s">
        <v>89</v>
      </c>
    </row>
    <row r="222" s="2" customFormat="1">
      <c r="A222" s="38"/>
      <c r="B222" s="39"/>
      <c r="C222" s="38"/>
      <c r="D222" s="199" t="s">
        <v>397</v>
      </c>
      <c r="E222" s="38"/>
      <c r="F222" s="200" t="s">
        <v>628</v>
      </c>
      <c r="G222" s="38"/>
      <c r="H222" s="38"/>
      <c r="I222" s="193"/>
      <c r="J222" s="38"/>
      <c r="K222" s="38"/>
      <c r="L222" s="39"/>
      <c r="M222" s="194"/>
      <c r="N222" s="195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397</v>
      </c>
      <c r="AU222" s="19" t="s">
        <v>89</v>
      </c>
    </row>
    <row r="223" s="13" customFormat="1">
      <c r="A223" s="13"/>
      <c r="B223" s="205"/>
      <c r="C223" s="13"/>
      <c r="D223" s="191" t="s">
        <v>519</v>
      </c>
      <c r="E223" s="206" t="s">
        <v>1</v>
      </c>
      <c r="F223" s="207" t="s">
        <v>629</v>
      </c>
      <c r="G223" s="13"/>
      <c r="H223" s="208">
        <v>5.9059999999999997</v>
      </c>
      <c r="I223" s="209"/>
      <c r="J223" s="13"/>
      <c r="K223" s="13"/>
      <c r="L223" s="205"/>
      <c r="M223" s="210"/>
      <c r="N223" s="211"/>
      <c r="O223" s="211"/>
      <c r="P223" s="211"/>
      <c r="Q223" s="211"/>
      <c r="R223" s="211"/>
      <c r="S223" s="211"/>
      <c r="T223" s="21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06" t="s">
        <v>519</v>
      </c>
      <c r="AU223" s="206" t="s">
        <v>89</v>
      </c>
      <c r="AV223" s="13" t="s">
        <v>89</v>
      </c>
      <c r="AW223" s="13" t="s">
        <v>35</v>
      </c>
      <c r="AX223" s="13" t="s">
        <v>79</v>
      </c>
      <c r="AY223" s="206" t="s">
        <v>230</v>
      </c>
    </row>
    <row r="224" s="13" customFormat="1">
      <c r="A224" s="13"/>
      <c r="B224" s="205"/>
      <c r="C224" s="13"/>
      <c r="D224" s="191" t="s">
        <v>519</v>
      </c>
      <c r="E224" s="206" t="s">
        <v>1</v>
      </c>
      <c r="F224" s="207" t="s">
        <v>630</v>
      </c>
      <c r="G224" s="13"/>
      <c r="H224" s="208">
        <v>1.05</v>
      </c>
      <c r="I224" s="209"/>
      <c r="J224" s="13"/>
      <c r="K224" s="13"/>
      <c r="L224" s="205"/>
      <c r="M224" s="210"/>
      <c r="N224" s="211"/>
      <c r="O224" s="211"/>
      <c r="P224" s="211"/>
      <c r="Q224" s="211"/>
      <c r="R224" s="211"/>
      <c r="S224" s="211"/>
      <c r="T224" s="21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06" t="s">
        <v>519</v>
      </c>
      <c r="AU224" s="206" t="s">
        <v>89</v>
      </c>
      <c r="AV224" s="13" t="s">
        <v>89</v>
      </c>
      <c r="AW224" s="13" t="s">
        <v>35</v>
      </c>
      <c r="AX224" s="13" t="s">
        <v>79</v>
      </c>
      <c r="AY224" s="206" t="s">
        <v>230</v>
      </c>
    </row>
    <row r="225" s="14" customFormat="1">
      <c r="A225" s="14"/>
      <c r="B225" s="213"/>
      <c r="C225" s="14"/>
      <c r="D225" s="191" t="s">
        <v>519</v>
      </c>
      <c r="E225" s="214" t="s">
        <v>1</v>
      </c>
      <c r="F225" s="215" t="s">
        <v>534</v>
      </c>
      <c r="G225" s="14"/>
      <c r="H225" s="216">
        <v>6.9560000000000004</v>
      </c>
      <c r="I225" s="217"/>
      <c r="J225" s="14"/>
      <c r="K225" s="14"/>
      <c r="L225" s="213"/>
      <c r="M225" s="218"/>
      <c r="N225" s="219"/>
      <c r="O225" s="219"/>
      <c r="P225" s="219"/>
      <c r="Q225" s="219"/>
      <c r="R225" s="219"/>
      <c r="S225" s="219"/>
      <c r="T225" s="220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14" t="s">
        <v>519</v>
      </c>
      <c r="AU225" s="214" t="s">
        <v>89</v>
      </c>
      <c r="AV225" s="14" t="s">
        <v>235</v>
      </c>
      <c r="AW225" s="14" t="s">
        <v>35</v>
      </c>
      <c r="AX225" s="14" t="s">
        <v>87</v>
      </c>
      <c r="AY225" s="214" t="s">
        <v>230</v>
      </c>
    </row>
    <row r="226" s="2" customFormat="1" ht="16.5" customHeight="1">
      <c r="A226" s="38"/>
      <c r="B226" s="177"/>
      <c r="C226" s="178" t="s">
        <v>289</v>
      </c>
      <c r="D226" s="178" t="s">
        <v>231</v>
      </c>
      <c r="E226" s="179" t="s">
        <v>631</v>
      </c>
      <c r="F226" s="180" t="s">
        <v>632</v>
      </c>
      <c r="G226" s="181" t="s">
        <v>578</v>
      </c>
      <c r="H226" s="182">
        <v>4.9690000000000003</v>
      </c>
      <c r="I226" s="183"/>
      <c r="J226" s="184">
        <f>ROUND(I226*H226,2)</f>
        <v>0</v>
      </c>
      <c r="K226" s="180" t="s">
        <v>515</v>
      </c>
      <c r="L226" s="39"/>
      <c r="M226" s="185" t="s">
        <v>1</v>
      </c>
      <c r="N226" s="186" t="s">
        <v>44</v>
      </c>
      <c r="O226" s="77"/>
      <c r="P226" s="187">
        <f>O226*H226</f>
        <v>0</v>
      </c>
      <c r="Q226" s="187">
        <v>0</v>
      </c>
      <c r="R226" s="187">
        <f>Q226*H226</f>
        <v>0</v>
      </c>
      <c r="S226" s="187">
        <v>0</v>
      </c>
      <c r="T226" s="188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89" t="s">
        <v>235</v>
      </c>
      <c r="AT226" s="189" t="s">
        <v>231</v>
      </c>
      <c r="AU226" s="189" t="s">
        <v>89</v>
      </c>
      <c r="AY226" s="19" t="s">
        <v>230</v>
      </c>
      <c r="BE226" s="190">
        <f>IF(N226="základní",J226,0)</f>
        <v>0</v>
      </c>
      <c r="BF226" s="190">
        <f>IF(N226="snížená",J226,0)</f>
        <v>0</v>
      </c>
      <c r="BG226" s="190">
        <f>IF(N226="zákl. přenesená",J226,0)</f>
        <v>0</v>
      </c>
      <c r="BH226" s="190">
        <f>IF(N226="sníž. přenesená",J226,0)</f>
        <v>0</v>
      </c>
      <c r="BI226" s="190">
        <f>IF(N226="nulová",J226,0)</f>
        <v>0</v>
      </c>
      <c r="BJ226" s="19" t="s">
        <v>87</v>
      </c>
      <c r="BK226" s="190">
        <f>ROUND(I226*H226,2)</f>
        <v>0</v>
      </c>
      <c r="BL226" s="19" t="s">
        <v>235</v>
      </c>
      <c r="BM226" s="189" t="s">
        <v>633</v>
      </c>
    </row>
    <row r="227" s="2" customFormat="1">
      <c r="A227" s="38"/>
      <c r="B227" s="39"/>
      <c r="C227" s="38"/>
      <c r="D227" s="191" t="s">
        <v>237</v>
      </c>
      <c r="E227" s="38"/>
      <c r="F227" s="192" t="s">
        <v>634</v>
      </c>
      <c r="G227" s="38"/>
      <c r="H227" s="38"/>
      <c r="I227" s="193"/>
      <c r="J227" s="38"/>
      <c r="K227" s="38"/>
      <c r="L227" s="39"/>
      <c r="M227" s="194"/>
      <c r="N227" s="195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237</v>
      </c>
      <c r="AU227" s="19" t="s">
        <v>89</v>
      </c>
    </row>
    <row r="228" s="2" customFormat="1">
      <c r="A228" s="38"/>
      <c r="B228" s="39"/>
      <c r="C228" s="38"/>
      <c r="D228" s="199" t="s">
        <v>397</v>
      </c>
      <c r="E228" s="38"/>
      <c r="F228" s="200" t="s">
        <v>635</v>
      </c>
      <c r="G228" s="38"/>
      <c r="H228" s="38"/>
      <c r="I228" s="193"/>
      <c r="J228" s="38"/>
      <c r="K228" s="38"/>
      <c r="L228" s="39"/>
      <c r="M228" s="194"/>
      <c r="N228" s="195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397</v>
      </c>
      <c r="AU228" s="19" t="s">
        <v>89</v>
      </c>
    </row>
    <row r="229" s="13" customFormat="1">
      <c r="A229" s="13"/>
      <c r="B229" s="205"/>
      <c r="C229" s="13"/>
      <c r="D229" s="191" t="s">
        <v>519</v>
      </c>
      <c r="E229" s="206" t="s">
        <v>1</v>
      </c>
      <c r="F229" s="207" t="s">
        <v>636</v>
      </c>
      <c r="G229" s="13"/>
      <c r="H229" s="208">
        <v>4.2190000000000003</v>
      </c>
      <c r="I229" s="209"/>
      <c r="J229" s="13"/>
      <c r="K229" s="13"/>
      <c r="L229" s="205"/>
      <c r="M229" s="210"/>
      <c r="N229" s="211"/>
      <c r="O229" s="211"/>
      <c r="P229" s="211"/>
      <c r="Q229" s="211"/>
      <c r="R229" s="211"/>
      <c r="S229" s="211"/>
      <c r="T229" s="21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06" t="s">
        <v>519</v>
      </c>
      <c r="AU229" s="206" t="s">
        <v>89</v>
      </c>
      <c r="AV229" s="13" t="s">
        <v>89</v>
      </c>
      <c r="AW229" s="13" t="s">
        <v>35</v>
      </c>
      <c r="AX229" s="13" t="s">
        <v>79</v>
      </c>
      <c r="AY229" s="206" t="s">
        <v>230</v>
      </c>
    </row>
    <row r="230" s="13" customFormat="1">
      <c r="A230" s="13"/>
      <c r="B230" s="205"/>
      <c r="C230" s="13"/>
      <c r="D230" s="191" t="s">
        <v>519</v>
      </c>
      <c r="E230" s="206" t="s">
        <v>1</v>
      </c>
      <c r="F230" s="207" t="s">
        <v>637</v>
      </c>
      <c r="G230" s="13"/>
      <c r="H230" s="208">
        <v>0.75</v>
      </c>
      <c r="I230" s="209"/>
      <c r="J230" s="13"/>
      <c r="K230" s="13"/>
      <c r="L230" s="205"/>
      <c r="M230" s="210"/>
      <c r="N230" s="211"/>
      <c r="O230" s="211"/>
      <c r="P230" s="211"/>
      <c r="Q230" s="211"/>
      <c r="R230" s="211"/>
      <c r="S230" s="211"/>
      <c r="T230" s="21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06" t="s">
        <v>519</v>
      </c>
      <c r="AU230" s="206" t="s">
        <v>89</v>
      </c>
      <c r="AV230" s="13" t="s">
        <v>89</v>
      </c>
      <c r="AW230" s="13" t="s">
        <v>35</v>
      </c>
      <c r="AX230" s="13" t="s">
        <v>79</v>
      </c>
      <c r="AY230" s="206" t="s">
        <v>230</v>
      </c>
    </row>
    <row r="231" s="14" customFormat="1">
      <c r="A231" s="14"/>
      <c r="B231" s="213"/>
      <c r="C231" s="14"/>
      <c r="D231" s="191" t="s">
        <v>519</v>
      </c>
      <c r="E231" s="214" t="s">
        <v>1</v>
      </c>
      <c r="F231" s="215" t="s">
        <v>534</v>
      </c>
      <c r="G231" s="14"/>
      <c r="H231" s="216">
        <v>4.9690000000000003</v>
      </c>
      <c r="I231" s="217"/>
      <c r="J231" s="14"/>
      <c r="K231" s="14"/>
      <c r="L231" s="213"/>
      <c r="M231" s="218"/>
      <c r="N231" s="219"/>
      <c r="O231" s="219"/>
      <c r="P231" s="219"/>
      <c r="Q231" s="219"/>
      <c r="R231" s="219"/>
      <c r="S231" s="219"/>
      <c r="T231" s="220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14" t="s">
        <v>519</v>
      </c>
      <c r="AU231" s="214" t="s">
        <v>89</v>
      </c>
      <c r="AV231" s="14" t="s">
        <v>235</v>
      </c>
      <c r="AW231" s="14" t="s">
        <v>35</v>
      </c>
      <c r="AX231" s="14" t="s">
        <v>87</v>
      </c>
      <c r="AY231" s="214" t="s">
        <v>230</v>
      </c>
    </row>
    <row r="232" s="2" customFormat="1" ht="21.75" customHeight="1">
      <c r="A232" s="38"/>
      <c r="B232" s="177"/>
      <c r="C232" s="178" t="s">
        <v>293</v>
      </c>
      <c r="D232" s="178" t="s">
        <v>231</v>
      </c>
      <c r="E232" s="179" t="s">
        <v>638</v>
      </c>
      <c r="F232" s="180" t="s">
        <v>639</v>
      </c>
      <c r="G232" s="181" t="s">
        <v>578</v>
      </c>
      <c r="H232" s="182">
        <v>14.058</v>
      </c>
      <c r="I232" s="183"/>
      <c r="J232" s="184">
        <f>ROUND(I232*H232,2)</f>
        <v>0</v>
      </c>
      <c r="K232" s="180" t="s">
        <v>515</v>
      </c>
      <c r="L232" s="39"/>
      <c r="M232" s="185" t="s">
        <v>1</v>
      </c>
      <c r="N232" s="186" t="s">
        <v>44</v>
      </c>
      <c r="O232" s="77"/>
      <c r="P232" s="187">
        <f>O232*H232</f>
        <v>0</v>
      </c>
      <c r="Q232" s="187">
        <v>0</v>
      </c>
      <c r="R232" s="187">
        <f>Q232*H232</f>
        <v>0</v>
      </c>
      <c r="S232" s="187">
        <v>0</v>
      </c>
      <c r="T232" s="188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89" t="s">
        <v>235</v>
      </c>
      <c r="AT232" s="189" t="s">
        <v>231</v>
      </c>
      <c r="AU232" s="189" t="s">
        <v>89</v>
      </c>
      <c r="AY232" s="19" t="s">
        <v>230</v>
      </c>
      <c r="BE232" s="190">
        <f>IF(N232="základní",J232,0)</f>
        <v>0</v>
      </c>
      <c r="BF232" s="190">
        <f>IF(N232="snížená",J232,0)</f>
        <v>0</v>
      </c>
      <c r="BG232" s="190">
        <f>IF(N232="zákl. přenesená",J232,0)</f>
        <v>0</v>
      </c>
      <c r="BH232" s="190">
        <f>IF(N232="sníž. přenesená",J232,0)</f>
        <v>0</v>
      </c>
      <c r="BI232" s="190">
        <f>IF(N232="nulová",J232,0)</f>
        <v>0</v>
      </c>
      <c r="BJ232" s="19" t="s">
        <v>87</v>
      </c>
      <c r="BK232" s="190">
        <f>ROUND(I232*H232,2)</f>
        <v>0</v>
      </c>
      <c r="BL232" s="19" t="s">
        <v>235</v>
      </c>
      <c r="BM232" s="189" t="s">
        <v>640</v>
      </c>
    </row>
    <row r="233" s="2" customFormat="1">
      <c r="A233" s="38"/>
      <c r="B233" s="39"/>
      <c r="C233" s="38"/>
      <c r="D233" s="191" t="s">
        <v>237</v>
      </c>
      <c r="E233" s="38"/>
      <c r="F233" s="192" t="s">
        <v>641</v>
      </c>
      <c r="G233" s="38"/>
      <c r="H233" s="38"/>
      <c r="I233" s="193"/>
      <c r="J233" s="38"/>
      <c r="K233" s="38"/>
      <c r="L233" s="39"/>
      <c r="M233" s="194"/>
      <c r="N233" s="195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237</v>
      </c>
      <c r="AU233" s="19" t="s">
        <v>89</v>
      </c>
    </row>
    <row r="234" s="2" customFormat="1">
      <c r="A234" s="38"/>
      <c r="B234" s="39"/>
      <c r="C234" s="38"/>
      <c r="D234" s="199" t="s">
        <v>397</v>
      </c>
      <c r="E234" s="38"/>
      <c r="F234" s="200" t="s">
        <v>642</v>
      </c>
      <c r="G234" s="38"/>
      <c r="H234" s="38"/>
      <c r="I234" s="193"/>
      <c r="J234" s="38"/>
      <c r="K234" s="38"/>
      <c r="L234" s="39"/>
      <c r="M234" s="194"/>
      <c r="N234" s="195"/>
      <c r="O234" s="77"/>
      <c r="P234" s="77"/>
      <c r="Q234" s="77"/>
      <c r="R234" s="77"/>
      <c r="S234" s="77"/>
      <c r="T234" s="7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T234" s="19" t="s">
        <v>397</v>
      </c>
      <c r="AU234" s="19" t="s">
        <v>89</v>
      </c>
    </row>
    <row r="235" s="13" customFormat="1">
      <c r="A235" s="13"/>
      <c r="B235" s="205"/>
      <c r="C235" s="13"/>
      <c r="D235" s="191" t="s">
        <v>519</v>
      </c>
      <c r="E235" s="206" t="s">
        <v>1</v>
      </c>
      <c r="F235" s="207" t="s">
        <v>643</v>
      </c>
      <c r="G235" s="13"/>
      <c r="H235" s="208">
        <v>14.058</v>
      </c>
      <c r="I235" s="209"/>
      <c r="J235" s="13"/>
      <c r="K235" s="13"/>
      <c r="L235" s="205"/>
      <c r="M235" s="210"/>
      <c r="N235" s="211"/>
      <c r="O235" s="211"/>
      <c r="P235" s="211"/>
      <c r="Q235" s="211"/>
      <c r="R235" s="211"/>
      <c r="S235" s="211"/>
      <c r="T235" s="21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06" t="s">
        <v>519</v>
      </c>
      <c r="AU235" s="206" t="s">
        <v>89</v>
      </c>
      <c r="AV235" s="13" t="s">
        <v>89</v>
      </c>
      <c r="AW235" s="13" t="s">
        <v>35</v>
      </c>
      <c r="AX235" s="13" t="s">
        <v>87</v>
      </c>
      <c r="AY235" s="206" t="s">
        <v>230</v>
      </c>
    </row>
    <row r="236" s="2" customFormat="1" ht="21.75" customHeight="1">
      <c r="A236" s="38"/>
      <c r="B236" s="177"/>
      <c r="C236" s="178" t="s">
        <v>297</v>
      </c>
      <c r="D236" s="178" t="s">
        <v>231</v>
      </c>
      <c r="E236" s="179" t="s">
        <v>644</v>
      </c>
      <c r="F236" s="180" t="s">
        <v>645</v>
      </c>
      <c r="G236" s="181" t="s">
        <v>578</v>
      </c>
      <c r="H236" s="182">
        <v>12.301</v>
      </c>
      <c r="I236" s="183"/>
      <c r="J236" s="184">
        <f>ROUND(I236*H236,2)</f>
        <v>0</v>
      </c>
      <c r="K236" s="180" t="s">
        <v>515</v>
      </c>
      <c r="L236" s="39"/>
      <c r="M236" s="185" t="s">
        <v>1</v>
      </c>
      <c r="N236" s="186" t="s">
        <v>44</v>
      </c>
      <c r="O236" s="77"/>
      <c r="P236" s="187">
        <f>O236*H236</f>
        <v>0</v>
      </c>
      <c r="Q236" s="187">
        <v>0</v>
      </c>
      <c r="R236" s="187">
        <f>Q236*H236</f>
        <v>0</v>
      </c>
      <c r="S236" s="187">
        <v>0</v>
      </c>
      <c r="T236" s="188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89" t="s">
        <v>235</v>
      </c>
      <c r="AT236" s="189" t="s">
        <v>231</v>
      </c>
      <c r="AU236" s="189" t="s">
        <v>89</v>
      </c>
      <c r="AY236" s="19" t="s">
        <v>230</v>
      </c>
      <c r="BE236" s="190">
        <f>IF(N236="základní",J236,0)</f>
        <v>0</v>
      </c>
      <c r="BF236" s="190">
        <f>IF(N236="snížená",J236,0)</f>
        <v>0</v>
      </c>
      <c r="BG236" s="190">
        <f>IF(N236="zákl. přenesená",J236,0)</f>
        <v>0</v>
      </c>
      <c r="BH236" s="190">
        <f>IF(N236="sníž. přenesená",J236,0)</f>
        <v>0</v>
      </c>
      <c r="BI236" s="190">
        <f>IF(N236="nulová",J236,0)</f>
        <v>0</v>
      </c>
      <c r="BJ236" s="19" t="s">
        <v>87</v>
      </c>
      <c r="BK236" s="190">
        <f>ROUND(I236*H236,2)</f>
        <v>0</v>
      </c>
      <c r="BL236" s="19" t="s">
        <v>235</v>
      </c>
      <c r="BM236" s="189" t="s">
        <v>646</v>
      </c>
    </row>
    <row r="237" s="2" customFormat="1">
      <c r="A237" s="38"/>
      <c r="B237" s="39"/>
      <c r="C237" s="38"/>
      <c r="D237" s="191" t="s">
        <v>237</v>
      </c>
      <c r="E237" s="38"/>
      <c r="F237" s="192" t="s">
        <v>647</v>
      </c>
      <c r="G237" s="38"/>
      <c r="H237" s="38"/>
      <c r="I237" s="193"/>
      <c r="J237" s="38"/>
      <c r="K237" s="38"/>
      <c r="L237" s="39"/>
      <c r="M237" s="194"/>
      <c r="N237" s="195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237</v>
      </c>
      <c r="AU237" s="19" t="s">
        <v>89</v>
      </c>
    </row>
    <row r="238" s="2" customFormat="1">
      <c r="A238" s="38"/>
      <c r="B238" s="39"/>
      <c r="C238" s="38"/>
      <c r="D238" s="199" t="s">
        <v>397</v>
      </c>
      <c r="E238" s="38"/>
      <c r="F238" s="200" t="s">
        <v>648</v>
      </c>
      <c r="G238" s="38"/>
      <c r="H238" s="38"/>
      <c r="I238" s="193"/>
      <c r="J238" s="38"/>
      <c r="K238" s="38"/>
      <c r="L238" s="39"/>
      <c r="M238" s="194"/>
      <c r="N238" s="195"/>
      <c r="O238" s="77"/>
      <c r="P238" s="77"/>
      <c r="Q238" s="77"/>
      <c r="R238" s="77"/>
      <c r="S238" s="77"/>
      <c r="T238" s="7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T238" s="19" t="s">
        <v>397</v>
      </c>
      <c r="AU238" s="19" t="s">
        <v>89</v>
      </c>
    </row>
    <row r="239" s="13" customFormat="1">
      <c r="A239" s="13"/>
      <c r="B239" s="205"/>
      <c r="C239" s="13"/>
      <c r="D239" s="191" t="s">
        <v>519</v>
      </c>
      <c r="E239" s="206" t="s">
        <v>1</v>
      </c>
      <c r="F239" s="207" t="s">
        <v>649</v>
      </c>
      <c r="G239" s="13"/>
      <c r="H239" s="208">
        <v>12.301</v>
      </c>
      <c r="I239" s="209"/>
      <c r="J239" s="13"/>
      <c r="K239" s="13"/>
      <c r="L239" s="205"/>
      <c r="M239" s="210"/>
      <c r="N239" s="211"/>
      <c r="O239" s="211"/>
      <c r="P239" s="211"/>
      <c r="Q239" s="211"/>
      <c r="R239" s="211"/>
      <c r="S239" s="211"/>
      <c r="T239" s="21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06" t="s">
        <v>519</v>
      </c>
      <c r="AU239" s="206" t="s">
        <v>89</v>
      </c>
      <c r="AV239" s="13" t="s">
        <v>89</v>
      </c>
      <c r="AW239" s="13" t="s">
        <v>35</v>
      </c>
      <c r="AX239" s="13" t="s">
        <v>87</v>
      </c>
      <c r="AY239" s="206" t="s">
        <v>230</v>
      </c>
    </row>
    <row r="240" s="2" customFormat="1" ht="21.75" customHeight="1">
      <c r="A240" s="38"/>
      <c r="B240" s="177"/>
      <c r="C240" s="178" t="s">
        <v>301</v>
      </c>
      <c r="D240" s="178" t="s">
        <v>231</v>
      </c>
      <c r="E240" s="179" t="s">
        <v>650</v>
      </c>
      <c r="F240" s="180" t="s">
        <v>651</v>
      </c>
      <c r="G240" s="181" t="s">
        <v>578</v>
      </c>
      <c r="H240" s="182">
        <v>8.7859999999999996</v>
      </c>
      <c r="I240" s="183"/>
      <c r="J240" s="184">
        <f>ROUND(I240*H240,2)</f>
        <v>0</v>
      </c>
      <c r="K240" s="180" t="s">
        <v>515</v>
      </c>
      <c r="L240" s="39"/>
      <c r="M240" s="185" t="s">
        <v>1</v>
      </c>
      <c r="N240" s="186" t="s">
        <v>44</v>
      </c>
      <c r="O240" s="77"/>
      <c r="P240" s="187">
        <f>O240*H240</f>
        <v>0</v>
      </c>
      <c r="Q240" s="187">
        <v>0</v>
      </c>
      <c r="R240" s="187">
        <f>Q240*H240</f>
        <v>0</v>
      </c>
      <c r="S240" s="187">
        <v>0</v>
      </c>
      <c r="T240" s="188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89" t="s">
        <v>235</v>
      </c>
      <c r="AT240" s="189" t="s">
        <v>231</v>
      </c>
      <c r="AU240" s="189" t="s">
        <v>89</v>
      </c>
      <c r="AY240" s="19" t="s">
        <v>230</v>
      </c>
      <c r="BE240" s="190">
        <f>IF(N240="základní",J240,0)</f>
        <v>0</v>
      </c>
      <c r="BF240" s="190">
        <f>IF(N240="snížená",J240,0)</f>
        <v>0</v>
      </c>
      <c r="BG240" s="190">
        <f>IF(N240="zákl. přenesená",J240,0)</f>
        <v>0</v>
      </c>
      <c r="BH240" s="190">
        <f>IF(N240="sníž. přenesená",J240,0)</f>
        <v>0</v>
      </c>
      <c r="BI240" s="190">
        <f>IF(N240="nulová",J240,0)</f>
        <v>0</v>
      </c>
      <c r="BJ240" s="19" t="s">
        <v>87</v>
      </c>
      <c r="BK240" s="190">
        <f>ROUND(I240*H240,2)</f>
        <v>0</v>
      </c>
      <c r="BL240" s="19" t="s">
        <v>235</v>
      </c>
      <c r="BM240" s="189" t="s">
        <v>652</v>
      </c>
    </row>
    <row r="241" s="2" customFormat="1">
      <c r="A241" s="38"/>
      <c r="B241" s="39"/>
      <c r="C241" s="38"/>
      <c r="D241" s="191" t="s">
        <v>237</v>
      </c>
      <c r="E241" s="38"/>
      <c r="F241" s="192" t="s">
        <v>653</v>
      </c>
      <c r="G241" s="38"/>
      <c r="H241" s="38"/>
      <c r="I241" s="193"/>
      <c r="J241" s="38"/>
      <c r="K241" s="38"/>
      <c r="L241" s="39"/>
      <c r="M241" s="194"/>
      <c r="N241" s="195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237</v>
      </c>
      <c r="AU241" s="19" t="s">
        <v>89</v>
      </c>
    </row>
    <row r="242" s="2" customFormat="1">
      <c r="A242" s="38"/>
      <c r="B242" s="39"/>
      <c r="C242" s="38"/>
      <c r="D242" s="199" t="s">
        <v>397</v>
      </c>
      <c r="E242" s="38"/>
      <c r="F242" s="200" t="s">
        <v>654</v>
      </c>
      <c r="G242" s="38"/>
      <c r="H242" s="38"/>
      <c r="I242" s="193"/>
      <c r="J242" s="38"/>
      <c r="K242" s="38"/>
      <c r="L242" s="39"/>
      <c r="M242" s="194"/>
      <c r="N242" s="195"/>
      <c r="O242" s="77"/>
      <c r="P242" s="77"/>
      <c r="Q242" s="77"/>
      <c r="R242" s="77"/>
      <c r="S242" s="77"/>
      <c r="T242" s="7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19" t="s">
        <v>397</v>
      </c>
      <c r="AU242" s="19" t="s">
        <v>89</v>
      </c>
    </row>
    <row r="243" s="13" customFormat="1">
      <c r="A243" s="13"/>
      <c r="B243" s="205"/>
      <c r="C243" s="13"/>
      <c r="D243" s="191" t="s">
        <v>519</v>
      </c>
      <c r="E243" s="206" t="s">
        <v>1</v>
      </c>
      <c r="F243" s="207" t="s">
        <v>655</v>
      </c>
      <c r="G243" s="13"/>
      <c r="H243" s="208">
        <v>8.7859999999999996</v>
      </c>
      <c r="I243" s="209"/>
      <c r="J243" s="13"/>
      <c r="K243" s="13"/>
      <c r="L243" s="205"/>
      <c r="M243" s="210"/>
      <c r="N243" s="211"/>
      <c r="O243" s="211"/>
      <c r="P243" s="211"/>
      <c r="Q243" s="211"/>
      <c r="R243" s="211"/>
      <c r="S243" s="211"/>
      <c r="T243" s="21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06" t="s">
        <v>519</v>
      </c>
      <c r="AU243" s="206" t="s">
        <v>89</v>
      </c>
      <c r="AV243" s="13" t="s">
        <v>89</v>
      </c>
      <c r="AW243" s="13" t="s">
        <v>35</v>
      </c>
      <c r="AX243" s="13" t="s">
        <v>87</v>
      </c>
      <c r="AY243" s="206" t="s">
        <v>230</v>
      </c>
    </row>
    <row r="244" s="2" customFormat="1" ht="16.5" customHeight="1">
      <c r="A244" s="38"/>
      <c r="B244" s="177"/>
      <c r="C244" s="178" t="s">
        <v>305</v>
      </c>
      <c r="D244" s="178" t="s">
        <v>231</v>
      </c>
      <c r="E244" s="179" t="s">
        <v>656</v>
      </c>
      <c r="F244" s="180" t="s">
        <v>657</v>
      </c>
      <c r="G244" s="181" t="s">
        <v>514</v>
      </c>
      <c r="H244" s="182">
        <v>45</v>
      </c>
      <c r="I244" s="183"/>
      <c r="J244" s="184">
        <f>ROUND(I244*H244,2)</f>
        <v>0</v>
      </c>
      <c r="K244" s="180" t="s">
        <v>515</v>
      </c>
      <c r="L244" s="39"/>
      <c r="M244" s="185" t="s">
        <v>1</v>
      </c>
      <c r="N244" s="186" t="s">
        <v>44</v>
      </c>
      <c r="O244" s="77"/>
      <c r="P244" s="187">
        <f>O244*H244</f>
        <v>0</v>
      </c>
      <c r="Q244" s="187">
        <v>0.00084000000000000003</v>
      </c>
      <c r="R244" s="187">
        <f>Q244*H244</f>
        <v>0.0378</v>
      </c>
      <c r="S244" s="187">
        <v>0</v>
      </c>
      <c r="T244" s="188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89" t="s">
        <v>235</v>
      </c>
      <c r="AT244" s="189" t="s">
        <v>231</v>
      </c>
      <c r="AU244" s="189" t="s">
        <v>89</v>
      </c>
      <c r="AY244" s="19" t="s">
        <v>230</v>
      </c>
      <c r="BE244" s="190">
        <f>IF(N244="základní",J244,0)</f>
        <v>0</v>
      </c>
      <c r="BF244" s="190">
        <f>IF(N244="snížená",J244,0)</f>
        <v>0</v>
      </c>
      <c r="BG244" s="190">
        <f>IF(N244="zákl. přenesená",J244,0)</f>
        <v>0</v>
      </c>
      <c r="BH244" s="190">
        <f>IF(N244="sníž. přenesená",J244,0)</f>
        <v>0</v>
      </c>
      <c r="BI244" s="190">
        <f>IF(N244="nulová",J244,0)</f>
        <v>0</v>
      </c>
      <c r="BJ244" s="19" t="s">
        <v>87</v>
      </c>
      <c r="BK244" s="190">
        <f>ROUND(I244*H244,2)</f>
        <v>0</v>
      </c>
      <c r="BL244" s="19" t="s">
        <v>235</v>
      </c>
      <c r="BM244" s="189" t="s">
        <v>658</v>
      </c>
    </row>
    <row r="245" s="2" customFormat="1">
      <c r="A245" s="38"/>
      <c r="B245" s="39"/>
      <c r="C245" s="38"/>
      <c r="D245" s="191" t="s">
        <v>237</v>
      </c>
      <c r="E245" s="38"/>
      <c r="F245" s="192" t="s">
        <v>659</v>
      </c>
      <c r="G245" s="38"/>
      <c r="H245" s="38"/>
      <c r="I245" s="193"/>
      <c r="J245" s="38"/>
      <c r="K245" s="38"/>
      <c r="L245" s="39"/>
      <c r="M245" s="194"/>
      <c r="N245" s="195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237</v>
      </c>
      <c r="AU245" s="19" t="s">
        <v>89</v>
      </c>
    </row>
    <row r="246" s="2" customFormat="1">
      <c r="A246" s="38"/>
      <c r="B246" s="39"/>
      <c r="C246" s="38"/>
      <c r="D246" s="199" t="s">
        <v>397</v>
      </c>
      <c r="E246" s="38"/>
      <c r="F246" s="200" t="s">
        <v>660</v>
      </c>
      <c r="G246" s="38"/>
      <c r="H246" s="38"/>
      <c r="I246" s="193"/>
      <c r="J246" s="38"/>
      <c r="K246" s="38"/>
      <c r="L246" s="39"/>
      <c r="M246" s="194"/>
      <c r="N246" s="195"/>
      <c r="O246" s="77"/>
      <c r="P246" s="77"/>
      <c r="Q246" s="77"/>
      <c r="R246" s="77"/>
      <c r="S246" s="77"/>
      <c r="T246" s="7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T246" s="19" t="s">
        <v>397</v>
      </c>
      <c r="AU246" s="19" t="s">
        <v>89</v>
      </c>
    </row>
    <row r="247" s="13" customFormat="1">
      <c r="A247" s="13"/>
      <c r="B247" s="205"/>
      <c r="C247" s="13"/>
      <c r="D247" s="191" t="s">
        <v>519</v>
      </c>
      <c r="E247" s="206" t="s">
        <v>1</v>
      </c>
      <c r="F247" s="207" t="s">
        <v>661</v>
      </c>
      <c r="G247" s="13"/>
      <c r="H247" s="208">
        <v>45</v>
      </c>
      <c r="I247" s="209"/>
      <c r="J247" s="13"/>
      <c r="K247" s="13"/>
      <c r="L247" s="205"/>
      <c r="M247" s="210"/>
      <c r="N247" s="211"/>
      <c r="O247" s="211"/>
      <c r="P247" s="211"/>
      <c r="Q247" s="211"/>
      <c r="R247" s="211"/>
      <c r="S247" s="211"/>
      <c r="T247" s="21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06" t="s">
        <v>519</v>
      </c>
      <c r="AU247" s="206" t="s">
        <v>89</v>
      </c>
      <c r="AV247" s="13" t="s">
        <v>89</v>
      </c>
      <c r="AW247" s="13" t="s">
        <v>35</v>
      </c>
      <c r="AX247" s="13" t="s">
        <v>87</v>
      </c>
      <c r="AY247" s="206" t="s">
        <v>230</v>
      </c>
    </row>
    <row r="248" s="2" customFormat="1" ht="16.5" customHeight="1">
      <c r="A248" s="38"/>
      <c r="B248" s="177"/>
      <c r="C248" s="178" t="s">
        <v>310</v>
      </c>
      <c r="D248" s="178" t="s">
        <v>231</v>
      </c>
      <c r="E248" s="179" t="s">
        <v>662</v>
      </c>
      <c r="F248" s="180" t="s">
        <v>663</v>
      </c>
      <c r="G248" s="181" t="s">
        <v>514</v>
      </c>
      <c r="H248" s="182">
        <v>45</v>
      </c>
      <c r="I248" s="183"/>
      <c r="J248" s="184">
        <f>ROUND(I248*H248,2)</f>
        <v>0</v>
      </c>
      <c r="K248" s="180" t="s">
        <v>515</v>
      </c>
      <c r="L248" s="39"/>
      <c r="M248" s="185" t="s">
        <v>1</v>
      </c>
      <c r="N248" s="186" t="s">
        <v>44</v>
      </c>
      <c r="O248" s="77"/>
      <c r="P248" s="187">
        <f>O248*H248</f>
        <v>0</v>
      </c>
      <c r="Q248" s="187">
        <v>0</v>
      </c>
      <c r="R248" s="187">
        <f>Q248*H248</f>
        <v>0</v>
      </c>
      <c r="S248" s="187">
        <v>0</v>
      </c>
      <c r="T248" s="188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89" t="s">
        <v>235</v>
      </c>
      <c r="AT248" s="189" t="s">
        <v>231</v>
      </c>
      <c r="AU248" s="189" t="s">
        <v>89</v>
      </c>
      <c r="AY248" s="19" t="s">
        <v>230</v>
      </c>
      <c r="BE248" s="190">
        <f>IF(N248="základní",J248,0)</f>
        <v>0</v>
      </c>
      <c r="BF248" s="190">
        <f>IF(N248="snížená",J248,0)</f>
        <v>0</v>
      </c>
      <c r="BG248" s="190">
        <f>IF(N248="zákl. přenesená",J248,0)</f>
        <v>0</v>
      </c>
      <c r="BH248" s="190">
        <f>IF(N248="sníž. přenesená",J248,0)</f>
        <v>0</v>
      </c>
      <c r="BI248" s="190">
        <f>IF(N248="nulová",J248,0)</f>
        <v>0</v>
      </c>
      <c r="BJ248" s="19" t="s">
        <v>87</v>
      </c>
      <c r="BK248" s="190">
        <f>ROUND(I248*H248,2)</f>
        <v>0</v>
      </c>
      <c r="BL248" s="19" t="s">
        <v>235</v>
      </c>
      <c r="BM248" s="189" t="s">
        <v>664</v>
      </c>
    </row>
    <row r="249" s="2" customFormat="1">
      <c r="A249" s="38"/>
      <c r="B249" s="39"/>
      <c r="C249" s="38"/>
      <c r="D249" s="191" t="s">
        <v>237</v>
      </c>
      <c r="E249" s="38"/>
      <c r="F249" s="192" t="s">
        <v>665</v>
      </c>
      <c r="G249" s="38"/>
      <c r="H249" s="38"/>
      <c r="I249" s="193"/>
      <c r="J249" s="38"/>
      <c r="K249" s="38"/>
      <c r="L249" s="39"/>
      <c r="M249" s="194"/>
      <c r="N249" s="195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237</v>
      </c>
      <c r="AU249" s="19" t="s">
        <v>89</v>
      </c>
    </row>
    <row r="250" s="2" customFormat="1">
      <c r="A250" s="38"/>
      <c r="B250" s="39"/>
      <c r="C250" s="38"/>
      <c r="D250" s="199" t="s">
        <v>397</v>
      </c>
      <c r="E250" s="38"/>
      <c r="F250" s="200" t="s">
        <v>666</v>
      </c>
      <c r="G250" s="38"/>
      <c r="H250" s="38"/>
      <c r="I250" s="193"/>
      <c r="J250" s="38"/>
      <c r="K250" s="38"/>
      <c r="L250" s="39"/>
      <c r="M250" s="194"/>
      <c r="N250" s="195"/>
      <c r="O250" s="77"/>
      <c r="P250" s="77"/>
      <c r="Q250" s="77"/>
      <c r="R250" s="77"/>
      <c r="S250" s="77"/>
      <c r="T250" s="7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T250" s="19" t="s">
        <v>397</v>
      </c>
      <c r="AU250" s="19" t="s">
        <v>89</v>
      </c>
    </row>
    <row r="251" s="13" customFormat="1">
      <c r="A251" s="13"/>
      <c r="B251" s="205"/>
      <c r="C251" s="13"/>
      <c r="D251" s="191" t="s">
        <v>519</v>
      </c>
      <c r="E251" s="206" t="s">
        <v>1</v>
      </c>
      <c r="F251" s="207" t="s">
        <v>426</v>
      </c>
      <c r="G251" s="13"/>
      <c r="H251" s="208">
        <v>45</v>
      </c>
      <c r="I251" s="209"/>
      <c r="J251" s="13"/>
      <c r="K251" s="13"/>
      <c r="L251" s="205"/>
      <c r="M251" s="210"/>
      <c r="N251" s="211"/>
      <c r="O251" s="211"/>
      <c r="P251" s="211"/>
      <c r="Q251" s="211"/>
      <c r="R251" s="211"/>
      <c r="S251" s="211"/>
      <c r="T251" s="21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06" t="s">
        <v>519</v>
      </c>
      <c r="AU251" s="206" t="s">
        <v>89</v>
      </c>
      <c r="AV251" s="13" t="s">
        <v>89</v>
      </c>
      <c r="AW251" s="13" t="s">
        <v>35</v>
      </c>
      <c r="AX251" s="13" t="s">
        <v>87</v>
      </c>
      <c r="AY251" s="206" t="s">
        <v>230</v>
      </c>
    </row>
    <row r="252" s="2" customFormat="1" ht="16.5" customHeight="1">
      <c r="A252" s="38"/>
      <c r="B252" s="177"/>
      <c r="C252" s="178" t="s">
        <v>7</v>
      </c>
      <c r="D252" s="178" t="s">
        <v>231</v>
      </c>
      <c r="E252" s="179" t="s">
        <v>667</v>
      </c>
      <c r="F252" s="180" t="s">
        <v>668</v>
      </c>
      <c r="G252" s="181" t="s">
        <v>514</v>
      </c>
      <c r="H252" s="182">
        <v>63.899999999999999</v>
      </c>
      <c r="I252" s="183"/>
      <c r="J252" s="184">
        <f>ROUND(I252*H252,2)</f>
        <v>0</v>
      </c>
      <c r="K252" s="180" t="s">
        <v>515</v>
      </c>
      <c r="L252" s="39"/>
      <c r="M252" s="185" t="s">
        <v>1</v>
      </c>
      <c r="N252" s="186" t="s">
        <v>44</v>
      </c>
      <c r="O252" s="77"/>
      <c r="P252" s="187">
        <f>O252*H252</f>
        <v>0</v>
      </c>
      <c r="Q252" s="187">
        <v>0.00058</v>
      </c>
      <c r="R252" s="187">
        <f>Q252*H252</f>
        <v>0.037061999999999998</v>
      </c>
      <c r="S252" s="187">
        <v>0</v>
      </c>
      <c r="T252" s="188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89" t="s">
        <v>235</v>
      </c>
      <c r="AT252" s="189" t="s">
        <v>231</v>
      </c>
      <c r="AU252" s="189" t="s">
        <v>89</v>
      </c>
      <c r="AY252" s="19" t="s">
        <v>230</v>
      </c>
      <c r="BE252" s="190">
        <f>IF(N252="základní",J252,0)</f>
        <v>0</v>
      </c>
      <c r="BF252" s="190">
        <f>IF(N252="snížená",J252,0)</f>
        <v>0</v>
      </c>
      <c r="BG252" s="190">
        <f>IF(N252="zákl. přenesená",J252,0)</f>
        <v>0</v>
      </c>
      <c r="BH252" s="190">
        <f>IF(N252="sníž. přenesená",J252,0)</f>
        <v>0</v>
      </c>
      <c r="BI252" s="190">
        <f>IF(N252="nulová",J252,0)</f>
        <v>0</v>
      </c>
      <c r="BJ252" s="19" t="s">
        <v>87</v>
      </c>
      <c r="BK252" s="190">
        <f>ROUND(I252*H252,2)</f>
        <v>0</v>
      </c>
      <c r="BL252" s="19" t="s">
        <v>235</v>
      </c>
      <c r="BM252" s="189" t="s">
        <v>669</v>
      </c>
    </row>
    <row r="253" s="2" customFormat="1">
      <c r="A253" s="38"/>
      <c r="B253" s="39"/>
      <c r="C253" s="38"/>
      <c r="D253" s="191" t="s">
        <v>237</v>
      </c>
      <c r="E253" s="38"/>
      <c r="F253" s="192" t="s">
        <v>670</v>
      </c>
      <c r="G253" s="38"/>
      <c r="H253" s="38"/>
      <c r="I253" s="193"/>
      <c r="J253" s="38"/>
      <c r="K253" s="38"/>
      <c r="L253" s="39"/>
      <c r="M253" s="194"/>
      <c r="N253" s="195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237</v>
      </c>
      <c r="AU253" s="19" t="s">
        <v>89</v>
      </c>
    </row>
    <row r="254" s="2" customFormat="1">
      <c r="A254" s="38"/>
      <c r="B254" s="39"/>
      <c r="C254" s="38"/>
      <c r="D254" s="199" t="s">
        <v>397</v>
      </c>
      <c r="E254" s="38"/>
      <c r="F254" s="200" t="s">
        <v>671</v>
      </c>
      <c r="G254" s="38"/>
      <c r="H254" s="38"/>
      <c r="I254" s="193"/>
      <c r="J254" s="38"/>
      <c r="K254" s="38"/>
      <c r="L254" s="39"/>
      <c r="M254" s="194"/>
      <c r="N254" s="195"/>
      <c r="O254" s="77"/>
      <c r="P254" s="77"/>
      <c r="Q254" s="77"/>
      <c r="R254" s="77"/>
      <c r="S254" s="77"/>
      <c r="T254" s="7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T254" s="19" t="s">
        <v>397</v>
      </c>
      <c r="AU254" s="19" t="s">
        <v>89</v>
      </c>
    </row>
    <row r="255" s="13" customFormat="1">
      <c r="A255" s="13"/>
      <c r="B255" s="205"/>
      <c r="C255" s="13"/>
      <c r="D255" s="191" t="s">
        <v>519</v>
      </c>
      <c r="E255" s="206" t="s">
        <v>1</v>
      </c>
      <c r="F255" s="207" t="s">
        <v>672</v>
      </c>
      <c r="G255" s="13"/>
      <c r="H255" s="208">
        <v>63.899999999999999</v>
      </c>
      <c r="I255" s="209"/>
      <c r="J255" s="13"/>
      <c r="K255" s="13"/>
      <c r="L255" s="205"/>
      <c r="M255" s="210"/>
      <c r="N255" s="211"/>
      <c r="O255" s="211"/>
      <c r="P255" s="211"/>
      <c r="Q255" s="211"/>
      <c r="R255" s="211"/>
      <c r="S255" s="211"/>
      <c r="T255" s="21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06" t="s">
        <v>519</v>
      </c>
      <c r="AU255" s="206" t="s">
        <v>89</v>
      </c>
      <c r="AV255" s="13" t="s">
        <v>89</v>
      </c>
      <c r="AW255" s="13" t="s">
        <v>35</v>
      </c>
      <c r="AX255" s="13" t="s">
        <v>87</v>
      </c>
      <c r="AY255" s="206" t="s">
        <v>230</v>
      </c>
    </row>
    <row r="256" s="2" customFormat="1" ht="16.5" customHeight="1">
      <c r="A256" s="38"/>
      <c r="B256" s="177"/>
      <c r="C256" s="178" t="s">
        <v>317</v>
      </c>
      <c r="D256" s="178" t="s">
        <v>231</v>
      </c>
      <c r="E256" s="179" t="s">
        <v>673</v>
      </c>
      <c r="F256" s="180" t="s">
        <v>674</v>
      </c>
      <c r="G256" s="181" t="s">
        <v>514</v>
      </c>
      <c r="H256" s="182">
        <v>63.899999999999999</v>
      </c>
      <c r="I256" s="183"/>
      <c r="J256" s="184">
        <f>ROUND(I256*H256,2)</f>
        <v>0</v>
      </c>
      <c r="K256" s="180" t="s">
        <v>515</v>
      </c>
      <c r="L256" s="39"/>
      <c r="M256" s="185" t="s">
        <v>1</v>
      </c>
      <c r="N256" s="186" t="s">
        <v>44</v>
      </c>
      <c r="O256" s="77"/>
      <c r="P256" s="187">
        <f>O256*H256</f>
        <v>0</v>
      </c>
      <c r="Q256" s="187">
        <v>0</v>
      </c>
      <c r="R256" s="187">
        <f>Q256*H256</f>
        <v>0</v>
      </c>
      <c r="S256" s="187">
        <v>0</v>
      </c>
      <c r="T256" s="188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89" t="s">
        <v>235</v>
      </c>
      <c r="AT256" s="189" t="s">
        <v>231</v>
      </c>
      <c r="AU256" s="189" t="s">
        <v>89</v>
      </c>
      <c r="AY256" s="19" t="s">
        <v>230</v>
      </c>
      <c r="BE256" s="190">
        <f>IF(N256="základní",J256,0)</f>
        <v>0</v>
      </c>
      <c r="BF256" s="190">
        <f>IF(N256="snížená",J256,0)</f>
        <v>0</v>
      </c>
      <c r="BG256" s="190">
        <f>IF(N256="zákl. přenesená",J256,0)</f>
        <v>0</v>
      </c>
      <c r="BH256" s="190">
        <f>IF(N256="sníž. přenesená",J256,0)</f>
        <v>0</v>
      </c>
      <c r="BI256" s="190">
        <f>IF(N256="nulová",J256,0)</f>
        <v>0</v>
      </c>
      <c r="BJ256" s="19" t="s">
        <v>87</v>
      </c>
      <c r="BK256" s="190">
        <f>ROUND(I256*H256,2)</f>
        <v>0</v>
      </c>
      <c r="BL256" s="19" t="s">
        <v>235</v>
      </c>
      <c r="BM256" s="189" t="s">
        <v>675</v>
      </c>
    </row>
    <row r="257" s="2" customFormat="1">
      <c r="A257" s="38"/>
      <c r="B257" s="39"/>
      <c r="C257" s="38"/>
      <c r="D257" s="191" t="s">
        <v>237</v>
      </c>
      <c r="E257" s="38"/>
      <c r="F257" s="192" t="s">
        <v>676</v>
      </c>
      <c r="G257" s="38"/>
      <c r="H257" s="38"/>
      <c r="I257" s="193"/>
      <c r="J257" s="38"/>
      <c r="K257" s="38"/>
      <c r="L257" s="39"/>
      <c r="M257" s="194"/>
      <c r="N257" s="195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237</v>
      </c>
      <c r="AU257" s="19" t="s">
        <v>89</v>
      </c>
    </row>
    <row r="258" s="2" customFormat="1">
      <c r="A258" s="38"/>
      <c r="B258" s="39"/>
      <c r="C258" s="38"/>
      <c r="D258" s="199" t="s">
        <v>397</v>
      </c>
      <c r="E258" s="38"/>
      <c r="F258" s="200" t="s">
        <v>677</v>
      </c>
      <c r="G258" s="38"/>
      <c r="H258" s="38"/>
      <c r="I258" s="193"/>
      <c r="J258" s="38"/>
      <c r="K258" s="38"/>
      <c r="L258" s="39"/>
      <c r="M258" s="194"/>
      <c r="N258" s="195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397</v>
      </c>
      <c r="AU258" s="19" t="s">
        <v>89</v>
      </c>
    </row>
    <row r="259" s="13" customFormat="1">
      <c r="A259" s="13"/>
      <c r="B259" s="205"/>
      <c r="C259" s="13"/>
      <c r="D259" s="191" t="s">
        <v>519</v>
      </c>
      <c r="E259" s="206" t="s">
        <v>1</v>
      </c>
      <c r="F259" s="207" t="s">
        <v>678</v>
      </c>
      <c r="G259" s="13"/>
      <c r="H259" s="208">
        <v>63.899999999999999</v>
      </c>
      <c r="I259" s="209"/>
      <c r="J259" s="13"/>
      <c r="K259" s="13"/>
      <c r="L259" s="205"/>
      <c r="M259" s="210"/>
      <c r="N259" s="211"/>
      <c r="O259" s="211"/>
      <c r="P259" s="211"/>
      <c r="Q259" s="211"/>
      <c r="R259" s="211"/>
      <c r="S259" s="211"/>
      <c r="T259" s="21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06" t="s">
        <v>519</v>
      </c>
      <c r="AU259" s="206" t="s">
        <v>89</v>
      </c>
      <c r="AV259" s="13" t="s">
        <v>89</v>
      </c>
      <c r="AW259" s="13" t="s">
        <v>35</v>
      </c>
      <c r="AX259" s="13" t="s">
        <v>87</v>
      </c>
      <c r="AY259" s="206" t="s">
        <v>230</v>
      </c>
    </row>
    <row r="260" s="2" customFormat="1" ht="21.75" customHeight="1">
      <c r="A260" s="38"/>
      <c r="B260" s="177"/>
      <c r="C260" s="178" t="s">
        <v>321</v>
      </c>
      <c r="D260" s="178" t="s">
        <v>231</v>
      </c>
      <c r="E260" s="179" t="s">
        <v>679</v>
      </c>
      <c r="F260" s="180" t="s">
        <v>680</v>
      </c>
      <c r="G260" s="181" t="s">
        <v>578</v>
      </c>
      <c r="H260" s="182">
        <v>2276.1860000000001</v>
      </c>
      <c r="I260" s="183"/>
      <c r="J260" s="184">
        <f>ROUND(I260*H260,2)</f>
        <v>0</v>
      </c>
      <c r="K260" s="180" t="s">
        <v>515</v>
      </c>
      <c r="L260" s="39"/>
      <c r="M260" s="185" t="s">
        <v>1</v>
      </c>
      <c r="N260" s="186" t="s">
        <v>44</v>
      </c>
      <c r="O260" s="77"/>
      <c r="P260" s="187">
        <f>O260*H260</f>
        <v>0</v>
      </c>
      <c r="Q260" s="187">
        <v>0</v>
      </c>
      <c r="R260" s="187">
        <f>Q260*H260</f>
        <v>0</v>
      </c>
      <c r="S260" s="187">
        <v>0</v>
      </c>
      <c r="T260" s="188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89" t="s">
        <v>235</v>
      </c>
      <c r="AT260" s="189" t="s">
        <v>231</v>
      </c>
      <c r="AU260" s="189" t="s">
        <v>89</v>
      </c>
      <c r="AY260" s="19" t="s">
        <v>230</v>
      </c>
      <c r="BE260" s="190">
        <f>IF(N260="základní",J260,0)</f>
        <v>0</v>
      </c>
      <c r="BF260" s="190">
        <f>IF(N260="snížená",J260,0)</f>
        <v>0</v>
      </c>
      <c r="BG260" s="190">
        <f>IF(N260="zákl. přenesená",J260,0)</f>
        <v>0</v>
      </c>
      <c r="BH260" s="190">
        <f>IF(N260="sníž. přenesená",J260,0)</f>
        <v>0</v>
      </c>
      <c r="BI260" s="190">
        <f>IF(N260="nulová",J260,0)</f>
        <v>0</v>
      </c>
      <c r="BJ260" s="19" t="s">
        <v>87</v>
      </c>
      <c r="BK260" s="190">
        <f>ROUND(I260*H260,2)</f>
        <v>0</v>
      </c>
      <c r="BL260" s="19" t="s">
        <v>235</v>
      </c>
      <c r="BM260" s="189" t="s">
        <v>681</v>
      </c>
    </row>
    <row r="261" s="2" customFormat="1">
      <c r="A261" s="38"/>
      <c r="B261" s="39"/>
      <c r="C261" s="38"/>
      <c r="D261" s="191" t="s">
        <v>237</v>
      </c>
      <c r="E261" s="38"/>
      <c r="F261" s="192" t="s">
        <v>682</v>
      </c>
      <c r="G261" s="38"/>
      <c r="H261" s="38"/>
      <c r="I261" s="193"/>
      <c r="J261" s="38"/>
      <c r="K261" s="38"/>
      <c r="L261" s="39"/>
      <c r="M261" s="194"/>
      <c r="N261" s="195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237</v>
      </c>
      <c r="AU261" s="19" t="s">
        <v>89</v>
      </c>
    </row>
    <row r="262" s="2" customFormat="1">
      <c r="A262" s="38"/>
      <c r="B262" s="39"/>
      <c r="C262" s="38"/>
      <c r="D262" s="199" t="s">
        <v>397</v>
      </c>
      <c r="E262" s="38"/>
      <c r="F262" s="200" t="s">
        <v>683</v>
      </c>
      <c r="G262" s="38"/>
      <c r="H262" s="38"/>
      <c r="I262" s="193"/>
      <c r="J262" s="38"/>
      <c r="K262" s="38"/>
      <c r="L262" s="39"/>
      <c r="M262" s="194"/>
      <c r="N262" s="195"/>
      <c r="O262" s="77"/>
      <c r="P262" s="77"/>
      <c r="Q262" s="77"/>
      <c r="R262" s="77"/>
      <c r="S262" s="77"/>
      <c r="T262" s="7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T262" s="19" t="s">
        <v>397</v>
      </c>
      <c r="AU262" s="19" t="s">
        <v>89</v>
      </c>
    </row>
    <row r="263" s="2" customFormat="1">
      <c r="A263" s="38"/>
      <c r="B263" s="39"/>
      <c r="C263" s="38"/>
      <c r="D263" s="191" t="s">
        <v>279</v>
      </c>
      <c r="E263" s="38"/>
      <c r="F263" s="196" t="s">
        <v>582</v>
      </c>
      <c r="G263" s="38"/>
      <c r="H263" s="38"/>
      <c r="I263" s="193"/>
      <c r="J263" s="38"/>
      <c r="K263" s="38"/>
      <c r="L263" s="39"/>
      <c r="M263" s="194"/>
      <c r="N263" s="195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279</v>
      </c>
      <c r="AU263" s="19" t="s">
        <v>89</v>
      </c>
    </row>
    <row r="264" s="13" customFormat="1">
      <c r="A264" s="13"/>
      <c r="B264" s="205"/>
      <c r="C264" s="13"/>
      <c r="D264" s="191" t="s">
        <v>519</v>
      </c>
      <c r="E264" s="206" t="s">
        <v>1</v>
      </c>
      <c r="F264" s="207" t="s">
        <v>684</v>
      </c>
      <c r="G264" s="13"/>
      <c r="H264" s="208">
        <v>1625.4000000000001</v>
      </c>
      <c r="I264" s="209"/>
      <c r="J264" s="13"/>
      <c r="K264" s="13"/>
      <c r="L264" s="205"/>
      <c r="M264" s="210"/>
      <c r="N264" s="211"/>
      <c r="O264" s="211"/>
      <c r="P264" s="211"/>
      <c r="Q264" s="211"/>
      <c r="R264" s="211"/>
      <c r="S264" s="211"/>
      <c r="T264" s="21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06" t="s">
        <v>519</v>
      </c>
      <c r="AU264" s="206" t="s">
        <v>89</v>
      </c>
      <c r="AV264" s="13" t="s">
        <v>89</v>
      </c>
      <c r="AW264" s="13" t="s">
        <v>35</v>
      </c>
      <c r="AX264" s="13" t="s">
        <v>79</v>
      </c>
      <c r="AY264" s="206" t="s">
        <v>230</v>
      </c>
    </row>
    <row r="265" s="16" customFormat="1">
      <c r="A265" s="16"/>
      <c r="B265" s="228"/>
      <c r="C265" s="16"/>
      <c r="D265" s="191" t="s">
        <v>519</v>
      </c>
      <c r="E265" s="229" t="s">
        <v>1</v>
      </c>
      <c r="F265" s="230" t="s">
        <v>685</v>
      </c>
      <c r="G265" s="16"/>
      <c r="H265" s="231">
        <v>1625.4000000000001</v>
      </c>
      <c r="I265" s="232"/>
      <c r="J265" s="16"/>
      <c r="K265" s="16"/>
      <c r="L265" s="228"/>
      <c r="M265" s="233"/>
      <c r="N265" s="234"/>
      <c r="O265" s="234"/>
      <c r="P265" s="234"/>
      <c r="Q265" s="234"/>
      <c r="R265" s="234"/>
      <c r="S265" s="234"/>
      <c r="T265" s="235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T265" s="229" t="s">
        <v>519</v>
      </c>
      <c r="AU265" s="229" t="s">
        <v>89</v>
      </c>
      <c r="AV265" s="16" t="s">
        <v>241</v>
      </c>
      <c r="AW265" s="16" t="s">
        <v>35</v>
      </c>
      <c r="AX265" s="16" t="s">
        <v>79</v>
      </c>
      <c r="AY265" s="229" t="s">
        <v>230</v>
      </c>
    </row>
    <row r="266" s="13" customFormat="1">
      <c r="A266" s="13"/>
      <c r="B266" s="205"/>
      <c r="C266" s="13"/>
      <c r="D266" s="191" t="s">
        <v>519</v>
      </c>
      <c r="E266" s="206" t="s">
        <v>1</v>
      </c>
      <c r="F266" s="207" t="s">
        <v>686</v>
      </c>
      <c r="G266" s="13"/>
      <c r="H266" s="208">
        <v>113.09999999999999</v>
      </c>
      <c r="I266" s="209"/>
      <c r="J266" s="13"/>
      <c r="K266" s="13"/>
      <c r="L266" s="205"/>
      <c r="M266" s="210"/>
      <c r="N266" s="211"/>
      <c r="O266" s="211"/>
      <c r="P266" s="211"/>
      <c r="Q266" s="211"/>
      <c r="R266" s="211"/>
      <c r="S266" s="211"/>
      <c r="T266" s="21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06" t="s">
        <v>519</v>
      </c>
      <c r="AU266" s="206" t="s">
        <v>89</v>
      </c>
      <c r="AV266" s="13" t="s">
        <v>89</v>
      </c>
      <c r="AW266" s="13" t="s">
        <v>35</v>
      </c>
      <c r="AX266" s="13" t="s">
        <v>79</v>
      </c>
      <c r="AY266" s="206" t="s">
        <v>230</v>
      </c>
    </row>
    <row r="267" s="13" customFormat="1">
      <c r="A267" s="13"/>
      <c r="B267" s="205"/>
      <c r="C267" s="13"/>
      <c r="D267" s="191" t="s">
        <v>519</v>
      </c>
      <c r="E267" s="206" t="s">
        <v>1</v>
      </c>
      <c r="F267" s="207" t="s">
        <v>687</v>
      </c>
      <c r="G267" s="13"/>
      <c r="H267" s="208">
        <v>426.38</v>
      </c>
      <c r="I267" s="209"/>
      <c r="J267" s="13"/>
      <c r="K267" s="13"/>
      <c r="L267" s="205"/>
      <c r="M267" s="210"/>
      <c r="N267" s="211"/>
      <c r="O267" s="211"/>
      <c r="P267" s="211"/>
      <c r="Q267" s="211"/>
      <c r="R267" s="211"/>
      <c r="S267" s="211"/>
      <c r="T267" s="21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06" t="s">
        <v>519</v>
      </c>
      <c r="AU267" s="206" t="s">
        <v>89</v>
      </c>
      <c r="AV267" s="13" t="s">
        <v>89</v>
      </c>
      <c r="AW267" s="13" t="s">
        <v>35</v>
      </c>
      <c r="AX267" s="13" t="s">
        <v>79</v>
      </c>
      <c r="AY267" s="206" t="s">
        <v>230</v>
      </c>
    </row>
    <row r="268" s="13" customFormat="1">
      <c r="A268" s="13"/>
      <c r="B268" s="205"/>
      <c r="C268" s="13"/>
      <c r="D268" s="191" t="s">
        <v>519</v>
      </c>
      <c r="E268" s="206" t="s">
        <v>1</v>
      </c>
      <c r="F268" s="207" t="s">
        <v>688</v>
      </c>
      <c r="G268" s="13"/>
      <c r="H268" s="208">
        <v>111.306</v>
      </c>
      <c r="I268" s="209"/>
      <c r="J268" s="13"/>
      <c r="K268" s="13"/>
      <c r="L268" s="205"/>
      <c r="M268" s="210"/>
      <c r="N268" s="211"/>
      <c r="O268" s="211"/>
      <c r="P268" s="211"/>
      <c r="Q268" s="211"/>
      <c r="R268" s="211"/>
      <c r="S268" s="211"/>
      <c r="T268" s="21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06" t="s">
        <v>519</v>
      </c>
      <c r="AU268" s="206" t="s">
        <v>89</v>
      </c>
      <c r="AV268" s="13" t="s">
        <v>89</v>
      </c>
      <c r="AW268" s="13" t="s">
        <v>35</v>
      </c>
      <c r="AX268" s="13" t="s">
        <v>79</v>
      </c>
      <c r="AY268" s="206" t="s">
        <v>230</v>
      </c>
    </row>
    <row r="269" s="14" customFormat="1">
      <c r="A269" s="14"/>
      <c r="B269" s="213"/>
      <c r="C269" s="14"/>
      <c r="D269" s="191" t="s">
        <v>519</v>
      </c>
      <c r="E269" s="214" t="s">
        <v>1</v>
      </c>
      <c r="F269" s="215" t="s">
        <v>534</v>
      </c>
      <c r="G269" s="14"/>
      <c r="H269" s="216">
        <v>2276.1860000000001</v>
      </c>
      <c r="I269" s="217"/>
      <c r="J269" s="14"/>
      <c r="K269" s="14"/>
      <c r="L269" s="213"/>
      <c r="M269" s="218"/>
      <c r="N269" s="219"/>
      <c r="O269" s="219"/>
      <c r="P269" s="219"/>
      <c r="Q269" s="219"/>
      <c r="R269" s="219"/>
      <c r="S269" s="219"/>
      <c r="T269" s="22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14" t="s">
        <v>519</v>
      </c>
      <c r="AU269" s="214" t="s">
        <v>89</v>
      </c>
      <c r="AV269" s="14" t="s">
        <v>235</v>
      </c>
      <c r="AW269" s="14" t="s">
        <v>35</v>
      </c>
      <c r="AX269" s="14" t="s">
        <v>87</v>
      </c>
      <c r="AY269" s="214" t="s">
        <v>230</v>
      </c>
    </row>
    <row r="270" s="2" customFormat="1" ht="21.75" customHeight="1">
      <c r="A270" s="38"/>
      <c r="B270" s="177"/>
      <c r="C270" s="178" t="s">
        <v>325</v>
      </c>
      <c r="D270" s="178" t="s">
        <v>231</v>
      </c>
      <c r="E270" s="179" t="s">
        <v>689</v>
      </c>
      <c r="F270" s="180" t="s">
        <v>690</v>
      </c>
      <c r="G270" s="181" t="s">
        <v>578</v>
      </c>
      <c r="H270" s="182">
        <v>516.16200000000003</v>
      </c>
      <c r="I270" s="183"/>
      <c r="J270" s="184">
        <f>ROUND(I270*H270,2)</f>
        <v>0</v>
      </c>
      <c r="K270" s="180" t="s">
        <v>515</v>
      </c>
      <c r="L270" s="39"/>
      <c r="M270" s="185" t="s">
        <v>1</v>
      </c>
      <c r="N270" s="186" t="s">
        <v>44</v>
      </c>
      <c r="O270" s="77"/>
      <c r="P270" s="187">
        <f>O270*H270</f>
        <v>0</v>
      </c>
      <c r="Q270" s="187">
        <v>0</v>
      </c>
      <c r="R270" s="187">
        <f>Q270*H270</f>
        <v>0</v>
      </c>
      <c r="S270" s="187">
        <v>0</v>
      </c>
      <c r="T270" s="188">
        <f>S270*H270</f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189" t="s">
        <v>235</v>
      </c>
      <c r="AT270" s="189" t="s">
        <v>231</v>
      </c>
      <c r="AU270" s="189" t="s">
        <v>89</v>
      </c>
      <c r="AY270" s="19" t="s">
        <v>230</v>
      </c>
      <c r="BE270" s="190">
        <f>IF(N270="základní",J270,0)</f>
        <v>0</v>
      </c>
      <c r="BF270" s="190">
        <f>IF(N270="snížená",J270,0)</f>
        <v>0</v>
      </c>
      <c r="BG270" s="190">
        <f>IF(N270="zákl. přenesená",J270,0)</f>
        <v>0</v>
      </c>
      <c r="BH270" s="190">
        <f>IF(N270="sníž. přenesená",J270,0)</f>
        <v>0</v>
      </c>
      <c r="BI270" s="190">
        <f>IF(N270="nulová",J270,0)</f>
        <v>0</v>
      </c>
      <c r="BJ270" s="19" t="s">
        <v>87</v>
      </c>
      <c r="BK270" s="190">
        <f>ROUND(I270*H270,2)</f>
        <v>0</v>
      </c>
      <c r="BL270" s="19" t="s">
        <v>235</v>
      </c>
      <c r="BM270" s="189" t="s">
        <v>691</v>
      </c>
    </row>
    <row r="271" s="2" customFormat="1">
      <c r="A271" s="38"/>
      <c r="B271" s="39"/>
      <c r="C271" s="38"/>
      <c r="D271" s="191" t="s">
        <v>237</v>
      </c>
      <c r="E271" s="38"/>
      <c r="F271" s="192" t="s">
        <v>692</v>
      </c>
      <c r="G271" s="38"/>
      <c r="H271" s="38"/>
      <c r="I271" s="193"/>
      <c r="J271" s="38"/>
      <c r="K271" s="38"/>
      <c r="L271" s="39"/>
      <c r="M271" s="194"/>
      <c r="N271" s="195"/>
      <c r="O271" s="77"/>
      <c r="P271" s="77"/>
      <c r="Q271" s="77"/>
      <c r="R271" s="77"/>
      <c r="S271" s="77"/>
      <c r="T271" s="7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19" t="s">
        <v>237</v>
      </c>
      <c r="AU271" s="19" t="s">
        <v>89</v>
      </c>
    </row>
    <row r="272" s="2" customFormat="1">
      <c r="A272" s="38"/>
      <c r="B272" s="39"/>
      <c r="C272" s="38"/>
      <c r="D272" s="199" t="s">
        <v>397</v>
      </c>
      <c r="E272" s="38"/>
      <c r="F272" s="200" t="s">
        <v>693</v>
      </c>
      <c r="G272" s="38"/>
      <c r="H272" s="38"/>
      <c r="I272" s="193"/>
      <c r="J272" s="38"/>
      <c r="K272" s="38"/>
      <c r="L272" s="39"/>
      <c r="M272" s="194"/>
      <c r="N272" s="195"/>
      <c r="O272" s="77"/>
      <c r="P272" s="77"/>
      <c r="Q272" s="77"/>
      <c r="R272" s="77"/>
      <c r="S272" s="77"/>
      <c r="T272" s="7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T272" s="19" t="s">
        <v>397</v>
      </c>
      <c r="AU272" s="19" t="s">
        <v>89</v>
      </c>
    </row>
    <row r="273" s="13" customFormat="1">
      <c r="A273" s="13"/>
      <c r="B273" s="205"/>
      <c r="C273" s="13"/>
      <c r="D273" s="191" t="s">
        <v>519</v>
      </c>
      <c r="E273" s="206" t="s">
        <v>1</v>
      </c>
      <c r="F273" s="207" t="s">
        <v>694</v>
      </c>
      <c r="G273" s="13"/>
      <c r="H273" s="208">
        <v>538.67600000000004</v>
      </c>
      <c r="I273" s="209"/>
      <c r="J273" s="13"/>
      <c r="K273" s="13"/>
      <c r="L273" s="205"/>
      <c r="M273" s="210"/>
      <c r="N273" s="211"/>
      <c r="O273" s="211"/>
      <c r="P273" s="211"/>
      <c r="Q273" s="211"/>
      <c r="R273" s="211"/>
      <c r="S273" s="211"/>
      <c r="T273" s="21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06" t="s">
        <v>519</v>
      </c>
      <c r="AU273" s="206" t="s">
        <v>89</v>
      </c>
      <c r="AV273" s="13" t="s">
        <v>89</v>
      </c>
      <c r="AW273" s="13" t="s">
        <v>35</v>
      </c>
      <c r="AX273" s="13" t="s">
        <v>79</v>
      </c>
      <c r="AY273" s="206" t="s">
        <v>230</v>
      </c>
    </row>
    <row r="274" s="13" customFormat="1">
      <c r="A274" s="13"/>
      <c r="B274" s="205"/>
      <c r="C274" s="13"/>
      <c r="D274" s="191" t="s">
        <v>519</v>
      </c>
      <c r="E274" s="206" t="s">
        <v>1</v>
      </c>
      <c r="F274" s="207" t="s">
        <v>695</v>
      </c>
      <c r="G274" s="13"/>
      <c r="H274" s="208">
        <v>7.9500000000000002</v>
      </c>
      <c r="I274" s="209"/>
      <c r="J274" s="13"/>
      <c r="K274" s="13"/>
      <c r="L274" s="205"/>
      <c r="M274" s="210"/>
      <c r="N274" s="211"/>
      <c r="O274" s="211"/>
      <c r="P274" s="211"/>
      <c r="Q274" s="211"/>
      <c r="R274" s="211"/>
      <c r="S274" s="211"/>
      <c r="T274" s="21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06" t="s">
        <v>519</v>
      </c>
      <c r="AU274" s="206" t="s">
        <v>89</v>
      </c>
      <c r="AV274" s="13" t="s">
        <v>89</v>
      </c>
      <c r="AW274" s="13" t="s">
        <v>35</v>
      </c>
      <c r="AX274" s="13" t="s">
        <v>79</v>
      </c>
      <c r="AY274" s="206" t="s">
        <v>230</v>
      </c>
    </row>
    <row r="275" s="13" customFormat="1">
      <c r="A275" s="13"/>
      <c r="B275" s="205"/>
      <c r="C275" s="13"/>
      <c r="D275" s="191" t="s">
        <v>519</v>
      </c>
      <c r="E275" s="206" t="s">
        <v>1</v>
      </c>
      <c r="F275" s="207" t="s">
        <v>696</v>
      </c>
      <c r="G275" s="13"/>
      <c r="H275" s="208">
        <v>14.058</v>
      </c>
      <c r="I275" s="209"/>
      <c r="J275" s="13"/>
      <c r="K275" s="13"/>
      <c r="L275" s="205"/>
      <c r="M275" s="210"/>
      <c r="N275" s="211"/>
      <c r="O275" s="211"/>
      <c r="P275" s="211"/>
      <c r="Q275" s="211"/>
      <c r="R275" s="211"/>
      <c r="S275" s="211"/>
      <c r="T275" s="21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06" t="s">
        <v>519</v>
      </c>
      <c r="AU275" s="206" t="s">
        <v>89</v>
      </c>
      <c r="AV275" s="13" t="s">
        <v>89</v>
      </c>
      <c r="AW275" s="13" t="s">
        <v>35</v>
      </c>
      <c r="AX275" s="13" t="s">
        <v>79</v>
      </c>
      <c r="AY275" s="206" t="s">
        <v>230</v>
      </c>
    </row>
    <row r="276" s="13" customFormat="1">
      <c r="A276" s="13"/>
      <c r="B276" s="205"/>
      <c r="C276" s="13"/>
      <c r="D276" s="191" t="s">
        <v>519</v>
      </c>
      <c r="E276" s="206" t="s">
        <v>1</v>
      </c>
      <c r="F276" s="207" t="s">
        <v>697</v>
      </c>
      <c r="G276" s="13"/>
      <c r="H276" s="208">
        <v>-44.521999999999998</v>
      </c>
      <c r="I276" s="209"/>
      <c r="J276" s="13"/>
      <c r="K276" s="13"/>
      <c r="L276" s="205"/>
      <c r="M276" s="210"/>
      <c r="N276" s="211"/>
      <c r="O276" s="211"/>
      <c r="P276" s="211"/>
      <c r="Q276" s="211"/>
      <c r="R276" s="211"/>
      <c r="S276" s="211"/>
      <c r="T276" s="21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06" t="s">
        <v>519</v>
      </c>
      <c r="AU276" s="206" t="s">
        <v>89</v>
      </c>
      <c r="AV276" s="13" t="s">
        <v>89</v>
      </c>
      <c r="AW276" s="13" t="s">
        <v>35</v>
      </c>
      <c r="AX276" s="13" t="s">
        <v>79</v>
      </c>
      <c r="AY276" s="206" t="s">
        <v>230</v>
      </c>
    </row>
    <row r="277" s="14" customFormat="1">
      <c r="A277" s="14"/>
      <c r="B277" s="213"/>
      <c r="C277" s="14"/>
      <c r="D277" s="191" t="s">
        <v>519</v>
      </c>
      <c r="E277" s="214" t="s">
        <v>1</v>
      </c>
      <c r="F277" s="215" t="s">
        <v>534</v>
      </c>
      <c r="G277" s="14"/>
      <c r="H277" s="216">
        <v>516.16200000000003</v>
      </c>
      <c r="I277" s="217"/>
      <c r="J277" s="14"/>
      <c r="K277" s="14"/>
      <c r="L277" s="213"/>
      <c r="M277" s="218"/>
      <c r="N277" s="219"/>
      <c r="O277" s="219"/>
      <c r="P277" s="219"/>
      <c r="Q277" s="219"/>
      <c r="R277" s="219"/>
      <c r="S277" s="219"/>
      <c r="T277" s="22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14" t="s">
        <v>519</v>
      </c>
      <c r="AU277" s="214" t="s">
        <v>89</v>
      </c>
      <c r="AV277" s="14" t="s">
        <v>235</v>
      </c>
      <c r="AW277" s="14" t="s">
        <v>35</v>
      </c>
      <c r="AX277" s="14" t="s">
        <v>87</v>
      </c>
      <c r="AY277" s="214" t="s">
        <v>230</v>
      </c>
    </row>
    <row r="278" s="2" customFormat="1" ht="24.15" customHeight="1">
      <c r="A278" s="38"/>
      <c r="B278" s="177"/>
      <c r="C278" s="178" t="s">
        <v>329</v>
      </c>
      <c r="D278" s="178" t="s">
        <v>231</v>
      </c>
      <c r="E278" s="179" t="s">
        <v>698</v>
      </c>
      <c r="F278" s="180" t="s">
        <v>699</v>
      </c>
      <c r="G278" s="181" t="s">
        <v>578</v>
      </c>
      <c r="H278" s="182">
        <v>7742.4300000000003</v>
      </c>
      <c r="I278" s="183"/>
      <c r="J278" s="184">
        <f>ROUND(I278*H278,2)</f>
        <v>0</v>
      </c>
      <c r="K278" s="180" t="s">
        <v>515</v>
      </c>
      <c r="L278" s="39"/>
      <c r="M278" s="185" t="s">
        <v>1</v>
      </c>
      <c r="N278" s="186" t="s">
        <v>44</v>
      </c>
      <c r="O278" s="77"/>
      <c r="P278" s="187">
        <f>O278*H278</f>
        <v>0</v>
      </c>
      <c r="Q278" s="187">
        <v>0</v>
      </c>
      <c r="R278" s="187">
        <f>Q278*H278</f>
        <v>0</v>
      </c>
      <c r="S278" s="187">
        <v>0</v>
      </c>
      <c r="T278" s="188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89" t="s">
        <v>235</v>
      </c>
      <c r="AT278" s="189" t="s">
        <v>231</v>
      </c>
      <c r="AU278" s="189" t="s">
        <v>89</v>
      </c>
      <c r="AY278" s="19" t="s">
        <v>230</v>
      </c>
      <c r="BE278" s="190">
        <f>IF(N278="základní",J278,0)</f>
        <v>0</v>
      </c>
      <c r="BF278" s="190">
        <f>IF(N278="snížená",J278,0)</f>
        <v>0</v>
      </c>
      <c r="BG278" s="190">
        <f>IF(N278="zákl. přenesená",J278,0)</f>
        <v>0</v>
      </c>
      <c r="BH278" s="190">
        <f>IF(N278="sníž. přenesená",J278,0)</f>
        <v>0</v>
      </c>
      <c r="BI278" s="190">
        <f>IF(N278="nulová",J278,0)</f>
        <v>0</v>
      </c>
      <c r="BJ278" s="19" t="s">
        <v>87</v>
      </c>
      <c r="BK278" s="190">
        <f>ROUND(I278*H278,2)</f>
        <v>0</v>
      </c>
      <c r="BL278" s="19" t="s">
        <v>235</v>
      </c>
      <c r="BM278" s="189" t="s">
        <v>700</v>
      </c>
    </row>
    <row r="279" s="2" customFormat="1">
      <c r="A279" s="38"/>
      <c r="B279" s="39"/>
      <c r="C279" s="38"/>
      <c r="D279" s="191" t="s">
        <v>237</v>
      </c>
      <c r="E279" s="38"/>
      <c r="F279" s="192" t="s">
        <v>701</v>
      </c>
      <c r="G279" s="38"/>
      <c r="H279" s="38"/>
      <c r="I279" s="193"/>
      <c r="J279" s="38"/>
      <c r="K279" s="38"/>
      <c r="L279" s="39"/>
      <c r="M279" s="194"/>
      <c r="N279" s="195"/>
      <c r="O279" s="77"/>
      <c r="P279" s="77"/>
      <c r="Q279" s="77"/>
      <c r="R279" s="77"/>
      <c r="S279" s="77"/>
      <c r="T279" s="7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19" t="s">
        <v>237</v>
      </c>
      <c r="AU279" s="19" t="s">
        <v>89</v>
      </c>
    </row>
    <row r="280" s="2" customFormat="1">
      <c r="A280" s="38"/>
      <c r="B280" s="39"/>
      <c r="C280" s="38"/>
      <c r="D280" s="199" t="s">
        <v>397</v>
      </c>
      <c r="E280" s="38"/>
      <c r="F280" s="200" t="s">
        <v>702</v>
      </c>
      <c r="G280" s="38"/>
      <c r="H280" s="38"/>
      <c r="I280" s="193"/>
      <c r="J280" s="38"/>
      <c r="K280" s="38"/>
      <c r="L280" s="39"/>
      <c r="M280" s="194"/>
      <c r="N280" s="195"/>
      <c r="O280" s="77"/>
      <c r="P280" s="77"/>
      <c r="Q280" s="77"/>
      <c r="R280" s="77"/>
      <c r="S280" s="77"/>
      <c r="T280" s="7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T280" s="19" t="s">
        <v>397</v>
      </c>
      <c r="AU280" s="19" t="s">
        <v>89</v>
      </c>
    </row>
    <row r="281" s="13" customFormat="1">
      <c r="A281" s="13"/>
      <c r="B281" s="205"/>
      <c r="C281" s="13"/>
      <c r="D281" s="191" t="s">
        <v>519</v>
      </c>
      <c r="E281" s="206" t="s">
        <v>1</v>
      </c>
      <c r="F281" s="207" t="s">
        <v>703</v>
      </c>
      <c r="G281" s="13"/>
      <c r="H281" s="208">
        <v>7742.4300000000003</v>
      </c>
      <c r="I281" s="209"/>
      <c r="J281" s="13"/>
      <c r="K281" s="13"/>
      <c r="L281" s="205"/>
      <c r="M281" s="210"/>
      <c r="N281" s="211"/>
      <c r="O281" s="211"/>
      <c r="P281" s="211"/>
      <c r="Q281" s="211"/>
      <c r="R281" s="211"/>
      <c r="S281" s="211"/>
      <c r="T281" s="21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06" t="s">
        <v>519</v>
      </c>
      <c r="AU281" s="206" t="s">
        <v>89</v>
      </c>
      <c r="AV281" s="13" t="s">
        <v>89</v>
      </c>
      <c r="AW281" s="13" t="s">
        <v>35</v>
      </c>
      <c r="AX281" s="13" t="s">
        <v>87</v>
      </c>
      <c r="AY281" s="206" t="s">
        <v>230</v>
      </c>
    </row>
    <row r="282" s="2" customFormat="1" ht="21.75" customHeight="1">
      <c r="A282" s="38"/>
      <c r="B282" s="177"/>
      <c r="C282" s="178" t="s">
        <v>332</v>
      </c>
      <c r="D282" s="178" t="s">
        <v>231</v>
      </c>
      <c r="E282" s="179" t="s">
        <v>704</v>
      </c>
      <c r="F282" s="180" t="s">
        <v>705</v>
      </c>
      <c r="G282" s="181" t="s">
        <v>578</v>
      </c>
      <c r="H282" s="182">
        <v>451.642</v>
      </c>
      <c r="I282" s="183"/>
      <c r="J282" s="184">
        <f>ROUND(I282*H282,2)</f>
        <v>0</v>
      </c>
      <c r="K282" s="180" t="s">
        <v>515</v>
      </c>
      <c r="L282" s="39"/>
      <c r="M282" s="185" t="s">
        <v>1</v>
      </c>
      <c r="N282" s="186" t="s">
        <v>44</v>
      </c>
      <c r="O282" s="77"/>
      <c r="P282" s="187">
        <f>O282*H282</f>
        <v>0</v>
      </c>
      <c r="Q282" s="187">
        <v>0</v>
      </c>
      <c r="R282" s="187">
        <f>Q282*H282</f>
        <v>0</v>
      </c>
      <c r="S282" s="187">
        <v>0</v>
      </c>
      <c r="T282" s="188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89" t="s">
        <v>235</v>
      </c>
      <c r="AT282" s="189" t="s">
        <v>231</v>
      </c>
      <c r="AU282" s="189" t="s">
        <v>89</v>
      </c>
      <c r="AY282" s="19" t="s">
        <v>230</v>
      </c>
      <c r="BE282" s="190">
        <f>IF(N282="základní",J282,0)</f>
        <v>0</v>
      </c>
      <c r="BF282" s="190">
        <f>IF(N282="snížená",J282,0)</f>
        <v>0</v>
      </c>
      <c r="BG282" s="190">
        <f>IF(N282="zákl. přenesená",J282,0)</f>
        <v>0</v>
      </c>
      <c r="BH282" s="190">
        <f>IF(N282="sníž. přenesená",J282,0)</f>
        <v>0</v>
      </c>
      <c r="BI282" s="190">
        <f>IF(N282="nulová",J282,0)</f>
        <v>0</v>
      </c>
      <c r="BJ282" s="19" t="s">
        <v>87</v>
      </c>
      <c r="BK282" s="190">
        <f>ROUND(I282*H282,2)</f>
        <v>0</v>
      </c>
      <c r="BL282" s="19" t="s">
        <v>235</v>
      </c>
      <c r="BM282" s="189" t="s">
        <v>706</v>
      </c>
    </row>
    <row r="283" s="2" customFormat="1">
      <c r="A283" s="38"/>
      <c r="B283" s="39"/>
      <c r="C283" s="38"/>
      <c r="D283" s="191" t="s">
        <v>237</v>
      </c>
      <c r="E283" s="38"/>
      <c r="F283" s="192" t="s">
        <v>707</v>
      </c>
      <c r="G283" s="38"/>
      <c r="H283" s="38"/>
      <c r="I283" s="193"/>
      <c r="J283" s="38"/>
      <c r="K283" s="38"/>
      <c r="L283" s="39"/>
      <c r="M283" s="194"/>
      <c r="N283" s="195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237</v>
      </c>
      <c r="AU283" s="19" t="s">
        <v>89</v>
      </c>
    </row>
    <row r="284" s="2" customFormat="1">
      <c r="A284" s="38"/>
      <c r="B284" s="39"/>
      <c r="C284" s="38"/>
      <c r="D284" s="199" t="s">
        <v>397</v>
      </c>
      <c r="E284" s="38"/>
      <c r="F284" s="200" t="s">
        <v>708</v>
      </c>
      <c r="G284" s="38"/>
      <c r="H284" s="38"/>
      <c r="I284" s="193"/>
      <c r="J284" s="38"/>
      <c r="K284" s="38"/>
      <c r="L284" s="39"/>
      <c r="M284" s="194"/>
      <c r="N284" s="195"/>
      <c r="O284" s="77"/>
      <c r="P284" s="77"/>
      <c r="Q284" s="77"/>
      <c r="R284" s="77"/>
      <c r="S284" s="77"/>
      <c r="T284" s="7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T284" s="19" t="s">
        <v>397</v>
      </c>
      <c r="AU284" s="19" t="s">
        <v>89</v>
      </c>
    </row>
    <row r="285" s="13" customFormat="1">
      <c r="A285" s="13"/>
      <c r="B285" s="205"/>
      <c r="C285" s="13"/>
      <c r="D285" s="191" t="s">
        <v>519</v>
      </c>
      <c r="E285" s="206" t="s">
        <v>1</v>
      </c>
      <c r="F285" s="207" t="s">
        <v>709</v>
      </c>
      <c r="G285" s="13"/>
      <c r="H285" s="208">
        <v>471.34199999999998</v>
      </c>
      <c r="I285" s="209"/>
      <c r="J285" s="13"/>
      <c r="K285" s="13"/>
      <c r="L285" s="205"/>
      <c r="M285" s="210"/>
      <c r="N285" s="211"/>
      <c r="O285" s="211"/>
      <c r="P285" s="211"/>
      <c r="Q285" s="211"/>
      <c r="R285" s="211"/>
      <c r="S285" s="211"/>
      <c r="T285" s="21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06" t="s">
        <v>519</v>
      </c>
      <c r="AU285" s="206" t="s">
        <v>89</v>
      </c>
      <c r="AV285" s="13" t="s">
        <v>89</v>
      </c>
      <c r="AW285" s="13" t="s">
        <v>35</v>
      </c>
      <c r="AX285" s="13" t="s">
        <v>79</v>
      </c>
      <c r="AY285" s="206" t="s">
        <v>230</v>
      </c>
    </row>
    <row r="286" s="13" customFormat="1">
      <c r="A286" s="13"/>
      <c r="B286" s="205"/>
      <c r="C286" s="13"/>
      <c r="D286" s="191" t="s">
        <v>519</v>
      </c>
      <c r="E286" s="206" t="s">
        <v>1</v>
      </c>
      <c r="F286" s="207" t="s">
        <v>710</v>
      </c>
      <c r="G286" s="13"/>
      <c r="H286" s="208">
        <v>6.9560000000000004</v>
      </c>
      <c r="I286" s="209"/>
      <c r="J286" s="13"/>
      <c r="K286" s="13"/>
      <c r="L286" s="205"/>
      <c r="M286" s="210"/>
      <c r="N286" s="211"/>
      <c r="O286" s="211"/>
      <c r="P286" s="211"/>
      <c r="Q286" s="211"/>
      <c r="R286" s="211"/>
      <c r="S286" s="211"/>
      <c r="T286" s="21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06" t="s">
        <v>519</v>
      </c>
      <c r="AU286" s="206" t="s">
        <v>89</v>
      </c>
      <c r="AV286" s="13" t="s">
        <v>89</v>
      </c>
      <c r="AW286" s="13" t="s">
        <v>35</v>
      </c>
      <c r="AX286" s="13" t="s">
        <v>79</v>
      </c>
      <c r="AY286" s="206" t="s">
        <v>230</v>
      </c>
    </row>
    <row r="287" s="13" customFormat="1">
      <c r="A287" s="13"/>
      <c r="B287" s="205"/>
      <c r="C287" s="13"/>
      <c r="D287" s="191" t="s">
        <v>519</v>
      </c>
      <c r="E287" s="206" t="s">
        <v>1</v>
      </c>
      <c r="F287" s="207" t="s">
        <v>711</v>
      </c>
      <c r="G287" s="13"/>
      <c r="H287" s="208">
        <v>12.301</v>
      </c>
      <c r="I287" s="209"/>
      <c r="J287" s="13"/>
      <c r="K287" s="13"/>
      <c r="L287" s="205"/>
      <c r="M287" s="210"/>
      <c r="N287" s="211"/>
      <c r="O287" s="211"/>
      <c r="P287" s="211"/>
      <c r="Q287" s="211"/>
      <c r="R287" s="211"/>
      <c r="S287" s="211"/>
      <c r="T287" s="21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06" t="s">
        <v>519</v>
      </c>
      <c r="AU287" s="206" t="s">
        <v>89</v>
      </c>
      <c r="AV287" s="13" t="s">
        <v>89</v>
      </c>
      <c r="AW287" s="13" t="s">
        <v>35</v>
      </c>
      <c r="AX287" s="13" t="s">
        <v>79</v>
      </c>
      <c r="AY287" s="206" t="s">
        <v>230</v>
      </c>
    </row>
    <row r="288" s="13" customFormat="1">
      <c r="A288" s="13"/>
      <c r="B288" s="205"/>
      <c r="C288" s="13"/>
      <c r="D288" s="191" t="s">
        <v>519</v>
      </c>
      <c r="E288" s="206" t="s">
        <v>1</v>
      </c>
      <c r="F288" s="207" t="s">
        <v>712</v>
      </c>
      <c r="G288" s="13"/>
      <c r="H288" s="208">
        <v>-38.957000000000001</v>
      </c>
      <c r="I288" s="209"/>
      <c r="J288" s="13"/>
      <c r="K288" s="13"/>
      <c r="L288" s="205"/>
      <c r="M288" s="210"/>
      <c r="N288" s="211"/>
      <c r="O288" s="211"/>
      <c r="P288" s="211"/>
      <c r="Q288" s="211"/>
      <c r="R288" s="211"/>
      <c r="S288" s="211"/>
      <c r="T288" s="21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06" t="s">
        <v>519</v>
      </c>
      <c r="AU288" s="206" t="s">
        <v>89</v>
      </c>
      <c r="AV288" s="13" t="s">
        <v>89</v>
      </c>
      <c r="AW288" s="13" t="s">
        <v>35</v>
      </c>
      <c r="AX288" s="13" t="s">
        <v>79</v>
      </c>
      <c r="AY288" s="206" t="s">
        <v>230</v>
      </c>
    </row>
    <row r="289" s="14" customFormat="1">
      <c r="A289" s="14"/>
      <c r="B289" s="213"/>
      <c r="C289" s="14"/>
      <c r="D289" s="191" t="s">
        <v>519</v>
      </c>
      <c r="E289" s="214" t="s">
        <v>1</v>
      </c>
      <c r="F289" s="215" t="s">
        <v>534</v>
      </c>
      <c r="G289" s="14"/>
      <c r="H289" s="216">
        <v>451.642</v>
      </c>
      <c r="I289" s="217"/>
      <c r="J289" s="14"/>
      <c r="K289" s="14"/>
      <c r="L289" s="213"/>
      <c r="M289" s="218"/>
      <c r="N289" s="219"/>
      <c r="O289" s="219"/>
      <c r="P289" s="219"/>
      <c r="Q289" s="219"/>
      <c r="R289" s="219"/>
      <c r="S289" s="219"/>
      <c r="T289" s="220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14" t="s">
        <v>519</v>
      </c>
      <c r="AU289" s="214" t="s">
        <v>89</v>
      </c>
      <c r="AV289" s="14" t="s">
        <v>235</v>
      </c>
      <c r="AW289" s="14" t="s">
        <v>35</v>
      </c>
      <c r="AX289" s="14" t="s">
        <v>87</v>
      </c>
      <c r="AY289" s="214" t="s">
        <v>230</v>
      </c>
    </row>
    <row r="290" s="2" customFormat="1" ht="24.15" customHeight="1">
      <c r="A290" s="38"/>
      <c r="B290" s="177"/>
      <c r="C290" s="178" t="s">
        <v>336</v>
      </c>
      <c r="D290" s="178" t="s">
        <v>231</v>
      </c>
      <c r="E290" s="179" t="s">
        <v>713</v>
      </c>
      <c r="F290" s="180" t="s">
        <v>714</v>
      </c>
      <c r="G290" s="181" t="s">
        <v>578</v>
      </c>
      <c r="H290" s="182">
        <v>6774.6300000000001</v>
      </c>
      <c r="I290" s="183"/>
      <c r="J290" s="184">
        <f>ROUND(I290*H290,2)</f>
        <v>0</v>
      </c>
      <c r="K290" s="180" t="s">
        <v>515</v>
      </c>
      <c r="L290" s="39"/>
      <c r="M290" s="185" t="s">
        <v>1</v>
      </c>
      <c r="N290" s="186" t="s">
        <v>44</v>
      </c>
      <c r="O290" s="77"/>
      <c r="P290" s="187">
        <f>O290*H290</f>
        <v>0</v>
      </c>
      <c r="Q290" s="187">
        <v>0</v>
      </c>
      <c r="R290" s="187">
        <f>Q290*H290</f>
        <v>0</v>
      </c>
      <c r="S290" s="187">
        <v>0</v>
      </c>
      <c r="T290" s="188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89" t="s">
        <v>235</v>
      </c>
      <c r="AT290" s="189" t="s">
        <v>231</v>
      </c>
      <c r="AU290" s="189" t="s">
        <v>89</v>
      </c>
      <c r="AY290" s="19" t="s">
        <v>230</v>
      </c>
      <c r="BE290" s="190">
        <f>IF(N290="základní",J290,0)</f>
        <v>0</v>
      </c>
      <c r="BF290" s="190">
        <f>IF(N290="snížená",J290,0)</f>
        <v>0</v>
      </c>
      <c r="BG290" s="190">
        <f>IF(N290="zákl. přenesená",J290,0)</f>
        <v>0</v>
      </c>
      <c r="BH290" s="190">
        <f>IF(N290="sníž. přenesená",J290,0)</f>
        <v>0</v>
      </c>
      <c r="BI290" s="190">
        <f>IF(N290="nulová",J290,0)</f>
        <v>0</v>
      </c>
      <c r="BJ290" s="19" t="s">
        <v>87</v>
      </c>
      <c r="BK290" s="190">
        <f>ROUND(I290*H290,2)</f>
        <v>0</v>
      </c>
      <c r="BL290" s="19" t="s">
        <v>235</v>
      </c>
      <c r="BM290" s="189" t="s">
        <v>715</v>
      </c>
    </row>
    <row r="291" s="2" customFormat="1">
      <c r="A291" s="38"/>
      <c r="B291" s="39"/>
      <c r="C291" s="38"/>
      <c r="D291" s="191" t="s">
        <v>237</v>
      </c>
      <c r="E291" s="38"/>
      <c r="F291" s="192" t="s">
        <v>716</v>
      </c>
      <c r="G291" s="38"/>
      <c r="H291" s="38"/>
      <c r="I291" s="193"/>
      <c r="J291" s="38"/>
      <c r="K291" s="38"/>
      <c r="L291" s="39"/>
      <c r="M291" s="194"/>
      <c r="N291" s="195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237</v>
      </c>
      <c r="AU291" s="19" t="s">
        <v>89</v>
      </c>
    </row>
    <row r="292" s="2" customFormat="1">
      <c r="A292" s="38"/>
      <c r="B292" s="39"/>
      <c r="C292" s="38"/>
      <c r="D292" s="199" t="s">
        <v>397</v>
      </c>
      <c r="E292" s="38"/>
      <c r="F292" s="200" t="s">
        <v>717</v>
      </c>
      <c r="G292" s="38"/>
      <c r="H292" s="38"/>
      <c r="I292" s="193"/>
      <c r="J292" s="38"/>
      <c r="K292" s="38"/>
      <c r="L292" s="39"/>
      <c r="M292" s="194"/>
      <c r="N292" s="195"/>
      <c r="O292" s="77"/>
      <c r="P292" s="77"/>
      <c r="Q292" s="77"/>
      <c r="R292" s="77"/>
      <c r="S292" s="77"/>
      <c r="T292" s="7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T292" s="19" t="s">
        <v>397</v>
      </c>
      <c r="AU292" s="19" t="s">
        <v>89</v>
      </c>
    </row>
    <row r="293" s="13" customFormat="1">
      <c r="A293" s="13"/>
      <c r="B293" s="205"/>
      <c r="C293" s="13"/>
      <c r="D293" s="191" t="s">
        <v>519</v>
      </c>
      <c r="E293" s="206" t="s">
        <v>1</v>
      </c>
      <c r="F293" s="207" t="s">
        <v>718</v>
      </c>
      <c r="G293" s="13"/>
      <c r="H293" s="208">
        <v>6774.6300000000001</v>
      </c>
      <c r="I293" s="209"/>
      <c r="J293" s="13"/>
      <c r="K293" s="13"/>
      <c r="L293" s="205"/>
      <c r="M293" s="210"/>
      <c r="N293" s="211"/>
      <c r="O293" s="211"/>
      <c r="P293" s="211"/>
      <c r="Q293" s="211"/>
      <c r="R293" s="211"/>
      <c r="S293" s="211"/>
      <c r="T293" s="21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06" t="s">
        <v>519</v>
      </c>
      <c r="AU293" s="206" t="s">
        <v>89</v>
      </c>
      <c r="AV293" s="13" t="s">
        <v>89</v>
      </c>
      <c r="AW293" s="13" t="s">
        <v>35</v>
      </c>
      <c r="AX293" s="13" t="s">
        <v>87</v>
      </c>
      <c r="AY293" s="206" t="s">
        <v>230</v>
      </c>
    </row>
    <row r="294" s="2" customFormat="1" ht="21.75" customHeight="1">
      <c r="A294" s="38"/>
      <c r="B294" s="177"/>
      <c r="C294" s="178" t="s">
        <v>340</v>
      </c>
      <c r="D294" s="178" t="s">
        <v>231</v>
      </c>
      <c r="E294" s="179" t="s">
        <v>719</v>
      </c>
      <c r="F294" s="180" t="s">
        <v>720</v>
      </c>
      <c r="G294" s="181" t="s">
        <v>578</v>
      </c>
      <c r="H294" s="182">
        <v>322.601</v>
      </c>
      <c r="I294" s="183"/>
      <c r="J294" s="184">
        <f>ROUND(I294*H294,2)</f>
        <v>0</v>
      </c>
      <c r="K294" s="180" t="s">
        <v>515</v>
      </c>
      <c r="L294" s="39"/>
      <c r="M294" s="185" t="s">
        <v>1</v>
      </c>
      <c r="N294" s="186" t="s">
        <v>44</v>
      </c>
      <c r="O294" s="77"/>
      <c r="P294" s="187">
        <f>O294*H294</f>
        <v>0</v>
      </c>
      <c r="Q294" s="187">
        <v>0</v>
      </c>
      <c r="R294" s="187">
        <f>Q294*H294</f>
        <v>0</v>
      </c>
      <c r="S294" s="187">
        <v>0</v>
      </c>
      <c r="T294" s="188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189" t="s">
        <v>235</v>
      </c>
      <c r="AT294" s="189" t="s">
        <v>231</v>
      </c>
      <c r="AU294" s="189" t="s">
        <v>89</v>
      </c>
      <c r="AY294" s="19" t="s">
        <v>230</v>
      </c>
      <c r="BE294" s="190">
        <f>IF(N294="základní",J294,0)</f>
        <v>0</v>
      </c>
      <c r="BF294" s="190">
        <f>IF(N294="snížená",J294,0)</f>
        <v>0</v>
      </c>
      <c r="BG294" s="190">
        <f>IF(N294="zákl. přenesená",J294,0)</f>
        <v>0</v>
      </c>
      <c r="BH294" s="190">
        <f>IF(N294="sníž. přenesená",J294,0)</f>
        <v>0</v>
      </c>
      <c r="BI294" s="190">
        <f>IF(N294="nulová",J294,0)</f>
        <v>0</v>
      </c>
      <c r="BJ294" s="19" t="s">
        <v>87</v>
      </c>
      <c r="BK294" s="190">
        <f>ROUND(I294*H294,2)</f>
        <v>0</v>
      </c>
      <c r="BL294" s="19" t="s">
        <v>235</v>
      </c>
      <c r="BM294" s="189" t="s">
        <v>721</v>
      </c>
    </row>
    <row r="295" s="2" customFormat="1">
      <c r="A295" s="38"/>
      <c r="B295" s="39"/>
      <c r="C295" s="38"/>
      <c r="D295" s="191" t="s">
        <v>237</v>
      </c>
      <c r="E295" s="38"/>
      <c r="F295" s="192" t="s">
        <v>722</v>
      </c>
      <c r="G295" s="38"/>
      <c r="H295" s="38"/>
      <c r="I295" s="193"/>
      <c r="J295" s="38"/>
      <c r="K295" s="38"/>
      <c r="L295" s="39"/>
      <c r="M295" s="194"/>
      <c r="N295" s="195"/>
      <c r="O295" s="77"/>
      <c r="P295" s="77"/>
      <c r="Q295" s="77"/>
      <c r="R295" s="77"/>
      <c r="S295" s="77"/>
      <c r="T295" s="7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T295" s="19" t="s">
        <v>237</v>
      </c>
      <c r="AU295" s="19" t="s">
        <v>89</v>
      </c>
    </row>
    <row r="296" s="2" customFormat="1">
      <c r="A296" s="38"/>
      <c r="B296" s="39"/>
      <c r="C296" s="38"/>
      <c r="D296" s="199" t="s">
        <v>397</v>
      </c>
      <c r="E296" s="38"/>
      <c r="F296" s="200" t="s">
        <v>723</v>
      </c>
      <c r="G296" s="38"/>
      <c r="H296" s="38"/>
      <c r="I296" s="193"/>
      <c r="J296" s="38"/>
      <c r="K296" s="38"/>
      <c r="L296" s="39"/>
      <c r="M296" s="194"/>
      <c r="N296" s="195"/>
      <c r="O296" s="77"/>
      <c r="P296" s="77"/>
      <c r="Q296" s="77"/>
      <c r="R296" s="77"/>
      <c r="S296" s="77"/>
      <c r="T296" s="7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T296" s="19" t="s">
        <v>397</v>
      </c>
      <c r="AU296" s="19" t="s">
        <v>89</v>
      </c>
    </row>
    <row r="297" s="13" customFormat="1">
      <c r="A297" s="13"/>
      <c r="B297" s="205"/>
      <c r="C297" s="13"/>
      <c r="D297" s="191" t="s">
        <v>519</v>
      </c>
      <c r="E297" s="206" t="s">
        <v>1</v>
      </c>
      <c r="F297" s="207" t="s">
        <v>724</v>
      </c>
      <c r="G297" s="13"/>
      <c r="H297" s="208">
        <v>336.673</v>
      </c>
      <c r="I297" s="209"/>
      <c r="J297" s="13"/>
      <c r="K297" s="13"/>
      <c r="L297" s="205"/>
      <c r="M297" s="210"/>
      <c r="N297" s="211"/>
      <c r="O297" s="211"/>
      <c r="P297" s="211"/>
      <c r="Q297" s="211"/>
      <c r="R297" s="211"/>
      <c r="S297" s="211"/>
      <c r="T297" s="21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06" t="s">
        <v>519</v>
      </c>
      <c r="AU297" s="206" t="s">
        <v>89</v>
      </c>
      <c r="AV297" s="13" t="s">
        <v>89</v>
      </c>
      <c r="AW297" s="13" t="s">
        <v>35</v>
      </c>
      <c r="AX297" s="13" t="s">
        <v>79</v>
      </c>
      <c r="AY297" s="206" t="s">
        <v>230</v>
      </c>
    </row>
    <row r="298" s="13" customFormat="1">
      <c r="A298" s="13"/>
      <c r="B298" s="205"/>
      <c r="C298" s="13"/>
      <c r="D298" s="191" t="s">
        <v>519</v>
      </c>
      <c r="E298" s="206" t="s">
        <v>1</v>
      </c>
      <c r="F298" s="207" t="s">
        <v>725</v>
      </c>
      <c r="G298" s="13"/>
      <c r="H298" s="208">
        <v>4.9690000000000003</v>
      </c>
      <c r="I298" s="209"/>
      <c r="J298" s="13"/>
      <c r="K298" s="13"/>
      <c r="L298" s="205"/>
      <c r="M298" s="210"/>
      <c r="N298" s="211"/>
      <c r="O298" s="211"/>
      <c r="P298" s="211"/>
      <c r="Q298" s="211"/>
      <c r="R298" s="211"/>
      <c r="S298" s="211"/>
      <c r="T298" s="21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06" t="s">
        <v>519</v>
      </c>
      <c r="AU298" s="206" t="s">
        <v>89</v>
      </c>
      <c r="AV298" s="13" t="s">
        <v>89</v>
      </c>
      <c r="AW298" s="13" t="s">
        <v>35</v>
      </c>
      <c r="AX298" s="13" t="s">
        <v>79</v>
      </c>
      <c r="AY298" s="206" t="s">
        <v>230</v>
      </c>
    </row>
    <row r="299" s="13" customFormat="1">
      <c r="A299" s="13"/>
      <c r="B299" s="205"/>
      <c r="C299" s="13"/>
      <c r="D299" s="191" t="s">
        <v>519</v>
      </c>
      <c r="E299" s="206" t="s">
        <v>1</v>
      </c>
      <c r="F299" s="207" t="s">
        <v>726</v>
      </c>
      <c r="G299" s="13"/>
      <c r="H299" s="208">
        <v>8.7859999999999996</v>
      </c>
      <c r="I299" s="209"/>
      <c r="J299" s="13"/>
      <c r="K299" s="13"/>
      <c r="L299" s="205"/>
      <c r="M299" s="210"/>
      <c r="N299" s="211"/>
      <c r="O299" s="211"/>
      <c r="P299" s="211"/>
      <c r="Q299" s="211"/>
      <c r="R299" s="211"/>
      <c r="S299" s="211"/>
      <c r="T299" s="21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06" t="s">
        <v>519</v>
      </c>
      <c r="AU299" s="206" t="s">
        <v>89</v>
      </c>
      <c r="AV299" s="13" t="s">
        <v>89</v>
      </c>
      <c r="AW299" s="13" t="s">
        <v>35</v>
      </c>
      <c r="AX299" s="13" t="s">
        <v>79</v>
      </c>
      <c r="AY299" s="206" t="s">
        <v>230</v>
      </c>
    </row>
    <row r="300" s="13" customFormat="1">
      <c r="A300" s="13"/>
      <c r="B300" s="205"/>
      <c r="C300" s="13"/>
      <c r="D300" s="191" t="s">
        <v>519</v>
      </c>
      <c r="E300" s="206" t="s">
        <v>1</v>
      </c>
      <c r="F300" s="207" t="s">
        <v>727</v>
      </c>
      <c r="G300" s="13"/>
      <c r="H300" s="208">
        <v>-27.827000000000002</v>
      </c>
      <c r="I300" s="209"/>
      <c r="J300" s="13"/>
      <c r="K300" s="13"/>
      <c r="L300" s="205"/>
      <c r="M300" s="210"/>
      <c r="N300" s="211"/>
      <c r="O300" s="211"/>
      <c r="P300" s="211"/>
      <c r="Q300" s="211"/>
      <c r="R300" s="211"/>
      <c r="S300" s="211"/>
      <c r="T300" s="21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06" t="s">
        <v>519</v>
      </c>
      <c r="AU300" s="206" t="s">
        <v>89</v>
      </c>
      <c r="AV300" s="13" t="s">
        <v>89</v>
      </c>
      <c r="AW300" s="13" t="s">
        <v>35</v>
      </c>
      <c r="AX300" s="13" t="s">
        <v>79</v>
      </c>
      <c r="AY300" s="206" t="s">
        <v>230</v>
      </c>
    </row>
    <row r="301" s="14" customFormat="1">
      <c r="A301" s="14"/>
      <c r="B301" s="213"/>
      <c r="C301" s="14"/>
      <c r="D301" s="191" t="s">
        <v>519</v>
      </c>
      <c r="E301" s="214" t="s">
        <v>1</v>
      </c>
      <c r="F301" s="215" t="s">
        <v>534</v>
      </c>
      <c r="G301" s="14"/>
      <c r="H301" s="216">
        <v>322.601</v>
      </c>
      <c r="I301" s="217"/>
      <c r="J301" s="14"/>
      <c r="K301" s="14"/>
      <c r="L301" s="213"/>
      <c r="M301" s="218"/>
      <c r="N301" s="219"/>
      <c r="O301" s="219"/>
      <c r="P301" s="219"/>
      <c r="Q301" s="219"/>
      <c r="R301" s="219"/>
      <c r="S301" s="219"/>
      <c r="T301" s="220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14" t="s">
        <v>519</v>
      </c>
      <c r="AU301" s="214" t="s">
        <v>89</v>
      </c>
      <c r="AV301" s="14" t="s">
        <v>235</v>
      </c>
      <c r="AW301" s="14" t="s">
        <v>35</v>
      </c>
      <c r="AX301" s="14" t="s">
        <v>87</v>
      </c>
      <c r="AY301" s="214" t="s">
        <v>230</v>
      </c>
    </row>
    <row r="302" s="2" customFormat="1" ht="24.15" customHeight="1">
      <c r="A302" s="38"/>
      <c r="B302" s="177"/>
      <c r="C302" s="178" t="s">
        <v>344</v>
      </c>
      <c r="D302" s="178" t="s">
        <v>231</v>
      </c>
      <c r="E302" s="179" t="s">
        <v>728</v>
      </c>
      <c r="F302" s="180" t="s">
        <v>729</v>
      </c>
      <c r="G302" s="181" t="s">
        <v>578</v>
      </c>
      <c r="H302" s="182">
        <v>4839.0150000000003</v>
      </c>
      <c r="I302" s="183"/>
      <c r="J302" s="184">
        <f>ROUND(I302*H302,2)</f>
        <v>0</v>
      </c>
      <c r="K302" s="180" t="s">
        <v>515</v>
      </c>
      <c r="L302" s="39"/>
      <c r="M302" s="185" t="s">
        <v>1</v>
      </c>
      <c r="N302" s="186" t="s">
        <v>44</v>
      </c>
      <c r="O302" s="77"/>
      <c r="P302" s="187">
        <f>O302*H302</f>
        <v>0</v>
      </c>
      <c r="Q302" s="187">
        <v>0</v>
      </c>
      <c r="R302" s="187">
        <f>Q302*H302</f>
        <v>0</v>
      </c>
      <c r="S302" s="187">
        <v>0</v>
      </c>
      <c r="T302" s="188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89" t="s">
        <v>235</v>
      </c>
      <c r="AT302" s="189" t="s">
        <v>231</v>
      </c>
      <c r="AU302" s="189" t="s">
        <v>89</v>
      </c>
      <c r="AY302" s="19" t="s">
        <v>230</v>
      </c>
      <c r="BE302" s="190">
        <f>IF(N302="základní",J302,0)</f>
        <v>0</v>
      </c>
      <c r="BF302" s="190">
        <f>IF(N302="snížená",J302,0)</f>
        <v>0</v>
      </c>
      <c r="BG302" s="190">
        <f>IF(N302="zákl. přenesená",J302,0)</f>
        <v>0</v>
      </c>
      <c r="BH302" s="190">
        <f>IF(N302="sníž. přenesená",J302,0)</f>
        <v>0</v>
      </c>
      <c r="BI302" s="190">
        <f>IF(N302="nulová",J302,0)</f>
        <v>0</v>
      </c>
      <c r="BJ302" s="19" t="s">
        <v>87</v>
      </c>
      <c r="BK302" s="190">
        <f>ROUND(I302*H302,2)</f>
        <v>0</v>
      </c>
      <c r="BL302" s="19" t="s">
        <v>235</v>
      </c>
      <c r="BM302" s="189" t="s">
        <v>730</v>
      </c>
    </row>
    <row r="303" s="2" customFormat="1">
      <c r="A303" s="38"/>
      <c r="B303" s="39"/>
      <c r="C303" s="38"/>
      <c r="D303" s="191" t="s">
        <v>237</v>
      </c>
      <c r="E303" s="38"/>
      <c r="F303" s="192" t="s">
        <v>731</v>
      </c>
      <c r="G303" s="38"/>
      <c r="H303" s="38"/>
      <c r="I303" s="193"/>
      <c r="J303" s="38"/>
      <c r="K303" s="38"/>
      <c r="L303" s="39"/>
      <c r="M303" s="194"/>
      <c r="N303" s="195"/>
      <c r="O303" s="77"/>
      <c r="P303" s="77"/>
      <c r="Q303" s="77"/>
      <c r="R303" s="77"/>
      <c r="S303" s="77"/>
      <c r="T303" s="7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19" t="s">
        <v>237</v>
      </c>
      <c r="AU303" s="19" t="s">
        <v>89</v>
      </c>
    </row>
    <row r="304" s="2" customFormat="1">
      <c r="A304" s="38"/>
      <c r="B304" s="39"/>
      <c r="C304" s="38"/>
      <c r="D304" s="199" t="s">
        <v>397</v>
      </c>
      <c r="E304" s="38"/>
      <c r="F304" s="200" t="s">
        <v>732</v>
      </c>
      <c r="G304" s="38"/>
      <c r="H304" s="38"/>
      <c r="I304" s="193"/>
      <c r="J304" s="38"/>
      <c r="K304" s="38"/>
      <c r="L304" s="39"/>
      <c r="M304" s="194"/>
      <c r="N304" s="195"/>
      <c r="O304" s="77"/>
      <c r="P304" s="77"/>
      <c r="Q304" s="77"/>
      <c r="R304" s="77"/>
      <c r="S304" s="77"/>
      <c r="T304" s="7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19" t="s">
        <v>397</v>
      </c>
      <c r="AU304" s="19" t="s">
        <v>89</v>
      </c>
    </row>
    <row r="305" s="13" customFormat="1">
      <c r="A305" s="13"/>
      <c r="B305" s="205"/>
      <c r="C305" s="13"/>
      <c r="D305" s="191" t="s">
        <v>519</v>
      </c>
      <c r="E305" s="206" t="s">
        <v>1</v>
      </c>
      <c r="F305" s="207" t="s">
        <v>733</v>
      </c>
      <c r="G305" s="13"/>
      <c r="H305" s="208">
        <v>4839.0150000000003</v>
      </c>
      <c r="I305" s="209"/>
      <c r="J305" s="13"/>
      <c r="K305" s="13"/>
      <c r="L305" s="205"/>
      <c r="M305" s="210"/>
      <c r="N305" s="211"/>
      <c r="O305" s="211"/>
      <c r="P305" s="211"/>
      <c r="Q305" s="211"/>
      <c r="R305" s="211"/>
      <c r="S305" s="211"/>
      <c r="T305" s="21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06" t="s">
        <v>519</v>
      </c>
      <c r="AU305" s="206" t="s">
        <v>89</v>
      </c>
      <c r="AV305" s="13" t="s">
        <v>89</v>
      </c>
      <c r="AW305" s="13" t="s">
        <v>35</v>
      </c>
      <c r="AX305" s="13" t="s">
        <v>87</v>
      </c>
      <c r="AY305" s="206" t="s">
        <v>230</v>
      </c>
    </row>
    <row r="306" s="2" customFormat="1" ht="21.75" customHeight="1">
      <c r="A306" s="38"/>
      <c r="B306" s="177"/>
      <c r="C306" s="178" t="s">
        <v>348</v>
      </c>
      <c r="D306" s="178" t="s">
        <v>231</v>
      </c>
      <c r="E306" s="179" t="s">
        <v>734</v>
      </c>
      <c r="F306" s="180" t="s">
        <v>735</v>
      </c>
      <c r="G306" s="181" t="s">
        <v>578</v>
      </c>
      <c r="H306" s="182">
        <v>1110.96</v>
      </c>
      <c r="I306" s="183"/>
      <c r="J306" s="184">
        <f>ROUND(I306*H306,2)</f>
        <v>0</v>
      </c>
      <c r="K306" s="180" t="s">
        <v>515</v>
      </c>
      <c r="L306" s="39"/>
      <c r="M306" s="185" t="s">
        <v>1</v>
      </c>
      <c r="N306" s="186" t="s">
        <v>44</v>
      </c>
      <c r="O306" s="77"/>
      <c r="P306" s="187">
        <f>O306*H306</f>
        <v>0</v>
      </c>
      <c r="Q306" s="187">
        <v>0</v>
      </c>
      <c r="R306" s="187">
        <f>Q306*H306</f>
        <v>0</v>
      </c>
      <c r="S306" s="187">
        <v>0</v>
      </c>
      <c r="T306" s="188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89" t="s">
        <v>235</v>
      </c>
      <c r="AT306" s="189" t="s">
        <v>231</v>
      </c>
      <c r="AU306" s="189" t="s">
        <v>89</v>
      </c>
      <c r="AY306" s="19" t="s">
        <v>230</v>
      </c>
      <c r="BE306" s="190">
        <f>IF(N306="základní",J306,0)</f>
        <v>0</v>
      </c>
      <c r="BF306" s="190">
        <f>IF(N306="snížená",J306,0)</f>
        <v>0</v>
      </c>
      <c r="BG306" s="190">
        <f>IF(N306="zákl. přenesená",J306,0)</f>
        <v>0</v>
      </c>
      <c r="BH306" s="190">
        <f>IF(N306="sníž. přenesená",J306,0)</f>
        <v>0</v>
      </c>
      <c r="BI306" s="190">
        <f>IF(N306="nulová",J306,0)</f>
        <v>0</v>
      </c>
      <c r="BJ306" s="19" t="s">
        <v>87</v>
      </c>
      <c r="BK306" s="190">
        <f>ROUND(I306*H306,2)</f>
        <v>0</v>
      </c>
      <c r="BL306" s="19" t="s">
        <v>235</v>
      </c>
      <c r="BM306" s="189" t="s">
        <v>736</v>
      </c>
    </row>
    <row r="307" s="2" customFormat="1">
      <c r="A307" s="38"/>
      <c r="B307" s="39"/>
      <c r="C307" s="38"/>
      <c r="D307" s="191" t="s">
        <v>237</v>
      </c>
      <c r="E307" s="38"/>
      <c r="F307" s="192" t="s">
        <v>737</v>
      </c>
      <c r="G307" s="38"/>
      <c r="H307" s="38"/>
      <c r="I307" s="193"/>
      <c r="J307" s="38"/>
      <c r="K307" s="38"/>
      <c r="L307" s="39"/>
      <c r="M307" s="194"/>
      <c r="N307" s="195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237</v>
      </c>
      <c r="AU307" s="19" t="s">
        <v>89</v>
      </c>
    </row>
    <row r="308" s="2" customFormat="1">
      <c r="A308" s="38"/>
      <c r="B308" s="39"/>
      <c r="C308" s="38"/>
      <c r="D308" s="199" t="s">
        <v>397</v>
      </c>
      <c r="E308" s="38"/>
      <c r="F308" s="200" t="s">
        <v>738</v>
      </c>
      <c r="G308" s="38"/>
      <c r="H308" s="38"/>
      <c r="I308" s="193"/>
      <c r="J308" s="38"/>
      <c r="K308" s="38"/>
      <c r="L308" s="39"/>
      <c r="M308" s="194"/>
      <c r="N308" s="195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397</v>
      </c>
      <c r="AU308" s="19" t="s">
        <v>89</v>
      </c>
    </row>
    <row r="309" s="2" customFormat="1">
      <c r="A309" s="38"/>
      <c r="B309" s="39"/>
      <c r="C309" s="38"/>
      <c r="D309" s="191" t="s">
        <v>279</v>
      </c>
      <c r="E309" s="38"/>
      <c r="F309" s="196" t="s">
        <v>739</v>
      </c>
      <c r="G309" s="38"/>
      <c r="H309" s="38"/>
      <c r="I309" s="193"/>
      <c r="J309" s="38"/>
      <c r="K309" s="38"/>
      <c r="L309" s="39"/>
      <c r="M309" s="194"/>
      <c r="N309" s="195"/>
      <c r="O309" s="77"/>
      <c r="P309" s="77"/>
      <c r="Q309" s="77"/>
      <c r="R309" s="77"/>
      <c r="S309" s="77"/>
      <c r="T309" s="7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T309" s="19" t="s">
        <v>279</v>
      </c>
      <c r="AU309" s="19" t="s">
        <v>89</v>
      </c>
    </row>
    <row r="310" s="13" customFormat="1">
      <c r="A310" s="13"/>
      <c r="B310" s="205"/>
      <c r="C310" s="13"/>
      <c r="D310" s="191" t="s">
        <v>519</v>
      </c>
      <c r="E310" s="206" t="s">
        <v>1</v>
      </c>
      <c r="F310" s="207" t="s">
        <v>740</v>
      </c>
      <c r="G310" s="13"/>
      <c r="H310" s="208">
        <v>564.51999999999998</v>
      </c>
      <c r="I310" s="209"/>
      <c r="J310" s="13"/>
      <c r="K310" s="13"/>
      <c r="L310" s="205"/>
      <c r="M310" s="210"/>
      <c r="N310" s="211"/>
      <c r="O310" s="211"/>
      <c r="P310" s="211"/>
      <c r="Q310" s="211"/>
      <c r="R310" s="211"/>
      <c r="S310" s="211"/>
      <c r="T310" s="21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06" t="s">
        <v>519</v>
      </c>
      <c r="AU310" s="206" t="s">
        <v>89</v>
      </c>
      <c r="AV310" s="13" t="s">
        <v>89</v>
      </c>
      <c r="AW310" s="13" t="s">
        <v>35</v>
      </c>
      <c r="AX310" s="13" t="s">
        <v>79</v>
      </c>
      <c r="AY310" s="206" t="s">
        <v>230</v>
      </c>
    </row>
    <row r="311" s="13" customFormat="1">
      <c r="A311" s="13"/>
      <c r="B311" s="205"/>
      <c r="C311" s="13"/>
      <c r="D311" s="191" t="s">
        <v>519</v>
      </c>
      <c r="E311" s="206" t="s">
        <v>1</v>
      </c>
      <c r="F311" s="207" t="s">
        <v>741</v>
      </c>
      <c r="G311" s="13"/>
      <c r="H311" s="208">
        <v>234.16</v>
      </c>
      <c r="I311" s="209"/>
      <c r="J311" s="13"/>
      <c r="K311" s="13"/>
      <c r="L311" s="205"/>
      <c r="M311" s="210"/>
      <c r="N311" s="211"/>
      <c r="O311" s="211"/>
      <c r="P311" s="211"/>
      <c r="Q311" s="211"/>
      <c r="R311" s="211"/>
      <c r="S311" s="211"/>
      <c r="T311" s="21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06" t="s">
        <v>519</v>
      </c>
      <c r="AU311" s="206" t="s">
        <v>89</v>
      </c>
      <c r="AV311" s="13" t="s">
        <v>89</v>
      </c>
      <c r="AW311" s="13" t="s">
        <v>35</v>
      </c>
      <c r="AX311" s="13" t="s">
        <v>79</v>
      </c>
      <c r="AY311" s="206" t="s">
        <v>230</v>
      </c>
    </row>
    <row r="312" s="13" customFormat="1">
      <c r="A312" s="13"/>
      <c r="B312" s="205"/>
      <c r="C312" s="13"/>
      <c r="D312" s="191" t="s">
        <v>519</v>
      </c>
      <c r="E312" s="206" t="s">
        <v>1</v>
      </c>
      <c r="F312" s="207" t="s">
        <v>742</v>
      </c>
      <c r="G312" s="13"/>
      <c r="H312" s="208">
        <v>115.24</v>
      </c>
      <c r="I312" s="209"/>
      <c r="J312" s="13"/>
      <c r="K312" s="13"/>
      <c r="L312" s="205"/>
      <c r="M312" s="210"/>
      <c r="N312" s="211"/>
      <c r="O312" s="211"/>
      <c r="P312" s="211"/>
      <c r="Q312" s="211"/>
      <c r="R312" s="211"/>
      <c r="S312" s="211"/>
      <c r="T312" s="21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06" t="s">
        <v>519</v>
      </c>
      <c r="AU312" s="206" t="s">
        <v>89</v>
      </c>
      <c r="AV312" s="13" t="s">
        <v>89</v>
      </c>
      <c r="AW312" s="13" t="s">
        <v>35</v>
      </c>
      <c r="AX312" s="13" t="s">
        <v>79</v>
      </c>
      <c r="AY312" s="206" t="s">
        <v>230</v>
      </c>
    </row>
    <row r="313" s="13" customFormat="1">
      <c r="A313" s="13"/>
      <c r="B313" s="205"/>
      <c r="C313" s="13"/>
      <c r="D313" s="191" t="s">
        <v>519</v>
      </c>
      <c r="E313" s="206" t="s">
        <v>1</v>
      </c>
      <c r="F313" s="207" t="s">
        <v>743</v>
      </c>
      <c r="G313" s="13"/>
      <c r="H313" s="208">
        <v>181.03999999999999</v>
      </c>
      <c r="I313" s="209"/>
      <c r="J313" s="13"/>
      <c r="K313" s="13"/>
      <c r="L313" s="205"/>
      <c r="M313" s="210"/>
      <c r="N313" s="211"/>
      <c r="O313" s="211"/>
      <c r="P313" s="211"/>
      <c r="Q313" s="211"/>
      <c r="R313" s="211"/>
      <c r="S313" s="211"/>
      <c r="T313" s="21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06" t="s">
        <v>519</v>
      </c>
      <c r="AU313" s="206" t="s">
        <v>89</v>
      </c>
      <c r="AV313" s="13" t="s">
        <v>89</v>
      </c>
      <c r="AW313" s="13" t="s">
        <v>35</v>
      </c>
      <c r="AX313" s="13" t="s">
        <v>79</v>
      </c>
      <c r="AY313" s="206" t="s">
        <v>230</v>
      </c>
    </row>
    <row r="314" s="13" customFormat="1">
      <c r="A314" s="13"/>
      <c r="B314" s="205"/>
      <c r="C314" s="13"/>
      <c r="D314" s="191" t="s">
        <v>519</v>
      </c>
      <c r="E314" s="206" t="s">
        <v>1</v>
      </c>
      <c r="F314" s="207" t="s">
        <v>744</v>
      </c>
      <c r="G314" s="13"/>
      <c r="H314" s="208">
        <v>16</v>
      </c>
      <c r="I314" s="209"/>
      <c r="J314" s="13"/>
      <c r="K314" s="13"/>
      <c r="L314" s="205"/>
      <c r="M314" s="210"/>
      <c r="N314" s="211"/>
      <c r="O314" s="211"/>
      <c r="P314" s="211"/>
      <c r="Q314" s="211"/>
      <c r="R314" s="211"/>
      <c r="S314" s="211"/>
      <c r="T314" s="21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06" t="s">
        <v>519</v>
      </c>
      <c r="AU314" s="206" t="s">
        <v>89</v>
      </c>
      <c r="AV314" s="13" t="s">
        <v>89</v>
      </c>
      <c r="AW314" s="13" t="s">
        <v>35</v>
      </c>
      <c r="AX314" s="13" t="s">
        <v>79</v>
      </c>
      <c r="AY314" s="206" t="s">
        <v>230</v>
      </c>
    </row>
    <row r="315" s="14" customFormat="1">
      <c r="A315" s="14"/>
      <c r="B315" s="213"/>
      <c r="C315" s="14"/>
      <c r="D315" s="191" t="s">
        <v>519</v>
      </c>
      <c r="E315" s="214" t="s">
        <v>1</v>
      </c>
      <c r="F315" s="215" t="s">
        <v>534</v>
      </c>
      <c r="G315" s="14"/>
      <c r="H315" s="216">
        <v>1110.96</v>
      </c>
      <c r="I315" s="217"/>
      <c r="J315" s="14"/>
      <c r="K315" s="14"/>
      <c r="L315" s="213"/>
      <c r="M315" s="218"/>
      <c r="N315" s="219"/>
      <c r="O315" s="219"/>
      <c r="P315" s="219"/>
      <c r="Q315" s="219"/>
      <c r="R315" s="219"/>
      <c r="S315" s="219"/>
      <c r="T315" s="220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14" t="s">
        <v>519</v>
      </c>
      <c r="AU315" s="214" t="s">
        <v>89</v>
      </c>
      <c r="AV315" s="14" t="s">
        <v>235</v>
      </c>
      <c r="AW315" s="14" t="s">
        <v>35</v>
      </c>
      <c r="AX315" s="14" t="s">
        <v>87</v>
      </c>
      <c r="AY315" s="214" t="s">
        <v>230</v>
      </c>
    </row>
    <row r="316" s="2" customFormat="1" ht="16.5" customHeight="1">
      <c r="A316" s="38"/>
      <c r="B316" s="177"/>
      <c r="C316" s="236" t="s">
        <v>352</v>
      </c>
      <c r="D316" s="236" t="s">
        <v>745</v>
      </c>
      <c r="E316" s="237" t="s">
        <v>746</v>
      </c>
      <c r="F316" s="238" t="s">
        <v>747</v>
      </c>
      <c r="G316" s="239" t="s">
        <v>748</v>
      </c>
      <c r="H316" s="240">
        <v>2221.9200000000001</v>
      </c>
      <c r="I316" s="241"/>
      <c r="J316" s="242">
        <f>ROUND(I316*H316,2)</f>
        <v>0</v>
      </c>
      <c r="K316" s="238" t="s">
        <v>515</v>
      </c>
      <c r="L316" s="243"/>
      <c r="M316" s="244" t="s">
        <v>1</v>
      </c>
      <c r="N316" s="245" t="s">
        <v>44</v>
      </c>
      <c r="O316" s="77"/>
      <c r="P316" s="187">
        <f>O316*H316</f>
        <v>0</v>
      </c>
      <c r="Q316" s="187">
        <v>0</v>
      </c>
      <c r="R316" s="187">
        <f>Q316*H316</f>
        <v>0</v>
      </c>
      <c r="S316" s="187">
        <v>0</v>
      </c>
      <c r="T316" s="188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89" t="s">
        <v>260</v>
      </c>
      <c r="AT316" s="189" t="s">
        <v>745</v>
      </c>
      <c r="AU316" s="189" t="s">
        <v>89</v>
      </c>
      <c r="AY316" s="19" t="s">
        <v>230</v>
      </c>
      <c r="BE316" s="190">
        <f>IF(N316="základní",J316,0)</f>
        <v>0</v>
      </c>
      <c r="BF316" s="190">
        <f>IF(N316="snížená",J316,0)</f>
        <v>0</v>
      </c>
      <c r="BG316" s="190">
        <f>IF(N316="zákl. přenesená",J316,0)</f>
        <v>0</v>
      </c>
      <c r="BH316" s="190">
        <f>IF(N316="sníž. přenesená",J316,0)</f>
        <v>0</v>
      </c>
      <c r="BI316" s="190">
        <f>IF(N316="nulová",J316,0)</f>
        <v>0</v>
      </c>
      <c r="BJ316" s="19" t="s">
        <v>87</v>
      </c>
      <c r="BK316" s="190">
        <f>ROUND(I316*H316,2)</f>
        <v>0</v>
      </c>
      <c r="BL316" s="19" t="s">
        <v>235</v>
      </c>
      <c r="BM316" s="189" t="s">
        <v>749</v>
      </c>
    </row>
    <row r="317" s="2" customFormat="1">
      <c r="A317" s="38"/>
      <c r="B317" s="39"/>
      <c r="C317" s="38"/>
      <c r="D317" s="191" t="s">
        <v>237</v>
      </c>
      <c r="E317" s="38"/>
      <c r="F317" s="192" t="s">
        <v>747</v>
      </c>
      <c r="G317" s="38"/>
      <c r="H317" s="38"/>
      <c r="I317" s="193"/>
      <c r="J317" s="38"/>
      <c r="K317" s="38"/>
      <c r="L317" s="39"/>
      <c r="M317" s="194"/>
      <c r="N317" s="195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237</v>
      </c>
      <c r="AU317" s="19" t="s">
        <v>89</v>
      </c>
    </row>
    <row r="318" s="2" customFormat="1">
      <c r="A318" s="38"/>
      <c r="B318" s="39"/>
      <c r="C318" s="38"/>
      <c r="D318" s="191" t="s">
        <v>279</v>
      </c>
      <c r="E318" s="38"/>
      <c r="F318" s="196" t="s">
        <v>750</v>
      </c>
      <c r="G318" s="38"/>
      <c r="H318" s="38"/>
      <c r="I318" s="193"/>
      <c r="J318" s="38"/>
      <c r="K318" s="38"/>
      <c r="L318" s="39"/>
      <c r="M318" s="194"/>
      <c r="N318" s="195"/>
      <c r="O318" s="77"/>
      <c r="P318" s="77"/>
      <c r="Q318" s="77"/>
      <c r="R318" s="77"/>
      <c r="S318" s="77"/>
      <c r="T318" s="7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T318" s="19" t="s">
        <v>279</v>
      </c>
      <c r="AU318" s="19" t="s">
        <v>89</v>
      </c>
    </row>
    <row r="319" s="13" customFormat="1">
      <c r="A319" s="13"/>
      <c r="B319" s="205"/>
      <c r="C319" s="13"/>
      <c r="D319" s="191" t="s">
        <v>519</v>
      </c>
      <c r="E319" s="206" t="s">
        <v>1</v>
      </c>
      <c r="F319" s="207" t="s">
        <v>751</v>
      </c>
      <c r="G319" s="13"/>
      <c r="H319" s="208">
        <v>1110.96</v>
      </c>
      <c r="I319" s="209"/>
      <c r="J319" s="13"/>
      <c r="K319" s="13"/>
      <c r="L319" s="205"/>
      <c r="M319" s="210"/>
      <c r="N319" s="211"/>
      <c r="O319" s="211"/>
      <c r="P319" s="211"/>
      <c r="Q319" s="211"/>
      <c r="R319" s="211"/>
      <c r="S319" s="211"/>
      <c r="T319" s="21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06" t="s">
        <v>519</v>
      </c>
      <c r="AU319" s="206" t="s">
        <v>89</v>
      </c>
      <c r="AV319" s="13" t="s">
        <v>89</v>
      </c>
      <c r="AW319" s="13" t="s">
        <v>35</v>
      </c>
      <c r="AX319" s="13" t="s">
        <v>87</v>
      </c>
      <c r="AY319" s="206" t="s">
        <v>230</v>
      </c>
    </row>
    <row r="320" s="13" customFormat="1">
      <c r="A320" s="13"/>
      <c r="B320" s="205"/>
      <c r="C320" s="13"/>
      <c r="D320" s="191" t="s">
        <v>519</v>
      </c>
      <c r="E320" s="13"/>
      <c r="F320" s="207" t="s">
        <v>752</v>
      </c>
      <c r="G320" s="13"/>
      <c r="H320" s="208">
        <v>2221.9200000000001</v>
      </c>
      <c r="I320" s="209"/>
      <c r="J320" s="13"/>
      <c r="K320" s="13"/>
      <c r="L320" s="205"/>
      <c r="M320" s="210"/>
      <c r="N320" s="211"/>
      <c r="O320" s="211"/>
      <c r="P320" s="211"/>
      <c r="Q320" s="211"/>
      <c r="R320" s="211"/>
      <c r="S320" s="211"/>
      <c r="T320" s="21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06" t="s">
        <v>519</v>
      </c>
      <c r="AU320" s="206" t="s">
        <v>89</v>
      </c>
      <c r="AV320" s="13" t="s">
        <v>89</v>
      </c>
      <c r="AW320" s="13" t="s">
        <v>3</v>
      </c>
      <c r="AX320" s="13" t="s">
        <v>87</v>
      </c>
      <c r="AY320" s="206" t="s">
        <v>230</v>
      </c>
    </row>
    <row r="321" s="2" customFormat="1" ht="21.75" customHeight="1">
      <c r="A321" s="38"/>
      <c r="B321" s="177"/>
      <c r="C321" s="178" t="s">
        <v>356</v>
      </c>
      <c r="D321" s="178" t="s">
        <v>231</v>
      </c>
      <c r="E321" s="179" t="s">
        <v>753</v>
      </c>
      <c r="F321" s="180" t="s">
        <v>754</v>
      </c>
      <c r="G321" s="181" t="s">
        <v>578</v>
      </c>
      <c r="H321" s="182">
        <v>371.12</v>
      </c>
      <c r="I321" s="183"/>
      <c r="J321" s="184">
        <f>ROUND(I321*H321,2)</f>
        <v>0</v>
      </c>
      <c r="K321" s="180" t="s">
        <v>515</v>
      </c>
      <c r="L321" s="39"/>
      <c r="M321" s="185" t="s">
        <v>1</v>
      </c>
      <c r="N321" s="186" t="s">
        <v>44</v>
      </c>
      <c r="O321" s="77"/>
      <c r="P321" s="187">
        <f>O321*H321</f>
        <v>0</v>
      </c>
      <c r="Q321" s="187">
        <v>0</v>
      </c>
      <c r="R321" s="187">
        <f>Q321*H321</f>
        <v>0</v>
      </c>
      <c r="S321" s="187">
        <v>0</v>
      </c>
      <c r="T321" s="188">
        <f>S321*H321</f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189" t="s">
        <v>235</v>
      </c>
      <c r="AT321" s="189" t="s">
        <v>231</v>
      </c>
      <c r="AU321" s="189" t="s">
        <v>89</v>
      </c>
      <c r="AY321" s="19" t="s">
        <v>230</v>
      </c>
      <c r="BE321" s="190">
        <f>IF(N321="základní",J321,0)</f>
        <v>0</v>
      </c>
      <c r="BF321" s="190">
        <f>IF(N321="snížená",J321,0)</f>
        <v>0</v>
      </c>
      <c r="BG321" s="190">
        <f>IF(N321="zákl. přenesená",J321,0)</f>
        <v>0</v>
      </c>
      <c r="BH321" s="190">
        <f>IF(N321="sníž. přenesená",J321,0)</f>
        <v>0</v>
      </c>
      <c r="BI321" s="190">
        <f>IF(N321="nulová",J321,0)</f>
        <v>0</v>
      </c>
      <c r="BJ321" s="19" t="s">
        <v>87</v>
      </c>
      <c r="BK321" s="190">
        <f>ROUND(I321*H321,2)</f>
        <v>0</v>
      </c>
      <c r="BL321" s="19" t="s">
        <v>235</v>
      </c>
      <c r="BM321" s="189" t="s">
        <v>755</v>
      </c>
    </row>
    <row r="322" s="2" customFormat="1">
      <c r="A322" s="38"/>
      <c r="B322" s="39"/>
      <c r="C322" s="38"/>
      <c r="D322" s="191" t="s">
        <v>237</v>
      </c>
      <c r="E322" s="38"/>
      <c r="F322" s="192" t="s">
        <v>756</v>
      </c>
      <c r="G322" s="38"/>
      <c r="H322" s="38"/>
      <c r="I322" s="193"/>
      <c r="J322" s="38"/>
      <c r="K322" s="38"/>
      <c r="L322" s="39"/>
      <c r="M322" s="194"/>
      <c r="N322" s="195"/>
      <c r="O322" s="77"/>
      <c r="P322" s="77"/>
      <c r="Q322" s="77"/>
      <c r="R322" s="77"/>
      <c r="S322" s="77"/>
      <c r="T322" s="7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T322" s="19" t="s">
        <v>237</v>
      </c>
      <c r="AU322" s="19" t="s">
        <v>89</v>
      </c>
    </row>
    <row r="323" s="2" customFormat="1">
      <c r="A323" s="38"/>
      <c r="B323" s="39"/>
      <c r="C323" s="38"/>
      <c r="D323" s="199" t="s">
        <v>397</v>
      </c>
      <c r="E323" s="38"/>
      <c r="F323" s="200" t="s">
        <v>757</v>
      </c>
      <c r="G323" s="38"/>
      <c r="H323" s="38"/>
      <c r="I323" s="193"/>
      <c r="J323" s="38"/>
      <c r="K323" s="38"/>
      <c r="L323" s="39"/>
      <c r="M323" s="194"/>
      <c r="N323" s="195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397</v>
      </c>
      <c r="AU323" s="19" t="s">
        <v>89</v>
      </c>
    </row>
    <row r="324" s="2" customFormat="1">
      <c r="A324" s="38"/>
      <c r="B324" s="39"/>
      <c r="C324" s="38"/>
      <c r="D324" s="191" t="s">
        <v>279</v>
      </c>
      <c r="E324" s="38"/>
      <c r="F324" s="196" t="s">
        <v>758</v>
      </c>
      <c r="G324" s="38"/>
      <c r="H324" s="38"/>
      <c r="I324" s="193"/>
      <c r="J324" s="38"/>
      <c r="K324" s="38"/>
      <c r="L324" s="39"/>
      <c r="M324" s="194"/>
      <c r="N324" s="195"/>
      <c r="O324" s="77"/>
      <c r="P324" s="77"/>
      <c r="Q324" s="77"/>
      <c r="R324" s="77"/>
      <c r="S324" s="77"/>
      <c r="T324" s="7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T324" s="19" t="s">
        <v>279</v>
      </c>
      <c r="AU324" s="19" t="s">
        <v>89</v>
      </c>
    </row>
    <row r="325" s="15" customFormat="1">
      <c r="A325" s="15"/>
      <c r="B325" s="221"/>
      <c r="C325" s="15"/>
      <c r="D325" s="191" t="s">
        <v>519</v>
      </c>
      <c r="E325" s="222" t="s">
        <v>1</v>
      </c>
      <c r="F325" s="223" t="s">
        <v>759</v>
      </c>
      <c r="G325" s="15"/>
      <c r="H325" s="222" t="s">
        <v>1</v>
      </c>
      <c r="I325" s="224"/>
      <c r="J325" s="15"/>
      <c r="K325" s="15"/>
      <c r="L325" s="221"/>
      <c r="M325" s="225"/>
      <c r="N325" s="226"/>
      <c r="O325" s="226"/>
      <c r="P325" s="226"/>
      <c r="Q325" s="226"/>
      <c r="R325" s="226"/>
      <c r="S325" s="226"/>
      <c r="T325" s="227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22" t="s">
        <v>519</v>
      </c>
      <c r="AU325" s="222" t="s">
        <v>89</v>
      </c>
      <c r="AV325" s="15" t="s">
        <v>87</v>
      </c>
      <c r="AW325" s="15" t="s">
        <v>35</v>
      </c>
      <c r="AX325" s="15" t="s">
        <v>79</v>
      </c>
      <c r="AY325" s="222" t="s">
        <v>230</v>
      </c>
    </row>
    <row r="326" s="13" customFormat="1">
      <c r="A326" s="13"/>
      <c r="B326" s="205"/>
      <c r="C326" s="13"/>
      <c r="D326" s="191" t="s">
        <v>519</v>
      </c>
      <c r="E326" s="206" t="s">
        <v>1</v>
      </c>
      <c r="F326" s="207" t="s">
        <v>760</v>
      </c>
      <c r="G326" s="13"/>
      <c r="H326" s="208">
        <v>167.22</v>
      </c>
      <c r="I326" s="209"/>
      <c r="J326" s="13"/>
      <c r="K326" s="13"/>
      <c r="L326" s="205"/>
      <c r="M326" s="210"/>
      <c r="N326" s="211"/>
      <c r="O326" s="211"/>
      <c r="P326" s="211"/>
      <c r="Q326" s="211"/>
      <c r="R326" s="211"/>
      <c r="S326" s="211"/>
      <c r="T326" s="21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06" t="s">
        <v>519</v>
      </c>
      <c r="AU326" s="206" t="s">
        <v>89</v>
      </c>
      <c r="AV326" s="13" t="s">
        <v>89</v>
      </c>
      <c r="AW326" s="13" t="s">
        <v>35</v>
      </c>
      <c r="AX326" s="13" t="s">
        <v>79</v>
      </c>
      <c r="AY326" s="206" t="s">
        <v>230</v>
      </c>
    </row>
    <row r="327" s="13" customFormat="1">
      <c r="A327" s="13"/>
      <c r="B327" s="205"/>
      <c r="C327" s="13"/>
      <c r="D327" s="191" t="s">
        <v>519</v>
      </c>
      <c r="E327" s="206" t="s">
        <v>1</v>
      </c>
      <c r="F327" s="207" t="s">
        <v>761</v>
      </c>
      <c r="G327" s="13"/>
      <c r="H327" s="208">
        <v>34</v>
      </c>
      <c r="I327" s="209"/>
      <c r="J327" s="13"/>
      <c r="K327" s="13"/>
      <c r="L327" s="205"/>
      <c r="M327" s="210"/>
      <c r="N327" s="211"/>
      <c r="O327" s="211"/>
      <c r="P327" s="211"/>
      <c r="Q327" s="211"/>
      <c r="R327" s="211"/>
      <c r="S327" s="211"/>
      <c r="T327" s="21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06" t="s">
        <v>519</v>
      </c>
      <c r="AU327" s="206" t="s">
        <v>89</v>
      </c>
      <c r="AV327" s="13" t="s">
        <v>89</v>
      </c>
      <c r="AW327" s="13" t="s">
        <v>35</v>
      </c>
      <c r="AX327" s="13" t="s">
        <v>79</v>
      </c>
      <c r="AY327" s="206" t="s">
        <v>230</v>
      </c>
    </row>
    <row r="328" s="13" customFormat="1">
      <c r="A328" s="13"/>
      <c r="B328" s="205"/>
      <c r="C328" s="13"/>
      <c r="D328" s="191" t="s">
        <v>519</v>
      </c>
      <c r="E328" s="206" t="s">
        <v>1</v>
      </c>
      <c r="F328" s="207" t="s">
        <v>762</v>
      </c>
      <c r="G328" s="13"/>
      <c r="H328" s="208">
        <v>53.100000000000001</v>
      </c>
      <c r="I328" s="209"/>
      <c r="J328" s="13"/>
      <c r="K328" s="13"/>
      <c r="L328" s="205"/>
      <c r="M328" s="210"/>
      <c r="N328" s="211"/>
      <c r="O328" s="211"/>
      <c r="P328" s="211"/>
      <c r="Q328" s="211"/>
      <c r="R328" s="211"/>
      <c r="S328" s="211"/>
      <c r="T328" s="21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06" t="s">
        <v>519</v>
      </c>
      <c r="AU328" s="206" t="s">
        <v>89</v>
      </c>
      <c r="AV328" s="13" t="s">
        <v>89</v>
      </c>
      <c r="AW328" s="13" t="s">
        <v>35</v>
      </c>
      <c r="AX328" s="13" t="s">
        <v>79</v>
      </c>
      <c r="AY328" s="206" t="s">
        <v>230</v>
      </c>
    </row>
    <row r="329" s="13" customFormat="1">
      <c r="A329" s="13"/>
      <c r="B329" s="205"/>
      <c r="C329" s="13"/>
      <c r="D329" s="191" t="s">
        <v>519</v>
      </c>
      <c r="E329" s="206" t="s">
        <v>1</v>
      </c>
      <c r="F329" s="207" t="s">
        <v>763</v>
      </c>
      <c r="G329" s="13"/>
      <c r="H329" s="208">
        <v>116.8</v>
      </c>
      <c r="I329" s="209"/>
      <c r="J329" s="13"/>
      <c r="K329" s="13"/>
      <c r="L329" s="205"/>
      <c r="M329" s="210"/>
      <c r="N329" s="211"/>
      <c r="O329" s="211"/>
      <c r="P329" s="211"/>
      <c r="Q329" s="211"/>
      <c r="R329" s="211"/>
      <c r="S329" s="211"/>
      <c r="T329" s="21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06" t="s">
        <v>519</v>
      </c>
      <c r="AU329" s="206" t="s">
        <v>89</v>
      </c>
      <c r="AV329" s="13" t="s">
        <v>89</v>
      </c>
      <c r="AW329" s="13" t="s">
        <v>35</v>
      </c>
      <c r="AX329" s="13" t="s">
        <v>79</v>
      </c>
      <c r="AY329" s="206" t="s">
        <v>230</v>
      </c>
    </row>
    <row r="330" s="14" customFormat="1">
      <c r="A330" s="14"/>
      <c r="B330" s="213"/>
      <c r="C330" s="14"/>
      <c r="D330" s="191" t="s">
        <v>519</v>
      </c>
      <c r="E330" s="214" t="s">
        <v>1</v>
      </c>
      <c r="F330" s="215" t="s">
        <v>534</v>
      </c>
      <c r="G330" s="14"/>
      <c r="H330" s="216">
        <v>371.12</v>
      </c>
      <c r="I330" s="217"/>
      <c r="J330" s="14"/>
      <c r="K330" s="14"/>
      <c r="L330" s="213"/>
      <c r="M330" s="218"/>
      <c r="N330" s="219"/>
      <c r="O330" s="219"/>
      <c r="P330" s="219"/>
      <c r="Q330" s="219"/>
      <c r="R330" s="219"/>
      <c r="S330" s="219"/>
      <c r="T330" s="22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14" t="s">
        <v>519</v>
      </c>
      <c r="AU330" s="214" t="s">
        <v>89</v>
      </c>
      <c r="AV330" s="14" t="s">
        <v>235</v>
      </c>
      <c r="AW330" s="14" t="s">
        <v>35</v>
      </c>
      <c r="AX330" s="14" t="s">
        <v>87</v>
      </c>
      <c r="AY330" s="214" t="s">
        <v>230</v>
      </c>
    </row>
    <row r="331" s="2" customFormat="1" ht="16.5" customHeight="1">
      <c r="A331" s="38"/>
      <c r="B331" s="177"/>
      <c r="C331" s="178" t="s">
        <v>360</v>
      </c>
      <c r="D331" s="178" t="s">
        <v>231</v>
      </c>
      <c r="E331" s="179" t="s">
        <v>764</v>
      </c>
      <c r="F331" s="180" t="s">
        <v>765</v>
      </c>
      <c r="G331" s="181" t="s">
        <v>578</v>
      </c>
      <c r="H331" s="182">
        <v>1941.1900000000001</v>
      </c>
      <c r="I331" s="183"/>
      <c r="J331" s="184">
        <f>ROUND(I331*H331,2)</f>
        <v>0</v>
      </c>
      <c r="K331" s="180" t="s">
        <v>515</v>
      </c>
      <c r="L331" s="39"/>
      <c r="M331" s="185" t="s">
        <v>1</v>
      </c>
      <c r="N331" s="186" t="s">
        <v>44</v>
      </c>
      <c r="O331" s="77"/>
      <c r="P331" s="187">
        <f>O331*H331</f>
        <v>0</v>
      </c>
      <c r="Q331" s="187">
        <v>0</v>
      </c>
      <c r="R331" s="187">
        <f>Q331*H331</f>
        <v>0</v>
      </c>
      <c r="S331" s="187">
        <v>0</v>
      </c>
      <c r="T331" s="188">
        <f>S331*H331</f>
        <v>0</v>
      </c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R331" s="189" t="s">
        <v>235</v>
      </c>
      <c r="AT331" s="189" t="s">
        <v>231</v>
      </c>
      <c r="AU331" s="189" t="s">
        <v>89</v>
      </c>
      <c r="AY331" s="19" t="s">
        <v>230</v>
      </c>
      <c r="BE331" s="190">
        <f>IF(N331="základní",J331,0)</f>
        <v>0</v>
      </c>
      <c r="BF331" s="190">
        <f>IF(N331="snížená",J331,0)</f>
        <v>0</v>
      </c>
      <c r="BG331" s="190">
        <f>IF(N331="zákl. přenesená",J331,0)</f>
        <v>0</v>
      </c>
      <c r="BH331" s="190">
        <f>IF(N331="sníž. přenesená",J331,0)</f>
        <v>0</v>
      </c>
      <c r="BI331" s="190">
        <f>IF(N331="nulová",J331,0)</f>
        <v>0</v>
      </c>
      <c r="BJ331" s="19" t="s">
        <v>87</v>
      </c>
      <c r="BK331" s="190">
        <f>ROUND(I331*H331,2)</f>
        <v>0</v>
      </c>
      <c r="BL331" s="19" t="s">
        <v>235</v>
      </c>
      <c r="BM331" s="189" t="s">
        <v>766</v>
      </c>
    </row>
    <row r="332" s="2" customFormat="1">
      <c r="A332" s="38"/>
      <c r="B332" s="39"/>
      <c r="C332" s="38"/>
      <c r="D332" s="191" t="s">
        <v>237</v>
      </c>
      <c r="E332" s="38"/>
      <c r="F332" s="192" t="s">
        <v>767</v>
      </c>
      <c r="G332" s="38"/>
      <c r="H332" s="38"/>
      <c r="I332" s="193"/>
      <c r="J332" s="38"/>
      <c r="K332" s="38"/>
      <c r="L332" s="39"/>
      <c r="M332" s="194"/>
      <c r="N332" s="195"/>
      <c r="O332" s="77"/>
      <c r="P332" s="77"/>
      <c r="Q332" s="77"/>
      <c r="R332" s="77"/>
      <c r="S332" s="77"/>
      <c r="T332" s="7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T332" s="19" t="s">
        <v>237</v>
      </c>
      <c r="AU332" s="19" t="s">
        <v>89</v>
      </c>
    </row>
    <row r="333" s="2" customFormat="1">
      <c r="A333" s="38"/>
      <c r="B333" s="39"/>
      <c r="C333" s="38"/>
      <c r="D333" s="199" t="s">
        <v>397</v>
      </c>
      <c r="E333" s="38"/>
      <c r="F333" s="200" t="s">
        <v>768</v>
      </c>
      <c r="G333" s="38"/>
      <c r="H333" s="38"/>
      <c r="I333" s="193"/>
      <c r="J333" s="38"/>
      <c r="K333" s="38"/>
      <c r="L333" s="39"/>
      <c r="M333" s="194"/>
      <c r="N333" s="195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397</v>
      </c>
      <c r="AU333" s="19" t="s">
        <v>89</v>
      </c>
    </row>
    <row r="334" s="2" customFormat="1">
      <c r="A334" s="38"/>
      <c r="B334" s="39"/>
      <c r="C334" s="38"/>
      <c r="D334" s="191" t="s">
        <v>279</v>
      </c>
      <c r="E334" s="38"/>
      <c r="F334" s="196" t="s">
        <v>582</v>
      </c>
      <c r="G334" s="38"/>
      <c r="H334" s="38"/>
      <c r="I334" s="193"/>
      <c r="J334" s="38"/>
      <c r="K334" s="38"/>
      <c r="L334" s="39"/>
      <c r="M334" s="194"/>
      <c r="N334" s="195"/>
      <c r="O334" s="77"/>
      <c r="P334" s="77"/>
      <c r="Q334" s="77"/>
      <c r="R334" s="77"/>
      <c r="S334" s="77"/>
      <c r="T334" s="7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T334" s="19" t="s">
        <v>279</v>
      </c>
      <c r="AU334" s="19" t="s">
        <v>89</v>
      </c>
    </row>
    <row r="335" s="13" customFormat="1">
      <c r="A335" s="13"/>
      <c r="B335" s="205"/>
      <c r="C335" s="13"/>
      <c r="D335" s="191" t="s">
        <v>519</v>
      </c>
      <c r="E335" s="206" t="s">
        <v>1</v>
      </c>
      <c r="F335" s="207" t="s">
        <v>769</v>
      </c>
      <c r="G335" s="13"/>
      <c r="H335" s="208">
        <v>1290.404</v>
      </c>
      <c r="I335" s="209"/>
      <c r="J335" s="13"/>
      <c r="K335" s="13"/>
      <c r="L335" s="205"/>
      <c r="M335" s="210"/>
      <c r="N335" s="211"/>
      <c r="O335" s="211"/>
      <c r="P335" s="211"/>
      <c r="Q335" s="211"/>
      <c r="R335" s="211"/>
      <c r="S335" s="211"/>
      <c r="T335" s="21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06" t="s">
        <v>519</v>
      </c>
      <c r="AU335" s="206" t="s">
        <v>89</v>
      </c>
      <c r="AV335" s="13" t="s">
        <v>89</v>
      </c>
      <c r="AW335" s="13" t="s">
        <v>35</v>
      </c>
      <c r="AX335" s="13" t="s">
        <v>79</v>
      </c>
      <c r="AY335" s="206" t="s">
        <v>230</v>
      </c>
    </row>
    <row r="336" s="13" customFormat="1">
      <c r="A336" s="13"/>
      <c r="B336" s="205"/>
      <c r="C336" s="13"/>
      <c r="D336" s="191" t="s">
        <v>519</v>
      </c>
      <c r="E336" s="206" t="s">
        <v>1</v>
      </c>
      <c r="F336" s="207" t="s">
        <v>770</v>
      </c>
      <c r="G336" s="13"/>
      <c r="H336" s="208">
        <v>650.78599999999994</v>
      </c>
      <c r="I336" s="209"/>
      <c r="J336" s="13"/>
      <c r="K336" s="13"/>
      <c r="L336" s="205"/>
      <c r="M336" s="210"/>
      <c r="N336" s="211"/>
      <c r="O336" s="211"/>
      <c r="P336" s="211"/>
      <c r="Q336" s="211"/>
      <c r="R336" s="211"/>
      <c r="S336" s="211"/>
      <c r="T336" s="21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06" t="s">
        <v>519</v>
      </c>
      <c r="AU336" s="206" t="s">
        <v>89</v>
      </c>
      <c r="AV336" s="13" t="s">
        <v>89</v>
      </c>
      <c r="AW336" s="13" t="s">
        <v>35</v>
      </c>
      <c r="AX336" s="13" t="s">
        <v>79</v>
      </c>
      <c r="AY336" s="206" t="s">
        <v>230</v>
      </c>
    </row>
    <row r="337" s="14" customFormat="1">
      <c r="A337" s="14"/>
      <c r="B337" s="213"/>
      <c r="C337" s="14"/>
      <c r="D337" s="191" t="s">
        <v>519</v>
      </c>
      <c r="E337" s="214" t="s">
        <v>1</v>
      </c>
      <c r="F337" s="215" t="s">
        <v>534</v>
      </c>
      <c r="G337" s="14"/>
      <c r="H337" s="216">
        <v>1941.1900000000001</v>
      </c>
      <c r="I337" s="217"/>
      <c r="J337" s="14"/>
      <c r="K337" s="14"/>
      <c r="L337" s="213"/>
      <c r="M337" s="218"/>
      <c r="N337" s="219"/>
      <c r="O337" s="219"/>
      <c r="P337" s="219"/>
      <c r="Q337" s="219"/>
      <c r="R337" s="219"/>
      <c r="S337" s="219"/>
      <c r="T337" s="220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14" t="s">
        <v>519</v>
      </c>
      <c r="AU337" s="214" t="s">
        <v>89</v>
      </c>
      <c r="AV337" s="14" t="s">
        <v>235</v>
      </c>
      <c r="AW337" s="14" t="s">
        <v>35</v>
      </c>
      <c r="AX337" s="14" t="s">
        <v>87</v>
      </c>
      <c r="AY337" s="214" t="s">
        <v>230</v>
      </c>
    </row>
    <row r="338" s="2" customFormat="1" ht="16.5" customHeight="1">
      <c r="A338" s="38"/>
      <c r="B338" s="177"/>
      <c r="C338" s="178" t="s">
        <v>367</v>
      </c>
      <c r="D338" s="178" t="s">
        <v>231</v>
      </c>
      <c r="E338" s="179" t="s">
        <v>771</v>
      </c>
      <c r="F338" s="180" t="s">
        <v>772</v>
      </c>
      <c r="G338" s="181" t="s">
        <v>578</v>
      </c>
      <c r="H338" s="182">
        <v>39.462000000000003</v>
      </c>
      <c r="I338" s="183"/>
      <c r="J338" s="184">
        <f>ROUND(I338*H338,2)</f>
        <v>0</v>
      </c>
      <c r="K338" s="180" t="s">
        <v>515</v>
      </c>
      <c r="L338" s="39"/>
      <c r="M338" s="185" t="s">
        <v>1</v>
      </c>
      <c r="N338" s="186" t="s">
        <v>44</v>
      </c>
      <c r="O338" s="77"/>
      <c r="P338" s="187">
        <f>O338*H338</f>
        <v>0</v>
      </c>
      <c r="Q338" s="187">
        <v>0</v>
      </c>
      <c r="R338" s="187">
        <f>Q338*H338</f>
        <v>0</v>
      </c>
      <c r="S338" s="187">
        <v>0</v>
      </c>
      <c r="T338" s="188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189" t="s">
        <v>235</v>
      </c>
      <c r="AT338" s="189" t="s">
        <v>231</v>
      </c>
      <c r="AU338" s="189" t="s">
        <v>89</v>
      </c>
      <c r="AY338" s="19" t="s">
        <v>230</v>
      </c>
      <c r="BE338" s="190">
        <f>IF(N338="základní",J338,0)</f>
        <v>0</v>
      </c>
      <c r="BF338" s="190">
        <f>IF(N338="snížená",J338,0)</f>
        <v>0</v>
      </c>
      <c r="BG338" s="190">
        <f>IF(N338="zákl. přenesená",J338,0)</f>
        <v>0</v>
      </c>
      <c r="BH338" s="190">
        <f>IF(N338="sníž. přenesená",J338,0)</f>
        <v>0</v>
      </c>
      <c r="BI338" s="190">
        <f>IF(N338="nulová",J338,0)</f>
        <v>0</v>
      </c>
      <c r="BJ338" s="19" t="s">
        <v>87</v>
      </c>
      <c r="BK338" s="190">
        <f>ROUND(I338*H338,2)</f>
        <v>0</v>
      </c>
      <c r="BL338" s="19" t="s">
        <v>235</v>
      </c>
      <c r="BM338" s="189" t="s">
        <v>773</v>
      </c>
    </row>
    <row r="339" s="2" customFormat="1">
      <c r="A339" s="38"/>
      <c r="B339" s="39"/>
      <c r="C339" s="38"/>
      <c r="D339" s="191" t="s">
        <v>237</v>
      </c>
      <c r="E339" s="38"/>
      <c r="F339" s="192" t="s">
        <v>774</v>
      </c>
      <c r="G339" s="38"/>
      <c r="H339" s="38"/>
      <c r="I339" s="193"/>
      <c r="J339" s="38"/>
      <c r="K339" s="38"/>
      <c r="L339" s="39"/>
      <c r="M339" s="194"/>
      <c r="N339" s="195"/>
      <c r="O339" s="77"/>
      <c r="P339" s="77"/>
      <c r="Q339" s="77"/>
      <c r="R339" s="77"/>
      <c r="S339" s="77"/>
      <c r="T339" s="7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T339" s="19" t="s">
        <v>237</v>
      </c>
      <c r="AU339" s="19" t="s">
        <v>89</v>
      </c>
    </row>
    <row r="340" s="2" customFormat="1">
      <c r="A340" s="38"/>
      <c r="B340" s="39"/>
      <c r="C340" s="38"/>
      <c r="D340" s="199" t="s">
        <v>397</v>
      </c>
      <c r="E340" s="38"/>
      <c r="F340" s="200" t="s">
        <v>775</v>
      </c>
      <c r="G340" s="38"/>
      <c r="H340" s="38"/>
      <c r="I340" s="193"/>
      <c r="J340" s="38"/>
      <c r="K340" s="38"/>
      <c r="L340" s="39"/>
      <c r="M340" s="194"/>
      <c r="N340" s="195"/>
      <c r="O340" s="77"/>
      <c r="P340" s="77"/>
      <c r="Q340" s="77"/>
      <c r="R340" s="77"/>
      <c r="S340" s="77"/>
      <c r="T340" s="7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T340" s="19" t="s">
        <v>397</v>
      </c>
      <c r="AU340" s="19" t="s">
        <v>89</v>
      </c>
    </row>
    <row r="341" s="13" customFormat="1">
      <c r="A341" s="13"/>
      <c r="B341" s="205"/>
      <c r="C341" s="13"/>
      <c r="D341" s="191" t="s">
        <v>519</v>
      </c>
      <c r="E341" s="206" t="s">
        <v>1</v>
      </c>
      <c r="F341" s="207" t="s">
        <v>776</v>
      </c>
      <c r="G341" s="13"/>
      <c r="H341" s="208">
        <v>15</v>
      </c>
      <c r="I341" s="209"/>
      <c r="J341" s="13"/>
      <c r="K341" s="13"/>
      <c r="L341" s="205"/>
      <c r="M341" s="210"/>
      <c r="N341" s="211"/>
      <c r="O341" s="211"/>
      <c r="P341" s="211"/>
      <c r="Q341" s="211"/>
      <c r="R341" s="211"/>
      <c r="S341" s="211"/>
      <c r="T341" s="21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06" t="s">
        <v>519</v>
      </c>
      <c r="AU341" s="206" t="s">
        <v>89</v>
      </c>
      <c r="AV341" s="13" t="s">
        <v>89</v>
      </c>
      <c r="AW341" s="13" t="s">
        <v>35</v>
      </c>
      <c r="AX341" s="13" t="s">
        <v>79</v>
      </c>
      <c r="AY341" s="206" t="s">
        <v>230</v>
      </c>
    </row>
    <row r="342" s="13" customFormat="1">
      <c r="A342" s="13"/>
      <c r="B342" s="205"/>
      <c r="C342" s="13"/>
      <c r="D342" s="191" t="s">
        <v>519</v>
      </c>
      <c r="E342" s="206" t="s">
        <v>1</v>
      </c>
      <c r="F342" s="207" t="s">
        <v>777</v>
      </c>
      <c r="G342" s="13"/>
      <c r="H342" s="208">
        <v>3.375</v>
      </c>
      <c r="I342" s="209"/>
      <c r="J342" s="13"/>
      <c r="K342" s="13"/>
      <c r="L342" s="205"/>
      <c r="M342" s="210"/>
      <c r="N342" s="211"/>
      <c r="O342" s="211"/>
      <c r="P342" s="211"/>
      <c r="Q342" s="211"/>
      <c r="R342" s="211"/>
      <c r="S342" s="211"/>
      <c r="T342" s="21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06" t="s">
        <v>519</v>
      </c>
      <c r="AU342" s="206" t="s">
        <v>89</v>
      </c>
      <c r="AV342" s="13" t="s">
        <v>89</v>
      </c>
      <c r="AW342" s="13" t="s">
        <v>35</v>
      </c>
      <c r="AX342" s="13" t="s">
        <v>79</v>
      </c>
      <c r="AY342" s="206" t="s">
        <v>230</v>
      </c>
    </row>
    <row r="343" s="13" customFormat="1">
      <c r="A343" s="13"/>
      <c r="B343" s="205"/>
      <c r="C343" s="13"/>
      <c r="D343" s="191" t="s">
        <v>519</v>
      </c>
      <c r="E343" s="206" t="s">
        <v>1</v>
      </c>
      <c r="F343" s="207" t="s">
        <v>778</v>
      </c>
      <c r="G343" s="13"/>
      <c r="H343" s="208">
        <v>21.087</v>
      </c>
      <c r="I343" s="209"/>
      <c r="J343" s="13"/>
      <c r="K343" s="13"/>
      <c r="L343" s="205"/>
      <c r="M343" s="210"/>
      <c r="N343" s="211"/>
      <c r="O343" s="211"/>
      <c r="P343" s="211"/>
      <c r="Q343" s="211"/>
      <c r="R343" s="211"/>
      <c r="S343" s="211"/>
      <c r="T343" s="21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06" t="s">
        <v>519</v>
      </c>
      <c r="AU343" s="206" t="s">
        <v>89</v>
      </c>
      <c r="AV343" s="13" t="s">
        <v>89</v>
      </c>
      <c r="AW343" s="13" t="s">
        <v>35</v>
      </c>
      <c r="AX343" s="13" t="s">
        <v>79</v>
      </c>
      <c r="AY343" s="206" t="s">
        <v>230</v>
      </c>
    </row>
    <row r="344" s="14" customFormat="1">
      <c r="A344" s="14"/>
      <c r="B344" s="213"/>
      <c r="C344" s="14"/>
      <c r="D344" s="191" t="s">
        <v>519</v>
      </c>
      <c r="E344" s="214" t="s">
        <v>1</v>
      </c>
      <c r="F344" s="215" t="s">
        <v>534</v>
      </c>
      <c r="G344" s="14"/>
      <c r="H344" s="216">
        <v>39.462000000000003</v>
      </c>
      <c r="I344" s="217"/>
      <c r="J344" s="14"/>
      <c r="K344" s="14"/>
      <c r="L344" s="213"/>
      <c r="M344" s="218"/>
      <c r="N344" s="219"/>
      <c r="O344" s="219"/>
      <c r="P344" s="219"/>
      <c r="Q344" s="219"/>
      <c r="R344" s="219"/>
      <c r="S344" s="219"/>
      <c r="T344" s="220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14" t="s">
        <v>519</v>
      </c>
      <c r="AU344" s="214" t="s">
        <v>89</v>
      </c>
      <c r="AV344" s="14" t="s">
        <v>235</v>
      </c>
      <c r="AW344" s="14" t="s">
        <v>35</v>
      </c>
      <c r="AX344" s="14" t="s">
        <v>87</v>
      </c>
      <c r="AY344" s="214" t="s">
        <v>230</v>
      </c>
    </row>
    <row r="345" s="2" customFormat="1" ht="16.5" customHeight="1">
      <c r="A345" s="38"/>
      <c r="B345" s="177"/>
      <c r="C345" s="236" t="s">
        <v>373</v>
      </c>
      <c r="D345" s="236" t="s">
        <v>745</v>
      </c>
      <c r="E345" s="237" t="s">
        <v>779</v>
      </c>
      <c r="F345" s="238" t="s">
        <v>780</v>
      </c>
      <c r="G345" s="239" t="s">
        <v>748</v>
      </c>
      <c r="H345" s="240">
        <v>53.43</v>
      </c>
      <c r="I345" s="241"/>
      <c r="J345" s="242">
        <f>ROUND(I345*H345,2)</f>
        <v>0</v>
      </c>
      <c r="K345" s="238" t="s">
        <v>515</v>
      </c>
      <c r="L345" s="243"/>
      <c r="M345" s="244" t="s">
        <v>1</v>
      </c>
      <c r="N345" s="245" t="s">
        <v>44</v>
      </c>
      <c r="O345" s="77"/>
      <c r="P345" s="187">
        <f>O345*H345</f>
        <v>0</v>
      </c>
      <c r="Q345" s="187">
        <v>1</v>
      </c>
      <c r="R345" s="187">
        <f>Q345*H345</f>
        <v>53.43</v>
      </c>
      <c r="S345" s="187">
        <v>0</v>
      </c>
      <c r="T345" s="188">
        <f>S345*H345</f>
        <v>0</v>
      </c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R345" s="189" t="s">
        <v>260</v>
      </c>
      <c r="AT345" s="189" t="s">
        <v>745</v>
      </c>
      <c r="AU345" s="189" t="s">
        <v>89</v>
      </c>
      <c r="AY345" s="19" t="s">
        <v>230</v>
      </c>
      <c r="BE345" s="190">
        <f>IF(N345="základní",J345,0)</f>
        <v>0</v>
      </c>
      <c r="BF345" s="190">
        <f>IF(N345="snížená",J345,0)</f>
        <v>0</v>
      </c>
      <c r="BG345" s="190">
        <f>IF(N345="zákl. přenesená",J345,0)</f>
        <v>0</v>
      </c>
      <c r="BH345" s="190">
        <f>IF(N345="sníž. přenesená",J345,0)</f>
        <v>0</v>
      </c>
      <c r="BI345" s="190">
        <f>IF(N345="nulová",J345,0)</f>
        <v>0</v>
      </c>
      <c r="BJ345" s="19" t="s">
        <v>87</v>
      </c>
      <c r="BK345" s="190">
        <f>ROUND(I345*H345,2)</f>
        <v>0</v>
      </c>
      <c r="BL345" s="19" t="s">
        <v>235</v>
      </c>
      <c r="BM345" s="189" t="s">
        <v>781</v>
      </c>
    </row>
    <row r="346" s="2" customFormat="1">
      <c r="A346" s="38"/>
      <c r="B346" s="39"/>
      <c r="C346" s="38"/>
      <c r="D346" s="191" t="s">
        <v>237</v>
      </c>
      <c r="E346" s="38"/>
      <c r="F346" s="192" t="s">
        <v>780</v>
      </c>
      <c r="G346" s="38"/>
      <c r="H346" s="38"/>
      <c r="I346" s="193"/>
      <c r="J346" s="38"/>
      <c r="K346" s="38"/>
      <c r="L346" s="39"/>
      <c r="M346" s="194"/>
      <c r="N346" s="195"/>
      <c r="O346" s="77"/>
      <c r="P346" s="77"/>
      <c r="Q346" s="77"/>
      <c r="R346" s="77"/>
      <c r="S346" s="77"/>
      <c r="T346" s="7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T346" s="19" t="s">
        <v>237</v>
      </c>
      <c r="AU346" s="19" t="s">
        <v>89</v>
      </c>
    </row>
    <row r="347" s="2" customFormat="1">
      <c r="A347" s="38"/>
      <c r="B347" s="39"/>
      <c r="C347" s="38"/>
      <c r="D347" s="191" t="s">
        <v>279</v>
      </c>
      <c r="E347" s="38"/>
      <c r="F347" s="196" t="s">
        <v>750</v>
      </c>
      <c r="G347" s="38"/>
      <c r="H347" s="38"/>
      <c r="I347" s="193"/>
      <c r="J347" s="38"/>
      <c r="K347" s="38"/>
      <c r="L347" s="39"/>
      <c r="M347" s="194"/>
      <c r="N347" s="195"/>
      <c r="O347" s="77"/>
      <c r="P347" s="77"/>
      <c r="Q347" s="77"/>
      <c r="R347" s="77"/>
      <c r="S347" s="77"/>
      <c r="T347" s="7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T347" s="19" t="s">
        <v>279</v>
      </c>
      <c r="AU347" s="19" t="s">
        <v>89</v>
      </c>
    </row>
    <row r="348" s="13" customFormat="1">
      <c r="A348" s="13"/>
      <c r="B348" s="205"/>
      <c r="C348" s="13"/>
      <c r="D348" s="191" t="s">
        <v>519</v>
      </c>
      <c r="E348" s="206" t="s">
        <v>1</v>
      </c>
      <c r="F348" s="207" t="s">
        <v>782</v>
      </c>
      <c r="G348" s="13"/>
      <c r="H348" s="208">
        <v>30</v>
      </c>
      <c r="I348" s="209"/>
      <c r="J348" s="13"/>
      <c r="K348" s="13"/>
      <c r="L348" s="205"/>
      <c r="M348" s="210"/>
      <c r="N348" s="211"/>
      <c r="O348" s="211"/>
      <c r="P348" s="211"/>
      <c r="Q348" s="211"/>
      <c r="R348" s="211"/>
      <c r="S348" s="211"/>
      <c r="T348" s="21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06" t="s">
        <v>519</v>
      </c>
      <c r="AU348" s="206" t="s">
        <v>89</v>
      </c>
      <c r="AV348" s="13" t="s">
        <v>89</v>
      </c>
      <c r="AW348" s="13" t="s">
        <v>35</v>
      </c>
      <c r="AX348" s="13" t="s">
        <v>79</v>
      </c>
      <c r="AY348" s="206" t="s">
        <v>230</v>
      </c>
    </row>
    <row r="349" s="13" customFormat="1">
      <c r="A349" s="13"/>
      <c r="B349" s="205"/>
      <c r="C349" s="13"/>
      <c r="D349" s="191" t="s">
        <v>519</v>
      </c>
      <c r="E349" s="206" t="s">
        <v>1</v>
      </c>
      <c r="F349" s="207" t="s">
        <v>783</v>
      </c>
      <c r="G349" s="13"/>
      <c r="H349" s="208">
        <v>23.43</v>
      </c>
      <c r="I349" s="209"/>
      <c r="J349" s="13"/>
      <c r="K349" s="13"/>
      <c r="L349" s="205"/>
      <c r="M349" s="210"/>
      <c r="N349" s="211"/>
      <c r="O349" s="211"/>
      <c r="P349" s="211"/>
      <c r="Q349" s="211"/>
      <c r="R349" s="211"/>
      <c r="S349" s="211"/>
      <c r="T349" s="21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06" t="s">
        <v>519</v>
      </c>
      <c r="AU349" s="206" t="s">
        <v>89</v>
      </c>
      <c r="AV349" s="13" t="s">
        <v>89</v>
      </c>
      <c r="AW349" s="13" t="s">
        <v>35</v>
      </c>
      <c r="AX349" s="13" t="s">
        <v>79</v>
      </c>
      <c r="AY349" s="206" t="s">
        <v>230</v>
      </c>
    </row>
    <row r="350" s="14" customFormat="1">
      <c r="A350" s="14"/>
      <c r="B350" s="213"/>
      <c r="C350" s="14"/>
      <c r="D350" s="191" t="s">
        <v>519</v>
      </c>
      <c r="E350" s="214" t="s">
        <v>1</v>
      </c>
      <c r="F350" s="215" t="s">
        <v>534</v>
      </c>
      <c r="G350" s="14"/>
      <c r="H350" s="216">
        <v>53.43</v>
      </c>
      <c r="I350" s="217"/>
      <c r="J350" s="14"/>
      <c r="K350" s="14"/>
      <c r="L350" s="213"/>
      <c r="M350" s="218"/>
      <c r="N350" s="219"/>
      <c r="O350" s="219"/>
      <c r="P350" s="219"/>
      <c r="Q350" s="219"/>
      <c r="R350" s="219"/>
      <c r="S350" s="219"/>
      <c r="T350" s="220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14" t="s">
        <v>519</v>
      </c>
      <c r="AU350" s="214" t="s">
        <v>89</v>
      </c>
      <c r="AV350" s="14" t="s">
        <v>235</v>
      </c>
      <c r="AW350" s="14" t="s">
        <v>35</v>
      </c>
      <c r="AX350" s="14" t="s">
        <v>87</v>
      </c>
      <c r="AY350" s="214" t="s">
        <v>230</v>
      </c>
    </row>
    <row r="351" s="2" customFormat="1" ht="16.5" customHeight="1">
      <c r="A351" s="38"/>
      <c r="B351" s="177"/>
      <c r="C351" s="236" t="s">
        <v>377</v>
      </c>
      <c r="D351" s="236" t="s">
        <v>745</v>
      </c>
      <c r="E351" s="237" t="s">
        <v>784</v>
      </c>
      <c r="F351" s="238" t="s">
        <v>785</v>
      </c>
      <c r="G351" s="239" t="s">
        <v>748</v>
      </c>
      <c r="H351" s="240">
        <v>48.923999999999999</v>
      </c>
      <c r="I351" s="241"/>
      <c r="J351" s="242">
        <f>ROUND(I351*H351,2)</f>
        <v>0</v>
      </c>
      <c r="K351" s="238" t="s">
        <v>515</v>
      </c>
      <c r="L351" s="243"/>
      <c r="M351" s="244" t="s">
        <v>1</v>
      </c>
      <c r="N351" s="245" t="s">
        <v>44</v>
      </c>
      <c r="O351" s="77"/>
      <c r="P351" s="187">
        <f>O351*H351</f>
        <v>0</v>
      </c>
      <c r="Q351" s="187">
        <v>1</v>
      </c>
      <c r="R351" s="187">
        <f>Q351*H351</f>
        <v>48.923999999999999</v>
      </c>
      <c r="S351" s="187">
        <v>0</v>
      </c>
      <c r="T351" s="188">
        <f>S351*H351</f>
        <v>0</v>
      </c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R351" s="189" t="s">
        <v>260</v>
      </c>
      <c r="AT351" s="189" t="s">
        <v>745</v>
      </c>
      <c r="AU351" s="189" t="s">
        <v>89</v>
      </c>
      <c r="AY351" s="19" t="s">
        <v>230</v>
      </c>
      <c r="BE351" s="190">
        <f>IF(N351="základní",J351,0)</f>
        <v>0</v>
      </c>
      <c r="BF351" s="190">
        <f>IF(N351="snížená",J351,0)</f>
        <v>0</v>
      </c>
      <c r="BG351" s="190">
        <f>IF(N351="zákl. přenesená",J351,0)</f>
        <v>0</v>
      </c>
      <c r="BH351" s="190">
        <f>IF(N351="sníž. přenesená",J351,0)</f>
        <v>0</v>
      </c>
      <c r="BI351" s="190">
        <f>IF(N351="nulová",J351,0)</f>
        <v>0</v>
      </c>
      <c r="BJ351" s="19" t="s">
        <v>87</v>
      </c>
      <c r="BK351" s="190">
        <f>ROUND(I351*H351,2)</f>
        <v>0</v>
      </c>
      <c r="BL351" s="19" t="s">
        <v>235</v>
      </c>
      <c r="BM351" s="189" t="s">
        <v>786</v>
      </c>
    </row>
    <row r="352" s="2" customFormat="1">
      <c r="A352" s="38"/>
      <c r="B352" s="39"/>
      <c r="C352" s="38"/>
      <c r="D352" s="191" t="s">
        <v>237</v>
      </c>
      <c r="E352" s="38"/>
      <c r="F352" s="192" t="s">
        <v>785</v>
      </c>
      <c r="G352" s="38"/>
      <c r="H352" s="38"/>
      <c r="I352" s="193"/>
      <c r="J352" s="38"/>
      <c r="K352" s="38"/>
      <c r="L352" s="39"/>
      <c r="M352" s="194"/>
      <c r="N352" s="195"/>
      <c r="O352" s="77"/>
      <c r="P352" s="77"/>
      <c r="Q352" s="77"/>
      <c r="R352" s="77"/>
      <c r="S352" s="77"/>
      <c r="T352" s="7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T352" s="19" t="s">
        <v>237</v>
      </c>
      <c r="AU352" s="19" t="s">
        <v>89</v>
      </c>
    </row>
    <row r="353" s="13" customFormat="1">
      <c r="A353" s="13"/>
      <c r="B353" s="205"/>
      <c r="C353" s="13"/>
      <c r="D353" s="191" t="s">
        <v>519</v>
      </c>
      <c r="E353" s="206" t="s">
        <v>1</v>
      </c>
      <c r="F353" s="207" t="s">
        <v>787</v>
      </c>
      <c r="G353" s="13"/>
      <c r="H353" s="208">
        <v>42.173999999999999</v>
      </c>
      <c r="I353" s="209"/>
      <c r="J353" s="13"/>
      <c r="K353" s="13"/>
      <c r="L353" s="205"/>
      <c r="M353" s="210"/>
      <c r="N353" s="211"/>
      <c r="O353" s="211"/>
      <c r="P353" s="211"/>
      <c r="Q353" s="211"/>
      <c r="R353" s="211"/>
      <c r="S353" s="211"/>
      <c r="T353" s="21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06" t="s">
        <v>519</v>
      </c>
      <c r="AU353" s="206" t="s">
        <v>89</v>
      </c>
      <c r="AV353" s="13" t="s">
        <v>89</v>
      </c>
      <c r="AW353" s="13" t="s">
        <v>35</v>
      </c>
      <c r="AX353" s="13" t="s">
        <v>79</v>
      </c>
      <c r="AY353" s="206" t="s">
        <v>230</v>
      </c>
    </row>
    <row r="354" s="13" customFormat="1">
      <c r="A354" s="13"/>
      <c r="B354" s="205"/>
      <c r="C354" s="13"/>
      <c r="D354" s="191" t="s">
        <v>519</v>
      </c>
      <c r="E354" s="206" t="s">
        <v>1</v>
      </c>
      <c r="F354" s="207" t="s">
        <v>788</v>
      </c>
      <c r="G354" s="13"/>
      <c r="H354" s="208">
        <v>6.75</v>
      </c>
      <c r="I354" s="209"/>
      <c r="J354" s="13"/>
      <c r="K354" s="13"/>
      <c r="L354" s="205"/>
      <c r="M354" s="210"/>
      <c r="N354" s="211"/>
      <c r="O354" s="211"/>
      <c r="P354" s="211"/>
      <c r="Q354" s="211"/>
      <c r="R354" s="211"/>
      <c r="S354" s="211"/>
      <c r="T354" s="21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06" t="s">
        <v>519</v>
      </c>
      <c r="AU354" s="206" t="s">
        <v>89</v>
      </c>
      <c r="AV354" s="13" t="s">
        <v>89</v>
      </c>
      <c r="AW354" s="13" t="s">
        <v>35</v>
      </c>
      <c r="AX354" s="13" t="s">
        <v>79</v>
      </c>
      <c r="AY354" s="206" t="s">
        <v>230</v>
      </c>
    </row>
    <row r="355" s="14" customFormat="1">
      <c r="A355" s="14"/>
      <c r="B355" s="213"/>
      <c r="C355" s="14"/>
      <c r="D355" s="191" t="s">
        <v>519</v>
      </c>
      <c r="E355" s="214" t="s">
        <v>1</v>
      </c>
      <c r="F355" s="215" t="s">
        <v>534</v>
      </c>
      <c r="G355" s="14"/>
      <c r="H355" s="216">
        <v>48.923999999999999</v>
      </c>
      <c r="I355" s="217"/>
      <c r="J355" s="14"/>
      <c r="K355" s="14"/>
      <c r="L355" s="213"/>
      <c r="M355" s="218"/>
      <c r="N355" s="219"/>
      <c r="O355" s="219"/>
      <c r="P355" s="219"/>
      <c r="Q355" s="219"/>
      <c r="R355" s="219"/>
      <c r="S355" s="219"/>
      <c r="T355" s="220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14" t="s">
        <v>519</v>
      </c>
      <c r="AU355" s="214" t="s">
        <v>89</v>
      </c>
      <c r="AV355" s="14" t="s">
        <v>235</v>
      </c>
      <c r="AW355" s="14" t="s">
        <v>35</v>
      </c>
      <c r="AX355" s="14" t="s">
        <v>87</v>
      </c>
      <c r="AY355" s="214" t="s">
        <v>230</v>
      </c>
    </row>
    <row r="356" s="2" customFormat="1" ht="16.5" customHeight="1">
      <c r="A356" s="38"/>
      <c r="B356" s="177"/>
      <c r="C356" s="178" t="s">
        <v>381</v>
      </c>
      <c r="D356" s="178" t="s">
        <v>231</v>
      </c>
      <c r="E356" s="179" t="s">
        <v>789</v>
      </c>
      <c r="F356" s="180" t="s">
        <v>790</v>
      </c>
      <c r="G356" s="181" t="s">
        <v>578</v>
      </c>
      <c r="H356" s="182">
        <v>11.715</v>
      </c>
      <c r="I356" s="183"/>
      <c r="J356" s="184">
        <f>ROUND(I356*H356,2)</f>
        <v>0</v>
      </c>
      <c r="K356" s="180" t="s">
        <v>515</v>
      </c>
      <c r="L356" s="39"/>
      <c r="M356" s="185" t="s">
        <v>1</v>
      </c>
      <c r="N356" s="186" t="s">
        <v>44</v>
      </c>
      <c r="O356" s="77"/>
      <c r="P356" s="187">
        <f>O356*H356</f>
        <v>0</v>
      </c>
      <c r="Q356" s="187">
        <v>0</v>
      </c>
      <c r="R356" s="187">
        <f>Q356*H356</f>
        <v>0</v>
      </c>
      <c r="S356" s="187">
        <v>0</v>
      </c>
      <c r="T356" s="188">
        <f>S356*H356</f>
        <v>0</v>
      </c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189" t="s">
        <v>235</v>
      </c>
      <c r="AT356" s="189" t="s">
        <v>231</v>
      </c>
      <c r="AU356" s="189" t="s">
        <v>89</v>
      </c>
      <c r="AY356" s="19" t="s">
        <v>230</v>
      </c>
      <c r="BE356" s="190">
        <f>IF(N356="základní",J356,0)</f>
        <v>0</v>
      </c>
      <c r="BF356" s="190">
        <f>IF(N356="snížená",J356,0)</f>
        <v>0</v>
      </c>
      <c r="BG356" s="190">
        <f>IF(N356="zákl. přenesená",J356,0)</f>
        <v>0</v>
      </c>
      <c r="BH356" s="190">
        <f>IF(N356="sníž. přenesená",J356,0)</f>
        <v>0</v>
      </c>
      <c r="BI356" s="190">
        <f>IF(N356="nulová",J356,0)</f>
        <v>0</v>
      </c>
      <c r="BJ356" s="19" t="s">
        <v>87</v>
      </c>
      <c r="BK356" s="190">
        <f>ROUND(I356*H356,2)</f>
        <v>0</v>
      </c>
      <c r="BL356" s="19" t="s">
        <v>235</v>
      </c>
      <c r="BM356" s="189" t="s">
        <v>791</v>
      </c>
    </row>
    <row r="357" s="2" customFormat="1">
      <c r="A357" s="38"/>
      <c r="B357" s="39"/>
      <c r="C357" s="38"/>
      <c r="D357" s="191" t="s">
        <v>237</v>
      </c>
      <c r="E357" s="38"/>
      <c r="F357" s="192" t="s">
        <v>792</v>
      </c>
      <c r="G357" s="38"/>
      <c r="H357" s="38"/>
      <c r="I357" s="193"/>
      <c r="J357" s="38"/>
      <c r="K357" s="38"/>
      <c r="L357" s="39"/>
      <c r="M357" s="194"/>
      <c r="N357" s="195"/>
      <c r="O357" s="77"/>
      <c r="P357" s="77"/>
      <c r="Q357" s="77"/>
      <c r="R357" s="77"/>
      <c r="S357" s="77"/>
      <c r="T357" s="7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19" t="s">
        <v>237</v>
      </c>
      <c r="AU357" s="19" t="s">
        <v>89</v>
      </c>
    </row>
    <row r="358" s="2" customFormat="1">
      <c r="A358" s="38"/>
      <c r="B358" s="39"/>
      <c r="C358" s="38"/>
      <c r="D358" s="199" t="s">
        <v>397</v>
      </c>
      <c r="E358" s="38"/>
      <c r="F358" s="200" t="s">
        <v>793</v>
      </c>
      <c r="G358" s="38"/>
      <c r="H358" s="38"/>
      <c r="I358" s="193"/>
      <c r="J358" s="38"/>
      <c r="K358" s="38"/>
      <c r="L358" s="39"/>
      <c r="M358" s="194"/>
      <c r="N358" s="195"/>
      <c r="O358" s="77"/>
      <c r="P358" s="77"/>
      <c r="Q358" s="77"/>
      <c r="R358" s="77"/>
      <c r="S358" s="77"/>
      <c r="T358" s="7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T358" s="19" t="s">
        <v>397</v>
      </c>
      <c r="AU358" s="19" t="s">
        <v>89</v>
      </c>
    </row>
    <row r="359" s="2" customFormat="1">
      <c r="A359" s="38"/>
      <c r="B359" s="39"/>
      <c r="C359" s="38"/>
      <c r="D359" s="191" t="s">
        <v>279</v>
      </c>
      <c r="E359" s="38"/>
      <c r="F359" s="196" t="s">
        <v>794</v>
      </c>
      <c r="G359" s="38"/>
      <c r="H359" s="38"/>
      <c r="I359" s="193"/>
      <c r="J359" s="38"/>
      <c r="K359" s="38"/>
      <c r="L359" s="39"/>
      <c r="M359" s="194"/>
      <c r="N359" s="195"/>
      <c r="O359" s="77"/>
      <c r="P359" s="77"/>
      <c r="Q359" s="77"/>
      <c r="R359" s="77"/>
      <c r="S359" s="77"/>
      <c r="T359" s="7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T359" s="19" t="s">
        <v>279</v>
      </c>
      <c r="AU359" s="19" t="s">
        <v>89</v>
      </c>
    </row>
    <row r="360" s="13" customFormat="1">
      <c r="A360" s="13"/>
      <c r="B360" s="205"/>
      <c r="C360" s="13"/>
      <c r="D360" s="191" t="s">
        <v>519</v>
      </c>
      <c r="E360" s="206" t="s">
        <v>1</v>
      </c>
      <c r="F360" s="207" t="s">
        <v>795</v>
      </c>
      <c r="G360" s="13"/>
      <c r="H360" s="208">
        <v>11.715</v>
      </c>
      <c r="I360" s="209"/>
      <c r="J360" s="13"/>
      <c r="K360" s="13"/>
      <c r="L360" s="205"/>
      <c r="M360" s="210"/>
      <c r="N360" s="211"/>
      <c r="O360" s="211"/>
      <c r="P360" s="211"/>
      <c r="Q360" s="211"/>
      <c r="R360" s="211"/>
      <c r="S360" s="211"/>
      <c r="T360" s="21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06" t="s">
        <v>519</v>
      </c>
      <c r="AU360" s="206" t="s">
        <v>89</v>
      </c>
      <c r="AV360" s="13" t="s">
        <v>89</v>
      </c>
      <c r="AW360" s="13" t="s">
        <v>35</v>
      </c>
      <c r="AX360" s="13" t="s">
        <v>79</v>
      </c>
      <c r="AY360" s="206" t="s">
        <v>230</v>
      </c>
    </row>
    <row r="361" s="14" customFormat="1">
      <c r="A361" s="14"/>
      <c r="B361" s="213"/>
      <c r="C361" s="14"/>
      <c r="D361" s="191" t="s">
        <v>519</v>
      </c>
      <c r="E361" s="214" t="s">
        <v>1</v>
      </c>
      <c r="F361" s="215" t="s">
        <v>534</v>
      </c>
      <c r="G361" s="14"/>
      <c r="H361" s="216">
        <v>11.715</v>
      </c>
      <c r="I361" s="217"/>
      <c r="J361" s="14"/>
      <c r="K361" s="14"/>
      <c r="L361" s="213"/>
      <c r="M361" s="218"/>
      <c r="N361" s="219"/>
      <c r="O361" s="219"/>
      <c r="P361" s="219"/>
      <c r="Q361" s="219"/>
      <c r="R361" s="219"/>
      <c r="S361" s="219"/>
      <c r="T361" s="220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14" t="s">
        <v>519</v>
      </c>
      <c r="AU361" s="214" t="s">
        <v>89</v>
      </c>
      <c r="AV361" s="14" t="s">
        <v>235</v>
      </c>
      <c r="AW361" s="14" t="s">
        <v>35</v>
      </c>
      <c r="AX361" s="14" t="s">
        <v>87</v>
      </c>
      <c r="AY361" s="214" t="s">
        <v>230</v>
      </c>
    </row>
    <row r="362" s="2" customFormat="1" ht="16.5" customHeight="1">
      <c r="A362" s="38"/>
      <c r="B362" s="177"/>
      <c r="C362" s="178" t="s">
        <v>386</v>
      </c>
      <c r="D362" s="178" t="s">
        <v>231</v>
      </c>
      <c r="E362" s="179" t="s">
        <v>796</v>
      </c>
      <c r="F362" s="180" t="s">
        <v>797</v>
      </c>
      <c r="G362" s="181" t="s">
        <v>514</v>
      </c>
      <c r="H362" s="182">
        <v>4619.6999999999998</v>
      </c>
      <c r="I362" s="183"/>
      <c r="J362" s="184">
        <f>ROUND(I362*H362,2)</f>
        <v>0</v>
      </c>
      <c r="K362" s="180" t="s">
        <v>515</v>
      </c>
      <c r="L362" s="39"/>
      <c r="M362" s="185" t="s">
        <v>1</v>
      </c>
      <c r="N362" s="186" t="s">
        <v>44</v>
      </c>
      <c r="O362" s="77"/>
      <c r="P362" s="187">
        <f>O362*H362</f>
        <v>0</v>
      </c>
      <c r="Q362" s="187">
        <v>0</v>
      </c>
      <c r="R362" s="187">
        <f>Q362*H362</f>
        <v>0</v>
      </c>
      <c r="S362" s="187">
        <v>0</v>
      </c>
      <c r="T362" s="188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189" t="s">
        <v>235</v>
      </c>
      <c r="AT362" s="189" t="s">
        <v>231</v>
      </c>
      <c r="AU362" s="189" t="s">
        <v>89</v>
      </c>
      <c r="AY362" s="19" t="s">
        <v>230</v>
      </c>
      <c r="BE362" s="190">
        <f>IF(N362="základní",J362,0)</f>
        <v>0</v>
      </c>
      <c r="BF362" s="190">
        <f>IF(N362="snížená",J362,0)</f>
        <v>0</v>
      </c>
      <c r="BG362" s="190">
        <f>IF(N362="zákl. přenesená",J362,0)</f>
        <v>0</v>
      </c>
      <c r="BH362" s="190">
        <f>IF(N362="sníž. přenesená",J362,0)</f>
        <v>0</v>
      </c>
      <c r="BI362" s="190">
        <f>IF(N362="nulová",J362,0)</f>
        <v>0</v>
      </c>
      <c r="BJ362" s="19" t="s">
        <v>87</v>
      </c>
      <c r="BK362" s="190">
        <f>ROUND(I362*H362,2)</f>
        <v>0</v>
      </c>
      <c r="BL362" s="19" t="s">
        <v>235</v>
      </c>
      <c r="BM362" s="189" t="s">
        <v>798</v>
      </c>
    </row>
    <row r="363" s="2" customFormat="1">
      <c r="A363" s="38"/>
      <c r="B363" s="39"/>
      <c r="C363" s="38"/>
      <c r="D363" s="191" t="s">
        <v>237</v>
      </c>
      <c r="E363" s="38"/>
      <c r="F363" s="192" t="s">
        <v>799</v>
      </c>
      <c r="G363" s="38"/>
      <c r="H363" s="38"/>
      <c r="I363" s="193"/>
      <c r="J363" s="38"/>
      <c r="K363" s="38"/>
      <c r="L363" s="39"/>
      <c r="M363" s="194"/>
      <c r="N363" s="195"/>
      <c r="O363" s="77"/>
      <c r="P363" s="77"/>
      <c r="Q363" s="77"/>
      <c r="R363" s="77"/>
      <c r="S363" s="77"/>
      <c r="T363" s="7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T363" s="19" t="s">
        <v>237</v>
      </c>
      <c r="AU363" s="19" t="s">
        <v>89</v>
      </c>
    </row>
    <row r="364" s="2" customFormat="1">
      <c r="A364" s="38"/>
      <c r="B364" s="39"/>
      <c r="C364" s="38"/>
      <c r="D364" s="199" t="s">
        <v>397</v>
      </c>
      <c r="E364" s="38"/>
      <c r="F364" s="200" t="s">
        <v>800</v>
      </c>
      <c r="G364" s="38"/>
      <c r="H364" s="38"/>
      <c r="I364" s="193"/>
      <c r="J364" s="38"/>
      <c r="K364" s="38"/>
      <c r="L364" s="39"/>
      <c r="M364" s="194"/>
      <c r="N364" s="195"/>
      <c r="O364" s="77"/>
      <c r="P364" s="77"/>
      <c r="Q364" s="77"/>
      <c r="R364" s="77"/>
      <c r="S364" s="77"/>
      <c r="T364" s="7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T364" s="19" t="s">
        <v>397</v>
      </c>
      <c r="AU364" s="19" t="s">
        <v>89</v>
      </c>
    </row>
    <row r="365" s="13" customFormat="1">
      <c r="A365" s="13"/>
      <c r="B365" s="205"/>
      <c r="C365" s="13"/>
      <c r="D365" s="191" t="s">
        <v>519</v>
      </c>
      <c r="E365" s="206" t="s">
        <v>1</v>
      </c>
      <c r="F365" s="207" t="s">
        <v>801</v>
      </c>
      <c r="G365" s="13"/>
      <c r="H365" s="208">
        <v>4619.6999999999998</v>
      </c>
      <c r="I365" s="209"/>
      <c r="J365" s="13"/>
      <c r="K365" s="13"/>
      <c r="L365" s="205"/>
      <c r="M365" s="210"/>
      <c r="N365" s="211"/>
      <c r="O365" s="211"/>
      <c r="P365" s="211"/>
      <c r="Q365" s="211"/>
      <c r="R365" s="211"/>
      <c r="S365" s="211"/>
      <c r="T365" s="21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06" t="s">
        <v>519</v>
      </c>
      <c r="AU365" s="206" t="s">
        <v>89</v>
      </c>
      <c r="AV365" s="13" t="s">
        <v>89</v>
      </c>
      <c r="AW365" s="13" t="s">
        <v>35</v>
      </c>
      <c r="AX365" s="13" t="s">
        <v>87</v>
      </c>
      <c r="AY365" s="206" t="s">
        <v>230</v>
      </c>
    </row>
    <row r="366" s="2" customFormat="1" ht="21.75" customHeight="1">
      <c r="A366" s="38"/>
      <c r="B366" s="177"/>
      <c r="C366" s="178" t="s">
        <v>391</v>
      </c>
      <c r="D366" s="178" t="s">
        <v>231</v>
      </c>
      <c r="E366" s="179" t="s">
        <v>802</v>
      </c>
      <c r="F366" s="180" t="s">
        <v>803</v>
      </c>
      <c r="G366" s="181" t="s">
        <v>514</v>
      </c>
      <c r="H366" s="182">
        <v>2165.9000000000001</v>
      </c>
      <c r="I366" s="183"/>
      <c r="J366" s="184">
        <f>ROUND(I366*H366,2)</f>
        <v>0</v>
      </c>
      <c r="K366" s="180" t="s">
        <v>515</v>
      </c>
      <c r="L366" s="39"/>
      <c r="M366" s="185" t="s">
        <v>1</v>
      </c>
      <c r="N366" s="186" t="s">
        <v>44</v>
      </c>
      <c r="O366" s="77"/>
      <c r="P366" s="187">
        <f>O366*H366</f>
        <v>0</v>
      </c>
      <c r="Q366" s="187">
        <v>0</v>
      </c>
      <c r="R366" s="187">
        <f>Q366*H366</f>
        <v>0</v>
      </c>
      <c r="S366" s="187">
        <v>0</v>
      </c>
      <c r="T366" s="188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89" t="s">
        <v>235</v>
      </c>
      <c r="AT366" s="189" t="s">
        <v>231</v>
      </c>
      <c r="AU366" s="189" t="s">
        <v>89</v>
      </c>
      <c r="AY366" s="19" t="s">
        <v>230</v>
      </c>
      <c r="BE366" s="190">
        <f>IF(N366="základní",J366,0)</f>
        <v>0</v>
      </c>
      <c r="BF366" s="190">
        <f>IF(N366="snížená",J366,0)</f>
        <v>0</v>
      </c>
      <c r="BG366" s="190">
        <f>IF(N366="zákl. přenesená",J366,0)</f>
        <v>0</v>
      </c>
      <c r="BH366" s="190">
        <f>IF(N366="sníž. přenesená",J366,0)</f>
        <v>0</v>
      </c>
      <c r="BI366" s="190">
        <f>IF(N366="nulová",J366,0)</f>
        <v>0</v>
      </c>
      <c r="BJ366" s="19" t="s">
        <v>87</v>
      </c>
      <c r="BK366" s="190">
        <f>ROUND(I366*H366,2)</f>
        <v>0</v>
      </c>
      <c r="BL366" s="19" t="s">
        <v>235</v>
      </c>
      <c r="BM366" s="189" t="s">
        <v>804</v>
      </c>
    </row>
    <row r="367" s="2" customFormat="1">
      <c r="A367" s="38"/>
      <c r="B367" s="39"/>
      <c r="C367" s="38"/>
      <c r="D367" s="191" t="s">
        <v>237</v>
      </c>
      <c r="E367" s="38"/>
      <c r="F367" s="192" t="s">
        <v>805</v>
      </c>
      <c r="G367" s="38"/>
      <c r="H367" s="38"/>
      <c r="I367" s="193"/>
      <c r="J367" s="38"/>
      <c r="K367" s="38"/>
      <c r="L367" s="39"/>
      <c r="M367" s="194"/>
      <c r="N367" s="195"/>
      <c r="O367" s="77"/>
      <c r="P367" s="77"/>
      <c r="Q367" s="77"/>
      <c r="R367" s="77"/>
      <c r="S367" s="77"/>
      <c r="T367" s="7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T367" s="19" t="s">
        <v>237</v>
      </c>
      <c r="AU367" s="19" t="s">
        <v>89</v>
      </c>
    </row>
    <row r="368" s="2" customFormat="1">
      <c r="A368" s="38"/>
      <c r="B368" s="39"/>
      <c r="C368" s="38"/>
      <c r="D368" s="199" t="s">
        <v>397</v>
      </c>
      <c r="E368" s="38"/>
      <c r="F368" s="200" t="s">
        <v>806</v>
      </c>
      <c r="G368" s="38"/>
      <c r="H368" s="38"/>
      <c r="I368" s="193"/>
      <c r="J368" s="38"/>
      <c r="K368" s="38"/>
      <c r="L368" s="39"/>
      <c r="M368" s="194"/>
      <c r="N368" s="195"/>
      <c r="O368" s="77"/>
      <c r="P368" s="77"/>
      <c r="Q368" s="77"/>
      <c r="R368" s="77"/>
      <c r="S368" s="77"/>
      <c r="T368" s="7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T368" s="19" t="s">
        <v>397</v>
      </c>
      <c r="AU368" s="19" t="s">
        <v>89</v>
      </c>
    </row>
    <row r="369" s="2" customFormat="1">
      <c r="A369" s="38"/>
      <c r="B369" s="39"/>
      <c r="C369" s="38"/>
      <c r="D369" s="191" t="s">
        <v>279</v>
      </c>
      <c r="E369" s="38"/>
      <c r="F369" s="196" t="s">
        <v>807</v>
      </c>
      <c r="G369" s="38"/>
      <c r="H369" s="38"/>
      <c r="I369" s="193"/>
      <c r="J369" s="38"/>
      <c r="K369" s="38"/>
      <c r="L369" s="39"/>
      <c r="M369" s="194"/>
      <c r="N369" s="195"/>
      <c r="O369" s="77"/>
      <c r="P369" s="77"/>
      <c r="Q369" s="77"/>
      <c r="R369" s="77"/>
      <c r="S369" s="77"/>
      <c r="T369" s="7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T369" s="19" t="s">
        <v>279</v>
      </c>
      <c r="AU369" s="19" t="s">
        <v>89</v>
      </c>
    </row>
    <row r="370" s="15" customFormat="1">
      <c r="A370" s="15"/>
      <c r="B370" s="221"/>
      <c r="C370" s="15"/>
      <c r="D370" s="191" t="s">
        <v>519</v>
      </c>
      <c r="E370" s="222" t="s">
        <v>1</v>
      </c>
      <c r="F370" s="223" t="s">
        <v>808</v>
      </c>
      <c r="G370" s="15"/>
      <c r="H370" s="222" t="s">
        <v>1</v>
      </c>
      <c r="I370" s="224"/>
      <c r="J370" s="15"/>
      <c r="K370" s="15"/>
      <c r="L370" s="221"/>
      <c r="M370" s="225"/>
      <c r="N370" s="226"/>
      <c r="O370" s="226"/>
      <c r="P370" s="226"/>
      <c r="Q370" s="226"/>
      <c r="R370" s="226"/>
      <c r="S370" s="226"/>
      <c r="T370" s="227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T370" s="222" t="s">
        <v>519</v>
      </c>
      <c r="AU370" s="222" t="s">
        <v>89</v>
      </c>
      <c r="AV370" s="15" t="s">
        <v>87</v>
      </c>
      <c r="AW370" s="15" t="s">
        <v>35</v>
      </c>
      <c r="AX370" s="15" t="s">
        <v>79</v>
      </c>
      <c r="AY370" s="222" t="s">
        <v>230</v>
      </c>
    </row>
    <row r="371" s="13" customFormat="1">
      <c r="A371" s="13"/>
      <c r="B371" s="205"/>
      <c r="C371" s="13"/>
      <c r="D371" s="191" t="s">
        <v>519</v>
      </c>
      <c r="E371" s="206" t="s">
        <v>1</v>
      </c>
      <c r="F371" s="207" t="s">
        <v>809</v>
      </c>
      <c r="G371" s="13"/>
      <c r="H371" s="208">
        <v>620.79999999999995</v>
      </c>
      <c r="I371" s="209"/>
      <c r="J371" s="13"/>
      <c r="K371" s="13"/>
      <c r="L371" s="205"/>
      <c r="M371" s="210"/>
      <c r="N371" s="211"/>
      <c r="O371" s="211"/>
      <c r="P371" s="211"/>
      <c r="Q371" s="211"/>
      <c r="R371" s="211"/>
      <c r="S371" s="211"/>
      <c r="T371" s="21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06" t="s">
        <v>519</v>
      </c>
      <c r="AU371" s="206" t="s">
        <v>89</v>
      </c>
      <c r="AV371" s="13" t="s">
        <v>89</v>
      </c>
      <c r="AW371" s="13" t="s">
        <v>35</v>
      </c>
      <c r="AX371" s="13" t="s">
        <v>79</v>
      </c>
      <c r="AY371" s="206" t="s">
        <v>230</v>
      </c>
    </row>
    <row r="372" s="13" customFormat="1">
      <c r="A372" s="13"/>
      <c r="B372" s="205"/>
      <c r="C372" s="13"/>
      <c r="D372" s="191" t="s">
        <v>519</v>
      </c>
      <c r="E372" s="206" t="s">
        <v>1</v>
      </c>
      <c r="F372" s="207" t="s">
        <v>810</v>
      </c>
      <c r="G372" s="13"/>
      <c r="H372" s="208">
        <v>301.69999999999999</v>
      </c>
      <c r="I372" s="209"/>
      <c r="J372" s="13"/>
      <c r="K372" s="13"/>
      <c r="L372" s="205"/>
      <c r="M372" s="210"/>
      <c r="N372" s="211"/>
      <c r="O372" s="211"/>
      <c r="P372" s="211"/>
      <c r="Q372" s="211"/>
      <c r="R372" s="211"/>
      <c r="S372" s="211"/>
      <c r="T372" s="21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06" t="s">
        <v>519</v>
      </c>
      <c r="AU372" s="206" t="s">
        <v>89</v>
      </c>
      <c r="AV372" s="13" t="s">
        <v>89</v>
      </c>
      <c r="AW372" s="13" t="s">
        <v>35</v>
      </c>
      <c r="AX372" s="13" t="s">
        <v>79</v>
      </c>
      <c r="AY372" s="206" t="s">
        <v>230</v>
      </c>
    </row>
    <row r="373" s="13" customFormat="1">
      <c r="A373" s="13"/>
      <c r="B373" s="205"/>
      <c r="C373" s="13"/>
      <c r="D373" s="191" t="s">
        <v>519</v>
      </c>
      <c r="E373" s="206" t="s">
        <v>1</v>
      </c>
      <c r="F373" s="207" t="s">
        <v>811</v>
      </c>
      <c r="G373" s="13"/>
      <c r="H373" s="208">
        <v>428.39999999999998</v>
      </c>
      <c r="I373" s="209"/>
      <c r="J373" s="13"/>
      <c r="K373" s="13"/>
      <c r="L373" s="205"/>
      <c r="M373" s="210"/>
      <c r="N373" s="211"/>
      <c r="O373" s="211"/>
      <c r="P373" s="211"/>
      <c r="Q373" s="211"/>
      <c r="R373" s="211"/>
      <c r="S373" s="211"/>
      <c r="T373" s="21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06" t="s">
        <v>519</v>
      </c>
      <c r="AU373" s="206" t="s">
        <v>89</v>
      </c>
      <c r="AV373" s="13" t="s">
        <v>89</v>
      </c>
      <c r="AW373" s="13" t="s">
        <v>35</v>
      </c>
      <c r="AX373" s="13" t="s">
        <v>79</v>
      </c>
      <c r="AY373" s="206" t="s">
        <v>230</v>
      </c>
    </row>
    <row r="374" s="13" customFormat="1">
      <c r="A374" s="13"/>
      <c r="B374" s="205"/>
      <c r="C374" s="13"/>
      <c r="D374" s="191" t="s">
        <v>519</v>
      </c>
      <c r="E374" s="206" t="s">
        <v>1</v>
      </c>
      <c r="F374" s="207" t="s">
        <v>812</v>
      </c>
      <c r="G374" s="13"/>
      <c r="H374" s="208">
        <v>815</v>
      </c>
      <c r="I374" s="209"/>
      <c r="J374" s="13"/>
      <c r="K374" s="13"/>
      <c r="L374" s="205"/>
      <c r="M374" s="210"/>
      <c r="N374" s="211"/>
      <c r="O374" s="211"/>
      <c r="P374" s="211"/>
      <c r="Q374" s="211"/>
      <c r="R374" s="211"/>
      <c r="S374" s="211"/>
      <c r="T374" s="21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06" t="s">
        <v>519</v>
      </c>
      <c r="AU374" s="206" t="s">
        <v>89</v>
      </c>
      <c r="AV374" s="13" t="s">
        <v>89</v>
      </c>
      <c r="AW374" s="13" t="s">
        <v>35</v>
      </c>
      <c r="AX374" s="13" t="s">
        <v>79</v>
      </c>
      <c r="AY374" s="206" t="s">
        <v>230</v>
      </c>
    </row>
    <row r="375" s="14" customFormat="1">
      <c r="A375" s="14"/>
      <c r="B375" s="213"/>
      <c r="C375" s="14"/>
      <c r="D375" s="191" t="s">
        <v>519</v>
      </c>
      <c r="E375" s="214" t="s">
        <v>1</v>
      </c>
      <c r="F375" s="215" t="s">
        <v>534</v>
      </c>
      <c r="G375" s="14"/>
      <c r="H375" s="216">
        <v>2165.9000000000001</v>
      </c>
      <c r="I375" s="217"/>
      <c r="J375" s="14"/>
      <c r="K375" s="14"/>
      <c r="L375" s="213"/>
      <c r="M375" s="218"/>
      <c r="N375" s="219"/>
      <c r="O375" s="219"/>
      <c r="P375" s="219"/>
      <c r="Q375" s="219"/>
      <c r="R375" s="219"/>
      <c r="S375" s="219"/>
      <c r="T375" s="220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14" t="s">
        <v>519</v>
      </c>
      <c r="AU375" s="214" t="s">
        <v>89</v>
      </c>
      <c r="AV375" s="14" t="s">
        <v>235</v>
      </c>
      <c r="AW375" s="14" t="s">
        <v>35</v>
      </c>
      <c r="AX375" s="14" t="s">
        <v>87</v>
      </c>
      <c r="AY375" s="214" t="s">
        <v>230</v>
      </c>
    </row>
    <row r="376" s="2" customFormat="1" ht="21.75" customHeight="1">
      <c r="A376" s="38"/>
      <c r="B376" s="177"/>
      <c r="C376" s="178" t="s">
        <v>402</v>
      </c>
      <c r="D376" s="178" t="s">
        <v>231</v>
      </c>
      <c r="E376" s="179" t="s">
        <v>813</v>
      </c>
      <c r="F376" s="180" t="s">
        <v>814</v>
      </c>
      <c r="G376" s="181" t="s">
        <v>514</v>
      </c>
      <c r="H376" s="182">
        <v>16254</v>
      </c>
      <c r="I376" s="183"/>
      <c r="J376" s="184">
        <f>ROUND(I376*H376,2)</f>
        <v>0</v>
      </c>
      <c r="K376" s="180" t="s">
        <v>515</v>
      </c>
      <c r="L376" s="39"/>
      <c r="M376" s="185" t="s">
        <v>1</v>
      </c>
      <c r="N376" s="186" t="s">
        <v>44</v>
      </c>
      <c r="O376" s="77"/>
      <c r="P376" s="187">
        <f>O376*H376</f>
        <v>0</v>
      </c>
      <c r="Q376" s="187">
        <v>0</v>
      </c>
      <c r="R376" s="187">
        <f>Q376*H376</f>
        <v>0</v>
      </c>
      <c r="S376" s="187">
        <v>0</v>
      </c>
      <c r="T376" s="188">
        <f>S376*H376</f>
        <v>0</v>
      </c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R376" s="189" t="s">
        <v>235</v>
      </c>
      <c r="AT376" s="189" t="s">
        <v>231</v>
      </c>
      <c r="AU376" s="189" t="s">
        <v>89</v>
      </c>
      <c r="AY376" s="19" t="s">
        <v>230</v>
      </c>
      <c r="BE376" s="190">
        <f>IF(N376="základní",J376,0)</f>
        <v>0</v>
      </c>
      <c r="BF376" s="190">
        <f>IF(N376="snížená",J376,0)</f>
        <v>0</v>
      </c>
      <c r="BG376" s="190">
        <f>IF(N376="zákl. přenesená",J376,0)</f>
        <v>0</v>
      </c>
      <c r="BH376" s="190">
        <f>IF(N376="sníž. přenesená",J376,0)</f>
        <v>0</v>
      </c>
      <c r="BI376" s="190">
        <f>IF(N376="nulová",J376,0)</f>
        <v>0</v>
      </c>
      <c r="BJ376" s="19" t="s">
        <v>87</v>
      </c>
      <c r="BK376" s="190">
        <f>ROUND(I376*H376,2)</f>
        <v>0</v>
      </c>
      <c r="BL376" s="19" t="s">
        <v>235</v>
      </c>
      <c r="BM376" s="189" t="s">
        <v>815</v>
      </c>
    </row>
    <row r="377" s="2" customFormat="1">
      <c r="A377" s="38"/>
      <c r="B377" s="39"/>
      <c r="C377" s="38"/>
      <c r="D377" s="191" t="s">
        <v>237</v>
      </c>
      <c r="E377" s="38"/>
      <c r="F377" s="192" t="s">
        <v>816</v>
      </c>
      <c r="G377" s="38"/>
      <c r="H377" s="38"/>
      <c r="I377" s="193"/>
      <c r="J377" s="38"/>
      <c r="K377" s="38"/>
      <c r="L377" s="39"/>
      <c r="M377" s="194"/>
      <c r="N377" s="195"/>
      <c r="O377" s="77"/>
      <c r="P377" s="77"/>
      <c r="Q377" s="77"/>
      <c r="R377" s="77"/>
      <c r="S377" s="77"/>
      <c r="T377" s="7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T377" s="19" t="s">
        <v>237</v>
      </c>
      <c r="AU377" s="19" t="s">
        <v>89</v>
      </c>
    </row>
    <row r="378" s="2" customFormat="1">
      <c r="A378" s="38"/>
      <c r="B378" s="39"/>
      <c r="C378" s="38"/>
      <c r="D378" s="199" t="s">
        <v>397</v>
      </c>
      <c r="E378" s="38"/>
      <c r="F378" s="200" t="s">
        <v>817</v>
      </c>
      <c r="G378" s="38"/>
      <c r="H378" s="38"/>
      <c r="I378" s="193"/>
      <c r="J378" s="38"/>
      <c r="K378" s="38"/>
      <c r="L378" s="39"/>
      <c r="M378" s="194"/>
      <c r="N378" s="195"/>
      <c r="O378" s="77"/>
      <c r="P378" s="77"/>
      <c r="Q378" s="77"/>
      <c r="R378" s="77"/>
      <c r="S378" s="77"/>
      <c r="T378" s="7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T378" s="19" t="s">
        <v>397</v>
      </c>
      <c r="AU378" s="19" t="s">
        <v>89</v>
      </c>
    </row>
    <row r="379" s="13" customFormat="1">
      <c r="A379" s="13"/>
      <c r="B379" s="205"/>
      <c r="C379" s="13"/>
      <c r="D379" s="191" t="s">
        <v>519</v>
      </c>
      <c r="E379" s="206" t="s">
        <v>1</v>
      </c>
      <c r="F379" s="207" t="s">
        <v>818</v>
      </c>
      <c r="G379" s="13"/>
      <c r="H379" s="208">
        <v>16254</v>
      </c>
      <c r="I379" s="209"/>
      <c r="J379" s="13"/>
      <c r="K379" s="13"/>
      <c r="L379" s="205"/>
      <c r="M379" s="210"/>
      <c r="N379" s="211"/>
      <c r="O379" s="211"/>
      <c r="P379" s="211"/>
      <c r="Q379" s="211"/>
      <c r="R379" s="211"/>
      <c r="S379" s="211"/>
      <c r="T379" s="21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06" t="s">
        <v>519</v>
      </c>
      <c r="AU379" s="206" t="s">
        <v>89</v>
      </c>
      <c r="AV379" s="13" t="s">
        <v>89</v>
      </c>
      <c r="AW379" s="13" t="s">
        <v>35</v>
      </c>
      <c r="AX379" s="13" t="s">
        <v>87</v>
      </c>
      <c r="AY379" s="206" t="s">
        <v>230</v>
      </c>
    </row>
    <row r="380" s="2" customFormat="1" ht="16.5" customHeight="1">
      <c r="A380" s="38"/>
      <c r="B380" s="177"/>
      <c r="C380" s="178" t="s">
        <v>406</v>
      </c>
      <c r="D380" s="178" t="s">
        <v>231</v>
      </c>
      <c r="E380" s="179" t="s">
        <v>819</v>
      </c>
      <c r="F380" s="180" t="s">
        <v>820</v>
      </c>
      <c r="G380" s="181" t="s">
        <v>514</v>
      </c>
      <c r="H380" s="182">
        <v>2165.9000000000001</v>
      </c>
      <c r="I380" s="183"/>
      <c r="J380" s="184">
        <f>ROUND(I380*H380,2)</f>
        <v>0</v>
      </c>
      <c r="K380" s="180" t="s">
        <v>515</v>
      </c>
      <c r="L380" s="39"/>
      <c r="M380" s="185" t="s">
        <v>1</v>
      </c>
      <c r="N380" s="186" t="s">
        <v>44</v>
      </c>
      <c r="O380" s="77"/>
      <c r="P380" s="187">
        <f>O380*H380</f>
        <v>0</v>
      </c>
      <c r="Q380" s="187">
        <v>0</v>
      </c>
      <c r="R380" s="187">
        <f>Q380*H380</f>
        <v>0</v>
      </c>
      <c r="S380" s="187">
        <v>0</v>
      </c>
      <c r="T380" s="188">
        <f>S380*H380</f>
        <v>0</v>
      </c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R380" s="189" t="s">
        <v>235</v>
      </c>
      <c r="AT380" s="189" t="s">
        <v>231</v>
      </c>
      <c r="AU380" s="189" t="s">
        <v>89</v>
      </c>
      <c r="AY380" s="19" t="s">
        <v>230</v>
      </c>
      <c r="BE380" s="190">
        <f>IF(N380="základní",J380,0)</f>
        <v>0</v>
      </c>
      <c r="BF380" s="190">
        <f>IF(N380="snížená",J380,0)</f>
        <v>0</v>
      </c>
      <c r="BG380" s="190">
        <f>IF(N380="zákl. přenesená",J380,0)</f>
        <v>0</v>
      </c>
      <c r="BH380" s="190">
        <f>IF(N380="sníž. přenesená",J380,0)</f>
        <v>0</v>
      </c>
      <c r="BI380" s="190">
        <f>IF(N380="nulová",J380,0)</f>
        <v>0</v>
      </c>
      <c r="BJ380" s="19" t="s">
        <v>87</v>
      </c>
      <c r="BK380" s="190">
        <f>ROUND(I380*H380,2)</f>
        <v>0</v>
      </c>
      <c r="BL380" s="19" t="s">
        <v>235</v>
      </c>
      <c r="BM380" s="189" t="s">
        <v>821</v>
      </c>
    </row>
    <row r="381" s="2" customFormat="1">
      <c r="A381" s="38"/>
      <c r="B381" s="39"/>
      <c r="C381" s="38"/>
      <c r="D381" s="191" t="s">
        <v>237</v>
      </c>
      <c r="E381" s="38"/>
      <c r="F381" s="192" t="s">
        <v>822</v>
      </c>
      <c r="G381" s="38"/>
      <c r="H381" s="38"/>
      <c r="I381" s="193"/>
      <c r="J381" s="38"/>
      <c r="K381" s="38"/>
      <c r="L381" s="39"/>
      <c r="M381" s="194"/>
      <c r="N381" s="195"/>
      <c r="O381" s="77"/>
      <c r="P381" s="77"/>
      <c r="Q381" s="77"/>
      <c r="R381" s="77"/>
      <c r="S381" s="77"/>
      <c r="T381" s="7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19" t="s">
        <v>237</v>
      </c>
      <c r="AU381" s="19" t="s">
        <v>89</v>
      </c>
    </row>
    <row r="382" s="2" customFormat="1">
      <c r="A382" s="38"/>
      <c r="B382" s="39"/>
      <c r="C382" s="38"/>
      <c r="D382" s="199" t="s">
        <v>397</v>
      </c>
      <c r="E382" s="38"/>
      <c r="F382" s="200" t="s">
        <v>823</v>
      </c>
      <c r="G382" s="38"/>
      <c r="H382" s="38"/>
      <c r="I382" s="193"/>
      <c r="J382" s="38"/>
      <c r="K382" s="38"/>
      <c r="L382" s="39"/>
      <c r="M382" s="194"/>
      <c r="N382" s="195"/>
      <c r="O382" s="77"/>
      <c r="P382" s="77"/>
      <c r="Q382" s="77"/>
      <c r="R382" s="77"/>
      <c r="S382" s="77"/>
      <c r="T382" s="7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T382" s="19" t="s">
        <v>397</v>
      </c>
      <c r="AU382" s="19" t="s">
        <v>89</v>
      </c>
    </row>
    <row r="383" s="13" customFormat="1">
      <c r="A383" s="13"/>
      <c r="B383" s="205"/>
      <c r="C383" s="13"/>
      <c r="D383" s="191" t="s">
        <v>519</v>
      </c>
      <c r="E383" s="206" t="s">
        <v>1</v>
      </c>
      <c r="F383" s="207" t="s">
        <v>824</v>
      </c>
      <c r="G383" s="13"/>
      <c r="H383" s="208">
        <v>2165.9000000000001</v>
      </c>
      <c r="I383" s="209"/>
      <c r="J383" s="13"/>
      <c r="K383" s="13"/>
      <c r="L383" s="205"/>
      <c r="M383" s="210"/>
      <c r="N383" s="211"/>
      <c r="O383" s="211"/>
      <c r="P383" s="211"/>
      <c r="Q383" s="211"/>
      <c r="R383" s="211"/>
      <c r="S383" s="211"/>
      <c r="T383" s="21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06" t="s">
        <v>519</v>
      </c>
      <c r="AU383" s="206" t="s">
        <v>89</v>
      </c>
      <c r="AV383" s="13" t="s">
        <v>89</v>
      </c>
      <c r="AW383" s="13" t="s">
        <v>35</v>
      </c>
      <c r="AX383" s="13" t="s">
        <v>87</v>
      </c>
      <c r="AY383" s="206" t="s">
        <v>230</v>
      </c>
    </row>
    <row r="384" s="2" customFormat="1" ht="16.5" customHeight="1">
      <c r="A384" s="38"/>
      <c r="B384" s="177"/>
      <c r="C384" s="236" t="s">
        <v>410</v>
      </c>
      <c r="D384" s="236" t="s">
        <v>745</v>
      </c>
      <c r="E384" s="237" t="s">
        <v>825</v>
      </c>
      <c r="F384" s="238" t="s">
        <v>826</v>
      </c>
      <c r="G384" s="239" t="s">
        <v>827</v>
      </c>
      <c r="H384" s="240">
        <v>43.317999999999998</v>
      </c>
      <c r="I384" s="241"/>
      <c r="J384" s="242">
        <f>ROUND(I384*H384,2)</f>
        <v>0</v>
      </c>
      <c r="K384" s="238" t="s">
        <v>515</v>
      </c>
      <c r="L384" s="243"/>
      <c r="M384" s="244" t="s">
        <v>1</v>
      </c>
      <c r="N384" s="245" t="s">
        <v>44</v>
      </c>
      <c r="O384" s="77"/>
      <c r="P384" s="187">
        <f>O384*H384</f>
        <v>0</v>
      </c>
      <c r="Q384" s="187">
        <v>0.001</v>
      </c>
      <c r="R384" s="187">
        <f>Q384*H384</f>
        <v>0.043317999999999995</v>
      </c>
      <c r="S384" s="187">
        <v>0</v>
      </c>
      <c r="T384" s="188">
        <f>S384*H384</f>
        <v>0</v>
      </c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R384" s="189" t="s">
        <v>260</v>
      </c>
      <c r="AT384" s="189" t="s">
        <v>745</v>
      </c>
      <c r="AU384" s="189" t="s">
        <v>89</v>
      </c>
      <c r="AY384" s="19" t="s">
        <v>230</v>
      </c>
      <c r="BE384" s="190">
        <f>IF(N384="základní",J384,0)</f>
        <v>0</v>
      </c>
      <c r="BF384" s="190">
        <f>IF(N384="snížená",J384,0)</f>
        <v>0</v>
      </c>
      <c r="BG384" s="190">
        <f>IF(N384="zákl. přenesená",J384,0)</f>
        <v>0</v>
      </c>
      <c r="BH384" s="190">
        <f>IF(N384="sníž. přenesená",J384,0)</f>
        <v>0</v>
      </c>
      <c r="BI384" s="190">
        <f>IF(N384="nulová",J384,0)</f>
        <v>0</v>
      </c>
      <c r="BJ384" s="19" t="s">
        <v>87</v>
      </c>
      <c r="BK384" s="190">
        <f>ROUND(I384*H384,2)</f>
        <v>0</v>
      </c>
      <c r="BL384" s="19" t="s">
        <v>235</v>
      </c>
      <c r="BM384" s="189" t="s">
        <v>828</v>
      </c>
    </row>
    <row r="385" s="2" customFormat="1">
      <c r="A385" s="38"/>
      <c r="B385" s="39"/>
      <c r="C385" s="38"/>
      <c r="D385" s="191" t="s">
        <v>237</v>
      </c>
      <c r="E385" s="38"/>
      <c r="F385" s="192" t="s">
        <v>826</v>
      </c>
      <c r="G385" s="38"/>
      <c r="H385" s="38"/>
      <c r="I385" s="193"/>
      <c r="J385" s="38"/>
      <c r="K385" s="38"/>
      <c r="L385" s="39"/>
      <c r="M385" s="194"/>
      <c r="N385" s="195"/>
      <c r="O385" s="77"/>
      <c r="P385" s="77"/>
      <c r="Q385" s="77"/>
      <c r="R385" s="77"/>
      <c r="S385" s="77"/>
      <c r="T385" s="7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T385" s="19" t="s">
        <v>237</v>
      </c>
      <c r="AU385" s="19" t="s">
        <v>89</v>
      </c>
    </row>
    <row r="386" s="13" customFormat="1">
      <c r="A386" s="13"/>
      <c r="B386" s="205"/>
      <c r="C386" s="13"/>
      <c r="D386" s="191" t="s">
        <v>519</v>
      </c>
      <c r="E386" s="13"/>
      <c r="F386" s="207" t="s">
        <v>829</v>
      </c>
      <c r="G386" s="13"/>
      <c r="H386" s="208">
        <v>43.317999999999998</v>
      </c>
      <c r="I386" s="209"/>
      <c r="J386" s="13"/>
      <c r="K386" s="13"/>
      <c r="L386" s="205"/>
      <c r="M386" s="210"/>
      <c r="N386" s="211"/>
      <c r="O386" s="211"/>
      <c r="P386" s="211"/>
      <c r="Q386" s="211"/>
      <c r="R386" s="211"/>
      <c r="S386" s="211"/>
      <c r="T386" s="21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06" t="s">
        <v>519</v>
      </c>
      <c r="AU386" s="206" t="s">
        <v>89</v>
      </c>
      <c r="AV386" s="13" t="s">
        <v>89</v>
      </c>
      <c r="AW386" s="13" t="s">
        <v>3</v>
      </c>
      <c r="AX386" s="13" t="s">
        <v>87</v>
      </c>
      <c r="AY386" s="206" t="s">
        <v>230</v>
      </c>
    </row>
    <row r="387" s="12" customFormat="1" ht="22.8" customHeight="1">
      <c r="A387" s="12"/>
      <c r="B387" s="166"/>
      <c r="C387" s="12"/>
      <c r="D387" s="167" t="s">
        <v>78</v>
      </c>
      <c r="E387" s="197" t="s">
        <v>89</v>
      </c>
      <c r="F387" s="197" t="s">
        <v>830</v>
      </c>
      <c r="G387" s="12"/>
      <c r="H387" s="12"/>
      <c r="I387" s="169"/>
      <c r="J387" s="198">
        <f>BK387</f>
        <v>0</v>
      </c>
      <c r="K387" s="12"/>
      <c r="L387" s="166"/>
      <c r="M387" s="171"/>
      <c r="N387" s="172"/>
      <c r="O387" s="172"/>
      <c r="P387" s="173">
        <f>SUM(P388:P399)</f>
        <v>0</v>
      </c>
      <c r="Q387" s="172"/>
      <c r="R387" s="173">
        <f>SUM(R388:R399)</f>
        <v>1.7037047999999999</v>
      </c>
      <c r="S387" s="172"/>
      <c r="T387" s="174">
        <f>SUM(T388:T399)</f>
        <v>0</v>
      </c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R387" s="167" t="s">
        <v>87</v>
      </c>
      <c r="AT387" s="175" t="s">
        <v>78</v>
      </c>
      <c r="AU387" s="175" t="s">
        <v>87</v>
      </c>
      <c r="AY387" s="167" t="s">
        <v>230</v>
      </c>
      <c r="BK387" s="176">
        <f>SUM(BK388:BK399)</f>
        <v>0</v>
      </c>
    </row>
    <row r="388" s="2" customFormat="1" ht="16.5" customHeight="1">
      <c r="A388" s="38"/>
      <c r="B388" s="177"/>
      <c r="C388" s="178" t="s">
        <v>416</v>
      </c>
      <c r="D388" s="178" t="s">
        <v>231</v>
      </c>
      <c r="E388" s="179" t="s">
        <v>831</v>
      </c>
      <c r="F388" s="180" t="s">
        <v>832</v>
      </c>
      <c r="G388" s="181" t="s">
        <v>514</v>
      </c>
      <c r="H388" s="182">
        <v>3741.5279999999998</v>
      </c>
      <c r="I388" s="183"/>
      <c r="J388" s="184">
        <f>ROUND(I388*H388,2)</f>
        <v>0</v>
      </c>
      <c r="K388" s="180" t="s">
        <v>515</v>
      </c>
      <c r="L388" s="39"/>
      <c r="M388" s="185" t="s">
        <v>1</v>
      </c>
      <c r="N388" s="186" t="s">
        <v>44</v>
      </c>
      <c r="O388" s="77"/>
      <c r="P388" s="187">
        <f>O388*H388</f>
        <v>0</v>
      </c>
      <c r="Q388" s="187">
        <v>0.00010000000000000001</v>
      </c>
      <c r="R388" s="187">
        <f>Q388*H388</f>
        <v>0.37415280000000001</v>
      </c>
      <c r="S388" s="187">
        <v>0</v>
      </c>
      <c r="T388" s="188">
        <f>S388*H388</f>
        <v>0</v>
      </c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R388" s="189" t="s">
        <v>235</v>
      </c>
      <c r="AT388" s="189" t="s">
        <v>231</v>
      </c>
      <c r="AU388" s="189" t="s">
        <v>89</v>
      </c>
      <c r="AY388" s="19" t="s">
        <v>230</v>
      </c>
      <c r="BE388" s="190">
        <f>IF(N388="základní",J388,0)</f>
        <v>0</v>
      </c>
      <c r="BF388" s="190">
        <f>IF(N388="snížená",J388,0)</f>
        <v>0</v>
      </c>
      <c r="BG388" s="190">
        <f>IF(N388="zákl. přenesená",J388,0)</f>
        <v>0</v>
      </c>
      <c r="BH388" s="190">
        <f>IF(N388="sníž. přenesená",J388,0)</f>
        <v>0</v>
      </c>
      <c r="BI388" s="190">
        <f>IF(N388="nulová",J388,0)</f>
        <v>0</v>
      </c>
      <c r="BJ388" s="19" t="s">
        <v>87</v>
      </c>
      <c r="BK388" s="190">
        <f>ROUND(I388*H388,2)</f>
        <v>0</v>
      </c>
      <c r="BL388" s="19" t="s">
        <v>235</v>
      </c>
      <c r="BM388" s="189" t="s">
        <v>833</v>
      </c>
    </row>
    <row r="389" s="2" customFormat="1">
      <c r="A389" s="38"/>
      <c r="B389" s="39"/>
      <c r="C389" s="38"/>
      <c r="D389" s="191" t="s">
        <v>237</v>
      </c>
      <c r="E389" s="38"/>
      <c r="F389" s="192" t="s">
        <v>834</v>
      </c>
      <c r="G389" s="38"/>
      <c r="H389" s="38"/>
      <c r="I389" s="193"/>
      <c r="J389" s="38"/>
      <c r="K389" s="38"/>
      <c r="L389" s="39"/>
      <c r="M389" s="194"/>
      <c r="N389" s="195"/>
      <c r="O389" s="77"/>
      <c r="P389" s="77"/>
      <c r="Q389" s="77"/>
      <c r="R389" s="77"/>
      <c r="S389" s="77"/>
      <c r="T389" s="7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19" t="s">
        <v>237</v>
      </c>
      <c r="AU389" s="19" t="s">
        <v>89</v>
      </c>
    </row>
    <row r="390" s="2" customFormat="1">
      <c r="A390" s="38"/>
      <c r="B390" s="39"/>
      <c r="C390" s="38"/>
      <c r="D390" s="199" t="s">
        <v>397</v>
      </c>
      <c r="E390" s="38"/>
      <c r="F390" s="200" t="s">
        <v>835</v>
      </c>
      <c r="G390" s="38"/>
      <c r="H390" s="38"/>
      <c r="I390" s="193"/>
      <c r="J390" s="38"/>
      <c r="K390" s="38"/>
      <c r="L390" s="39"/>
      <c r="M390" s="194"/>
      <c r="N390" s="195"/>
      <c r="O390" s="77"/>
      <c r="P390" s="77"/>
      <c r="Q390" s="77"/>
      <c r="R390" s="77"/>
      <c r="S390" s="77"/>
      <c r="T390" s="7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T390" s="19" t="s">
        <v>397</v>
      </c>
      <c r="AU390" s="19" t="s">
        <v>89</v>
      </c>
    </row>
    <row r="391" s="15" customFormat="1">
      <c r="A391" s="15"/>
      <c r="B391" s="221"/>
      <c r="C391" s="15"/>
      <c r="D391" s="191" t="s">
        <v>519</v>
      </c>
      <c r="E391" s="222" t="s">
        <v>1</v>
      </c>
      <c r="F391" s="223" t="s">
        <v>836</v>
      </c>
      <c r="G391" s="15"/>
      <c r="H391" s="222" t="s">
        <v>1</v>
      </c>
      <c r="I391" s="224"/>
      <c r="J391" s="15"/>
      <c r="K391" s="15"/>
      <c r="L391" s="221"/>
      <c r="M391" s="225"/>
      <c r="N391" s="226"/>
      <c r="O391" s="226"/>
      <c r="P391" s="226"/>
      <c r="Q391" s="226"/>
      <c r="R391" s="226"/>
      <c r="S391" s="226"/>
      <c r="T391" s="227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T391" s="222" t="s">
        <v>519</v>
      </c>
      <c r="AU391" s="222" t="s">
        <v>89</v>
      </c>
      <c r="AV391" s="15" t="s">
        <v>87</v>
      </c>
      <c r="AW391" s="15" t="s">
        <v>35</v>
      </c>
      <c r="AX391" s="15" t="s">
        <v>79</v>
      </c>
      <c r="AY391" s="222" t="s">
        <v>230</v>
      </c>
    </row>
    <row r="392" s="13" customFormat="1">
      <c r="A392" s="13"/>
      <c r="B392" s="205"/>
      <c r="C392" s="13"/>
      <c r="D392" s="191" t="s">
        <v>519</v>
      </c>
      <c r="E392" s="206" t="s">
        <v>1</v>
      </c>
      <c r="F392" s="207" t="s">
        <v>837</v>
      </c>
      <c r="G392" s="13"/>
      <c r="H392" s="208">
        <v>1976.934</v>
      </c>
      <c r="I392" s="209"/>
      <c r="J392" s="13"/>
      <c r="K392" s="13"/>
      <c r="L392" s="205"/>
      <c r="M392" s="210"/>
      <c r="N392" s="211"/>
      <c r="O392" s="211"/>
      <c r="P392" s="211"/>
      <c r="Q392" s="211"/>
      <c r="R392" s="211"/>
      <c r="S392" s="211"/>
      <c r="T392" s="21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06" t="s">
        <v>519</v>
      </c>
      <c r="AU392" s="206" t="s">
        <v>89</v>
      </c>
      <c r="AV392" s="13" t="s">
        <v>89</v>
      </c>
      <c r="AW392" s="13" t="s">
        <v>35</v>
      </c>
      <c r="AX392" s="13" t="s">
        <v>79</v>
      </c>
      <c r="AY392" s="206" t="s">
        <v>230</v>
      </c>
    </row>
    <row r="393" s="13" customFormat="1">
      <c r="A393" s="13"/>
      <c r="B393" s="205"/>
      <c r="C393" s="13"/>
      <c r="D393" s="191" t="s">
        <v>519</v>
      </c>
      <c r="E393" s="206" t="s">
        <v>1</v>
      </c>
      <c r="F393" s="207" t="s">
        <v>838</v>
      </c>
      <c r="G393" s="13"/>
      <c r="H393" s="208">
        <v>969.19399999999996</v>
      </c>
      <c r="I393" s="209"/>
      <c r="J393" s="13"/>
      <c r="K393" s="13"/>
      <c r="L393" s="205"/>
      <c r="M393" s="210"/>
      <c r="N393" s="211"/>
      <c r="O393" s="211"/>
      <c r="P393" s="211"/>
      <c r="Q393" s="211"/>
      <c r="R393" s="211"/>
      <c r="S393" s="211"/>
      <c r="T393" s="21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06" t="s">
        <v>519</v>
      </c>
      <c r="AU393" s="206" t="s">
        <v>89</v>
      </c>
      <c r="AV393" s="13" t="s">
        <v>89</v>
      </c>
      <c r="AW393" s="13" t="s">
        <v>35</v>
      </c>
      <c r="AX393" s="13" t="s">
        <v>79</v>
      </c>
      <c r="AY393" s="206" t="s">
        <v>230</v>
      </c>
    </row>
    <row r="394" s="15" customFormat="1">
      <c r="A394" s="15"/>
      <c r="B394" s="221"/>
      <c r="C394" s="15"/>
      <c r="D394" s="191" t="s">
        <v>519</v>
      </c>
      <c r="E394" s="222" t="s">
        <v>1</v>
      </c>
      <c r="F394" s="223" t="s">
        <v>839</v>
      </c>
      <c r="G394" s="15"/>
      <c r="H394" s="222" t="s">
        <v>1</v>
      </c>
      <c r="I394" s="224"/>
      <c r="J394" s="15"/>
      <c r="K394" s="15"/>
      <c r="L394" s="221"/>
      <c r="M394" s="225"/>
      <c r="N394" s="226"/>
      <c r="O394" s="226"/>
      <c r="P394" s="226"/>
      <c r="Q394" s="226"/>
      <c r="R394" s="226"/>
      <c r="S394" s="226"/>
      <c r="T394" s="227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22" t="s">
        <v>519</v>
      </c>
      <c r="AU394" s="222" t="s">
        <v>89</v>
      </c>
      <c r="AV394" s="15" t="s">
        <v>87</v>
      </c>
      <c r="AW394" s="15" t="s">
        <v>35</v>
      </c>
      <c r="AX394" s="15" t="s">
        <v>79</v>
      </c>
      <c r="AY394" s="222" t="s">
        <v>230</v>
      </c>
    </row>
    <row r="395" s="13" customFormat="1">
      <c r="A395" s="13"/>
      <c r="B395" s="205"/>
      <c r="C395" s="13"/>
      <c r="D395" s="191" t="s">
        <v>519</v>
      </c>
      <c r="E395" s="206" t="s">
        <v>1</v>
      </c>
      <c r="F395" s="207" t="s">
        <v>840</v>
      </c>
      <c r="G395" s="13"/>
      <c r="H395" s="208">
        <v>795.39999999999998</v>
      </c>
      <c r="I395" s="209"/>
      <c r="J395" s="13"/>
      <c r="K395" s="13"/>
      <c r="L395" s="205"/>
      <c r="M395" s="210"/>
      <c r="N395" s="211"/>
      <c r="O395" s="211"/>
      <c r="P395" s="211"/>
      <c r="Q395" s="211"/>
      <c r="R395" s="211"/>
      <c r="S395" s="211"/>
      <c r="T395" s="21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06" t="s">
        <v>519</v>
      </c>
      <c r="AU395" s="206" t="s">
        <v>89</v>
      </c>
      <c r="AV395" s="13" t="s">
        <v>89</v>
      </c>
      <c r="AW395" s="13" t="s">
        <v>35</v>
      </c>
      <c r="AX395" s="13" t="s">
        <v>79</v>
      </c>
      <c r="AY395" s="206" t="s">
        <v>230</v>
      </c>
    </row>
    <row r="396" s="14" customFormat="1">
      <c r="A396" s="14"/>
      <c r="B396" s="213"/>
      <c r="C396" s="14"/>
      <c r="D396" s="191" t="s">
        <v>519</v>
      </c>
      <c r="E396" s="214" t="s">
        <v>1</v>
      </c>
      <c r="F396" s="215" t="s">
        <v>534</v>
      </c>
      <c r="G396" s="14"/>
      <c r="H396" s="216">
        <v>3741.5279999999998</v>
      </c>
      <c r="I396" s="217"/>
      <c r="J396" s="14"/>
      <c r="K396" s="14"/>
      <c r="L396" s="213"/>
      <c r="M396" s="218"/>
      <c r="N396" s="219"/>
      <c r="O396" s="219"/>
      <c r="P396" s="219"/>
      <c r="Q396" s="219"/>
      <c r="R396" s="219"/>
      <c r="S396" s="219"/>
      <c r="T396" s="220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14" t="s">
        <v>519</v>
      </c>
      <c r="AU396" s="214" t="s">
        <v>89</v>
      </c>
      <c r="AV396" s="14" t="s">
        <v>235</v>
      </c>
      <c r="AW396" s="14" t="s">
        <v>35</v>
      </c>
      <c r="AX396" s="14" t="s">
        <v>87</v>
      </c>
      <c r="AY396" s="214" t="s">
        <v>230</v>
      </c>
    </row>
    <row r="397" s="2" customFormat="1" ht="16.5" customHeight="1">
      <c r="A397" s="38"/>
      <c r="B397" s="177"/>
      <c r="C397" s="236" t="s">
        <v>422</v>
      </c>
      <c r="D397" s="236" t="s">
        <v>745</v>
      </c>
      <c r="E397" s="237" t="s">
        <v>841</v>
      </c>
      <c r="F397" s="238" t="s">
        <v>842</v>
      </c>
      <c r="G397" s="239" t="s">
        <v>514</v>
      </c>
      <c r="H397" s="240">
        <v>4431.8400000000001</v>
      </c>
      <c r="I397" s="241"/>
      <c r="J397" s="242">
        <f>ROUND(I397*H397,2)</f>
        <v>0</v>
      </c>
      <c r="K397" s="238" t="s">
        <v>515</v>
      </c>
      <c r="L397" s="243"/>
      <c r="M397" s="244" t="s">
        <v>1</v>
      </c>
      <c r="N397" s="245" t="s">
        <v>44</v>
      </c>
      <c r="O397" s="77"/>
      <c r="P397" s="187">
        <f>O397*H397</f>
        <v>0</v>
      </c>
      <c r="Q397" s="187">
        <v>0.00029999999999999997</v>
      </c>
      <c r="R397" s="187">
        <f>Q397*H397</f>
        <v>1.3295519999999999</v>
      </c>
      <c r="S397" s="187">
        <v>0</v>
      </c>
      <c r="T397" s="188">
        <f>S397*H397</f>
        <v>0</v>
      </c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R397" s="189" t="s">
        <v>260</v>
      </c>
      <c r="AT397" s="189" t="s">
        <v>745</v>
      </c>
      <c r="AU397" s="189" t="s">
        <v>89</v>
      </c>
      <c r="AY397" s="19" t="s">
        <v>230</v>
      </c>
      <c r="BE397" s="190">
        <f>IF(N397="základní",J397,0)</f>
        <v>0</v>
      </c>
      <c r="BF397" s="190">
        <f>IF(N397="snížená",J397,0)</f>
        <v>0</v>
      </c>
      <c r="BG397" s="190">
        <f>IF(N397="zákl. přenesená",J397,0)</f>
        <v>0</v>
      </c>
      <c r="BH397" s="190">
        <f>IF(N397="sníž. přenesená",J397,0)</f>
        <v>0</v>
      </c>
      <c r="BI397" s="190">
        <f>IF(N397="nulová",J397,0)</f>
        <v>0</v>
      </c>
      <c r="BJ397" s="19" t="s">
        <v>87</v>
      </c>
      <c r="BK397" s="190">
        <f>ROUND(I397*H397,2)</f>
        <v>0</v>
      </c>
      <c r="BL397" s="19" t="s">
        <v>235</v>
      </c>
      <c r="BM397" s="189" t="s">
        <v>843</v>
      </c>
    </row>
    <row r="398" s="2" customFormat="1">
      <c r="A398" s="38"/>
      <c r="B398" s="39"/>
      <c r="C398" s="38"/>
      <c r="D398" s="191" t="s">
        <v>237</v>
      </c>
      <c r="E398" s="38"/>
      <c r="F398" s="192" t="s">
        <v>842</v>
      </c>
      <c r="G398" s="38"/>
      <c r="H398" s="38"/>
      <c r="I398" s="193"/>
      <c r="J398" s="38"/>
      <c r="K398" s="38"/>
      <c r="L398" s="39"/>
      <c r="M398" s="194"/>
      <c r="N398" s="195"/>
      <c r="O398" s="77"/>
      <c r="P398" s="77"/>
      <c r="Q398" s="77"/>
      <c r="R398" s="77"/>
      <c r="S398" s="77"/>
      <c r="T398" s="7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T398" s="19" t="s">
        <v>237</v>
      </c>
      <c r="AU398" s="19" t="s">
        <v>89</v>
      </c>
    </row>
    <row r="399" s="13" customFormat="1">
      <c r="A399" s="13"/>
      <c r="B399" s="205"/>
      <c r="C399" s="13"/>
      <c r="D399" s="191" t="s">
        <v>519</v>
      </c>
      <c r="E399" s="13"/>
      <c r="F399" s="207" t="s">
        <v>844</v>
      </c>
      <c r="G399" s="13"/>
      <c r="H399" s="208">
        <v>4431.8400000000001</v>
      </c>
      <c r="I399" s="209"/>
      <c r="J399" s="13"/>
      <c r="K399" s="13"/>
      <c r="L399" s="205"/>
      <c r="M399" s="210"/>
      <c r="N399" s="211"/>
      <c r="O399" s="211"/>
      <c r="P399" s="211"/>
      <c r="Q399" s="211"/>
      <c r="R399" s="211"/>
      <c r="S399" s="211"/>
      <c r="T399" s="21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06" t="s">
        <v>519</v>
      </c>
      <c r="AU399" s="206" t="s">
        <v>89</v>
      </c>
      <c r="AV399" s="13" t="s">
        <v>89</v>
      </c>
      <c r="AW399" s="13" t="s">
        <v>3</v>
      </c>
      <c r="AX399" s="13" t="s">
        <v>87</v>
      </c>
      <c r="AY399" s="206" t="s">
        <v>230</v>
      </c>
    </row>
    <row r="400" s="12" customFormat="1" ht="22.8" customHeight="1">
      <c r="A400" s="12"/>
      <c r="B400" s="166"/>
      <c r="C400" s="12"/>
      <c r="D400" s="167" t="s">
        <v>78</v>
      </c>
      <c r="E400" s="197" t="s">
        <v>235</v>
      </c>
      <c r="F400" s="197" t="s">
        <v>845</v>
      </c>
      <c r="G400" s="12"/>
      <c r="H400" s="12"/>
      <c r="I400" s="169"/>
      <c r="J400" s="198">
        <f>BK400</f>
        <v>0</v>
      </c>
      <c r="K400" s="12"/>
      <c r="L400" s="166"/>
      <c r="M400" s="171"/>
      <c r="N400" s="172"/>
      <c r="O400" s="172"/>
      <c r="P400" s="173">
        <f>SUM(P401:P410)</f>
        <v>0</v>
      </c>
      <c r="Q400" s="172"/>
      <c r="R400" s="173">
        <f>SUM(R401:R410)</f>
        <v>0.57210000000000005</v>
      </c>
      <c r="S400" s="172"/>
      <c r="T400" s="174">
        <f>SUM(T401:T410)</f>
        <v>0</v>
      </c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R400" s="167" t="s">
        <v>87</v>
      </c>
      <c r="AT400" s="175" t="s">
        <v>78</v>
      </c>
      <c r="AU400" s="175" t="s">
        <v>87</v>
      </c>
      <c r="AY400" s="167" t="s">
        <v>230</v>
      </c>
      <c r="BK400" s="176">
        <f>SUM(BK401:BK410)</f>
        <v>0</v>
      </c>
    </row>
    <row r="401" s="2" customFormat="1" ht="16.5" customHeight="1">
      <c r="A401" s="38"/>
      <c r="B401" s="177"/>
      <c r="C401" s="178" t="s">
        <v>426</v>
      </c>
      <c r="D401" s="178" t="s">
        <v>231</v>
      </c>
      <c r="E401" s="179" t="s">
        <v>846</v>
      </c>
      <c r="F401" s="180" t="s">
        <v>847</v>
      </c>
      <c r="G401" s="181" t="s">
        <v>578</v>
      </c>
      <c r="H401" s="182">
        <v>2.343</v>
      </c>
      <c r="I401" s="183"/>
      <c r="J401" s="184">
        <f>ROUND(I401*H401,2)</f>
        <v>0</v>
      </c>
      <c r="K401" s="180" t="s">
        <v>515</v>
      </c>
      <c r="L401" s="39"/>
      <c r="M401" s="185" t="s">
        <v>1</v>
      </c>
      <c r="N401" s="186" t="s">
        <v>44</v>
      </c>
      <c r="O401" s="77"/>
      <c r="P401" s="187">
        <f>O401*H401</f>
        <v>0</v>
      </c>
      <c r="Q401" s="187">
        <v>0</v>
      </c>
      <c r="R401" s="187">
        <f>Q401*H401</f>
        <v>0</v>
      </c>
      <c r="S401" s="187">
        <v>0</v>
      </c>
      <c r="T401" s="188">
        <f>S401*H401</f>
        <v>0</v>
      </c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R401" s="189" t="s">
        <v>235</v>
      </c>
      <c r="AT401" s="189" t="s">
        <v>231</v>
      </c>
      <c r="AU401" s="189" t="s">
        <v>89</v>
      </c>
      <c r="AY401" s="19" t="s">
        <v>230</v>
      </c>
      <c r="BE401" s="190">
        <f>IF(N401="základní",J401,0)</f>
        <v>0</v>
      </c>
      <c r="BF401" s="190">
        <f>IF(N401="snížená",J401,0)</f>
        <v>0</v>
      </c>
      <c r="BG401" s="190">
        <f>IF(N401="zákl. přenesená",J401,0)</f>
        <v>0</v>
      </c>
      <c r="BH401" s="190">
        <f>IF(N401="sníž. přenesená",J401,0)</f>
        <v>0</v>
      </c>
      <c r="BI401" s="190">
        <f>IF(N401="nulová",J401,0)</f>
        <v>0</v>
      </c>
      <c r="BJ401" s="19" t="s">
        <v>87</v>
      </c>
      <c r="BK401" s="190">
        <f>ROUND(I401*H401,2)</f>
        <v>0</v>
      </c>
      <c r="BL401" s="19" t="s">
        <v>235</v>
      </c>
      <c r="BM401" s="189" t="s">
        <v>848</v>
      </c>
    </row>
    <row r="402" s="2" customFormat="1">
      <c r="A402" s="38"/>
      <c r="B402" s="39"/>
      <c r="C402" s="38"/>
      <c r="D402" s="191" t="s">
        <v>237</v>
      </c>
      <c r="E402" s="38"/>
      <c r="F402" s="192" t="s">
        <v>849</v>
      </c>
      <c r="G402" s="38"/>
      <c r="H402" s="38"/>
      <c r="I402" s="193"/>
      <c r="J402" s="38"/>
      <c r="K402" s="38"/>
      <c r="L402" s="39"/>
      <c r="M402" s="194"/>
      <c r="N402" s="195"/>
      <c r="O402" s="77"/>
      <c r="P402" s="77"/>
      <c r="Q402" s="77"/>
      <c r="R402" s="77"/>
      <c r="S402" s="77"/>
      <c r="T402" s="7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T402" s="19" t="s">
        <v>237</v>
      </c>
      <c r="AU402" s="19" t="s">
        <v>89</v>
      </c>
    </row>
    <row r="403" s="2" customFormat="1">
      <c r="A403" s="38"/>
      <c r="B403" s="39"/>
      <c r="C403" s="38"/>
      <c r="D403" s="199" t="s">
        <v>397</v>
      </c>
      <c r="E403" s="38"/>
      <c r="F403" s="200" t="s">
        <v>850</v>
      </c>
      <c r="G403" s="38"/>
      <c r="H403" s="38"/>
      <c r="I403" s="193"/>
      <c r="J403" s="38"/>
      <c r="K403" s="38"/>
      <c r="L403" s="39"/>
      <c r="M403" s="194"/>
      <c r="N403" s="195"/>
      <c r="O403" s="77"/>
      <c r="P403" s="77"/>
      <c r="Q403" s="77"/>
      <c r="R403" s="77"/>
      <c r="S403" s="77"/>
      <c r="T403" s="7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T403" s="19" t="s">
        <v>397</v>
      </c>
      <c r="AU403" s="19" t="s">
        <v>89</v>
      </c>
    </row>
    <row r="404" s="13" customFormat="1">
      <c r="A404" s="13"/>
      <c r="B404" s="205"/>
      <c r="C404" s="13"/>
      <c r="D404" s="191" t="s">
        <v>519</v>
      </c>
      <c r="E404" s="206" t="s">
        <v>1</v>
      </c>
      <c r="F404" s="207" t="s">
        <v>851</v>
      </c>
      <c r="G404" s="13"/>
      <c r="H404" s="208">
        <v>2.343</v>
      </c>
      <c r="I404" s="209"/>
      <c r="J404" s="13"/>
      <c r="K404" s="13"/>
      <c r="L404" s="205"/>
      <c r="M404" s="210"/>
      <c r="N404" s="211"/>
      <c r="O404" s="211"/>
      <c r="P404" s="211"/>
      <c r="Q404" s="211"/>
      <c r="R404" s="211"/>
      <c r="S404" s="211"/>
      <c r="T404" s="21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06" t="s">
        <v>519</v>
      </c>
      <c r="AU404" s="206" t="s">
        <v>89</v>
      </c>
      <c r="AV404" s="13" t="s">
        <v>89</v>
      </c>
      <c r="AW404" s="13" t="s">
        <v>35</v>
      </c>
      <c r="AX404" s="13" t="s">
        <v>87</v>
      </c>
      <c r="AY404" s="206" t="s">
        <v>230</v>
      </c>
    </row>
    <row r="405" s="2" customFormat="1" ht="16.5" customHeight="1">
      <c r="A405" s="38"/>
      <c r="B405" s="177"/>
      <c r="C405" s="178" t="s">
        <v>430</v>
      </c>
      <c r="D405" s="178" t="s">
        <v>231</v>
      </c>
      <c r="E405" s="179" t="s">
        <v>852</v>
      </c>
      <c r="F405" s="180" t="s">
        <v>853</v>
      </c>
      <c r="G405" s="181" t="s">
        <v>458</v>
      </c>
      <c r="H405" s="182">
        <v>5</v>
      </c>
      <c r="I405" s="183"/>
      <c r="J405" s="184">
        <f>ROUND(I405*H405,2)</f>
        <v>0</v>
      </c>
      <c r="K405" s="180" t="s">
        <v>515</v>
      </c>
      <c r="L405" s="39"/>
      <c r="M405" s="185" t="s">
        <v>1</v>
      </c>
      <c r="N405" s="186" t="s">
        <v>44</v>
      </c>
      <c r="O405" s="77"/>
      <c r="P405" s="187">
        <f>O405*H405</f>
        <v>0</v>
      </c>
      <c r="Q405" s="187">
        <v>0.087419999999999998</v>
      </c>
      <c r="R405" s="187">
        <f>Q405*H405</f>
        <v>0.43709999999999999</v>
      </c>
      <c r="S405" s="187">
        <v>0</v>
      </c>
      <c r="T405" s="188">
        <f>S405*H405</f>
        <v>0</v>
      </c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R405" s="189" t="s">
        <v>235</v>
      </c>
      <c r="AT405" s="189" t="s">
        <v>231</v>
      </c>
      <c r="AU405" s="189" t="s">
        <v>89</v>
      </c>
      <c r="AY405" s="19" t="s">
        <v>230</v>
      </c>
      <c r="BE405" s="190">
        <f>IF(N405="základní",J405,0)</f>
        <v>0</v>
      </c>
      <c r="BF405" s="190">
        <f>IF(N405="snížená",J405,0)</f>
        <v>0</v>
      </c>
      <c r="BG405" s="190">
        <f>IF(N405="zákl. přenesená",J405,0)</f>
        <v>0</v>
      </c>
      <c r="BH405" s="190">
        <f>IF(N405="sníž. přenesená",J405,0)</f>
        <v>0</v>
      </c>
      <c r="BI405" s="190">
        <f>IF(N405="nulová",J405,0)</f>
        <v>0</v>
      </c>
      <c r="BJ405" s="19" t="s">
        <v>87</v>
      </c>
      <c r="BK405" s="190">
        <f>ROUND(I405*H405,2)</f>
        <v>0</v>
      </c>
      <c r="BL405" s="19" t="s">
        <v>235</v>
      </c>
      <c r="BM405" s="189" t="s">
        <v>854</v>
      </c>
    </row>
    <row r="406" s="2" customFormat="1">
      <c r="A406" s="38"/>
      <c r="B406" s="39"/>
      <c r="C406" s="38"/>
      <c r="D406" s="191" t="s">
        <v>237</v>
      </c>
      <c r="E406" s="38"/>
      <c r="F406" s="192" t="s">
        <v>855</v>
      </c>
      <c r="G406" s="38"/>
      <c r="H406" s="38"/>
      <c r="I406" s="193"/>
      <c r="J406" s="38"/>
      <c r="K406" s="38"/>
      <c r="L406" s="39"/>
      <c r="M406" s="194"/>
      <c r="N406" s="195"/>
      <c r="O406" s="77"/>
      <c r="P406" s="77"/>
      <c r="Q406" s="77"/>
      <c r="R406" s="77"/>
      <c r="S406" s="77"/>
      <c r="T406" s="7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T406" s="19" t="s">
        <v>237</v>
      </c>
      <c r="AU406" s="19" t="s">
        <v>89</v>
      </c>
    </row>
    <row r="407" s="2" customFormat="1">
      <c r="A407" s="38"/>
      <c r="B407" s="39"/>
      <c r="C407" s="38"/>
      <c r="D407" s="199" t="s">
        <v>397</v>
      </c>
      <c r="E407" s="38"/>
      <c r="F407" s="200" t="s">
        <v>856</v>
      </c>
      <c r="G407" s="38"/>
      <c r="H407" s="38"/>
      <c r="I407" s="193"/>
      <c r="J407" s="38"/>
      <c r="K407" s="38"/>
      <c r="L407" s="39"/>
      <c r="M407" s="194"/>
      <c r="N407" s="195"/>
      <c r="O407" s="77"/>
      <c r="P407" s="77"/>
      <c r="Q407" s="77"/>
      <c r="R407" s="77"/>
      <c r="S407" s="77"/>
      <c r="T407" s="7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T407" s="19" t="s">
        <v>397</v>
      </c>
      <c r="AU407" s="19" t="s">
        <v>89</v>
      </c>
    </row>
    <row r="408" s="13" customFormat="1">
      <c r="A408" s="13"/>
      <c r="B408" s="205"/>
      <c r="C408" s="13"/>
      <c r="D408" s="191" t="s">
        <v>519</v>
      </c>
      <c r="E408" s="206" t="s">
        <v>1</v>
      </c>
      <c r="F408" s="207" t="s">
        <v>248</v>
      </c>
      <c r="G408" s="13"/>
      <c r="H408" s="208">
        <v>5</v>
      </c>
      <c r="I408" s="209"/>
      <c r="J408" s="13"/>
      <c r="K408" s="13"/>
      <c r="L408" s="205"/>
      <c r="M408" s="210"/>
      <c r="N408" s="211"/>
      <c r="O408" s="211"/>
      <c r="P408" s="211"/>
      <c r="Q408" s="211"/>
      <c r="R408" s="211"/>
      <c r="S408" s="211"/>
      <c r="T408" s="21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06" t="s">
        <v>519</v>
      </c>
      <c r="AU408" s="206" t="s">
        <v>89</v>
      </c>
      <c r="AV408" s="13" t="s">
        <v>89</v>
      </c>
      <c r="AW408" s="13" t="s">
        <v>35</v>
      </c>
      <c r="AX408" s="13" t="s">
        <v>87</v>
      </c>
      <c r="AY408" s="206" t="s">
        <v>230</v>
      </c>
    </row>
    <row r="409" s="2" customFormat="1" ht="16.5" customHeight="1">
      <c r="A409" s="38"/>
      <c r="B409" s="177"/>
      <c r="C409" s="236" t="s">
        <v>434</v>
      </c>
      <c r="D409" s="236" t="s">
        <v>745</v>
      </c>
      <c r="E409" s="237" t="s">
        <v>857</v>
      </c>
      <c r="F409" s="238" t="s">
        <v>858</v>
      </c>
      <c r="G409" s="239" t="s">
        <v>458</v>
      </c>
      <c r="H409" s="240">
        <v>5</v>
      </c>
      <c r="I409" s="241"/>
      <c r="J409" s="242">
        <f>ROUND(I409*H409,2)</f>
        <v>0</v>
      </c>
      <c r="K409" s="238" t="s">
        <v>515</v>
      </c>
      <c r="L409" s="243"/>
      <c r="M409" s="244" t="s">
        <v>1</v>
      </c>
      <c r="N409" s="245" t="s">
        <v>44</v>
      </c>
      <c r="O409" s="77"/>
      <c r="P409" s="187">
        <f>O409*H409</f>
        <v>0</v>
      </c>
      <c r="Q409" s="187">
        <v>0.027</v>
      </c>
      <c r="R409" s="187">
        <f>Q409*H409</f>
        <v>0.13500000000000001</v>
      </c>
      <c r="S409" s="187">
        <v>0</v>
      </c>
      <c r="T409" s="188">
        <f>S409*H409</f>
        <v>0</v>
      </c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R409" s="189" t="s">
        <v>260</v>
      </c>
      <c r="AT409" s="189" t="s">
        <v>745</v>
      </c>
      <c r="AU409" s="189" t="s">
        <v>89</v>
      </c>
      <c r="AY409" s="19" t="s">
        <v>230</v>
      </c>
      <c r="BE409" s="190">
        <f>IF(N409="základní",J409,0)</f>
        <v>0</v>
      </c>
      <c r="BF409" s="190">
        <f>IF(N409="snížená",J409,0)</f>
        <v>0</v>
      </c>
      <c r="BG409" s="190">
        <f>IF(N409="zákl. přenesená",J409,0)</f>
        <v>0</v>
      </c>
      <c r="BH409" s="190">
        <f>IF(N409="sníž. přenesená",J409,0)</f>
        <v>0</v>
      </c>
      <c r="BI409" s="190">
        <f>IF(N409="nulová",J409,0)</f>
        <v>0</v>
      </c>
      <c r="BJ409" s="19" t="s">
        <v>87</v>
      </c>
      <c r="BK409" s="190">
        <f>ROUND(I409*H409,2)</f>
        <v>0</v>
      </c>
      <c r="BL409" s="19" t="s">
        <v>235</v>
      </c>
      <c r="BM409" s="189" t="s">
        <v>859</v>
      </c>
    </row>
    <row r="410" s="2" customFormat="1">
      <c r="A410" s="38"/>
      <c r="B410" s="39"/>
      <c r="C410" s="38"/>
      <c r="D410" s="191" t="s">
        <v>237</v>
      </c>
      <c r="E410" s="38"/>
      <c r="F410" s="192" t="s">
        <v>858</v>
      </c>
      <c r="G410" s="38"/>
      <c r="H410" s="38"/>
      <c r="I410" s="193"/>
      <c r="J410" s="38"/>
      <c r="K410" s="38"/>
      <c r="L410" s="39"/>
      <c r="M410" s="194"/>
      <c r="N410" s="195"/>
      <c r="O410" s="77"/>
      <c r="P410" s="77"/>
      <c r="Q410" s="77"/>
      <c r="R410" s="77"/>
      <c r="S410" s="77"/>
      <c r="T410" s="7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T410" s="19" t="s">
        <v>237</v>
      </c>
      <c r="AU410" s="19" t="s">
        <v>89</v>
      </c>
    </row>
    <row r="411" s="12" customFormat="1" ht="22.8" customHeight="1">
      <c r="A411" s="12"/>
      <c r="B411" s="166"/>
      <c r="C411" s="12"/>
      <c r="D411" s="167" t="s">
        <v>78</v>
      </c>
      <c r="E411" s="197" t="s">
        <v>248</v>
      </c>
      <c r="F411" s="197" t="s">
        <v>860</v>
      </c>
      <c r="G411" s="12"/>
      <c r="H411" s="12"/>
      <c r="I411" s="169"/>
      <c r="J411" s="198">
        <f>BK411</f>
        <v>0</v>
      </c>
      <c r="K411" s="12"/>
      <c r="L411" s="166"/>
      <c r="M411" s="171"/>
      <c r="N411" s="172"/>
      <c r="O411" s="172"/>
      <c r="P411" s="173">
        <f>SUM(P412:P543)</f>
        <v>0</v>
      </c>
      <c r="Q411" s="172"/>
      <c r="R411" s="173">
        <f>SUM(R412:R543)</f>
        <v>437.09911899999997</v>
      </c>
      <c r="S411" s="172"/>
      <c r="T411" s="174">
        <f>SUM(T412:T543)</f>
        <v>0</v>
      </c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R411" s="167" t="s">
        <v>87</v>
      </c>
      <c r="AT411" s="175" t="s">
        <v>78</v>
      </c>
      <c r="AU411" s="175" t="s">
        <v>87</v>
      </c>
      <c r="AY411" s="167" t="s">
        <v>230</v>
      </c>
      <c r="BK411" s="176">
        <f>SUM(BK412:BK543)</f>
        <v>0</v>
      </c>
    </row>
    <row r="412" s="2" customFormat="1" ht="16.5" customHeight="1">
      <c r="A412" s="38"/>
      <c r="B412" s="177"/>
      <c r="C412" s="178" t="s">
        <v>438</v>
      </c>
      <c r="D412" s="178" t="s">
        <v>231</v>
      </c>
      <c r="E412" s="179" t="s">
        <v>861</v>
      </c>
      <c r="F412" s="180" t="s">
        <v>862</v>
      </c>
      <c r="G412" s="181" t="s">
        <v>514</v>
      </c>
      <c r="H412" s="182">
        <v>102.90000000000001</v>
      </c>
      <c r="I412" s="183"/>
      <c r="J412" s="184">
        <f>ROUND(I412*H412,2)</f>
        <v>0</v>
      </c>
      <c r="K412" s="180" t="s">
        <v>515</v>
      </c>
      <c r="L412" s="39"/>
      <c r="M412" s="185" t="s">
        <v>1</v>
      </c>
      <c r="N412" s="186" t="s">
        <v>44</v>
      </c>
      <c r="O412" s="77"/>
      <c r="P412" s="187">
        <f>O412*H412</f>
        <v>0</v>
      </c>
      <c r="Q412" s="187">
        <v>0</v>
      </c>
      <c r="R412" s="187">
        <f>Q412*H412</f>
        <v>0</v>
      </c>
      <c r="S412" s="187">
        <v>0</v>
      </c>
      <c r="T412" s="188">
        <f>S412*H412</f>
        <v>0</v>
      </c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R412" s="189" t="s">
        <v>235</v>
      </c>
      <c r="AT412" s="189" t="s">
        <v>231</v>
      </c>
      <c r="AU412" s="189" t="s">
        <v>89</v>
      </c>
      <c r="AY412" s="19" t="s">
        <v>230</v>
      </c>
      <c r="BE412" s="190">
        <f>IF(N412="základní",J412,0)</f>
        <v>0</v>
      </c>
      <c r="BF412" s="190">
        <f>IF(N412="snížená",J412,0)</f>
        <v>0</v>
      </c>
      <c r="BG412" s="190">
        <f>IF(N412="zákl. přenesená",J412,0)</f>
        <v>0</v>
      </c>
      <c r="BH412" s="190">
        <f>IF(N412="sníž. přenesená",J412,0)</f>
        <v>0</v>
      </c>
      <c r="BI412" s="190">
        <f>IF(N412="nulová",J412,0)</f>
        <v>0</v>
      </c>
      <c r="BJ412" s="19" t="s">
        <v>87</v>
      </c>
      <c r="BK412" s="190">
        <f>ROUND(I412*H412,2)</f>
        <v>0</v>
      </c>
      <c r="BL412" s="19" t="s">
        <v>235</v>
      </c>
      <c r="BM412" s="189" t="s">
        <v>863</v>
      </c>
    </row>
    <row r="413" s="2" customFormat="1">
      <c r="A413" s="38"/>
      <c r="B413" s="39"/>
      <c r="C413" s="38"/>
      <c r="D413" s="191" t="s">
        <v>237</v>
      </c>
      <c r="E413" s="38"/>
      <c r="F413" s="192" t="s">
        <v>864</v>
      </c>
      <c r="G413" s="38"/>
      <c r="H413" s="38"/>
      <c r="I413" s="193"/>
      <c r="J413" s="38"/>
      <c r="K413" s="38"/>
      <c r="L413" s="39"/>
      <c r="M413" s="194"/>
      <c r="N413" s="195"/>
      <c r="O413" s="77"/>
      <c r="P413" s="77"/>
      <c r="Q413" s="77"/>
      <c r="R413" s="77"/>
      <c r="S413" s="77"/>
      <c r="T413" s="7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T413" s="19" t="s">
        <v>237</v>
      </c>
      <c r="AU413" s="19" t="s">
        <v>89</v>
      </c>
    </row>
    <row r="414" s="2" customFormat="1">
      <c r="A414" s="38"/>
      <c r="B414" s="39"/>
      <c r="C414" s="38"/>
      <c r="D414" s="199" t="s">
        <v>397</v>
      </c>
      <c r="E414" s="38"/>
      <c r="F414" s="200" t="s">
        <v>865</v>
      </c>
      <c r="G414" s="38"/>
      <c r="H414" s="38"/>
      <c r="I414" s="193"/>
      <c r="J414" s="38"/>
      <c r="K414" s="38"/>
      <c r="L414" s="39"/>
      <c r="M414" s="194"/>
      <c r="N414" s="195"/>
      <c r="O414" s="77"/>
      <c r="P414" s="77"/>
      <c r="Q414" s="77"/>
      <c r="R414" s="77"/>
      <c r="S414" s="77"/>
      <c r="T414" s="7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T414" s="19" t="s">
        <v>397</v>
      </c>
      <c r="AU414" s="19" t="s">
        <v>89</v>
      </c>
    </row>
    <row r="415" s="13" customFormat="1">
      <c r="A415" s="13"/>
      <c r="B415" s="205"/>
      <c r="C415" s="13"/>
      <c r="D415" s="191" t="s">
        <v>519</v>
      </c>
      <c r="E415" s="206" t="s">
        <v>1</v>
      </c>
      <c r="F415" s="207" t="s">
        <v>866</v>
      </c>
      <c r="G415" s="13"/>
      <c r="H415" s="208">
        <v>32.899999999999999</v>
      </c>
      <c r="I415" s="209"/>
      <c r="J415" s="13"/>
      <c r="K415" s="13"/>
      <c r="L415" s="205"/>
      <c r="M415" s="210"/>
      <c r="N415" s="211"/>
      <c r="O415" s="211"/>
      <c r="P415" s="211"/>
      <c r="Q415" s="211"/>
      <c r="R415" s="211"/>
      <c r="S415" s="211"/>
      <c r="T415" s="21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06" t="s">
        <v>519</v>
      </c>
      <c r="AU415" s="206" t="s">
        <v>89</v>
      </c>
      <c r="AV415" s="13" t="s">
        <v>89</v>
      </c>
      <c r="AW415" s="13" t="s">
        <v>35</v>
      </c>
      <c r="AX415" s="13" t="s">
        <v>79</v>
      </c>
      <c r="AY415" s="206" t="s">
        <v>230</v>
      </c>
    </row>
    <row r="416" s="13" customFormat="1">
      <c r="A416" s="13"/>
      <c r="B416" s="205"/>
      <c r="C416" s="13"/>
      <c r="D416" s="191" t="s">
        <v>519</v>
      </c>
      <c r="E416" s="206" t="s">
        <v>1</v>
      </c>
      <c r="F416" s="207" t="s">
        <v>867</v>
      </c>
      <c r="G416" s="13"/>
      <c r="H416" s="208">
        <v>70</v>
      </c>
      <c r="I416" s="209"/>
      <c r="J416" s="13"/>
      <c r="K416" s="13"/>
      <c r="L416" s="205"/>
      <c r="M416" s="210"/>
      <c r="N416" s="211"/>
      <c r="O416" s="211"/>
      <c r="P416" s="211"/>
      <c r="Q416" s="211"/>
      <c r="R416" s="211"/>
      <c r="S416" s="211"/>
      <c r="T416" s="21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06" t="s">
        <v>519</v>
      </c>
      <c r="AU416" s="206" t="s">
        <v>89</v>
      </c>
      <c r="AV416" s="13" t="s">
        <v>89</v>
      </c>
      <c r="AW416" s="13" t="s">
        <v>35</v>
      </c>
      <c r="AX416" s="13" t="s">
        <v>79</v>
      </c>
      <c r="AY416" s="206" t="s">
        <v>230</v>
      </c>
    </row>
    <row r="417" s="14" customFormat="1">
      <c r="A417" s="14"/>
      <c r="B417" s="213"/>
      <c r="C417" s="14"/>
      <c r="D417" s="191" t="s">
        <v>519</v>
      </c>
      <c r="E417" s="214" t="s">
        <v>1</v>
      </c>
      <c r="F417" s="215" t="s">
        <v>534</v>
      </c>
      <c r="G417" s="14"/>
      <c r="H417" s="216">
        <v>102.90000000000001</v>
      </c>
      <c r="I417" s="217"/>
      <c r="J417" s="14"/>
      <c r="K417" s="14"/>
      <c r="L417" s="213"/>
      <c r="M417" s="218"/>
      <c r="N417" s="219"/>
      <c r="O417" s="219"/>
      <c r="P417" s="219"/>
      <c r="Q417" s="219"/>
      <c r="R417" s="219"/>
      <c r="S417" s="219"/>
      <c r="T417" s="220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14" t="s">
        <v>519</v>
      </c>
      <c r="AU417" s="214" t="s">
        <v>89</v>
      </c>
      <c r="AV417" s="14" t="s">
        <v>235</v>
      </c>
      <c r="AW417" s="14" t="s">
        <v>35</v>
      </c>
      <c r="AX417" s="14" t="s">
        <v>87</v>
      </c>
      <c r="AY417" s="214" t="s">
        <v>230</v>
      </c>
    </row>
    <row r="418" s="2" customFormat="1" ht="16.5" customHeight="1">
      <c r="A418" s="38"/>
      <c r="B418" s="177"/>
      <c r="C418" s="178" t="s">
        <v>445</v>
      </c>
      <c r="D418" s="178" t="s">
        <v>231</v>
      </c>
      <c r="E418" s="179" t="s">
        <v>868</v>
      </c>
      <c r="F418" s="180" t="s">
        <v>869</v>
      </c>
      <c r="G418" s="181" t="s">
        <v>514</v>
      </c>
      <c r="H418" s="182">
        <v>597.77999999999997</v>
      </c>
      <c r="I418" s="183"/>
      <c r="J418" s="184">
        <f>ROUND(I418*H418,2)</f>
        <v>0</v>
      </c>
      <c r="K418" s="180" t="s">
        <v>515</v>
      </c>
      <c r="L418" s="39"/>
      <c r="M418" s="185" t="s">
        <v>1</v>
      </c>
      <c r="N418" s="186" t="s">
        <v>44</v>
      </c>
      <c r="O418" s="77"/>
      <c r="P418" s="187">
        <f>O418*H418</f>
        <v>0</v>
      </c>
      <c r="Q418" s="187">
        <v>0</v>
      </c>
      <c r="R418" s="187">
        <f>Q418*H418</f>
        <v>0</v>
      </c>
      <c r="S418" s="187">
        <v>0</v>
      </c>
      <c r="T418" s="188">
        <f>S418*H418</f>
        <v>0</v>
      </c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R418" s="189" t="s">
        <v>235</v>
      </c>
      <c r="AT418" s="189" t="s">
        <v>231</v>
      </c>
      <c r="AU418" s="189" t="s">
        <v>89</v>
      </c>
      <c r="AY418" s="19" t="s">
        <v>230</v>
      </c>
      <c r="BE418" s="190">
        <f>IF(N418="základní",J418,0)</f>
        <v>0</v>
      </c>
      <c r="BF418" s="190">
        <f>IF(N418="snížená",J418,0)</f>
        <v>0</v>
      </c>
      <c r="BG418" s="190">
        <f>IF(N418="zákl. přenesená",J418,0)</f>
        <v>0</v>
      </c>
      <c r="BH418" s="190">
        <f>IF(N418="sníž. přenesená",J418,0)</f>
        <v>0</v>
      </c>
      <c r="BI418" s="190">
        <f>IF(N418="nulová",J418,0)</f>
        <v>0</v>
      </c>
      <c r="BJ418" s="19" t="s">
        <v>87</v>
      </c>
      <c r="BK418" s="190">
        <f>ROUND(I418*H418,2)</f>
        <v>0</v>
      </c>
      <c r="BL418" s="19" t="s">
        <v>235</v>
      </c>
      <c r="BM418" s="189" t="s">
        <v>870</v>
      </c>
    </row>
    <row r="419" s="2" customFormat="1">
      <c r="A419" s="38"/>
      <c r="B419" s="39"/>
      <c r="C419" s="38"/>
      <c r="D419" s="191" t="s">
        <v>237</v>
      </c>
      <c r="E419" s="38"/>
      <c r="F419" s="192" t="s">
        <v>871</v>
      </c>
      <c r="G419" s="38"/>
      <c r="H419" s="38"/>
      <c r="I419" s="193"/>
      <c r="J419" s="38"/>
      <c r="K419" s="38"/>
      <c r="L419" s="39"/>
      <c r="M419" s="194"/>
      <c r="N419" s="195"/>
      <c r="O419" s="77"/>
      <c r="P419" s="77"/>
      <c r="Q419" s="77"/>
      <c r="R419" s="77"/>
      <c r="S419" s="77"/>
      <c r="T419" s="7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T419" s="19" t="s">
        <v>237</v>
      </c>
      <c r="AU419" s="19" t="s">
        <v>89</v>
      </c>
    </row>
    <row r="420" s="2" customFormat="1">
      <c r="A420" s="38"/>
      <c r="B420" s="39"/>
      <c r="C420" s="38"/>
      <c r="D420" s="199" t="s">
        <v>397</v>
      </c>
      <c r="E420" s="38"/>
      <c r="F420" s="200" t="s">
        <v>872</v>
      </c>
      <c r="G420" s="38"/>
      <c r="H420" s="38"/>
      <c r="I420" s="193"/>
      <c r="J420" s="38"/>
      <c r="K420" s="38"/>
      <c r="L420" s="39"/>
      <c r="M420" s="194"/>
      <c r="N420" s="195"/>
      <c r="O420" s="77"/>
      <c r="P420" s="77"/>
      <c r="Q420" s="77"/>
      <c r="R420" s="77"/>
      <c r="S420" s="77"/>
      <c r="T420" s="7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T420" s="19" t="s">
        <v>397</v>
      </c>
      <c r="AU420" s="19" t="s">
        <v>89</v>
      </c>
    </row>
    <row r="421" s="13" customFormat="1">
      <c r="A421" s="13"/>
      <c r="B421" s="205"/>
      <c r="C421" s="13"/>
      <c r="D421" s="191" t="s">
        <v>519</v>
      </c>
      <c r="E421" s="206" t="s">
        <v>1</v>
      </c>
      <c r="F421" s="207" t="s">
        <v>873</v>
      </c>
      <c r="G421" s="13"/>
      <c r="H421" s="208">
        <v>597.77999999999997</v>
      </c>
      <c r="I421" s="209"/>
      <c r="J421" s="13"/>
      <c r="K421" s="13"/>
      <c r="L421" s="205"/>
      <c r="M421" s="210"/>
      <c r="N421" s="211"/>
      <c r="O421" s="211"/>
      <c r="P421" s="211"/>
      <c r="Q421" s="211"/>
      <c r="R421" s="211"/>
      <c r="S421" s="211"/>
      <c r="T421" s="212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06" t="s">
        <v>519</v>
      </c>
      <c r="AU421" s="206" t="s">
        <v>89</v>
      </c>
      <c r="AV421" s="13" t="s">
        <v>89</v>
      </c>
      <c r="AW421" s="13" t="s">
        <v>35</v>
      </c>
      <c r="AX421" s="13" t="s">
        <v>87</v>
      </c>
      <c r="AY421" s="206" t="s">
        <v>230</v>
      </c>
    </row>
    <row r="422" s="2" customFormat="1" ht="16.5" customHeight="1">
      <c r="A422" s="38"/>
      <c r="B422" s="177"/>
      <c r="C422" s="178" t="s">
        <v>450</v>
      </c>
      <c r="D422" s="178" t="s">
        <v>231</v>
      </c>
      <c r="E422" s="179" t="s">
        <v>874</v>
      </c>
      <c r="F422" s="180" t="s">
        <v>875</v>
      </c>
      <c r="G422" s="181" t="s">
        <v>514</v>
      </c>
      <c r="H422" s="182">
        <v>32.899999999999999</v>
      </c>
      <c r="I422" s="183"/>
      <c r="J422" s="184">
        <f>ROUND(I422*H422,2)</f>
        <v>0</v>
      </c>
      <c r="K422" s="180" t="s">
        <v>515</v>
      </c>
      <c r="L422" s="39"/>
      <c r="M422" s="185" t="s">
        <v>1</v>
      </c>
      <c r="N422" s="186" t="s">
        <v>44</v>
      </c>
      <c r="O422" s="77"/>
      <c r="P422" s="187">
        <f>O422*H422</f>
        <v>0</v>
      </c>
      <c r="Q422" s="187">
        <v>0</v>
      </c>
      <c r="R422" s="187">
        <f>Q422*H422</f>
        <v>0</v>
      </c>
      <c r="S422" s="187">
        <v>0</v>
      </c>
      <c r="T422" s="188">
        <f>S422*H422</f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89" t="s">
        <v>235</v>
      </c>
      <c r="AT422" s="189" t="s">
        <v>231</v>
      </c>
      <c r="AU422" s="189" t="s">
        <v>89</v>
      </c>
      <c r="AY422" s="19" t="s">
        <v>230</v>
      </c>
      <c r="BE422" s="190">
        <f>IF(N422="základní",J422,0)</f>
        <v>0</v>
      </c>
      <c r="BF422" s="190">
        <f>IF(N422="snížená",J422,0)</f>
        <v>0</v>
      </c>
      <c r="BG422" s="190">
        <f>IF(N422="zákl. přenesená",J422,0)</f>
        <v>0</v>
      </c>
      <c r="BH422" s="190">
        <f>IF(N422="sníž. přenesená",J422,0)</f>
        <v>0</v>
      </c>
      <c r="BI422" s="190">
        <f>IF(N422="nulová",J422,0)</f>
        <v>0</v>
      </c>
      <c r="BJ422" s="19" t="s">
        <v>87</v>
      </c>
      <c r="BK422" s="190">
        <f>ROUND(I422*H422,2)</f>
        <v>0</v>
      </c>
      <c r="BL422" s="19" t="s">
        <v>235</v>
      </c>
      <c r="BM422" s="189" t="s">
        <v>876</v>
      </c>
    </row>
    <row r="423" s="2" customFormat="1">
      <c r="A423" s="38"/>
      <c r="B423" s="39"/>
      <c r="C423" s="38"/>
      <c r="D423" s="191" t="s">
        <v>237</v>
      </c>
      <c r="E423" s="38"/>
      <c r="F423" s="192" t="s">
        <v>877</v>
      </c>
      <c r="G423" s="38"/>
      <c r="H423" s="38"/>
      <c r="I423" s="193"/>
      <c r="J423" s="38"/>
      <c r="K423" s="38"/>
      <c r="L423" s="39"/>
      <c r="M423" s="194"/>
      <c r="N423" s="195"/>
      <c r="O423" s="77"/>
      <c r="P423" s="77"/>
      <c r="Q423" s="77"/>
      <c r="R423" s="77"/>
      <c r="S423" s="77"/>
      <c r="T423" s="7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T423" s="19" t="s">
        <v>237</v>
      </c>
      <c r="AU423" s="19" t="s">
        <v>89</v>
      </c>
    </row>
    <row r="424" s="2" customFormat="1">
      <c r="A424" s="38"/>
      <c r="B424" s="39"/>
      <c r="C424" s="38"/>
      <c r="D424" s="199" t="s">
        <v>397</v>
      </c>
      <c r="E424" s="38"/>
      <c r="F424" s="200" t="s">
        <v>878</v>
      </c>
      <c r="G424" s="38"/>
      <c r="H424" s="38"/>
      <c r="I424" s="193"/>
      <c r="J424" s="38"/>
      <c r="K424" s="38"/>
      <c r="L424" s="39"/>
      <c r="M424" s="194"/>
      <c r="N424" s="195"/>
      <c r="O424" s="77"/>
      <c r="P424" s="77"/>
      <c r="Q424" s="77"/>
      <c r="R424" s="77"/>
      <c r="S424" s="77"/>
      <c r="T424" s="7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T424" s="19" t="s">
        <v>397</v>
      </c>
      <c r="AU424" s="19" t="s">
        <v>89</v>
      </c>
    </row>
    <row r="425" s="13" customFormat="1">
      <c r="A425" s="13"/>
      <c r="B425" s="205"/>
      <c r="C425" s="13"/>
      <c r="D425" s="191" t="s">
        <v>519</v>
      </c>
      <c r="E425" s="206" t="s">
        <v>1</v>
      </c>
      <c r="F425" s="207" t="s">
        <v>879</v>
      </c>
      <c r="G425" s="13"/>
      <c r="H425" s="208">
        <v>32.899999999999999</v>
      </c>
      <c r="I425" s="209"/>
      <c r="J425" s="13"/>
      <c r="K425" s="13"/>
      <c r="L425" s="205"/>
      <c r="M425" s="210"/>
      <c r="N425" s="211"/>
      <c r="O425" s="211"/>
      <c r="P425" s="211"/>
      <c r="Q425" s="211"/>
      <c r="R425" s="211"/>
      <c r="S425" s="211"/>
      <c r="T425" s="21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06" t="s">
        <v>519</v>
      </c>
      <c r="AU425" s="206" t="s">
        <v>89</v>
      </c>
      <c r="AV425" s="13" t="s">
        <v>89</v>
      </c>
      <c r="AW425" s="13" t="s">
        <v>35</v>
      </c>
      <c r="AX425" s="13" t="s">
        <v>87</v>
      </c>
      <c r="AY425" s="206" t="s">
        <v>230</v>
      </c>
    </row>
    <row r="426" s="2" customFormat="1" ht="16.5" customHeight="1">
      <c r="A426" s="38"/>
      <c r="B426" s="177"/>
      <c r="C426" s="178" t="s">
        <v>455</v>
      </c>
      <c r="D426" s="178" t="s">
        <v>231</v>
      </c>
      <c r="E426" s="179" t="s">
        <v>880</v>
      </c>
      <c r="F426" s="180" t="s">
        <v>881</v>
      </c>
      <c r="G426" s="181" t="s">
        <v>514</v>
      </c>
      <c r="H426" s="182">
        <v>3750.8510000000001</v>
      </c>
      <c r="I426" s="183"/>
      <c r="J426" s="184">
        <f>ROUND(I426*H426,2)</f>
        <v>0</v>
      </c>
      <c r="K426" s="180" t="s">
        <v>515</v>
      </c>
      <c r="L426" s="39"/>
      <c r="M426" s="185" t="s">
        <v>1</v>
      </c>
      <c r="N426" s="186" t="s">
        <v>44</v>
      </c>
      <c r="O426" s="77"/>
      <c r="P426" s="187">
        <f>O426*H426</f>
        <v>0</v>
      </c>
      <c r="Q426" s="187">
        <v>0</v>
      </c>
      <c r="R426" s="187">
        <f>Q426*H426</f>
        <v>0</v>
      </c>
      <c r="S426" s="187">
        <v>0</v>
      </c>
      <c r="T426" s="188">
        <f>S426*H426</f>
        <v>0</v>
      </c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R426" s="189" t="s">
        <v>235</v>
      </c>
      <c r="AT426" s="189" t="s">
        <v>231</v>
      </c>
      <c r="AU426" s="189" t="s">
        <v>89</v>
      </c>
      <c r="AY426" s="19" t="s">
        <v>230</v>
      </c>
      <c r="BE426" s="190">
        <f>IF(N426="základní",J426,0)</f>
        <v>0</v>
      </c>
      <c r="BF426" s="190">
        <f>IF(N426="snížená",J426,0)</f>
        <v>0</v>
      </c>
      <c r="BG426" s="190">
        <f>IF(N426="zákl. přenesená",J426,0)</f>
        <v>0</v>
      </c>
      <c r="BH426" s="190">
        <f>IF(N426="sníž. přenesená",J426,0)</f>
        <v>0</v>
      </c>
      <c r="BI426" s="190">
        <f>IF(N426="nulová",J426,0)</f>
        <v>0</v>
      </c>
      <c r="BJ426" s="19" t="s">
        <v>87</v>
      </c>
      <c r="BK426" s="190">
        <f>ROUND(I426*H426,2)</f>
        <v>0</v>
      </c>
      <c r="BL426" s="19" t="s">
        <v>235</v>
      </c>
      <c r="BM426" s="189" t="s">
        <v>882</v>
      </c>
    </row>
    <row r="427" s="2" customFormat="1">
      <c r="A427" s="38"/>
      <c r="B427" s="39"/>
      <c r="C427" s="38"/>
      <c r="D427" s="191" t="s">
        <v>237</v>
      </c>
      <c r="E427" s="38"/>
      <c r="F427" s="192" t="s">
        <v>883</v>
      </c>
      <c r="G427" s="38"/>
      <c r="H427" s="38"/>
      <c r="I427" s="193"/>
      <c r="J427" s="38"/>
      <c r="K427" s="38"/>
      <c r="L427" s="39"/>
      <c r="M427" s="194"/>
      <c r="N427" s="195"/>
      <c r="O427" s="77"/>
      <c r="P427" s="77"/>
      <c r="Q427" s="77"/>
      <c r="R427" s="77"/>
      <c r="S427" s="77"/>
      <c r="T427" s="7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T427" s="19" t="s">
        <v>237</v>
      </c>
      <c r="AU427" s="19" t="s">
        <v>89</v>
      </c>
    </row>
    <row r="428" s="2" customFormat="1">
      <c r="A428" s="38"/>
      <c r="B428" s="39"/>
      <c r="C428" s="38"/>
      <c r="D428" s="199" t="s">
        <v>397</v>
      </c>
      <c r="E428" s="38"/>
      <c r="F428" s="200" t="s">
        <v>884</v>
      </c>
      <c r="G428" s="38"/>
      <c r="H428" s="38"/>
      <c r="I428" s="193"/>
      <c r="J428" s="38"/>
      <c r="K428" s="38"/>
      <c r="L428" s="39"/>
      <c r="M428" s="194"/>
      <c r="N428" s="195"/>
      <c r="O428" s="77"/>
      <c r="P428" s="77"/>
      <c r="Q428" s="77"/>
      <c r="R428" s="77"/>
      <c r="S428" s="77"/>
      <c r="T428" s="7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T428" s="19" t="s">
        <v>397</v>
      </c>
      <c r="AU428" s="19" t="s">
        <v>89</v>
      </c>
    </row>
    <row r="429" s="13" customFormat="1">
      <c r="A429" s="13"/>
      <c r="B429" s="205"/>
      <c r="C429" s="13"/>
      <c r="D429" s="191" t="s">
        <v>519</v>
      </c>
      <c r="E429" s="206" t="s">
        <v>1</v>
      </c>
      <c r="F429" s="207" t="s">
        <v>885</v>
      </c>
      <c r="G429" s="13"/>
      <c r="H429" s="208">
        <v>1035.51</v>
      </c>
      <c r="I429" s="209"/>
      <c r="J429" s="13"/>
      <c r="K429" s="13"/>
      <c r="L429" s="205"/>
      <c r="M429" s="210"/>
      <c r="N429" s="211"/>
      <c r="O429" s="211"/>
      <c r="P429" s="211"/>
      <c r="Q429" s="211"/>
      <c r="R429" s="211"/>
      <c r="S429" s="211"/>
      <c r="T429" s="21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06" t="s">
        <v>519</v>
      </c>
      <c r="AU429" s="206" t="s">
        <v>89</v>
      </c>
      <c r="AV429" s="13" t="s">
        <v>89</v>
      </c>
      <c r="AW429" s="13" t="s">
        <v>35</v>
      </c>
      <c r="AX429" s="13" t="s">
        <v>79</v>
      </c>
      <c r="AY429" s="206" t="s">
        <v>230</v>
      </c>
    </row>
    <row r="430" s="13" customFormat="1">
      <c r="A430" s="13"/>
      <c r="B430" s="205"/>
      <c r="C430" s="13"/>
      <c r="D430" s="191" t="s">
        <v>519</v>
      </c>
      <c r="E430" s="206" t="s">
        <v>1</v>
      </c>
      <c r="F430" s="207" t="s">
        <v>886</v>
      </c>
      <c r="G430" s="13"/>
      <c r="H430" s="208">
        <v>215.80000000000001</v>
      </c>
      <c r="I430" s="209"/>
      <c r="J430" s="13"/>
      <c r="K430" s="13"/>
      <c r="L430" s="205"/>
      <c r="M430" s="210"/>
      <c r="N430" s="211"/>
      <c r="O430" s="211"/>
      <c r="P430" s="211"/>
      <c r="Q430" s="211"/>
      <c r="R430" s="211"/>
      <c r="S430" s="211"/>
      <c r="T430" s="21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06" t="s">
        <v>519</v>
      </c>
      <c r="AU430" s="206" t="s">
        <v>89</v>
      </c>
      <c r="AV430" s="13" t="s">
        <v>89</v>
      </c>
      <c r="AW430" s="13" t="s">
        <v>35</v>
      </c>
      <c r="AX430" s="13" t="s">
        <v>79</v>
      </c>
      <c r="AY430" s="206" t="s">
        <v>230</v>
      </c>
    </row>
    <row r="431" s="13" customFormat="1">
      <c r="A431" s="13"/>
      <c r="B431" s="205"/>
      <c r="C431" s="13"/>
      <c r="D431" s="191" t="s">
        <v>519</v>
      </c>
      <c r="E431" s="206" t="s">
        <v>1</v>
      </c>
      <c r="F431" s="207" t="s">
        <v>887</v>
      </c>
      <c r="G431" s="13"/>
      <c r="H431" s="208">
        <v>861.5</v>
      </c>
      <c r="I431" s="209"/>
      <c r="J431" s="13"/>
      <c r="K431" s="13"/>
      <c r="L431" s="205"/>
      <c r="M431" s="210"/>
      <c r="N431" s="211"/>
      <c r="O431" s="211"/>
      <c r="P431" s="211"/>
      <c r="Q431" s="211"/>
      <c r="R431" s="211"/>
      <c r="S431" s="211"/>
      <c r="T431" s="21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06" t="s">
        <v>519</v>
      </c>
      <c r="AU431" s="206" t="s">
        <v>89</v>
      </c>
      <c r="AV431" s="13" t="s">
        <v>89</v>
      </c>
      <c r="AW431" s="13" t="s">
        <v>35</v>
      </c>
      <c r="AX431" s="13" t="s">
        <v>79</v>
      </c>
      <c r="AY431" s="206" t="s">
        <v>230</v>
      </c>
    </row>
    <row r="432" s="13" customFormat="1">
      <c r="A432" s="13"/>
      <c r="B432" s="205"/>
      <c r="C432" s="13"/>
      <c r="D432" s="191" t="s">
        <v>519</v>
      </c>
      <c r="E432" s="206" t="s">
        <v>1</v>
      </c>
      <c r="F432" s="207" t="s">
        <v>888</v>
      </c>
      <c r="G432" s="13"/>
      <c r="H432" s="208">
        <v>1040.261</v>
      </c>
      <c r="I432" s="209"/>
      <c r="J432" s="13"/>
      <c r="K432" s="13"/>
      <c r="L432" s="205"/>
      <c r="M432" s="210"/>
      <c r="N432" s="211"/>
      <c r="O432" s="211"/>
      <c r="P432" s="211"/>
      <c r="Q432" s="211"/>
      <c r="R432" s="211"/>
      <c r="S432" s="211"/>
      <c r="T432" s="21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06" t="s">
        <v>519</v>
      </c>
      <c r="AU432" s="206" t="s">
        <v>89</v>
      </c>
      <c r="AV432" s="13" t="s">
        <v>89</v>
      </c>
      <c r="AW432" s="13" t="s">
        <v>35</v>
      </c>
      <c r="AX432" s="13" t="s">
        <v>79</v>
      </c>
      <c r="AY432" s="206" t="s">
        <v>230</v>
      </c>
    </row>
    <row r="433" s="13" customFormat="1">
      <c r="A433" s="13"/>
      <c r="B433" s="205"/>
      <c r="C433" s="13"/>
      <c r="D433" s="191" t="s">
        <v>519</v>
      </c>
      <c r="E433" s="206" t="s">
        <v>1</v>
      </c>
      <c r="F433" s="207" t="s">
        <v>889</v>
      </c>
      <c r="G433" s="13"/>
      <c r="H433" s="208">
        <v>597.77999999999997</v>
      </c>
      <c r="I433" s="209"/>
      <c r="J433" s="13"/>
      <c r="K433" s="13"/>
      <c r="L433" s="205"/>
      <c r="M433" s="210"/>
      <c r="N433" s="211"/>
      <c r="O433" s="211"/>
      <c r="P433" s="211"/>
      <c r="Q433" s="211"/>
      <c r="R433" s="211"/>
      <c r="S433" s="211"/>
      <c r="T433" s="21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06" t="s">
        <v>519</v>
      </c>
      <c r="AU433" s="206" t="s">
        <v>89</v>
      </c>
      <c r="AV433" s="13" t="s">
        <v>89</v>
      </c>
      <c r="AW433" s="13" t="s">
        <v>35</v>
      </c>
      <c r="AX433" s="13" t="s">
        <v>79</v>
      </c>
      <c r="AY433" s="206" t="s">
        <v>230</v>
      </c>
    </row>
    <row r="434" s="14" customFormat="1">
      <c r="A434" s="14"/>
      <c r="B434" s="213"/>
      <c r="C434" s="14"/>
      <c r="D434" s="191" t="s">
        <v>519</v>
      </c>
      <c r="E434" s="214" t="s">
        <v>1</v>
      </c>
      <c r="F434" s="215" t="s">
        <v>534</v>
      </c>
      <c r="G434" s="14"/>
      <c r="H434" s="216">
        <v>3750.8510000000001</v>
      </c>
      <c r="I434" s="217"/>
      <c r="J434" s="14"/>
      <c r="K434" s="14"/>
      <c r="L434" s="213"/>
      <c r="M434" s="218"/>
      <c r="N434" s="219"/>
      <c r="O434" s="219"/>
      <c r="P434" s="219"/>
      <c r="Q434" s="219"/>
      <c r="R434" s="219"/>
      <c r="S434" s="219"/>
      <c r="T434" s="220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14" t="s">
        <v>519</v>
      </c>
      <c r="AU434" s="214" t="s">
        <v>89</v>
      </c>
      <c r="AV434" s="14" t="s">
        <v>235</v>
      </c>
      <c r="AW434" s="14" t="s">
        <v>35</v>
      </c>
      <c r="AX434" s="14" t="s">
        <v>87</v>
      </c>
      <c r="AY434" s="214" t="s">
        <v>230</v>
      </c>
    </row>
    <row r="435" s="2" customFormat="1" ht="16.5" customHeight="1">
      <c r="A435" s="38"/>
      <c r="B435" s="177"/>
      <c r="C435" s="178" t="s">
        <v>460</v>
      </c>
      <c r="D435" s="178" t="s">
        <v>231</v>
      </c>
      <c r="E435" s="179" t="s">
        <v>890</v>
      </c>
      <c r="F435" s="180" t="s">
        <v>891</v>
      </c>
      <c r="G435" s="181" t="s">
        <v>514</v>
      </c>
      <c r="H435" s="182">
        <v>1086.999</v>
      </c>
      <c r="I435" s="183"/>
      <c r="J435" s="184">
        <f>ROUND(I435*H435,2)</f>
        <v>0</v>
      </c>
      <c r="K435" s="180" t="s">
        <v>515</v>
      </c>
      <c r="L435" s="39"/>
      <c r="M435" s="185" t="s">
        <v>1</v>
      </c>
      <c r="N435" s="186" t="s">
        <v>44</v>
      </c>
      <c r="O435" s="77"/>
      <c r="P435" s="187">
        <f>O435*H435</f>
        <v>0</v>
      </c>
      <c r="Q435" s="187">
        <v>0</v>
      </c>
      <c r="R435" s="187">
        <f>Q435*H435</f>
        <v>0</v>
      </c>
      <c r="S435" s="187">
        <v>0</v>
      </c>
      <c r="T435" s="188">
        <f>S435*H435</f>
        <v>0</v>
      </c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R435" s="189" t="s">
        <v>235</v>
      </c>
      <c r="AT435" s="189" t="s">
        <v>231</v>
      </c>
      <c r="AU435" s="189" t="s">
        <v>89</v>
      </c>
      <c r="AY435" s="19" t="s">
        <v>230</v>
      </c>
      <c r="BE435" s="190">
        <f>IF(N435="základní",J435,0)</f>
        <v>0</v>
      </c>
      <c r="BF435" s="190">
        <f>IF(N435="snížená",J435,0)</f>
        <v>0</v>
      </c>
      <c r="BG435" s="190">
        <f>IF(N435="zákl. přenesená",J435,0)</f>
        <v>0</v>
      </c>
      <c r="BH435" s="190">
        <f>IF(N435="sníž. přenesená",J435,0)</f>
        <v>0</v>
      </c>
      <c r="BI435" s="190">
        <f>IF(N435="nulová",J435,0)</f>
        <v>0</v>
      </c>
      <c r="BJ435" s="19" t="s">
        <v>87</v>
      </c>
      <c r="BK435" s="190">
        <f>ROUND(I435*H435,2)</f>
        <v>0</v>
      </c>
      <c r="BL435" s="19" t="s">
        <v>235</v>
      </c>
      <c r="BM435" s="189" t="s">
        <v>892</v>
      </c>
    </row>
    <row r="436" s="2" customFormat="1">
      <c r="A436" s="38"/>
      <c r="B436" s="39"/>
      <c r="C436" s="38"/>
      <c r="D436" s="191" t="s">
        <v>237</v>
      </c>
      <c r="E436" s="38"/>
      <c r="F436" s="192" t="s">
        <v>893</v>
      </c>
      <c r="G436" s="38"/>
      <c r="H436" s="38"/>
      <c r="I436" s="193"/>
      <c r="J436" s="38"/>
      <c r="K436" s="38"/>
      <c r="L436" s="39"/>
      <c r="M436" s="194"/>
      <c r="N436" s="195"/>
      <c r="O436" s="77"/>
      <c r="P436" s="77"/>
      <c r="Q436" s="77"/>
      <c r="R436" s="77"/>
      <c r="S436" s="77"/>
      <c r="T436" s="7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T436" s="19" t="s">
        <v>237</v>
      </c>
      <c r="AU436" s="19" t="s">
        <v>89</v>
      </c>
    </row>
    <row r="437" s="2" customFormat="1">
      <c r="A437" s="38"/>
      <c r="B437" s="39"/>
      <c r="C437" s="38"/>
      <c r="D437" s="199" t="s">
        <v>397</v>
      </c>
      <c r="E437" s="38"/>
      <c r="F437" s="200" t="s">
        <v>894</v>
      </c>
      <c r="G437" s="38"/>
      <c r="H437" s="38"/>
      <c r="I437" s="193"/>
      <c r="J437" s="38"/>
      <c r="K437" s="38"/>
      <c r="L437" s="39"/>
      <c r="M437" s="194"/>
      <c r="N437" s="195"/>
      <c r="O437" s="77"/>
      <c r="P437" s="77"/>
      <c r="Q437" s="77"/>
      <c r="R437" s="77"/>
      <c r="S437" s="77"/>
      <c r="T437" s="7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T437" s="19" t="s">
        <v>397</v>
      </c>
      <c r="AU437" s="19" t="s">
        <v>89</v>
      </c>
    </row>
    <row r="438" s="13" customFormat="1">
      <c r="A438" s="13"/>
      <c r="B438" s="205"/>
      <c r="C438" s="13"/>
      <c r="D438" s="191" t="s">
        <v>519</v>
      </c>
      <c r="E438" s="206" t="s">
        <v>1</v>
      </c>
      <c r="F438" s="207" t="s">
        <v>895</v>
      </c>
      <c r="G438" s="13"/>
      <c r="H438" s="208">
        <v>260.57900000000001</v>
      </c>
      <c r="I438" s="209"/>
      <c r="J438" s="13"/>
      <c r="K438" s="13"/>
      <c r="L438" s="205"/>
      <c r="M438" s="210"/>
      <c r="N438" s="211"/>
      <c r="O438" s="211"/>
      <c r="P438" s="211"/>
      <c r="Q438" s="211"/>
      <c r="R438" s="211"/>
      <c r="S438" s="211"/>
      <c r="T438" s="21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06" t="s">
        <v>519</v>
      </c>
      <c r="AU438" s="206" t="s">
        <v>89</v>
      </c>
      <c r="AV438" s="13" t="s">
        <v>89</v>
      </c>
      <c r="AW438" s="13" t="s">
        <v>35</v>
      </c>
      <c r="AX438" s="13" t="s">
        <v>79</v>
      </c>
      <c r="AY438" s="206" t="s">
        <v>230</v>
      </c>
    </row>
    <row r="439" s="13" customFormat="1">
      <c r="A439" s="13"/>
      <c r="B439" s="205"/>
      <c r="C439" s="13"/>
      <c r="D439" s="191" t="s">
        <v>519</v>
      </c>
      <c r="E439" s="206" t="s">
        <v>1</v>
      </c>
      <c r="F439" s="207" t="s">
        <v>896</v>
      </c>
      <c r="G439" s="13"/>
      <c r="H439" s="208">
        <v>756.41999999999996</v>
      </c>
      <c r="I439" s="209"/>
      <c r="J439" s="13"/>
      <c r="K439" s="13"/>
      <c r="L439" s="205"/>
      <c r="M439" s="210"/>
      <c r="N439" s="211"/>
      <c r="O439" s="211"/>
      <c r="P439" s="211"/>
      <c r="Q439" s="211"/>
      <c r="R439" s="211"/>
      <c r="S439" s="211"/>
      <c r="T439" s="21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06" t="s">
        <v>519</v>
      </c>
      <c r="AU439" s="206" t="s">
        <v>89</v>
      </c>
      <c r="AV439" s="13" t="s">
        <v>89</v>
      </c>
      <c r="AW439" s="13" t="s">
        <v>35</v>
      </c>
      <c r="AX439" s="13" t="s">
        <v>79</v>
      </c>
      <c r="AY439" s="206" t="s">
        <v>230</v>
      </c>
    </row>
    <row r="440" s="13" customFormat="1">
      <c r="A440" s="13"/>
      <c r="B440" s="205"/>
      <c r="C440" s="13"/>
      <c r="D440" s="191" t="s">
        <v>519</v>
      </c>
      <c r="E440" s="206" t="s">
        <v>1</v>
      </c>
      <c r="F440" s="207" t="s">
        <v>897</v>
      </c>
      <c r="G440" s="13"/>
      <c r="H440" s="208">
        <v>70</v>
      </c>
      <c r="I440" s="209"/>
      <c r="J440" s="13"/>
      <c r="K440" s="13"/>
      <c r="L440" s="205"/>
      <c r="M440" s="210"/>
      <c r="N440" s="211"/>
      <c r="O440" s="211"/>
      <c r="P440" s="211"/>
      <c r="Q440" s="211"/>
      <c r="R440" s="211"/>
      <c r="S440" s="211"/>
      <c r="T440" s="21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06" t="s">
        <v>519</v>
      </c>
      <c r="AU440" s="206" t="s">
        <v>89</v>
      </c>
      <c r="AV440" s="13" t="s">
        <v>89</v>
      </c>
      <c r="AW440" s="13" t="s">
        <v>35</v>
      </c>
      <c r="AX440" s="13" t="s">
        <v>79</v>
      </c>
      <c r="AY440" s="206" t="s">
        <v>230</v>
      </c>
    </row>
    <row r="441" s="14" customFormat="1">
      <c r="A441" s="14"/>
      <c r="B441" s="213"/>
      <c r="C441" s="14"/>
      <c r="D441" s="191" t="s">
        <v>519</v>
      </c>
      <c r="E441" s="214" t="s">
        <v>1</v>
      </c>
      <c r="F441" s="215" t="s">
        <v>534</v>
      </c>
      <c r="G441" s="14"/>
      <c r="H441" s="216">
        <v>1086.999</v>
      </c>
      <c r="I441" s="217"/>
      <c r="J441" s="14"/>
      <c r="K441" s="14"/>
      <c r="L441" s="213"/>
      <c r="M441" s="218"/>
      <c r="N441" s="219"/>
      <c r="O441" s="219"/>
      <c r="P441" s="219"/>
      <c r="Q441" s="219"/>
      <c r="R441" s="219"/>
      <c r="S441" s="219"/>
      <c r="T441" s="22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14" t="s">
        <v>519</v>
      </c>
      <c r="AU441" s="214" t="s">
        <v>89</v>
      </c>
      <c r="AV441" s="14" t="s">
        <v>235</v>
      </c>
      <c r="AW441" s="14" t="s">
        <v>35</v>
      </c>
      <c r="AX441" s="14" t="s">
        <v>87</v>
      </c>
      <c r="AY441" s="214" t="s">
        <v>230</v>
      </c>
    </row>
    <row r="442" s="2" customFormat="1" ht="16.5" customHeight="1">
      <c r="A442" s="38"/>
      <c r="B442" s="177"/>
      <c r="C442" s="178" t="s">
        <v>464</v>
      </c>
      <c r="D442" s="178" t="s">
        <v>231</v>
      </c>
      <c r="E442" s="179" t="s">
        <v>898</v>
      </c>
      <c r="F442" s="180" t="s">
        <v>899</v>
      </c>
      <c r="G442" s="181" t="s">
        <v>514</v>
      </c>
      <c r="H442" s="182">
        <v>403.14800000000002</v>
      </c>
      <c r="I442" s="183"/>
      <c r="J442" s="184">
        <f>ROUND(I442*H442,2)</f>
        <v>0</v>
      </c>
      <c r="K442" s="180" t="s">
        <v>515</v>
      </c>
      <c r="L442" s="39"/>
      <c r="M442" s="185" t="s">
        <v>1</v>
      </c>
      <c r="N442" s="186" t="s">
        <v>44</v>
      </c>
      <c r="O442" s="77"/>
      <c r="P442" s="187">
        <f>O442*H442</f>
        <v>0</v>
      </c>
      <c r="Q442" s="187">
        <v>0</v>
      </c>
      <c r="R442" s="187">
        <f>Q442*H442</f>
        <v>0</v>
      </c>
      <c r="S442" s="187">
        <v>0</v>
      </c>
      <c r="T442" s="188">
        <f>S442*H442</f>
        <v>0</v>
      </c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R442" s="189" t="s">
        <v>235</v>
      </c>
      <c r="AT442" s="189" t="s">
        <v>231</v>
      </c>
      <c r="AU442" s="189" t="s">
        <v>89</v>
      </c>
      <c r="AY442" s="19" t="s">
        <v>230</v>
      </c>
      <c r="BE442" s="190">
        <f>IF(N442="základní",J442,0)</f>
        <v>0</v>
      </c>
      <c r="BF442" s="190">
        <f>IF(N442="snížená",J442,0)</f>
        <v>0</v>
      </c>
      <c r="BG442" s="190">
        <f>IF(N442="zákl. přenesená",J442,0)</f>
        <v>0</v>
      </c>
      <c r="BH442" s="190">
        <f>IF(N442="sníž. přenesená",J442,0)</f>
        <v>0</v>
      </c>
      <c r="BI442" s="190">
        <f>IF(N442="nulová",J442,0)</f>
        <v>0</v>
      </c>
      <c r="BJ442" s="19" t="s">
        <v>87</v>
      </c>
      <c r="BK442" s="190">
        <f>ROUND(I442*H442,2)</f>
        <v>0</v>
      </c>
      <c r="BL442" s="19" t="s">
        <v>235</v>
      </c>
      <c r="BM442" s="189" t="s">
        <v>900</v>
      </c>
    </row>
    <row r="443" s="2" customFormat="1">
      <c r="A443" s="38"/>
      <c r="B443" s="39"/>
      <c r="C443" s="38"/>
      <c r="D443" s="191" t="s">
        <v>237</v>
      </c>
      <c r="E443" s="38"/>
      <c r="F443" s="192" t="s">
        <v>901</v>
      </c>
      <c r="G443" s="38"/>
      <c r="H443" s="38"/>
      <c r="I443" s="193"/>
      <c r="J443" s="38"/>
      <c r="K443" s="38"/>
      <c r="L443" s="39"/>
      <c r="M443" s="194"/>
      <c r="N443" s="195"/>
      <c r="O443" s="77"/>
      <c r="P443" s="77"/>
      <c r="Q443" s="77"/>
      <c r="R443" s="77"/>
      <c r="S443" s="77"/>
      <c r="T443" s="7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T443" s="19" t="s">
        <v>237</v>
      </c>
      <c r="AU443" s="19" t="s">
        <v>89</v>
      </c>
    </row>
    <row r="444" s="2" customFormat="1">
      <c r="A444" s="38"/>
      <c r="B444" s="39"/>
      <c r="C444" s="38"/>
      <c r="D444" s="199" t="s">
        <v>397</v>
      </c>
      <c r="E444" s="38"/>
      <c r="F444" s="200" t="s">
        <v>902</v>
      </c>
      <c r="G444" s="38"/>
      <c r="H444" s="38"/>
      <c r="I444" s="193"/>
      <c r="J444" s="38"/>
      <c r="K444" s="38"/>
      <c r="L444" s="39"/>
      <c r="M444" s="194"/>
      <c r="N444" s="195"/>
      <c r="O444" s="77"/>
      <c r="P444" s="77"/>
      <c r="Q444" s="77"/>
      <c r="R444" s="77"/>
      <c r="S444" s="77"/>
      <c r="T444" s="7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T444" s="19" t="s">
        <v>397</v>
      </c>
      <c r="AU444" s="19" t="s">
        <v>89</v>
      </c>
    </row>
    <row r="445" s="13" customFormat="1">
      <c r="A445" s="13"/>
      <c r="B445" s="205"/>
      <c r="C445" s="13"/>
      <c r="D445" s="191" t="s">
        <v>519</v>
      </c>
      <c r="E445" s="206" t="s">
        <v>1</v>
      </c>
      <c r="F445" s="207" t="s">
        <v>903</v>
      </c>
      <c r="G445" s="13"/>
      <c r="H445" s="208">
        <v>94.594999999999999</v>
      </c>
      <c r="I445" s="209"/>
      <c r="J445" s="13"/>
      <c r="K445" s="13"/>
      <c r="L445" s="205"/>
      <c r="M445" s="210"/>
      <c r="N445" s="211"/>
      <c r="O445" s="211"/>
      <c r="P445" s="211"/>
      <c r="Q445" s="211"/>
      <c r="R445" s="211"/>
      <c r="S445" s="211"/>
      <c r="T445" s="21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06" t="s">
        <v>519</v>
      </c>
      <c r="AU445" s="206" t="s">
        <v>89</v>
      </c>
      <c r="AV445" s="13" t="s">
        <v>89</v>
      </c>
      <c r="AW445" s="13" t="s">
        <v>35</v>
      </c>
      <c r="AX445" s="13" t="s">
        <v>79</v>
      </c>
      <c r="AY445" s="206" t="s">
        <v>230</v>
      </c>
    </row>
    <row r="446" s="13" customFormat="1">
      <c r="A446" s="13"/>
      <c r="B446" s="205"/>
      <c r="C446" s="13"/>
      <c r="D446" s="191" t="s">
        <v>519</v>
      </c>
      <c r="E446" s="206" t="s">
        <v>1</v>
      </c>
      <c r="F446" s="207" t="s">
        <v>904</v>
      </c>
      <c r="G446" s="13"/>
      <c r="H446" s="208">
        <v>167.01300000000001</v>
      </c>
      <c r="I446" s="209"/>
      <c r="J446" s="13"/>
      <c r="K446" s="13"/>
      <c r="L446" s="205"/>
      <c r="M446" s="210"/>
      <c r="N446" s="211"/>
      <c r="O446" s="211"/>
      <c r="P446" s="211"/>
      <c r="Q446" s="211"/>
      <c r="R446" s="211"/>
      <c r="S446" s="211"/>
      <c r="T446" s="21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06" t="s">
        <v>519</v>
      </c>
      <c r="AU446" s="206" t="s">
        <v>89</v>
      </c>
      <c r="AV446" s="13" t="s">
        <v>89</v>
      </c>
      <c r="AW446" s="13" t="s">
        <v>35</v>
      </c>
      <c r="AX446" s="13" t="s">
        <v>79</v>
      </c>
      <c r="AY446" s="206" t="s">
        <v>230</v>
      </c>
    </row>
    <row r="447" s="13" customFormat="1">
      <c r="A447" s="13"/>
      <c r="B447" s="205"/>
      <c r="C447" s="13"/>
      <c r="D447" s="191" t="s">
        <v>519</v>
      </c>
      <c r="E447" s="206" t="s">
        <v>1</v>
      </c>
      <c r="F447" s="207" t="s">
        <v>905</v>
      </c>
      <c r="G447" s="13"/>
      <c r="H447" s="208">
        <v>141.53999999999999</v>
      </c>
      <c r="I447" s="209"/>
      <c r="J447" s="13"/>
      <c r="K447" s="13"/>
      <c r="L447" s="205"/>
      <c r="M447" s="210"/>
      <c r="N447" s="211"/>
      <c r="O447" s="211"/>
      <c r="P447" s="211"/>
      <c r="Q447" s="211"/>
      <c r="R447" s="211"/>
      <c r="S447" s="211"/>
      <c r="T447" s="21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06" t="s">
        <v>519</v>
      </c>
      <c r="AU447" s="206" t="s">
        <v>89</v>
      </c>
      <c r="AV447" s="13" t="s">
        <v>89</v>
      </c>
      <c r="AW447" s="13" t="s">
        <v>35</v>
      </c>
      <c r="AX447" s="13" t="s">
        <v>79</v>
      </c>
      <c r="AY447" s="206" t="s">
        <v>230</v>
      </c>
    </row>
    <row r="448" s="14" customFormat="1">
      <c r="A448" s="14"/>
      <c r="B448" s="213"/>
      <c r="C448" s="14"/>
      <c r="D448" s="191" t="s">
        <v>519</v>
      </c>
      <c r="E448" s="214" t="s">
        <v>1</v>
      </c>
      <c r="F448" s="215" t="s">
        <v>534</v>
      </c>
      <c r="G448" s="14"/>
      <c r="H448" s="216">
        <v>403.14800000000002</v>
      </c>
      <c r="I448" s="217"/>
      <c r="J448" s="14"/>
      <c r="K448" s="14"/>
      <c r="L448" s="213"/>
      <c r="M448" s="218"/>
      <c r="N448" s="219"/>
      <c r="O448" s="219"/>
      <c r="P448" s="219"/>
      <c r="Q448" s="219"/>
      <c r="R448" s="219"/>
      <c r="S448" s="219"/>
      <c r="T448" s="220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14" t="s">
        <v>519</v>
      </c>
      <c r="AU448" s="214" t="s">
        <v>89</v>
      </c>
      <c r="AV448" s="14" t="s">
        <v>235</v>
      </c>
      <c r="AW448" s="14" t="s">
        <v>35</v>
      </c>
      <c r="AX448" s="14" t="s">
        <v>87</v>
      </c>
      <c r="AY448" s="214" t="s">
        <v>230</v>
      </c>
    </row>
    <row r="449" s="2" customFormat="1" ht="16.5" customHeight="1">
      <c r="A449" s="38"/>
      <c r="B449" s="177"/>
      <c r="C449" s="178" t="s">
        <v>471</v>
      </c>
      <c r="D449" s="178" t="s">
        <v>231</v>
      </c>
      <c r="E449" s="179" t="s">
        <v>906</v>
      </c>
      <c r="F449" s="180" t="s">
        <v>907</v>
      </c>
      <c r="G449" s="181" t="s">
        <v>514</v>
      </c>
      <c r="H449" s="182">
        <v>708.29999999999995</v>
      </c>
      <c r="I449" s="183"/>
      <c r="J449" s="184">
        <f>ROUND(I449*H449,2)</f>
        <v>0</v>
      </c>
      <c r="K449" s="180" t="s">
        <v>515</v>
      </c>
      <c r="L449" s="39"/>
      <c r="M449" s="185" t="s">
        <v>1</v>
      </c>
      <c r="N449" s="186" t="s">
        <v>44</v>
      </c>
      <c r="O449" s="77"/>
      <c r="P449" s="187">
        <f>O449*H449</f>
        <v>0</v>
      </c>
      <c r="Q449" s="187">
        <v>0</v>
      </c>
      <c r="R449" s="187">
        <f>Q449*H449</f>
        <v>0</v>
      </c>
      <c r="S449" s="187">
        <v>0</v>
      </c>
      <c r="T449" s="188">
        <f>S449*H449</f>
        <v>0</v>
      </c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R449" s="189" t="s">
        <v>235</v>
      </c>
      <c r="AT449" s="189" t="s">
        <v>231</v>
      </c>
      <c r="AU449" s="189" t="s">
        <v>89</v>
      </c>
      <c r="AY449" s="19" t="s">
        <v>230</v>
      </c>
      <c r="BE449" s="190">
        <f>IF(N449="základní",J449,0)</f>
        <v>0</v>
      </c>
      <c r="BF449" s="190">
        <f>IF(N449="snížená",J449,0)</f>
        <v>0</v>
      </c>
      <c r="BG449" s="190">
        <f>IF(N449="zákl. přenesená",J449,0)</f>
        <v>0</v>
      </c>
      <c r="BH449" s="190">
        <f>IF(N449="sníž. přenesená",J449,0)</f>
        <v>0</v>
      </c>
      <c r="BI449" s="190">
        <f>IF(N449="nulová",J449,0)</f>
        <v>0</v>
      </c>
      <c r="BJ449" s="19" t="s">
        <v>87</v>
      </c>
      <c r="BK449" s="190">
        <f>ROUND(I449*H449,2)</f>
        <v>0</v>
      </c>
      <c r="BL449" s="19" t="s">
        <v>235</v>
      </c>
      <c r="BM449" s="189" t="s">
        <v>908</v>
      </c>
    </row>
    <row r="450" s="2" customFormat="1">
      <c r="A450" s="38"/>
      <c r="B450" s="39"/>
      <c r="C450" s="38"/>
      <c r="D450" s="191" t="s">
        <v>237</v>
      </c>
      <c r="E450" s="38"/>
      <c r="F450" s="192" t="s">
        <v>909</v>
      </c>
      <c r="G450" s="38"/>
      <c r="H450" s="38"/>
      <c r="I450" s="193"/>
      <c r="J450" s="38"/>
      <c r="K450" s="38"/>
      <c r="L450" s="39"/>
      <c r="M450" s="194"/>
      <c r="N450" s="195"/>
      <c r="O450" s="77"/>
      <c r="P450" s="77"/>
      <c r="Q450" s="77"/>
      <c r="R450" s="77"/>
      <c r="S450" s="77"/>
      <c r="T450" s="7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T450" s="19" t="s">
        <v>237</v>
      </c>
      <c r="AU450" s="19" t="s">
        <v>89</v>
      </c>
    </row>
    <row r="451" s="2" customFormat="1">
      <c r="A451" s="38"/>
      <c r="B451" s="39"/>
      <c r="C451" s="38"/>
      <c r="D451" s="199" t="s">
        <v>397</v>
      </c>
      <c r="E451" s="38"/>
      <c r="F451" s="200" t="s">
        <v>910</v>
      </c>
      <c r="G451" s="38"/>
      <c r="H451" s="38"/>
      <c r="I451" s="193"/>
      <c r="J451" s="38"/>
      <c r="K451" s="38"/>
      <c r="L451" s="39"/>
      <c r="M451" s="194"/>
      <c r="N451" s="195"/>
      <c r="O451" s="77"/>
      <c r="P451" s="77"/>
      <c r="Q451" s="77"/>
      <c r="R451" s="77"/>
      <c r="S451" s="77"/>
      <c r="T451" s="7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T451" s="19" t="s">
        <v>397</v>
      </c>
      <c r="AU451" s="19" t="s">
        <v>89</v>
      </c>
    </row>
    <row r="452" s="13" customFormat="1">
      <c r="A452" s="13"/>
      <c r="B452" s="205"/>
      <c r="C452" s="13"/>
      <c r="D452" s="191" t="s">
        <v>519</v>
      </c>
      <c r="E452" s="206" t="s">
        <v>1</v>
      </c>
      <c r="F452" s="207" t="s">
        <v>911</v>
      </c>
      <c r="G452" s="13"/>
      <c r="H452" s="208">
        <v>708.29999999999995</v>
      </c>
      <c r="I452" s="209"/>
      <c r="J452" s="13"/>
      <c r="K452" s="13"/>
      <c r="L452" s="205"/>
      <c r="M452" s="210"/>
      <c r="N452" s="211"/>
      <c r="O452" s="211"/>
      <c r="P452" s="211"/>
      <c r="Q452" s="211"/>
      <c r="R452" s="211"/>
      <c r="S452" s="211"/>
      <c r="T452" s="21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06" t="s">
        <v>519</v>
      </c>
      <c r="AU452" s="206" t="s">
        <v>89</v>
      </c>
      <c r="AV452" s="13" t="s">
        <v>89</v>
      </c>
      <c r="AW452" s="13" t="s">
        <v>35</v>
      </c>
      <c r="AX452" s="13" t="s">
        <v>87</v>
      </c>
      <c r="AY452" s="206" t="s">
        <v>230</v>
      </c>
    </row>
    <row r="453" s="2" customFormat="1" ht="16.5" customHeight="1">
      <c r="A453" s="38"/>
      <c r="B453" s="177"/>
      <c r="C453" s="178" t="s">
        <v>477</v>
      </c>
      <c r="D453" s="178" t="s">
        <v>231</v>
      </c>
      <c r="E453" s="179" t="s">
        <v>912</v>
      </c>
      <c r="F453" s="180" t="s">
        <v>913</v>
      </c>
      <c r="G453" s="181" t="s">
        <v>514</v>
      </c>
      <c r="H453" s="182">
        <v>869</v>
      </c>
      <c r="I453" s="183"/>
      <c r="J453" s="184">
        <f>ROUND(I453*H453,2)</f>
        <v>0</v>
      </c>
      <c r="K453" s="180" t="s">
        <v>515</v>
      </c>
      <c r="L453" s="39"/>
      <c r="M453" s="185" t="s">
        <v>1</v>
      </c>
      <c r="N453" s="186" t="s">
        <v>44</v>
      </c>
      <c r="O453" s="77"/>
      <c r="P453" s="187">
        <f>O453*H453</f>
        <v>0</v>
      </c>
      <c r="Q453" s="187">
        <v>0</v>
      </c>
      <c r="R453" s="187">
        <f>Q453*H453</f>
        <v>0</v>
      </c>
      <c r="S453" s="187">
        <v>0</v>
      </c>
      <c r="T453" s="188">
        <f>S453*H453</f>
        <v>0</v>
      </c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R453" s="189" t="s">
        <v>235</v>
      </c>
      <c r="AT453" s="189" t="s">
        <v>231</v>
      </c>
      <c r="AU453" s="189" t="s">
        <v>89</v>
      </c>
      <c r="AY453" s="19" t="s">
        <v>230</v>
      </c>
      <c r="BE453" s="190">
        <f>IF(N453="základní",J453,0)</f>
        <v>0</v>
      </c>
      <c r="BF453" s="190">
        <f>IF(N453="snížená",J453,0)</f>
        <v>0</v>
      </c>
      <c r="BG453" s="190">
        <f>IF(N453="zákl. přenesená",J453,0)</f>
        <v>0</v>
      </c>
      <c r="BH453" s="190">
        <f>IF(N453="sníž. přenesená",J453,0)</f>
        <v>0</v>
      </c>
      <c r="BI453" s="190">
        <f>IF(N453="nulová",J453,0)</f>
        <v>0</v>
      </c>
      <c r="BJ453" s="19" t="s">
        <v>87</v>
      </c>
      <c r="BK453" s="190">
        <f>ROUND(I453*H453,2)</f>
        <v>0</v>
      </c>
      <c r="BL453" s="19" t="s">
        <v>235</v>
      </c>
      <c r="BM453" s="189" t="s">
        <v>914</v>
      </c>
    </row>
    <row r="454" s="2" customFormat="1">
      <c r="A454" s="38"/>
      <c r="B454" s="39"/>
      <c r="C454" s="38"/>
      <c r="D454" s="191" t="s">
        <v>237</v>
      </c>
      <c r="E454" s="38"/>
      <c r="F454" s="192" t="s">
        <v>915</v>
      </c>
      <c r="G454" s="38"/>
      <c r="H454" s="38"/>
      <c r="I454" s="193"/>
      <c r="J454" s="38"/>
      <c r="K454" s="38"/>
      <c r="L454" s="39"/>
      <c r="M454" s="194"/>
      <c r="N454" s="195"/>
      <c r="O454" s="77"/>
      <c r="P454" s="77"/>
      <c r="Q454" s="77"/>
      <c r="R454" s="77"/>
      <c r="S454" s="77"/>
      <c r="T454" s="7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T454" s="19" t="s">
        <v>237</v>
      </c>
      <c r="AU454" s="19" t="s">
        <v>89</v>
      </c>
    </row>
    <row r="455" s="2" customFormat="1">
      <c r="A455" s="38"/>
      <c r="B455" s="39"/>
      <c r="C455" s="38"/>
      <c r="D455" s="199" t="s">
        <v>397</v>
      </c>
      <c r="E455" s="38"/>
      <c r="F455" s="200" t="s">
        <v>916</v>
      </c>
      <c r="G455" s="38"/>
      <c r="H455" s="38"/>
      <c r="I455" s="193"/>
      <c r="J455" s="38"/>
      <c r="K455" s="38"/>
      <c r="L455" s="39"/>
      <c r="M455" s="194"/>
      <c r="N455" s="195"/>
      <c r="O455" s="77"/>
      <c r="P455" s="77"/>
      <c r="Q455" s="77"/>
      <c r="R455" s="77"/>
      <c r="S455" s="77"/>
      <c r="T455" s="7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T455" s="19" t="s">
        <v>397</v>
      </c>
      <c r="AU455" s="19" t="s">
        <v>89</v>
      </c>
    </row>
    <row r="456" s="13" customFormat="1">
      <c r="A456" s="13"/>
      <c r="B456" s="205"/>
      <c r="C456" s="13"/>
      <c r="D456" s="191" t="s">
        <v>519</v>
      </c>
      <c r="E456" s="206" t="s">
        <v>1</v>
      </c>
      <c r="F456" s="207" t="s">
        <v>917</v>
      </c>
      <c r="G456" s="13"/>
      <c r="H456" s="208">
        <v>861.5</v>
      </c>
      <c r="I456" s="209"/>
      <c r="J456" s="13"/>
      <c r="K456" s="13"/>
      <c r="L456" s="205"/>
      <c r="M456" s="210"/>
      <c r="N456" s="211"/>
      <c r="O456" s="211"/>
      <c r="P456" s="211"/>
      <c r="Q456" s="211"/>
      <c r="R456" s="211"/>
      <c r="S456" s="211"/>
      <c r="T456" s="21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06" t="s">
        <v>519</v>
      </c>
      <c r="AU456" s="206" t="s">
        <v>89</v>
      </c>
      <c r="AV456" s="13" t="s">
        <v>89</v>
      </c>
      <c r="AW456" s="13" t="s">
        <v>35</v>
      </c>
      <c r="AX456" s="13" t="s">
        <v>79</v>
      </c>
      <c r="AY456" s="206" t="s">
        <v>230</v>
      </c>
    </row>
    <row r="457" s="13" customFormat="1">
      <c r="A457" s="13"/>
      <c r="B457" s="205"/>
      <c r="C457" s="13"/>
      <c r="D457" s="191" t="s">
        <v>519</v>
      </c>
      <c r="E457" s="206" t="s">
        <v>1</v>
      </c>
      <c r="F457" s="207" t="s">
        <v>918</v>
      </c>
      <c r="G457" s="13"/>
      <c r="H457" s="208">
        <v>7.5</v>
      </c>
      <c r="I457" s="209"/>
      <c r="J457" s="13"/>
      <c r="K457" s="13"/>
      <c r="L457" s="205"/>
      <c r="M457" s="210"/>
      <c r="N457" s="211"/>
      <c r="O457" s="211"/>
      <c r="P457" s="211"/>
      <c r="Q457" s="211"/>
      <c r="R457" s="211"/>
      <c r="S457" s="211"/>
      <c r="T457" s="21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06" t="s">
        <v>519</v>
      </c>
      <c r="AU457" s="206" t="s">
        <v>89</v>
      </c>
      <c r="AV457" s="13" t="s">
        <v>89</v>
      </c>
      <c r="AW457" s="13" t="s">
        <v>35</v>
      </c>
      <c r="AX457" s="13" t="s">
        <v>79</v>
      </c>
      <c r="AY457" s="206" t="s">
        <v>230</v>
      </c>
    </row>
    <row r="458" s="14" customFormat="1">
      <c r="A458" s="14"/>
      <c r="B458" s="213"/>
      <c r="C458" s="14"/>
      <c r="D458" s="191" t="s">
        <v>519</v>
      </c>
      <c r="E458" s="214" t="s">
        <v>1</v>
      </c>
      <c r="F458" s="215" t="s">
        <v>534</v>
      </c>
      <c r="G458" s="14"/>
      <c r="H458" s="216">
        <v>869</v>
      </c>
      <c r="I458" s="217"/>
      <c r="J458" s="14"/>
      <c r="K458" s="14"/>
      <c r="L458" s="213"/>
      <c r="M458" s="218"/>
      <c r="N458" s="219"/>
      <c r="O458" s="219"/>
      <c r="P458" s="219"/>
      <c r="Q458" s="219"/>
      <c r="R458" s="219"/>
      <c r="S458" s="219"/>
      <c r="T458" s="220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14" t="s">
        <v>519</v>
      </c>
      <c r="AU458" s="214" t="s">
        <v>89</v>
      </c>
      <c r="AV458" s="14" t="s">
        <v>235</v>
      </c>
      <c r="AW458" s="14" t="s">
        <v>35</v>
      </c>
      <c r="AX458" s="14" t="s">
        <v>87</v>
      </c>
      <c r="AY458" s="214" t="s">
        <v>230</v>
      </c>
    </row>
    <row r="459" s="2" customFormat="1" ht="16.5" customHeight="1">
      <c r="A459" s="38"/>
      <c r="B459" s="177"/>
      <c r="C459" s="178" t="s">
        <v>483</v>
      </c>
      <c r="D459" s="178" t="s">
        <v>231</v>
      </c>
      <c r="E459" s="179" t="s">
        <v>919</v>
      </c>
      <c r="F459" s="180" t="s">
        <v>920</v>
      </c>
      <c r="G459" s="181" t="s">
        <v>514</v>
      </c>
      <c r="H459" s="182">
        <v>1569.8</v>
      </c>
      <c r="I459" s="183"/>
      <c r="J459" s="184">
        <f>ROUND(I459*H459,2)</f>
        <v>0</v>
      </c>
      <c r="K459" s="180" t="s">
        <v>515</v>
      </c>
      <c r="L459" s="39"/>
      <c r="M459" s="185" t="s">
        <v>1</v>
      </c>
      <c r="N459" s="186" t="s">
        <v>44</v>
      </c>
      <c r="O459" s="77"/>
      <c r="P459" s="187">
        <f>O459*H459</f>
        <v>0</v>
      </c>
      <c r="Q459" s="187">
        <v>0</v>
      </c>
      <c r="R459" s="187">
        <f>Q459*H459</f>
        <v>0</v>
      </c>
      <c r="S459" s="187">
        <v>0</v>
      </c>
      <c r="T459" s="188">
        <f>S459*H459</f>
        <v>0</v>
      </c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R459" s="189" t="s">
        <v>235</v>
      </c>
      <c r="AT459" s="189" t="s">
        <v>231</v>
      </c>
      <c r="AU459" s="189" t="s">
        <v>89</v>
      </c>
      <c r="AY459" s="19" t="s">
        <v>230</v>
      </c>
      <c r="BE459" s="190">
        <f>IF(N459="základní",J459,0)</f>
        <v>0</v>
      </c>
      <c r="BF459" s="190">
        <f>IF(N459="snížená",J459,0)</f>
        <v>0</v>
      </c>
      <c r="BG459" s="190">
        <f>IF(N459="zákl. přenesená",J459,0)</f>
        <v>0</v>
      </c>
      <c r="BH459" s="190">
        <f>IF(N459="sníž. přenesená",J459,0)</f>
        <v>0</v>
      </c>
      <c r="BI459" s="190">
        <f>IF(N459="nulová",J459,0)</f>
        <v>0</v>
      </c>
      <c r="BJ459" s="19" t="s">
        <v>87</v>
      </c>
      <c r="BK459" s="190">
        <f>ROUND(I459*H459,2)</f>
        <v>0</v>
      </c>
      <c r="BL459" s="19" t="s">
        <v>235</v>
      </c>
      <c r="BM459" s="189" t="s">
        <v>921</v>
      </c>
    </row>
    <row r="460" s="2" customFormat="1">
      <c r="A460" s="38"/>
      <c r="B460" s="39"/>
      <c r="C460" s="38"/>
      <c r="D460" s="191" t="s">
        <v>237</v>
      </c>
      <c r="E460" s="38"/>
      <c r="F460" s="192" t="s">
        <v>922</v>
      </c>
      <c r="G460" s="38"/>
      <c r="H460" s="38"/>
      <c r="I460" s="193"/>
      <c r="J460" s="38"/>
      <c r="K460" s="38"/>
      <c r="L460" s="39"/>
      <c r="M460" s="194"/>
      <c r="N460" s="195"/>
      <c r="O460" s="77"/>
      <c r="P460" s="77"/>
      <c r="Q460" s="77"/>
      <c r="R460" s="77"/>
      <c r="S460" s="77"/>
      <c r="T460" s="7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T460" s="19" t="s">
        <v>237</v>
      </c>
      <c r="AU460" s="19" t="s">
        <v>89</v>
      </c>
    </row>
    <row r="461" s="2" customFormat="1">
      <c r="A461" s="38"/>
      <c r="B461" s="39"/>
      <c r="C461" s="38"/>
      <c r="D461" s="199" t="s">
        <v>397</v>
      </c>
      <c r="E461" s="38"/>
      <c r="F461" s="200" t="s">
        <v>923</v>
      </c>
      <c r="G461" s="38"/>
      <c r="H461" s="38"/>
      <c r="I461" s="193"/>
      <c r="J461" s="38"/>
      <c r="K461" s="38"/>
      <c r="L461" s="39"/>
      <c r="M461" s="194"/>
      <c r="N461" s="195"/>
      <c r="O461" s="77"/>
      <c r="P461" s="77"/>
      <c r="Q461" s="77"/>
      <c r="R461" s="77"/>
      <c r="S461" s="77"/>
      <c r="T461" s="7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T461" s="19" t="s">
        <v>397</v>
      </c>
      <c r="AU461" s="19" t="s">
        <v>89</v>
      </c>
    </row>
    <row r="462" s="13" customFormat="1">
      <c r="A462" s="13"/>
      <c r="B462" s="205"/>
      <c r="C462" s="13"/>
      <c r="D462" s="191" t="s">
        <v>519</v>
      </c>
      <c r="E462" s="206" t="s">
        <v>1</v>
      </c>
      <c r="F462" s="207" t="s">
        <v>924</v>
      </c>
      <c r="G462" s="13"/>
      <c r="H462" s="208">
        <v>708.29999999999995</v>
      </c>
      <c r="I462" s="209"/>
      <c r="J462" s="13"/>
      <c r="K462" s="13"/>
      <c r="L462" s="205"/>
      <c r="M462" s="210"/>
      <c r="N462" s="211"/>
      <c r="O462" s="211"/>
      <c r="P462" s="211"/>
      <c r="Q462" s="211"/>
      <c r="R462" s="211"/>
      <c r="S462" s="211"/>
      <c r="T462" s="212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06" t="s">
        <v>519</v>
      </c>
      <c r="AU462" s="206" t="s">
        <v>89</v>
      </c>
      <c r="AV462" s="13" t="s">
        <v>89</v>
      </c>
      <c r="AW462" s="13" t="s">
        <v>35</v>
      </c>
      <c r="AX462" s="13" t="s">
        <v>79</v>
      </c>
      <c r="AY462" s="206" t="s">
        <v>230</v>
      </c>
    </row>
    <row r="463" s="13" customFormat="1">
      <c r="A463" s="13"/>
      <c r="B463" s="205"/>
      <c r="C463" s="13"/>
      <c r="D463" s="191" t="s">
        <v>519</v>
      </c>
      <c r="E463" s="206" t="s">
        <v>1</v>
      </c>
      <c r="F463" s="207" t="s">
        <v>917</v>
      </c>
      <c r="G463" s="13"/>
      <c r="H463" s="208">
        <v>861.5</v>
      </c>
      <c r="I463" s="209"/>
      <c r="J463" s="13"/>
      <c r="K463" s="13"/>
      <c r="L463" s="205"/>
      <c r="M463" s="210"/>
      <c r="N463" s="211"/>
      <c r="O463" s="211"/>
      <c r="P463" s="211"/>
      <c r="Q463" s="211"/>
      <c r="R463" s="211"/>
      <c r="S463" s="211"/>
      <c r="T463" s="21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06" t="s">
        <v>519</v>
      </c>
      <c r="AU463" s="206" t="s">
        <v>89</v>
      </c>
      <c r="AV463" s="13" t="s">
        <v>89</v>
      </c>
      <c r="AW463" s="13" t="s">
        <v>35</v>
      </c>
      <c r="AX463" s="13" t="s">
        <v>79</v>
      </c>
      <c r="AY463" s="206" t="s">
        <v>230</v>
      </c>
    </row>
    <row r="464" s="14" customFormat="1">
      <c r="A464" s="14"/>
      <c r="B464" s="213"/>
      <c r="C464" s="14"/>
      <c r="D464" s="191" t="s">
        <v>519</v>
      </c>
      <c r="E464" s="214" t="s">
        <v>1</v>
      </c>
      <c r="F464" s="215" t="s">
        <v>534</v>
      </c>
      <c r="G464" s="14"/>
      <c r="H464" s="216">
        <v>1569.8</v>
      </c>
      <c r="I464" s="217"/>
      <c r="J464" s="14"/>
      <c r="K464" s="14"/>
      <c r="L464" s="213"/>
      <c r="M464" s="218"/>
      <c r="N464" s="219"/>
      <c r="O464" s="219"/>
      <c r="P464" s="219"/>
      <c r="Q464" s="219"/>
      <c r="R464" s="219"/>
      <c r="S464" s="219"/>
      <c r="T464" s="220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14" t="s">
        <v>519</v>
      </c>
      <c r="AU464" s="214" t="s">
        <v>89</v>
      </c>
      <c r="AV464" s="14" t="s">
        <v>235</v>
      </c>
      <c r="AW464" s="14" t="s">
        <v>35</v>
      </c>
      <c r="AX464" s="14" t="s">
        <v>87</v>
      </c>
      <c r="AY464" s="214" t="s">
        <v>230</v>
      </c>
    </row>
    <row r="465" s="2" customFormat="1" ht="16.5" customHeight="1">
      <c r="A465" s="38"/>
      <c r="B465" s="177"/>
      <c r="C465" s="178" t="s">
        <v>488</v>
      </c>
      <c r="D465" s="178" t="s">
        <v>231</v>
      </c>
      <c r="E465" s="179" t="s">
        <v>925</v>
      </c>
      <c r="F465" s="180" t="s">
        <v>926</v>
      </c>
      <c r="G465" s="181" t="s">
        <v>514</v>
      </c>
      <c r="H465" s="182">
        <v>876.5</v>
      </c>
      <c r="I465" s="183"/>
      <c r="J465" s="184">
        <f>ROUND(I465*H465,2)</f>
        <v>0</v>
      </c>
      <c r="K465" s="180" t="s">
        <v>515</v>
      </c>
      <c r="L465" s="39"/>
      <c r="M465" s="185" t="s">
        <v>1</v>
      </c>
      <c r="N465" s="186" t="s">
        <v>44</v>
      </c>
      <c r="O465" s="77"/>
      <c r="P465" s="187">
        <f>O465*H465</f>
        <v>0</v>
      </c>
      <c r="Q465" s="187">
        <v>0</v>
      </c>
      <c r="R465" s="187">
        <f>Q465*H465</f>
        <v>0</v>
      </c>
      <c r="S465" s="187">
        <v>0</v>
      </c>
      <c r="T465" s="188">
        <f>S465*H465</f>
        <v>0</v>
      </c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R465" s="189" t="s">
        <v>235</v>
      </c>
      <c r="AT465" s="189" t="s">
        <v>231</v>
      </c>
      <c r="AU465" s="189" t="s">
        <v>89</v>
      </c>
      <c r="AY465" s="19" t="s">
        <v>230</v>
      </c>
      <c r="BE465" s="190">
        <f>IF(N465="základní",J465,0)</f>
        <v>0</v>
      </c>
      <c r="BF465" s="190">
        <f>IF(N465="snížená",J465,0)</f>
        <v>0</v>
      </c>
      <c r="BG465" s="190">
        <f>IF(N465="zákl. přenesená",J465,0)</f>
        <v>0</v>
      </c>
      <c r="BH465" s="190">
        <f>IF(N465="sníž. přenesená",J465,0)</f>
        <v>0</v>
      </c>
      <c r="BI465" s="190">
        <f>IF(N465="nulová",J465,0)</f>
        <v>0</v>
      </c>
      <c r="BJ465" s="19" t="s">
        <v>87</v>
      </c>
      <c r="BK465" s="190">
        <f>ROUND(I465*H465,2)</f>
        <v>0</v>
      </c>
      <c r="BL465" s="19" t="s">
        <v>235</v>
      </c>
      <c r="BM465" s="189" t="s">
        <v>927</v>
      </c>
    </row>
    <row r="466" s="2" customFormat="1">
      <c r="A466" s="38"/>
      <c r="B466" s="39"/>
      <c r="C466" s="38"/>
      <c r="D466" s="191" t="s">
        <v>237</v>
      </c>
      <c r="E466" s="38"/>
      <c r="F466" s="192" t="s">
        <v>928</v>
      </c>
      <c r="G466" s="38"/>
      <c r="H466" s="38"/>
      <c r="I466" s="193"/>
      <c r="J466" s="38"/>
      <c r="K466" s="38"/>
      <c r="L466" s="39"/>
      <c r="M466" s="194"/>
      <c r="N466" s="195"/>
      <c r="O466" s="77"/>
      <c r="P466" s="77"/>
      <c r="Q466" s="77"/>
      <c r="R466" s="77"/>
      <c r="S466" s="77"/>
      <c r="T466" s="7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T466" s="19" t="s">
        <v>237</v>
      </c>
      <c r="AU466" s="19" t="s">
        <v>89</v>
      </c>
    </row>
    <row r="467" s="2" customFormat="1">
      <c r="A467" s="38"/>
      <c r="B467" s="39"/>
      <c r="C467" s="38"/>
      <c r="D467" s="199" t="s">
        <v>397</v>
      </c>
      <c r="E467" s="38"/>
      <c r="F467" s="200" t="s">
        <v>929</v>
      </c>
      <c r="G467" s="38"/>
      <c r="H467" s="38"/>
      <c r="I467" s="193"/>
      <c r="J467" s="38"/>
      <c r="K467" s="38"/>
      <c r="L467" s="39"/>
      <c r="M467" s="194"/>
      <c r="N467" s="195"/>
      <c r="O467" s="77"/>
      <c r="P467" s="77"/>
      <c r="Q467" s="77"/>
      <c r="R467" s="77"/>
      <c r="S467" s="77"/>
      <c r="T467" s="7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T467" s="19" t="s">
        <v>397</v>
      </c>
      <c r="AU467" s="19" t="s">
        <v>89</v>
      </c>
    </row>
    <row r="468" s="13" customFormat="1">
      <c r="A468" s="13"/>
      <c r="B468" s="205"/>
      <c r="C468" s="13"/>
      <c r="D468" s="191" t="s">
        <v>519</v>
      </c>
      <c r="E468" s="206" t="s">
        <v>1</v>
      </c>
      <c r="F468" s="207" t="s">
        <v>930</v>
      </c>
      <c r="G468" s="13"/>
      <c r="H468" s="208">
        <v>876.5</v>
      </c>
      <c r="I468" s="209"/>
      <c r="J468" s="13"/>
      <c r="K468" s="13"/>
      <c r="L468" s="205"/>
      <c r="M468" s="210"/>
      <c r="N468" s="211"/>
      <c r="O468" s="211"/>
      <c r="P468" s="211"/>
      <c r="Q468" s="211"/>
      <c r="R468" s="211"/>
      <c r="S468" s="211"/>
      <c r="T468" s="21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06" t="s">
        <v>519</v>
      </c>
      <c r="AU468" s="206" t="s">
        <v>89</v>
      </c>
      <c r="AV468" s="13" t="s">
        <v>89</v>
      </c>
      <c r="AW468" s="13" t="s">
        <v>35</v>
      </c>
      <c r="AX468" s="13" t="s">
        <v>87</v>
      </c>
      <c r="AY468" s="206" t="s">
        <v>230</v>
      </c>
    </row>
    <row r="469" s="2" customFormat="1" ht="16.5" customHeight="1">
      <c r="A469" s="38"/>
      <c r="B469" s="177"/>
      <c r="C469" s="178" t="s">
        <v>494</v>
      </c>
      <c r="D469" s="178" t="s">
        <v>231</v>
      </c>
      <c r="E469" s="179" t="s">
        <v>931</v>
      </c>
      <c r="F469" s="180" t="s">
        <v>932</v>
      </c>
      <c r="G469" s="181" t="s">
        <v>514</v>
      </c>
      <c r="H469" s="182">
        <v>1592.3</v>
      </c>
      <c r="I469" s="183"/>
      <c r="J469" s="184">
        <f>ROUND(I469*H469,2)</f>
        <v>0</v>
      </c>
      <c r="K469" s="180" t="s">
        <v>515</v>
      </c>
      <c r="L469" s="39"/>
      <c r="M469" s="185" t="s">
        <v>1</v>
      </c>
      <c r="N469" s="186" t="s">
        <v>44</v>
      </c>
      <c r="O469" s="77"/>
      <c r="P469" s="187">
        <f>O469*H469</f>
        <v>0</v>
      </c>
      <c r="Q469" s="187">
        <v>0</v>
      </c>
      <c r="R469" s="187">
        <f>Q469*H469</f>
        <v>0</v>
      </c>
      <c r="S469" s="187">
        <v>0</v>
      </c>
      <c r="T469" s="188">
        <f>S469*H469</f>
        <v>0</v>
      </c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R469" s="189" t="s">
        <v>235</v>
      </c>
      <c r="AT469" s="189" t="s">
        <v>231</v>
      </c>
      <c r="AU469" s="189" t="s">
        <v>89</v>
      </c>
      <c r="AY469" s="19" t="s">
        <v>230</v>
      </c>
      <c r="BE469" s="190">
        <f>IF(N469="základní",J469,0)</f>
        <v>0</v>
      </c>
      <c r="BF469" s="190">
        <f>IF(N469="snížená",J469,0)</f>
        <v>0</v>
      </c>
      <c r="BG469" s="190">
        <f>IF(N469="zákl. přenesená",J469,0)</f>
        <v>0</v>
      </c>
      <c r="BH469" s="190">
        <f>IF(N469="sníž. přenesená",J469,0)</f>
        <v>0</v>
      </c>
      <c r="BI469" s="190">
        <f>IF(N469="nulová",J469,0)</f>
        <v>0</v>
      </c>
      <c r="BJ469" s="19" t="s">
        <v>87</v>
      </c>
      <c r="BK469" s="190">
        <f>ROUND(I469*H469,2)</f>
        <v>0</v>
      </c>
      <c r="BL469" s="19" t="s">
        <v>235</v>
      </c>
      <c r="BM469" s="189" t="s">
        <v>933</v>
      </c>
    </row>
    <row r="470" s="2" customFormat="1">
      <c r="A470" s="38"/>
      <c r="B470" s="39"/>
      <c r="C470" s="38"/>
      <c r="D470" s="191" t="s">
        <v>237</v>
      </c>
      <c r="E470" s="38"/>
      <c r="F470" s="192" t="s">
        <v>934</v>
      </c>
      <c r="G470" s="38"/>
      <c r="H470" s="38"/>
      <c r="I470" s="193"/>
      <c r="J470" s="38"/>
      <c r="K470" s="38"/>
      <c r="L470" s="39"/>
      <c r="M470" s="194"/>
      <c r="N470" s="195"/>
      <c r="O470" s="77"/>
      <c r="P470" s="77"/>
      <c r="Q470" s="77"/>
      <c r="R470" s="77"/>
      <c r="S470" s="77"/>
      <c r="T470" s="7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T470" s="19" t="s">
        <v>237</v>
      </c>
      <c r="AU470" s="19" t="s">
        <v>89</v>
      </c>
    </row>
    <row r="471" s="2" customFormat="1">
      <c r="A471" s="38"/>
      <c r="B471" s="39"/>
      <c r="C471" s="38"/>
      <c r="D471" s="199" t="s">
        <v>397</v>
      </c>
      <c r="E471" s="38"/>
      <c r="F471" s="200" t="s">
        <v>935</v>
      </c>
      <c r="G471" s="38"/>
      <c r="H471" s="38"/>
      <c r="I471" s="193"/>
      <c r="J471" s="38"/>
      <c r="K471" s="38"/>
      <c r="L471" s="39"/>
      <c r="M471" s="194"/>
      <c r="N471" s="195"/>
      <c r="O471" s="77"/>
      <c r="P471" s="77"/>
      <c r="Q471" s="77"/>
      <c r="R471" s="77"/>
      <c r="S471" s="77"/>
      <c r="T471" s="7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T471" s="19" t="s">
        <v>397</v>
      </c>
      <c r="AU471" s="19" t="s">
        <v>89</v>
      </c>
    </row>
    <row r="472" s="13" customFormat="1">
      <c r="A472" s="13"/>
      <c r="B472" s="205"/>
      <c r="C472" s="13"/>
      <c r="D472" s="191" t="s">
        <v>519</v>
      </c>
      <c r="E472" s="206" t="s">
        <v>1</v>
      </c>
      <c r="F472" s="207" t="s">
        <v>911</v>
      </c>
      <c r="G472" s="13"/>
      <c r="H472" s="208">
        <v>708.29999999999995</v>
      </c>
      <c r="I472" s="209"/>
      <c r="J472" s="13"/>
      <c r="K472" s="13"/>
      <c r="L472" s="205"/>
      <c r="M472" s="210"/>
      <c r="N472" s="211"/>
      <c r="O472" s="211"/>
      <c r="P472" s="211"/>
      <c r="Q472" s="211"/>
      <c r="R472" s="211"/>
      <c r="S472" s="211"/>
      <c r="T472" s="212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06" t="s">
        <v>519</v>
      </c>
      <c r="AU472" s="206" t="s">
        <v>89</v>
      </c>
      <c r="AV472" s="13" t="s">
        <v>89</v>
      </c>
      <c r="AW472" s="13" t="s">
        <v>35</v>
      </c>
      <c r="AX472" s="13" t="s">
        <v>79</v>
      </c>
      <c r="AY472" s="206" t="s">
        <v>230</v>
      </c>
    </row>
    <row r="473" s="13" customFormat="1">
      <c r="A473" s="13"/>
      <c r="B473" s="205"/>
      <c r="C473" s="13"/>
      <c r="D473" s="191" t="s">
        <v>519</v>
      </c>
      <c r="E473" s="206" t="s">
        <v>1</v>
      </c>
      <c r="F473" s="207" t="s">
        <v>936</v>
      </c>
      <c r="G473" s="13"/>
      <c r="H473" s="208">
        <v>884</v>
      </c>
      <c r="I473" s="209"/>
      <c r="J473" s="13"/>
      <c r="K473" s="13"/>
      <c r="L473" s="205"/>
      <c r="M473" s="210"/>
      <c r="N473" s="211"/>
      <c r="O473" s="211"/>
      <c r="P473" s="211"/>
      <c r="Q473" s="211"/>
      <c r="R473" s="211"/>
      <c r="S473" s="211"/>
      <c r="T473" s="21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06" t="s">
        <v>519</v>
      </c>
      <c r="AU473" s="206" t="s">
        <v>89</v>
      </c>
      <c r="AV473" s="13" t="s">
        <v>89</v>
      </c>
      <c r="AW473" s="13" t="s">
        <v>35</v>
      </c>
      <c r="AX473" s="13" t="s">
        <v>79</v>
      </c>
      <c r="AY473" s="206" t="s">
        <v>230</v>
      </c>
    </row>
    <row r="474" s="14" customFormat="1">
      <c r="A474" s="14"/>
      <c r="B474" s="213"/>
      <c r="C474" s="14"/>
      <c r="D474" s="191" t="s">
        <v>519</v>
      </c>
      <c r="E474" s="214" t="s">
        <v>1</v>
      </c>
      <c r="F474" s="215" t="s">
        <v>534</v>
      </c>
      <c r="G474" s="14"/>
      <c r="H474" s="216">
        <v>1592.3</v>
      </c>
      <c r="I474" s="217"/>
      <c r="J474" s="14"/>
      <c r="K474" s="14"/>
      <c r="L474" s="213"/>
      <c r="M474" s="218"/>
      <c r="N474" s="219"/>
      <c r="O474" s="219"/>
      <c r="P474" s="219"/>
      <c r="Q474" s="219"/>
      <c r="R474" s="219"/>
      <c r="S474" s="219"/>
      <c r="T474" s="220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14" t="s">
        <v>519</v>
      </c>
      <c r="AU474" s="214" t="s">
        <v>89</v>
      </c>
      <c r="AV474" s="14" t="s">
        <v>235</v>
      </c>
      <c r="AW474" s="14" t="s">
        <v>35</v>
      </c>
      <c r="AX474" s="14" t="s">
        <v>87</v>
      </c>
      <c r="AY474" s="214" t="s">
        <v>230</v>
      </c>
    </row>
    <row r="475" s="2" customFormat="1" ht="16.5" customHeight="1">
      <c r="A475" s="38"/>
      <c r="B475" s="177"/>
      <c r="C475" s="178" t="s">
        <v>937</v>
      </c>
      <c r="D475" s="178" t="s">
        <v>231</v>
      </c>
      <c r="E475" s="179" t="s">
        <v>938</v>
      </c>
      <c r="F475" s="180" t="s">
        <v>939</v>
      </c>
      <c r="G475" s="181" t="s">
        <v>514</v>
      </c>
      <c r="H475" s="182">
        <v>876.5</v>
      </c>
      <c r="I475" s="183"/>
      <c r="J475" s="184">
        <f>ROUND(I475*H475,2)</f>
        <v>0</v>
      </c>
      <c r="K475" s="180" t="s">
        <v>515</v>
      </c>
      <c r="L475" s="39"/>
      <c r="M475" s="185" t="s">
        <v>1</v>
      </c>
      <c r="N475" s="186" t="s">
        <v>44</v>
      </c>
      <c r="O475" s="77"/>
      <c r="P475" s="187">
        <f>O475*H475</f>
        <v>0</v>
      </c>
      <c r="Q475" s="187">
        <v>0</v>
      </c>
      <c r="R475" s="187">
        <f>Q475*H475</f>
        <v>0</v>
      </c>
      <c r="S475" s="187">
        <v>0</v>
      </c>
      <c r="T475" s="188">
        <f>S475*H475</f>
        <v>0</v>
      </c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R475" s="189" t="s">
        <v>235</v>
      </c>
      <c r="AT475" s="189" t="s">
        <v>231</v>
      </c>
      <c r="AU475" s="189" t="s">
        <v>89</v>
      </c>
      <c r="AY475" s="19" t="s">
        <v>230</v>
      </c>
      <c r="BE475" s="190">
        <f>IF(N475="základní",J475,0)</f>
        <v>0</v>
      </c>
      <c r="BF475" s="190">
        <f>IF(N475="snížená",J475,0)</f>
        <v>0</v>
      </c>
      <c r="BG475" s="190">
        <f>IF(N475="zákl. přenesená",J475,0)</f>
        <v>0</v>
      </c>
      <c r="BH475" s="190">
        <f>IF(N475="sníž. přenesená",J475,0)</f>
        <v>0</v>
      </c>
      <c r="BI475" s="190">
        <f>IF(N475="nulová",J475,0)</f>
        <v>0</v>
      </c>
      <c r="BJ475" s="19" t="s">
        <v>87</v>
      </c>
      <c r="BK475" s="190">
        <f>ROUND(I475*H475,2)</f>
        <v>0</v>
      </c>
      <c r="BL475" s="19" t="s">
        <v>235</v>
      </c>
      <c r="BM475" s="189" t="s">
        <v>940</v>
      </c>
    </row>
    <row r="476" s="2" customFormat="1">
      <c r="A476" s="38"/>
      <c r="B476" s="39"/>
      <c r="C476" s="38"/>
      <c r="D476" s="191" t="s">
        <v>237</v>
      </c>
      <c r="E476" s="38"/>
      <c r="F476" s="192" t="s">
        <v>941</v>
      </c>
      <c r="G476" s="38"/>
      <c r="H476" s="38"/>
      <c r="I476" s="193"/>
      <c r="J476" s="38"/>
      <c r="K476" s="38"/>
      <c r="L476" s="39"/>
      <c r="M476" s="194"/>
      <c r="N476" s="195"/>
      <c r="O476" s="77"/>
      <c r="P476" s="77"/>
      <c r="Q476" s="77"/>
      <c r="R476" s="77"/>
      <c r="S476" s="77"/>
      <c r="T476" s="7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T476" s="19" t="s">
        <v>237</v>
      </c>
      <c r="AU476" s="19" t="s">
        <v>89</v>
      </c>
    </row>
    <row r="477" s="2" customFormat="1">
      <c r="A477" s="38"/>
      <c r="B477" s="39"/>
      <c r="C477" s="38"/>
      <c r="D477" s="199" t="s">
        <v>397</v>
      </c>
      <c r="E477" s="38"/>
      <c r="F477" s="200" t="s">
        <v>942</v>
      </c>
      <c r="G477" s="38"/>
      <c r="H477" s="38"/>
      <c r="I477" s="193"/>
      <c r="J477" s="38"/>
      <c r="K477" s="38"/>
      <c r="L477" s="39"/>
      <c r="M477" s="194"/>
      <c r="N477" s="195"/>
      <c r="O477" s="77"/>
      <c r="P477" s="77"/>
      <c r="Q477" s="77"/>
      <c r="R477" s="77"/>
      <c r="S477" s="77"/>
      <c r="T477" s="7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T477" s="19" t="s">
        <v>397</v>
      </c>
      <c r="AU477" s="19" t="s">
        <v>89</v>
      </c>
    </row>
    <row r="478" s="13" customFormat="1">
      <c r="A478" s="13"/>
      <c r="B478" s="205"/>
      <c r="C478" s="13"/>
      <c r="D478" s="191" t="s">
        <v>519</v>
      </c>
      <c r="E478" s="206" t="s">
        <v>1</v>
      </c>
      <c r="F478" s="207" t="s">
        <v>917</v>
      </c>
      <c r="G478" s="13"/>
      <c r="H478" s="208">
        <v>861.5</v>
      </c>
      <c r="I478" s="209"/>
      <c r="J478" s="13"/>
      <c r="K478" s="13"/>
      <c r="L478" s="205"/>
      <c r="M478" s="210"/>
      <c r="N478" s="211"/>
      <c r="O478" s="211"/>
      <c r="P478" s="211"/>
      <c r="Q478" s="211"/>
      <c r="R478" s="211"/>
      <c r="S478" s="211"/>
      <c r="T478" s="21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06" t="s">
        <v>519</v>
      </c>
      <c r="AU478" s="206" t="s">
        <v>89</v>
      </c>
      <c r="AV478" s="13" t="s">
        <v>89</v>
      </c>
      <c r="AW478" s="13" t="s">
        <v>35</v>
      </c>
      <c r="AX478" s="13" t="s">
        <v>79</v>
      </c>
      <c r="AY478" s="206" t="s">
        <v>230</v>
      </c>
    </row>
    <row r="479" s="13" customFormat="1">
      <c r="A479" s="13"/>
      <c r="B479" s="205"/>
      <c r="C479" s="13"/>
      <c r="D479" s="191" t="s">
        <v>519</v>
      </c>
      <c r="E479" s="206" t="s">
        <v>1</v>
      </c>
      <c r="F479" s="207" t="s">
        <v>943</v>
      </c>
      <c r="G479" s="13"/>
      <c r="H479" s="208">
        <v>15</v>
      </c>
      <c r="I479" s="209"/>
      <c r="J479" s="13"/>
      <c r="K479" s="13"/>
      <c r="L479" s="205"/>
      <c r="M479" s="210"/>
      <c r="N479" s="211"/>
      <c r="O479" s="211"/>
      <c r="P479" s="211"/>
      <c r="Q479" s="211"/>
      <c r="R479" s="211"/>
      <c r="S479" s="211"/>
      <c r="T479" s="21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06" t="s">
        <v>519</v>
      </c>
      <c r="AU479" s="206" t="s">
        <v>89</v>
      </c>
      <c r="AV479" s="13" t="s">
        <v>89</v>
      </c>
      <c r="AW479" s="13" t="s">
        <v>35</v>
      </c>
      <c r="AX479" s="13" t="s">
        <v>79</v>
      </c>
      <c r="AY479" s="206" t="s">
        <v>230</v>
      </c>
    </row>
    <row r="480" s="14" customFormat="1">
      <c r="A480" s="14"/>
      <c r="B480" s="213"/>
      <c r="C480" s="14"/>
      <c r="D480" s="191" t="s">
        <v>519</v>
      </c>
      <c r="E480" s="214" t="s">
        <v>1</v>
      </c>
      <c r="F480" s="215" t="s">
        <v>534</v>
      </c>
      <c r="G480" s="14"/>
      <c r="H480" s="216">
        <v>876.5</v>
      </c>
      <c r="I480" s="217"/>
      <c r="J480" s="14"/>
      <c r="K480" s="14"/>
      <c r="L480" s="213"/>
      <c r="M480" s="218"/>
      <c r="N480" s="219"/>
      <c r="O480" s="219"/>
      <c r="P480" s="219"/>
      <c r="Q480" s="219"/>
      <c r="R480" s="219"/>
      <c r="S480" s="219"/>
      <c r="T480" s="220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14" t="s">
        <v>519</v>
      </c>
      <c r="AU480" s="214" t="s">
        <v>89</v>
      </c>
      <c r="AV480" s="14" t="s">
        <v>235</v>
      </c>
      <c r="AW480" s="14" t="s">
        <v>35</v>
      </c>
      <c r="AX480" s="14" t="s">
        <v>87</v>
      </c>
      <c r="AY480" s="214" t="s">
        <v>230</v>
      </c>
    </row>
    <row r="481" s="2" customFormat="1" ht="16.5" customHeight="1">
      <c r="A481" s="38"/>
      <c r="B481" s="177"/>
      <c r="C481" s="178" t="s">
        <v>944</v>
      </c>
      <c r="D481" s="178" t="s">
        <v>231</v>
      </c>
      <c r="E481" s="179" t="s">
        <v>945</v>
      </c>
      <c r="F481" s="180" t="s">
        <v>946</v>
      </c>
      <c r="G481" s="181" t="s">
        <v>514</v>
      </c>
      <c r="H481" s="182">
        <v>708.29999999999995</v>
      </c>
      <c r="I481" s="183"/>
      <c r="J481" s="184">
        <f>ROUND(I481*H481,2)</f>
        <v>0</v>
      </c>
      <c r="K481" s="180" t="s">
        <v>515</v>
      </c>
      <c r="L481" s="39"/>
      <c r="M481" s="185" t="s">
        <v>1</v>
      </c>
      <c r="N481" s="186" t="s">
        <v>44</v>
      </c>
      <c r="O481" s="77"/>
      <c r="P481" s="187">
        <f>O481*H481</f>
        <v>0</v>
      </c>
      <c r="Q481" s="187">
        <v>0</v>
      </c>
      <c r="R481" s="187">
        <f>Q481*H481</f>
        <v>0</v>
      </c>
      <c r="S481" s="187">
        <v>0</v>
      </c>
      <c r="T481" s="188">
        <f>S481*H481</f>
        <v>0</v>
      </c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R481" s="189" t="s">
        <v>235</v>
      </c>
      <c r="AT481" s="189" t="s">
        <v>231</v>
      </c>
      <c r="AU481" s="189" t="s">
        <v>89</v>
      </c>
      <c r="AY481" s="19" t="s">
        <v>230</v>
      </c>
      <c r="BE481" s="190">
        <f>IF(N481="základní",J481,0)</f>
        <v>0</v>
      </c>
      <c r="BF481" s="190">
        <f>IF(N481="snížená",J481,0)</f>
        <v>0</v>
      </c>
      <c r="BG481" s="190">
        <f>IF(N481="zákl. přenesená",J481,0)</f>
        <v>0</v>
      </c>
      <c r="BH481" s="190">
        <f>IF(N481="sníž. přenesená",J481,0)</f>
        <v>0</v>
      </c>
      <c r="BI481" s="190">
        <f>IF(N481="nulová",J481,0)</f>
        <v>0</v>
      </c>
      <c r="BJ481" s="19" t="s">
        <v>87</v>
      </c>
      <c r="BK481" s="190">
        <f>ROUND(I481*H481,2)</f>
        <v>0</v>
      </c>
      <c r="BL481" s="19" t="s">
        <v>235</v>
      </c>
      <c r="BM481" s="189" t="s">
        <v>947</v>
      </c>
    </row>
    <row r="482" s="2" customFormat="1">
      <c r="A482" s="38"/>
      <c r="B482" s="39"/>
      <c r="C482" s="38"/>
      <c r="D482" s="191" t="s">
        <v>237</v>
      </c>
      <c r="E482" s="38"/>
      <c r="F482" s="192" t="s">
        <v>948</v>
      </c>
      <c r="G482" s="38"/>
      <c r="H482" s="38"/>
      <c r="I482" s="193"/>
      <c r="J482" s="38"/>
      <c r="K482" s="38"/>
      <c r="L482" s="39"/>
      <c r="M482" s="194"/>
      <c r="N482" s="195"/>
      <c r="O482" s="77"/>
      <c r="P482" s="77"/>
      <c r="Q482" s="77"/>
      <c r="R482" s="77"/>
      <c r="S482" s="77"/>
      <c r="T482" s="7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T482" s="19" t="s">
        <v>237</v>
      </c>
      <c r="AU482" s="19" t="s">
        <v>89</v>
      </c>
    </row>
    <row r="483" s="2" customFormat="1">
      <c r="A483" s="38"/>
      <c r="B483" s="39"/>
      <c r="C483" s="38"/>
      <c r="D483" s="199" t="s">
        <v>397</v>
      </c>
      <c r="E483" s="38"/>
      <c r="F483" s="200" t="s">
        <v>949</v>
      </c>
      <c r="G483" s="38"/>
      <c r="H483" s="38"/>
      <c r="I483" s="193"/>
      <c r="J483" s="38"/>
      <c r="K483" s="38"/>
      <c r="L483" s="39"/>
      <c r="M483" s="194"/>
      <c r="N483" s="195"/>
      <c r="O483" s="77"/>
      <c r="P483" s="77"/>
      <c r="Q483" s="77"/>
      <c r="R483" s="77"/>
      <c r="S483" s="77"/>
      <c r="T483" s="7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T483" s="19" t="s">
        <v>397</v>
      </c>
      <c r="AU483" s="19" t="s">
        <v>89</v>
      </c>
    </row>
    <row r="484" s="13" customFormat="1">
      <c r="A484" s="13"/>
      <c r="B484" s="205"/>
      <c r="C484" s="13"/>
      <c r="D484" s="191" t="s">
        <v>519</v>
      </c>
      <c r="E484" s="206" t="s">
        <v>1</v>
      </c>
      <c r="F484" s="207" t="s">
        <v>911</v>
      </c>
      <c r="G484" s="13"/>
      <c r="H484" s="208">
        <v>708.29999999999995</v>
      </c>
      <c r="I484" s="209"/>
      <c r="J484" s="13"/>
      <c r="K484" s="13"/>
      <c r="L484" s="205"/>
      <c r="M484" s="210"/>
      <c r="N484" s="211"/>
      <c r="O484" s="211"/>
      <c r="P484" s="211"/>
      <c r="Q484" s="211"/>
      <c r="R484" s="211"/>
      <c r="S484" s="211"/>
      <c r="T484" s="212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06" t="s">
        <v>519</v>
      </c>
      <c r="AU484" s="206" t="s">
        <v>89</v>
      </c>
      <c r="AV484" s="13" t="s">
        <v>89</v>
      </c>
      <c r="AW484" s="13" t="s">
        <v>35</v>
      </c>
      <c r="AX484" s="13" t="s">
        <v>87</v>
      </c>
      <c r="AY484" s="206" t="s">
        <v>230</v>
      </c>
    </row>
    <row r="485" s="2" customFormat="1" ht="16.5" customHeight="1">
      <c r="A485" s="38"/>
      <c r="B485" s="177"/>
      <c r="C485" s="178" t="s">
        <v>950</v>
      </c>
      <c r="D485" s="178" t="s">
        <v>231</v>
      </c>
      <c r="E485" s="179" t="s">
        <v>951</v>
      </c>
      <c r="F485" s="180" t="s">
        <v>952</v>
      </c>
      <c r="G485" s="181" t="s">
        <v>514</v>
      </c>
      <c r="H485" s="182">
        <v>597.77999999999997</v>
      </c>
      <c r="I485" s="183"/>
      <c r="J485" s="184">
        <f>ROUND(I485*H485,2)</f>
        <v>0</v>
      </c>
      <c r="K485" s="180" t="s">
        <v>515</v>
      </c>
      <c r="L485" s="39"/>
      <c r="M485" s="185" t="s">
        <v>1</v>
      </c>
      <c r="N485" s="186" t="s">
        <v>44</v>
      </c>
      <c r="O485" s="77"/>
      <c r="P485" s="187">
        <f>O485*H485</f>
        <v>0</v>
      </c>
      <c r="Q485" s="187">
        <v>0.15175</v>
      </c>
      <c r="R485" s="187">
        <f>Q485*H485</f>
        <v>90.713114999999988</v>
      </c>
      <c r="S485" s="187">
        <v>0</v>
      </c>
      <c r="T485" s="188">
        <f>S485*H485</f>
        <v>0</v>
      </c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R485" s="189" t="s">
        <v>235</v>
      </c>
      <c r="AT485" s="189" t="s">
        <v>231</v>
      </c>
      <c r="AU485" s="189" t="s">
        <v>89</v>
      </c>
      <c r="AY485" s="19" t="s">
        <v>230</v>
      </c>
      <c r="BE485" s="190">
        <f>IF(N485="základní",J485,0)</f>
        <v>0</v>
      </c>
      <c r="BF485" s="190">
        <f>IF(N485="snížená",J485,0)</f>
        <v>0</v>
      </c>
      <c r="BG485" s="190">
        <f>IF(N485="zákl. přenesená",J485,0)</f>
        <v>0</v>
      </c>
      <c r="BH485" s="190">
        <f>IF(N485="sníž. přenesená",J485,0)</f>
        <v>0</v>
      </c>
      <c r="BI485" s="190">
        <f>IF(N485="nulová",J485,0)</f>
        <v>0</v>
      </c>
      <c r="BJ485" s="19" t="s">
        <v>87</v>
      </c>
      <c r="BK485" s="190">
        <f>ROUND(I485*H485,2)</f>
        <v>0</v>
      </c>
      <c r="BL485" s="19" t="s">
        <v>235</v>
      </c>
      <c r="BM485" s="189" t="s">
        <v>953</v>
      </c>
    </row>
    <row r="486" s="2" customFormat="1">
      <c r="A486" s="38"/>
      <c r="B486" s="39"/>
      <c r="C486" s="38"/>
      <c r="D486" s="191" t="s">
        <v>237</v>
      </c>
      <c r="E486" s="38"/>
      <c r="F486" s="192" t="s">
        <v>954</v>
      </c>
      <c r="G486" s="38"/>
      <c r="H486" s="38"/>
      <c r="I486" s="193"/>
      <c r="J486" s="38"/>
      <c r="K486" s="38"/>
      <c r="L486" s="39"/>
      <c r="M486" s="194"/>
      <c r="N486" s="195"/>
      <c r="O486" s="77"/>
      <c r="P486" s="77"/>
      <c r="Q486" s="77"/>
      <c r="R486" s="77"/>
      <c r="S486" s="77"/>
      <c r="T486" s="7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T486" s="19" t="s">
        <v>237</v>
      </c>
      <c r="AU486" s="19" t="s">
        <v>89</v>
      </c>
    </row>
    <row r="487" s="2" customFormat="1">
      <c r="A487" s="38"/>
      <c r="B487" s="39"/>
      <c r="C487" s="38"/>
      <c r="D487" s="199" t="s">
        <v>397</v>
      </c>
      <c r="E487" s="38"/>
      <c r="F487" s="200" t="s">
        <v>955</v>
      </c>
      <c r="G487" s="38"/>
      <c r="H487" s="38"/>
      <c r="I487" s="193"/>
      <c r="J487" s="38"/>
      <c r="K487" s="38"/>
      <c r="L487" s="39"/>
      <c r="M487" s="194"/>
      <c r="N487" s="195"/>
      <c r="O487" s="77"/>
      <c r="P487" s="77"/>
      <c r="Q487" s="77"/>
      <c r="R487" s="77"/>
      <c r="S487" s="77"/>
      <c r="T487" s="7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T487" s="19" t="s">
        <v>397</v>
      </c>
      <c r="AU487" s="19" t="s">
        <v>89</v>
      </c>
    </row>
    <row r="488" s="13" customFormat="1">
      <c r="A488" s="13"/>
      <c r="B488" s="205"/>
      <c r="C488" s="13"/>
      <c r="D488" s="191" t="s">
        <v>519</v>
      </c>
      <c r="E488" s="206" t="s">
        <v>1</v>
      </c>
      <c r="F488" s="207" t="s">
        <v>956</v>
      </c>
      <c r="G488" s="13"/>
      <c r="H488" s="208">
        <v>597.77999999999997</v>
      </c>
      <c r="I488" s="209"/>
      <c r="J488" s="13"/>
      <c r="K488" s="13"/>
      <c r="L488" s="205"/>
      <c r="M488" s="210"/>
      <c r="N488" s="211"/>
      <c r="O488" s="211"/>
      <c r="P488" s="211"/>
      <c r="Q488" s="211"/>
      <c r="R488" s="211"/>
      <c r="S488" s="211"/>
      <c r="T488" s="21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06" t="s">
        <v>519</v>
      </c>
      <c r="AU488" s="206" t="s">
        <v>89</v>
      </c>
      <c r="AV488" s="13" t="s">
        <v>89</v>
      </c>
      <c r="AW488" s="13" t="s">
        <v>35</v>
      </c>
      <c r="AX488" s="13" t="s">
        <v>87</v>
      </c>
      <c r="AY488" s="206" t="s">
        <v>230</v>
      </c>
    </row>
    <row r="489" s="2" customFormat="1" ht="16.5" customHeight="1">
      <c r="A489" s="38"/>
      <c r="B489" s="177"/>
      <c r="C489" s="178" t="s">
        <v>957</v>
      </c>
      <c r="D489" s="178" t="s">
        <v>231</v>
      </c>
      <c r="E489" s="179" t="s">
        <v>958</v>
      </c>
      <c r="F489" s="180" t="s">
        <v>959</v>
      </c>
      <c r="G489" s="181" t="s">
        <v>514</v>
      </c>
      <c r="H489" s="182">
        <v>986.20000000000005</v>
      </c>
      <c r="I489" s="183"/>
      <c r="J489" s="184">
        <f>ROUND(I489*H489,2)</f>
        <v>0</v>
      </c>
      <c r="K489" s="180" t="s">
        <v>515</v>
      </c>
      <c r="L489" s="39"/>
      <c r="M489" s="185" t="s">
        <v>1</v>
      </c>
      <c r="N489" s="186" t="s">
        <v>44</v>
      </c>
      <c r="O489" s="77"/>
      <c r="P489" s="187">
        <f>O489*H489</f>
        <v>0</v>
      </c>
      <c r="Q489" s="187">
        <v>0.089219999999999994</v>
      </c>
      <c r="R489" s="187">
        <f>Q489*H489</f>
        <v>87.988764000000003</v>
      </c>
      <c r="S489" s="187">
        <v>0</v>
      </c>
      <c r="T489" s="188">
        <f>S489*H489</f>
        <v>0</v>
      </c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R489" s="189" t="s">
        <v>235</v>
      </c>
      <c r="AT489" s="189" t="s">
        <v>231</v>
      </c>
      <c r="AU489" s="189" t="s">
        <v>89</v>
      </c>
      <c r="AY489" s="19" t="s">
        <v>230</v>
      </c>
      <c r="BE489" s="190">
        <f>IF(N489="základní",J489,0)</f>
        <v>0</v>
      </c>
      <c r="BF489" s="190">
        <f>IF(N489="snížená",J489,0)</f>
        <v>0</v>
      </c>
      <c r="BG489" s="190">
        <f>IF(N489="zákl. přenesená",J489,0)</f>
        <v>0</v>
      </c>
      <c r="BH489" s="190">
        <f>IF(N489="sníž. přenesená",J489,0)</f>
        <v>0</v>
      </c>
      <c r="BI489" s="190">
        <f>IF(N489="nulová",J489,0)</f>
        <v>0</v>
      </c>
      <c r="BJ489" s="19" t="s">
        <v>87</v>
      </c>
      <c r="BK489" s="190">
        <f>ROUND(I489*H489,2)</f>
        <v>0</v>
      </c>
      <c r="BL489" s="19" t="s">
        <v>235</v>
      </c>
      <c r="BM489" s="189" t="s">
        <v>960</v>
      </c>
    </row>
    <row r="490" s="2" customFormat="1">
      <c r="A490" s="38"/>
      <c r="B490" s="39"/>
      <c r="C490" s="38"/>
      <c r="D490" s="191" t="s">
        <v>237</v>
      </c>
      <c r="E490" s="38"/>
      <c r="F490" s="192" t="s">
        <v>961</v>
      </c>
      <c r="G490" s="38"/>
      <c r="H490" s="38"/>
      <c r="I490" s="193"/>
      <c r="J490" s="38"/>
      <c r="K490" s="38"/>
      <c r="L490" s="39"/>
      <c r="M490" s="194"/>
      <c r="N490" s="195"/>
      <c r="O490" s="77"/>
      <c r="P490" s="77"/>
      <c r="Q490" s="77"/>
      <c r="R490" s="77"/>
      <c r="S490" s="77"/>
      <c r="T490" s="7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T490" s="19" t="s">
        <v>237</v>
      </c>
      <c r="AU490" s="19" t="s">
        <v>89</v>
      </c>
    </row>
    <row r="491" s="2" customFormat="1">
      <c r="A491" s="38"/>
      <c r="B491" s="39"/>
      <c r="C491" s="38"/>
      <c r="D491" s="199" t="s">
        <v>397</v>
      </c>
      <c r="E491" s="38"/>
      <c r="F491" s="200" t="s">
        <v>962</v>
      </c>
      <c r="G491" s="38"/>
      <c r="H491" s="38"/>
      <c r="I491" s="193"/>
      <c r="J491" s="38"/>
      <c r="K491" s="38"/>
      <c r="L491" s="39"/>
      <c r="M491" s="194"/>
      <c r="N491" s="195"/>
      <c r="O491" s="77"/>
      <c r="P491" s="77"/>
      <c r="Q491" s="77"/>
      <c r="R491" s="77"/>
      <c r="S491" s="77"/>
      <c r="T491" s="7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T491" s="19" t="s">
        <v>397</v>
      </c>
      <c r="AU491" s="19" t="s">
        <v>89</v>
      </c>
    </row>
    <row r="492" s="13" customFormat="1">
      <c r="A492" s="13"/>
      <c r="B492" s="205"/>
      <c r="C492" s="13"/>
      <c r="D492" s="191" t="s">
        <v>519</v>
      </c>
      <c r="E492" s="206" t="s">
        <v>1</v>
      </c>
      <c r="F492" s="207" t="s">
        <v>963</v>
      </c>
      <c r="G492" s="13"/>
      <c r="H492" s="208">
        <v>986.20000000000005</v>
      </c>
      <c r="I492" s="209"/>
      <c r="J492" s="13"/>
      <c r="K492" s="13"/>
      <c r="L492" s="205"/>
      <c r="M492" s="210"/>
      <c r="N492" s="211"/>
      <c r="O492" s="211"/>
      <c r="P492" s="211"/>
      <c r="Q492" s="211"/>
      <c r="R492" s="211"/>
      <c r="S492" s="211"/>
      <c r="T492" s="21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06" t="s">
        <v>519</v>
      </c>
      <c r="AU492" s="206" t="s">
        <v>89</v>
      </c>
      <c r="AV492" s="13" t="s">
        <v>89</v>
      </c>
      <c r="AW492" s="13" t="s">
        <v>35</v>
      </c>
      <c r="AX492" s="13" t="s">
        <v>87</v>
      </c>
      <c r="AY492" s="206" t="s">
        <v>230</v>
      </c>
    </row>
    <row r="493" s="2" customFormat="1" ht="16.5" customHeight="1">
      <c r="A493" s="38"/>
      <c r="B493" s="177"/>
      <c r="C493" s="236" t="s">
        <v>964</v>
      </c>
      <c r="D493" s="236" t="s">
        <v>745</v>
      </c>
      <c r="E493" s="237" t="s">
        <v>965</v>
      </c>
      <c r="F493" s="238" t="s">
        <v>966</v>
      </c>
      <c r="G493" s="239" t="s">
        <v>514</v>
      </c>
      <c r="H493" s="240">
        <v>970.61000000000001</v>
      </c>
      <c r="I493" s="241"/>
      <c r="J493" s="242">
        <f>ROUND(I493*H493,2)</f>
        <v>0</v>
      </c>
      <c r="K493" s="238" t="s">
        <v>515</v>
      </c>
      <c r="L493" s="243"/>
      <c r="M493" s="244" t="s">
        <v>1</v>
      </c>
      <c r="N493" s="245" t="s">
        <v>44</v>
      </c>
      <c r="O493" s="77"/>
      <c r="P493" s="187">
        <f>O493*H493</f>
        <v>0</v>
      </c>
      <c r="Q493" s="187">
        <v>0.13200000000000001</v>
      </c>
      <c r="R493" s="187">
        <f>Q493*H493</f>
        <v>128.12052</v>
      </c>
      <c r="S493" s="187">
        <v>0</v>
      </c>
      <c r="T493" s="188">
        <f>S493*H493</f>
        <v>0</v>
      </c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R493" s="189" t="s">
        <v>260</v>
      </c>
      <c r="AT493" s="189" t="s">
        <v>745</v>
      </c>
      <c r="AU493" s="189" t="s">
        <v>89</v>
      </c>
      <c r="AY493" s="19" t="s">
        <v>230</v>
      </c>
      <c r="BE493" s="190">
        <f>IF(N493="základní",J493,0)</f>
        <v>0</v>
      </c>
      <c r="BF493" s="190">
        <f>IF(N493="snížená",J493,0)</f>
        <v>0</v>
      </c>
      <c r="BG493" s="190">
        <f>IF(N493="zákl. přenesená",J493,0)</f>
        <v>0</v>
      </c>
      <c r="BH493" s="190">
        <f>IF(N493="sníž. přenesená",J493,0)</f>
        <v>0</v>
      </c>
      <c r="BI493" s="190">
        <f>IF(N493="nulová",J493,0)</f>
        <v>0</v>
      </c>
      <c r="BJ493" s="19" t="s">
        <v>87</v>
      </c>
      <c r="BK493" s="190">
        <f>ROUND(I493*H493,2)</f>
        <v>0</v>
      </c>
      <c r="BL493" s="19" t="s">
        <v>235</v>
      </c>
      <c r="BM493" s="189" t="s">
        <v>967</v>
      </c>
    </row>
    <row r="494" s="2" customFormat="1">
      <c r="A494" s="38"/>
      <c r="B494" s="39"/>
      <c r="C494" s="38"/>
      <c r="D494" s="191" t="s">
        <v>237</v>
      </c>
      <c r="E494" s="38"/>
      <c r="F494" s="192" t="s">
        <v>966</v>
      </c>
      <c r="G494" s="38"/>
      <c r="H494" s="38"/>
      <c r="I494" s="193"/>
      <c r="J494" s="38"/>
      <c r="K494" s="38"/>
      <c r="L494" s="39"/>
      <c r="M494" s="194"/>
      <c r="N494" s="195"/>
      <c r="O494" s="77"/>
      <c r="P494" s="77"/>
      <c r="Q494" s="77"/>
      <c r="R494" s="77"/>
      <c r="S494" s="77"/>
      <c r="T494" s="7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T494" s="19" t="s">
        <v>237</v>
      </c>
      <c r="AU494" s="19" t="s">
        <v>89</v>
      </c>
    </row>
    <row r="495" s="13" customFormat="1">
      <c r="A495" s="13"/>
      <c r="B495" s="205"/>
      <c r="C495" s="13"/>
      <c r="D495" s="191" t="s">
        <v>519</v>
      </c>
      <c r="E495" s="206" t="s">
        <v>1</v>
      </c>
      <c r="F495" s="207" t="s">
        <v>968</v>
      </c>
      <c r="G495" s="13"/>
      <c r="H495" s="208">
        <v>961</v>
      </c>
      <c r="I495" s="209"/>
      <c r="J495" s="13"/>
      <c r="K495" s="13"/>
      <c r="L495" s="205"/>
      <c r="M495" s="210"/>
      <c r="N495" s="211"/>
      <c r="O495" s="211"/>
      <c r="P495" s="211"/>
      <c r="Q495" s="211"/>
      <c r="R495" s="211"/>
      <c r="S495" s="211"/>
      <c r="T495" s="21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06" t="s">
        <v>519</v>
      </c>
      <c r="AU495" s="206" t="s">
        <v>89</v>
      </c>
      <c r="AV495" s="13" t="s">
        <v>89</v>
      </c>
      <c r="AW495" s="13" t="s">
        <v>35</v>
      </c>
      <c r="AX495" s="13" t="s">
        <v>87</v>
      </c>
      <c r="AY495" s="206" t="s">
        <v>230</v>
      </c>
    </row>
    <row r="496" s="13" customFormat="1">
      <c r="A496" s="13"/>
      <c r="B496" s="205"/>
      <c r="C496" s="13"/>
      <c r="D496" s="191" t="s">
        <v>519</v>
      </c>
      <c r="E496" s="13"/>
      <c r="F496" s="207" t="s">
        <v>969</v>
      </c>
      <c r="G496" s="13"/>
      <c r="H496" s="208">
        <v>970.61000000000001</v>
      </c>
      <c r="I496" s="209"/>
      <c r="J496" s="13"/>
      <c r="K496" s="13"/>
      <c r="L496" s="205"/>
      <c r="M496" s="210"/>
      <c r="N496" s="211"/>
      <c r="O496" s="211"/>
      <c r="P496" s="211"/>
      <c r="Q496" s="211"/>
      <c r="R496" s="211"/>
      <c r="S496" s="211"/>
      <c r="T496" s="21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06" t="s">
        <v>519</v>
      </c>
      <c r="AU496" s="206" t="s">
        <v>89</v>
      </c>
      <c r="AV496" s="13" t="s">
        <v>89</v>
      </c>
      <c r="AW496" s="13" t="s">
        <v>3</v>
      </c>
      <c r="AX496" s="13" t="s">
        <v>87</v>
      </c>
      <c r="AY496" s="206" t="s">
        <v>230</v>
      </c>
    </row>
    <row r="497" s="2" customFormat="1" ht="16.5" customHeight="1">
      <c r="A497" s="38"/>
      <c r="B497" s="177"/>
      <c r="C497" s="236" t="s">
        <v>970</v>
      </c>
      <c r="D497" s="236" t="s">
        <v>745</v>
      </c>
      <c r="E497" s="237" t="s">
        <v>971</v>
      </c>
      <c r="F497" s="238" t="s">
        <v>972</v>
      </c>
      <c r="G497" s="239" t="s">
        <v>514</v>
      </c>
      <c r="H497" s="240">
        <v>25.956</v>
      </c>
      <c r="I497" s="241"/>
      <c r="J497" s="242">
        <f>ROUND(I497*H497,2)</f>
        <v>0</v>
      </c>
      <c r="K497" s="238" t="s">
        <v>515</v>
      </c>
      <c r="L497" s="243"/>
      <c r="M497" s="244" t="s">
        <v>1</v>
      </c>
      <c r="N497" s="245" t="s">
        <v>44</v>
      </c>
      <c r="O497" s="77"/>
      <c r="P497" s="187">
        <f>O497*H497</f>
        <v>0</v>
      </c>
      <c r="Q497" s="187">
        <v>0.13100000000000001</v>
      </c>
      <c r="R497" s="187">
        <f>Q497*H497</f>
        <v>3.400236</v>
      </c>
      <c r="S497" s="187">
        <v>0</v>
      </c>
      <c r="T497" s="188">
        <f>S497*H497</f>
        <v>0</v>
      </c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R497" s="189" t="s">
        <v>260</v>
      </c>
      <c r="AT497" s="189" t="s">
        <v>745</v>
      </c>
      <c r="AU497" s="189" t="s">
        <v>89</v>
      </c>
      <c r="AY497" s="19" t="s">
        <v>230</v>
      </c>
      <c r="BE497" s="190">
        <f>IF(N497="základní",J497,0)</f>
        <v>0</v>
      </c>
      <c r="BF497" s="190">
        <f>IF(N497="snížená",J497,0)</f>
        <v>0</v>
      </c>
      <c r="BG497" s="190">
        <f>IF(N497="zákl. přenesená",J497,0)</f>
        <v>0</v>
      </c>
      <c r="BH497" s="190">
        <f>IF(N497="sníž. přenesená",J497,0)</f>
        <v>0</v>
      </c>
      <c r="BI497" s="190">
        <f>IF(N497="nulová",J497,0)</f>
        <v>0</v>
      </c>
      <c r="BJ497" s="19" t="s">
        <v>87</v>
      </c>
      <c r="BK497" s="190">
        <f>ROUND(I497*H497,2)</f>
        <v>0</v>
      </c>
      <c r="BL497" s="19" t="s">
        <v>235</v>
      </c>
      <c r="BM497" s="189" t="s">
        <v>973</v>
      </c>
    </row>
    <row r="498" s="2" customFormat="1">
      <c r="A498" s="38"/>
      <c r="B498" s="39"/>
      <c r="C498" s="38"/>
      <c r="D498" s="191" t="s">
        <v>237</v>
      </c>
      <c r="E498" s="38"/>
      <c r="F498" s="192" t="s">
        <v>972</v>
      </c>
      <c r="G498" s="38"/>
      <c r="H498" s="38"/>
      <c r="I498" s="193"/>
      <c r="J498" s="38"/>
      <c r="K498" s="38"/>
      <c r="L498" s="39"/>
      <c r="M498" s="194"/>
      <c r="N498" s="195"/>
      <c r="O498" s="77"/>
      <c r="P498" s="77"/>
      <c r="Q498" s="77"/>
      <c r="R498" s="77"/>
      <c r="S498" s="77"/>
      <c r="T498" s="7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T498" s="19" t="s">
        <v>237</v>
      </c>
      <c r="AU498" s="19" t="s">
        <v>89</v>
      </c>
    </row>
    <row r="499" s="2" customFormat="1">
      <c r="A499" s="38"/>
      <c r="B499" s="39"/>
      <c r="C499" s="38"/>
      <c r="D499" s="191" t="s">
        <v>279</v>
      </c>
      <c r="E499" s="38"/>
      <c r="F499" s="196" t="s">
        <v>974</v>
      </c>
      <c r="G499" s="38"/>
      <c r="H499" s="38"/>
      <c r="I499" s="193"/>
      <c r="J499" s="38"/>
      <c r="K499" s="38"/>
      <c r="L499" s="39"/>
      <c r="M499" s="194"/>
      <c r="N499" s="195"/>
      <c r="O499" s="77"/>
      <c r="P499" s="77"/>
      <c r="Q499" s="77"/>
      <c r="R499" s="77"/>
      <c r="S499" s="77"/>
      <c r="T499" s="7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T499" s="19" t="s">
        <v>279</v>
      </c>
      <c r="AU499" s="19" t="s">
        <v>89</v>
      </c>
    </row>
    <row r="500" s="13" customFormat="1">
      <c r="A500" s="13"/>
      <c r="B500" s="205"/>
      <c r="C500" s="13"/>
      <c r="D500" s="191" t="s">
        <v>519</v>
      </c>
      <c r="E500" s="206" t="s">
        <v>1</v>
      </c>
      <c r="F500" s="207" t="s">
        <v>975</v>
      </c>
      <c r="G500" s="13"/>
      <c r="H500" s="208">
        <v>25.199999999999999</v>
      </c>
      <c r="I500" s="209"/>
      <c r="J500" s="13"/>
      <c r="K500" s="13"/>
      <c r="L500" s="205"/>
      <c r="M500" s="210"/>
      <c r="N500" s="211"/>
      <c r="O500" s="211"/>
      <c r="P500" s="211"/>
      <c r="Q500" s="211"/>
      <c r="R500" s="211"/>
      <c r="S500" s="211"/>
      <c r="T500" s="21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06" t="s">
        <v>519</v>
      </c>
      <c r="AU500" s="206" t="s">
        <v>89</v>
      </c>
      <c r="AV500" s="13" t="s">
        <v>89</v>
      </c>
      <c r="AW500" s="13" t="s">
        <v>35</v>
      </c>
      <c r="AX500" s="13" t="s">
        <v>87</v>
      </c>
      <c r="AY500" s="206" t="s">
        <v>230</v>
      </c>
    </row>
    <row r="501" s="13" customFormat="1">
      <c r="A501" s="13"/>
      <c r="B501" s="205"/>
      <c r="C501" s="13"/>
      <c r="D501" s="191" t="s">
        <v>519</v>
      </c>
      <c r="E501" s="13"/>
      <c r="F501" s="207" t="s">
        <v>976</v>
      </c>
      <c r="G501" s="13"/>
      <c r="H501" s="208">
        <v>25.956</v>
      </c>
      <c r="I501" s="209"/>
      <c r="J501" s="13"/>
      <c r="K501" s="13"/>
      <c r="L501" s="205"/>
      <c r="M501" s="210"/>
      <c r="N501" s="211"/>
      <c r="O501" s="211"/>
      <c r="P501" s="211"/>
      <c r="Q501" s="211"/>
      <c r="R501" s="211"/>
      <c r="S501" s="211"/>
      <c r="T501" s="21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06" t="s">
        <v>519</v>
      </c>
      <c r="AU501" s="206" t="s">
        <v>89</v>
      </c>
      <c r="AV501" s="13" t="s">
        <v>89</v>
      </c>
      <c r="AW501" s="13" t="s">
        <v>3</v>
      </c>
      <c r="AX501" s="13" t="s">
        <v>87</v>
      </c>
      <c r="AY501" s="206" t="s">
        <v>230</v>
      </c>
    </row>
    <row r="502" s="2" customFormat="1" ht="16.5" customHeight="1">
      <c r="A502" s="38"/>
      <c r="B502" s="177"/>
      <c r="C502" s="178" t="s">
        <v>977</v>
      </c>
      <c r="D502" s="178" t="s">
        <v>231</v>
      </c>
      <c r="E502" s="179" t="s">
        <v>978</v>
      </c>
      <c r="F502" s="180" t="s">
        <v>979</v>
      </c>
      <c r="G502" s="181" t="s">
        <v>514</v>
      </c>
      <c r="H502" s="182">
        <v>178.55000000000001</v>
      </c>
      <c r="I502" s="183"/>
      <c r="J502" s="184">
        <f>ROUND(I502*H502,2)</f>
        <v>0</v>
      </c>
      <c r="K502" s="180" t="s">
        <v>515</v>
      </c>
      <c r="L502" s="39"/>
      <c r="M502" s="185" t="s">
        <v>1</v>
      </c>
      <c r="N502" s="186" t="s">
        <v>44</v>
      </c>
      <c r="O502" s="77"/>
      <c r="P502" s="187">
        <f>O502*H502</f>
        <v>0</v>
      </c>
      <c r="Q502" s="187">
        <v>0.11162</v>
      </c>
      <c r="R502" s="187">
        <f>Q502*H502</f>
        <v>19.929751</v>
      </c>
      <c r="S502" s="187">
        <v>0</v>
      </c>
      <c r="T502" s="188">
        <f>S502*H502</f>
        <v>0</v>
      </c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R502" s="189" t="s">
        <v>235</v>
      </c>
      <c r="AT502" s="189" t="s">
        <v>231</v>
      </c>
      <c r="AU502" s="189" t="s">
        <v>89</v>
      </c>
      <c r="AY502" s="19" t="s">
        <v>230</v>
      </c>
      <c r="BE502" s="190">
        <f>IF(N502="základní",J502,0)</f>
        <v>0</v>
      </c>
      <c r="BF502" s="190">
        <f>IF(N502="snížená",J502,0)</f>
        <v>0</v>
      </c>
      <c r="BG502" s="190">
        <f>IF(N502="zákl. přenesená",J502,0)</f>
        <v>0</v>
      </c>
      <c r="BH502" s="190">
        <f>IF(N502="sníž. přenesená",J502,0)</f>
        <v>0</v>
      </c>
      <c r="BI502" s="190">
        <f>IF(N502="nulová",J502,0)</f>
        <v>0</v>
      </c>
      <c r="BJ502" s="19" t="s">
        <v>87</v>
      </c>
      <c r="BK502" s="190">
        <f>ROUND(I502*H502,2)</f>
        <v>0</v>
      </c>
      <c r="BL502" s="19" t="s">
        <v>235</v>
      </c>
      <c r="BM502" s="189" t="s">
        <v>980</v>
      </c>
    </row>
    <row r="503" s="2" customFormat="1">
      <c r="A503" s="38"/>
      <c r="B503" s="39"/>
      <c r="C503" s="38"/>
      <c r="D503" s="191" t="s">
        <v>237</v>
      </c>
      <c r="E503" s="38"/>
      <c r="F503" s="192" t="s">
        <v>981</v>
      </c>
      <c r="G503" s="38"/>
      <c r="H503" s="38"/>
      <c r="I503" s="193"/>
      <c r="J503" s="38"/>
      <c r="K503" s="38"/>
      <c r="L503" s="39"/>
      <c r="M503" s="194"/>
      <c r="N503" s="195"/>
      <c r="O503" s="77"/>
      <c r="P503" s="77"/>
      <c r="Q503" s="77"/>
      <c r="R503" s="77"/>
      <c r="S503" s="77"/>
      <c r="T503" s="7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T503" s="19" t="s">
        <v>237</v>
      </c>
      <c r="AU503" s="19" t="s">
        <v>89</v>
      </c>
    </row>
    <row r="504" s="2" customFormat="1">
      <c r="A504" s="38"/>
      <c r="B504" s="39"/>
      <c r="C504" s="38"/>
      <c r="D504" s="199" t="s">
        <v>397</v>
      </c>
      <c r="E504" s="38"/>
      <c r="F504" s="200" t="s">
        <v>982</v>
      </c>
      <c r="G504" s="38"/>
      <c r="H504" s="38"/>
      <c r="I504" s="193"/>
      <c r="J504" s="38"/>
      <c r="K504" s="38"/>
      <c r="L504" s="39"/>
      <c r="M504" s="194"/>
      <c r="N504" s="195"/>
      <c r="O504" s="77"/>
      <c r="P504" s="77"/>
      <c r="Q504" s="77"/>
      <c r="R504" s="77"/>
      <c r="S504" s="77"/>
      <c r="T504" s="7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T504" s="19" t="s">
        <v>397</v>
      </c>
      <c r="AU504" s="19" t="s">
        <v>89</v>
      </c>
    </row>
    <row r="505" s="13" customFormat="1">
      <c r="A505" s="13"/>
      <c r="B505" s="205"/>
      <c r="C505" s="13"/>
      <c r="D505" s="191" t="s">
        <v>519</v>
      </c>
      <c r="E505" s="206" t="s">
        <v>1</v>
      </c>
      <c r="F505" s="207" t="s">
        <v>983</v>
      </c>
      <c r="G505" s="13"/>
      <c r="H505" s="208">
        <v>178.55000000000001</v>
      </c>
      <c r="I505" s="209"/>
      <c r="J505" s="13"/>
      <c r="K505" s="13"/>
      <c r="L505" s="205"/>
      <c r="M505" s="210"/>
      <c r="N505" s="211"/>
      <c r="O505" s="211"/>
      <c r="P505" s="211"/>
      <c r="Q505" s="211"/>
      <c r="R505" s="211"/>
      <c r="S505" s="211"/>
      <c r="T505" s="21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06" t="s">
        <v>519</v>
      </c>
      <c r="AU505" s="206" t="s">
        <v>89</v>
      </c>
      <c r="AV505" s="13" t="s">
        <v>89</v>
      </c>
      <c r="AW505" s="13" t="s">
        <v>35</v>
      </c>
      <c r="AX505" s="13" t="s">
        <v>87</v>
      </c>
      <c r="AY505" s="206" t="s">
        <v>230</v>
      </c>
    </row>
    <row r="506" s="2" customFormat="1" ht="16.5" customHeight="1">
      <c r="A506" s="38"/>
      <c r="B506" s="177"/>
      <c r="C506" s="236" t="s">
        <v>984</v>
      </c>
      <c r="D506" s="236" t="s">
        <v>745</v>
      </c>
      <c r="E506" s="237" t="s">
        <v>985</v>
      </c>
      <c r="F506" s="238" t="s">
        <v>986</v>
      </c>
      <c r="G506" s="239" t="s">
        <v>514</v>
      </c>
      <c r="H506" s="240">
        <v>154.70599999999999</v>
      </c>
      <c r="I506" s="241"/>
      <c r="J506" s="242">
        <f>ROUND(I506*H506,2)</f>
        <v>0</v>
      </c>
      <c r="K506" s="238" t="s">
        <v>515</v>
      </c>
      <c r="L506" s="243"/>
      <c r="M506" s="244" t="s">
        <v>1</v>
      </c>
      <c r="N506" s="245" t="s">
        <v>44</v>
      </c>
      <c r="O506" s="77"/>
      <c r="P506" s="187">
        <f>O506*H506</f>
        <v>0</v>
      </c>
      <c r="Q506" s="187">
        <v>0.17599999999999999</v>
      </c>
      <c r="R506" s="187">
        <f>Q506*H506</f>
        <v>27.228255999999995</v>
      </c>
      <c r="S506" s="187">
        <v>0</v>
      </c>
      <c r="T506" s="188">
        <f>S506*H506</f>
        <v>0</v>
      </c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R506" s="189" t="s">
        <v>260</v>
      </c>
      <c r="AT506" s="189" t="s">
        <v>745</v>
      </c>
      <c r="AU506" s="189" t="s">
        <v>89</v>
      </c>
      <c r="AY506" s="19" t="s">
        <v>230</v>
      </c>
      <c r="BE506" s="190">
        <f>IF(N506="základní",J506,0)</f>
        <v>0</v>
      </c>
      <c r="BF506" s="190">
        <f>IF(N506="snížená",J506,0)</f>
        <v>0</v>
      </c>
      <c r="BG506" s="190">
        <f>IF(N506="zákl. přenesená",J506,0)</f>
        <v>0</v>
      </c>
      <c r="BH506" s="190">
        <f>IF(N506="sníž. přenesená",J506,0)</f>
        <v>0</v>
      </c>
      <c r="BI506" s="190">
        <f>IF(N506="nulová",J506,0)</f>
        <v>0</v>
      </c>
      <c r="BJ506" s="19" t="s">
        <v>87</v>
      </c>
      <c r="BK506" s="190">
        <f>ROUND(I506*H506,2)</f>
        <v>0</v>
      </c>
      <c r="BL506" s="19" t="s">
        <v>235</v>
      </c>
      <c r="BM506" s="189" t="s">
        <v>987</v>
      </c>
    </row>
    <row r="507" s="2" customFormat="1">
      <c r="A507" s="38"/>
      <c r="B507" s="39"/>
      <c r="C507" s="38"/>
      <c r="D507" s="191" t="s">
        <v>237</v>
      </c>
      <c r="E507" s="38"/>
      <c r="F507" s="192" t="s">
        <v>986</v>
      </c>
      <c r="G507" s="38"/>
      <c r="H507" s="38"/>
      <c r="I507" s="193"/>
      <c r="J507" s="38"/>
      <c r="K507" s="38"/>
      <c r="L507" s="39"/>
      <c r="M507" s="194"/>
      <c r="N507" s="195"/>
      <c r="O507" s="77"/>
      <c r="P507" s="77"/>
      <c r="Q507" s="77"/>
      <c r="R507" s="77"/>
      <c r="S507" s="77"/>
      <c r="T507" s="7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T507" s="19" t="s">
        <v>237</v>
      </c>
      <c r="AU507" s="19" t="s">
        <v>89</v>
      </c>
    </row>
    <row r="508" s="2" customFormat="1">
      <c r="A508" s="38"/>
      <c r="B508" s="39"/>
      <c r="C508" s="38"/>
      <c r="D508" s="191" t="s">
        <v>279</v>
      </c>
      <c r="E508" s="38"/>
      <c r="F508" s="196" t="s">
        <v>974</v>
      </c>
      <c r="G508" s="38"/>
      <c r="H508" s="38"/>
      <c r="I508" s="193"/>
      <c r="J508" s="38"/>
      <c r="K508" s="38"/>
      <c r="L508" s="39"/>
      <c r="M508" s="194"/>
      <c r="N508" s="195"/>
      <c r="O508" s="77"/>
      <c r="P508" s="77"/>
      <c r="Q508" s="77"/>
      <c r="R508" s="77"/>
      <c r="S508" s="77"/>
      <c r="T508" s="7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T508" s="19" t="s">
        <v>279</v>
      </c>
      <c r="AU508" s="19" t="s">
        <v>89</v>
      </c>
    </row>
    <row r="509" s="13" customFormat="1">
      <c r="A509" s="13"/>
      <c r="B509" s="205"/>
      <c r="C509" s="13"/>
      <c r="D509" s="191" t="s">
        <v>519</v>
      </c>
      <c r="E509" s="206" t="s">
        <v>1</v>
      </c>
      <c r="F509" s="207" t="s">
        <v>988</v>
      </c>
      <c r="G509" s="13"/>
      <c r="H509" s="208">
        <v>27.399999999999999</v>
      </c>
      <c r="I509" s="209"/>
      <c r="J509" s="13"/>
      <c r="K509" s="13"/>
      <c r="L509" s="205"/>
      <c r="M509" s="210"/>
      <c r="N509" s="211"/>
      <c r="O509" s="211"/>
      <c r="P509" s="211"/>
      <c r="Q509" s="211"/>
      <c r="R509" s="211"/>
      <c r="S509" s="211"/>
      <c r="T509" s="21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06" t="s">
        <v>519</v>
      </c>
      <c r="AU509" s="206" t="s">
        <v>89</v>
      </c>
      <c r="AV509" s="13" t="s">
        <v>89</v>
      </c>
      <c r="AW509" s="13" t="s">
        <v>35</v>
      </c>
      <c r="AX509" s="13" t="s">
        <v>79</v>
      </c>
      <c r="AY509" s="206" t="s">
        <v>230</v>
      </c>
    </row>
    <row r="510" s="13" customFormat="1">
      <c r="A510" s="13"/>
      <c r="B510" s="205"/>
      <c r="C510" s="13"/>
      <c r="D510" s="191" t="s">
        <v>519</v>
      </c>
      <c r="E510" s="206" t="s">
        <v>1</v>
      </c>
      <c r="F510" s="207" t="s">
        <v>989</v>
      </c>
      <c r="G510" s="13"/>
      <c r="H510" s="208">
        <v>122.8</v>
      </c>
      <c r="I510" s="209"/>
      <c r="J510" s="13"/>
      <c r="K510" s="13"/>
      <c r="L510" s="205"/>
      <c r="M510" s="210"/>
      <c r="N510" s="211"/>
      <c r="O510" s="211"/>
      <c r="P510" s="211"/>
      <c r="Q510" s="211"/>
      <c r="R510" s="211"/>
      <c r="S510" s="211"/>
      <c r="T510" s="21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06" t="s">
        <v>519</v>
      </c>
      <c r="AU510" s="206" t="s">
        <v>89</v>
      </c>
      <c r="AV510" s="13" t="s">
        <v>89</v>
      </c>
      <c r="AW510" s="13" t="s">
        <v>35</v>
      </c>
      <c r="AX510" s="13" t="s">
        <v>79</v>
      </c>
      <c r="AY510" s="206" t="s">
        <v>230</v>
      </c>
    </row>
    <row r="511" s="14" customFormat="1">
      <c r="A511" s="14"/>
      <c r="B511" s="213"/>
      <c r="C511" s="14"/>
      <c r="D511" s="191" t="s">
        <v>519</v>
      </c>
      <c r="E511" s="214" t="s">
        <v>1</v>
      </c>
      <c r="F511" s="215" t="s">
        <v>534</v>
      </c>
      <c r="G511" s="14"/>
      <c r="H511" s="216">
        <v>150.19999999999999</v>
      </c>
      <c r="I511" s="217"/>
      <c r="J511" s="14"/>
      <c r="K511" s="14"/>
      <c r="L511" s="213"/>
      <c r="M511" s="218"/>
      <c r="N511" s="219"/>
      <c r="O511" s="219"/>
      <c r="P511" s="219"/>
      <c r="Q511" s="219"/>
      <c r="R511" s="219"/>
      <c r="S511" s="219"/>
      <c r="T511" s="220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14" t="s">
        <v>519</v>
      </c>
      <c r="AU511" s="214" t="s">
        <v>89</v>
      </c>
      <c r="AV511" s="14" t="s">
        <v>235</v>
      </c>
      <c r="AW511" s="14" t="s">
        <v>35</v>
      </c>
      <c r="AX511" s="14" t="s">
        <v>87</v>
      </c>
      <c r="AY511" s="214" t="s">
        <v>230</v>
      </c>
    </row>
    <row r="512" s="13" customFormat="1">
      <c r="A512" s="13"/>
      <c r="B512" s="205"/>
      <c r="C512" s="13"/>
      <c r="D512" s="191" t="s">
        <v>519</v>
      </c>
      <c r="E512" s="13"/>
      <c r="F512" s="207" t="s">
        <v>990</v>
      </c>
      <c r="G512" s="13"/>
      <c r="H512" s="208">
        <v>154.70599999999999</v>
      </c>
      <c r="I512" s="209"/>
      <c r="J512" s="13"/>
      <c r="K512" s="13"/>
      <c r="L512" s="205"/>
      <c r="M512" s="210"/>
      <c r="N512" s="211"/>
      <c r="O512" s="211"/>
      <c r="P512" s="211"/>
      <c r="Q512" s="211"/>
      <c r="R512" s="211"/>
      <c r="S512" s="211"/>
      <c r="T512" s="21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06" t="s">
        <v>519</v>
      </c>
      <c r="AU512" s="206" t="s">
        <v>89</v>
      </c>
      <c r="AV512" s="13" t="s">
        <v>89</v>
      </c>
      <c r="AW512" s="13" t="s">
        <v>3</v>
      </c>
      <c r="AX512" s="13" t="s">
        <v>87</v>
      </c>
      <c r="AY512" s="206" t="s">
        <v>230</v>
      </c>
    </row>
    <row r="513" s="2" customFormat="1" ht="16.5" customHeight="1">
      <c r="A513" s="38"/>
      <c r="B513" s="177"/>
      <c r="C513" s="236" t="s">
        <v>991</v>
      </c>
      <c r="D513" s="236" t="s">
        <v>745</v>
      </c>
      <c r="E513" s="237" t="s">
        <v>992</v>
      </c>
      <c r="F513" s="238" t="s">
        <v>993</v>
      </c>
      <c r="G513" s="239" t="s">
        <v>514</v>
      </c>
      <c r="H513" s="240">
        <v>4.3780000000000001</v>
      </c>
      <c r="I513" s="241"/>
      <c r="J513" s="242">
        <f>ROUND(I513*H513,2)</f>
        <v>0</v>
      </c>
      <c r="K513" s="238" t="s">
        <v>515</v>
      </c>
      <c r="L513" s="243"/>
      <c r="M513" s="244" t="s">
        <v>1</v>
      </c>
      <c r="N513" s="245" t="s">
        <v>44</v>
      </c>
      <c r="O513" s="77"/>
      <c r="P513" s="187">
        <f>O513*H513</f>
        <v>0</v>
      </c>
      <c r="Q513" s="187">
        <v>0.17599999999999999</v>
      </c>
      <c r="R513" s="187">
        <f>Q513*H513</f>
        <v>0.77052799999999999</v>
      </c>
      <c r="S513" s="187">
        <v>0</v>
      </c>
      <c r="T513" s="188">
        <f>S513*H513</f>
        <v>0</v>
      </c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R513" s="189" t="s">
        <v>260</v>
      </c>
      <c r="AT513" s="189" t="s">
        <v>745</v>
      </c>
      <c r="AU513" s="189" t="s">
        <v>89</v>
      </c>
      <c r="AY513" s="19" t="s">
        <v>230</v>
      </c>
      <c r="BE513" s="190">
        <f>IF(N513="základní",J513,0)</f>
        <v>0</v>
      </c>
      <c r="BF513" s="190">
        <f>IF(N513="snížená",J513,0)</f>
        <v>0</v>
      </c>
      <c r="BG513" s="190">
        <f>IF(N513="zákl. přenesená",J513,0)</f>
        <v>0</v>
      </c>
      <c r="BH513" s="190">
        <f>IF(N513="sníž. přenesená",J513,0)</f>
        <v>0</v>
      </c>
      <c r="BI513" s="190">
        <f>IF(N513="nulová",J513,0)</f>
        <v>0</v>
      </c>
      <c r="BJ513" s="19" t="s">
        <v>87</v>
      </c>
      <c r="BK513" s="190">
        <f>ROUND(I513*H513,2)</f>
        <v>0</v>
      </c>
      <c r="BL513" s="19" t="s">
        <v>235</v>
      </c>
      <c r="BM513" s="189" t="s">
        <v>994</v>
      </c>
    </row>
    <row r="514" s="2" customFormat="1">
      <c r="A514" s="38"/>
      <c r="B514" s="39"/>
      <c r="C514" s="38"/>
      <c r="D514" s="191" t="s">
        <v>237</v>
      </c>
      <c r="E514" s="38"/>
      <c r="F514" s="192" t="s">
        <v>993</v>
      </c>
      <c r="G514" s="38"/>
      <c r="H514" s="38"/>
      <c r="I514" s="193"/>
      <c r="J514" s="38"/>
      <c r="K514" s="38"/>
      <c r="L514" s="39"/>
      <c r="M514" s="194"/>
      <c r="N514" s="195"/>
      <c r="O514" s="77"/>
      <c r="P514" s="77"/>
      <c r="Q514" s="77"/>
      <c r="R514" s="77"/>
      <c r="S514" s="77"/>
      <c r="T514" s="7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T514" s="19" t="s">
        <v>237</v>
      </c>
      <c r="AU514" s="19" t="s">
        <v>89</v>
      </c>
    </row>
    <row r="515" s="2" customFormat="1">
      <c r="A515" s="38"/>
      <c r="B515" s="39"/>
      <c r="C515" s="38"/>
      <c r="D515" s="191" t="s">
        <v>279</v>
      </c>
      <c r="E515" s="38"/>
      <c r="F515" s="196" t="s">
        <v>995</v>
      </c>
      <c r="G515" s="38"/>
      <c r="H515" s="38"/>
      <c r="I515" s="193"/>
      <c r="J515" s="38"/>
      <c r="K515" s="38"/>
      <c r="L515" s="39"/>
      <c r="M515" s="194"/>
      <c r="N515" s="195"/>
      <c r="O515" s="77"/>
      <c r="P515" s="77"/>
      <c r="Q515" s="77"/>
      <c r="R515" s="77"/>
      <c r="S515" s="77"/>
      <c r="T515" s="7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T515" s="19" t="s">
        <v>279</v>
      </c>
      <c r="AU515" s="19" t="s">
        <v>89</v>
      </c>
    </row>
    <row r="516" s="13" customFormat="1">
      <c r="A516" s="13"/>
      <c r="B516" s="205"/>
      <c r="C516" s="13"/>
      <c r="D516" s="191" t="s">
        <v>519</v>
      </c>
      <c r="E516" s="206" t="s">
        <v>1</v>
      </c>
      <c r="F516" s="207" t="s">
        <v>996</v>
      </c>
      <c r="G516" s="13"/>
      <c r="H516" s="208">
        <v>4.25</v>
      </c>
      <c r="I516" s="209"/>
      <c r="J516" s="13"/>
      <c r="K516" s="13"/>
      <c r="L516" s="205"/>
      <c r="M516" s="210"/>
      <c r="N516" s="211"/>
      <c r="O516" s="211"/>
      <c r="P516" s="211"/>
      <c r="Q516" s="211"/>
      <c r="R516" s="211"/>
      <c r="S516" s="211"/>
      <c r="T516" s="21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06" t="s">
        <v>519</v>
      </c>
      <c r="AU516" s="206" t="s">
        <v>89</v>
      </c>
      <c r="AV516" s="13" t="s">
        <v>89</v>
      </c>
      <c r="AW516" s="13" t="s">
        <v>35</v>
      </c>
      <c r="AX516" s="13" t="s">
        <v>79</v>
      </c>
      <c r="AY516" s="206" t="s">
        <v>230</v>
      </c>
    </row>
    <row r="517" s="14" customFormat="1">
      <c r="A517" s="14"/>
      <c r="B517" s="213"/>
      <c r="C517" s="14"/>
      <c r="D517" s="191" t="s">
        <v>519</v>
      </c>
      <c r="E517" s="214" t="s">
        <v>1</v>
      </c>
      <c r="F517" s="215" t="s">
        <v>534</v>
      </c>
      <c r="G517" s="14"/>
      <c r="H517" s="216">
        <v>4.25</v>
      </c>
      <c r="I517" s="217"/>
      <c r="J517" s="14"/>
      <c r="K517" s="14"/>
      <c r="L517" s="213"/>
      <c r="M517" s="218"/>
      <c r="N517" s="219"/>
      <c r="O517" s="219"/>
      <c r="P517" s="219"/>
      <c r="Q517" s="219"/>
      <c r="R517" s="219"/>
      <c r="S517" s="219"/>
      <c r="T517" s="220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14" t="s">
        <v>519</v>
      </c>
      <c r="AU517" s="214" t="s">
        <v>89</v>
      </c>
      <c r="AV517" s="14" t="s">
        <v>235</v>
      </c>
      <c r="AW517" s="14" t="s">
        <v>35</v>
      </c>
      <c r="AX517" s="14" t="s">
        <v>87</v>
      </c>
      <c r="AY517" s="214" t="s">
        <v>230</v>
      </c>
    </row>
    <row r="518" s="13" customFormat="1">
      <c r="A518" s="13"/>
      <c r="B518" s="205"/>
      <c r="C518" s="13"/>
      <c r="D518" s="191" t="s">
        <v>519</v>
      </c>
      <c r="E518" s="13"/>
      <c r="F518" s="207" t="s">
        <v>997</v>
      </c>
      <c r="G518" s="13"/>
      <c r="H518" s="208">
        <v>4.3780000000000001</v>
      </c>
      <c r="I518" s="209"/>
      <c r="J518" s="13"/>
      <c r="K518" s="13"/>
      <c r="L518" s="205"/>
      <c r="M518" s="210"/>
      <c r="N518" s="211"/>
      <c r="O518" s="211"/>
      <c r="P518" s="211"/>
      <c r="Q518" s="211"/>
      <c r="R518" s="211"/>
      <c r="S518" s="211"/>
      <c r="T518" s="212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06" t="s">
        <v>519</v>
      </c>
      <c r="AU518" s="206" t="s">
        <v>89</v>
      </c>
      <c r="AV518" s="13" t="s">
        <v>89</v>
      </c>
      <c r="AW518" s="13" t="s">
        <v>3</v>
      </c>
      <c r="AX518" s="13" t="s">
        <v>87</v>
      </c>
      <c r="AY518" s="206" t="s">
        <v>230</v>
      </c>
    </row>
    <row r="519" s="2" customFormat="1" ht="16.5" customHeight="1">
      <c r="A519" s="38"/>
      <c r="B519" s="177"/>
      <c r="C519" s="236" t="s">
        <v>998</v>
      </c>
      <c r="D519" s="236" t="s">
        <v>745</v>
      </c>
      <c r="E519" s="237" t="s">
        <v>999</v>
      </c>
      <c r="F519" s="238" t="s">
        <v>1000</v>
      </c>
      <c r="G519" s="239" t="s">
        <v>514</v>
      </c>
      <c r="H519" s="240">
        <v>24.823</v>
      </c>
      <c r="I519" s="241"/>
      <c r="J519" s="242">
        <f>ROUND(I519*H519,2)</f>
        <v>0</v>
      </c>
      <c r="K519" s="238" t="s">
        <v>515</v>
      </c>
      <c r="L519" s="243"/>
      <c r="M519" s="244" t="s">
        <v>1</v>
      </c>
      <c r="N519" s="245" t="s">
        <v>44</v>
      </c>
      <c r="O519" s="77"/>
      <c r="P519" s="187">
        <f>O519*H519</f>
        <v>0</v>
      </c>
      <c r="Q519" s="187">
        <v>0.17499999999999999</v>
      </c>
      <c r="R519" s="187">
        <f>Q519*H519</f>
        <v>4.3440249999999994</v>
      </c>
      <c r="S519" s="187">
        <v>0</v>
      </c>
      <c r="T519" s="188">
        <f>S519*H519</f>
        <v>0</v>
      </c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R519" s="189" t="s">
        <v>260</v>
      </c>
      <c r="AT519" s="189" t="s">
        <v>745</v>
      </c>
      <c r="AU519" s="189" t="s">
        <v>89</v>
      </c>
      <c r="AY519" s="19" t="s">
        <v>230</v>
      </c>
      <c r="BE519" s="190">
        <f>IF(N519="základní",J519,0)</f>
        <v>0</v>
      </c>
      <c r="BF519" s="190">
        <f>IF(N519="snížená",J519,0)</f>
        <v>0</v>
      </c>
      <c r="BG519" s="190">
        <f>IF(N519="zákl. přenesená",J519,0)</f>
        <v>0</v>
      </c>
      <c r="BH519" s="190">
        <f>IF(N519="sníž. přenesená",J519,0)</f>
        <v>0</v>
      </c>
      <c r="BI519" s="190">
        <f>IF(N519="nulová",J519,0)</f>
        <v>0</v>
      </c>
      <c r="BJ519" s="19" t="s">
        <v>87</v>
      </c>
      <c r="BK519" s="190">
        <f>ROUND(I519*H519,2)</f>
        <v>0</v>
      </c>
      <c r="BL519" s="19" t="s">
        <v>235</v>
      </c>
      <c r="BM519" s="189" t="s">
        <v>1001</v>
      </c>
    </row>
    <row r="520" s="2" customFormat="1">
      <c r="A520" s="38"/>
      <c r="B520" s="39"/>
      <c r="C520" s="38"/>
      <c r="D520" s="191" t="s">
        <v>237</v>
      </c>
      <c r="E520" s="38"/>
      <c r="F520" s="192" t="s">
        <v>1000</v>
      </c>
      <c r="G520" s="38"/>
      <c r="H520" s="38"/>
      <c r="I520" s="193"/>
      <c r="J520" s="38"/>
      <c r="K520" s="38"/>
      <c r="L520" s="39"/>
      <c r="M520" s="194"/>
      <c r="N520" s="195"/>
      <c r="O520" s="77"/>
      <c r="P520" s="77"/>
      <c r="Q520" s="77"/>
      <c r="R520" s="77"/>
      <c r="S520" s="77"/>
      <c r="T520" s="7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T520" s="19" t="s">
        <v>237</v>
      </c>
      <c r="AU520" s="19" t="s">
        <v>89</v>
      </c>
    </row>
    <row r="521" s="2" customFormat="1">
      <c r="A521" s="38"/>
      <c r="B521" s="39"/>
      <c r="C521" s="38"/>
      <c r="D521" s="191" t="s">
        <v>279</v>
      </c>
      <c r="E521" s="38"/>
      <c r="F521" s="196" t="s">
        <v>995</v>
      </c>
      <c r="G521" s="38"/>
      <c r="H521" s="38"/>
      <c r="I521" s="193"/>
      <c r="J521" s="38"/>
      <c r="K521" s="38"/>
      <c r="L521" s="39"/>
      <c r="M521" s="194"/>
      <c r="N521" s="195"/>
      <c r="O521" s="77"/>
      <c r="P521" s="77"/>
      <c r="Q521" s="77"/>
      <c r="R521" s="77"/>
      <c r="S521" s="77"/>
      <c r="T521" s="7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T521" s="19" t="s">
        <v>279</v>
      </c>
      <c r="AU521" s="19" t="s">
        <v>89</v>
      </c>
    </row>
    <row r="522" s="13" customFormat="1">
      <c r="A522" s="13"/>
      <c r="B522" s="205"/>
      <c r="C522" s="13"/>
      <c r="D522" s="191" t="s">
        <v>519</v>
      </c>
      <c r="E522" s="206" t="s">
        <v>1</v>
      </c>
      <c r="F522" s="207" t="s">
        <v>1002</v>
      </c>
      <c r="G522" s="13"/>
      <c r="H522" s="208">
        <v>12</v>
      </c>
      <c r="I522" s="209"/>
      <c r="J522" s="13"/>
      <c r="K522" s="13"/>
      <c r="L522" s="205"/>
      <c r="M522" s="210"/>
      <c r="N522" s="211"/>
      <c r="O522" s="211"/>
      <c r="P522" s="211"/>
      <c r="Q522" s="211"/>
      <c r="R522" s="211"/>
      <c r="S522" s="211"/>
      <c r="T522" s="21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06" t="s">
        <v>519</v>
      </c>
      <c r="AU522" s="206" t="s">
        <v>89</v>
      </c>
      <c r="AV522" s="13" t="s">
        <v>89</v>
      </c>
      <c r="AW522" s="13" t="s">
        <v>35</v>
      </c>
      <c r="AX522" s="13" t="s">
        <v>79</v>
      </c>
      <c r="AY522" s="206" t="s">
        <v>230</v>
      </c>
    </row>
    <row r="523" s="13" customFormat="1">
      <c r="A523" s="13"/>
      <c r="B523" s="205"/>
      <c r="C523" s="13"/>
      <c r="D523" s="191" t="s">
        <v>519</v>
      </c>
      <c r="E523" s="206" t="s">
        <v>1</v>
      </c>
      <c r="F523" s="207" t="s">
        <v>1003</v>
      </c>
      <c r="G523" s="13"/>
      <c r="H523" s="208">
        <v>12.1</v>
      </c>
      <c r="I523" s="209"/>
      <c r="J523" s="13"/>
      <c r="K523" s="13"/>
      <c r="L523" s="205"/>
      <c r="M523" s="210"/>
      <c r="N523" s="211"/>
      <c r="O523" s="211"/>
      <c r="P523" s="211"/>
      <c r="Q523" s="211"/>
      <c r="R523" s="211"/>
      <c r="S523" s="211"/>
      <c r="T523" s="21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06" t="s">
        <v>519</v>
      </c>
      <c r="AU523" s="206" t="s">
        <v>89</v>
      </c>
      <c r="AV523" s="13" t="s">
        <v>89</v>
      </c>
      <c r="AW523" s="13" t="s">
        <v>35</v>
      </c>
      <c r="AX523" s="13" t="s">
        <v>79</v>
      </c>
      <c r="AY523" s="206" t="s">
        <v>230</v>
      </c>
    </row>
    <row r="524" s="14" customFormat="1">
      <c r="A524" s="14"/>
      <c r="B524" s="213"/>
      <c r="C524" s="14"/>
      <c r="D524" s="191" t="s">
        <v>519</v>
      </c>
      <c r="E524" s="214" t="s">
        <v>1</v>
      </c>
      <c r="F524" s="215" t="s">
        <v>534</v>
      </c>
      <c r="G524" s="14"/>
      <c r="H524" s="216">
        <v>24.100000000000001</v>
      </c>
      <c r="I524" s="217"/>
      <c r="J524" s="14"/>
      <c r="K524" s="14"/>
      <c r="L524" s="213"/>
      <c r="M524" s="218"/>
      <c r="N524" s="219"/>
      <c r="O524" s="219"/>
      <c r="P524" s="219"/>
      <c r="Q524" s="219"/>
      <c r="R524" s="219"/>
      <c r="S524" s="219"/>
      <c r="T524" s="220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14" t="s">
        <v>519</v>
      </c>
      <c r="AU524" s="214" t="s">
        <v>89</v>
      </c>
      <c r="AV524" s="14" t="s">
        <v>235</v>
      </c>
      <c r="AW524" s="14" t="s">
        <v>35</v>
      </c>
      <c r="AX524" s="14" t="s">
        <v>87</v>
      </c>
      <c r="AY524" s="214" t="s">
        <v>230</v>
      </c>
    </row>
    <row r="525" s="13" customFormat="1">
      <c r="A525" s="13"/>
      <c r="B525" s="205"/>
      <c r="C525" s="13"/>
      <c r="D525" s="191" t="s">
        <v>519</v>
      </c>
      <c r="E525" s="13"/>
      <c r="F525" s="207" t="s">
        <v>1004</v>
      </c>
      <c r="G525" s="13"/>
      <c r="H525" s="208">
        <v>24.823</v>
      </c>
      <c r="I525" s="209"/>
      <c r="J525" s="13"/>
      <c r="K525" s="13"/>
      <c r="L525" s="205"/>
      <c r="M525" s="210"/>
      <c r="N525" s="211"/>
      <c r="O525" s="211"/>
      <c r="P525" s="211"/>
      <c r="Q525" s="211"/>
      <c r="R525" s="211"/>
      <c r="S525" s="211"/>
      <c r="T525" s="21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06" t="s">
        <v>519</v>
      </c>
      <c r="AU525" s="206" t="s">
        <v>89</v>
      </c>
      <c r="AV525" s="13" t="s">
        <v>89</v>
      </c>
      <c r="AW525" s="13" t="s">
        <v>3</v>
      </c>
      <c r="AX525" s="13" t="s">
        <v>87</v>
      </c>
      <c r="AY525" s="206" t="s">
        <v>230</v>
      </c>
    </row>
    <row r="526" s="2" customFormat="1" ht="16.5" customHeight="1">
      <c r="A526" s="38"/>
      <c r="B526" s="177"/>
      <c r="C526" s="178" t="s">
        <v>1005</v>
      </c>
      <c r="D526" s="178" t="s">
        <v>231</v>
      </c>
      <c r="E526" s="179" t="s">
        <v>1006</v>
      </c>
      <c r="F526" s="180" t="s">
        <v>1007</v>
      </c>
      <c r="G526" s="181" t="s">
        <v>514</v>
      </c>
      <c r="H526" s="182">
        <v>215.80000000000001</v>
      </c>
      <c r="I526" s="183"/>
      <c r="J526" s="184">
        <f>ROUND(I526*H526,2)</f>
        <v>0</v>
      </c>
      <c r="K526" s="180" t="s">
        <v>515</v>
      </c>
      <c r="L526" s="39"/>
      <c r="M526" s="185" t="s">
        <v>1</v>
      </c>
      <c r="N526" s="186" t="s">
        <v>44</v>
      </c>
      <c r="O526" s="77"/>
      <c r="P526" s="187">
        <f>O526*H526</f>
        <v>0</v>
      </c>
      <c r="Q526" s="187">
        <v>0.11303000000000001</v>
      </c>
      <c r="R526" s="187">
        <f>Q526*H526</f>
        <v>24.391874000000001</v>
      </c>
      <c r="S526" s="187">
        <v>0</v>
      </c>
      <c r="T526" s="188">
        <f>S526*H526</f>
        <v>0</v>
      </c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R526" s="189" t="s">
        <v>235</v>
      </c>
      <c r="AT526" s="189" t="s">
        <v>231</v>
      </c>
      <c r="AU526" s="189" t="s">
        <v>89</v>
      </c>
      <c r="AY526" s="19" t="s">
        <v>230</v>
      </c>
      <c r="BE526" s="190">
        <f>IF(N526="základní",J526,0)</f>
        <v>0</v>
      </c>
      <c r="BF526" s="190">
        <f>IF(N526="snížená",J526,0)</f>
        <v>0</v>
      </c>
      <c r="BG526" s="190">
        <f>IF(N526="zákl. přenesená",J526,0)</f>
        <v>0</v>
      </c>
      <c r="BH526" s="190">
        <f>IF(N526="sníž. přenesená",J526,0)</f>
        <v>0</v>
      </c>
      <c r="BI526" s="190">
        <f>IF(N526="nulová",J526,0)</f>
        <v>0</v>
      </c>
      <c r="BJ526" s="19" t="s">
        <v>87</v>
      </c>
      <c r="BK526" s="190">
        <f>ROUND(I526*H526,2)</f>
        <v>0</v>
      </c>
      <c r="BL526" s="19" t="s">
        <v>235</v>
      </c>
      <c r="BM526" s="189" t="s">
        <v>1008</v>
      </c>
    </row>
    <row r="527" s="2" customFormat="1">
      <c r="A527" s="38"/>
      <c r="B527" s="39"/>
      <c r="C527" s="38"/>
      <c r="D527" s="191" t="s">
        <v>237</v>
      </c>
      <c r="E527" s="38"/>
      <c r="F527" s="192" t="s">
        <v>1009</v>
      </c>
      <c r="G527" s="38"/>
      <c r="H527" s="38"/>
      <c r="I527" s="193"/>
      <c r="J527" s="38"/>
      <c r="K527" s="38"/>
      <c r="L527" s="39"/>
      <c r="M527" s="194"/>
      <c r="N527" s="195"/>
      <c r="O527" s="77"/>
      <c r="P527" s="77"/>
      <c r="Q527" s="77"/>
      <c r="R527" s="77"/>
      <c r="S527" s="77"/>
      <c r="T527" s="7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T527" s="19" t="s">
        <v>237</v>
      </c>
      <c r="AU527" s="19" t="s">
        <v>89</v>
      </c>
    </row>
    <row r="528" s="2" customFormat="1">
      <c r="A528" s="38"/>
      <c r="B528" s="39"/>
      <c r="C528" s="38"/>
      <c r="D528" s="199" t="s">
        <v>397</v>
      </c>
      <c r="E528" s="38"/>
      <c r="F528" s="200" t="s">
        <v>1010</v>
      </c>
      <c r="G528" s="38"/>
      <c r="H528" s="38"/>
      <c r="I528" s="193"/>
      <c r="J528" s="38"/>
      <c r="K528" s="38"/>
      <c r="L528" s="39"/>
      <c r="M528" s="194"/>
      <c r="N528" s="195"/>
      <c r="O528" s="77"/>
      <c r="P528" s="77"/>
      <c r="Q528" s="77"/>
      <c r="R528" s="77"/>
      <c r="S528" s="77"/>
      <c r="T528" s="7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T528" s="19" t="s">
        <v>397</v>
      </c>
      <c r="AU528" s="19" t="s">
        <v>89</v>
      </c>
    </row>
    <row r="529" s="2" customFormat="1" ht="16.5" customHeight="1">
      <c r="A529" s="38"/>
      <c r="B529" s="177"/>
      <c r="C529" s="236" t="s">
        <v>1011</v>
      </c>
      <c r="D529" s="236" t="s">
        <v>745</v>
      </c>
      <c r="E529" s="237" t="s">
        <v>1012</v>
      </c>
      <c r="F529" s="238" t="s">
        <v>1013</v>
      </c>
      <c r="G529" s="239" t="s">
        <v>514</v>
      </c>
      <c r="H529" s="240">
        <v>222.274</v>
      </c>
      <c r="I529" s="241"/>
      <c r="J529" s="242">
        <f>ROUND(I529*H529,2)</f>
        <v>0</v>
      </c>
      <c r="K529" s="238" t="s">
        <v>1</v>
      </c>
      <c r="L529" s="243"/>
      <c r="M529" s="244" t="s">
        <v>1</v>
      </c>
      <c r="N529" s="245" t="s">
        <v>44</v>
      </c>
      <c r="O529" s="77"/>
      <c r="P529" s="187">
        <f>O529*H529</f>
        <v>0</v>
      </c>
      <c r="Q529" s="187">
        <v>0</v>
      </c>
      <c r="R529" s="187">
        <f>Q529*H529</f>
        <v>0</v>
      </c>
      <c r="S529" s="187">
        <v>0</v>
      </c>
      <c r="T529" s="188">
        <f>S529*H529</f>
        <v>0</v>
      </c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R529" s="189" t="s">
        <v>260</v>
      </c>
      <c r="AT529" s="189" t="s">
        <v>745</v>
      </c>
      <c r="AU529" s="189" t="s">
        <v>89</v>
      </c>
      <c r="AY529" s="19" t="s">
        <v>230</v>
      </c>
      <c r="BE529" s="190">
        <f>IF(N529="základní",J529,0)</f>
        <v>0</v>
      </c>
      <c r="BF529" s="190">
        <f>IF(N529="snížená",J529,0)</f>
        <v>0</v>
      </c>
      <c r="BG529" s="190">
        <f>IF(N529="zákl. přenesená",J529,0)</f>
        <v>0</v>
      </c>
      <c r="BH529" s="190">
        <f>IF(N529="sníž. přenesená",J529,0)</f>
        <v>0</v>
      </c>
      <c r="BI529" s="190">
        <f>IF(N529="nulová",J529,0)</f>
        <v>0</v>
      </c>
      <c r="BJ529" s="19" t="s">
        <v>87</v>
      </c>
      <c r="BK529" s="190">
        <f>ROUND(I529*H529,2)</f>
        <v>0</v>
      </c>
      <c r="BL529" s="19" t="s">
        <v>235</v>
      </c>
      <c r="BM529" s="189" t="s">
        <v>1014</v>
      </c>
    </row>
    <row r="530" s="2" customFormat="1">
      <c r="A530" s="38"/>
      <c r="B530" s="39"/>
      <c r="C530" s="38"/>
      <c r="D530" s="191" t="s">
        <v>237</v>
      </c>
      <c r="E530" s="38"/>
      <c r="F530" s="192" t="s">
        <v>1015</v>
      </c>
      <c r="G530" s="38"/>
      <c r="H530" s="38"/>
      <c r="I530" s="193"/>
      <c r="J530" s="38"/>
      <c r="K530" s="38"/>
      <c r="L530" s="39"/>
      <c r="M530" s="194"/>
      <c r="N530" s="195"/>
      <c r="O530" s="77"/>
      <c r="P530" s="77"/>
      <c r="Q530" s="77"/>
      <c r="R530" s="77"/>
      <c r="S530" s="77"/>
      <c r="T530" s="7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T530" s="19" t="s">
        <v>237</v>
      </c>
      <c r="AU530" s="19" t="s">
        <v>89</v>
      </c>
    </row>
    <row r="531" s="2" customFormat="1">
      <c r="A531" s="38"/>
      <c r="B531" s="39"/>
      <c r="C531" s="38"/>
      <c r="D531" s="191" t="s">
        <v>279</v>
      </c>
      <c r="E531" s="38"/>
      <c r="F531" s="196" t="s">
        <v>995</v>
      </c>
      <c r="G531" s="38"/>
      <c r="H531" s="38"/>
      <c r="I531" s="193"/>
      <c r="J531" s="38"/>
      <c r="K531" s="38"/>
      <c r="L531" s="39"/>
      <c r="M531" s="194"/>
      <c r="N531" s="195"/>
      <c r="O531" s="77"/>
      <c r="P531" s="77"/>
      <c r="Q531" s="77"/>
      <c r="R531" s="77"/>
      <c r="S531" s="77"/>
      <c r="T531" s="7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T531" s="19" t="s">
        <v>279</v>
      </c>
      <c r="AU531" s="19" t="s">
        <v>89</v>
      </c>
    </row>
    <row r="532" s="13" customFormat="1">
      <c r="A532" s="13"/>
      <c r="B532" s="205"/>
      <c r="C532" s="13"/>
      <c r="D532" s="191" t="s">
        <v>519</v>
      </c>
      <c r="E532" s="206" t="s">
        <v>1</v>
      </c>
      <c r="F532" s="207" t="s">
        <v>886</v>
      </c>
      <c r="G532" s="13"/>
      <c r="H532" s="208">
        <v>215.80000000000001</v>
      </c>
      <c r="I532" s="209"/>
      <c r="J532" s="13"/>
      <c r="K532" s="13"/>
      <c r="L532" s="205"/>
      <c r="M532" s="210"/>
      <c r="N532" s="211"/>
      <c r="O532" s="211"/>
      <c r="P532" s="211"/>
      <c r="Q532" s="211"/>
      <c r="R532" s="211"/>
      <c r="S532" s="211"/>
      <c r="T532" s="212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06" t="s">
        <v>519</v>
      </c>
      <c r="AU532" s="206" t="s">
        <v>89</v>
      </c>
      <c r="AV532" s="13" t="s">
        <v>89</v>
      </c>
      <c r="AW532" s="13" t="s">
        <v>35</v>
      </c>
      <c r="AX532" s="13" t="s">
        <v>87</v>
      </c>
      <c r="AY532" s="206" t="s">
        <v>230</v>
      </c>
    </row>
    <row r="533" s="13" customFormat="1">
      <c r="A533" s="13"/>
      <c r="B533" s="205"/>
      <c r="C533" s="13"/>
      <c r="D533" s="191" t="s">
        <v>519</v>
      </c>
      <c r="E533" s="13"/>
      <c r="F533" s="207" t="s">
        <v>1016</v>
      </c>
      <c r="G533" s="13"/>
      <c r="H533" s="208">
        <v>222.274</v>
      </c>
      <c r="I533" s="209"/>
      <c r="J533" s="13"/>
      <c r="K533" s="13"/>
      <c r="L533" s="205"/>
      <c r="M533" s="210"/>
      <c r="N533" s="211"/>
      <c r="O533" s="211"/>
      <c r="P533" s="211"/>
      <c r="Q533" s="211"/>
      <c r="R533" s="211"/>
      <c r="S533" s="211"/>
      <c r="T533" s="212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06" t="s">
        <v>519</v>
      </c>
      <c r="AU533" s="206" t="s">
        <v>89</v>
      </c>
      <c r="AV533" s="13" t="s">
        <v>89</v>
      </c>
      <c r="AW533" s="13" t="s">
        <v>3</v>
      </c>
      <c r="AX533" s="13" t="s">
        <v>87</v>
      </c>
      <c r="AY533" s="206" t="s">
        <v>230</v>
      </c>
    </row>
    <row r="534" s="2" customFormat="1" ht="21.75" customHeight="1">
      <c r="A534" s="38"/>
      <c r="B534" s="177"/>
      <c r="C534" s="178" t="s">
        <v>1017</v>
      </c>
      <c r="D534" s="178" t="s">
        <v>231</v>
      </c>
      <c r="E534" s="179" t="s">
        <v>1018</v>
      </c>
      <c r="F534" s="180" t="s">
        <v>1019</v>
      </c>
      <c r="G534" s="181" t="s">
        <v>514</v>
      </c>
      <c r="H534" s="182">
        <v>203</v>
      </c>
      <c r="I534" s="183"/>
      <c r="J534" s="184">
        <f>ROUND(I534*H534,2)</f>
        <v>0</v>
      </c>
      <c r="K534" s="180" t="s">
        <v>515</v>
      </c>
      <c r="L534" s="39"/>
      <c r="M534" s="185" t="s">
        <v>1</v>
      </c>
      <c r="N534" s="186" t="s">
        <v>44</v>
      </c>
      <c r="O534" s="77"/>
      <c r="P534" s="187">
        <f>O534*H534</f>
        <v>0</v>
      </c>
      <c r="Q534" s="187">
        <v>0.098000000000000004</v>
      </c>
      <c r="R534" s="187">
        <f>Q534*H534</f>
        <v>19.894000000000002</v>
      </c>
      <c r="S534" s="187">
        <v>0</v>
      </c>
      <c r="T534" s="188">
        <f>S534*H534</f>
        <v>0</v>
      </c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R534" s="189" t="s">
        <v>235</v>
      </c>
      <c r="AT534" s="189" t="s">
        <v>231</v>
      </c>
      <c r="AU534" s="189" t="s">
        <v>89</v>
      </c>
      <c r="AY534" s="19" t="s">
        <v>230</v>
      </c>
      <c r="BE534" s="190">
        <f>IF(N534="základní",J534,0)</f>
        <v>0</v>
      </c>
      <c r="BF534" s="190">
        <f>IF(N534="snížená",J534,0)</f>
        <v>0</v>
      </c>
      <c r="BG534" s="190">
        <f>IF(N534="zákl. přenesená",J534,0)</f>
        <v>0</v>
      </c>
      <c r="BH534" s="190">
        <f>IF(N534="sníž. přenesená",J534,0)</f>
        <v>0</v>
      </c>
      <c r="BI534" s="190">
        <f>IF(N534="nulová",J534,0)</f>
        <v>0</v>
      </c>
      <c r="BJ534" s="19" t="s">
        <v>87</v>
      </c>
      <c r="BK534" s="190">
        <f>ROUND(I534*H534,2)</f>
        <v>0</v>
      </c>
      <c r="BL534" s="19" t="s">
        <v>235</v>
      </c>
      <c r="BM534" s="189" t="s">
        <v>1020</v>
      </c>
    </row>
    <row r="535" s="2" customFormat="1">
      <c r="A535" s="38"/>
      <c r="B535" s="39"/>
      <c r="C535" s="38"/>
      <c r="D535" s="191" t="s">
        <v>237</v>
      </c>
      <c r="E535" s="38"/>
      <c r="F535" s="192" t="s">
        <v>1021</v>
      </c>
      <c r="G535" s="38"/>
      <c r="H535" s="38"/>
      <c r="I535" s="193"/>
      <c r="J535" s="38"/>
      <c r="K535" s="38"/>
      <c r="L535" s="39"/>
      <c r="M535" s="194"/>
      <c r="N535" s="195"/>
      <c r="O535" s="77"/>
      <c r="P535" s="77"/>
      <c r="Q535" s="77"/>
      <c r="R535" s="77"/>
      <c r="S535" s="77"/>
      <c r="T535" s="7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T535" s="19" t="s">
        <v>237</v>
      </c>
      <c r="AU535" s="19" t="s">
        <v>89</v>
      </c>
    </row>
    <row r="536" s="2" customFormat="1">
      <c r="A536" s="38"/>
      <c r="B536" s="39"/>
      <c r="C536" s="38"/>
      <c r="D536" s="199" t="s">
        <v>397</v>
      </c>
      <c r="E536" s="38"/>
      <c r="F536" s="200" t="s">
        <v>1022</v>
      </c>
      <c r="G536" s="38"/>
      <c r="H536" s="38"/>
      <c r="I536" s="193"/>
      <c r="J536" s="38"/>
      <c r="K536" s="38"/>
      <c r="L536" s="39"/>
      <c r="M536" s="194"/>
      <c r="N536" s="195"/>
      <c r="O536" s="77"/>
      <c r="P536" s="77"/>
      <c r="Q536" s="77"/>
      <c r="R536" s="77"/>
      <c r="S536" s="77"/>
      <c r="T536" s="7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T536" s="19" t="s">
        <v>397</v>
      </c>
      <c r="AU536" s="19" t="s">
        <v>89</v>
      </c>
    </row>
    <row r="537" s="13" customFormat="1">
      <c r="A537" s="13"/>
      <c r="B537" s="205"/>
      <c r="C537" s="13"/>
      <c r="D537" s="191" t="s">
        <v>519</v>
      </c>
      <c r="E537" s="206" t="s">
        <v>1</v>
      </c>
      <c r="F537" s="207" t="s">
        <v>1023</v>
      </c>
      <c r="G537" s="13"/>
      <c r="H537" s="208">
        <v>85.799999999999997</v>
      </c>
      <c r="I537" s="209"/>
      <c r="J537" s="13"/>
      <c r="K537" s="13"/>
      <c r="L537" s="205"/>
      <c r="M537" s="210"/>
      <c r="N537" s="211"/>
      <c r="O537" s="211"/>
      <c r="P537" s="211"/>
      <c r="Q537" s="211"/>
      <c r="R537" s="211"/>
      <c r="S537" s="211"/>
      <c r="T537" s="21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06" t="s">
        <v>519</v>
      </c>
      <c r="AU537" s="206" t="s">
        <v>89</v>
      </c>
      <c r="AV537" s="13" t="s">
        <v>89</v>
      </c>
      <c r="AW537" s="13" t="s">
        <v>35</v>
      </c>
      <c r="AX537" s="13" t="s">
        <v>79</v>
      </c>
      <c r="AY537" s="206" t="s">
        <v>230</v>
      </c>
    </row>
    <row r="538" s="13" customFormat="1">
      <c r="A538" s="13"/>
      <c r="B538" s="205"/>
      <c r="C538" s="13"/>
      <c r="D538" s="191" t="s">
        <v>519</v>
      </c>
      <c r="E538" s="206" t="s">
        <v>1</v>
      </c>
      <c r="F538" s="207" t="s">
        <v>1024</v>
      </c>
      <c r="G538" s="13"/>
      <c r="H538" s="208">
        <v>117.2</v>
      </c>
      <c r="I538" s="209"/>
      <c r="J538" s="13"/>
      <c r="K538" s="13"/>
      <c r="L538" s="205"/>
      <c r="M538" s="210"/>
      <c r="N538" s="211"/>
      <c r="O538" s="211"/>
      <c r="P538" s="211"/>
      <c r="Q538" s="211"/>
      <c r="R538" s="211"/>
      <c r="S538" s="211"/>
      <c r="T538" s="21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06" t="s">
        <v>519</v>
      </c>
      <c r="AU538" s="206" t="s">
        <v>89</v>
      </c>
      <c r="AV538" s="13" t="s">
        <v>89</v>
      </c>
      <c r="AW538" s="13" t="s">
        <v>35</v>
      </c>
      <c r="AX538" s="13" t="s">
        <v>79</v>
      </c>
      <c r="AY538" s="206" t="s">
        <v>230</v>
      </c>
    </row>
    <row r="539" s="14" customFormat="1">
      <c r="A539" s="14"/>
      <c r="B539" s="213"/>
      <c r="C539" s="14"/>
      <c r="D539" s="191" t="s">
        <v>519</v>
      </c>
      <c r="E539" s="214" t="s">
        <v>1</v>
      </c>
      <c r="F539" s="215" t="s">
        <v>534</v>
      </c>
      <c r="G539" s="14"/>
      <c r="H539" s="216">
        <v>203</v>
      </c>
      <c r="I539" s="217"/>
      <c r="J539" s="14"/>
      <c r="K539" s="14"/>
      <c r="L539" s="213"/>
      <c r="M539" s="218"/>
      <c r="N539" s="219"/>
      <c r="O539" s="219"/>
      <c r="P539" s="219"/>
      <c r="Q539" s="219"/>
      <c r="R539" s="219"/>
      <c r="S539" s="219"/>
      <c r="T539" s="220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14" t="s">
        <v>519</v>
      </c>
      <c r="AU539" s="214" t="s">
        <v>89</v>
      </c>
      <c r="AV539" s="14" t="s">
        <v>235</v>
      </c>
      <c r="AW539" s="14" t="s">
        <v>35</v>
      </c>
      <c r="AX539" s="14" t="s">
        <v>87</v>
      </c>
      <c r="AY539" s="214" t="s">
        <v>230</v>
      </c>
    </row>
    <row r="540" s="2" customFormat="1" ht="16.5" customHeight="1">
      <c r="A540" s="38"/>
      <c r="B540" s="177"/>
      <c r="C540" s="236" t="s">
        <v>1025</v>
      </c>
      <c r="D540" s="236" t="s">
        <v>745</v>
      </c>
      <c r="E540" s="237" t="s">
        <v>1026</v>
      </c>
      <c r="F540" s="238" t="s">
        <v>1027</v>
      </c>
      <c r="G540" s="239" t="s">
        <v>514</v>
      </c>
      <c r="H540" s="240">
        <v>209.09</v>
      </c>
      <c r="I540" s="241"/>
      <c r="J540" s="242">
        <f>ROUND(I540*H540,2)</f>
        <v>0</v>
      </c>
      <c r="K540" s="238" t="s">
        <v>515</v>
      </c>
      <c r="L540" s="243"/>
      <c r="M540" s="244" t="s">
        <v>1</v>
      </c>
      <c r="N540" s="245" t="s">
        <v>44</v>
      </c>
      <c r="O540" s="77"/>
      <c r="P540" s="187">
        <f>O540*H540</f>
        <v>0</v>
      </c>
      <c r="Q540" s="187">
        <v>0.14499999999999999</v>
      </c>
      <c r="R540" s="187">
        <f>Q540*H540</f>
        <v>30.31805</v>
      </c>
      <c r="S540" s="187">
        <v>0</v>
      </c>
      <c r="T540" s="188">
        <f>S540*H540</f>
        <v>0</v>
      </c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R540" s="189" t="s">
        <v>260</v>
      </c>
      <c r="AT540" s="189" t="s">
        <v>745</v>
      </c>
      <c r="AU540" s="189" t="s">
        <v>89</v>
      </c>
      <c r="AY540" s="19" t="s">
        <v>230</v>
      </c>
      <c r="BE540" s="190">
        <f>IF(N540="základní",J540,0)</f>
        <v>0</v>
      </c>
      <c r="BF540" s="190">
        <f>IF(N540="snížená",J540,0)</f>
        <v>0</v>
      </c>
      <c r="BG540" s="190">
        <f>IF(N540="zákl. přenesená",J540,0)</f>
        <v>0</v>
      </c>
      <c r="BH540" s="190">
        <f>IF(N540="sníž. přenesená",J540,0)</f>
        <v>0</v>
      </c>
      <c r="BI540" s="190">
        <f>IF(N540="nulová",J540,0)</f>
        <v>0</v>
      </c>
      <c r="BJ540" s="19" t="s">
        <v>87</v>
      </c>
      <c r="BK540" s="190">
        <f>ROUND(I540*H540,2)</f>
        <v>0</v>
      </c>
      <c r="BL540" s="19" t="s">
        <v>235</v>
      </c>
      <c r="BM540" s="189" t="s">
        <v>1028</v>
      </c>
    </row>
    <row r="541" s="2" customFormat="1">
      <c r="A541" s="38"/>
      <c r="B541" s="39"/>
      <c r="C541" s="38"/>
      <c r="D541" s="191" t="s">
        <v>237</v>
      </c>
      <c r="E541" s="38"/>
      <c r="F541" s="192" t="s">
        <v>1027</v>
      </c>
      <c r="G541" s="38"/>
      <c r="H541" s="38"/>
      <c r="I541" s="193"/>
      <c r="J541" s="38"/>
      <c r="K541" s="38"/>
      <c r="L541" s="39"/>
      <c r="M541" s="194"/>
      <c r="N541" s="195"/>
      <c r="O541" s="77"/>
      <c r="P541" s="77"/>
      <c r="Q541" s="77"/>
      <c r="R541" s="77"/>
      <c r="S541" s="77"/>
      <c r="T541" s="7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T541" s="19" t="s">
        <v>237</v>
      </c>
      <c r="AU541" s="19" t="s">
        <v>89</v>
      </c>
    </row>
    <row r="542" s="2" customFormat="1">
      <c r="A542" s="38"/>
      <c r="B542" s="39"/>
      <c r="C542" s="38"/>
      <c r="D542" s="191" t="s">
        <v>279</v>
      </c>
      <c r="E542" s="38"/>
      <c r="F542" s="196" t="s">
        <v>995</v>
      </c>
      <c r="G542" s="38"/>
      <c r="H542" s="38"/>
      <c r="I542" s="193"/>
      <c r="J542" s="38"/>
      <c r="K542" s="38"/>
      <c r="L542" s="39"/>
      <c r="M542" s="194"/>
      <c r="N542" s="195"/>
      <c r="O542" s="77"/>
      <c r="P542" s="77"/>
      <c r="Q542" s="77"/>
      <c r="R542" s="77"/>
      <c r="S542" s="77"/>
      <c r="T542" s="7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T542" s="19" t="s">
        <v>279</v>
      </c>
      <c r="AU542" s="19" t="s">
        <v>89</v>
      </c>
    </row>
    <row r="543" s="13" customFormat="1">
      <c r="A543" s="13"/>
      <c r="B543" s="205"/>
      <c r="C543" s="13"/>
      <c r="D543" s="191" t="s">
        <v>519</v>
      </c>
      <c r="E543" s="13"/>
      <c r="F543" s="207" t="s">
        <v>1029</v>
      </c>
      <c r="G543" s="13"/>
      <c r="H543" s="208">
        <v>209.09</v>
      </c>
      <c r="I543" s="209"/>
      <c r="J543" s="13"/>
      <c r="K543" s="13"/>
      <c r="L543" s="205"/>
      <c r="M543" s="210"/>
      <c r="N543" s="211"/>
      <c r="O543" s="211"/>
      <c r="P543" s="211"/>
      <c r="Q543" s="211"/>
      <c r="R543" s="211"/>
      <c r="S543" s="211"/>
      <c r="T543" s="212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06" t="s">
        <v>519</v>
      </c>
      <c r="AU543" s="206" t="s">
        <v>89</v>
      </c>
      <c r="AV543" s="13" t="s">
        <v>89</v>
      </c>
      <c r="AW543" s="13" t="s">
        <v>3</v>
      </c>
      <c r="AX543" s="13" t="s">
        <v>87</v>
      </c>
      <c r="AY543" s="206" t="s">
        <v>230</v>
      </c>
    </row>
    <row r="544" s="12" customFormat="1" ht="22.8" customHeight="1">
      <c r="A544" s="12"/>
      <c r="B544" s="166"/>
      <c r="C544" s="12"/>
      <c r="D544" s="167" t="s">
        <v>78</v>
      </c>
      <c r="E544" s="197" t="s">
        <v>252</v>
      </c>
      <c r="F544" s="197" t="s">
        <v>1030</v>
      </c>
      <c r="G544" s="12"/>
      <c r="H544" s="12"/>
      <c r="I544" s="169"/>
      <c r="J544" s="198">
        <f>BK544</f>
        <v>0</v>
      </c>
      <c r="K544" s="12"/>
      <c r="L544" s="166"/>
      <c r="M544" s="171"/>
      <c r="N544" s="172"/>
      <c r="O544" s="172"/>
      <c r="P544" s="173">
        <f>SUM(P545:P548)</f>
        <v>0</v>
      </c>
      <c r="Q544" s="172"/>
      <c r="R544" s="173">
        <f>SUM(R545:R548)</f>
        <v>1.9443618999999999</v>
      </c>
      <c r="S544" s="172"/>
      <c r="T544" s="174">
        <f>SUM(T545:T548)</f>
        <v>0</v>
      </c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R544" s="167" t="s">
        <v>87</v>
      </c>
      <c r="AT544" s="175" t="s">
        <v>78</v>
      </c>
      <c r="AU544" s="175" t="s">
        <v>87</v>
      </c>
      <c r="AY544" s="167" t="s">
        <v>230</v>
      </c>
      <c r="BK544" s="176">
        <f>SUM(BK545:BK548)</f>
        <v>0</v>
      </c>
    </row>
    <row r="545" s="2" customFormat="1" ht="21.75" customHeight="1">
      <c r="A545" s="38"/>
      <c r="B545" s="177"/>
      <c r="C545" s="178" t="s">
        <v>1031</v>
      </c>
      <c r="D545" s="178" t="s">
        <v>231</v>
      </c>
      <c r="E545" s="179" t="s">
        <v>1032</v>
      </c>
      <c r="F545" s="180" t="s">
        <v>1033</v>
      </c>
      <c r="G545" s="181" t="s">
        <v>578</v>
      </c>
      <c r="H545" s="182">
        <v>0.84499999999999997</v>
      </c>
      <c r="I545" s="183"/>
      <c r="J545" s="184">
        <f>ROUND(I545*H545,2)</f>
        <v>0</v>
      </c>
      <c r="K545" s="180" t="s">
        <v>515</v>
      </c>
      <c r="L545" s="39"/>
      <c r="M545" s="185" t="s">
        <v>1</v>
      </c>
      <c r="N545" s="186" t="s">
        <v>44</v>
      </c>
      <c r="O545" s="77"/>
      <c r="P545" s="187">
        <f>O545*H545</f>
        <v>0</v>
      </c>
      <c r="Q545" s="187">
        <v>2.3010199999999998</v>
      </c>
      <c r="R545" s="187">
        <f>Q545*H545</f>
        <v>1.9443618999999999</v>
      </c>
      <c r="S545" s="187">
        <v>0</v>
      </c>
      <c r="T545" s="188">
        <f>S545*H545</f>
        <v>0</v>
      </c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R545" s="189" t="s">
        <v>235</v>
      </c>
      <c r="AT545" s="189" t="s">
        <v>231</v>
      </c>
      <c r="AU545" s="189" t="s">
        <v>89</v>
      </c>
      <c r="AY545" s="19" t="s">
        <v>230</v>
      </c>
      <c r="BE545" s="190">
        <f>IF(N545="základní",J545,0)</f>
        <v>0</v>
      </c>
      <c r="BF545" s="190">
        <f>IF(N545="snížená",J545,0)</f>
        <v>0</v>
      </c>
      <c r="BG545" s="190">
        <f>IF(N545="zákl. přenesená",J545,0)</f>
        <v>0</v>
      </c>
      <c r="BH545" s="190">
        <f>IF(N545="sníž. přenesená",J545,0)</f>
        <v>0</v>
      </c>
      <c r="BI545" s="190">
        <f>IF(N545="nulová",J545,0)</f>
        <v>0</v>
      </c>
      <c r="BJ545" s="19" t="s">
        <v>87</v>
      </c>
      <c r="BK545" s="190">
        <f>ROUND(I545*H545,2)</f>
        <v>0</v>
      </c>
      <c r="BL545" s="19" t="s">
        <v>235</v>
      </c>
      <c r="BM545" s="189" t="s">
        <v>1034</v>
      </c>
    </row>
    <row r="546" s="2" customFormat="1">
      <c r="A546" s="38"/>
      <c r="B546" s="39"/>
      <c r="C546" s="38"/>
      <c r="D546" s="191" t="s">
        <v>237</v>
      </c>
      <c r="E546" s="38"/>
      <c r="F546" s="192" t="s">
        <v>1035</v>
      </c>
      <c r="G546" s="38"/>
      <c r="H546" s="38"/>
      <c r="I546" s="193"/>
      <c r="J546" s="38"/>
      <c r="K546" s="38"/>
      <c r="L546" s="39"/>
      <c r="M546" s="194"/>
      <c r="N546" s="195"/>
      <c r="O546" s="77"/>
      <c r="P546" s="77"/>
      <c r="Q546" s="77"/>
      <c r="R546" s="77"/>
      <c r="S546" s="77"/>
      <c r="T546" s="7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T546" s="19" t="s">
        <v>237</v>
      </c>
      <c r="AU546" s="19" t="s">
        <v>89</v>
      </c>
    </row>
    <row r="547" s="2" customFormat="1">
      <c r="A547" s="38"/>
      <c r="B547" s="39"/>
      <c r="C547" s="38"/>
      <c r="D547" s="199" t="s">
        <v>397</v>
      </c>
      <c r="E547" s="38"/>
      <c r="F547" s="200" t="s">
        <v>1036</v>
      </c>
      <c r="G547" s="38"/>
      <c r="H547" s="38"/>
      <c r="I547" s="193"/>
      <c r="J547" s="38"/>
      <c r="K547" s="38"/>
      <c r="L547" s="39"/>
      <c r="M547" s="194"/>
      <c r="N547" s="195"/>
      <c r="O547" s="77"/>
      <c r="P547" s="77"/>
      <c r="Q547" s="77"/>
      <c r="R547" s="77"/>
      <c r="S547" s="77"/>
      <c r="T547" s="7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T547" s="19" t="s">
        <v>397</v>
      </c>
      <c r="AU547" s="19" t="s">
        <v>89</v>
      </c>
    </row>
    <row r="548" s="13" customFormat="1">
      <c r="A548" s="13"/>
      <c r="B548" s="205"/>
      <c r="C548" s="13"/>
      <c r="D548" s="191" t="s">
        <v>519</v>
      </c>
      <c r="E548" s="206" t="s">
        <v>1</v>
      </c>
      <c r="F548" s="207" t="s">
        <v>1037</v>
      </c>
      <c r="G548" s="13"/>
      <c r="H548" s="208">
        <v>0.84499999999999997</v>
      </c>
      <c r="I548" s="209"/>
      <c r="J548" s="13"/>
      <c r="K548" s="13"/>
      <c r="L548" s="205"/>
      <c r="M548" s="210"/>
      <c r="N548" s="211"/>
      <c r="O548" s="211"/>
      <c r="P548" s="211"/>
      <c r="Q548" s="211"/>
      <c r="R548" s="211"/>
      <c r="S548" s="211"/>
      <c r="T548" s="21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06" t="s">
        <v>519</v>
      </c>
      <c r="AU548" s="206" t="s">
        <v>89</v>
      </c>
      <c r="AV548" s="13" t="s">
        <v>89</v>
      </c>
      <c r="AW548" s="13" t="s">
        <v>35</v>
      </c>
      <c r="AX548" s="13" t="s">
        <v>87</v>
      </c>
      <c r="AY548" s="206" t="s">
        <v>230</v>
      </c>
    </row>
    <row r="549" s="12" customFormat="1" ht="22.8" customHeight="1">
      <c r="A549" s="12"/>
      <c r="B549" s="166"/>
      <c r="C549" s="12"/>
      <c r="D549" s="167" t="s">
        <v>78</v>
      </c>
      <c r="E549" s="197" t="s">
        <v>260</v>
      </c>
      <c r="F549" s="197" t="s">
        <v>1038</v>
      </c>
      <c r="G549" s="12"/>
      <c r="H549" s="12"/>
      <c r="I549" s="169"/>
      <c r="J549" s="198">
        <f>BK549</f>
        <v>0</v>
      </c>
      <c r="K549" s="12"/>
      <c r="L549" s="166"/>
      <c r="M549" s="171"/>
      <c r="N549" s="172"/>
      <c r="O549" s="172"/>
      <c r="P549" s="173">
        <f>SUM(P550:P615)</f>
        <v>0</v>
      </c>
      <c r="Q549" s="172"/>
      <c r="R549" s="173">
        <f>SUM(R550:R615)</f>
        <v>5.9292459000000006</v>
      </c>
      <c r="S549" s="172"/>
      <c r="T549" s="174">
        <f>SUM(T550:T615)</f>
        <v>1.9816</v>
      </c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R549" s="167" t="s">
        <v>87</v>
      </c>
      <c r="AT549" s="175" t="s">
        <v>78</v>
      </c>
      <c r="AU549" s="175" t="s">
        <v>87</v>
      </c>
      <c r="AY549" s="167" t="s">
        <v>230</v>
      </c>
      <c r="BK549" s="176">
        <f>SUM(BK550:BK615)</f>
        <v>0</v>
      </c>
    </row>
    <row r="550" s="2" customFormat="1" ht="16.5" customHeight="1">
      <c r="A550" s="38"/>
      <c r="B550" s="177"/>
      <c r="C550" s="178" t="s">
        <v>1039</v>
      </c>
      <c r="D550" s="178" t="s">
        <v>231</v>
      </c>
      <c r="E550" s="179" t="s">
        <v>1040</v>
      </c>
      <c r="F550" s="180" t="s">
        <v>1041</v>
      </c>
      <c r="G550" s="181" t="s">
        <v>543</v>
      </c>
      <c r="H550" s="182">
        <v>23.43</v>
      </c>
      <c r="I550" s="183"/>
      <c r="J550" s="184">
        <f>ROUND(I550*H550,2)</f>
        <v>0</v>
      </c>
      <c r="K550" s="180" t="s">
        <v>515</v>
      </c>
      <c r="L550" s="39"/>
      <c r="M550" s="185" t="s">
        <v>1</v>
      </c>
      <c r="N550" s="186" t="s">
        <v>44</v>
      </c>
      <c r="O550" s="77"/>
      <c r="P550" s="187">
        <f>O550*H550</f>
        <v>0</v>
      </c>
      <c r="Q550" s="187">
        <v>1.0000000000000001E-05</v>
      </c>
      <c r="R550" s="187">
        <f>Q550*H550</f>
        <v>0.0002343</v>
      </c>
      <c r="S550" s="187">
        <v>0</v>
      </c>
      <c r="T550" s="188">
        <f>S550*H550</f>
        <v>0</v>
      </c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R550" s="189" t="s">
        <v>235</v>
      </c>
      <c r="AT550" s="189" t="s">
        <v>231</v>
      </c>
      <c r="AU550" s="189" t="s">
        <v>89</v>
      </c>
      <c r="AY550" s="19" t="s">
        <v>230</v>
      </c>
      <c r="BE550" s="190">
        <f>IF(N550="základní",J550,0)</f>
        <v>0</v>
      </c>
      <c r="BF550" s="190">
        <f>IF(N550="snížená",J550,0)</f>
        <v>0</v>
      </c>
      <c r="BG550" s="190">
        <f>IF(N550="zákl. přenesená",J550,0)</f>
        <v>0</v>
      </c>
      <c r="BH550" s="190">
        <f>IF(N550="sníž. přenesená",J550,0)</f>
        <v>0</v>
      </c>
      <c r="BI550" s="190">
        <f>IF(N550="nulová",J550,0)</f>
        <v>0</v>
      </c>
      <c r="BJ550" s="19" t="s">
        <v>87</v>
      </c>
      <c r="BK550" s="190">
        <f>ROUND(I550*H550,2)</f>
        <v>0</v>
      </c>
      <c r="BL550" s="19" t="s">
        <v>235</v>
      </c>
      <c r="BM550" s="189" t="s">
        <v>1042</v>
      </c>
    </row>
    <row r="551" s="2" customFormat="1">
      <c r="A551" s="38"/>
      <c r="B551" s="39"/>
      <c r="C551" s="38"/>
      <c r="D551" s="191" t="s">
        <v>237</v>
      </c>
      <c r="E551" s="38"/>
      <c r="F551" s="192" t="s">
        <v>1043</v>
      </c>
      <c r="G551" s="38"/>
      <c r="H551" s="38"/>
      <c r="I551" s="193"/>
      <c r="J551" s="38"/>
      <c r="K551" s="38"/>
      <c r="L551" s="39"/>
      <c r="M551" s="194"/>
      <c r="N551" s="195"/>
      <c r="O551" s="77"/>
      <c r="P551" s="77"/>
      <c r="Q551" s="77"/>
      <c r="R551" s="77"/>
      <c r="S551" s="77"/>
      <c r="T551" s="7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T551" s="19" t="s">
        <v>237</v>
      </c>
      <c r="AU551" s="19" t="s">
        <v>89</v>
      </c>
    </row>
    <row r="552" s="2" customFormat="1">
      <c r="A552" s="38"/>
      <c r="B552" s="39"/>
      <c r="C552" s="38"/>
      <c r="D552" s="199" t="s">
        <v>397</v>
      </c>
      <c r="E552" s="38"/>
      <c r="F552" s="200" t="s">
        <v>1044</v>
      </c>
      <c r="G552" s="38"/>
      <c r="H552" s="38"/>
      <c r="I552" s="193"/>
      <c r="J552" s="38"/>
      <c r="K552" s="38"/>
      <c r="L552" s="39"/>
      <c r="M552" s="194"/>
      <c r="N552" s="195"/>
      <c r="O552" s="77"/>
      <c r="P552" s="77"/>
      <c r="Q552" s="77"/>
      <c r="R552" s="77"/>
      <c r="S552" s="77"/>
      <c r="T552" s="7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T552" s="19" t="s">
        <v>397</v>
      </c>
      <c r="AU552" s="19" t="s">
        <v>89</v>
      </c>
    </row>
    <row r="553" s="13" customFormat="1">
      <c r="A553" s="13"/>
      <c r="B553" s="205"/>
      <c r="C553" s="13"/>
      <c r="D553" s="191" t="s">
        <v>519</v>
      </c>
      <c r="E553" s="206" t="s">
        <v>1</v>
      </c>
      <c r="F553" s="207" t="s">
        <v>1045</v>
      </c>
      <c r="G553" s="13"/>
      <c r="H553" s="208">
        <v>23.43</v>
      </c>
      <c r="I553" s="209"/>
      <c r="J553" s="13"/>
      <c r="K553" s="13"/>
      <c r="L553" s="205"/>
      <c r="M553" s="210"/>
      <c r="N553" s="211"/>
      <c r="O553" s="211"/>
      <c r="P553" s="211"/>
      <c r="Q553" s="211"/>
      <c r="R553" s="211"/>
      <c r="S553" s="211"/>
      <c r="T553" s="212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06" t="s">
        <v>519</v>
      </c>
      <c r="AU553" s="206" t="s">
        <v>89</v>
      </c>
      <c r="AV553" s="13" t="s">
        <v>89</v>
      </c>
      <c r="AW553" s="13" t="s">
        <v>35</v>
      </c>
      <c r="AX553" s="13" t="s">
        <v>87</v>
      </c>
      <c r="AY553" s="206" t="s">
        <v>230</v>
      </c>
    </row>
    <row r="554" s="2" customFormat="1" ht="16.5" customHeight="1">
      <c r="A554" s="38"/>
      <c r="B554" s="177"/>
      <c r="C554" s="236" t="s">
        <v>1046</v>
      </c>
      <c r="D554" s="236" t="s">
        <v>745</v>
      </c>
      <c r="E554" s="237" t="s">
        <v>1047</v>
      </c>
      <c r="F554" s="238" t="s">
        <v>1048</v>
      </c>
      <c r="G554" s="239" t="s">
        <v>543</v>
      </c>
      <c r="H554" s="240">
        <v>23.780999999999999</v>
      </c>
      <c r="I554" s="241"/>
      <c r="J554" s="242">
        <f>ROUND(I554*H554,2)</f>
        <v>0</v>
      </c>
      <c r="K554" s="238" t="s">
        <v>515</v>
      </c>
      <c r="L554" s="243"/>
      <c r="M554" s="244" t="s">
        <v>1</v>
      </c>
      <c r="N554" s="245" t="s">
        <v>44</v>
      </c>
      <c r="O554" s="77"/>
      <c r="P554" s="187">
        <f>O554*H554</f>
        <v>0</v>
      </c>
      <c r="Q554" s="187">
        <v>0.0035999999999999999</v>
      </c>
      <c r="R554" s="187">
        <f>Q554*H554</f>
        <v>0.085611599999999996</v>
      </c>
      <c r="S554" s="187">
        <v>0</v>
      </c>
      <c r="T554" s="188">
        <f>S554*H554</f>
        <v>0</v>
      </c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R554" s="189" t="s">
        <v>260</v>
      </c>
      <c r="AT554" s="189" t="s">
        <v>745</v>
      </c>
      <c r="AU554" s="189" t="s">
        <v>89</v>
      </c>
      <c r="AY554" s="19" t="s">
        <v>230</v>
      </c>
      <c r="BE554" s="190">
        <f>IF(N554="základní",J554,0)</f>
        <v>0</v>
      </c>
      <c r="BF554" s="190">
        <f>IF(N554="snížená",J554,0)</f>
        <v>0</v>
      </c>
      <c r="BG554" s="190">
        <f>IF(N554="zákl. přenesená",J554,0)</f>
        <v>0</v>
      </c>
      <c r="BH554" s="190">
        <f>IF(N554="sníž. přenesená",J554,0)</f>
        <v>0</v>
      </c>
      <c r="BI554" s="190">
        <f>IF(N554="nulová",J554,0)</f>
        <v>0</v>
      </c>
      <c r="BJ554" s="19" t="s">
        <v>87</v>
      </c>
      <c r="BK554" s="190">
        <f>ROUND(I554*H554,2)</f>
        <v>0</v>
      </c>
      <c r="BL554" s="19" t="s">
        <v>235</v>
      </c>
      <c r="BM554" s="189" t="s">
        <v>1049</v>
      </c>
    </row>
    <row r="555" s="2" customFormat="1">
      <c r="A555" s="38"/>
      <c r="B555" s="39"/>
      <c r="C555" s="38"/>
      <c r="D555" s="191" t="s">
        <v>237</v>
      </c>
      <c r="E555" s="38"/>
      <c r="F555" s="192" t="s">
        <v>1048</v>
      </c>
      <c r="G555" s="38"/>
      <c r="H555" s="38"/>
      <c r="I555" s="193"/>
      <c r="J555" s="38"/>
      <c r="K555" s="38"/>
      <c r="L555" s="39"/>
      <c r="M555" s="194"/>
      <c r="N555" s="195"/>
      <c r="O555" s="77"/>
      <c r="P555" s="77"/>
      <c r="Q555" s="77"/>
      <c r="R555" s="77"/>
      <c r="S555" s="77"/>
      <c r="T555" s="7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T555" s="19" t="s">
        <v>237</v>
      </c>
      <c r="AU555" s="19" t="s">
        <v>89</v>
      </c>
    </row>
    <row r="556" s="13" customFormat="1">
      <c r="A556" s="13"/>
      <c r="B556" s="205"/>
      <c r="C556" s="13"/>
      <c r="D556" s="191" t="s">
        <v>519</v>
      </c>
      <c r="E556" s="13"/>
      <c r="F556" s="207" t="s">
        <v>1050</v>
      </c>
      <c r="G556" s="13"/>
      <c r="H556" s="208">
        <v>23.780999999999999</v>
      </c>
      <c r="I556" s="209"/>
      <c r="J556" s="13"/>
      <c r="K556" s="13"/>
      <c r="L556" s="205"/>
      <c r="M556" s="210"/>
      <c r="N556" s="211"/>
      <c r="O556" s="211"/>
      <c r="P556" s="211"/>
      <c r="Q556" s="211"/>
      <c r="R556" s="211"/>
      <c r="S556" s="211"/>
      <c r="T556" s="21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06" t="s">
        <v>519</v>
      </c>
      <c r="AU556" s="206" t="s">
        <v>89</v>
      </c>
      <c r="AV556" s="13" t="s">
        <v>89</v>
      </c>
      <c r="AW556" s="13" t="s">
        <v>3</v>
      </c>
      <c r="AX556" s="13" t="s">
        <v>87</v>
      </c>
      <c r="AY556" s="206" t="s">
        <v>230</v>
      </c>
    </row>
    <row r="557" s="2" customFormat="1" ht="21.75" customHeight="1">
      <c r="A557" s="38"/>
      <c r="B557" s="177"/>
      <c r="C557" s="178" t="s">
        <v>1051</v>
      </c>
      <c r="D557" s="178" t="s">
        <v>231</v>
      </c>
      <c r="E557" s="179" t="s">
        <v>1052</v>
      </c>
      <c r="F557" s="180" t="s">
        <v>1053</v>
      </c>
      <c r="G557" s="181" t="s">
        <v>458</v>
      </c>
      <c r="H557" s="182">
        <v>15</v>
      </c>
      <c r="I557" s="183"/>
      <c r="J557" s="184">
        <f>ROUND(I557*H557,2)</f>
        <v>0</v>
      </c>
      <c r="K557" s="180" t="s">
        <v>515</v>
      </c>
      <c r="L557" s="39"/>
      <c r="M557" s="185" t="s">
        <v>1</v>
      </c>
      <c r="N557" s="186" t="s">
        <v>44</v>
      </c>
      <c r="O557" s="77"/>
      <c r="P557" s="187">
        <f>O557*H557</f>
        <v>0</v>
      </c>
      <c r="Q557" s="187">
        <v>0</v>
      </c>
      <c r="R557" s="187">
        <f>Q557*H557</f>
        <v>0</v>
      </c>
      <c r="S557" s="187">
        <v>0</v>
      </c>
      <c r="T557" s="188">
        <f>S557*H557</f>
        <v>0</v>
      </c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R557" s="189" t="s">
        <v>235</v>
      </c>
      <c r="AT557" s="189" t="s">
        <v>231</v>
      </c>
      <c r="AU557" s="189" t="s">
        <v>89</v>
      </c>
      <c r="AY557" s="19" t="s">
        <v>230</v>
      </c>
      <c r="BE557" s="190">
        <f>IF(N557="základní",J557,0)</f>
        <v>0</v>
      </c>
      <c r="BF557" s="190">
        <f>IF(N557="snížená",J557,0)</f>
        <v>0</v>
      </c>
      <c r="BG557" s="190">
        <f>IF(N557="zákl. přenesená",J557,0)</f>
        <v>0</v>
      </c>
      <c r="BH557" s="190">
        <f>IF(N557="sníž. přenesená",J557,0)</f>
        <v>0</v>
      </c>
      <c r="BI557" s="190">
        <f>IF(N557="nulová",J557,0)</f>
        <v>0</v>
      </c>
      <c r="BJ557" s="19" t="s">
        <v>87</v>
      </c>
      <c r="BK557" s="190">
        <f>ROUND(I557*H557,2)</f>
        <v>0</v>
      </c>
      <c r="BL557" s="19" t="s">
        <v>235</v>
      </c>
      <c r="BM557" s="189" t="s">
        <v>1054</v>
      </c>
    </row>
    <row r="558" s="2" customFormat="1">
      <c r="A558" s="38"/>
      <c r="B558" s="39"/>
      <c r="C558" s="38"/>
      <c r="D558" s="191" t="s">
        <v>237</v>
      </c>
      <c r="E558" s="38"/>
      <c r="F558" s="192" t="s">
        <v>1055</v>
      </c>
      <c r="G558" s="38"/>
      <c r="H558" s="38"/>
      <c r="I558" s="193"/>
      <c r="J558" s="38"/>
      <c r="K558" s="38"/>
      <c r="L558" s="39"/>
      <c r="M558" s="194"/>
      <c r="N558" s="195"/>
      <c r="O558" s="77"/>
      <c r="P558" s="77"/>
      <c r="Q558" s="77"/>
      <c r="R558" s="77"/>
      <c r="S558" s="77"/>
      <c r="T558" s="7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T558" s="19" t="s">
        <v>237</v>
      </c>
      <c r="AU558" s="19" t="s">
        <v>89</v>
      </c>
    </row>
    <row r="559" s="2" customFormat="1">
      <c r="A559" s="38"/>
      <c r="B559" s="39"/>
      <c r="C559" s="38"/>
      <c r="D559" s="199" t="s">
        <v>397</v>
      </c>
      <c r="E559" s="38"/>
      <c r="F559" s="200" t="s">
        <v>1056</v>
      </c>
      <c r="G559" s="38"/>
      <c r="H559" s="38"/>
      <c r="I559" s="193"/>
      <c r="J559" s="38"/>
      <c r="K559" s="38"/>
      <c r="L559" s="39"/>
      <c r="M559" s="194"/>
      <c r="N559" s="195"/>
      <c r="O559" s="77"/>
      <c r="P559" s="77"/>
      <c r="Q559" s="77"/>
      <c r="R559" s="77"/>
      <c r="S559" s="77"/>
      <c r="T559" s="7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T559" s="19" t="s">
        <v>397</v>
      </c>
      <c r="AU559" s="19" t="s">
        <v>89</v>
      </c>
    </row>
    <row r="560" s="2" customFormat="1">
      <c r="A560" s="38"/>
      <c r="B560" s="39"/>
      <c r="C560" s="38"/>
      <c r="D560" s="191" t="s">
        <v>279</v>
      </c>
      <c r="E560" s="38"/>
      <c r="F560" s="196" t="s">
        <v>1057</v>
      </c>
      <c r="G560" s="38"/>
      <c r="H560" s="38"/>
      <c r="I560" s="193"/>
      <c r="J560" s="38"/>
      <c r="K560" s="38"/>
      <c r="L560" s="39"/>
      <c r="M560" s="194"/>
      <c r="N560" s="195"/>
      <c r="O560" s="77"/>
      <c r="P560" s="77"/>
      <c r="Q560" s="77"/>
      <c r="R560" s="77"/>
      <c r="S560" s="77"/>
      <c r="T560" s="7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T560" s="19" t="s">
        <v>279</v>
      </c>
      <c r="AU560" s="19" t="s">
        <v>89</v>
      </c>
    </row>
    <row r="561" s="13" customFormat="1">
      <c r="A561" s="13"/>
      <c r="B561" s="205"/>
      <c r="C561" s="13"/>
      <c r="D561" s="191" t="s">
        <v>519</v>
      </c>
      <c r="E561" s="206" t="s">
        <v>1</v>
      </c>
      <c r="F561" s="207" t="s">
        <v>1058</v>
      </c>
      <c r="G561" s="13"/>
      <c r="H561" s="208">
        <v>15</v>
      </c>
      <c r="I561" s="209"/>
      <c r="J561" s="13"/>
      <c r="K561" s="13"/>
      <c r="L561" s="205"/>
      <c r="M561" s="210"/>
      <c r="N561" s="211"/>
      <c r="O561" s="211"/>
      <c r="P561" s="211"/>
      <c r="Q561" s="211"/>
      <c r="R561" s="211"/>
      <c r="S561" s="211"/>
      <c r="T561" s="21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06" t="s">
        <v>519</v>
      </c>
      <c r="AU561" s="206" t="s">
        <v>89</v>
      </c>
      <c r="AV561" s="13" t="s">
        <v>89</v>
      </c>
      <c r="AW561" s="13" t="s">
        <v>35</v>
      </c>
      <c r="AX561" s="13" t="s">
        <v>87</v>
      </c>
      <c r="AY561" s="206" t="s">
        <v>230</v>
      </c>
    </row>
    <row r="562" s="2" customFormat="1" ht="16.5" customHeight="1">
      <c r="A562" s="38"/>
      <c r="B562" s="177"/>
      <c r="C562" s="236" t="s">
        <v>1059</v>
      </c>
      <c r="D562" s="236" t="s">
        <v>745</v>
      </c>
      <c r="E562" s="237" t="s">
        <v>1060</v>
      </c>
      <c r="F562" s="238" t="s">
        <v>1061</v>
      </c>
      <c r="G562" s="239" t="s">
        <v>458</v>
      </c>
      <c r="H562" s="240">
        <v>5</v>
      </c>
      <c r="I562" s="241"/>
      <c r="J562" s="242">
        <f>ROUND(I562*H562,2)</f>
        <v>0</v>
      </c>
      <c r="K562" s="238" t="s">
        <v>515</v>
      </c>
      <c r="L562" s="243"/>
      <c r="M562" s="244" t="s">
        <v>1</v>
      </c>
      <c r="N562" s="245" t="s">
        <v>44</v>
      </c>
      <c r="O562" s="77"/>
      <c r="P562" s="187">
        <f>O562*H562</f>
        <v>0</v>
      </c>
      <c r="Q562" s="187">
        <v>0.00069999999999999999</v>
      </c>
      <c r="R562" s="187">
        <f>Q562*H562</f>
        <v>0.0035000000000000001</v>
      </c>
      <c r="S562" s="187">
        <v>0</v>
      </c>
      <c r="T562" s="188">
        <f>S562*H562</f>
        <v>0</v>
      </c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R562" s="189" t="s">
        <v>260</v>
      </c>
      <c r="AT562" s="189" t="s">
        <v>745</v>
      </c>
      <c r="AU562" s="189" t="s">
        <v>89</v>
      </c>
      <c r="AY562" s="19" t="s">
        <v>230</v>
      </c>
      <c r="BE562" s="190">
        <f>IF(N562="základní",J562,0)</f>
        <v>0</v>
      </c>
      <c r="BF562" s="190">
        <f>IF(N562="snížená",J562,0)</f>
        <v>0</v>
      </c>
      <c r="BG562" s="190">
        <f>IF(N562="zákl. přenesená",J562,0)</f>
        <v>0</v>
      </c>
      <c r="BH562" s="190">
        <f>IF(N562="sníž. přenesená",J562,0)</f>
        <v>0</v>
      </c>
      <c r="BI562" s="190">
        <f>IF(N562="nulová",J562,0)</f>
        <v>0</v>
      </c>
      <c r="BJ562" s="19" t="s">
        <v>87</v>
      </c>
      <c r="BK562" s="190">
        <f>ROUND(I562*H562,2)</f>
        <v>0</v>
      </c>
      <c r="BL562" s="19" t="s">
        <v>235</v>
      </c>
      <c r="BM562" s="189" t="s">
        <v>1062</v>
      </c>
    </row>
    <row r="563" s="2" customFormat="1">
      <c r="A563" s="38"/>
      <c r="B563" s="39"/>
      <c r="C563" s="38"/>
      <c r="D563" s="191" t="s">
        <v>237</v>
      </c>
      <c r="E563" s="38"/>
      <c r="F563" s="192" t="s">
        <v>1061</v>
      </c>
      <c r="G563" s="38"/>
      <c r="H563" s="38"/>
      <c r="I563" s="193"/>
      <c r="J563" s="38"/>
      <c r="K563" s="38"/>
      <c r="L563" s="39"/>
      <c r="M563" s="194"/>
      <c r="N563" s="195"/>
      <c r="O563" s="77"/>
      <c r="P563" s="77"/>
      <c r="Q563" s="77"/>
      <c r="R563" s="77"/>
      <c r="S563" s="77"/>
      <c r="T563" s="7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T563" s="19" t="s">
        <v>237</v>
      </c>
      <c r="AU563" s="19" t="s">
        <v>89</v>
      </c>
    </row>
    <row r="564" s="13" customFormat="1">
      <c r="A564" s="13"/>
      <c r="B564" s="205"/>
      <c r="C564" s="13"/>
      <c r="D564" s="191" t="s">
        <v>519</v>
      </c>
      <c r="E564" s="206" t="s">
        <v>1</v>
      </c>
      <c r="F564" s="207" t="s">
        <v>248</v>
      </c>
      <c r="G564" s="13"/>
      <c r="H564" s="208">
        <v>5</v>
      </c>
      <c r="I564" s="209"/>
      <c r="J564" s="13"/>
      <c r="K564" s="13"/>
      <c r="L564" s="205"/>
      <c r="M564" s="210"/>
      <c r="N564" s="211"/>
      <c r="O564" s="211"/>
      <c r="P564" s="211"/>
      <c r="Q564" s="211"/>
      <c r="R564" s="211"/>
      <c r="S564" s="211"/>
      <c r="T564" s="212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06" t="s">
        <v>519</v>
      </c>
      <c r="AU564" s="206" t="s">
        <v>89</v>
      </c>
      <c r="AV564" s="13" t="s">
        <v>89</v>
      </c>
      <c r="AW564" s="13" t="s">
        <v>35</v>
      </c>
      <c r="AX564" s="13" t="s">
        <v>87</v>
      </c>
      <c r="AY564" s="206" t="s">
        <v>230</v>
      </c>
    </row>
    <row r="565" s="2" customFormat="1" ht="16.5" customHeight="1">
      <c r="A565" s="38"/>
      <c r="B565" s="177"/>
      <c r="C565" s="236" t="s">
        <v>1063</v>
      </c>
      <c r="D565" s="236" t="s">
        <v>745</v>
      </c>
      <c r="E565" s="237" t="s">
        <v>1064</v>
      </c>
      <c r="F565" s="238" t="s">
        <v>1065</v>
      </c>
      <c r="G565" s="239" t="s">
        <v>458</v>
      </c>
      <c r="H565" s="240">
        <v>5</v>
      </c>
      <c r="I565" s="241"/>
      <c r="J565" s="242">
        <f>ROUND(I565*H565,2)</f>
        <v>0</v>
      </c>
      <c r="K565" s="238" t="s">
        <v>515</v>
      </c>
      <c r="L565" s="243"/>
      <c r="M565" s="244" t="s">
        <v>1</v>
      </c>
      <c r="N565" s="245" t="s">
        <v>44</v>
      </c>
      <c r="O565" s="77"/>
      <c r="P565" s="187">
        <f>O565*H565</f>
        <v>0</v>
      </c>
      <c r="Q565" s="187">
        <v>0.00069999999999999999</v>
      </c>
      <c r="R565" s="187">
        <f>Q565*H565</f>
        <v>0.0035000000000000001</v>
      </c>
      <c r="S565" s="187">
        <v>0</v>
      </c>
      <c r="T565" s="188">
        <f>S565*H565</f>
        <v>0</v>
      </c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R565" s="189" t="s">
        <v>260</v>
      </c>
      <c r="AT565" s="189" t="s">
        <v>745</v>
      </c>
      <c r="AU565" s="189" t="s">
        <v>89</v>
      </c>
      <c r="AY565" s="19" t="s">
        <v>230</v>
      </c>
      <c r="BE565" s="190">
        <f>IF(N565="základní",J565,0)</f>
        <v>0</v>
      </c>
      <c r="BF565" s="190">
        <f>IF(N565="snížená",J565,0)</f>
        <v>0</v>
      </c>
      <c r="BG565" s="190">
        <f>IF(N565="zákl. přenesená",J565,0)</f>
        <v>0</v>
      </c>
      <c r="BH565" s="190">
        <f>IF(N565="sníž. přenesená",J565,0)</f>
        <v>0</v>
      </c>
      <c r="BI565" s="190">
        <f>IF(N565="nulová",J565,0)</f>
        <v>0</v>
      </c>
      <c r="BJ565" s="19" t="s">
        <v>87</v>
      </c>
      <c r="BK565" s="190">
        <f>ROUND(I565*H565,2)</f>
        <v>0</v>
      </c>
      <c r="BL565" s="19" t="s">
        <v>235</v>
      </c>
      <c r="BM565" s="189" t="s">
        <v>1066</v>
      </c>
    </row>
    <row r="566" s="2" customFormat="1">
      <c r="A566" s="38"/>
      <c r="B566" s="39"/>
      <c r="C566" s="38"/>
      <c r="D566" s="191" t="s">
        <v>237</v>
      </c>
      <c r="E566" s="38"/>
      <c r="F566" s="192" t="s">
        <v>1065</v>
      </c>
      <c r="G566" s="38"/>
      <c r="H566" s="38"/>
      <c r="I566" s="193"/>
      <c r="J566" s="38"/>
      <c r="K566" s="38"/>
      <c r="L566" s="39"/>
      <c r="M566" s="194"/>
      <c r="N566" s="195"/>
      <c r="O566" s="77"/>
      <c r="P566" s="77"/>
      <c r="Q566" s="77"/>
      <c r="R566" s="77"/>
      <c r="S566" s="77"/>
      <c r="T566" s="7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T566" s="19" t="s">
        <v>237</v>
      </c>
      <c r="AU566" s="19" t="s">
        <v>89</v>
      </c>
    </row>
    <row r="567" s="13" customFormat="1">
      <c r="A567" s="13"/>
      <c r="B567" s="205"/>
      <c r="C567" s="13"/>
      <c r="D567" s="191" t="s">
        <v>519</v>
      </c>
      <c r="E567" s="206" t="s">
        <v>1</v>
      </c>
      <c r="F567" s="207" t="s">
        <v>248</v>
      </c>
      <c r="G567" s="13"/>
      <c r="H567" s="208">
        <v>5</v>
      </c>
      <c r="I567" s="209"/>
      <c r="J567" s="13"/>
      <c r="K567" s="13"/>
      <c r="L567" s="205"/>
      <c r="M567" s="210"/>
      <c r="N567" s="211"/>
      <c r="O567" s="211"/>
      <c r="P567" s="211"/>
      <c r="Q567" s="211"/>
      <c r="R567" s="211"/>
      <c r="S567" s="211"/>
      <c r="T567" s="21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06" t="s">
        <v>519</v>
      </c>
      <c r="AU567" s="206" t="s">
        <v>89</v>
      </c>
      <c r="AV567" s="13" t="s">
        <v>89</v>
      </c>
      <c r="AW567" s="13" t="s">
        <v>35</v>
      </c>
      <c r="AX567" s="13" t="s">
        <v>87</v>
      </c>
      <c r="AY567" s="206" t="s">
        <v>230</v>
      </c>
    </row>
    <row r="568" s="2" customFormat="1" ht="16.5" customHeight="1">
      <c r="A568" s="38"/>
      <c r="B568" s="177"/>
      <c r="C568" s="236" t="s">
        <v>1067</v>
      </c>
      <c r="D568" s="236" t="s">
        <v>745</v>
      </c>
      <c r="E568" s="237" t="s">
        <v>1068</v>
      </c>
      <c r="F568" s="238" t="s">
        <v>1069</v>
      </c>
      <c r="G568" s="239" t="s">
        <v>458</v>
      </c>
      <c r="H568" s="240">
        <v>5</v>
      </c>
      <c r="I568" s="241"/>
      <c r="J568" s="242">
        <f>ROUND(I568*H568,2)</f>
        <v>0</v>
      </c>
      <c r="K568" s="238" t="s">
        <v>515</v>
      </c>
      <c r="L568" s="243"/>
      <c r="M568" s="244" t="s">
        <v>1</v>
      </c>
      <c r="N568" s="245" t="s">
        <v>44</v>
      </c>
      <c r="O568" s="77"/>
      <c r="P568" s="187">
        <f>O568*H568</f>
        <v>0</v>
      </c>
      <c r="Q568" s="187">
        <v>0.00080000000000000004</v>
      </c>
      <c r="R568" s="187">
        <f>Q568*H568</f>
        <v>0.0040000000000000001</v>
      </c>
      <c r="S568" s="187">
        <v>0</v>
      </c>
      <c r="T568" s="188">
        <f>S568*H568</f>
        <v>0</v>
      </c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R568" s="189" t="s">
        <v>260</v>
      </c>
      <c r="AT568" s="189" t="s">
        <v>745</v>
      </c>
      <c r="AU568" s="189" t="s">
        <v>89</v>
      </c>
      <c r="AY568" s="19" t="s">
        <v>230</v>
      </c>
      <c r="BE568" s="190">
        <f>IF(N568="základní",J568,0)</f>
        <v>0</v>
      </c>
      <c r="BF568" s="190">
        <f>IF(N568="snížená",J568,0)</f>
        <v>0</v>
      </c>
      <c r="BG568" s="190">
        <f>IF(N568="zákl. přenesená",J568,0)</f>
        <v>0</v>
      </c>
      <c r="BH568" s="190">
        <f>IF(N568="sníž. přenesená",J568,0)</f>
        <v>0</v>
      </c>
      <c r="BI568" s="190">
        <f>IF(N568="nulová",J568,0)</f>
        <v>0</v>
      </c>
      <c r="BJ568" s="19" t="s">
        <v>87</v>
      </c>
      <c r="BK568" s="190">
        <f>ROUND(I568*H568,2)</f>
        <v>0</v>
      </c>
      <c r="BL568" s="19" t="s">
        <v>235</v>
      </c>
      <c r="BM568" s="189" t="s">
        <v>1070</v>
      </c>
    </row>
    <row r="569" s="2" customFormat="1">
      <c r="A569" s="38"/>
      <c r="B569" s="39"/>
      <c r="C569" s="38"/>
      <c r="D569" s="191" t="s">
        <v>237</v>
      </c>
      <c r="E569" s="38"/>
      <c r="F569" s="192" t="s">
        <v>1069</v>
      </c>
      <c r="G569" s="38"/>
      <c r="H569" s="38"/>
      <c r="I569" s="193"/>
      <c r="J569" s="38"/>
      <c r="K569" s="38"/>
      <c r="L569" s="39"/>
      <c r="M569" s="194"/>
      <c r="N569" s="195"/>
      <c r="O569" s="77"/>
      <c r="P569" s="77"/>
      <c r="Q569" s="77"/>
      <c r="R569" s="77"/>
      <c r="S569" s="77"/>
      <c r="T569" s="7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T569" s="19" t="s">
        <v>237</v>
      </c>
      <c r="AU569" s="19" t="s">
        <v>89</v>
      </c>
    </row>
    <row r="570" s="13" customFormat="1">
      <c r="A570" s="13"/>
      <c r="B570" s="205"/>
      <c r="C570" s="13"/>
      <c r="D570" s="191" t="s">
        <v>519</v>
      </c>
      <c r="E570" s="206" t="s">
        <v>1</v>
      </c>
      <c r="F570" s="207" t="s">
        <v>248</v>
      </c>
      <c r="G570" s="13"/>
      <c r="H570" s="208">
        <v>5</v>
      </c>
      <c r="I570" s="209"/>
      <c r="J570" s="13"/>
      <c r="K570" s="13"/>
      <c r="L570" s="205"/>
      <c r="M570" s="210"/>
      <c r="N570" s="211"/>
      <c r="O570" s="211"/>
      <c r="P570" s="211"/>
      <c r="Q570" s="211"/>
      <c r="R570" s="211"/>
      <c r="S570" s="211"/>
      <c r="T570" s="212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06" t="s">
        <v>519</v>
      </c>
      <c r="AU570" s="206" t="s">
        <v>89</v>
      </c>
      <c r="AV570" s="13" t="s">
        <v>89</v>
      </c>
      <c r="AW570" s="13" t="s">
        <v>35</v>
      </c>
      <c r="AX570" s="13" t="s">
        <v>87</v>
      </c>
      <c r="AY570" s="206" t="s">
        <v>230</v>
      </c>
    </row>
    <row r="571" s="2" customFormat="1" ht="16.5" customHeight="1">
      <c r="A571" s="38"/>
      <c r="B571" s="177"/>
      <c r="C571" s="178" t="s">
        <v>1071</v>
      </c>
      <c r="D571" s="178" t="s">
        <v>231</v>
      </c>
      <c r="E571" s="179" t="s">
        <v>1072</v>
      </c>
      <c r="F571" s="180" t="s">
        <v>1073</v>
      </c>
      <c r="G571" s="181" t="s">
        <v>578</v>
      </c>
      <c r="H571" s="182">
        <v>0.97999999999999998</v>
      </c>
      <c r="I571" s="183"/>
      <c r="J571" s="184">
        <f>ROUND(I571*H571,2)</f>
        <v>0</v>
      </c>
      <c r="K571" s="180" t="s">
        <v>515</v>
      </c>
      <c r="L571" s="39"/>
      <c r="M571" s="185" t="s">
        <v>1</v>
      </c>
      <c r="N571" s="186" t="s">
        <v>44</v>
      </c>
      <c r="O571" s="77"/>
      <c r="P571" s="187">
        <f>O571*H571</f>
        <v>0</v>
      </c>
      <c r="Q571" s="187">
        <v>0</v>
      </c>
      <c r="R571" s="187">
        <f>Q571*H571</f>
        <v>0</v>
      </c>
      <c r="S571" s="187">
        <v>1.9199999999999999</v>
      </c>
      <c r="T571" s="188">
        <f>S571*H571</f>
        <v>1.8815999999999999</v>
      </c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R571" s="189" t="s">
        <v>235</v>
      </c>
      <c r="AT571" s="189" t="s">
        <v>231</v>
      </c>
      <c r="AU571" s="189" t="s">
        <v>89</v>
      </c>
      <c r="AY571" s="19" t="s">
        <v>230</v>
      </c>
      <c r="BE571" s="190">
        <f>IF(N571="základní",J571,0)</f>
        <v>0</v>
      </c>
      <c r="BF571" s="190">
        <f>IF(N571="snížená",J571,0)</f>
        <v>0</v>
      </c>
      <c r="BG571" s="190">
        <f>IF(N571="zákl. přenesená",J571,0)</f>
        <v>0</v>
      </c>
      <c r="BH571" s="190">
        <f>IF(N571="sníž. přenesená",J571,0)</f>
        <v>0</v>
      </c>
      <c r="BI571" s="190">
        <f>IF(N571="nulová",J571,0)</f>
        <v>0</v>
      </c>
      <c r="BJ571" s="19" t="s">
        <v>87</v>
      </c>
      <c r="BK571" s="190">
        <f>ROUND(I571*H571,2)</f>
        <v>0</v>
      </c>
      <c r="BL571" s="19" t="s">
        <v>235</v>
      </c>
      <c r="BM571" s="189" t="s">
        <v>1074</v>
      </c>
    </row>
    <row r="572" s="2" customFormat="1">
      <c r="A572" s="38"/>
      <c r="B572" s="39"/>
      <c r="C572" s="38"/>
      <c r="D572" s="191" t="s">
        <v>237</v>
      </c>
      <c r="E572" s="38"/>
      <c r="F572" s="192" t="s">
        <v>1075</v>
      </c>
      <c r="G572" s="38"/>
      <c r="H572" s="38"/>
      <c r="I572" s="193"/>
      <c r="J572" s="38"/>
      <c r="K572" s="38"/>
      <c r="L572" s="39"/>
      <c r="M572" s="194"/>
      <c r="N572" s="195"/>
      <c r="O572" s="77"/>
      <c r="P572" s="77"/>
      <c r="Q572" s="77"/>
      <c r="R572" s="77"/>
      <c r="S572" s="77"/>
      <c r="T572" s="7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T572" s="19" t="s">
        <v>237</v>
      </c>
      <c r="AU572" s="19" t="s">
        <v>89</v>
      </c>
    </row>
    <row r="573" s="2" customFormat="1">
      <c r="A573" s="38"/>
      <c r="B573" s="39"/>
      <c r="C573" s="38"/>
      <c r="D573" s="199" t="s">
        <v>397</v>
      </c>
      <c r="E573" s="38"/>
      <c r="F573" s="200" t="s">
        <v>1076</v>
      </c>
      <c r="G573" s="38"/>
      <c r="H573" s="38"/>
      <c r="I573" s="193"/>
      <c r="J573" s="38"/>
      <c r="K573" s="38"/>
      <c r="L573" s="39"/>
      <c r="M573" s="194"/>
      <c r="N573" s="195"/>
      <c r="O573" s="77"/>
      <c r="P573" s="77"/>
      <c r="Q573" s="77"/>
      <c r="R573" s="77"/>
      <c r="S573" s="77"/>
      <c r="T573" s="7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T573" s="19" t="s">
        <v>397</v>
      </c>
      <c r="AU573" s="19" t="s">
        <v>89</v>
      </c>
    </row>
    <row r="574" s="13" customFormat="1">
      <c r="A574" s="13"/>
      <c r="B574" s="205"/>
      <c r="C574" s="13"/>
      <c r="D574" s="191" t="s">
        <v>519</v>
      </c>
      <c r="E574" s="206" t="s">
        <v>1</v>
      </c>
      <c r="F574" s="207" t="s">
        <v>1077</v>
      </c>
      <c r="G574" s="13"/>
      <c r="H574" s="208">
        <v>0.97999999999999998</v>
      </c>
      <c r="I574" s="209"/>
      <c r="J574" s="13"/>
      <c r="K574" s="13"/>
      <c r="L574" s="205"/>
      <c r="M574" s="210"/>
      <c r="N574" s="211"/>
      <c r="O574" s="211"/>
      <c r="P574" s="211"/>
      <c r="Q574" s="211"/>
      <c r="R574" s="211"/>
      <c r="S574" s="211"/>
      <c r="T574" s="212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06" t="s">
        <v>519</v>
      </c>
      <c r="AU574" s="206" t="s">
        <v>89</v>
      </c>
      <c r="AV574" s="13" t="s">
        <v>89</v>
      </c>
      <c r="AW574" s="13" t="s">
        <v>35</v>
      </c>
      <c r="AX574" s="13" t="s">
        <v>87</v>
      </c>
      <c r="AY574" s="206" t="s">
        <v>230</v>
      </c>
    </row>
    <row r="575" s="2" customFormat="1" ht="16.5" customHeight="1">
      <c r="A575" s="38"/>
      <c r="B575" s="177"/>
      <c r="C575" s="178" t="s">
        <v>1078</v>
      </c>
      <c r="D575" s="178" t="s">
        <v>231</v>
      </c>
      <c r="E575" s="179" t="s">
        <v>1079</v>
      </c>
      <c r="F575" s="180" t="s">
        <v>1080</v>
      </c>
      <c r="G575" s="181" t="s">
        <v>458</v>
      </c>
      <c r="H575" s="182">
        <v>5</v>
      </c>
      <c r="I575" s="183"/>
      <c r="J575" s="184">
        <f>ROUND(I575*H575,2)</f>
        <v>0</v>
      </c>
      <c r="K575" s="180" t="s">
        <v>515</v>
      </c>
      <c r="L575" s="39"/>
      <c r="M575" s="185" t="s">
        <v>1</v>
      </c>
      <c r="N575" s="186" t="s">
        <v>44</v>
      </c>
      <c r="O575" s="77"/>
      <c r="P575" s="187">
        <f>O575*H575</f>
        <v>0</v>
      </c>
      <c r="Q575" s="187">
        <v>0.12526000000000001</v>
      </c>
      <c r="R575" s="187">
        <f>Q575*H575</f>
        <v>0.62630000000000008</v>
      </c>
      <c r="S575" s="187">
        <v>0</v>
      </c>
      <c r="T575" s="188">
        <f>S575*H575</f>
        <v>0</v>
      </c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R575" s="189" t="s">
        <v>235</v>
      </c>
      <c r="AT575" s="189" t="s">
        <v>231</v>
      </c>
      <c r="AU575" s="189" t="s">
        <v>89</v>
      </c>
      <c r="AY575" s="19" t="s">
        <v>230</v>
      </c>
      <c r="BE575" s="190">
        <f>IF(N575="základní",J575,0)</f>
        <v>0</v>
      </c>
      <c r="BF575" s="190">
        <f>IF(N575="snížená",J575,0)</f>
        <v>0</v>
      </c>
      <c r="BG575" s="190">
        <f>IF(N575="zákl. přenesená",J575,0)</f>
        <v>0</v>
      </c>
      <c r="BH575" s="190">
        <f>IF(N575="sníž. přenesená",J575,0)</f>
        <v>0</v>
      </c>
      <c r="BI575" s="190">
        <f>IF(N575="nulová",J575,0)</f>
        <v>0</v>
      </c>
      <c r="BJ575" s="19" t="s">
        <v>87</v>
      </c>
      <c r="BK575" s="190">
        <f>ROUND(I575*H575,2)</f>
        <v>0</v>
      </c>
      <c r="BL575" s="19" t="s">
        <v>235</v>
      </c>
      <c r="BM575" s="189" t="s">
        <v>1081</v>
      </c>
    </row>
    <row r="576" s="2" customFormat="1">
      <c r="A576" s="38"/>
      <c r="B576" s="39"/>
      <c r="C576" s="38"/>
      <c r="D576" s="191" t="s">
        <v>237</v>
      </c>
      <c r="E576" s="38"/>
      <c r="F576" s="192" t="s">
        <v>1082</v>
      </c>
      <c r="G576" s="38"/>
      <c r="H576" s="38"/>
      <c r="I576" s="193"/>
      <c r="J576" s="38"/>
      <c r="K576" s="38"/>
      <c r="L576" s="39"/>
      <c r="M576" s="194"/>
      <c r="N576" s="195"/>
      <c r="O576" s="77"/>
      <c r="P576" s="77"/>
      <c r="Q576" s="77"/>
      <c r="R576" s="77"/>
      <c r="S576" s="77"/>
      <c r="T576" s="7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T576" s="19" t="s">
        <v>237</v>
      </c>
      <c r="AU576" s="19" t="s">
        <v>89</v>
      </c>
    </row>
    <row r="577" s="2" customFormat="1">
      <c r="A577" s="38"/>
      <c r="B577" s="39"/>
      <c r="C577" s="38"/>
      <c r="D577" s="199" t="s">
        <v>397</v>
      </c>
      <c r="E577" s="38"/>
      <c r="F577" s="200" t="s">
        <v>1083</v>
      </c>
      <c r="G577" s="38"/>
      <c r="H577" s="38"/>
      <c r="I577" s="193"/>
      <c r="J577" s="38"/>
      <c r="K577" s="38"/>
      <c r="L577" s="39"/>
      <c r="M577" s="194"/>
      <c r="N577" s="195"/>
      <c r="O577" s="77"/>
      <c r="P577" s="77"/>
      <c r="Q577" s="77"/>
      <c r="R577" s="77"/>
      <c r="S577" s="77"/>
      <c r="T577" s="7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T577" s="19" t="s">
        <v>397</v>
      </c>
      <c r="AU577" s="19" t="s">
        <v>89</v>
      </c>
    </row>
    <row r="578" s="13" customFormat="1">
      <c r="A578" s="13"/>
      <c r="B578" s="205"/>
      <c r="C578" s="13"/>
      <c r="D578" s="191" t="s">
        <v>519</v>
      </c>
      <c r="E578" s="206" t="s">
        <v>1</v>
      </c>
      <c r="F578" s="207" t="s">
        <v>248</v>
      </c>
      <c r="G578" s="13"/>
      <c r="H578" s="208">
        <v>5</v>
      </c>
      <c r="I578" s="209"/>
      <c r="J578" s="13"/>
      <c r="K578" s="13"/>
      <c r="L578" s="205"/>
      <c r="M578" s="210"/>
      <c r="N578" s="211"/>
      <c r="O578" s="211"/>
      <c r="P578" s="211"/>
      <c r="Q578" s="211"/>
      <c r="R578" s="211"/>
      <c r="S578" s="211"/>
      <c r="T578" s="212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06" t="s">
        <v>519</v>
      </c>
      <c r="AU578" s="206" t="s">
        <v>89</v>
      </c>
      <c r="AV578" s="13" t="s">
        <v>89</v>
      </c>
      <c r="AW578" s="13" t="s">
        <v>35</v>
      </c>
      <c r="AX578" s="13" t="s">
        <v>87</v>
      </c>
      <c r="AY578" s="206" t="s">
        <v>230</v>
      </c>
    </row>
    <row r="579" s="2" customFormat="1" ht="16.5" customHeight="1">
      <c r="A579" s="38"/>
      <c r="B579" s="177"/>
      <c r="C579" s="236" t="s">
        <v>1084</v>
      </c>
      <c r="D579" s="236" t="s">
        <v>745</v>
      </c>
      <c r="E579" s="237" t="s">
        <v>1085</v>
      </c>
      <c r="F579" s="238" t="s">
        <v>1086</v>
      </c>
      <c r="G579" s="239" t="s">
        <v>458</v>
      </c>
      <c r="H579" s="240">
        <v>5</v>
      </c>
      <c r="I579" s="241"/>
      <c r="J579" s="242">
        <f>ROUND(I579*H579,2)</f>
        <v>0</v>
      </c>
      <c r="K579" s="238" t="s">
        <v>515</v>
      </c>
      <c r="L579" s="243"/>
      <c r="M579" s="244" t="s">
        <v>1</v>
      </c>
      <c r="N579" s="245" t="s">
        <v>44</v>
      </c>
      <c r="O579" s="77"/>
      <c r="P579" s="187">
        <f>O579*H579</f>
        <v>0</v>
      </c>
      <c r="Q579" s="187">
        <v>0.10000000000000001</v>
      </c>
      <c r="R579" s="187">
        <f>Q579*H579</f>
        <v>0.5</v>
      </c>
      <c r="S579" s="187">
        <v>0</v>
      </c>
      <c r="T579" s="188">
        <f>S579*H579</f>
        <v>0</v>
      </c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R579" s="189" t="s">
        <v>260</v>
      </c>
      <c r="AT579" s="189" t="s">
        <v>745</v>
      </c>
      <c r="AU579" s="189" t="s">
        <v>89</v>
      </c>
      <c r="AY579" s="19" t="s">
        <v>230</v>
      </c>
      <c r="BE579" s="190">
        <f>IF(N579="základní",J579,0)</f>
        <v>0</v>
      </c>
      <c r="BF579" s="190">
        <f>IF(N579="snížená",J579,0)</f>
        <v>0</v>
      </c>
      <c r="BG579" s="190">
        <f>IF(N579="zákl. přenesená",J579,0)</f>
        <v>0</v>
      </c>
      <c r="BH579" s="190">
        <f>IF(N579="sníž. přenesená",J579,0)</f>
        <v>0</v>
      </c>
      <c r="BI579" s="190">
        <f>IF(N579="nulová",J579,0)</f>
        <v>0</v>
      </c>
      <c r="BJ579" s="19" t="s">
        <v>87</v>
      </c>
      <c r="BK579" s="190">
        <f>ROUND(I579*H579,2)</f>
        <v>0</v>
      </c>
      <c r="BL579" s="19" t="s">
        <v>235</v>
      </c>
      <c r="BM579" s="189" t="s">
        <v>1087</v>
      </c>
    </row>
    <row r="580" s="2" customFormat="1">
      <c r="A580" s="38"/>
      <c r="B580" s="39"/>
      <c r="C580" s="38"/>
      <c r="D580" s="191" t="s">
        <v>237</v>
      </c>
      <c r="E580" s="38"/>
      <c r="F580" s="192" t="s">
        <v>1086</v>
      </c>
      <c r="G580" s="38"/>
      <c r="H580" s="38"/>
      <c r="I580" s="193"/>
      <c r="J580" s="38"/>
      <c r="K580" s="38"/>
      <c r="L580" s="39"/>
      <c r="M580" s="194"/>
      <c r="N580" s="195"/>
      <c r="O580" s="77"/>
      <c r="P580" s="77"/>
      <c r="Q580" s="77"/>
      <c r="R580" s="77"/>
      <c r="S580" s="77"/>
      <c r="T580" s="7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T580" s="19" t="s">
        <v>237</v>
      </c>
      <c r="AU580" s="19" t="s">
        <v>89</v>
      </c>
    </row>
    <row r="581" s="2" customFormat="1" ht="16.5" customHeight="1">
      <c r="A581" s="38"/>
      <c r="B581" s="177"/>
      <c r="C581" s="178" t="s">
        <v>1088</v>
      </c>
      <c r="D581" s="178" t="s">
        <v>231</v>
      </c>
      <c r="E581" s="179" t="s">
        <v>1089</v>
      </c>
      <c r="F581" s="180" t="s">
        <v>1090</v>
      </c>
      <c r="G581" s="181" t="s">
        <v>458</v>
      </c>
      <c r="H581" s="182">
        <v>5</v>
      </c>
      <c r="I581" s="183"/>
      <c r="J581" s="184">
        <f>ROUND(I581*H581,2)</f>
        <v>0</v>
      </c>
      <c r="K581" s="180" t="s">
        <v>515</v>
      </c>
      <c r="L581" s="39"/>
      <c r="M581" s="185" t="s">
        <v>1</v>
      </c>
      <c r="N581" s="186" t="s">
        <v>44</v>
      </c>
      <c r="O581" s="77"/>
      <c r="P581" s="187">
        <f>O581*H581</f>
        <v>0</v>
      </c>
      <c r="Q581" s="187">
        <v>0.030759999999999999</v>
      </c>
      <c r="R581" s="187">
        <f>Q581*H581</f>
        <v>0.15379999999999999</v>
      </c>
      <c r="S581" s="187">
        <v>0</v>
      </c>
      <c r="T581" s="188">
        <f>S581*H581</f>
        <v>0</v>
      </c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R581" s="189" t="s">
        <v>235</v>
      </c>
      <c r="AT581" s="189" t="s">
        <v>231</v>
      </c>
      <c r="AU581" s="189" t="s">
        <v>89</v>
      </c>
      <c r="AY581" s="19" t="s">
        <v>230</v>
      </c>
      <c r="BE581" s="190">
        <f>IF(N581="základní",J581,0)</f>
        <v>0</v>
      </c>
      <c r="BF581" s="190">
        <f>IF(N581="snížená",J581,0)</f>
        <v>0</v>
      </c>
      <c r="BG581" s="190">
        <f>IF(N581="zákl. přenesená",J581,0)</f>
        <v>0</v>
      </c>
      <c r="BH581" s="190">
        <f>IF(N581="sníž. přenesená",J581,0)</f>
        <v>0</v>
      </c>
      <c r="BI581" s="190">
        <f>IF(N581="nulová",J581,0)</f>
        <v>0</v>
      </c>
      <c r="BJ581" s="19" t="s">
        <v>87</v>
      </c>
      <c r="BK581" s="190">
        <f>ROUND(I581*H581,2)</f>
        <v>0</v>
      </c>
      <c r="BL581" s="19" t="s">
        <v>235</v>
      </c>
      <c r="BM581" s="189" t="s">
        <v>1091</v>
      </c>
    </row>
    <row r="582" s="2" customFormat="1">
      <c r="A582" s="38"/>
      <c r="B582" s="39"/>
      <c r="C582" s="38"/>
      <c r="D582" s="191" t="s">
        <v>237</v>
      </c>
      <c r="E582" s="38"/>
      <c r="F582" s="192" t="s">
        <v>1092</v>
      </c>
      <c r="G582" s="38"/>
      <c r="H582" s="38"/>
      <c r="I582" s="193"/>
      <c r="J582" s="38"/>
      <c r="K582" s="38"/>
      <c r="L582" s="39"/>
      <c r="M582" s="194"/>
      <c r="N582" s="195"/>
      <c r="O582" s="77"/>
      <c r="P582" s="77"/>
      <c r="Q582" s="77"/>
      <c r="R582" s="77"/>
      <c r="S582" s="77"/>
      <c r="T582" s="7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T582" s="19" t="s">
        <v>237</v>
      </c>
      <c r="AU582" s="19" t="s">
        <v>89</v>
      </c>
    </row>
    <row r="583" s="2" customFormat="1">
      <c r="A583" s="38"/>
      <c r="B583" s="39"/>
      <c r="C583" s="38"/>
      <c r="D583" s="199" t="s">
        <v>397</v>
      </c>
      <c r="E583" s="38"/>
      <c r="F583" s="200" t="s">
        <v>1093</v>
      </c>
      <c r="G583" s="38"/>
      <c r="H583" s="38"/>
      <c r="I583" s="193"/>
      <c r="J583" s="38"/>
      <c r="K583" s="38"/>
      <c r="L583" s="39"/>
      <c r="M583" s="194"/>
      <c r="N583" s="195"/>
      <c r="O583" s="77"/>
      <c r="P583" s="77"/>
      <c r="Q583" s="77"/>
      <c r="R583" s="77"/>
      <c r="S583" s="77"/>
      <c r="T583" s="7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T583" s="19" t="s">
        <v>397</v>
      </c>
      <c r="AU583" s="19" t="s">
        <v>89</v>
      </c>
    </row>
    <row r="584" s="13" customFormat="1">
      <c r="A584" s="13"/>
      <c r="B584" s="205"/>
      <c r="C584" s="13"/>
      <c r="D584" s="191" t="s">
        <v>519</v>
      </c>
      <c r="E584" s="206" t="s">
        <v>1</v>
      </c>
      <c r="F584" s="207" t="s">
        <v>248</v>
      </c>
      <c r="G584" s="13"/>
      <c r="H584" s="208">
        <v>5</v>
      </c>
      <c r="I584" s="209"/>
      <c r="J584" s="13"/>
      <c r="K584" s="13"/>
      <c r="L584" s="205"/>
      <c r="M584" s="210"/>
      <c r="N584" s="211"/>
      <c r="O584" s="211"/>
      <c r="P584" s="211"/>
      <c r="Q584" s="211"/>
      <c r="R584" s="211"/>
      <c r="S584" s="211"/>
      <c r="T584" s="212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06" t="s">
        <v>519</v>
      </c>
      <c r="AU584" s="206" t="s">
        <v>89</v>
      </c>
      <c r="AV584" s="13" t="s">
        <v>89</v>
      </c>
      <c r="AW584" s="13" t="s">
        <v>35</v>
      </c>
      <c r="AX584" s="13" t="s">
        <v>87</v>
      </c>
      <c r="AY584" s="206" t="s">
        <v>230</v>
      </c>
    </row>
    <row r="585" s="2" customFormat="1" ht="16.5" customHeight="1">
      <c r="A585" s="38"/>
      <c r="B585" s="177"/>
      <c r="C585" s="236" t="s">
        <v>1094</v>
      </c>
      <c r="D585" s="236" t="s">
        <v>745</v>
      </c>
      <c r="E585" s="237" t="s">
        <v>1095</v>
      </c>
      <c r="F585" s="238" t="s">
        <v>1096</v>
      </c>
      <c r="G585" s="239" t="s">
        <v>458</v>
      </c>
      <c r="H585" s="240">
        <v>5</v>
      </c>
      <c r="I585" s="241"/>
      <c r="J585" s="242">
        <f>ROUND(I585*H585,2)</f>
        <v>0</v>
      </c>
      <c r="K585" s="238" t="s">
        <v>515</v>
      </c>
      <c r="L585" s="243"/>
      <c r="M585" s="244" t="s">
        <v>1</v>
      </c>
      <c r="N585" s="245" t="s">
        <v>44</v>
      </c>
      <c r="O585" s="77"/>
      <c r="P585" s="187">
        <f>O585*H585</f>
        <v>0</v>
      </c>
      <c r="Q585" s="187">
        <v>0.075999999999999998</v>
      </c>
      <c r="R585" s="187">
        <f>Q585*H585</f>
        <v>0.38</v>
      </c>
      <c r="S585" s="187">
        <v>0</v>
      </c>
      <c r="T585" s="188">
        <f>S585*H585</f>
        <v>0</v>
      </c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R585" s="189" t="s">
        <v>260</v>
      </c>
      <c r="AT585" s="189" t="s">
        <v>745</v>
      </c>
      <c r="AU585" s="189" t="s">
        <v>89</v>
      </c>
      <c r="AY585" s="19" t="s">
        <v>230</v>
      </c>
      <c r="BE585" s="190">
        <f>IF(N585="základní",J585,0)</f>
        <v>0</v>
      </c>
      <c r="BF585" s="190">
        <f>IF(N585="snížená",J585,0)</f>
        <v>0</v>
      </c>
      <c r="BG585" s="190">
        <f>IF(N585="zákl. přenesená",J585,0)</f>
        <v>0</v>
      </c>
      <c r="BH585" s="190">
        <f>IF(N585="sníž. přenesená",J585,0)</f>
        <v>0</v>
      </c>
      <c r="BI585" s="190">
        <f>IF(N585="nulová",J585,0)</f>
        <v>0</v>
      </c>
      <c r="BJ585" s="19" t="s">
        <v>87</v>
      </c>
      <c r="BK585" s="190">
        <f>ROUND(I585*H585,2)</f>
        <v>0</v>
      </c>
      <c r="BL585" s="19" t="s">
        <v>235</v>
      </c>
      <c r="BM585" s="189" t="s">
        <v>1097</v>
      </c>
    </row>
    <row r="586" s="2" customFormat="1">
      <c r="A586" s="38"/>
      <c r="B586" s="39"/>
      <c r="C586" s="38"/>
      <c r="D586" s="191" t="s">
        <v>237</v>
      </c>
      <c r="E586" s="38"/>
      <c r="F586" s="192" t="s">
        <v>1096</v>
      </c>
      <c r="G586" s="38"/>
      <c r="H586" s="38"/>
      <c r="I586" s="193"/>
      <c r="J586" s="38"/>
      <c r="K586" s="38"/>
      <c r="L586" s="39"/>
      <c r="M586" s="194"/>
      <c r="N586" s="195"/>
      <c r="O586" s="77"/>
      <c r="P586" s="77"/>
      <c r="Q586" s="77"/>
      <c r="R586" s="77"/>
      <c r="S586" s="77"/>
      <c r="T586" s="7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T586" s="19" t="s">
        <v>237</v>
      </c>
      <c r="AU586" s="19" t="s">
        <v>89</v>
      </c>
    </row>
    <row r="587" s="2" customFormat="1">
      <c r="A587" s="38"/>
      <c r="B587" s="39"/>
      <c r="C587" s="38"/>
      <c r="D587" s="191" t="s">
        <v>279</v>
      </c>
      <c r="E587" s="38"/>
      <c r="F587" s="196" t="s">
        <v>1098</v>
      </c>
      <c r="G587" s="38"/>
      <c r="H587" s="38"/>
      <c r="I587" s="193"/>
      <c r="J587" s="38"/>
      <c r="K587" s="38"/>
      <c r="L587" s="39"/>
      <c r="M587" s="194"/>
      <c r="N587" s="195"/>
      <c r="O587" s="77"/>
      <c r="P587" s="77"/>
      <c r="Q587" s="77"/>
      <c r="R587" s="77"/>
      <c r="S587" s="77"/>
      <c r="T587" s="7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T587" s="19" t="s">
        <v>279</v>
      </c>
      <c r="AU587" s="19" t="s">
        <v>89</v>
      </c>
    </row>
    <row r="588" s="13" customFormat="1">
      <c r="A588" s="13"/>
      <c r="B588" s="205"/>
      <c r="C588" s="13"/>
      <c r="D588" s="191" t="s">
        <v>519</v>
      </c>
      <c r="E588" s="206" t="s">
        <v>1</v>
      </c>
      <c r="F588" s="207" t="s">
        <v>1099</v>
      </c>
      <c r="G588" s="13"/>
      <c r="H588" s="208">
        <v>5</v>
      </c>
      <c r="I588" s="209"/>
      <c r="J588" s="13"/>
      <c r="K588" s="13"/>
      <c r="L588" s="205"/>
      <c r="M588" s="210"/>
      <c r="N588" s="211"/>
      <c r="O588" s="211"/>
      <c r="P588" s="211"/>
      <c r="Q588" s="211"/>
      <c r="R588" s="211"/>
      <c r="S588" s="211"/>
      <c r="T588" s="212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06" t="s">
        <v>519</v>
      </c>
      <c r="AU588" s="206" t="s">
        <v>89</v>
      </c>
      <c r="AV588" s="13" t="s">
        <v>89</v>
      </c>
      <c r="AW588" s="13" t="s">
        <v>35</v>
      </c>
      <c r="AX588" s="13" t="s">
        <v>87</v>
      </c>
      <c r="AY588" s="206" t="s">
        <v>230</v>
      </c>
    </row>
    <row r="589" s="2" customFormat="1" ht="16.5" customHeight="1">
      <c r="A589" s="38"/>
      <c r="B589" s="177"/>
      <c r="C589" s="178" t="s">
        <v>1100</v>
      </c>
      <c r="D589" s="178" t="s">
        <v>231</v>
      </c>
      <c r="E589" s="179" t="s">
        <v>1101</v>
      </c>
      <c r="F589" s="180" t="s">
        <v>1102</v>
      </c>
      <c r="G589" s="181" t="s">
        <v>458</v>
      </c>
      <c r="H589" s="182">
        <v>5</v>
      </c>
      <c r="I589" s="183"/>
      <c r="J589" s="184">
        <f>ROUND(I589*H589,2)</f>
        <v>0</v>
      </c>
      <c r="K589" s="180" t="s">
        <v>515</v>
      </c>
      <c r="L589" s="39"/>
      <c r="M589" s="185" t="s">
        <v>1</v>
      </c>
      <c r="N589" s="186" t="s">
        <v>44</v>
      </c>
      <c r="O589" s="77"/>
      <c r="P589" s="187">
        <f>O589*H589</f>
        <v>0</v>
      </c>
      <c r="Q589" s="187">
        <v>0.030759999999999999</v>
      </c>
      <c r="R589" s="187">
        <f>Q589*H589</f>
        <v>0.15379999999999999</v>
      </c>
      <c r="S589" s="187">
        <v>0</v>
      </c>
      <c r="T589" s="188">
        <f>S589*H589</f>
        <v>0</v>
      </c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R589" s="189" t="s">
        <v>235</v>
      </c>
      <c r="AT589" s="189" t="s">
        <v>231</v>
      </c>
      <c r="AU589" s="189" t="s">
        <v>89</v>
      </c>
      <c r="AY589" s="19" t="s">
        <v>230</v>
      </c>
      <c r="BE589" s="190">
        <f>IF(N589="základní",J589,0)</f>
        <v>0</v>
      </c>
      <c r="BF589" s="190">
        <f>IF(N589="snížená",J589,0)</f>
        <v>0</v>
      </c>
      <c r="BG589" s="190">
        <f>IF(N589="zákl. přenesená",J589,0)</f>
        <v>0</v>
      </c>
      <c r="BH589" s="190">
        <f>IF(N589="sníž. přenesená",J589,0)</f>
        <v>0</v>
      </c>
      <c r="BI589" s="190">
        <f>IF(N589="nulová",J589,0)</f>
        <v>0</v>
      </c>
      <c r="BJ589" s="19" t="s">
        <v>87</v>
      </c>
      <c r="BK589" s="190">
        <f>ROUND(I589*H589,2)</f>
        <v>0</v>
      </c>
      <c r="BL589" s="19" t="s">
        <v>235</v>
      </c>
      <c r="BM589" s="189" t="s">
        <v>1103</v>
      </c>
    </row>
    <row r="590" s="2" customFormat="1">
      <c r="A590" s="38"/>
      <c r="B590" s="39"/>
      <c r="C590" s="38"/>
      <c r="D590" s="191" t="s">
        <v>237</v>
      </c>
      <c r="E590" s="38"/>
      <c r="F590" s="192" t="s">
        <v>1104</v>
      </c>
      <c r="G590" s="38"/>
      <c r="H590" s="38"/>
      <c r="I590" s="193"/>
      <c r="J590" s="38"/>
      <c r="K590" s="38"/>
      <c r="L590" s="39"/>
      <c r="M590" s="194"/>
      <c r="N590" s="195"/>
      <c r="O590" s="77"/>
      <c r="P590" s="77"/>
      <c r="Q590" s="77"/>
      <c r="R590" s="77"/>
      <c r="S590" s="77"/>
      <c r="T590" s="7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T590" s="19" t="s">
        <v>237</v>
      </c>
      <c r="AU590" s="19" t="s">
        <v>89</v>
      </c>
    </row>
    <row r="591" s="2" customFormat="1">
      <c r="A591" s="38"/>
      <c r="B591" s="39"/>
      <c r="C591" s="38"/>
      <c r="D591" s="199" t="s">
        <v>397</v>
      </c>
      <c r="E591" s="38"/>
      <c r="F591" s="200" t="s">
        <v>1105</v>
      </c>
      <c r="G591" s="38"/>
      <c r="H591" s="38"/>
      <c r="I591" s="193"/>
      <c r="J591" s="38"/>
      <c r="K591" s="38"/>
      <c r="L591" s="39"/>
      <c r="M591" s="194"/>
      <c r="N591" s="195"/>
      <c r="O591" s="77"/>
      <c r="P591" s="77"/>
      <c r="Q591" s="77"/>
      <c r="R591" s="77"/>
      <c r="S591" s="77"/>
      <c r="T591" s="7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T591" s="19" t="s">
        <v>397</v>
      </c>
      <c r="AU591" s="19" t="s">
        <v>89</v>
      </c>
    </row>
    <row r="592" s="2" customFormat="1">
      <c r="A592" s="38"/>
      <c r="B592" s="39"/>
      <c r="C592" s="38"/>
      <c r="D592" s="191" t="s">
        <v>279</v>
      </c>
      <c r="E592" s="38"/>
      <c r="F592" s="196" t="s">
        <v>1106</v>
      </c>
      <c r="G592" s="38"/>
      <c r="H592" s="38"/>
      <c r="I592" s="193"/>
      <c r="J592" s="38"/>
      <c r="K592" s="38"/>
      <c r="L592" s="39"/>
      <c r="M592" s="194"/>
      <c r="N592" s="195"/>
      <c r="O592" s="77"/>
      <c r="P592" s="77"/>
      <c r="Q592" s="77"/>
      <c r="R592" s="77"/>
      <c r="S592" s="77"/>
      <c r="T592" s="7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T592" s="19" t="s">
        <v>279</v>
      </c>
      <c r="AU592" s="19" t="s">
        <v>89</v>
      </c>
    </row>
    <row r="593" s="13" customFormat="1">
      <c r="A593" s="13"/>
      <c r="B593" s="205"/>
      <c r="C593" s="13"/>
      <c r="D593" s="191" t="s">
        <v>519</v>
      </c>
      <c r="E593" s="206" t="s">
        <v>1</v>
      </c>
      <c r="F593" s="207" t="s">
        <v>248</v>
      </c>
      <c r="G593" s="13"/>
      <c r="H593" s="208">
        <v>5</v>
      </c>
      <c r="I593" s="209"/>
      <c r="J593" s="13"/>
      <c r="K593" s="13"/>
      <c r="L593" s="205"/>
      <c r="M593" s="210"/>
      <c r="N593" s="211"/>
      <c r="O593" s="211"/>
      <c r="P593" s="211"/>
      <c r="Q593" s="211"/>
      <c r="R593" s="211"/>
      <c r="S593" s="211"/>
      <c r="T593" s="21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06" t="s">
        <v>519</v>
      </c>
      <c r="AU593" s="206" t="s">
        <v>89</v>
      </c>
      <c r="AV593" s="13" t="s">
        <v>89</v>
      </c>
      <c r="AW593" s="13" t="s">
        <v>35</v>
      </c>
      <c r="AX593" s="13" t="s">
        <v>87</v>
      </c>
      <c r="AY593" s="206" t="s">
        <v>230</v>
      </c>
    </row>
    <row r="594" s="2" customFormat="1" ht="16.5" customHeight="1">
      <c r="A594" s="38"/>
      <c r="B594" s="177"/>
      <c r="C594" s="236" t="s">
        <v>1107</v>
      </c>
      <c r="D594" s="236" t="s">
        <v>745</v>
      </c>
      <c r="E594" s="237" t="s">
        <v>1108</v>
      </c>
      <c r="F594" s="238" t="s">
        <v>1109</v>
      </c>
      <c r="G594" s="239" t="s">
        <v>458</v>
      </c>
      <c r="H594" s="240">
        <v>5</v>
      </c>
      <c r="I594" s="241"/>
      <c r="J594" s="242">
        <f>ROUND(I594*H594,2)</f>
        <v>0</v>
      </c>
      <c r="K594" s="238" t="s">
        <v>515</v>
      </c>
      <c r="L594" s="243"/>
      <c r="M594" s="244" t="s">
        <v>1</v>
      </c>
      <c r="N594" s="245" t="s">
        <v>44</v>
      </c>
      <c r="O594" s="77"/>
      <c r="P594" s="187">
        <f>O594*H594</f>
        <v>0</v>
      </c>
      <c r="Q594" s="187">
        <v>0.155</v>
      </c>
      <c r="R594" s="187">
        <f>Q594*H594</f>
        <v>0.77500000000000002</v>
      </c>
      <c r="S594" s="187">
        <v>0</v>
      </c>
      <c r="T594" s="188">
        <f>S594*H594</f>
        <v>0</v>
      </c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R594" s="189" t="s">
        <v>260</v>
      </c>
      <c r="AT594" s="189" t="s">
        <v>745</v>
      </c>
      <c r="AU594" s="189" t="s">
        <v>89</v>
      </c>
      <c r="AY594" s="19" t="s">
        <v>230</v>
      </c>
      <c r="BE594" s="190">
        <f>IF(N594="základní",J594,0)</f>
        <v>0</v>
      </c>
      <c r="BF594" s="190">
        <f>IF(N594="snížená",J594,0)</f>
        <v>0</v>
      </c>
      <c r="BG594" s="190">
        <f>IF(N594="zákl. přenesená",J594,0)</f>
        <v>0</v>
      </c>
      <c r="BH594" s="190">
        <f>IF(N594="sníž. přenesená",J594,0)</f>
        <v>0</v>
      </c>
      <c r="BI594" s="190">
        <f>IF(N594="nulová",J594,0)</f>
        <v>0</v>
      </c>
      <c r="BJ594" s="19" t="s">
        <v>87</v>
      </c>
      <c r="BK594" s="190">
        <f>ROUND(I594*H594,2)</f>
        <v>0</v>
      </c>
      <c r="BL594" s="19" t="s">
        <v>235</v>
      </c>
      <c r="BM594" s="189" t="s">
        <v>1110</v>
      </c>
    </row>
    <row r="595" s="2" customFormat="1">
      <c r="A595" s="38"/>
      <c r="B595" s="39"/>
      <c r="C595" s="38"/>
      <c r="D595" s="191" t="s">
        <v>237</v>
      </c>
      <c r="E595" s="38"/>
      <c r="F595" s="192" t="s">
        <v>1109</v>
      </c>
      <c r="G595" s="38"/>
      <c r="H595" s="38"/>
      <c r="I595" s="193"/>
      <c r="J595" s="38"/>
      <c r="K595" s="38"/>
      <c r="L595" s="39"/>
      <c r="M595" s="194"/>
      <c r="N595" s="195"/>
      <c r="O595" s="77"/>
      <c r="P595" s="77"/>
      <c r="Q595" s="77"/>
      <c r="R595" s="77"/>
      <c r="S595" s="77"/>
      <c r="T595" s="7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T595" s="19" t="s">
        <v>237</v>
      </c>
      <c r="AU595" s="19" t="s">
        <v>89</v>
      </c>
    </row>
    <row r="596" s="2" customFormat="1">
      <c r="A596" s="38"/>
      <c r="B596" s="39"/>
      <c r="C596" s="38"/>
      <c r="D596" s="191" t="s">
        <v>279</v>
      </c>
      <c r="E596" s="38"/>
      <c r="F596" s="196" t="s">
        <v>1106</v>
      </c>
      <c r="G596" s="38"/>
      <c r="H596" s="38"/>
      <c r="I596" s="193"/>
      <c r="J596" s="38"/>
      <c r="K596" s="38"/>
      <c r="L596" s="39"/>
      <c r="M596" s="194"/>
      <c r="N596" s="195"/>
      <c r="O596" s="77"/>
      <c r="P596" s="77"/>
      <c r="Q596" s="77"/>
      <c r="R596" s="77"/>
      <c r="S596" s="77"/>
      <c r="T596" s="7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T596" s="19" t="s">
        <v>279</v>
      </c>
      <c r="AU596" s="19" t="s">
        <v>89</v>
      </c>
    </row>
    <row r="597" s="2" customFormat="1" ht="16.5" customHeight="1">
      <c r="A597" s="38"/>
      <c r="B597" s="177"/>
      <c r="C597" s="178" t="s">
        <v>1111</v>
      </c>
      <c r="D597" s="178" t="s">
        <v>231</v>
      </c>
      <c r="E597" s="179" t="s">
        <v>1112</v>
      </c>
      <c r="F597" s="180" t="s">
        <v>1113</v>
      </c>
      <c r="G597" s="181" t="s">
        <v>458</v>
      </c>
      <c r="H597" s="182">
        <v>5</v>
      </c>
      <c r="I597" s="183"/>
      <c r="J597" s="184">
        <f>ROUND(I597*H597,2)</f>
        <v>0</v>
      </c>
      <c r="K597" s="180" t="s">
        <v>515</v>
      </c>
      <c r="L597" s="39"/>
      <c r="M597" s="185" t="s">
        <v>1</v>
      </c>
      <c r="N597" s="186" t="s">
        <v>44</v>
      </c>
      <c r="O597" s="77"/>
      <c r="P597" s="187">
        <f>O597*H597</f>
        <v>0</v>
      </c>
      <c r="Q597" s="187">
        <v>0.030759999999999999</v>
      </c>
      <c r="R597" s="187">
        <f>Q597*H597</f>
        <v>0.15379999999999999</v>
      </c>
      <c r="S597" s="187">
        <v>0</v>
      </c>
      <c r="T597" s="188">
        <f>S597*H597</f>
        <v>0</v>
      </c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R597" s="189" t="s">
        <v>235</v>
      </c>
      <c r="AT597" s="189" t="s">
        <v>231</v>
      </c>
      <c r="AU597" s="189" t="s">
        <v>89</v>
      </c>
      <c r="AY597" s="19" t="s">
        <v>230</v>
      </c>
      <c r="BE597" s="190">
        <f>IF(N597="základní",J597,0)</f>
        <v>0</v>
      </c>
      <c r="BF597" s="190">
        <f>IF(N597="snížená",J597,0)</f>
        <v>0</v>
      </c>
      <c r="BG597" s="190">
        <f>IF(N597="zákl. přenesená",J597,0)</f>
        <v>0</v>
      </c>
      <c r="BH597" s="190">
        <f>IF(N597="sníž. přenesená",J597,0)</f>
        <v>0</v>
      </c>
      <c r="BI597" s="190">
        <f>IF(N597="nulová",J597,0)</f>
        <v>0</v>
      </c>
      <c r="BJ597" s="19" t="s">
        <v>87</v>
      </c>
      <c r="BK597" s="190">
        <f>ROUND(I597*H597,2)</f>
        <v>0</v>
      </c>
      <c r="BL597" s="19" t="s">
        <v>235</v>
      </c>
      <c r="BM597" s="189" t="s">
        <v>1114</v>
      </c>
    </row>
    <row r="598" s="2" customFormat="1">
      <c r="A598" s="38"/>
      <c r="B598" s="39"/>
      <c r="C598" s="38"/>
      <c r="D598" s="191" t="s">
        <v>237</v>
      </c>
      <c r="E598" s="38"/>
      <c r="F598" s="192" t="s">
        <v>1115</v>
      </c>
      <c r="G598" s="38"/>
      <c r="H598" s="38"/>
      <c r="I598" s="193"/>
      <c r="J598" s="38"/>
      <c r="K598" s="38"/>
      <c r="L598" s="39"/>
      <c r="M598" s="194"/>
      <c r="N598" s="195"/>
      <c r="O598" s="77"/>
      <c r="P598" s="77"/>
      <c r="Q598" s="77"/>
      <c r="R598" s="77"/>
      <c r="S598" s="77"/>
      <c r="T598" s="7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T598" s="19" t="s">
        <v>237</v>
      </c>
      <c r="AU598" s="19" t="s">
        <v>89</v>
      </c>
    </row>
    <row r="599" s="2" customFormat="1">
      <c r="A599" s="38"/>
      <c r="B599" s="39"/>
      <c r="C599" s="38"/>
      <c r="D599" s="199" t="s">
        <v>397</v>
      </c>
      <c r="E599" s="38"/>
      <c r="F599" s="200" t="s">
        <v>1116</v>
      </c>
      <c r="G599" s="38"/>
      <c r="H599" s="38"/>
      <c r="I599" s="193"/>
      <c r="J599" s="38"/>
      <c r="K599" s="38"/>
      <c r="L599" s="39"/>
      <c r="M599" s="194"/>
      <c r="N599" s="195"/>
      <c r="O599" s="77"/>
      <c r="P599" s="77"/>
      <c r="Q599" s="77"/>
      <c r="R599" s="77"/>
      <c r="S599" s="77"/>
      <c r="T599" s="7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T599" s="19" t="s">
        <v>397</v>
      </c>
      <c r="AU599" s="19" t="s">
        <v>89</v>
      </c>
    </row>
    <row r="600" s="13" customFormat="1">
      <c r="A600" s="13"/>
      <c r="B600" s="205"/>
      <c r="C600" s="13"/>
      <c r="D600" s="191" t="s">
        <v>519</v>
      </c>
      <c r="E600" s="206" t="s">
        <v>1</v>
      </c>
      <c r="F600" s="207" t="s">
        <v>248</v>
      </c>
      <c r="G600" s="13"/>
      <c r="H600" s="208">
        <v>5</v>
      </c>
      <c r="I600" s="209"/>
      <c r="J600" s="13"/>
      <c r="K600" s="13"/>
      <c r="L600" s="205"/>
      <c r="M600" s="210"/>
      <c r="N600" s="211"/>
      <c r="O600" s="211"/>
      <c r="P600" s="211"/>
      <c r="Q600" s="211"/>
      <c r="R600" s="211"/>
      <c r="S600" s="211"/>
      <c r="T600" s="212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06" t="s">
        <v>519</v>
      </c>
      <c r="AU600" s="206" t="s">
        <v>89</v>
      </c>
      <c r="AV600" s="13" t="s">
        <v>89</v>
      </c>
      <c r="AW600" s="13" t="s">
        <v>35</v>
      </c>
      <c r="AX600" s="13" t="s">
        <v>87</v>
      </c>
      <c r="AY600" s="206" t="s">
        <v>230</v>
      </c>
    </row>
    <row r="601" s="2" customFormat="1" ht="21.75" customHeight="1">
      <c r="A601" s="38"/>
      <c r="B601" s="177"/>
      <c r="C601" s="236" t="s">
        <v>1117</v>
      </c>
      <c r="D601" s="236" t="s">
        <v>745</v>
      </c>
      <c r="E601" s="237" t="s">
        <v>1118</v>
      </c>
      <c r="F601" s="238" t="s">
        <v>1119</v>
      </c>
      <c r="G601" s="239" t="s">
        <v>458</v>
      </c>
      <c r="H601" s="240">
        <v>5</v>
      </c>
      <c r="I601" s="241"/>
      <c r="J601" s="242">
        <f>ROUND(I601*H601,2)</f>
        <v>0</v>
      </c>
      <c r="K601" s="238" t="s">
        <v>515</v>
      </c>
      <c r="L601" s="243"/>
      <c r="M601" s="244" t="s">
        <v>1</v>
      </c>
      <c r="N601" s="245" t="s">
        <v>44</v>
      </c>
      <c r="O601" s="77"/>
      <c r="P601" s="187">
        <f>O601*H601</f>
        <v>0</v>
      </c>
      <c r="Q601" s="187">
        <v>0.34999999999999998</v>
      </c>
      <c r="R601" s="187">
        <f>Q601*H601</f>
        <v>1.75</v>
      </c>
      <c r="S601" s="187">
        <v>0</v>
      </c>
      <c r="T601" s="188">
        <f>S601*H601</f>
        <v>0</v>
      </c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R601" s="189" t="s">
        <v>260</v>
      </c>
      <c r="AT601" s="189" t="s">
        <v>745</v>
      </c>
      <c r="AU601" s="189" t="s">
        <v>89</v>
      </c>
      <c r="AY601" s="19" t="s">
        <v>230</v>
      </c>
      <c r="BE601" s="190">
        <f>IF(N601="základní",J601,0)</f>
        <v>0</v>
      </c>
      <c r="BF601" s="190">
        <f>IF(N601="snížená",J601,0)</f>
        <v>0</v>
      </c>
      <c r="BG601" s="190">
        <f>IF(N601="zákl. přenesená",J601,0)</f>
        <v>0</v>
      </c>
      <c r="BH601" s="190">
        <f>IF(N601="sníž. přenesená",J601,0)</f>
        <v>0</v>
      </c>
      <c r="BI601" s="190">
        <f>IF(N601="nulová",J601,0)</f>
        <v>0</v>
      </c>
      <c r="BJ601" s="19" t="s">
        <v>87</v>
      </c>
      <c r="BK601" s="190">
        <f>ROUND(I601*H601,2)</f>
        <v>0</v>
      </c>
      <c r="BL601" s="19" t="s">
        <v>235</v>
      </c>
      <c r="BM601" s="189" t="s">
        <v>1120</v>
      </c>
    </row>
    <row r="602" s="2" customFormat="1">
      <c r="A602" s="38"/>
      <c r="B602" s="39"/>
      <c r="C602" s="38"/>
      <c r="D602" s="191" t="s">
        <v>237</v>
      </c>
      <c r="E602" s="38"/>
      <c r="F602" s="192" t="s">
        <v>1119</v>
      </c>
      <c r="G602" s="38"/>
      <c r="H602" s="38"/>
      <c r="I602" s="193"/>
      <c r="J602" s="38"/>
      <c r="K602" s="38"/>
      <c r="L602" s="39"/>
      <c r="M602" s="194"/>
      <c r="N602" s="195"/>
      <c r="O602" s="77"/>
      <c r="P602" s="77"/>
      <c r="Q602" s="77"/>
      <c r="R602" s="77"/>
      <c r="S602" s="77"/>
      <c r="T602" s="7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T602" s="19" t="s">
        <v>237</v>
      </c>
      <c r="AU602" s="19" t="s">
        <v>89</v>
      </c>
    </row>
    <row r="603" s="2" customFormat="1" ht="16.5" customHeight="1">
      <c r="A603" s="38"/>
      <c r="B603" s="177"/>
      <c r="C603" s="178" t="s">
        <v>1121</v>
      </c>
      <c r="D603" s="178" t="s">
        <v>231</v>
      </c>
      <c r="E603" s="179" t="s">
        <v>1122</v>
      </c>
      <c r="F603" s="180" t="s">
        <v>1123</v>
      </c>
      <c r="G603" s="181" t="s">
        <v>458</v>
      </c>
      <c r="H603" s="182">
        <v>1</v>
      </c>
      <c r="I603" s="183"/>
      <c r="J603" s="184">
        <f>ROUND(I603*H603,2)</f>
        <v>0</v>
      </c>
      <c r="K603" s="180" t="s">
        <v>515</v>
      </c>
      <c r="L603" s="39"/>
      <c r="M603" s="185" t="s">
        <v>1</v>
      </c>
      <c r="N603" s="186" t="s">
        <v>44</v>
      </c>
      <c r="O603" s="77"/>
      <c r="P603" s="187">
        <f>O603*H603</f>
        <v>0</v>
      </c>
      <c r="Q603" s="187">
        <v>0</v>
      </c>
      <c r="R603" s="187">
        <f>Q603*H603</f>
        <v>0</v>
      </c>
      <c r="S603" s="187">
        <v>0.10000000000000001</v>
      </c>
      <c r="T603" s="188">
        <f>S603*H603</f>
        <v>0.10000000000000001</v>
      </c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R603" s="189" t="s">
        <v>235</v>
      </c>
      <c r="AT603" s="189" t="s">
        <v>231</v>
      </c>
      <c r="AU603" s="189" t="s">
        <v>89</v>
      </c>
      <c r="AY603" s="19" t="s">
        <v>230</v>
      </c>
      <c r="BE603" s="190">
        <f>IF(N603="základní",J603,0)</f>
        <v>0</v>
      </c>
      <c r="BF603" s="190">
        <f>IF(N603="snížená",J603,0)</f>
        <v>0</v>
      </c>
      <c r="BG603" s="190">
        <f>IF(N603="zákl. přenesená",J603,0)</f>
        <v>0</v>
      </c>
      <c r="BH603" s="190">
        <f>IF(N603="sníž. přenesená",J603,0)</f>
        <v>0</v>
      </c>
      <c r="BI603" s="190">
        <f>IF(N603="nulová",J603,0)</f>
        <v>0</v>
      </c>
      <c r="BJ603" s="19" t="s">
        <v>87</v>
      </c>
      <c r="BK603" s="190">
        <f>ROUND(I603*H603,2)</f>
        <v>0</v>
      </c>
      <c r="BL603" s="19" t="s">
        <v>235</v>
      </c>
      <c r="BM603" s="189" t="s">
        <v>1124</v>
      </c>
    </row>
    <row r="604" s="2" customFormat="1">
      <c r="A604" s="38"/>
      <c r="B604" s="39"/>
      <c r="C604" s="38"/>
      <c r="D604" s="191" t="s">
        <v>237</v>
      </c>
      <c r="E604" s="38"/>
      <c r="F604" s="192" t="s">
        <v>1125</v>
      </c>
      <c r="G604" s="38"/>
      <c r="H604" s="38"/>
      <c r="I604" s="193"/>
      <c r="J604" s="38"/>
      <c r="K604" s="38"/>
      <c r="L604" s="39"/>
      <c r="M604" s="194"/>
      <c r="N604" s="195"/>
      <c r="O604" s="77"/>
      <c r="P604" s="77"/>
      <c r="Q604" s="77"/>
      <c r="R604" s="77"/>
      <c r="S604" s="77"/>
      <c r="T604" s="7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T604" s="19" t="s">
        <v>237</v>
      </c>
      <c r="AU604" s="19" t="s">
        <v>89</v>
      </c>
    </row>
    <row r="605" s="2" customFormat="1">
      <c r="A605" s="38"/>
      <c r="B605" s="39"/>
      <c r="C605" s="38"/>
      <c r="D605" s="199" t="s">
        <v>397</v>
      </c>
      <c r="E605" s="38"/>
      <c r="F605" s="200" t="s">
        <v>1126</v>
      </c>
      <c r="G605" s="38"/>
      <c r="H605" s="38"/>
      <c r="I605" s="193"/>
      <c r="J605" s="38"/>
      <c r="K605" s="38"/>
      <c r="L605" s="39"/>
      <c r="M605" s="194"/>
      <c r="N605" s="195"/>
      <c r="O605" s="77"/>
      <c r="P605" s="77"/>
      <c r="Q605" s="77"/>
      <c r="R605" s="77"/>
      <c r="S605" s="77"/>
      <c r="T605" s="7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T605" s="19" t="s">
        <v>397</v>
      </c>
      <c r="AU605" s="19" t="s">
        <v>89</v>
      </c>
    </row>
    <row r="606" s="2" customFormat="1">
      <c r="A606" s="38"/>
      <c r="B606" s="39"/>
      <c r="C606" s="38"/>
      <c r="D606" s="191" t="s">
        <v>279</v>
      </c>
      <c r="E606" s="38"/>
      <c r="F606" s="196" t="s">
        <v>1127</v>
      </c>
      <c r="G606" s="38"/>
      <c r="H606" s="38"/>
      <c r="I606" s="193"/>
      <c r="J606" s="38"/>
      <c r="K606" s="38"/>
      <c r="L606" s="39"/>
      <c r="M606" s="194"/>
      <c r="N606" s="195"/>
      <c r="O606" s="77"/>
      <c r="P606" s="77"/>
      <c r="Q606" s="77"/>
      <c r="R606" s="77"/>
      <c r="S606" s="77"/>
      <c r="T606" s="7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T606" s="19" t="s">
        <v>279</v>
      </c>
      <c r="AU606" s="19" t="s">
        <v>89</v>
      </c>
    </row>
    <row r="607" s="13" customFormat="1">
      <c r="A607" s="13"/>
      <c r="B607" s="205"/>
      <c r="C607" s="13"/>
      <c r="D607" s="191" t="s">
        <v>519</v>
      </c>
      <c r="E607" s="206" t="s">
        <v>1</v>
      </c>
      <c r="F607" s="207" t="s">
        <v>1128</v>
      </c>
      <c r="G607" s="13"/>
      <c r="H607" s="208">
        <v>1</v>
      </c>
      <c r="I607" s="209"/>
      <c r="J607" s="13"/>
      <c r="K607" s="13"/>
      <c r="L607" s="205"/>
      <c r="M607" s="210"/>
      <c r="N607" s="211"/>
      <c r="O607" s="211"/>
      <c r="P607" s="211"/>
      <c r="Q607" s="211"/>
      <c r="R607" s="211"/>
      <c r="S607" s="211"/>
      <c r="T607" s="212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06" t="s">
        <v>519</v>
      </c>
      <c r="AU607" s="206" t="s">
        <v>89</v>
      </c>
      <c r="AV607" s="13" t="s">
        <v>89</v>
      </c>
      <c r="AW607" s="13" t="s">
        <v>35</v>
      </c>
      <c r="AX607" s="13" t="s">
        <v>87</v>
      </c>
      <c r="AY607" s="206" t="s">
        <v>230</v>
      </c>
    </row>
    <row r="608" s="2" customFormat="1" ht="16.5" customHeight="1">
      <c r="A608" s="38"/>
      <c r="B608" s="177"/>
      <c r="C608" s="178" t="s">
        <v>1129</v>
      </c>
      <c r="D608" s="178" t="s">
        <v>231</v>
      </c>
      <c r="E608" s="179" t="s">
        <v>1130</v>
      </c>
      <c r="F608" s="180" t="s">
        <v>1131</v>
      </c>
      <c r="G608" s="181" t="s">
        <v>458</v>
      </c>
      <c r="H608" s="182">
        <v>5</v>
      </c>
      <c r="I608" s="183"/>
      <c r="J608" s="184">
        <f>ROUND(I608*H608,2)</f>
        <v>0</v>
      </c>
      <c r="K608" s="180" t="s">
        <v>515</v>
      </c>
      <c r="L608" s="39"/>
      <c r="M608" s="185" t="s">
        <v>1</v>
      </c>
      <c r="N608" s="186" t="s">
        <v>44</v>
      </c>
      <c r="O608" s="77"/>
      <c r="P608" s="187">
        <f>O608*H608</f>
        <v>0</v>
      </c>
      <c r="Q608" s="187">
        <v>0.21734000000000001</v>
      </c>
      <c r="R608" s="187">
        <f>Q608*H608</f>
        <v>1.0867</v>
      </c>
      <c r="S608" s="187">
        <v>0</v>
      </c>
      <c r="T608" s="188">
        <f>S608*H608</f>
        <v>0</v>
      </c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R608" s="189" t="s">
        <v>235</v>
      </c>
      <c r="AT608" s="189" t="s">
        <v>231</v>
      </c>
      <c r="AU608" s="189" t="s">
        <v>89</v>
      </c>
      <c r="AY608" s="19" t="s">
        <v>230</v>
      </c>
      <c r="BE608" s="190">
        <f>IF(N608="základní",J608,0)</f>
        <v>0</v>
      </c>
      <c r="BF608" s="190">
        <f>IF(N608="snížená",J608,0)</f>
        <v>0</v>
      </c>
      <c r="BG608" s="190">
        <f>IF(N608="zákl. přenesená",J608,0)</f>
        <v>0</v>
      </c>
      <c r="BH608" s="190">
        <f>IF(N608="sníž. přenesená",J608,0)</f>
        <v>0</v>
      </c>
      <c r="BI608" s="190">
        <f>IF(N608="nulová",J608,0)</f>
        <v>0</v>
      </c>
      <c r="BJ608" s="19" t="s">
        <v>87</v>
      </c>
      <c r="BK608" s="190">
        <f>ROUND(I608*H608,2)</f>
        <v>0</v>
      </c>
      <c r="BL608" s="19" t="s">
        <v>235</v>
      </c>
      <c r="BM608" s="189" t="s">
        <v>1132</v>
      </c>
    </row>
    <row r="609" s="2" customFormat="1">
      <c r="A609" s="38"/>
      <c r="B609" s="39"/>
      <c r="C609" s="38"/>
      <c r="D609" s="191" t="s">
        <v>237</v>
      </c>
      <c r="E609" s="38"/>
      <c r="F609" s="192" t="s">
        <v>1131</v>
      </c>
      <c r="G609" s="38"/>
      <c r="H609" s="38"/>
      <c r="I609" s="193"/>
      <c r="J609" s="38"/>
      <c r="K609" s="38"/>
      <c r="L609" s="39"/>
      <c r="M609" s="194"/>
      <c r="N609" s="195"/>
      <c r="O609" s="77"/>
      <c r="P609" s="77"/>
      <c r="Q609" s="77"/>
      <c r="R609" s="77"/>
      <c r="S609" s="77"/>
      <c r="T609" s="7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T609" s="19" t="s">
        <v>237</v>
      </c>
      <c r="AU609" s="19" t="s">
        <v>89</v>
      </c>
    </row>
    <row r="610" s="2" customFormat="1">
      <c r="A610" s="38"/>
      <c r="B610" s="39"/>
      <c r="C610" s="38"/>
      <c r="D610" s="199" t="s">
        <v>397</v>
      </c>
      <c r="E610" s="38"/>
      <c r="F610" s="200" t="s">
        <v>1133</v>
      </c>
      <c r="G610" s="38"/>
      <c r="H610" s="38"/>
      <c r="I610" s="193"/>
      <c r="J610" s="38"/>
      <c r="K610" s="38"/>
      <c r="L610" s="39"/>
      <c r="M610" s="194"/>
      <c r="N610" s="195"/>
      <c r="O610" s="77"/>
      <c r="P610" s="77"/>
      <c r="Q610" s="77"/>
      <c r="R610" s="77"/>
      <c r="S610" s="77"/>
      <c r="T610" s="7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T610" s="19" t="s">
        <v>397</v>
      </c>
      <c r="AU610" s="19" t="s">
        <v>89</v>
      </c>
    </row>
    <row r="611" s="2" customFormat="1">
      <c r="A611" s="38"/>
      <c r="B611" s="39"/>
      <c r="C611" s="38"/>
      <c r="D611" s="191" t="s">
        <v>279</v>
      </c>
      <c r="E611" s="38"/>
      <c r="F611" s="196" t="s">
        <v>1106</v>
      </c>
      <c r="G611" s="38"/>
      <c r="H611" s="38"/>
      <c r="I611" s="193"/>
      <c r="J611" s="38"/>
      <c r="K611" s="38"/>
      <c r="L611" s="39"/>
      <c r="M611" s="194"/>
      <c r="N611" s="195"/>
      <c r="O611" s="77"/>
      <c r="P611" s="77"/>
      <c r="Q611" s="77"/>
      <c r="R611" s="77"/>
      <c r="S611" s="77"/>
      <c r="T611" s="7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T611" s="19" t="s">
        <v>279</v>
      </c>
      <c r="AU611" s="19" t="s">
        <v>89</v>
      </c>
    </row>
    <row r="612" s="13" customFormat="1">
      <c r="A612" s="13"/>
      <c r="B612" s="205"/>
      <c r="C612" s="13"/>
      <c r="D612" s="191" t="s">
        <v>519</v>
      </c>
      <c r="E612" s="206" t="s">
        <v>1</v>
      </c>
      <c r="F612" s="207" t="s">
        <v>248</v>
      </c>
      <c r="G612" s="13"/>
      <c r="H612" s="208">
        <v>5</v>
      </c>
      <c r="I612" s="209"/>
      <c r="J612" s="13"/>
      <c r="K612" s="13"/>
      <c r="L612" s="205"/>
      <c r="M612" s="210"/>
      <c r="N612" s="211"/>
      <c r="O612" s="211"/>
      <c r="P612" s="211"/>
      <c r="Q612" s="211"/>
      <c r="R612" s="211"/>
      <c r="S612" s="211"/>
      <c r="T612" s="212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06" t="s">
        <v>519</v>
      </c>
      <c r="AU612" s="206" t="s">
        <v>89</v>
      </c>
      <c r="AV612" s="13" t="s">
        <v>89</v>
      </c>
      <c r="AW612" s="13" t="s">
        <v>35</v>
      </c>
      <c r="AX612" s="13" t="s">
        <v>87</v>
      </c>
      <c r="AY612" s="206" t="s">
        <v>230</v>
      </c>
    </row>
    <row r="613" s="2" customFormat="1" ht="16.5" customHeight="1">
      <c r="A613" s="38"/>
      <c r="B613" s="177"/>
      <c r="C613" s="236" t="s">
        <v>1134</v>
      </c>
      <c r="D613" s="236" t="s">
        <v>745</v>
      </c>
      <c r="E613" s="237" t="s">
        <v>1135</v>
      </c>
      <c r="F613" s="238" t="s">
        <v>1136</v>
      </c>
      <c r="G613" s="239" t="s">
        <v>458</v>
      </c>
      <c r="H613" s="240">
        <v>5</v>
      </c>
      <c r="I613" s="241"/>
      <c r="J613" s="242">
        <f>ROUND(I613*H613,2)</f>
        <v>0</v>
      </c>
      <c r="K613" s="238" t="s">
        <v>515</v>
      </c>
      <c r="L613" s="243"/>
      <c r="M613" s="244" t="s">
        <v>1</v>
      </c>
      <c r="N613" s="245" t="s">
        <v>44</v>
      </c>
      <c r="O613" s="77"/>
      <c r="P613" s="187">
        <f>O613*H613</f>
        <v>0</v>
      </c>
      <c r="Q613" s="187">
        <v>0.050599999999999999</v>
      </c>
      <c r="R613" s="187">
        <f>Q613*H613</f>
        <v>0.253</v>
      </c>
      <c r="S613" s="187">
        <v>0</v>
      </c>
      <c r="T613" s="188">
        <f>S613*H613</f>
        <v>0</v>
      </c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R613" s="189" t="s">
        <v>260</v>
      </c>
      <c r="AT613" s="189" t="s">
        <v>745</v>
      </c>
      <c r="AU613" s="189" t="s">
        <v>89</v>
      </c>
      <c r="AY613" s="19" t="s">
        <v>230</v>
      </c>
      <c r="BE613" s="190">
        <f>IF(N613="základní",J613,0)</f>
        <v>0</v>
      </c>
      <c r="BF613" s="190">
        <f>IF(N613="snížená",J613,0)</f>
        <v>0</v>
      </c>
      <c r="BG613" s="190">
        <f>IF(N613="zákl. přenesená",J613,0)</f>
        <v>0</v>
      </c>
      <c r="BH613" s="190">
        <f>IF(N613="sníž. přenesená",J613,0)</f>
        <v>0</v>
      </c>
      <c r="BI613" s="190">
        <f>IF(N613="nulová",J613,0)</f>
        <v>0</v>
      </c>
      <c r="BJ613" s="19" t="s">
        <v>87</v>
      </c>
      <c r="BK613" s="190">
        <f>ROUND(I613*H613,2)</f>
        <v>0</v>
      </c>
      <c r="BL613" s="19" t="s">
        <v>235</v>
      </c>
      <c r="BM613" s="189" t="s">
        <v>1137</v>
      </c>
    </row>
    <row r="614" s="2" customFormat="1">
      <c r="A614" s="38"/>
      <c r="B614" s="39"/>
      <c r="C614" s="38"/>
      <c r="D614" s="191" t="s">
        <v>237</v>
      </c>
      <c r="E614" s="38"/>
      <c r="F614" s="192" t="s">
        <v>1136</v>
      </c>
      <c r="G614" s="38"/>
      <c r="H614" s="38"/>
      <c r="I614" s="193"/>
      <c r="J614" s="38"/>
      <c r="K614" s="38"/>
      <c r="L614" s="39"/>
      <c r="M614" s="194"/>
      <c r="N614" s="195"/>
      <c r="O614" s="77"/>
      <c r="P614" s="77"/>
      <c r="Q614" s="77"/>
      <c r="R614" s="77"/>
      <c r="S614" s="77"/>
      <c r="T614" s="7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T614" s="19" t="s">
        <v>237</v>
      </c>
      <c r="AU614" s="19" t="s">
        <v>89</v>
      </c>
    </row>
    <row r="615" s="2" customFormat="1">
      <c r="A615" s="38"/>
      <c r="B615" s="39"/>
      <c r="C615" s="38"/>
      <c r="D615" s="191" t="s">
        <v>279</v>
      </c>
      <c r="E615" s="38"/>
      <c r="F615" s="196" t="s">
        <v>1138</v>
      </c>
      <c r="G615" s="38"/>
      <c r="H615" s="38"/>
      <c r="I615" s="193"/>
      <c r="J615" s="38"/>
      <c r="K615" s="38"/>
      <c r="L615" s="39"/>
      <c r="M615" s="194"/>
      <c r="N615" s="195"/>
      <c r="O615" s="77"/>
      <c r="P615" s="77"/>
      <c r="Q615" s="77"/>
      <c r="R615" s="77"/>
      <c r="S615" s="77"/>
      <c r="T615" s="7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T615" s="19" t="s">
        <v>279</v>
      </c>
      <c r="AU615" s="19" t="s">
        <v>89</v>
      </c>
    </row>
    <row r="616" s="12" customFormat="1" ht="22.8" customHeight="1">
      <c r="A616" s="12"/>
      <c r="B616" s="166"/>
      <c r="C616" s="12"/>
      <c r="D616" s="167" t="s">
        <v>78</v>
      </c>
      <c r="E616" s="197" t="s">
        <v>264</v>
      </c>
      <c r="F616" s="197" t="s">
        <v>1139</v>
      </c>
      <c r="G616" s="12"/>
      <c r="H616" s="12"/>
      <c r="I616" s="169"/>
      <c r="J616" s="198">
        <f>BK616</f>
        <v>0</v>
      </c>
      <c r="K616" s="12"/>
      <c r="L616" s="166"/>
      <c r="M616" s="171"/>
      <c r="N616" s="172"/>
      <c r="O616" s="172"/>
      <c r="P616" s="173">
        <f>SUM(P617:P742)</f>
        <v>0</v>
      </c>
      <c r="Q616" s="172"/>
      <c r="R616" s="173">
        <f>SUM(R617:R742)</f>
        <v>487.79275817999996</v>
      </c>
      <c r="S616" s="172"/>
      <c r="T616" s="174">
        <f>SUM(T617:T742)</f>
        <v>0</v>
      </c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R616" s="167" t="s">
        <v>87</v>
      </c>
      <c r="AT616" s="175" t="s">
        <v>78</v>
      </c>
      <c r="AU616" s="175" t="s">
        <v>87</v>
      </c>
      <c r="AY616" s="167" t="s">
        <v>230</v>
      </c>
      <c r="BK616" s="176">
        <f>SUM(BK617:BK742)</f>
        <v>0</v>
      </c>
    </row>
    <row r="617" s="2" customFormat="1" ht="16.5" customHeight="1">
      <c r="A617" s="38"/>
      <c r="B617" s="177"/>
      <c r="C617" s="178" t="s">
        <v>1140</v>
      </c>
      <c r="D617" s="178" t="s">
        <v>231</v>
      </c>
      <c r="E617" s="179" t="s">
        <v>1141</v>
      </c>
      <c r="F617" s="180" t="s">
        <v>1142</v>
      </c>
      <c r="G617" s="181" t="s">
        <v>458</v>
      </c>
      <c r="H617" s="182">
        <v>1</v>
      </c>
      <c r="I617" s="183"/>
      <c r="J617" s="184">
        <f>ROUND(I617*H617,2)</f>
        <v>0</v>
      </c>
      <c r="K617" s="180" t="s">
        <v>515</v>
      </c>
      <c r="L617" s="39"/>
      <c r="M617" s="185" t="s">
        <v>1</v>
      </c>
      <c r="N617" s="186" t="s">
        <v>44</v>
      </c>
      <c r="O617" s="77"/>
      <c r="P617" s="187">
        <f>O617*H617</f>
        <v>0</v>
      </c>
      <c r="Q617" s="187">
        <v>0.00069999999999999999</v>
      </c>
      <c r="R617" s="187">
        <f>Q617*H617</f>
        <v>0.00069999999999999999</v>
      </c>
      <c r="S617" s="187">
        <v>0</v>
      </c>
      <c r="T617" s="188">
        <f>S617*H617</f>
        <v>0</v>
      </c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R617" s="189" t="s">
        <v>235</v>
      </c>
      <c r="AT617" s="189" t="s">
        <v>231</v>
      </c>
      <c r="AU617" s="189" t="s">
        <v>89</v>
      </c>
      <c r="AY617" s="19" t="s">
        <v>230</v>
      </c>
      <c r="BE617" s="190">
        <f>IF(N617="základní",J617,0)</f>
        <v>0</v>
      </c>
      <c r="BF617" s="190">
        <f>IF(N617="snížená",J617,0)</f>
        <v>0</v>
      </c>
      <c r="BG617" s="190">
        <f>IF(N617="zákl. přenesená",J617,0)</f>
        <v>0</v>
      </c>
      <c r="BH617" s="190">
        <f>IF(N617="sníž. přenesená",J617,0)</f>
        <v>0</v>
      </c>
      <c r="BI617" s="190">
        <f>IF(N617="nulová",J617,0)</f>
        <v>0</v>
      </c>
      <c r="BJ617" s="19" t="s">
        <v>87</v>
      </c>
      <c r="BK617" s="190">
        <f>ROUND(I617*H617,2)</f>
        <v>0</v>
      </c>
      <c r="BL617" s="19" t="s">
        <v>235</v>
      </c>
      <c r="BM617" s="189" t="s">
        <v>1143</v>
      </c>
    </row>
    <row r="618" s="2" customFormat="1">
      <c r="A618" s="38"/>
      <c r="B618" s="39"/>
      <c r="C618" s="38"/>
      <c r="D618" s="191" t="s">
        <v>237</v>
      </c>
      <c r="E618" s="38"/>
      <c r="F618" s="192" t="s">
        <v>1144</v>
      </c>
      <c r="G618" s="38"/>
      <c r="H618" s="38"/>
      <c r="I618" s="193"/>
      <c r="J618" s="38"/>
      <c r="K618" s="38"/>
      <c r="L618" s="39"/>
      <c r="M618" s="194"/>
      <c r="N618" s="195"/>
      <c r="O618" s="77"/>
      <c r="P618" s="77"/>
      <c r="Q618" s="77"/>
      <c r="R618" s="77"/>
      <c r="S618" s="77"/>
      <c r="T618" s="7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T618" s="19" t="s">
        <v>237</v>
      </c>
      <c r="AU618" s="19" t="s">
        <v>89</v>
      </c>
    </row>
    <row r="619" s="2" customFormat="1">
      <c r="A619" s="38"/>
      <c r="B619" s="39"/>
      <c r="C619" s="38"/>
      <c r="D619" s="199" t="s">
        <v>397</v>
      </c>
      <c r="E619" s="38"/>
      <c r="F619" s="200" t="s">
        <v>1145</v>
      </c>
      <c r="G619" s="38"/>
      <c r="H619" s="38"/>
      <c r="I619" s="193"/>
      <c r="J619" s="38"/>
      <c r="K619" s="38"/>
      <c r="L619" s="39"/>
      <c r="M619" s="194"/>
      <c r="N619" s="195"/>
      <c r="O619" s="77"/>
      <c r="P619" s="77"/>
      <c r="Q619" s="77"/>
      <c r="R619" s="77"/>
      <c r="S619" s="77"/>
      <c r="T619" s="7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T619" s="19" t="s">
        <v>397</v>
      </c>
      <c r="AU619" s="19" t="s">
        <v>89</v>
      </c>
    </row>
    <row r="620" s="2" customFormat="1" ht="16.5" customHeight="1">
      <c r="A620" s="38"/>
      <c r="B620" s="177"/>
      <c r="C620" s="236" t="s">
        <v>1146</v>
      </c>
      <c r="D620" s="236" t="s">
        <v>745</v>
      </c>
      <c r="E620" s="237" t="s">
        <v>1147</v>
      </c>
      <c r="F620" s="238" t="s">
        <v>1148</v>
      </c>
      <c r="G620" s="239" t="s">
        <v>458</v>
      </c>
      <c r="H620" s="240">
        <v>2</v>
      </c>
      <c r="I620" s="241"/>
      <c r="J620" s="242">
        <f>ROUND(I620*H620,2)</f>
        <v>0</v>
      </c>
      <c r="K620" s="238" t="s">
        <v>515</v>
      </c>
      <c r="L620" s="243"/>
      <c r="M620" s="244" t="s">
        <v>1</v>
      </c>
      <c r="N620" s="245" t="s">
        <v>44</v>
      </c>
      <c r="O620" s="77"/>
      <c r="P620" s="187">
        <f>O620*H620</f>
        <v>0</v>
      </c>
      <c r="Q620" s="187">
        <v>0.010999999999999999</v>
      </c>
      <c r="R620" s="187">
        <f>Q620*H620</f>
        <v>0.021999999999999999</v>
      </c>
      <c r="S620" s="187">
        <v>0</v>
      </c>
      <c r="T620" s="188">
        <f>S620*H620</f>
        <v>0</v>
      </c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R620" s="189" t="s">
        <v>260</v>
      </c>
      <c r="AT620" s="189" t="s">
        <v>745</v>
      </c>
      <c r="AU620" s="189" t="s">
        <v>89</v>
      </c>
      <c r="AY620" s="19" t="s">
        <v>230</v>
      </c>
      <c r="BE620" s="190">
        <f>IF(N620="základní",J620,0)</f>
        <v>0</v>
      </c>
      <c r="BF620" s="190">
        <f>IF(N620="snížená",J620,0)</f>
        <v>0</v>
      </c>
      <c r="BG620" s="190">
        <f>IF(N620="zákl. přenesená",J620,0)</f>
        <v>0</v>
      </c>
      <c r="BH620" s="190">
        <f>IF(N620="sníž. přenesená",J620,0)</f>
        <v>0</v>
      </c>
      <c r="BI620" s="190">
        <f>IF(N620="nulová",J620,0)</f>
        <v>0</v>
      </c>
      <c r="BJ620" s="19" t="s">
        <v>87</v>
      </c>
      <c r="BK620" s="190">
        <f>ROUND(I620*H620,2)</f>
        <v>0</v>
      </c>
      <c r="BL620" s="19" t="s">
        <v>235</v>
      </c>
      <c r="BM620" s="189" t="s">
        <v>1149</v>
      </c>
    </row>
    <row r="621" s="2" customFormat="1">
      <c r="A621" s="38"/>
      <c r="B621" s="39"/>
      <c r="C621" s="38"/>
      <c r="D621" s="191" t="s">
        <v>237</v>
      </c>
      <c r="E621" s="38"/>
      <c r="F621" s="192" t="s">
        <v>1148</v>
      </c>
      <c r="G621" s="38"/>
      <c r="H621" s="38"/>
      <c r="I621" s="193"/>
      <c r="J621" s="38"/>
      <c r="K621" s="38"/>
      <c r="L621" s="39"/>
      <c r="M621" s="194"/>
      <c r="N621" s="195"/>
      <c r="O621" s="77"/>
      <c r="P621" s="77"/>
      <c r="Q621" s="77"/>
      <c r="R621" s="77"/>
      <c r="S621" s="77"/>
      <c r="T621" s="7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T621" s="19" t="s">
        <v>237</v>
      </c>
      <c r="AU621" s="19" t="s">
        <v>89</v>
      </c>
    </row>
    <row r="622" s="13" customFormat="1">
      <c r="A622" s="13"/>
      <c r="B622" s="205"/>
      <c r="C622" s="13"/>
      <c r="D622" s="191" t="s">
        <v>519</v>
      </c>
      <c r="E622" s="206" t="s">
        <v>1</v>
      </c>
      <c r="F622" s="207" t="s">
        <v>1150</v>
      </c>
      <c r="G622" s="13"/>
      <c r="H622" s="208">
        <v>1</v>
      </c>
      <c r="I622" s="209"/>
      <c r="J622" s="13"/>
      <c r="K622" s="13"/>
      <c r="L622" s="205"/>
      <c r="M622" s="210"/>
      <c r="N622" s="211"/>
      <c r="O622" s="211"/>
      <c r="P622" s="211"/>
      <c r="Q622" s="211"/>
      <c r="R622" s="211"/>
      <c r="S622" s="211"/>
      <c r="T622" s="212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06" t="s">
        <v>519</v>
      </c>
      <c r="AU622" s="206" t="s">
        <v>89</v>
      </c>
      <c r="AV622" s="13" t="s">
        <v>89</v>
      </c>
      <c r="AW622" s="13" t="s">
        <v>35</v>
      </c>
      <c r="AX622" s="13" t="s">
        <v>79</v>
      </c>
      <c r="AY622" s="206" t="s">
        <v>230</v>
      </c>
    </row>
    <row r="623" s="13" customFormat="1">
      <c r="A623" s="13"/>
      <c r="B623" s="205"/>
      <c r="C623" s="13"/>
      <c r="D623" s="191" t="s">
        <v>519</v>
      </c>
      <c r="E623" s="206" t="s">
        <v>1</v>
      </c>
      <c r="F623" s="207" t="s">
        <v>1151</v>
      </c>
      <c r="G623" s="13"/>
      <c r="H623" s="208">
        <v>1</v>
      </c>
      <c r="I623" s="209"/>
      <c r="J623" s="13"/>
      <c r="K623" s="13"/>
      <c r="L623" s="205"/>
      <c r="M623" s="210"/>
      <c r="N623" s="211"/>
      <c r="O623" s="211"/>
      <c r="P623" s="211"/>
      <c r="Q623" s="211"/>
      <c r="R623" s="211"/>
      <c r="S623" s="211"/>
      <c r="T623" s="21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06" t="s">
        <v>519</v>
      </c>
      <c r="AU623" s="206" t="s">
        <v>89</v>
      </c>
      <c r="AV623" s="13" t="s">
        <v>89</v>
      </c>
      <c r="AW623" s="13" t="s">
        <v>35</v>
      </c>
      <c r="AX623" s="13" t="s">
        <v>79</v>
      </c>
      <c r="AY623" s="206" t="s">
        <v>230</v>
      </c>
    </row>
    <row r="624" s="14" customFormat="1">
      <c r="A624" s="14"/>
      <c r="B624" s="213"/>
      <c r="C624" s="14"/>
      <c r="D624" s="191" t="s">
        <v>519</v>
      </c>
      <c r="E624" s="214" t="s">
        <v>1</v>
      </c>
      <c r="F624" s="215" t="s">
        <v>534</v>
      </c>
      <c r="G624" s="14"/>
      <c r="H624" s="216">
        <v>2</v>
      </c>
      <c r="I624" s="217"/>
      <c r="J624" s="14"/>
      <c r="K624" s="14"/>
      <c r="L624" s="213"/>
      <c r="M624" s="218"/>
      <c r="N624" s="219"/>
      <c r="O624" s="219"/>
      <c r="P624" s="219"/>
      <c r="Q624" s="219"/>
      <c r="R624" s="219"/>
      <c r="S624" s="219"/>
      <c r="T624" s="220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14" t="s">
        <v>519</v>
      </c>
      <c r="AU624" s="214" t="s">
        <v>89</v>
      </c>
      <c r="AV624" s="14" t="s">
        <v>235</v>
      </c>
      <c r="AW624" s="14" t="s">
        <v>35</v>
      </c>
      <c r="AX624" s="14" t="s">
        <v>87</v>
      </c>
      <c r="AY624" s="214" t="s">
        <v>230</v>
      </c>
    </row>
    <row r="625" s="2" customFormat="1" ht="16.5" customHeight="1">
      <c r="A625" s="38"/>
      <c r="B625" s="177"/>
      <c r="C625" s="236" t="s">
        <v>1152</v>
      </c>
      <c r="D625" s="236" t="s">
        <v>745</v>
      </c>
      <c r="E625" s="237" t="s">
        <v>1153</v>
      </c>
      <c r="F625" s="238" t="s">
        <v>1154</v>
      </c>
      <c r="G625" s="239" t="s">
        <v>458</v>
      </c>
      <c r="H625" s="240">
        <v>1</v>
      </c>
      <c r="I625" s="241"/>
      <c r="J625" s="242">
        <f>ROUND(I625*H625,2)</f>
        <v>0</v>
      </c>
      <c r="K625" s="238" t="s">
        <v>515</v>
      </c>
      <c r="L625" s="243"/>
      <c r="M625" s="244" t="s">
        <v>1</v>
      </c>
      <c r="N625" s="245" t="s">
        <v>44</v>
      </c>
      <c r="O625" s="77"/>
      <c r="P625" s="187">
        <f>O625*H625</f>
        <v>0</v>
      </c>
      <c r="Q625" s="187">
        <v>0.0025000000000000001</v>
      </c>
      <c r="R625" s="187">
        <f>Q625*H625</f>
        <v>0.0025000000000000001</v>
      </c>
      <c r="S625" s="187">
        <v>0</v>
      </c>
      <c r="T625" s="188">
        <f>S625*H625</f>
        <v>0</v>
      </c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R625" s="189" t="s">
        <v>260</v>
      </c>
      <c r="AT625" s="189" t="s">
        <v>745</v>
      </c>
      <c r="AU625" s="189" t="s">
        <v>89</v>
      </c>
      <c r="AY625" s="19" t="s">
        <v>230</v>
      </c>
      <c r="BE625" s="190">
        <f>IF(N625="základní",J625,0)</f>
        <v>0</v>
      </c>
      <c r="BF625" s="190">
        <f>IF(N625="snížená",J625,0)</f>
        <v>0</v>
      </c>
      <c r="BG625" s="190">
        <f>IF(N625="zákl. přenesená",J625,0)</f>
        <v>0</v>
      </c>
      <c r="BH625" s="190">
        <f>IF(N625="sníž. přenesená",J625,0)</f>
        <v>0</v>
      </c>
      <c r="BI625" s="190">
        <f>IF(N625="nulová",J625,0)</f>
        <v>0</v>
      </c>
      <c r="BJ625" s="19" t="s">
        <v>87</v>
      </c>
      <c r="BK625" s="190">
        <f>ROUND(I625*H625,2)</f>
        <v>0</v>
      </c>
      <c r="BL625" s="19" t="s">
        <v>235</v>
      </c>
      <c r="BM625" s="189" t="s">
        <v>1155</v>
      </c>
    </row>
    <row r="626" s="2" customFormat="1">
      <c r="A626" s="38"/>
      <c r="B626" s="39"/>
      <c r="C626" s="38"/>
      <c r="D626" s="191" t="s">
        <v>237</v>
      </c>
      <c r="E626" s="38"/>
      <c r="F626" s="192" t="s">
        <v>1154</v>
      </c>
      <c r="G626" s="38"/>
      <c r="H626" s="38"/>
      <c r="I626" s="193"/>
      <c r="J626" s="38"/>
      <c r="K626" s="38"/>
      <c r="L626" s="39"/>
      <c r="M626" s="194"/>
      <c r="N626" s="195"/>
      <c r="O626" s="77"/>
      <c r="P626" s="77"/>
      <c r="Q626" s="77"/>
      <c r="R626" s="77"/>
      <c r="S626" s="77"/>
      <c r="T626" s="7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T626" s="19" t="s">
        <v>237</v>
      </c>
      <c r="AU626" s="19" t="s">
        <v>89</v>
      </c>
    </row>
    <row r="627" s="13" customFormat="1">
      <c r="A627" s="13"/>
      <c r="B627" s="205"/>
      <c r="C627" s="13"/>
      <c r="D627" s="191" t="s">
        <v>519</v>
      </c>
      <c r="E627" s="206" t="s">
        <v>1</v>
      </c>
      <c r="F627" s="207" t="s">
        <v>1156</v>
      </c>
      <c r="G627" s="13"/>
      <c r="H627" s="208">
        <v>1</v>
      </c>
      <c r="I627" s="209"/>
      <c r="J627" s="13"/>
      <c r="K627" s="13"/>
      <c r="L627" s="205"/>
      <c r="M627" s="210"/>
      <c r="N627" s="211"/>
      <c r="O627" s="211"/>
      <c r="P627" s="211"/>
      <c r="Q627" s="211"/>
      <c r="R627" s="211"/>
      <c r="S627" s="211"/>
      <c r="T627" s="21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06" t="s">
        <v>519</v>
      </c>
      <c r="AU627" s="206" t="s">
        <v>89</v>
      </c>
      <c r="AV627" s="13" t="s">
        <v>89</v>
      </c>
      <c r="AW627" s="13" t="s">
        <v>35</v>
      </c>
      <c r="AX627" s="13" t="s">
        <v>87</v>
      </c>
      <c r="AY627" s="206" t="s">
        <v>230</v>
      </c>
    </row>
    <row r="628" s="2" customFormat="1" ht="16.5" customHeight="1">
      <c r="A628" s="38"/>
      <c r="B628" s="177"/>
      <c r="C628" s="236" t="s">
        <v>1157</v>
      </c>
      <c r="D628" s="236" t="s">
        <v>745</v>
      </c>
      <c r="E628" s="237" t="s">
        <v>1158</v>
      </c>
      <c r="F628" s="238" t="s">
        <v>1159</v>
      </c>
      <c r="G628" s="239" t="s">
        <v>458</v>
      </c>
      <c r="H628" s="240">
        <v>1</v>
      </c>
      <c r="I628" s="241"/>
      <c r="J628" s="242">
        <f>ROUND(I628*H628,2)</f>
        <v>0</v>
      </c>
      <c r="K628" s="238" t="s">
        <v>515</v>
      </c>
      <c r="L628" s="243"/>
      <c r="M628" s="244" t="s">
        <v>1</v>
      </c>
      <c r="N628" s="245" t="s">
        <v>44</v>
      </c>
      <c r="O628" s="77"/>
      <c r="P628" s="187">
        <f>O628*H628</f>
        <v>0</v>
      </c>
      <c r="Q628" s="187">
        <v>0.0050000000000000001</v>
      </c>
      <c r="R628" s="187">
        <f>Q628*H628</f>
        <v>0.0050000000000000001</v>
      </c>
      <c r="S628" s="187">
        <v>0</v>
      </c>
      <c r="T628" s="188">
        <f>S628*H628</f>
        <v>0</v>
      </c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R628" s="189" t="s">
        <v>260</v>
      </c>
      <c r="AT628" s="189" t="s">
        <v>745</v>
      </c>
      <c r="AU628" s="189" t="s">
        <v>89</v>
      </c>
      <c r="AY628" s="19" t="s">
        <v>230</v>
      </c>
      <c r="BE628" s="190">
        <f>IF(N628="základní",J628,0)</f>
        <v>0</v>
      </c>
      <c r="BF628" s="190">
        <f>IF(N628="snížená",J628,0)</f>
        <v>0</v>
      </c>
      <c r="BG628" s="190">
        <f>IF(N628="zákl. přenesená",J628,0)</f>
        <v>0</v>
      </c>
      <c r="BH628" s="190">
        <f>IF(N628="sníž. přenesená",J628,0)</f>
        <v>0</v>
      </c>
      <c r="BI628" s="190">
        <f>IF(N628="nulová",J628,0)</f>
        <v>0</v>
      </c>
      <c r="BJ628" s="19" t="s">
        <v>87</v>
      </c>
      <c r="BK628" s="190">
        <f>ROUND(I628*H628,2)</f>
        <v>0</v>
      </c>
      <c r="BL628" s="19" t="s">
        <v>235</v>
      </c>
      <c r="BM628" s="189" t="s">
        <v>1160</v>
      </c>
    </row>
    <row r="629" s="2" customFormat="1">
      <c r="A629" s="38"/>
      <c r="B629" s="39"/>
      <c r="C629" s="38"/>
      <c r="D629" s="191" t="s">
        <v>237</v>
      </c>
      <c r="E629" s="38"/>
      <c r="F629" s="192" t="s">
        <v>1159</v>
      </c>
      <c r="G629" s="38"/>
      <c r="H629" s="38"/>
      <c r="I629" s="193"/>
      <c r="J629" s="38"/>
      <c r="K629" s="38"/>
      <c r="L629" s="39"/>
      <c r="M629" s="194"/>
      <c r="N629" s="195"/>
      <c r="O629" s="77"/>
      <c r="P629" s="77"/>
      <c r="Q629" s="77"/>
      <c r="R629" s="77"/>
      <c r="S629" s="77"/>
      <c r="T629" s="7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T629" s="19" t="s">
        <v>237</v>
      </c>
      <c r="AU629" s="19" t="s">
        <v>89</v>
      </c>
    </row>
    <row r="630" s="13" customFormat="1">
      <c r="A630" s="13"/>
      <c r="B630" s="205"/>
      <c r="C630" s="13"/>
      <c r="D630" s="191" t="s">
        <v>519</v>
      </c>
      <c r="E630" s="206" t="s">
        <v>1</v>
      </c>
      <c r="F630" s="207" t="s">
        <v>1161</v>
      </c>
      <c r="G630" s="13"/>
      <c r="H630" s="208">
        <v>1</v>
      </c>
      <c r="I630" s="209"/>
      <c r="J630" s="13"/>
      <c r="K630" s="13"/>
      <c r="L630" s="205"/>
      <c r="M630" s="210"/>
      <c r="N630" s="211"/>
      <c r="O630" s="211"/>
      <c r="P630" s="211"/>
      <c r="Q630" s="211"/>
      <c r="R630" s="211"/>
      <c r="S630" s="211"/>
      <c r="T630" s="212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06" t="s">
        <v>519</v>
      </c>
      <c r="AU630" s="206" t="s">
        <v>89</v>
      </c>
      <c r="AV630" s="13" t="s">
        <v>89</v>
      </c>
      <c r="AW630" s="13" t="s">
        <v>35</v>
      </c>
      <c r="AX630" s="13" t="s">
        <v>87</v>
      </c>
      <c r="AY630" s="206" t="s">
        <v>230</v>
      </c>
    </row>
    <row r="631" s="2" customFormat="1" ht="16.5" customHeight="1">
      <c r="A631" s="38"/>
      <c r="B631" s="177"/>
      <c r="C631" s="236" t="s">
        <v>1162</v>
      </c>
      <c r="D631" s="236" t="s">
        <v>745</v>
      </c>
      <c r="E631" s="237" t="s">
        <v>1163</v>
      </c>
      <c r="F631" s="238" t="s">
        <v>1164</v>
      </c>
      <c r="G631" s="239" t="s">
        <v>458</v>
      </c>
      <c r="H631" s="240">
        <v>1</v>
      </c>
      <c r="I631" s="241"/>
      <c r="J631" s="242">
        <f>ROUND(I631*H631,2)</f>
        <v>0</v>
      </c>
      <c r="K631" s="238" t="s">
        <v>515</v>
      </c>
      <c r="L631" s="243"/>
      <c r="M631" s="244" t="s">
        <v>1</v>
      </c>
      <c r="N631" s="245" t="s">
        <v>44</v>
      </c>
      <c r="O631" s="77"/>
      <c r="P631" s="187">
        <f>O631*H631</f>
        <v>0</v>
      </c>
      <c r="Q631" s="187">
        <v>0.0035000000000000001</v>
      </c>
      <c r="R631" s="187">
        <f>Q631*H631</f>
        <v>0.0035000000000000001</v>
      </c>
      <c r="S631" s="187">
        <v>0</v>
      </c>
      <c r="T631" s="188">
        <f>S631*H631</f>
        <v>0</v>
      </c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R631" s="189" t="s">
        <v>260</v>
      </c>
      <c r="AT631" s="189" t="s">
        <v>745</v>
      </c>
      <c r="AU631" s="189" t="s">
        <v>89</v>
      </c>
      <c r="AY631" s="19" t="s">
        <v>230</v>
      </c>
      <c r="BE631" s="190">
        <f>IF(N631="základní",J631,0)</f>
        <v>0</v>
      </c>
      <c r="BF631" s="190">
        <f>IF(N631="snížená",J631,0)</f>
        <v>0</v>
      </c>
      <c r="BG631" s="190">
        <f>IF(N631="zákl. přenesená",J631,0)</f>
        <v>0</v>
      </c>
      <c r="BH631" s="190">
        <f>IF(N631="sníž. přenesená",J631,0)</f>
        <v>0</v>
      </c>
      <c r="BI631" s="190">
        <f>IF(N631="nulová",J631,0)</f>
        <v>0</v>
      </c>
      <c r="BJ631" s="19" t="s">
        <v>87</v>
      </c>
      <c r="BK631" s="190">
        <f>ROUND(I631*H631,2)</f>
        <v>0</v>
      </c>
      <c r="BL631" s="19" t="s">
        <v>235</v>
      </c>
      <c r="BM631" s="189" t="s">
        <v>1165</v>
      </c>
    </row>
    <row r="632" s="2" customFormat="1">
      <c r="A632" s="38"/>
      <c r="B632" s="39"/>
      <c r="C632" s="38"/>
      <c r="D632" s="191" t="s">
        <v>237</v>
      </c>
      <c r="E632" s="38"/>
      <c r="F632" s="192" t="s">
        <v>1164</v>
      </c>
      <c r="G632" s="38"/>
      <c r="H632" s="38"/>
      <c r="I632" s="193"/>
      <c r="J632" s="38"/>
      <c r="K632" s="38"/>
      <c r="L632" s="39"/>
      <c r="M632" s="194"/>
      <c r="N632" s="195"/>
      <c r="O632" s="77"/>
      <c r="P632" s="77"/>
      <c r="Q632" s="77"/>
      <c r="R632" s="77"/>
      <c r="S632" s="77"/>
      <c r="T632" s="7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T632" s="19" t="s">
        <v>237</v>
      </c>
      <c r="AU632" s="19" t="s">
        <v>89</v>
      </c>
    </row>
    <row r="633" s="13" customFormat="1">
      <c r="A633" s="13"/>
      <c r="B633" s="205"/>
      <c r="C633" s="13"/>
      <c r="D633" s="191" t="s">
        <v>519</v>
      </c>
      <c r="E633" s="206" t="s">
        <v>1</v>
      </c>
      <c r="F633" s="207" t="s">
        <v>1166</v>
      </c>
      <c r="G633" s="13"/>
      <c r="H633" s="208">
        <v>1</v>
      </c>
      <c r="I633" s="209"/>
      <c r="J633" s="13"/>
      <c r="K633" s="13"/>
      <c r="L633" s="205"/>
      <c r="M633" s="210"/>
      <c r="N633" s="211"/>
      <c r="O633" s="211"/>
      <c r="P633" s="211"/>
      <c r="Q633" s="211"/>
      <c r="R633" s="211"/>
      <c r="S633" s="211"/>
      <c r="T633" s="212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06" t="s">
        <v>519</v>
      </c>
      <c r="AU633" s="206" t="s">
        <v>89</v>
      </c>
      <c r="AV633" s="13" t="s">
        <v>89</v>
      </c>
      <c r="AW633" s="13" t="s">
        <v>35</v>
      </c>
      <c r="AX633" s="13" t="s">
        <v>87</v>
      </c>
      <c r="AY633" s="206" t="s">
        <v>230</v>
      </c>
    </row>
    <row r="634" s="2" customFormat="1" ht="16.5" customHeight="1">
      <c r="A634" s="38"/>
      <c r="B634" s="177"/>
      <c r="C634" s="236" t="s">
        <v>1167</v>
      </c>
      <c r="D634" s="236" t="s">
        <v>745</v>
      </c>
      <c r="E634" s="237" t="s">
        <v>1168</v>
      </c>
      <c r="F634" s="238" t="s">
        <v>1169</v>
      </c>
      <c r="G634" s="239" t="s">
        <v>458</v>
      </c>
      <c r="H634" s="240">
        <v>1</v>
      </c>
      <c r="I634" s="241"/>
      <c r="J634" s="242">
        <f>ROUND(I634*H634,2)</f>
        <v>0</v>
      </c>
      <c r="K634" s="238" t="s">
        <v>515</v>
      </c>
      <c r="L634" s="243"/>
      <c r="M634" s="244" t="s">
        <v>1</v>
      </c>
      <c r="N634" s="245" t="s">
        <v>44</v>
      </c>
      <c r="O634" s="77"/>
      <c r="P634" s="187">
        <f>O634*H634</f>
        <v>0</v>
      </c>
      <c r="Q634" s="187">
        <v>0.0025000000000000001</v>
      </c>
      <c r="R634" s="187">
        <f>Q634*H634</f>
        <v>0.0025000000000000001</v>
      </c>
      <c r="S634" s="187">
        <v>0</v>
      </c>
      <c r="T634" s="188">
        <f>S634*H634</f>
        <v>0</v>
      </c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R634" s="189" t="s">
        <v>260</v>
      </c>
      <c r="AT634" s="189" t="s">
        <v>745</v>
      </c>
      <c r="AU634" s="189" t="s">
        <v>89</v>
      </c>
      <c r="AY634" s="19" t="s">
        <v>230</v>
      </c>
      <c r="BE634" s="190">
        <f>IF(N634="základní",J634,0)</f>
        <v>0</v>
      </c>
      <c r="BF634" s="190">
        <f>IF(N634="snížená",J634,0)</f>
        <v>0</v>
      </c>
      <c r="BG634" s="190">
        <f>IF(N634="zákl. přenesená",J634,0)</f>
        <v>0</v>
      </c>
      <c r="BH634" s="190">
        <f>IF(N634="sníž. přenesená",J634,0)</f>
        <v>0</v>
      </c>
      <c r="BI634" s="190">
        <f>IF(N634="nulová",J634,0)</f>
        <v>0</v>
      </c>
      <c r="BJ634" s="19" t="s">
        <v>87</v>
      </c>
      <c r="BK634" s="190">
        <f>ROUND(I634*H634,2)</f>
        <v>0</v>
      </c>
      <c r="BL634" s="19" t="s">
        <v>235</v>
      </c>
      <c r="BM634" s="189" t="s">
        <v>1170</v>
      </c>
    </row>
    <row r="635" s="2" customFormat="1">
      <c r="A635" s="38"/>
      <c r="B635" s="39"/>
      <c r="C635" s="38"/>
      <c r="D635" s="191" t="s">
        <v>237</v>
      </c>
      <c r="E635" s="38"/>
      <c r="F635" s="192" t="s">
        <v>1169</v>
      </c>
      <c r="G635" s="38"/>
      <c r="H635" s="38"/>
      <c r="I635" s="193"/>
      <c r="J635" s="38"/>
      <c r="K635" s="38"/>
      <c r="L635" s="39"/>
      <c r="M635" s="194"/>
      <c r="N635" s="195"/>
      <c r="O635" s="77"/>
      <c r="P635" s="77"/>
      <c r="Q635" s="77"/>
      <c r="R635" s="77"/>
      <c r="S635" s="77"/>
      <c r="T635" s="7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T635" s="19" t="s">
        <v>237</v>
      </c>
      <c r="AU635" s="19" t="s">
        <v>89</v>
      </c>
    </row>
    <row r="636" s="13" customFormat="1">
      <c r="A636" s="13"/>
      <c r="B636" s="205"/>
      <c r="C636" s="13"/>
      <c r="D636" s="191" t="s">
        <v>519</v>
      </c>
      <c r="E636" s="206" t="s">
        <v>1</v>
      </c>
      <c r="F636" s="207" t="s">
        <v>1171</v>
      </c>
      <c r="G636" s="13"/>
      <c r="H636" s="208">
        <v>1</v>
      </c>
      <c r="I636" s="209"/>
      <c r="J636" s="13"/>
      <c r="K636" s="13"/>
      <c r="L636" s="205"/>
      <c r="M636" s="210"/>
      <c r="N636" s="211"/>
      <c r="O636" s="211"/>
      <c r="P636" s="211"/>
      <c r="Q636" s="211"/>
      <c r="R636" s="211"/>
      <c r="S636" s="211"/>
      <c r="T636" s="212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06" t="s">
        <v>519</v>
      </c>
      <c r="AU636" s="206" t="s">
        <v>89</v>
      </c>
      <c r="AV636" s="13" t="s">
        <v>89</v>
      </c>
      <c r="AW636" s="13" t="s">
        <v>35</v>
      </c>
      <c r="AX636" s="13" t="s">
        <v>87</v>
      </c>
      <c r="AY636" s="206" t="s">
        <v>230</v>
      </c>
    </row>
    <row r="637" s="2" customFormat="1" ht="16.5" customHeight="1">
      <c r="A637" s="38"/>
      <c r="B637" s="177"/>
      <c r="C637" s="236" t="s">
        <v>1172</v>
      </c>
      <c r="D637" s="236" t="s">
        <v>745</v>
      </c>
      <c r="E637" s="237" t="s">
        <v>1173</v>
      </c>
      <c r="F637" s="238" t="s">
        <v>1174</v>
      </c>
      <c r="G637" s="239" t="s">
        <v>458</v>
      </c>
      <c r="H637" s="240">
        <v>4</v>
      </c>
      <c r="I637" s="241"/>
      <c r="J637" s="242">
        <f>ROUND(I637*H637,2)</f>
        <v>0</v>
      </c>
      <c r="K637" s="238" t="s">
        <v>515</v>
      </c>
      <c r="L637" s="243"/>
      <c r="M637" s="244" t="s">
        <v>1</v>
      </c>
      <c r="N637" s="245" t="s">
        <v>44</v>
      </c>
      <c r="O637" s="77"/>
      <c r="P637" s="187">
        <f>O637*H637</f>
        <v>0</v>
      </c>
      <c r="Q637" s="187">
        <v>0.0025999999999999999</v>
      </c>
      <c r="R637" s="187">
        <f>Q637*H637</f>
        <v>0.0104</v>
      </c>
      <c r="S637" s="187">
        <v>0</v>
      </c>
      <c r="T637" s="188">
        <f>S637*H637</f>
        <v>0</v>
      </c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R637" s="189" t="s">
        <v>260</v>
      </c>
      <c r="AT637" s="189" t="s">
        <v>745</v>
      </c>
      <c r="AU637" s="189" t="s">
        <v>89</v>
      </c>
      <c r="AY637" s="19" t="s">
        <v>230</v>
      </c>
      <c r="BE637" s="190">
        <f>IF(N637="základní",J637,0)</f>
        <v>0</v>
      </c>
      <c r="BF637" s="190">
        <f>IF(N637="snížená",J637,0)</f>
        <v>0</v>
      </c>
      <c r="BG637" s="190">
        <f>IF(N637="zákl. přenesená",J637,0)</f>
        <v>0</v>
      </c>
      <c r="BH637" s="190">
        <f>IF(N637="sníž. přenesená",J637,0)</f>
        <v>0</v>
      </c>
      <c r="BI637" s="190">
        <f>IF(N637="nulová",J637,0)</f>
        <v>0</v>
      </c>
      <c r="BJ637" s="19" t="s">
        <v>87</v>
      </c>
      <c r="BK637" s="190">
        <f>ROUND(I637*H637,2)</f>
        <v>0</v>
      </c>
      <c r="BL637" s="19" t="s">
        <v>235</v>
      </c>
      <c r="BM637" s="189" t="s">
        <v>1175</v>
      </c>
    </row>
    <row r="638" s="2" customFormat="1">
      <c r="A638" s="38"/>
      <c r="B638" s="39"/>
      <c r="C638" s="38"/>
      <c r="D638" s="191" t="s">
        <v>237</v>
      </c>
      <c r="E638" s="38"/>
      <c r="F638" s="192" t="s">
        <v>1174</v>
      </c>
      <c r="G638" s="38"/>
      <c r="H638" s="38"/>
      <c r="I638" s="193"/>
      <c r="J638" s="38"/>
      <c r="K638" s="38"/>
      <c r="L638" s="39"/>
      <c r="M638" s="194"/>
      <c r="N638" s="195"/>
      <c r="O638" s="77"/>
      <c r="P638" s="77"/>
      <c r="Q638" s="77"/>
      <c r="R638" s="77"/>
      <c r="S638" s="77"/>
      <c r="T638" s="7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T638" s="19" t="s">
        <v>237</v>
      </c>
      <c r="AU638" s="19" t="s">
        <v>89</v>
      </c>
    </row>
    <row r="639" s="13" customFormat="1">
      <c r="A639" s="13"/>
      <c r="B639" s="205"/>
      <c r="C639" s="13"/>
      <c r="D639" s="191" t="s">
        <v>519</v>
      </c>
      <c r="E639" s="206" t="s">
        <v>1</v>
      </c>
      <c r="F639" s="207" t="s">
        <v>1176</v>
      </c>
      <c r="G639" s="13"/>
      <c r="H639" s="208">
        <v>2</v>
      </c>
      <c r="I639" s="209"/>
      <c r="J639" s="13"/>
      <c r="K639" s="13"/>
      <c r="L639" s="205"/>
      <c r="M639" s="210"/>
      <c r="N639" s="211"/>
      <c r="O639" s="211"/>
      <c r="P639" s="211"/>
      <c r="Q639" s="211"/>
      <c r="R639" s="211"/>
      <c r="S639" s="211"/>
      <c r="T639" s="212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06" t="s">
        <v>519</v>
      </c>
      <c r="AU639" s="206" t="s">
        <v>89</v>
      </c>
      <c r="AV639" s="13" t="s">
        <v>89</v>
      </c>
      <c r="AW639" s="13" t="s">
        <v>35</v>
      </c>
      <c r="AX639" s="13" t="s">
        <v>79</v>
      </c>
      <c r="AY639" s="206" t="s">
        <v>230</v>
      </c>
    </row>
    <row r="640" s="13" customFormat="1">
      <c r="A640" s="13"/>
      <c r="B640" s="205"/>
      <c r="C640" s="13"/>
      <c r="D640" s="191" t="s">
        <v>519</v>
      </c>
      <c r="E640" s="206" t="s">
        <v>1</v>
      </c>
      <c r="F640" s="207" t="s">
        <v>1177</v>
      </c>
      <c r="G640" s="13"/>
      <c r="H640" s="208">
        <v>2</v>
      </c>
      <c r="I640" s="209"/>
      <c r="J640" s="13"/>
      <c r="K640" s="13"/>
      <c r="L640" s="205"/>
      <c r="M640" s="210"/>
      <c r="N640" s="211"/>
      <c r="O640" s="211"/>
      <c r="P640" s="211"/>
      <c r="Q640" s="211"/>
      <c r="R640" s="211"/>
      <c r="S640" s="211"/>
      <c r="T640" s="212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06" t="s">
        <v>519</v>
      </c>
      <c r="AU640" s="206" t="s">
        <v>89</v>
      </c>
      <c r="AV640" s="13" t="s">
        <v>89</v>
      </c>
      <c r="AW640" s="13" t="s">
        <v>35</v>
      </c>
      <c r="AX640" s="13" t="s">
        <v>79</v>
      </c>
      <c r="AY640" s="206" t="s">
        <v>230</v>
      </c>
    </row>
    <row r="641" s="14" customFormat="1">
      <c r="A641" s="14"/>
      <c r="B641" s="213"/>
      <c r="C641" s="14"/>
      <c r="D641" s="191" t="s">
        <v>519</v>
      </c>
      <c r="E641" s="214" t="s">
        <v>1</v>
      </c>
      <c r="F641" s="215" t="s">
        <v>534</v>
      </c>
      <c r="G641" s="14"/>
      <c r="H641" s="216">
        <v>4</v>
      </c>
      <c r="I641" s="217"/>
      <c r="J641" s="14"/>
      <c r="K641" s="14"/>
      <c r="L641" s="213"/>
      <c r="M641" s="218"/>
      <c r="N641" s="219"/>
      <c r="O641" s="219"/>
      <c r="P641" s="219"/>
      <c r="Q641" s="219"/>
      <c r="R641" s="219"/>
      <c r="S641" s="219"/>
      <c r="T641" s="220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14" t="s">
        <v>519</v>
      </c>
      <c r="AU641" s="214" t="s">
        <v>89</v>
      </c>
      <c r="AV641" s="14" t="s">
        <v>235</v>
      </c>
      <c r="AW641" s="14" t="s">
        <v>35</v>
      </c>
      <c r="AX641" s="14" t="s">
        <v>87</v>
      </c>
      <c r="AY641" s="214" t="s">
        <v>230</v>
      </c>
    </row>
    <row r="642" s="2" customFormat="1" ht="16.5" customHeight="1">
      <c r="A642" s="38"/>
      <c r="B642" s="177"/>
      <c r="C642" s="236" t="s">
        <v>1178</v>
      </c>
      <c r="D642" s="236" t="s">
        <v>745</v>
      </c>
      <c r="E642" s="237" t="s">
        <v>1179</v>
      </c>
      <c r="F642" s="238" t="s">
        <v>1180</v>
      </c>
      <c r="G642" s="239" t="s">
        <v>458</v>
      </c>
      <c r="H642" s="240">
        <v>4</v>
      </c>
      <c r="I642" s="241"/>
      <c r="J642" s="242">
        <f>ROUND(I642*H642,2)</f>
        <v>0</v>
      </c>
      <c r="K642" s="238" t="s">
        <v>515</v>
      </c>
      <c r="L642" s="243"/>
      <c r="M642" s="244" t="s">
        <v>1</v>
      </c>
      <c r="N642" s="245" t="s">
        <v>44</v>
      </c>
      <c r="O642" s="77"/>
      <c r="P642" s="187">
        <f>O642*H642</f>
        <v>0</v>
      </c>
      <c r="Q642" s="187">
        <v>0.0025000000000000001</v>
      </c>
      <c r="R642" s="187">
        <f>Q642*H642</f>
        <v>0.01</v>
      </c>
      <c r="S642" s="187">
        <v>0</v>
      </c>
      <c r="T642" s="188">
        <f>S642*H642</f>
        <v>0</v>
      </c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R642" s="189" t="s">
        <v>260</v>
      </c>
      <c r="AT642" s="189" t="s">
        <v>745</v>
      </c>
      <c r="AU642" s="189" t="s">
        <v>89</v>
      </c>
      <c r="AY642" s="19" t="s">
        <v>230</v>
      </c>
      <c r="BE642" s="190">
        <f>IF(N642="základní",J642,0)</f>
        <v>0</v>
      </c>
      <c r="BF642" s="190">
        <f>IF(N642="snížená",J642,0)</f>
        <v>0</v>
      </c>
      <c r="BG642" s="190">
        <f>IF(N642="zákl. přenesená",J642,0)</f>
        <v>0</v>
      </c>
      <c r="BH642" s="190">
        <f>IF(N642="sníž. přenesená",J642,0)</f>
        <v>0</v>
      </c>
      <c r="BI642" s="190">
        <f>IF(N642="nulová",J642,0)</f>
        <v>0</v>
      </c>
      <c r="BJ642" s="19" t="s">
        <v>87</v>
      </c>
      <c r="BK642" s="190">
        <f>ROUND(I642*H642,2)</f>
        <v>0</v>
      </c>
      <c r="BL642" s="19" t="s">
        <v>235</v>
      </c>
      <c r="BM642" s="189" t="s">
        <v>1181</v>
      </c>
    </row>
    <row r="643" s="2" customFormat="1">
      <c r="A643" s="38"/>
      <c r="B643" s="39"/>
      <c r="C643" s="38"/>
      <c r="D643" s="191" t="s">
        <v>237</v>
      </c>
      <c r="E643" s="38"/>
      <c r="F643" s="192" t="s">
        <v>1180</v>
      </c>
      <c r="G643" s="38"/>
      <c r="H643" s="38"/>
      <c r="I643" s="193"/>
      <c r="J643" s="38"/>
      <c r="K643" s="38"/>
      <c r="L643" s="39"/>
      <c r="M643" s="194"/>
      <c r="N643" s="195"/>
      <c r="O643" s="77"/>
      <c r="P643" s="77"/>
      <c r="Q643" s="77"/>
      <c r="R643" s="77"/>
      <c r="S643" s="77"/>
      <c r="T643" s="7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T643" s="19" t="s">
        <v>237</v>
      </c>
      <c r="AU643" s="19" t="s">
        <v>89</v>
      </c>
    </row>
    <row r="644" s="13" customFormat="1">
      <c r="A644" s="13"/>
      <c r="B644" s="205"/>
      <c r="C644" s="13"/>
      <c r="D644" s="191" t="s">
        <v>519</v>
      </c>
      <c r="E644" s="206" t="s">
        <v>1</v>
      </c>
      <c r="F644" s="207" t="s">
        <v>1182</v>
      </c>
      <c r="G644" s="13"/>
      <c r="H644" s="208">
        <v>2</v>
      </c>
      <c r="I644" s="209"/>
      <c r="J644" s="13"/>
      <c r="K644" s="13"/>
      <c r="L644" s="205"/>
      <c r="M644" s="210"/>
      <c r="N644" s="211"/>
      <c r="O644" s="211"/>
      <c r="P644" s="211"/>
      <c r="Q644" s="211"/>
      <c r="R644" s="211"/>
      <c r="S644" s="211"/>
      <c r="T644" s="212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06" t="s">
        <v>519</v>
      </c>
      <c r="AU644" s="206" t="s">
        <v>89</v>
      </c>
      <c r="AV644" s="13" t="s">
        <v>89</v>
      </c>
      <c r="AW644" s="13" t="s">
        <v>35</v>
      </c>
      <c r="AX644" s="13" t="s">
        <v>79</v>
      </c>
      <c r="AY644" s="206" t="s">
        <v>230</v>
      </c>
    </row>
    <row r="645" s="13" customFormat="1">
      <c r="A645" s="13"/>
      <c r="B645" s="205"/>
      <c r="C645" s="13"/>
      <c r="D645" s="191" t="s">
        <v>519</v>
      </c>
      <c r="E645" s="206" t="s">
        <v>1</v>
      </c>
      <c r="F645" s="207" t="s">
        <v>1183</v>
      </c>
      <c r="G645" s="13"/>
      <c r="H645" s="208">
        <v>2</v>
      </c>
      <c r="I645" s="209"/>
      <c r="J645" s="13"/>
      <c r="K645" s="13"/>
      <c r="L645" s="205"/>
      <c r="M645" s="210"/>
      <c r="N645" s="211"/>
      <c r="O645" s="211"/>
      <c r="P645" s="211"/>
      <c r="Q645" s="211"/>
      <c r="R645" s="211"/>
      <c r="S645" s="211"/>
      <c r="T645" s="212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06" t="s">
        <v>519</v>
      </c>
      <c r="AU645" s="206" t="s">
        <v>89</v>
      </c>
      <c r="AV645" s="13" t="s">
        <v>89</v>
      </c>
      <c r="AW645" s="13" t="s">
        <v>35</v>
      </c>
      <c r="AX645" s="13" t="s">
        <v>79</v>
      </c>
      <c r="AY645" s="206" t="s">
        <v>230</v>
      </c>
    </row>
    <row r="646" s="14" customFormat="1">
      <c r="A646" s="14"/>
      <c r="B646" s="213"/>
      <c r="C646" s="14"/>
      <c r="D646" s="191" t="s">
        <v>519</v>
      </c>
      <c r="E646" s="214" t="s">
        <v>1</v>
      </c>
      <c r="F646" s="215" t="s">
        <v>534</v>
      </c>
      <c r="G646" s="14"/>
      <c r="H646" s="216">
        <v>4</v>
      </c>
      <c r="I646" s="217"/>
      <c r="J646" s="14"/>
      <c r="K646" s="14"/>
      <c r="L646" s="213"/>
      <c r="M646" s="218"/>
      <c r="N646" s="219"/>
      <c r="O646" s="219"/>
      <c r="P646" s="219"/>
      <c r="Q646" s="219"/>
      <c r="R646" s="219"/>
      <c r="S646" s="219"/>
      <c r="T646" s="220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14" t="s">
        <v>519</v>
      </c>
      <c r="AU646" s="214" t="s">
        <v>89</v>
      </c>
      <c r="AV646" s="14" t="s">
        <v>235</v>
      </c>
      <c r="AW646" s="14" t="s">
        <v>35</v>
      </c>
      <c r="AX646" s="14" t="s">
        <v>87</v>
      </c>
      <c r="AY646" s="214" t="s">
        <v>230</v>
      </c>
    </row>
    <row r="647" s="2" customFormat="1" ht="16.5" customHeight="1">
      <c r="A647" s="38"/>
      <c r="B647" s="177"/>
      <c r="C647" s="178" t="s">
        <v>1184</v>
      </c>
      <c r="D647" s="178" t="s">
        <v>231</v>
      </c>
      <c r="E647" s="179" t="s">
        <v>1185</v>
      </c>
      <c r="F647" s="180" t="s">
        <v>1186</v>
      </c>
      <c r="G647" s="181" t="s">
        <v>458</v>
      </c>
      <c r="H647" s="182">
        <v>10</v>
      </c>
      <c r="I647" s="183"/>
      <c r="J647" s="184">
        <f>ROUND(I647*H647,2)</f>
        <v>0</v>
      </c>
      <c r="K647" s="180" t="s">
        <v>515</v>
      </c>
      <c r="L647" s="39"/>
      <c r="M647" s="185" t="s">
        <v>1</v>
      </c>
      <c r="N647" s="186" t="s">
        <v>44</v>
      </c>
      <c r="O647" s="77"/>
      <c r="P647" s="187">
        <f>O647*H647</f>
        <v>0</v>
      </c>
      <c r="Q647" s="187">
        <v>0.11241</v>
      </c>
      <c r="R647" s="187">
        <f>Q647*H647</f>
        <v>1.1240999999999999</v>
      </c>
      <c r="S647" s="187">
        <v>0</v>
      </c>
      <c r="T647" s="188">
        <f>S647*H647</f>
        <v>0</v>
      </c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R647" s="189" t="s">
        <v>235</v>
      </c>
      <c r="AT647" s="189" t="s">
        <v>231</v>
      </c>
      <c r="AU647" s="189" t="s">
        <v>89</v>
      </c>
      <c r="AY647" s="19" t="s">
        <v>230</v>
      </c>
      <c r="BE647" s="190">
        <f>IF(N647="základní",J647,0)</f>
        <v>0</v>
      </c>
      <c r="BF647" s="190">
        <f>IF(N647="snížená",J647,0)</f>
        <v>0</v>
      </c>
      <c r="BG647" s="190">
        <f>IF(N647="zákl. přenesená",J647,0)</f>
        <v>0</v>
      </c>
      <c r="BH647" s="190">
        <f>IF(N647="sníž. přenesená",J647,0)</f>
        <v>0</v>
      </c>
      <c r="BI647" s="190">
        <f>IF(N647="nulová",J647,0)</f>
        <v>0</v>
      </c>
      <c r="BJ647" s="19" t="s">
        <v>87</v>
      </c>
      <c r="BK647" s="190">
        <f>ROUND(I647*H647,2)</f>
        <v>0</v>
      </c>
      <c r="BL647" s="19" t="s">
        <v>235</v>
      </c>
      <c r="BM647" s="189" t="s">
        <v>1187</v>
      </c>
    </row>
    <row r="648" s="2" customFormat="1">
      <c r="A648" s="38"/>
      <c r="B648" s="39"/>
      <c r="C648" s="38"/>
      <c r="D648" s="191" t="s">
        <v>237</v>
      </c>
      <c r="E648" s="38"/>
      <c r="F648" s="192" t="s">
        <v>1188</v>
      </c>
      <c r="G648" s="38"/>
      <c r="H648" s="38"/>
      <c r="I648" s="193"/>
      <c r="J648" s="38"/>
      <c r="K648" s="38"/>
      <c r="L648" s="39"/>
      <c r="M648" s="194"/>
      <c r="N648" s="195"/>
      <c r="O648" s="77"/>
      <c r="P648" s="77"/>
      <c r="Q648" s="77"/>
      <c r="R648" s="77"/>
      <c r="S648" s="77"/>
      <c r="T648" s="7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T648" s="19" t="s">
        <v>237</v>
      </c>
      <c r="AU648" s="19" t="s">
        <v>89</v>
      </c>
    </row>
    <row r="649" s="2" customFormat="1">
      <c r="A649" s="38"/>
      <c r="B649" s="39"/>
      <c r="C649" s="38"/>
      <c r="D649" s="199" t="s">
        <v>397</v>
      </c>
      <c r="E649" s="38"/>
      <c r="F649" s="200" t="s">
        <v>1189</v>
      </c>
      <c r="G649" s="38"/>
      <c r="H649" s="38"/>
      <c r="I649" s="193"/>
      <c r="J649" s="38"/>
      <c r="K649" s="38"/>
      <c r="L649" s="39"/>
      <c r="M649" s="194"/>
      <c r="N649" s="195"/>
      <c r="O649" s="77"/>
      <c r="P649" s="77"/>
      <c r="Q649" s="77"/>
      <c r="R649" s="77"/>
      <c r="S649" s="77"/>
      <c r="T649" s="7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T649" s="19" t="s">
        <v>397</v>
      </c>
      <c r="AU649" s="19" t="s">
        <v>89</v>
      </c>
    </row>
    <row r="650" s="13" customFormat="1">
      <c r="A650" s="13"/>
      <c r="B650" s="205"/>
      <c r="C650" s="13"/>
      <c r="D650" s="191" t="s">
        <v>519</v>
      </c>
      <c r="E650" s="206" t="s">
        <v>1</v>
      </c>
      <c r="F650" s="207" t="s">
        <v>268</v>
      </c>
      <c r="G650" s="13"/>
      <c r="H650" s="208">
        <v>10</v>
      </c>
      <c r="I650" s="209"/>
      <c r="J650" s="13"/>
      <c r="K650" s="13"/>
      <c r="L650" s="205"/>
      <c r="M650" s="210"/>
      <c r="N650" s="211"/>
      <c r="O650" s="211"/>
      <c r="P650" s="211"/>
      <c r="Q650" s="211"/>
      <c r="R650" s="211"/>
      <c r="S650" s="211"/>
      <c r="T650" s="212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06" t="s">
        <v>519</v>
      </c>
      <c r="AU650" s="206" t="s">
        <v>89</v>
      </c>
      <c r="AV650" s="13" t="s">
        <v>89</v>
      </c>
      <c r="AW650" s="13" t="s">
        <v>35</v>
      </c>
      <c r="AX650" s="13" t="s">
        <v>87</v>
      </c>
      <c r="AY650" s="206" t="s">
        <v>230</v>
      </c>
    </row>
    <row r="651" s="2" customFormat="1" ht="16.5" customHeight="1">
      <c r="A651" s="38"/>
      <c r="B651" s="177"/>
      <c r="C651" s="236" t="s">
        <v>1190</v>
      </c>
      <c r="D651" s="236" t="s">
        <v>745</v>
      </c>
      <c r="E651" s="237" t="s">
        <v>1191</v>
      </c>
      <c r="F651" s="238" t="s">
        <v>1192</v>
      </c>
      <c r="G651" s="239" t="s">
        <v>458</v>
      </c>
      <c r="H651" s="240">
        <v>10</v>
      </c>
      <c r="I651" s="241"/>
      <c r="J651" s="242">
        <f>ROUND(I651*H651,2)</f>
        <v>0</v>
      </c>
      <c r="K651" s="238" t="s">
        <v>515</v>
      </c>
      <c r="L651" s="243"/>
      <c r="M651" s="244" t="s">
        <v>1</v>
      </c>
      <c r="N651" s="245" t="s">
        <v>44</v>
      </c>
      <c r="O651" s="77"/>
      <c r="P651" s="187">
        <f>O651*H651</f>
        <v>0</v>
      </c>
      <c r="Q651" s="187">
        <v>0.0061000000000000004</v>
      </c>
      <c r="R651" s="187">
        <f>Q651*H651</f>
        <v>0.061000000000000006</v>
      </c>
      <c r="S651" s="187">
        <v>0</v>
      </c>
      <c r="T651" s="188">
        <f>S651*H651</f>
        <v>0</v>
      </c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R651" s="189" t="s">
        <v>260</v>
      </c>
      <c r="AT651" s="189" t="s">
        <v>745</v>
      </c>
      <c r="AU651" s="189" t="s">
        <v>89</v>
      </c>
      <c r="AY651" s="19" t="s">
        <v>230</v>
      </c>
      <c r="BE651" s="190">
        <f>IF(N651="základní",J651,0)</f>
        <v>0</v>
      </c>
      <c r="BF651" s="190">
        <f>IF(N651="snížená",J651,0)</f>
        <v>0</v>
      </c>
      <c r="BG651" s="190">
        <f>IF(N651="zákl. přenesená",J651,0)</f>
        <v>0</v>
      </c>
      <c r="BH651" s="190">
        <f>IF(N651="sníž. přenesená",J651,0)</f>
        <v>0</v>
      </c>
      <c r="BI651" s="190">
        <f>IF(N651="nulová",J651,0)</f>
        <v>0</v>
      </c>
      <c r="BJ651" s="19" t="s">
        <v>87</v>
      </c>
      <c r="BK651" s="190">
        <f>ROUND(I651*H651,2)</f>
        <v>0</v>
      </c>
      <c r="BL651" s="19" t="s">
        <v>235</v>
      </c>
      <c r="BM651" s="189" t="s">
        <v>1193</v>
      </c>
    </row>
    <row r="652" s="2" customFormat="1">
      <c r="A652" s="38"/>
      <c r="B652" s="39"/>
      <c r="C652" s="38"/>
      <c r="D652" s="191" t="s">
        <v>237</v>
      </c>
      <c r="E652" s="38"/>
      <c r="F652" s="192" t="s">
        <v>1192</v>
      </c>
      <c r="G652" s="38"/>
      <c r="H652" s="38"/>
      <c r="I652" s="193"/>
      <c r="J652" s="38"/>
      <c r="K652" s="38"/>
      <c r="L652" s="39"/>
      <c r="M652" s="194"/>
      <c r="N652" s="195"/>
      <c r="O652" s="77"/>
      <c r="P652" s="77"/>
      <c r="Q652" s="77"/>
      <c r="R652" s="77"/>
      <c r="S652" s="77"/>
      <c r="T652" s="7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T652" s="19" t="s">
        <v>237</v>
      </c>
      <c r="AU652" s="19" t="s">
        <v>89</v>
      </c>
    </row>
    <row r="653" s="2" customFormat="1" ht="16.5" customHeight="1">
      <c r="A653" s="38"/>
      <c r="B653" s="177"/>
      <c r="C653" s="178" t="s">
        <v>1194</v>
      </c>
      <c r="D653" s="178" t="s">
        <v>231</v>
      </c>
      <c r="E653" s="179" t="s">
        <v>1195</v>
      </c>
      <c r="F653" s="180" t="s">
        <v>1196</v>
      </c>
      <c r="G653" s="181" t="s">
        <v>514</v>
      </c>
      <c r="H653" s="182">
        <v>33.100000000000001</v>
      </c>
      <c r="I653" s="183"/>
      <c r="J653" s="184">
        <f>ROUND(I653*H653,2)</f>
        <v>0</v>
      </c>
      <c r="K653" s="180" t="s">
        <v>515</v>
      </c>
      <c r="L653" s="39"/>
      <c r="M653" s="185" t="s">
        <v>1</v>
      </c>
      <c r="N653" s="186" t="s">
        <v>44</v>
      </c>
      <c r="O653" s="77"/>
      <c r="P653" s="187">
        <f>O653*H653</f>
        <v>0</v>
      </c>
      <c r="Q653" s="187">
        <v>0.0016000000000000001</v>
      </c>
      <c r="R653" s="187">
        <f>Q653*H653</f>
        <v>0.052960000000000007</v>
      </c>
      <c r="S653" s="187">
        <v>0</v>
      </c>
      <c r="T653" s="188">
        <f>S653*H653</f>
        <v>0</v>
      </c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R653" s="189" t="s">
        <v>235</v>
      </c>
      <c r="AT653" s="189" t="s">
        <v>231</v>
      </c>
      <c r="AU653" s="189" t="s">
        <v>89</v>
      </c>
      <c r="AY653" s="19" t="s">
        <v>230</v>
      </c>
      <c r="BE653" s="190">
        <f>IF(N653="základní",J653,0)</f>
        <v>0</v>
      </c>
      <c r="BF653" s="190">
        <f>IF(N653="snížená",J653,0)</f>
        <v>0</v>
      </c>
      <c r="BG653" s="190">
        <f>IF(N653="zákl. přenesená",J653,0)</f>
        <v>0</v>
      </c>
      <c r="BH653" s="190">
        <f>IF(N653="sníž. přenesená",J653,0)</f>
        <v>0</v>
      </c>
      <c r="BI653" s="190">
        <f>IF(N653="nulová",J653,0)</f>
        <v>0</v>
      </c>
      <c r="BJ653" s="19" t="s">
        <v>87</v>
      </c>
      <c r="BK653" s="190">
        <f>ROUND(I653*H653,2)</f>
        <v>0</v>
      </c>
      <c r="BL653" s="19" t="s">
        <v>235</v>
      </c>
      <c r="BM653" s="189" t="s">
        <v>1197</v>
      </c>
    </row>
    <row r="654" s="2" customFormat="1">
      <c r="A654" s="38"/>
      <c r="B654" s="39"/>
      <c r="C654" s="38"/>
      <c r="D654" s="191" t="s">
        <v>237</v>
      </c>
      <c r="E654" s="38"/>
      <c r="F654" s="192" t="s">
        <v>1198</v>
      </c>
      <c r="G654" s="38"/>
      <c r="H654" s="38"/>
      <c r="I654" s="193"/>
      <c r="J654" s="38"/>
      <c r="K654" s="38"/>
      <c r="L654" s="39"/>
      <c r="M654" s="194"/>
      <c r="N654" s="195"/>
      <c r="O654" s="77"/>
      <c r="P654" s="77"/>
      <c r="Q654" s="77"/>
      <c r="R654" s="77"/>
      <c r="S654" s="77"/>
      <c r="T654" s="7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T654" s="19" t="s">
        <v>237</v>
      </c>
      <c r="AU654" s="19" t="s">
        <v>89</v>
      </c>
    </row>
    <row r="655" s="2" customFormat="1">
      <c r="A655" s="38"/>
      <c r="B655" s="39"/>
      <c r="C655" s="38"/>
      <c r="D655" s="199" t="s">
        <v>397</v>
      </c>
      <c r="E655" s="38"/>
      <c r="F655" s="200" t="s">
        <v>1199</v>
      </c>
      <c r="G655" s="38"/>
      <c r="H655" s="38"/>
      <c r="I655" s="193"/>
      <c r="J655" s="38"/>
      <c r="K655" s="38"/>
      <c r="L655" s="39"/>
      <c r="M655" s="194"/>
      <c r="N655" s="195"/>
      <c r="O655" s="77"/>
      <c r="P655" s="77"/>
      <c r="Q655" s="77"/>
      <c r="R655" s="77"/>
      <c r="S655" s="77"/>
      <c r="T655" s="7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T655" s="19" t="s">
        <v>397</v>
      </c>
      <c r="AU655" s="19" t="s">
        <v>89</v>
      </c>
    </row>
    <row r="656" s="13" customFormat="1">
      <c r="A656" s="13"/>
      <c r="B656" s="205"/>
      <c r="C656" s="13"/>
      <c r="D656" s="191" t="s">
        <v>519</v>
      </c>
      <c r="E656" s="206" t="s">
        <v>1</v>
      </c>
      <c r="F656" s="207" t="s">
        <v>1200</v>
      </c>
      <c r="G656" s="13"/>
      <c r="H656" s="208">
        <v>3</v>
      </c>
      <c r="I656" s="209"/>
      <c r="J656" s="13"/>
      <c r="K656" s="13"/>
      <c r="L656" s="205"/>
      <c r="M656" s="210"/>
      <c r="N656" s="211"/>
      <c r="O656" s="211"/>
      <c r="P656" s="211"/>
      <c r="Q656" s="211"/>
      <c r="R656" s="211"/>
      <c r="S656" s="211"/>
      <c r="T656" s="212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06" t="s">
        <v>519</v>
      </c>
      <c r="AU656" s="206" t="s">
        <v>89</v>
      </c>
      <c r="AV656" s="13" t="s">
        <v>89</v>
      </c>
      <c r="AW656" s="13" t="s">
        <v>35</v>
      </c>
      <c r="AX656" s="13" t="s">
        <v>79</v>
      </c>
      <c r="AY656" s="206" t="s">
        <v>230</v>
      </c>
    </row>
    <row r="657" s="13" customFormat="1">
      <c r="A657" s="13"/>
      <c r="B657" s="205"/>
      <c r="C657" s="13"/>
      <c r="D657" s="191" t="s">
        <v>519</v>
      </c>
      <c r="E657" s="206" t="s">
        <v>1</v>
      </c>
      <c r="F657" s="207" t="s">
        <v>1201</v>
      </c>
      <c r="G657" s="13"/>
      <c r="H657" s="208">
        <v>20.800000000000001</v>
      </c>
      <c r="I657" s="209"/>
      <c r="J657" s="13"/>
      <c r="K657" s="13"/>
      <c r="L657" s="205"/>
      <c r="M657" s="210"/>
      <c r="N657" s="211"/>
      <c r="O657" s="211"/>
      <c r="P657" s="211"/>
      <c r="Q657" s="211"/>
      <c r="R657" s="211"/>
      <c r="S657" s="211"/>
      <c r="T657" s="212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06" t="s">
        <v>519</v>
      </c>
      <c r="AU657" s="206" t="s">
        <v>89</v>
      </c>
      <c r="AV657" s="13" t="s">
        <v>89</v>
      </c>
      <c r="AW657" s="13" t="s">
        <v>35</v>
      </c>
      <c r="AX657" s="13" t="s">
        <v>79</v>
      </c>
      <c r="AY657" s="206" t="s">
        <v>230</v>
      </c>
    </row>
    <row r="658" s="13" customFormat="1">
      <c r="A658" s="13"/>
      <c r="B658" s="205"/>
      <c r="C658" s="13"/>
      <c r="D658" s="191" t="s">
        <v>519</v>
      </c>
      <c r="E658" s="206" t="s">
        <v>1</v>
      </c>
      <c r="F658" s="207" t="s">
        <v>1202</v>
      </c>
      <c r="G658" s="13"/>
      <c r="H658" s="208">
        <v>9.3000000000000007</v>
      </c>
      <c r="I658" s="209"/>
      <c r="J658" s="13"/>
      <c r="K658" s="13"/>
      <c r="L658" s="205"/>
      <c r="M658" s="210"/>
      <c r="N658" s="211"/>
      <c r="O658" s="211"/>
      <c r="P658" s="211"/>
      <c r="Q658" s="211"/>
      <c r="R658" s="211"/>
      <c r="S658" s="211"/>
      <c r="T658" s="212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06" t="s">
        <v>519</v>
      </c>
      <c r="AU658" s="206" t="s">
        <v>89</v>
      </c>
      <c r="AV658" s="13" t="s">
        <v>89</v>
      </c>
      <c r="AW658" s="13" t="s">
        <v>35</v>
      </c>
      <c r="AX658" s="13" t="s">
        <v>79</v>
      </c>
      <c r="AY658" s="206" t="s">
        <v>230</v>
      </c>
    </row>
    <row r="659" s="14" customFormat="1">
      <c r="A659" s="14"/>
      <c r="B659" s="213"/>
      <c r="C659" s="14"/>
      <c r="D659" s="191" t="s">
        <v>519</v>
      </c>
      <c r="E659" s="214" t="s">
        <v>1</v>
      </c>
      <c r="F659" s="215" t="s">
        <v>534</v>
      </c>
      <c r="G659" s="14"/>
      <c r="H659" s="216">
        <v>33.100000000000001</v>
      </c>
      <c r="I659" s="217"/>
      <c r="J659" s="14"/>
      <c r="K659" s="14"/>
      <c r="L659" s="213"/>
      <c r="M659" s="218"/>
      <c r="N659" s="219"/>
      <c r="O659" s="219"/>
      <c r="P659" s="219"/>
      <c r="Q659" s="219"/>
      <c r="R659" s="219"/>
      <c r="S659" s="219"/>
      <c r="T659" s="220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14" t="s">
        <v>519</v>
      </c>
      <c r="AU659" s="214" t="s">
        <v>89</v>
      </c>
      <c r="AV659" s="14" t="s">
        <v>235</v>
      </c>
      <c r="AW659" s="14" t="s">
        <v>35</v>
      </c>
      <c r="AX659" s="14" t="s">
        <v>87</v>
      </c>
      <c r="AY659" s="214" t="s">
        <v>230</v>
      </c>
    </row>
    <row r="660" s="2" customFormat="1" ht="16.5" customHeight="1">
      <c r="A660" s="38"/>
      <c r="B660" s="177"/>
      <c r="C660" s="178" t="s">
        <v>1203</v>
      </c>
      <c r="D660" s="178" t="s">
        <v>231</v>
      </c>
      <c r="E660" s="179" t="s">
        <v>1204</v>
      </c>
      <c r="F660" s="180" t="s">
        <v>1205</v>
      </c>
      <c r="G660" s="181" t="s">
        <v>514</v>
      </c>
      <c r="H660" s="182">
        <v>33.100000000000001</v>
      </c>
      <c r="I660" s="183"/>
      <c r="J660" s="184">
        <f>ROUND(I660*H660,2)</f>
        <v>0</v>
      </c>
      <c r="K660" s="180" t="s">
        <v>515</v>
      </c>
      <c r="L660" s="39"/>
      <c r="M660" s="185" t="s">
        <v>1</v>
      </c>
      <c r="N660" s="186" t="s">
        <v>44</v>
      </c>
      <c r="O660" s="77"/>
      <c r="P660" s="187">
        <f>O660*H660</f>
        <v>0</v>
      </c>
      <c r="Q660" s="187">
        <v>1.0000000000000001E-05</v>
      </c>
      <c r="R660" s="187">
        <f>Q660*H660</f>
        <v>0.00033100000000000002</v>
      </c>
      <c r="S660" s="187">
        <v>0</v>
      </c>
      <c r="T660" s="188">
        <f>S660*H660</f>
        <v>0</v>
      </c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R660" s="189" t="s">
        <v>235</v>
      </c>
      <c r="AT660" s="189" t="s">
        <v>231</v>
      </c>
      <c r="AU660" s="189" t="s">
        <v>89</v>
      </c>
      <c r="AY660" s="19" t="s">
        <v>230</v>
      </c>
      <c r="BE660" s="190">
        <f>IF(N660="základní",J660,0)</f>
        <v>0</v>
      </c>
      <c r="BF660" s="190">
        <f>IF(N660="snížená",J660,0)</f>
        <v>0</v>
      </c>
      <c r="BG660" s="190">
        <f>IF(N660="zákl. přenesená",J660,0)</f>
        <v>0</v>
      </c>
      <c r="BH660" s="190">
        <f>IF(N660="sníž. přenesená",J660,0)</f>
        <v>0</v>
      </c>
      <c r="BI660" s="190">
        <f>IF(N660="nulová",J660,0)</f>
        <v>0</v>
      </c>
      <c r="BJ660" s="19" t="s">
        <v>87</v>
      </c>
      <c r="BK660" s="190">
        <f>ROUND(I660*H660,2)</f>
        <v>0</v>
      </c>
      <c r="BL660" s="19" t="s">
        <v>235</v>
      </c>
      <c r="BM660" s="189" t="s">
        <v>1206</v>
      </c>
    </row>
    <row r="661" s="2" customFormat="1">
      <c r="A661" s="38"/>
      <c r="B661" s="39"/>
      <c r="C661" s="38"/>
      <c r="D661" s="191" t="s">
        <v>237</v>
      </c>
      <c r="E661" s="38"/>
      <c r="F661" s="192" t="s">
        <v>1207</v>
      </c>
      <c r="G661" s="38"/>
      <c r="H661" s="38"/>
      <c r="I661" s="193"/>
      <c r="J661" s="38"/>
      <c r="K661" s="38"/>
      <c r="L661" s="39"/>
      <c r="M661" s="194"/>
      <c r="N661" s="195"/>
      <c r="O661" s="77"/>
      <c r="P661" s="77"/>
      <c r="Q661" s="77"/>
      <c r="R661" s="77"/>
      <c r="S661" s="77"/>
      <c r="T661" s="7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T661" s="19" t="s">
        <v>237</v>
      </c>
      <c r="AU661" s="19" t="s">
        <v>89</v>
      </c>
    </row>
    <row r="662" s="2" customFormat="1">
      <c r="A662" s="38"/>
      <c r="B662" s="39"/>
      <c r="C662" s="38"/>
      <c r="D662" s="199" t="s">
        <v>397</v>
      </c>
      <c r="E662" s="38"/>
      <c r="F662" s="200" t="s">
        <v>1208</v>
      </c>
      <c r="G662" s="38"/>
      <c r="H662" s="38"/>
      <c r="I662" s="193"/>
      <c r="J662" s="38"/>
      <c r="K662" s="38"/>
      <c r="L662" s="39"/>
      <c r="M662" s="194"/>
      <c r="N662" s="195"/>
      <c r="O662" s="77"/>
      <c r="P662" s="77"/>
      <c r="Q662" s="77"/>
      <c r="R662" s="77"/>
      <c r="S662" s="77"/>
      <c r="T662" s="7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T662" s="19" t="s">
        <v>397</v>
      </c>
      <c r="AU662" s="19" t="s">
        <v>89</v>
      </c>
    </row>
    <row r="663" s="13" customFormat="1">
      <c r="A663" s="13"/>
      <c r="B663" s="205"/>
      <c r="C663" s="13"/>
      <c r="D663" s="191" t="s">
        <v>519</v>
      </c>
      <c r="E663" s="206" t="s">
        <v>1</v>
      </c>
      <c r="F663" s="207" t="s">
        <v>1209</v>
      </c>
      <c r="G663" s="13"/>
      <c r="H663" s="208">
        <v>33.100000000000001</v>
      </c>
      <c r="I663" s="209"/>
      <c r="J663" s="13"/>
      <c r="K663" s="13"/>
      <c r="L663" s="205"/>
      <c r="M663" s="210"/>
      <c r="N663" s="211"/>
      <c r="O663" s="211"/>
      <c r="P663" s="211"/>
      <c r="Q663" s="211"/>
      <c r="R663" s="211"/>
      <c r="S663" s="211"/>
      <c r="T663" s="212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06" t="s">
        <v>519</v>
      </c>
      <c r="AU663" s="206" t="s">
        <v>89</v>
      </c>
      <c r="AV663" s="13" t="s">
        <v>89</v>
      </c>
      <c r="AW663" s="13" t="s">
        <v>35</v>
      </c>
      <c r="AX663" s="13" t="s">
        <v>87</v>
      </c>
      <c r="AY663" s="206" t="s">
        <v>230</v>
      </c>
    </row>
    <row r="664" s="2" customFormat="1" ht="16.5" customHeight="1">
      <c r="A664" s="38"/>
      <c r="B664" s="177"/>
      <c r="C664" s="178" t="s">
        <v>1210</v>
      </c>
      <c r="D664" s="178" t="s">
        <v>231</v>
      </c>
      <c r="E664" s="179" t="s">
        <v>1211</v>
      </c>
      <c r="F664" s="180" t="s">
        <v>1212</v>
      </c>
      <c r="G664" s="181" t="s">
        <v>543</v>
      </c>
      <c r="H664" s="182">
        <v>678.79999999999995</v>
      </c>
      <c r="I664" s="183"/>
      <c r="J664" s="184">
        <f>ROUND(I664*H664,2)</f>
        <v>0</v>
      </c>
      <c r="K664" s="180" t="s">
        <v>515</v>
      </c>
      <c r="L664" s="39"/>
      <c r="M664" s="185" t="s">
        <v>1</v>
      </c>
      <c r="N664" s="186" t="s">
        <v>44</v>
      </c>
      <c r="O664" s="77"/>
      <c r="P664" s="187">
        <f>O664*H664</f>
        <v>0</v>
      </c>
      <c r="Q664" s="187">
        <v>0.089779999999999999</v>
      </c>
      <c r="R664" s="187">
        <f>Q664*H664</f>
        <v>60.942663999999994</v>
      </c>
      <c r="S664" s="187">
        <v>0</v>
      </c>
      <c r="T664" s="188">
        <f>S664*H664</f>
        <v>0</v>
      </c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R664" s="189" t="s">
        <v>235</v>
      </c>
      <c r="AT664" s="189" t="s">
        <v>231</v>
      </c>
      <c r="AU664" s="189" t="s">
        <v>89</v>
      </c>
      <c r="AY664" s="19" t="s">
        <v>230</v>
      </c>
      <c r="BE664" s="190">
        <f>IF(N664="základní",J664,0)</f>
        <v>0</v>
      </c>
      <c r="BF664" s="190">
        <f>IF(N664="snížená",J664,0)</f>
        <v>0</v>
      </c>
      <c r="BG664" s="190">
        <f>IF(N664="zákl. přenesená",J664,0)</f>
        <v>0</v>
      </c>
      <c r="BH664" s="190">
        <f>IF(N664="sníž. přenesená",J664,0)</f>
        <v>0</v>
      </c>
      <c r="BI664" s="190">
        <f>IF(N664="nulová",J664,0)</f>
        <v>0</v>
      </c>
      <c r="BJ664" s="19" t="s">
        <v>87</v>
      </c>
      <c r="BK664" s="190">
        <f>ROUND(I664*H664,2)</f>
        <v>0</v>
      </c>
      <c r="BL664" s="19" t="s">
        <v>235</v>
      </c>
      <c r="BM664" s="189" t="s">
        <v>1213</v>
      </c>
    </row>
    <row r="665" s="2" customFormat="1">
      <c r="A665" s="38"/>
      <c r="B665" s="39"/>
      <c r="C665" s="38"/>
      <c r="D665" s="191" t="s">
        <v>237</v>
      </c>
      <c r="E665" s="38"/>
      <c r="F665" s="192" t="s">
        <v>1214</v>
      </c>
      <c r="G665" s="38"/>
      <c r="H665" s="38"/>
      <c r="I665" s="193"/>
      <c r="J665" s="38"/>
      <c r="K665" s="38"/>
      <c r="L665" s="39"/>
      <c r="M665" s="194"/>
      <c r="N665" s="195"/>
      <c r="O665" s="77"/>
      <c r="P665" s="77"/>
      <c r="Q665" s="77"/>
      <c r="R665" s="77"/>
      <c r="S665" s="77"/>
      <c r="T665" s="7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T665" s="19" t="s">
        <v>237</v>
      </c>
      <c r="AU665" s="19" t="s">
        <v>89</v>
      </c>
    </row>
    <row r="666" s="2" customFormat="1">
      <c r="A666" s="38"/>
      <c r="B666" s="39"/>
      <c r="C666" s="38"/>
      <c r="D666" s="199" t="s">
        <v>397</v>
      </c>
      <c r="E666" s="38"/>
      <c r="F666" s="200" t="s">
        <v>1215</v>
      </c>
      <c r="G666" s="38"/>
      <c r="H666" s="38"/>
      <c r="I666" s="193"/>
      <c r="J666" s="38"/>
      <c r="K666" s="38"/>
      <c r="L666" s="39"/>
      <c r="M666" s="194"/>
      <c r="N666" s="195"/>
      <c r="O666" s="77"/>
      <c r="P666" s="77"/>
      <c r="Q666" s="77"/>
      <c r="R666" s="77"/>
      <c r="S666" s="77"/>
      <c r="T666" s="7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T666" s="19" t="s">
        <v>397</v>
      </c>
      <c r="AU666" s="19" t="s">
        <v>89</v>
      </c>
    </row>
    <row r="667" s="13" customFormat="1">
      <c r="A667" s="13"/>
      <c r="B667" s="205"/>
      <c r="C667" s="13"/>
      <c r="D667" s="191" t="s">
        <v>519</v>
      </c>
      <c r="E667" s="206" t="s">
        <v>1</v>
      </c>
      <c r="F667" s="207" t="s">
        <v>1216</v>
      </c>
      <c r="G667" s="13"/>
      <c r="H667" s="208">
        <v>678.79999999999995</v>
      </c>
      <c r="I667" s="209"/>
      <c r="J667" s="13"/>
      <c r="K667" s="13"/>
      <c r="L667" s="205"/>
      <c r="M667" s="210"/>
      <c r="N667" s="211"/>
      <c r="O667" s="211"/>
      <c r="P667" s="211"/>
      <c r="Q667" s="211"/>
      <c r="R667" s="211"/>
      <c r="S667" s="211"/>
      <c r="T667" s="212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06" t="s">
        <v>519</v>
      </c>
      <c r="AU667" s="206" t="s">
        <v>89</v>
      </c>
      <c r="AV667" s="13" t="s">
        <v>89</v>
      </c>
      <c r="AW667" s="13" t="s">
        <v>35</v>
      </c>
      <c r="AX667" s="13" t="s">
        <v>87</v>
      </c>
      <c r="AY667" s="206" t="s">
        <v>230</v>
      </c>
    </row>
    <row r="668" s="2" customFormat="1" ht="16.5" customHeight="1">
      <c r="A668" s="38"/>
      <c r="B668" s="177"/>
      <c r="C668" s="236" t="s">
        <v>1217</v>
      </c>
      <c r="D668" s="236" t="s">
        <v>745</v>
      </c>
      <c r="E668" s="237" t="s">
        <v>1218</v>
      </c>
      <c r="F668" s="238" t="s">
        <v>1219</v>
      </c>
      <c r="G668" s="239" t="s">
        <v>514</v>
      </c>
      <c r="H668" s="240">
        <v>67.879999999999995</v>
      </c>
      <c r="I668" s="241"/>
      <c r="J668" s="242">
        <f>ROUND(I668*H668,2)</f>
        <v>0</v>
      </c>
      <c r="K668" s="238" t="s">
        <v>515</v>
      </c>
      <c r="L668" s="243"/>
      <c r="M668" s="244" t="s">
        <v>1</v>
      </c>
      <c r="N668" s="245" t="s">
        <v>44</v>
      </c>
      <c r="O668" s="77"/>
      <c r="P668" s="187">
        <f>O668*H668</f>
        <v>0</v>
      </c>
      <c r="Q668" s="187">
        <v>0.222</v>
      </c>
      <c r="R668" s="187">
        <f>Q668*H668</f>
        <v>15.06936</v>
      </c>
      <c r="S668" s="187">
        <v>0</v>
      </c>
      <c r="T668" s="188">
        <f>S668*H668</f>
        <v>0</v>
      </c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R668" s="189" t="s">
        <v>260</v>
      </c>
      <c r="AT668" s="189" t="s">
        <v>745</v>
      </c>
      <c r="AU668" s="189" t="s">
        <v>89</v>
      </c>
      <c r="AY668" s="19" t="s">
        <v>230</v>
      </c>
      <c r="BE668" s="190">
        <f>IF(N668="základní",J668,0)</f>
        <v>0</v>
      </c>
      <c r="BF668" s="190">
        <f>IF(N668="snížená",J668,0)</f>
        <v>0</v>
      </c>
      <c r="BG668" s="190">
        <f>IF(N668="zákl. přenesená",J668,0)</f>
        <v>0</v>
      </c>
      <c r="BH668" s="190">
        <f>IF(N668="sníž. přenesená",J668,0)</f>
        <v>0</v>
      </c>
      <c r="BI668" s="190">
        <f>IF(N668="nulová",J668,0)</f>
        <v>0</v>
      </c>
      <c r="BJ668" s="19" t="s">
        <v>87</v>
      </c>
      <c r="BK668" s="190">
        <f>ROUND(I668*H668,2)</f>
        <v>0</v>
      </c>
      <c r="BL668" s="19" t="s">
        <v>235</v>
      </c>
      <c r="BM668" s="189" t="s">
        <v>1220</v>
      </c>
    </row>
    <row r="669" s="2" customFormat="1">
      <c r="A669" s="38"/>
      <c r="B669" s="39"/>
      <c r="C669" s="38"/>
      <c r="D669" s="191" t="s">
        <v>237</v>
      </c>
      <c r="E669" s="38"/>
      <c r="F669" s="192" t="s">
        <v>1219</v>
      </c>
      <c r="G669" s="38"/>
      <c r="H669" s="38"/>
      <c r="I669" s="193"/>
      <c r="J669" s="38"/>
      <c r="K669" s="38"/>
      <c r="L669" s="39"/>
      <c r="M669" s="194"/>
      <c r="N669" s="195"/>
      <c r="O669" s="77"/>
      <c r="P669" s="77"/>
      <c r="Q669" s="77"/>
      <c r="R669" s="77"/>
      <c r="S669" s="77"/>
      <c r="T669" s="7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T669" s="19" t="s">
        <v>237</v>
      </c>
      <c r="AU669" s="19" t="s">
        <v>89</v>
      </c>
    </row>
    <row r="670" s="13" customFormat="1">
      <c r="A670" s="13"/>
      <c r="B670" s="205"/>
      <c r="C670" s="13"/>
      <c r="D670" s="191" t="s">
        <v>519</v>
      </c>
      <c r="E670" s="13"/>
      <c r="F670" s="207" t="s">
        <v>1221</v>
      </c>
      <c r="G670" s="13"/>
      <c r="H670" s="208">
        <v>67.879999999999995</v>
      </c>
      <c r="I670" s="209"/>
      <c r="J670" s="13"/>
      <c r="K670" s="13"/>
      <c r="L670" s="205"/>
      <c r="M670" s="210"/>
      <c r="N670" s="211"/>
      <c r="O670" s="211"/>
      <c r="P670" s="211"/>
      <c r="Q670" s="211"/>
      <c r="R670" s="211"/>
      <c r="S670" s="211"/>
      <c r="T670" s="212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06" t="s">
        <v>519</v>
      </c>
      <c r="AU670" s="206" t="s">
        <v>89</v>
      </c>
      <c r="AV670" s="13" t="s">
        <v>89</v>
      </c>
      <c r="AW670" s="13" t="s">
        <v>3</v>
      </c>
      <c r="AX670" s="13" t="s">
        <v>87</v>
      </c>
      <c r="AY670" s="206" t="s">
        <v>230</v>
      </c>
    </row>
    <row r="671" s="2" customFormat="1" ht="16.5" customHeight="1">
      <c r="A671" s="38"/>
      <c r="B671" s="177"/>
      <c r="C671" s="178" t="s">
        <v>1222</v>
      </c>
      <c r="D671" s="178" t="s">
        <v>231</v>
      </c>
      <c r="E671" s="179" t="s">
        <v>1223</v>
      </c>
      <c r="F671" s="180" t="s">
        <v>1224</v>
      </c>
      <c r="G671" s="181" t="s">
        <v>543</v>
      </c>
      <c r="H671" s="182">
        <v>614.54999999999995</v>
      </c>
      <c r="I671" s="183"/>
      <c r="J671" s="184">
        <f>ROUND(I671*H671,2)</f>
        <v>0</v>
      </c>
      <c r="K671" s="180" t="s">
        <v>515</v>
      </c>
      <c r="L671" s="39"/>
      <c r="M671" s="185" t="s">
        <v>1</v>
      </c>
      <c r="N671" s="186" t="s">
        <v>44</v>
      </c>
      <c r="O671" s="77"/>
      <c r="P671" s="187">
        <f>O671*H671</f>
        <v>0</v>
      </c>
      <c r="Q671" s="187">
        <v>0.16850000000000001</v>
      </c>
      <c r="R671" s="187">
        <f>Q671*H671</f>
        <v>103.551675</v>
      </c>
      <c r="S671" s="187">
        <v>0</v>
      </c>
      <c r="T671" s="188">
        <f>S671*H671</f>
        <v>0</v>
      </c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R671" s="189" t="s">
        <v>235</v>
      </c>
      <c r="AT671" s="189" t="s">
        <v>231</v>
      </c>
      <c r="AU671" s="189" t="s">
        <v>89</v>
      </c>
      <c r="AY671" s="19" t="s">
        <v>230</v>
      </c>
      <c r="BE671" s="190">
        <f>IF(N671="základní",J671,0)</f>
        <v>0</v>
      </c>
      <c r="BF671" s="190">
        <f>IF(N671="snížená",J671,0)</f>
        <v>0</v>
      </c>
      <c r="BG671" s="190">
        <f>IF(N671="zákl. přenesená",J671,0)</f>
        <v>0</v>
      </c>
      <c r="BH671" s="190">
        <f>IF(N671="sníž. přenesená",J671,0)</f>
        <v>0</v>
      </c>
      <c r="BI671" s="190">
        <f>IF(N671="nulová",J671,0)</f>
        <v>0</v>
      </c>
      <c r="BJ671" s="19" t="s">
        <v>87</v>
      </c>
      <c r="BK671" s="190">
        <f>ROUND(I671*H671,2)</f>
        <v>0</v>
      </c>
      <c r="BL671" s="19" t="s">
        <v>235</v>
      </c>
      <c r="BM671" s="189" t="s">
        <v>1225</v>
      </c>
    </row>
    <row r="672" s="2" customFormat="1">
      <c r="A672" s="38"/>
      <c r="B672" s="39"/>
      <c r="C672" s="38"/>
      <c r="D672" s="191" t="s">
        <v>237</v>
      </c>
      <c r="E672" s="38"/>
      <c r="F672" s="192" t="s">
        <v>1226</v>
      </c>
      <c r="G672" s="38"/>
      <c r="H672" s="38"/>
      <c r="I672" s="193"/>
      <c r="J672" s="38"/>
      <c r="K672" s="38"/>
      <c r="L672" s="39"/>
      <c r="M672" s="194"/>
      <c r="N672" s="195"/>
      <c r="O672" s="77"/>
      <c r="P672" s="77"/>
      <c r="Q672" s="77"/>
      <c r="R672" s="77"/>
      <c r="S672" s="77"/>
      <c r="T672" s="7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T672" s="19" t="s">
        <v>237</v>
      </c>
      <c r="AU672" s="19" t="s">
        <v>89</v>
      </c>
    </row>
    <row r="673" s="2" customFormat="1">
      <c r="A673" s="38"/>
      <c r="B673" s="39"/>
      <c r="C673" s="38"/>
      <c r="D673" s="199" t="s">
        <v>397</v>
      </c>
      <c r="E673" s="38"/>
      <c r="F673" s="200" t="s">
        <v>1227</v>
      </c>
      <c r="G673" s="38"/>
      <c r="H673" s="38"/>
      <c r="I673" s="193"/>
      <c r="J673" s="38"/>
      <c r="K673" s="38"/>
      <c r="L673" s="39"/>
      <c r="M673" s="194"/>
      <c r="N673" s="195"/>
      <c r="O673" s="77"/>
      <c r="P673" s="77"/>
      <c r="Q673" s="77"/>
      <c r="R673" s="77"/>
      <c r="S673" s="77"/>
      <c r="T673" s="7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T673" s="19" t="s">
        <v>397</v>
      </c>
      <c r="AU673" s="19" t="s">
        <v>89</v>
      </c>
    </row>
    <row r="674" s="13" customFormat="1">
      <c r="A674" s="13"/>
      <c r="B674" s="205"/>
      <c r="C674" s="13"/>
      <c r="D674" s="191" t="s">
        <v>519</v>
      </c>
      <c r="E674" s="206" t="s">
        <v>1</v>
      </c>
      <c r="F674" s="207" t="s">
        <v>1228</v>
      </c>
      <c r="G674" s="13"/>
      <c r="H674" s="208">
        <v>614.54999999999995</v>
      </c>
      <c r="I674" s="209"/>
      <c r="J674" s="13"/>
      <c r="K674" s="13"/>
      <c r="L674" s="205"/>
      <c r="M674" s="210"/>
      <c r="N674" s="211"/>
      <c r="O674" s="211"/>
      <c r="P674" s="211"/>
      <c r="Q674" s="211"/>
      <c r="R674" s="211"/>
      <c r="S674" s="211"/>
      <c r="T674" s="212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06" t="s">
        <v>519</v>
      </c>
      <c r="AU674" s="206" t="s">
        <v>89</v>
      </c>
      <c r="AV674" s="13" t="s">
        <v>89</v>
      </c>
      <c r="AW674" s="13" t="s">
        <v>35</v>
      </c>
      <c r="AX674" s="13" t="s">
        <v>87</v>
      </c>
      <c r="AY674" s="206" t="s">
        <v>230</v>
      </c>
    </row>
    <row r="675" s="2" customFormat="1" ht="16.5" customHeight="1">
      <c r="A675" s="38"/>
      <c r="B675" s="177"/>
      <c r="C675" s="236" t="s">
        <v>1229</v>
      </c>
      <c r="D675" s="236" t="s">
        <v>745</v>
      </c>
      <c r="E675" s="237" t="s">
        <v>1230</v>
      </c>
      <c r="F675" s="238" t="s">
        <v>1231</v>
      </c>
      <c r="G675" s="239" t="s">
        <v>543</v>
      </c>
      <c r="H675" s="240">
        <v>356.08199999999999</v>
      </c>
      <c r="I675" s="241"/>
      <c r="J675" s="242">
        <f>ROUND(I675*H675,2)</f>
        <v>0</v>
      </c>
      <c r="K675" s="238" t="s">
        <v>515</v>
      </c>
      <c r="L675" s="243"/>
      <c r="M675" s="244" t="s">
        <v>1</v>
      </c>
      <c r="N675" s="245" t="s">
        <v>44</v>
      </c>
      <c r="O675" s="77"/>
      <c r="P675" s="187">
        <f>O675*H675</f>
        <v>0</v>
      </c>
      <c r="Q675" s="187">
        <v>0.080000000000000002</v>
      </c>
      <c r="R675" s="187">
        <f>Q675*H675</f>
        <v>28.486560000000001</v>
      </c>
      <c r="S675" s="187">
        <v>0</v>
      </c>
      <c r="T675" s="188">
        <f>S675*H675</f>
        <v>0</v>
      </c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R675" s="189" t="s">
        <v>260</v>
      </c>
      <c r="AT675" s="189" t="s">
        <v>745</v>
      </c>
      <c r="AU675" s="189" t="s">
        <v>89</v>
      </c>
      <c r="AY675" s="19" t="s">
        <v>230</v>
      </c>
      <c r="BE675" s="190">
        <f>IF(N675="základní",J675,0)</f>
        <v>0</v>
      </c>
      <c r="BF675" s="190">
        <f>IF(N675="snížená",J675,0)</f>
        <v>0</v>
      </c>
      <c r="BG675" s="190">
        <f>IF(N675="zákl. přenesená",J675,0)</f>
        <v>0</v>
      </c>
      <c r="BH675" s="190">
        <f>IF(N675="sníž. přenesená",J675,0)</f>
        <v>0</v>
      </c>
      <c r="BI675" s="190">
        <f>IF(N675="nulová",J675,0)</f>
        <v>0</v>
      </c>
      <c r="BJ675" s="19" t="s">
        <v>87</v>
      </c>
      <c r="BK675" s="190">
        <f>ROUND(I675*H675,2)</f>
        <v>0</v>
      </c>
      <c r="BL675" s="19" t="s">
        <v>235</v>
      </c>
      <c r="BM675" s="189" t="s">
        <v>1232</v>
      </c>
    </row>
    <row r="676" s="2" customFormat="1">
      <c r="A676" s="38"/>
      <c r="B676" s="39"/>
      <c r="C676" s="38"/>
      <c r="D676" s="191" t="s">
        <v>237</v>
      </c>
      <c r="E676" s="38"/>
      <c r="F676" s="192" t="s">
        <v>1231</v>
      </c>
      <c r="G676" s="38"/>
      <c r="H676" s="38"/>
      <c r="I676" s="193"/>
      <c r="J676" s="38"/>
      <c r="K676" s="38"/>
      <c r="L676" s="39"/>
      <c r="M676" s="194"/>
      <c r="N676" s="195"/>
      <c r="O676" s="77"/>
      <c r="P676" s="77"/>
      <c r="Q676" s="77"/>
      <c r="R676" s="77"/>
      <c r="S676" s="77"/>
      <c r="T676" s="7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T676" s="19" t="s">
        <v>237</v>
      </c>
      <c r="AU676" s="19" t="s">
        <v>89</v>
      </c>
    </row>
    <row r="677" s="2" customFormat="1">
      <c r="A677" s="38"/>
      <c r="B677" s="39"/>
      <c r="C677" s="38"/>
      <c r="D677" s="191" t="s">
        <v>279</v>
      </c>
      <c r="E677" s="38"/>
      <c r="F677" s="196" t="s">
        <v>1233</v>
      </c>
      <c r="G677" s="38"/>
      <c r="H677" s="38"/>
      <c r="I677" s="193"/>
      <c r="J677" s="38"/>
      <c r="K677" s="38"/>
      <c r="L677" s="39"/>
      <c r="M677" s="194"/>
      <c r="N677" s="195"/>
      <c r="O677" s="77"/>
      <c r="P677" s="77"/>
      <c r="Q677" s="77"/>
      <c r="R677" s="77"/>
      <c r="S677" s="77"/>
      <c r="T677" s="7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T677" s="19" t="s">
        <v>279</v>
      </c>
      <c r="AU677" s="19" t="s">
        <v>89</v>
      </c>
    </row>
    <row r="678" s="13" customFormat="1">
      <c r="A678" s="13"/>
      <c r="B678" s="205"/>
      <c r="C678" s="13"/>
      <c r="D678" s="191" t="s">
        <v>519</v>
      </c>
      <c r="E678" s="206" t="s">
        <v>1</v>
      </c>
      <c r="F678" s="207" t="s">
        <v>1234</v>
      </c>
      <c r="G678" s="13"/>
      <c r="H678" s="208">
        <v>129.30000000000001</v>
      </c>
      <c r="I678" s="209"/>
      <c r="J678" s="13"/>
      <c r="K678" s="13"/>
      <c r="L678" s="205"/>
      <c r="M678" s="210"/>
      <c r="N678" s="211"/>
      <c r="O678" s="211"/>
      <c r="P678" s="211"/>
      <c r="Q678" s="211"/>
      <c r="R678" s="211"/>
      <c r="S678" s="211"/>
      <c r="T678" s="212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06" t="s">
        <v>519</v>
      </c>
      <c r="AU678" s="206" t="s">
        <v>89</v>
      </c>
      <c r="AV678" s="13" t="s">
        <v>89</v>
      </c>
      <c r="AW678" s="13" t="s">
        <v>35</v>
      </c>
      <c r="AX678" s="13" t="s">
        <v>79</v>
      </c>
      <c r="AY678" s="206" t="s">
        <v>230</v>
      </c>
    </row>
    <row r="679" s="13" customFormat="1">
      <c r="A679" s="13"/>
      <c r="B679" s="205"/>
      <c r="C679" s="13"/>
      <c r="D679" s="191" t="s">
        <v>519</v>
      </c>
      <c r="E679" s="206" t="s">
        <v>1</v>
      </c>
      <c r="F679" s="207" t="s">
        <v>1235</v>
      </c>
      <c r="G679" s="13"/>
      <c r="H679" s="208">
        <v>112.40000000000001</v>
      </c>
      <c r="I679" s="209"/>
      <c r="J679" s="13"/>
      <c r="K679" s="13"/>
      <c r="L679" s="205"/>
      <c r="M679" s="210"/>
      <c r="N679" s="211"/>
      <c r="O679" s="211"/>
      <c r="P679" s="211"/>
      <c r="Q679" s="211"/>
      <c r="R679" s="211"/>
      <c r="S679" s="211"/>
      <c r="T679" s="212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06" t="s">
        <v>519</v>
      </c>
      <c r="AU679" s="206" t="s">
        <v>89</v>
      </c>
      <c r="AV679" s="13" t="s">
        <v>89</v>
      </c>
      <c r="AW679" s="13" t="s">
        <v>35</v>
      </c>
      <c r="AX679" s="13" t="s">
        <v>79</v>
      </c>
      <c r="AY679" s="206" t="s">
        <v>230</v>
      </c>
    </row>
    <row r="680" s="13" customFormat="1">
      <c r="A680" s="13"/>
      <c r="B680" s="205"/>
      <c r="C680" s="13"/>
      <c r="D680" s="191" t="s">
        <v>519</v>
      </c>
      <c r="E680" s="206" t="s">
        <v>1</v>
      </c>
      <c r="F680" s="207" t="s">
        <v>1236</v>
      </c>
      <c r="G680" s="13"/>
      <c r="H680" s="208">
        <v>107.40000000000001</v>
      </c>
      <c r="I680" s="209"/>
      <c r="J680" s="13"/>
      <c r="K680" s="13"/>
      <c r="L680" s="205"/>
      <c r="M680" s="210"/>
      <c r="N680" s="211"/>
      <c r="O680" s="211"/>
      <c r="P680" s="211"/>
      <c r="Q680" s="211"/>
      <c r="R680" s="211"/>
      <c r="S680" s="211"/>
      <c r="T680" s="212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06" t="s">
        <v>519</v>
      </c>
      <c r="AU680" s="206" t="s">
        <v>89</v>
      </c>
      <c r="AV680" s="13" t="s">
        <v>89</v>
      </c>
      <c r="AW680" s="13" t="s">
        <v>35</v>
      </c>
      <c r="AX680" s="13" t="s">
        <v>79</v>
      </c>
      <c r="AY680" s="206" t="s">
        <v>230</v>
      </c>
    </row>
    <row r="681" s="14" customFormat="1">
      <c r="A681" s="14"/>
      <c r="B681" s="213"/>
      <c r="C681" s="14"/>
      <c r="D681" s="191" t="s">
        <v>519</v>
      </c>
      <c r="E681" s="214" t="s">
        <v>1</v>
      </c>
      <c r="F681" s="215" t="s">
        <v>534</v>
      </c>
      <c r="G681" s="14"/>
      <c r="H681" s="216">
        <v>349.10000000000002</v>
      </c>
      <c r="I681" s="217"/>
      <c r="J681" s="14"/>
      <c r="K681" s="14"/>
      <c r="L681" s="213"/>
      <c r="M681" s="218"/>
      <c r="N681" s="219"/>
      <c r="O681" s="219"/>
      <c r="P681" s="219"/>
      <c r="Q681" s="219"/>
      <c r="R681" s="219"/>
      <c r="S681" s="219"/>
      <c r="T681" s="220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14" t="s">
        <v>519</v>
      </c>
      <c r="AU681" s="214" t="s">
        <v>89</v>
      </c>
      <c r="AV681" s="14" t="s">
        <v>235</v>
      </c>
      <c r="AW681" s="14" t="s">
        <v>35</v>
      </c>
      <c r="AX681" s="14" t="s">
        <v>87</v>
      </c>
      <c r="AY681" s="214" t="s">
        <v>230</v>
      </c>
    </row>
    <row r="682" s="13" customFormat="1">
      <c r="A682" s="13"/>
      <c r="B682" s="205"/>
      <c r="C682" s="13"/>
      <c r="D682" s="191" t="s">
        <v>519</v>
      </c>
      <c r="E682" s="13"/>
      <c r="F682" s="207" t="s">
        <v>1237</v>
      </c>
      <c r="G682" s="13"/>
      <c r="H682" s="208">
        <v>356.08199999999999</v>
      </c>
      <c r="I682" s="209"/>
      <c r="J682" s="13"/>
      <c r="K682" s="13"/>
      <c r="L682" s="205"/>
      <c r="M682" s="210"/>
      <c r="N682" s="211"/>
      <c r="O682" s="211"/>
      <c r="P682" s="211"/>
      <c r="Q682" s="211"/>
      <c r="R682" s="211"/>
      <c r="S682" s="211"/>
      <c r="T682" s="212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06" t="s">
        <v>519</v>
      </c>
      <c r="AU682" s="206" t="s">
        <v>89</v>
      </c>
      <c r="AV682" s="13" t="s">
        <v>89</v>
      </c>
      <c r="AW682" s="13" t="s">
        <v>3</v>
      </c>
      <c r="AX682" s="13" t="s">
        <v>87</v>
      </c>
      <c r="AY682" s="206" t="s">
        <v>230</v>
      </c>
    </row>
    <row r="683" s="2" customFormat="1" ht="16.5" customHeight="1">
      <c r="A683" s="38"/>
      <c r="B683" s="177"/>
      <c r="C683" s="236" t="s">
        <v>1238</v>
      </c>
      <c r="D683" s="236" t="s">
        <v>745</v>
      </c>
      <c r="E683" s="237" t="s">
        <v>1239</v>
      </c>
      <c r="F683" s="238" t="s">
        <v>1240</v>
      </c>
      <c r="G683" s="239" t="s">
        <v>543</v>
      </c>
      <c r="H683" s="240">
        <v>32.640000000000001</v>
      </c>
      <c r="I683" s="241"/>
      <c r="J683" s="242">
        <f>ROUND(I683*H683,2)</f>
        <v>0</v>
      </c>
      <c r="K683" s="238" t="s">
        <v>515</v>
      </c>
      <c r="L683" s="243"/>
      <c r="M683" s="244" t="s">
        <v>1</v>
      </c>
      <c r="N683" s="245" t="s">
        <v>44</v>
      </c>
      <c r="O683" s="77"/>
      <c r="P683" s="187">
        <f>O683*H683</f>
        <v>0</v>
      </c>
      <c r="Q683" s="187">
        <v>0.12</v>
      </c>
      <c r="R683" s="187">
        <f>Q683*H683</f>
        <v>3.9167999999999998</v>
      </c>
      <c r="S683" s="187">
        <v>0</v>
      </c>
      <c r="T683" s="188">
        <f>S683*H683</f>
        <v>0</v>
      </c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R683" s="189" t="s">
        <v>260</v>
      </c>
      <c r="AT683" s="189" t="s">
        <v>745</v>
      </c>
      <c r="AU683" s="189" t="s">
        <v>89</v>
      </c>
      <c r="AY683" s="19" t="s">
        <v>230</v>
      </c>
      <c r="BE683" s="190">
        <f>IF(N683="základní",J683,0)</f>
        <v>0</v>
      </c>
      <c r="BF683" s="190">
        <f>IF(N683="snížená",J683,0)</f>
        <v>0</v>
      </c>
      <c r="BG683" s="190">
        <f>IF(N683="zákl. přenesená",J683,0)</f>
        <v>0</v>
      </c>
      <c r="BH683" s="190">
        <f>IF(N683="sníž. přenesená",J683,0)</f>
        <v>0</v>
      </c>
      <c r="BI683" s="190">
        <f>IF(N683="nulová",J683,0)</f>
        <v>0</v>
      </c>
      <c r="BJ683" s="19" t="s">
        <v>87</v>
      </c>
      <c r="BK683" s="190">
        <f>ROUND(I683*H683,2)</f>
        <v>0</v>
      </c>
      <c r="BL683" s="19" t="s">
        <v>235</v>
      </c>
      <c r="BM683" s="189" t="s">
        <v>1241</v>
      </c>
    </row>
    <row r="684" s="2" customFormat="1">
      <c r="A684" s="38"/>
      <c r="B684" s="39"/>
      <c r="C684" s="38"/>
      <c r="D684" s="191" t="s">
        <v>237</v>
      </c>
      <c r="E684" s="38"/>
      <c r="F684" s="192" t="s">
        <v>1240</v>
      </c>
      <c r="G684" s="38"/>
      <c r="H684" s="38"/>
      <c r="I684" s="193"/>
      <c r="J684" s="38"/>
      <c r="K684" s="38"/>
      <c r="L684" s="39"/>
      <c r="M684" s="194"/>
      <c r="N684" s="195"/>
      <c r="O684" s="77"/>
      <c r="P684" s="77"/>
      <c r="Q684" s="77"/>
      <c r="R684" s="77"/>
      <c r="S684" s="77"/>
      <c r="T684" s="7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T684" s="19" t="s">
        <v>237</v>
      </c>
      <c r="AU684" s="19" t="s">
        <v>89</v>
      </c>
    </row>
    <row r="685" s="2" customFormat="1">
      <c r="A685" s="38"/>
      <c r="B685" s="39"/>
      <c r="C685" s="38"/>
      <c r="D685" s="191" t="s">
        <v>279</v>
      </c>
      <c r="E685" s="38"/>
      <c r="F685" s="196" t="s">
        <v>1233</v>
      </c>
      <c r="G685" s="38"/>
      <c r="H685" s="38"/>
      <c r="I685" s="193"/>
      <c r="J685" s="38"/>
      <c r="K685" s="38"/>
      <c r="L685" s="39"/>
      <c r="M685" s="194"/>
      <c r="N685" s="195"/>
      <c r="O685" s="77"/>
      <c r="P685" s="77"/>
      <c r="Q685" s="77"/>
      <c r="R685" s="77"/>
      <c r="S685" s="77"/>
      <c r="T685" s="7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T685" s="19" t="s">
        <v>279</v>
      </c>
      <c r="AU685" s="19" t="s">
        <v>89</v>
      </c>
    </row>
    <row r="686" s="13" customFormat="1">
      <c r="A686" s="13"/>
      <c r="B686" s="205"/>
      <c r="C686" s="13"/>
      <c r="D686" s="191" t="s">
        <v>519</v>
      </c>
      <c r="E686" s="206" t="s">
        <v>1</v>
      </c>
      <c r="F686" s="207" t="s">
        <v>1242</v>
      </c>
      <c r="G686" s="13"/>
      <c r="H686" s="208">
        <v>32</v>
      </c>
      <c r="I686" s="209"/>
      <c r="J686" s="13"/>
      <c r="K686" s="13"/>
      <c r="L686" s="205"/>
      <c r="M686" s="210"/>
      <c r="N686" s="211"/>
      <c r="O686" s="211"/>
      <c r="P686" s="211"/>
      <c r="Q686" s="211"/>
      <c r="R686" s="211"/>
      <c r="S686" s="211"/>
      <c r="T686" s="212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06" t="s">
        <v>519</v>
      </c>
      <c r="AU686" s="206" t="s">
        <v>89</v>
      </c>
      <c r="AV686" s="13" t="s">
        <v>89</v>
      </c>
      <c r="AW686" s="13" t="s">
        <v>35</v>
      </c>
      <c r="AX686" s="13" t="s">
        <v>87</v>
      </c>
      <c r="AY686" s="206" t="s">
        <v>230</v>
      </c>
    </row>
    <row r="687" s="13" customFormat="1">
      <c r="A687" s="13"/>
      <c r="B687" s="205"/>
      <c r="C687" s="13"/>
      <c r="D687" s="191" t="s">
        <v>519</v>
      </c>
      <c r="E687" s="13"/>
      <c r="F687" s="207" t="s">
        <v>1243</v>
      </c>
      <c r="G687" s="13"/>
      <c r="H687" s="208">
        <v>32.640000000000001</v>
      </c>
      <c r="I687" s="209"/>
      <c r="J687" s="13"/>
      <c r="K687" s="13"/>
      <c r="L687" s="205"/>
      <c r="M687" s="210"/>
      <c r="N687" s="211"/>
      <c r="O687" s="211"/>
      <c r="P687" s="211"/>
      <c r="Q687" s="211"/>
      <c r="R687" s="211"/>
      <c r="S687" s="211"/>
      <c r="T687" s="212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06" t="s">
        <v>519</v>
      </c>
      <c r="AU687" s="206" t="s">
        <v>89</v>
      </c>
      <c r="AV687" s="13" t="s">
        <v>89</v>
      </c>
      <c r="AW687" s="13" t="s">
        <v>3</v>
      </c>
      <c r="AX687" s="13" t="s">
        <v>87</v>
      </c>
      <c r="AY687" s="206" t="s">
        <v>230</v>
      </c>
    </row>
    <row r="688" s="2" customFormat="1" ht="16.5" customHeight="1">
      <c r="A688" s="38"/>
      <c r="B688" s="177"/>
      <c r="C688" s="236" t="s">
        <v>1244</v>
      </c>
      <c r="D688" s="236" t="s">
        <v>745</v>
      </c>
      <c r="E688" s="237" t="s">
        <v>1245</v>
      </c>
      <c r="F688" s="238" t="s">
        <v>1246</v>
      </c>
      <c r="G688" s="239" t="s">
        <v>543</v>
      </c>
      <c r="H688" s="240">
        <v>205.47900000000001</v>
      </c>
      <c r="I688" s="241"/>
      <c r="J688" s="242">
        <f>ROUND(I688*H688,2)</f>
        <v>0</v>
      </c>
      <c r="K688" s="238" t="s">
        <v>515</v>
      </c>
      <c r="L688" s="243"/>
      <c r="M688" s="244" t="s">
        <v>1</v>
      </c>
      <c r="N688" s="245" t="s">
        <v>44</v>
      </c>
      <c r="O688" s="77"/>
      <c r="P688" s="187">
        <f>O688*H688</f>
        <v>0</v>
      </c>
      <c r="Q688" s="187">
        <v>0.048300000000000003</v>
      </c>
      <c r="R688" s="187">
        <f>Q688*H688</f>
        <v>9.9246357000000014</v>
      </c>
      <c r="S688" s="187">
        <v>0</v>
      </c>
      <c r="T688" s="188">
        <f>S688*H688</f>
        <v>0</v>
      </c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R688" s="189" t="s">
        <v>260</v>
      </c>
      <c r="AT688" s="189" t="s">
        <v>745</v>
      </c>
      <c r="AU688" s="189" t="s">
        <v>89</v>
      </c>
      <c r="AY688" s="19" t="s">
        <v>230</v>
      </c>
      <c r="BE688" s="190">
        <f>IF(N688="základní",J688,0)</f>
        <v>0</v>
      </c>
      <c r="BF688" s="190">
        <f>IF(N688="snížená",J688,0)</f>
        <v>0</v>
      </c>
      <c r="BG688" s="190">
        <f>IF(N688="zákl. přenesená",J688,0)</f>
        <v>0</v>
      </c>
      <c r="BH688" s="190">
        <f>IF(N688="sníž. přenesená",J688,0)</f>
        <v>0</v>
      </c>
      <c r="BI688" s="190">
        <f>IF(N688="nulová",J688,0)</f>
        <v>0</v>
      </c>
      <c r="BJ688" s="19" t="s">
        <v>87</v>
      </c>
      <c r="BK688" s="190">
        <f>ROUND(I688*H688,2)</f>
        <v>0</v>
      </c>
      <c r="BL688" s="19" t="s">
        <v>235</v>
      </c>
      <c r="BM688" s="189" t="s">
        <v>1247</v>
      </c>
    </row>
    <row r="689" s="2" customFormat="1">
      <c r="A689" s="38"/>
      <c r="B689" s="39"/>
      <c r="C689" s="38"/>
      <c r="D689" s="191" t="s">
        <v>237</v>
      </c>
      <c r="E689" s="38"/>
      <c r="F689" s="192" t="s">
        <v>1246</v>
      </c>
      <c r="G689" s="38"/>
      <c r="H689" s="38"/>
      <c r="I689" s="193"/>
      <c r="J689" s="38"/>
      <c r="K689" s="38"/>
      <c r="L689" s="39"/>
      <c r="M689" s="194"/>
      <c r="N689" s="195"/>
      <c r="O689" s="77"/>
      <c r="P689" s="77"/>
      <c r="Q689" s="77"/>
      <c r="R689" s="77"/>
      <c r="S689" s="77"/>
      <c r="T689" s="7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T689" s="19" t="s">
        <v>237</v>
      </c>
      <c r="AU689" s="19" t="s">
        <v>89</v>
      </c>
    </row>
    <row r="690" s="2" customFormat="1">
      <c r="A690" s="38"/>
      <c r="B690" s="39"/>
      <c r="C690" s="38"/>
      <c r="D690" s="191" t="s">
        <v>279</v>
      </c>
      <c r="E690" s="38"/>
      <c r="F690" s="196" t="s">
        <v>1248</v>
      </c>
      <c r="G690" s="38"/>
      <c r="H690" s="38"/>
      <c r="I690" s="193"/>
      <c r="J690" s="38"/>
      <c r="K690" s="38"/>
      <c r="L690" s="39"/>
      <c r="M690" s="194"/>
      <c r="N690" s="195"/>
      <c r="O690" s="77"/>
      <c r="P690" s="77"/>
      <c r="Q690" s="77"/>
      <c r="R690" s="77"/>
      <c r="S690" s="77"/>
      <c r="T690" s="7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T690" s="19" t="s">
        <v>279</v>
      </c>
      <c r="AU690" s="19" t="s">
        <v>89</v>
      </c>
    </row>
    <row r="691" s="13" customFormat="1">
      <c r="A691" s="13"/>
      <c r="B691" s="205"/>
      <c r="C691" s="13"/>
      <c r="D691" s="191" t="s">
        <v>519</v>
      </c>
      <c r="E691" s="206" t="s">
        <v>1</v>
      </c>
      <c r="F691" s="207" t="s">
        <v>1249</v>
      </c>
      <c r="G691" s="13"/>
      <c r="H691" s="208">
        <v>58.5</v>
      </c>
      <c r="I691" s="209"/>
      <c r="J691" s="13"/>
      <c r="K691" s="13"/>
      <c r="L691" s="205"/>
      <c r="M691" s="210"/>
      <c r="N691" s="211"/>
      <c r="O691" s="211"/>
      <c r="P691" s="211"/>
      <c r="Q691" s="211"/>
      <c r="R691" s="211"/>
      <c r="S691" s="211"/>
      <c r="T691" s="212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06" t="s">
        <v>519</v>
      </c>
      <c r="AU691" s="206" t="s">
        <v>89</v>
      </c>
      <c r="AV691" s="13" t="s">
        <v>89</v>
      </c>
      <c r="AW691" s="13" t="s">
        <v>35</v>
      </c>
      <c r="AX691" s="13" t="s">
        <v>79</v>
      </c>
      <c r="AY691" s="206" t="s">
        <v>230</v>
      </c>
    </row>
    <row r="692" s="13" customFormat="1">
      <c r="A692" s="13"/>
      <c r="B692" s="205"/>
      <c r="C692" s="13"/>
      <c r="D692" s="191" t="s">
        <v>519</v>
      </c>
      <c r="E692" s="206" t="s">
        <v>1</v>
      </c>
      <c r="F692" s="207" t="s">
        <v>1250</v>
      </c>
      <c r="G692" s="13"/>
      <c r="H692" s="208">
        <v>42</v>
      </c>
      <c r="I692" s="209"/>
      <c r="J692" s="13"/>
      <c r="K692" s="13"/>
      <c r="L692" s="205"/>
      <c r="M692" s="210"/>
      <c r="N692" s="211"/>
      <c r="O692" s="211"/>
      <c r="P692" s="211"/>
      <c r="Q692" s="211"/>
      <c r="R692" s="211"/>
      <c r="S692" s="211"/>
      <c r="T692" s="212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06" t="s">
        <v>519</v>
      </c>
      <c r="AU692" s="206" t="s">
        <v>89</v>
      </c>
      <c r="AV692" s="13" t="s">
        <v>89</v>
      </c>
      <c r="AW692" s="13" t="s">
        <v>35</v>
      </c>
      <c r="AX692" s="13" t="s">
        <v>79</v>
      </c>
      <c r="AY692" s="206" t="s">
        <v>230</v>
      </c>
    </row>
    <row r="693" s="13" customFormat="1">
      <c r="A693" s="13"/>
      <c r="B693" s="205"/>
      <c r="C693" s="13"/>
      <c r="D693" s="191" t="s">
        <v>519</v>
      </c>
      <c r="E693" s="206" t="s">
        <v>1</v>
      </c>
      <c r="F693" s="207" t="s">
        <v>1251</v>
      </c>
      <c r="G693" s="13"/>
      <c r="H693" s="208">
        <v>100.95</v>
      </c>
      <c r="I693" s="209"/>
      <c r="J693" s="13"/>
      <c r="K693" s="13"/>
      <c r="L693" s="205"/>
      <c r="M693" s="210"/>
      <c r="N693" s="211"/>
      <c r="O693" s="211"/>
      <c r="P693" s="211"/>
      <c r="Q693" s="211"/>
      <c r="R693" s="211"/>
      <c r="S693" s="211"/>
      <c r="T693" s="212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06" t="s">
        <v>519</v>
      </c>
      <c r="AU693" s="206" t="s">
        <v>89</v>
      </c>
      <c r="AV693" s="13" t="s">
        <v>89</v>
      </c>
      <c r="AW693" s="13" t="s">
        <v>35</v>
      </c>
      <c r="AX693" s="13" t="s">
        <v>79</v>
      </c>
      <c r="AY693" s="206" t="s">
        <v>230</v>
      </c>
    </row>
    <row r="694" s="14" customFormat="1">
      <c r="A694" s="14"/>
      <c r="B694" s="213"/>
      <c r="C694" s="14"/>
      <c r="D694" s="191" t="s">
        <v>519</v>
      </c>
      <c r="E694" s="214" t="s">
        <v>1</v>
      </c>
      <c r="F694" s="215" t="s">
        <v>534</v>
      </c>
      <c r="G694" s="14"/>
      <c r="H694" s="216">
        <v>201.44999999999999</v>
      </c>
      <c r="I694" s="217"/>
      <c r="J694" s="14"/>
      <c r="K694" s="14"/>
      <c r="L694" s="213"/>
      <c r="M694" s="218"/>
      <c r="N694" s="219"/>
      <c r="O694" s="219"/>
      <c r="P694" s="219"/>
      <c r="Q694" s="219"/>
      <c r="R694" s="219"/>
      <c r="S694" s="219"/>
      <c r="T694" s="220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14" t="s">
        <v>519</v>
      </c>
      <c r="AU694" s="214" t="s">
        <v>89</v>
      </c>
      <c r="AV694" s="14" t="s">
        <v>235</v>
      </c>
      <c r="AW694" s="14" t="s">
        <v>35</v>
      </c>
      <c r="AX694" s="14" t="s">
        <v>87</v>
      </c>
      <c r="AY694" s="214" t="s">
        <v>230</v>
      </c>
    </row>
    <row r="695" s="13" customFormat="1">
      <c r="A695" s="13"/>
      <c r="B695" s="205"/>
      <c r="C695" s="13"/>
      <c r="D695" s="191" t="s">
        <v>519</v>
      </c>
      <c r="E695" s="13"/>
      <c r="F695" s="207" t="s">
        <v>1252</v>
      </c>
      <c r="G695" s="13"/>
      <c r="H695" s="208">
        <v>205.47900000000001</v>
      </c>
      <c r="I695" s="209"/>
      <c r="J695" s="13"/>
      <c r="K695" s="13"/>
      <c r="L695" s="205"/>
      <c r="M695" s="210"/>
      <c r="N695" s="211"/>
      <c r="O695" s="211"/>
      <c r="P695" s="211"/>
      <c r="Q695" s="211"/>
      <c r="R695" s="211"/>
      <c r="S695" s="211"/>
      <c r="T695" s="212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06" t="s">
        <v>519</v>
      </c>
      <c r="AU695" s="206" t="s">
        <v>89</v>
      </c>
      <c r="AV695" s="13" t="s">
        <v>89</v>
      </c>
      <c r="AW695" s="13" t="s">
        <v>3</v>
      </c>
      <c r="AX695" s="13" t="s">
        <v>87</v>
      </c>
      <c r="AY695" s="206" t="s">
        <v>230</v>
      </c>
    </row>
    <row r="696" s="2" customFormat="1" ht="16.5" customHeight="1">
      <c r="A696" s="38"/>
      <c r="B696" s="177"/>
      <c r="C696" s="236" t="s">
        <v>1253</v>
      </c>
      <c r="D696" s="236" t="s">
        <v>745</v>
      </c>
      <c r="E696" s="237" t="s">
        <v>1254</v>
      </c>
      <c r="F696" s="238" t="s">
        <v>1255</v>
      </c>
      <c r="G696" s="239" t="s">
        <v>543</v>
      </c>
      <c r="H696" s="240">
        <v>32</v>
      </c>
      <c r="I696" s="241"/>
      <c r="J696" s="242">
        <f>ROUND(I696*H696,2)</f>
        <v>0</v>
      </c>
      <c r="K696" s="238" t="s">
        <v>515</v>
      </c>
      <c r="L696" s="243"/>
      <c r="M696" s="244" t="s">
        <v>1</v>
      </c>
      <c r="N696" s="245" t="s">
        <v>44</v>
      </c>
      <c r="O696" s="77"/>
      <c r="P696" s="187">
        <f>O696*H696</f>
        <v>0</v>
      </c>
      <c r="Q696" s="187">
        <v>0.065670000000000006</v>
      </c>
      <c r="R696" s="187">
        <f>Q696*H696</f>
        <v>2.1014400000000002</v>
      </c>
      <c r="S696" s="187">
        <v>0</v>
      </c>
      <c r="T696" s="188">
        <f>S696*H696</f>
        <v>0</v>
      </c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R696" s="189" t="s">
        <v>260</v>
      </c>
      <c r="AT696" s="189" t="s">
        <v>745</v>
      </c>
      <c r="AU696" s="189" t="s">
        <v>89</v>
      </c>
      <c r="AY696" s="19" t="s">
        <v>230</v>
      </c>
      <c r="BE696" s="190">
        <f>IF(N696="základní",J696,0)</f>
        <v>0</v>
      </c>
      <c r="BF696" s="190">
        <f>IF(N696="snížená",J696,0)</f>
        <v>0</v>
      </c>
      <c r="BG696" s="190">
        <f>IF(N696="zákl. přenesená",J696,0)</f>
        <v>0</v>
      </c>
      <c r="BH696" s="190">
        <f>IF(N696="sníž. přenesená",J696,0)</f>
        <v>0</v>
      </c>
      <c r="BI696" s="190">
        <f>IF(N696="nulová",J696,0)</f>
        <v>0</v>
      </c>
      <c r="BJ696" s="19" t="s">
        <v>87</v>
      </c>
      <c r="BK696" s="190">
        <f>ROUND(I696*H696,2)</f>
        <v>0</v>
      </c>
      <c r="BL696" s="19" t="s">
        <v>235</v>
      </c>
      <c r="BM696" s="189" t="s">
        <v>1256</v>
      </c>
    </row>
    <row r="697" s="2" customFormat="1">
      <c r="A697" s="38"/>
      <c r="B697" s="39"/>
      <c r="C697" s="38"/>
      <c r="D697" s="191" t="s">
        <v>237</v>
      </c>
      <c r="E697" s="38"/>
      <c r="F697" s="192" t="s">
        <v>1255</v>
      </c>
      <c r="G697" s="38"/>
      <c r="H697" s="38"/>
      <c r="I697" s="193"/>
      <c r="J697" s="38"/>
      <c r="K697" s="38"/>
      <c r="L697" s="39"/>
      <c r="M697" s="194"/>
      <c r="N697" s="195"/>
      <c r="O697" s="77"/>
      <c r="P697" s="77"/>
      <c r="Q697" s="77"/>
      <c r="R697" s="77"/>
      <c r="S697" s="77"/>
      <c r="T697" s="7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T697" s="19" t="s">
        <v>237</v>
      </c>
      <c r="AU697" s="19" t="s">
        <v>89</v>
      </c>
    </row>
    <row r="698" s="13" customFormat="1">
      <c r="A698" s="13"/>
      <c r="B698" s="205"/>
      <c r="C698" s="13"/>
      <c r="D698" s="191" t="s">
        <v>519</v>
      </c>
      <c r="E698" s="206" t="s">
        <v>1</v>
      </c>
      <c r="F698" s="207" t="s">
        <v>1257</v>
      </c>
      <c r="G698" s="13"/>
      <c r="H698" s="208">
        <v>16</v>
      </c>
      <c r="I698" s="209"/>
      <c r="J698" s="13"/>
      <c r="K698" s="13"/>
      <c r="L698" s="205"/>
      <c r="M698" s="210"/>
      <c r="N698" s="211"/>
      <c r="O698" s="211"/>
      <c r="P698" s="211"/>
      <c r="Q698" s="211"/>
      <c r="R698" s="211"/>
      <c r="S698" s="211"/>
      <c r="T698" s="212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06" t="s">
        <v>519</v>
      </c>
      <c r="AU698" s="206" t="s">
        <v>89</v>
      </c>
      <c r="AV698" s="13" t="s">
        <v>89</v>
      </c>
      <c r="AW698" s="13" t="s">
        <v>35</v>
      </c>
      <c r="AX698" s="13" t="s">
        <v>79</v>
      </c>
      <c r="AY698" s="206" t="s">
        <v>230</v>
      </c>
    </row>
    <row r="699" s="13" customFormat="1">
      <c r="A699" s="13"/>
      <c r="B699" s="205"/>
      <c r="C699" s="13"/>
      <c r="D699" s="191" t="s">
        <v>519</v>
      </c>
      <c r="E699" s="206" t="s">
        <v>1</v>
      </c>
      <c r="F699" s="207" t="s">
        <v>1258</v>
      </c>
      <c r="G699" s="13"/>
      <c r="H699" s="208">
        <v>16</v>
      </c>
      <c r="I699" s="209"/>
      <c r="J699" s="13"/>
      <c r="K699" s="13"/>
      <c r="L699" s="205"/>
      <c r="M699" s="210"/>
      <c r="N699" s="211"/>
      <c r="O699" s="211"/>
      <c r="P699" s="211"/>
      <c r="Q699" s="211"/>
      <c r="R699" s="211"/>
      <c r="S699" s="211"/>
      <c r="T699" s="212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06" t="s">
        <v>519</v>
      </c>
      <c r="AU699" s="206" t="s">
        <v>89</v>
      </c>
      <c r="AV699" s="13" t="s">
        <v>89</v>
      </c>
      <c r="AW699" s="13" t="s">
        <v>35</v>
      </c>
      <c r="AX699" s="13" t="s">
        <v>79</v>
      </c>
      <c r="AY699" s="206" t="s">
        <v>230</v>
      </c>
    </row>
    <row r="700" s="14" customFormat="1">
      <c r="A700" s="14"/>
      <c r="B700" s="213"/>
      <c r="C700" s="14"/>
      <c r="D700" s="191" t="s">
        <v>519</v>
      </c>
      <c r="E700" s="214" t="s">
        <v>1</v>
      </c>
      <c r="F700" s="215" t="s">
        <v>534</v>
      </c>
      <c r="G700" s="14"/>
      <c r="H700" s="216">
        <v>32</v>
      </c>
      <c r="I700" s="217"/>
      <c r="J700" s="14"/>
      <c r="K700" s="14"/>
      <c r="L700" s="213"/>
      <c r="M700" s="218"/>
      <c r="N700" s="219"/>
      <c r="O700" s="219"/>
      <c r="P700" s="219"/>
      <c r="Q700" s="219"/>
      <c r="R700" s="219"/>
      <c r="S700" s="219"/>
      <c r="T700" s="220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14" t="s">
        <v>519</v>
      </c>
      <c r="AU700" s="214" t="s">
        <v>89</v>
      </c>
      <c r="AV700" s="14" t="s">
        <v>235</v>
      </c>
      <c r="AW700" s="14" t="s">
        <v>35</v>
      </c>
      <c r="AX700" s="14" t="s">
        <v>87</v>
      </c>
      <c r="AY700" s="214" t="s">
        <v>230</v>
      </c>
    </row>
    <row r="701" s="2" customFormat="1" ht="16.5" customHeight="1">
      <c r="A701" s="38"/>
      <c r="B701" s="177"/>
      <c r="C701" s="178" t="s">
        <v>1259</v>
      </c>
      <c r="D701" s="178" t="s">
        <v>231</v>
      </c>
      <c r="E701" s="179" t="s">
        <v>1260</v>
      </c>
      <c r="F701" s="180" t="s">
        <v>1261</v>
      </c>
      <c r="G701" s="181" t="s">
        <v>543</v>
      </c>
      <c r="H701" s="182">
        <v>1312.7000000000001</v>
      </c>
      <c r="I701" s="183"/>
      <c r="J701" s="184">
        <f>ROUND(I701*H701,2)</f>
        <v>0</v>
      </c>
      <c r="K701" s="180" t="s">
        <v>515</v>
      </c>
      <c r="L701" s="39"/>
      <c r="M701" s="185" t="s">
        <v>1</v>
      </c>
      <c r="N701" s="186" t="s">
        <v>44</v>
      </c>
      <c r="O701" s="77"/>
      <c r="P701" s="187">
        <f>O701*H701</f>
        <v>0</v>
      </c>
      <c r="Q701" s="187">
        <v>0.14041999999999999</v>
      </c>
      <c r="R701" s="187">
        <f>Q701*H701</f>
        <v>184.32933399999999</v>
      </c>
      <c r="S701" s="187">
        <v>0</v>
      </c>
      <c r="T701" s="188">
        <f>S701*H701</f>
        <v>0</v>
      </c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R701" s="189" t="s">
        <v>235</v>
      </c>
      <c r="AT701" s="189" t="s">
        <v>231</v>
      </c>
      <c r="AU701" s="189" t="s">
        <v>89</v>
      </c>
      <c r="AY701" s="19" t="s">
        <v>230</v>
      </c>
      <c r="BE701" s="190">
        <f>IF(N701="základní",J701,0)</f>
        <v>0</v>
      </c>
      <c r="BF701" s="190">
        <f>IF(N701="snížená",J701,0)</f>
        <v>0</v>
      </c>
      <c r="BG701" s="190">
        <f>IF(N701="zákl. přenesená",J701,0)</f>
        <v>0</v>
      </c>
      <c r="BH701" s="190">
        <f>IF(N701="sníž. přenesená",J701,0)</f>
        <v>0</v>
      </c>
      <c r="BI701" s="190">
        <f>IF(N701="nulová",J701,0)</f>
        <v>0</v>
      </c>
      <c r="BJ701" s="19" t="s">
        <v>87</v>
      </c>
      <c r="BK701" s="190">
        <f>ROUND(I701*H701,2)</f>
        <v>0</v>
      </c>
      <c r="BL701" s="19" t="s">
        <v>235</v>
      </c>
      <c r="BM701" s="189" t="s">
        <v>1262</v>
      </c>
    </row>
    <row r="702" s="2" customFormat="1">
      <c r="A702" s="38"/>
      <c r="B702" s="39"/>
      <c r="C702" s="38"/>
      <c r="D702" s="191" t="s">
        <v>237</v>
      </c>
      <c r="E702" s="38"/>
      <c r="F702" s="192" t="s">
        <v>1263</v>
      </c>
      <c r="G702" s="38"/>
      <c r="H702" s="38"/>
      <c r="I702" s="193"/>
      <c r="J702" s="38"/>
      <c r="K702" s="38"/>
      <c r="L702" s="39"/>
      <c r="M702" s="194"/>
      <c r="N702" s="195"/>
      <c r="O702" s="77"/>
      <c r="P702" s="77"/>
      <c r="Q702" s="77"/>
      <c r="R702" s="77"/>
      <c r="S702" s="77"/>
      <c r="T702" s="7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T702" s="19" t="s">
        <v>237</v>
      </c>
      <c r="AU702" s="19" t="s">
        <v>89</v>
      </c>
    </row>
    <row r="703" s="2" customFormat="1">
      <c r="A703" s="38"/>
      <c r="B703" s="39"/>
      <c r="C703" s="38"/>
      <c r="D703" s="199" t="s">
        <v>397</v>
      </c>
      <c r="E703" s="38"/>
      <c r="F703" s="200" t="s">
        <v>1264</v>
      </c>
      <c r="G703" s="38"/>
      <c r="H703" s="38"/>
      <c r="I703" s="193"/>
      <c r="J703" s="38"/>
      <c r="K703" s="38"/>
      <c r="L703" s="39"/>
      <c r="M703" s="194"/>
      <c r="N703" s="195"/>
      <c r="O703" s="77"/>
      <c r="P703" s="77"/>
      <c r="Q703" s="77"/>
      <c r="R703" s="77"/>
      <c r="S703" s="77"/>
      <c r="T703" s="7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T703" s="19" t="s">
        <v>397</v>
      </c>
      <c r="AU703" s="19" t="s">
        <v>89</v>
      </c>
    </row>
    <row r="704" s="15" customFormat="1">
      <c r="A704" s="15"/>
      <c r="B704" s="221"/>
      <c r="C704" s="15"/>
      <c r="D704" s="191" t="s">
        <v>519</v>
      </c>
      <c r="E704" s="222" t="s">
        <v>1</v>
      </c>
      <c r="F704" s="223" t="s">
        <v>1265</v>
      </c>
      <c r="G704" s="15"/>
      <c r="H704" s="222" t="s">
        <v>1</v>
      </c>
      <c r="I704" s="224"/>
      <c r="J704" s="15"/>
      <c r="K704" s="15"/>
      <c r="L704" s="221"/>
      <c r="M704" s="225"/>
      <c r="N704" s="226"/>
      <c r="O704" s="226"/>
      <c r="P704" s="226"/>
      <c r="Q704" s="226"/>
      <c r="R704" s="226"/>
      <c r="S704" s="226"/>
      <c r="T704" s="227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T704" s="222" t="s">
        <v>519</v>
      </c>
      <c r="AU704" s="222" t="s">
        <v>89</v>
      </c>
      <c r="AV704" s="15" t="s">
        <v>87</v>
      </c>
      <c r="AW704" s="15" t="s">
        <v>35</v>
      </c>
      <c r="AX704" s="15" t="s">
        <v>79</v>
      </c>
      <c r="AY704" s="222" t="s">
        <v>230</v>
      </c>
    </row>
    <row r="705" s="13" customFormat="1">
      <c r="A705" s="13"/>
      <c r="B705" s="205"/>
      <c r="C705" s="13"/>
      <c r="D705" s="191" t="s">
        <v>519</v>
      </c>
      <c r="E705" s="206" t="s">
        <v>1</v>
      </c>
      <c r="F705" s="207" t="s">
        <v>1266</v>
      </c>
      <c r="G705" s="13"/>
      <c r="H705" s="208">
        <v>157.09999999999999</v>
      </c>
      <c r="I705" s="209"/>
      <c r="J705" s="13"/>
      <c r="K705" s="13"/>
      <c r="L705" s="205"/>
      <c r="M705" s="210"/>
      <c r="N705" s="211"/>
      <c r="O705" s="211"/>
      <c r="P705" s="211"/>
      <c r="Q705" s="211"/>
      <c r="R705" s="211"/>
      <c r="S705" s="211"/>
      <c r="T705" s="212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06" t="s">
        <v>519</v>
      </c>
      <c r="AU705" s="206" t="s">
        <v>89</v>
      </c>
      <c r="AV705" s="13" t="s">
        <v>89</v>
      </c>
      <c r="AW705" s="13" t="s">
        <v>35</v>
      </c>
      <c r="AX705" s="13" t="s">
        <v>79</v>
      </c>
      <c r="AY705" s="206" t="s">
        <v>230</v>
      </c>
    </row>
    <row r="706" s="13" customFormat="1">
      <c r="A706" s="13"/>
      <c r="B706" s="205"/>
      <c r="C706" s="13"/>
      <c r="D706" s="191" t="s">
        <v>519</v>
      </c>
      <c r="E706" s="206" t="s">
        <v>1</v>
      </c>
      <c r="F706" s="207" t="s">
        <v>1267</v>
      </c>
      <c r="G706" s="13"/>
      <c r="H706" s="208">
        <v>241.09999999999999</v>
      </c>
      <c r="I706" s="209"/>
      <c r="J706" s="13"/>
      <c r="K706" s="13"/>
      <c r="L706" s="205"/>
      <c r="M706" s="210"/>
      <c r="N706" s="211"/>
      <c r="O706" s="211"/>
      <c r="P706" s="211"/>
      <c r="Q706" s="211"/>
      <c r="R706" s="211"/>
      <c r="S706" s="211"/>
      <c r="T706" s="212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06" t="s">
        <v>519</v>
      </c>
      <c r="AU706" s="206" t="s">
        <v>89</v>
      </c>
      <c r="AV706" s="13" t="s">
        <v>89</v>
      </c>
      <c r="AW706" s="13" t="s">
        <v>35</v>
      </c>
      <c r="AX706" s="13" t="s">
        <v>79</v>
      </c>
      <c r="AY706" s="206" t="s">
        <v>230</v>
      </c>
    </row>
    <row r="707" s="13" customFormat="1">
      <c r="A707" s="13"/>
      <c r="B707" s="205"/>
      <c r="C707" s="13"/>
      <c r="D707" s="191" t="s">
        <v>519</v>
      </c>
      <c r="E707" s="206" t="s">
        <v>1</v>
      </c>
      <c r="F707" s="207" t="s">
        <v>1268</v>
      </c>
      <c r="G707" s="13"/>
      <c r="H707" s="208">
        <v>212.09999999999999</v>
      </c>
      <c r="I707" s="209"/>
      <c r="J707" s="13"/>
      <c r="K707" s="13"/>
      <c r="L707" s="205"/>
      <c r="M707" s="210"/>
      <c r="N707" s="211"/>
      <c r="O707" s="211"/>
      <c r="P707" s="211"/>
      <c r="Q707" s="211"/>
      <c r="R707" s="211"/>
      <c r="S707" s="211"/>
      <c r="T707" s="212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06" t="s">
        <v>519</v>
      </c>
      <c r="AU707" s="206" t="s">
        <v>89</v>
      </c>
      <c r="AV707" s="13" t="s">
        <v>89</v>
      </c>
      <c r="AW707" s="13" t="s">
        <v>35</v>
      </c>
      <c r="AX707" s="13" t="s">
        <v>79</v>
      </c>
      <c r="AY707" s="206" t="s">
        <v>230</v>
      </c>
    </row>
    <row r="708" s="13" customFormat="1">
      <c r="A708" s="13"/>
      <c r="B708" s="205"/>
      <c r="C708" s="13"/>
      <c r="D708" s="191" t="s">
        <v>519</v>
      </c>
      <c r="E708" s="206" t="s">
        <v>1</v>
      </c>
      <c r="F708" s="207" t="s">
        <v>1269</v>
      </c>
      <c r="G708" s="13"/>
      <c r="H708" s="208">
        <v>50</v>
      </c>
      <c r="I708" s="209"/>
      <c r="J708" s="13"/>
      <c r="K708" s="13"/>
      <c r="L708" s="205"/>
      <c r="M708" s="210"/>
      <c r="N708" s="211"/>
      <c r="O708" s="211"/>
      <c r="P708" s="211"/>
      <c r="Q708" s="211"/>
      <c r="R708" s="211"/>
      <c r="S708" s="211"/>
      <c r="T708" s="212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06" t="s">
        <v>519</v>
      </c>
      <c r="AU708" s="206" t="s">
        <v>89</v>
      </c>
      <c r="AV708" s="13" t="s">
        <v>89</v>
      </c>
      <c r="AW708" s="13" t="s">
        <v>35</v>
      </c>
      <c r="AX708" s="13" t="s">
        <v>79</v>
      </c>
      <c r="AY708" s="206" t="s">
        <v>230</v>
      </c>
    </row>
    <row r="709" s="13" customFormat="1">
      <c r="A709" s="13"/>
      <c r="B709" s="205"/>
      <c r="C709" s="13"/>
      <c r="D709" s="191" t="s">
        <v>519</v>
      </c>
      <c r="E709" s="206" t="s">
        <v>1</v>
      </c>
      <c r="F709" s="207" t="s">
        <v>1270</v>
      </c>
      <c r="G709" s="13"/>
      <c r="H709" s="208">
        <v>173.19999999999999</v>
      </c>
      <c r="I709" s="209"/>
      <c r="J709" s="13"/>
      <c r="K709" s="13"/>
      <c r="L709" s="205"/>
      <c r="M709" s="210"/>
      <c r="N709" s="211"/>
      <c r="O709" s="211"/>
      <c r="P709" s="211"/>
      <c r="Q709" s="211"/>
      <c r="R709" s="211"/>
      <c r="S709" s="211"/>
      <c r="T709" s="212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06" t="s">
        <v>519</v>
      </c>
      <c r="AU709" s="206" t="s">
        <v>89</v>
      </c>
      <c r="AV709" s="13" t="s">
        <v>89</v>
      </c>
      <c r="AW709" s="13" t="s">
        <v>35</v>
      </c>
      <c r="AX709" s="13" t="s">
        <v>79</v>
      </c>
      <c r="AY709" s="206" t="s">
        <v>230</v>
      </c>
    </row>
    <row r="710" s="13" customFormat="1">
      <c r="A710" s="13"/>
      <c r="B710" s="205"/>
      <c r="C710" s="13"/>
      <c r="D710" s="191" t="s">
        <v>519</v>
      </c>
      <c r="E710" s="206" t="s">
        <v>1</v>
      </c>
      <c r="F710" s="207" t="s">
        <v>1271</v>
      </c>
      <c r="G710" s="13"/>
      <c r="H710" s="208">
        <v>1.3999999999999999</v>
      </c>
      <c r="I710" s="209"/>
      <c r="J710" s="13"/>
      <c r="K710" s="13"/>
      <c r="L710" s="205"/>
      <c r="M710" s="210"/>
      <c r="N710" s="211"/>
      <c r="O710" s="211"/>
      <c r="P710" s="211"/>
      <c r="Q710" s="211"/>
      <c r="R710" s="211"/>
      <c r="S710" s="211"/>
      <c r="T710" s="212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06" t="s">
        <v>519</v>
      </c>
      <c r="AU710" s="206" t="s">
        <v>89</v>
      </c>
      <c r="AV710" s="13" t="s">
        <v>89</v>
      </c>
      <c r="AW710" s="13" t="s">
        <v>35</v>
      </c>
      <c r="AX710" s="13" t="s">
        <v>79</v>
      </c>
      <c r="AY710" s="206" t="s">
        <v>230</v>
      </c>
    </row>
    <row r="711" s="13" customFormat="1">
      <c r="A711" s="13"/>
      <c r="B711" s="205"/>
      <c r="C711" s="13"/>
      <c r="D711" s="191" t="s">
        <v>519</v>
      </c>
      <c r="E711" s="206" t="s">
        <v>1</v>
      </c>
      <c r="F711" s="207" t="s">
        <v>1272</v>
      </c>
      <c r="G711" s="13"/>
      <c r="H711" s="208">
        <v>14.9</v>
      </c>
      <c r="I711" s="209"/>
      <c r="J711" s="13"/>
      <c r="K711" s="13"/>
      <c r="L711" s="205"/>
      <c r="M711" s="210"/>
      <c r="N711" s="211"/>
      <c r="O711" s="211"/>
      <c r="P711" s="211"/>
      <c r="Q711" s="211"/>
      <c r="R711" s="211"/>
      <c r="S711" s="211"/>
      <c r="T711" s="212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06" t="s">
        <v>519</v>
      </c>
      <c r="AU711" s="206" t="s">
        <v>89</v>
      </c>
      <c r="AV711" s="13" t="s">
        <v>89</v>
      </c>
      <c r="AW711" s="13" t="s">
        <v>35</v>
      </c>
      <c r="AX711" s="13" t="s">
        <v>79</v>
      </c>
      <c r="AY711" s="206" t="s">
        <v>230</v>
      </c>
    </row>
    <row r="712" s="13" customFormat="1">
      <c r="A712" s="13"/>
      <c r="B712" s="205"/>
      <c r="C712" s="13"/>
      <c r="D712" s="191" t="s">
        <v>519</v>
      </c>
      <c r="E712" s="206" t="s">
        <v>1</v>
      </c>
      <c r="F712" s="207" t="s">
        <v>1273</v>
      </c>
      <c r="G712" s="13"/>
      <c r="H712" s="208">
        <v>18.199999999999999</v>
      </c>
      <c r="I712" s="209"/>
      <c r="J712" s="13"/>
      <c r="K712" s="13"/>
      <c r="L712" s="205"/>
      <c r="M712" s="210"/>
      <c r="N712" s="211"/>
      <c r="O712" s="211"/>
      <c r="P712" s="211"/>
      <c r="Q712" s="211"/>
      <c r="R712" s="211"/>
      <c r="S712" s="211"/>
      <c r="T712" s="212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06" t="s">
        <v>519</v>
      </c>
      <c r="AU712" s="206" t="s">
        <v>89</v>
      </c>
      <c r="AV712" s="13" t="s">
        <v>89</v>
      </c>
      <c r="AW712" s="13" t="s">
        <v>35</v>
      </c>
      <c r="AX712" s="13" t="s">
        <v>79</v>
      </c>
      <c r="AY712" s="206" t="s">
        <v>230</v>
      </c>
    </row>
    <row r="713" s="13" customFormat="1">
      <c r="A713" s="13"/>
      <c r="B713" s="205"/>
      <c r="C713" s="13"/>
      <c r="D713" s="191" t="s">
        <v>519</v>
      </c>
      <c r="E713" s="206" t="s">
        <v>1</v>
      </c>
      <c r="F713" s="207" t="s">
        <v>1274</v>
      </c>
      <c r="G713" s="13"/>
      <c r="H713" s="208">
        <v>93</v>
      </c>
      <c r="I713" s="209"/>
      <c r="J713" s="13"/>
      <c r="K713" s="13"/>
      <c r="L713" s="205"/>
      <c r="M713" s="210"/>
      <c r="N713" s="211"/>
      <c r="O713" s="211"/>
      <c r="P713" s="211"/>
      <c r="Q713" s="211"/>
      <c r="R713" s="211"/>
      <c r="S713" s="211"/>
      <c r="T713" s="212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06" t="s">
        <v>519</v>
      </c>
      <c r="AU713" s="206" t="s">
        <v>89</v>
      </c>
      <c r="AV713" s="13" t="s">
        <v>89</v>
      </c>
      <c r="AW713" s="13" t="s">
        <v>35</v>
      </c>
      <c r="AX713" s="13" t="s">
        <v>79</v>
      </c>
      <c r="AY713" s="206" t="s">
        <v>230</v>
      </c>
    </row>
    <row r="714" s="15" customFormat="1">
      <c r="A714" s="15"/>
      <c r="B714" s="221"/>
      <c r="C714" s="15"/>
      <c r="D714" s="191" t="s">
        <v>519</v>
      </c>
      <c r="E714" s="222" t="s">
        <v>1</v>
      </c>
      <c r="F714" s="223" t="s">
        <v>1275</v>
      </c>
      <c r="G714" s="15"/>
      <c r="H714" s="222" t="s">
        <v>1</v>
      </c>
      <c r="I714" s="224"/>
      <c r="J714" s="15"/>
      <c r="K714" s="15"/>
      <c r="L714" s="221"/>
      <c r="M714" s="225"/>
      <c r="N714" s="226"/>
      <c r="O714" s="226"/>
      <c r="P714" s="226"/>
      <c r="Q714" s="226"/>
      <c r="R714" s="226"/>
      <c r="S714" s="226"/>
      <c r="T714" s="227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T714" s="222" t="s">
        <v>519</v>
      </c>
      <c r="AU714" s="222" t="s">
        <v>89</v>
      </c>
      <c r="AV714" s="15" t="s">
        <v>87</v>
      </c>
      <c r="AW714" s="15" t="s">
        <v>35</v>
      </c>
      <c r="AX714" s="15" t="s">
        <v>79</v>
      </c>
      <c r="AY714" s="222" t="s">
        <v>230</v>
      </c>
    </row>
    <row r="715" s="13" customFormat="1">
      <c r="A715" s="13"/>
      <c r="B715" s="205"/>
      <c r="C715" s="13"/>
      <c r="D715" s="191" t="s">
        <v>519</v>
      </c>
      <c r="E715" s="206" t="s">
        <v>1</v>
      </c>
      <c r="F715" s="207" t="s">
        <v>1276</v>
      </c>
      <c r="G715" s="13"/>
      <c r="H715" s="208">
        <v>252</v>
      </c>
      <c r="I715" s="209"/>
      <c r="J715" s="13"/>
      <c r="K715" s="13"/>
      <c r="L715" s="205"/>
      <c r="M715" s="210"/>
      <c r="N715" s="211"/>
      <c r="O715" s="211"/>
      <c r="P715" s="211"/>
      <c r="Q715" s="211"/>
      <c r="R715" s="211"/>
      <c r="S715" s="211"/>
      <c r="T715" s="212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06" t="s">
        <v>519</v>
      </c>
      <c r="AU715" s="206" t="s">
        <v>89</v>
      </c>
      <c r="AV715" s="13" t="s">
        <v>89</v>
      </c>
      <c r="AW715" s="13" t="s">
        <v>35</v>
      </c>
      <c r="AX715" s="13" t="s">
        <v>79</v>
      </c>
      <c r="AY715" s="206" t="s">
        <v>230</v>
      </c>
    </row>
    <row r="716" s="13" customFormat="1">
      <c r="A716" s="13"/>
      <c r="B716" s="205"/>
      <c r="C716" s="13"/>
      <c r="D716" s="191" t="s">
        <v>519</v>
      </c>
      <c r="E716" s="206" t="s">
        <v>1</v>
      </c>
      <c r="F716" s="207" t="s">
        <v>1277</v>
      </c>
      <c r="G716" s="13"/>
      <c r="H716" s="208">
        <v>86.700000000000003</v>
      </c>
      <c r="I716" s="209"/>
      <c r="J716" s="13"/>
      <c r="K716" s="13"/>
      <c r="L716" s="205"/>
      <c r="M716" s="210"/>
      <c r="N716" s="211"/>
      <c r="O716" s="211"/>
      <c r="P716" s="211"/>
      <c r="Q716" s="211"/>
      <c r="R716" s="211"/>
      <c r="S716" s="211"/>
      <c r="T716" s="212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06" t="s">
        <v>519</v>
      </c>
      <c r="AU716" s="206" t="s">
        <v>89</v>
      </c>
      <c r="AV716" s="13" t="s">
        <v>89</v>
      </c>
      <c r="AW716" s="13" t="s">
        <v>35</v>
      </c>
      <c r="AX716" s="13" t="s">
        <v>79</v>
      </c>
      <c r="AY716" s="206" t="s">
        <v>230</v>
      </c>
    </row>
    <row r="717" s="13" customFormat="1">
      <c r="A717" s="13"/>
      <c r="B717" s="205"/>
      <c r="C717" s="13"/>
      <c r="D717" s="191" t="s">
        <v>519</v>
      </c>
      <c r="E717" s="206" t="s">
        <v>1</v>
      </c>
      <c r="F717" s="207" t="s">
        <v>1278</v>
      </c>
      <c r="G717" s="13"/>
      <c r="H717" s="208">
        <v>13</v>
      </c>
      <c r="I717" s="209"/>
      <c r="J717" s="13"/>
      <c r="K717" s="13"/>
      <c r="L717" s="205"/>
      <c r="M717" s="210"/>
      <c r="N717" s="211"/>
      <c r="O717" s="211"/>
      <c r="P717" s="211"/>
      <c r="Q717" s="211"/>
      <c r="R717" s="211"/>
      <c r="S717" s="211"/>
      <c r="T717" s="212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06" t="s">
        <v>519</v>
      </c>
      <c r="AU717" s="206" t="s">
        <v>89</v>
      </c>
      <c r="AV717" s="13" t="s">
        <v>89</v>
      </c>
      <c r="AW717" s="13" t="s">
        <v>35</v>
      </c>
      <c r="AX717" s="13" t="s">
        <v>79</v>
      </c>
      <c r="AY717" s="206" t="s">
        <v>230</v>
      </c>
    </row>
    <row r="718" s="14" customFormat="1">
      <c r="A718" s="14"/>
      <c r="B718" s="213"/>
      <c r="C718" s="14"/>
      <c r="D718" s="191" t="s">
        <v>519</v>
      </c>
      <c r="E718" s="214" t="s">
        <v>1</v>
      </c>
      <c r="F718" s="215" t="s">
        <v>534</v>
      </c>
      <c r="G718" s="14"/>
      <c r="H718" s="216">
        <v>1312.7000000000001</v>
      </c>
      <c r="I718" s="217"/>
      <c r="J718" s="14"/>
      <c r="K718" s="14"/>
      <c r="L718" s="213"/>
      <c r="M718" s="218"/>
      <c r="N718" s="219"/>
      <c r="O718" s="219"/>
      <c r="P718" s="219"/>
      <c r="Q718" s="219"/>
      <c r="R718" s="219"/>
      <c r="S718" s="219"/>
      <c r="T718" s="220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14" t="s">
        <v>519</v>
      </c>
      <c r="AU718" s="214" t="s">
        <v>89</v>
      </c>
      <c r="AV718" s="14" t="s">
        <v>235</v>
      </c>
      <c r="AW718" s="14" t="s">
        <v>35</v>
      </c>
      <c r="AX718" s="14" t="s">
        <v>87</v>
      </c>
      <c r="AY718" s="214" t="s">
        <v>230</v>
      </c>
    </row>
    <row r="719" s="2" customFormat="1" ht="16.5" customHeight="1">
      <c r="A719" s="38"/>
      <c r="B719" s="177"/>
      <c r="C719" s="236" t="s">
        <v>1279</v>
      </c>
      <c r="D719" s="236" t="s">
        <v>745</v>
      </c>
      <c r="E719" s="237" t="s">
        <v>1280</v>
      </c>
      <c r="F719" s="238" t="s">
        <v>1281</v>
      </c>
      <c r="G719" s="239" t="s">
        <v>543</v>
      </c>
      <c r="H719" s="240">
        <v>1338.954</v>
      </c>
      <c r="I719" s="241"/>
      <c r="J719" s="242">
        <f>ROUND(I719*H719,2)</f>
        <v>0</v>
      </c>
      <c r="K719" s="238" t="s">
        <v>515</v>
      </c>
      <c r="L719" s="243"/>
      <c r="M719" s="244" t="s">
        <v>1</v>
      </c>
      <c r="N719" s="245" t="s">
        <v>44</v>
      </c>
      <c r="O719" s="77"/>
      <c r="P719" s="187">
        <f>O719*H719</f>
        <v>0</v>
      </c>
      <c r="Q719" s="187">
        <v>0.056120000000000003</v>
      </c>
      <c r="R719" s="187">
        <f>Q719*H719</f>
        <v>75.142098480000001</v>
      </c>
      <c r="S719" s="187">
        <v>0</v>
      </c>
      <c r="T719" s="188">
        <f>S719*H719</f>
        <v>0</v>
      </c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R719" s="189" t="s">
        <v>260</v>
      </c>
      <c r="AT719" s="189" t="s">
        <v>745</v>
      </c>
      <c r="AU719" s="189" t="s">
        <v>89</v>
      </c>
      <c r="AY719" s="19" t="s">
        <v>230</v>
      </c>
      <c r="BE719" s="190">
        <f>IF(N719="základní",J719,0)</f>
        <v>0</v>
      </c>
      <c r="BF719" s="190">
        <f>IF(N719="snížená",J719,0)</f>
        <v>0</v>
      </c>
      <c r="BG719" s="190">
        <f>IF(N719="zákl. přenesená",J719,0)</f>
        <v>0</v>
      </c>
      <c r="BH719" s="190">
        <f>IF(N719="sníž. přenesená",J719,0)</f>
        <v>0</v>
      </c>
      <c r="BI719" s="190">
        <f>IF(N719="nulová",J719,0)</f>
        <v>0</v>
      </c>
      <c r="BJ719" s="19" t="s">
        <v>87</v>
      </c>
      <c r="BK719" s="190">
        <f>ROUND(I719*H719,2)</f>
        <v>0</v>
      </c>
      <c r="BL719" s="19" t="s">
        <v>235</v>
      </c>
      <c r="BM719" s="189" t="s">
        <v>1282</v>
      </c>
    </row>
    <row r="720" s="2" customFormat="1">
      <c r="A720" s="38"/>
      <c r="B720" s="39"/>
      <c r="C720" s="38"/>
      <c r="D720" s="191" t="s">
        <v>237</v>
      </c>
      <c r="E720" s="38"/>
      <c r="F720" s="192" t="s">
        <v>1281</v>
      </c>
      <c r="G720" s="38"/>
      <c r="H720" s="38"/>
      <c r="I720" s="193"/>
      <c r="J720" s="38"/>
      <c r="K720" s="38"/>
      <c r="L720" s="39"/>
      <c r="M720" s="194"/>
      <c r="N720" s="195"/>
      <c r="O720" s="77"/>
      <c r="P720" s="77"/>
      <c r="Q720" s="77"/>
      <c r="R720" s="77"/>
      <c r="S720" s="77"/>
      <c r="T720" s="7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T720" s="19" t="s">
        <v>237</v>
      </c>
      <c r="AU720" s="19" t="s">
        <v>89</v>
      </c>
    </row>
    <row r="721" s="2" customFormat="1">
      <c r="A721" s="38"/>
      <c r="B721" s="39"/>
      <c r="C721" s="38"/>
      <c r="D721" s="191" t="s">
        <v>279</v>
      </c>
      <c r="E721" s="38"/>
      <c r="F721" s="196" t="s">
        <v>1248</v>
      </c>
      <c r="G721" s="38"/>
      <c r="H721" s="38"/>
      <c r="I721" s="193"/>
      <c r="J721" s="38"/>
      <c r="K721" s="38"/>
      <c r="L721" s="39"/>
      <c r="M721" s="194"/>
      <c r="N721" s="195"/>
      <c r="O721" s="77"/>
      <c r="P721" s="77"/>
      <c r="Q721" s="77"/>
      <c r="R721" s="77"/>
      <c r="S721" s="77"/>
      <c r="T721" s="7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T721" s="19" t="s">
        <v>279</v>
      </c>
      <c r="AU721" s="19" t="s">
        <v>89</v>
      </c>
    </row>
    <row r="722" s="13" customFormat="1">
      <c r="A722" s="13"/>
      <c r="B722" s="205"/>
      <c r="C722" s="13"/>
      <c r="D722" s="191" t="s">
        <v>519</v>
      </c>
      <c r="E722" s="13"/>
      <c r="F722" s="207" t="s">
        <v>1283</v>
      </c>
      <c r="G722" s="13"/>
      <c r="H722" s="208">
        <v>1338.954</v>
      </c>
      <c r="I722" s="209"/>
      <c r="J722" s="13"/>
      <c r="K722" s="13"/>
      <c r="L722" s="205"/>
      <c r="M722" s="210"/>
      <c r="N722" s="211"/>
      <c r="O722" s="211"/>
      <c r="P722" s="211"/>
      <c r="Q722" s="211"/>
      <c r="R722" s="211"/>
      <c r="S722" s="211"/>
      <c r="T722" s="212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06" t="s">
        <v>519</v>
      </c>
      <c r="AU722" s="206" t="s">
        <v>89</v>
      </c>
      <c r="AV722" s="13" t="s">
        <v>89</v>
      </c>
      <c r="AW722" s="13" t="s">
        <v>3</v>
      </c>
      <c r="AX722" s="13" t="s">
        <v>87</v>
      </c>
      <c r="AY722" s="206" t="s">
        <v>230</v>
      </c>
    </row>
    <row r="723" s="2" customFormat="1" ht="16.5" customHeight="1">
      <c r="A723" s="38"/>
      <c r="B723" s="177"/>
      <c r="C723" s="178" t="s">
        <v>1284</v>
      </c>
      <c r="D723" s="178" t="s">
        <v>231</v>
      </c>
      <c r="E723" s="179" t="s">
        <v>1285</v>
      </c>
      <c r="F723" s="180" t="s">
        <v>1286</v>
      </c>
      <c r="G723" s="181" t="s">
        <v>543</v>
      </c>
      <c r="H723" s="182">
        <v>656</v>
      </c>
      <c r="I723" s="183"/>
      <c r="J723" s="184">
        <f>ROUND(I723*H723,2)</f>
        <v>0</v>
      </c>
      <c r="K723" s="180" t="s">
        <v>515</v>
      </c>
      <c r="L723" s="39"/>
      <c r="M723" s="185" t="s">
        <v>1</v>
      </c>
      <c r="N723" s="186" t="s">
        <v>44</v>
      </c>
      <c r="O723" s="77"/>
      <c r="P723" s="187">
        <f>O723*H723</f>
        <v>0</v>
      </c>
      <c r="Q723" s="187">
        <v>0</v>
      </c>
      <c r="R723" s="187">
        <f>Q723*H723</f>
        <v>0</v>
      </c>
      <c r="S723" s="187">
        <v>0</v>
      </c>
      <c r="T723" s="188">
        <f>S723*H723</f>
        <v>0</v>
      </c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R723" s="189" t="s">
        <v>235</v>
      </c>
      <c r="AT723" s="189" t="s">
        <v>231</v>
      </c>
      <c r="AU723" s="189" t="s">
        <v>89</v>
      </c>
      <c r="AY723" s="19" t="s">
        <v>230</v>
      </c>
      <c r="BE723" s="190">
        <f>IF(N723="základní",J723,0)</f>
        <v>0</v>
      </c>
      <c r="BF723" s="190">
        <f>IF(N723="snížená",J723,0)</f>
        <v>0</v>
      </c>
      <c r="BG723" s="190">
        <f>IF(N723="zákl. přenesená",J723,0)</f>
        <v>0</v>
      </c>
      <c r="BH723" s="190">
        <f>IF(N723="sníž. přenesená",J723,0)</f>
        <v>0</v>
      </c>
      <c r="BI723" s="190">
        <f>IF(N723="nulová",J723,0)</f>
        <v>0</v>
      </c>
      <c r="BJ723" s="19" t="s">
        <v>87</v>
      </c>
      <c r="BK723" s="190">
        <f>ROUND(I723*H723,2)</f>
        <v>0</v>
      </c>
      <c r="BL723" s="19" t="s">
        <v>235</v>
      </c>
      <c r="BM723" s="189" t="s">
        <v>1287</v>
      </c>
    </row>
    <row r="724" s="2" customFormat="1">
      <c r="A724" s="38"/>
      <c r="B724" s="39"/>
      <c r="C724" s="38"/>
      <c r="D724" s="191" t="s">
        <v>237</v>
      </c>
      <c r="E724" s="38"/>
      <c r="F724" s="192" t="s">
        <v>1288</v>
      </c>
      <c r="G724" s="38"/>
      <c r="H724" s="38"/>
      <c r="I724" s="193"/>
      <c r="J724" s="38"/>
      <c r="K724" s="38"/>
      <c r="L724" s="39"/>
      <c r="M724" s="194"/>
      <c r="N724" s="195"/>
      <c r="O724" s="77"/>
      <c r="P724" s="77"/>
      <c r="Q724" s="77"/>
      <c r="R724" s="77"/>
      <c r="S724" s="77"/>
      <c r="T724" s="7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T724" s="19" t="s">
        <v>237</v>
      </c>
      <c r="AU724" s="19" t="s">
        <v>89</v>
      </c>
    </row>
    <row r="725" s="2" customFormat="1">
      <c r="A725" s="38"/>
      <c r="B725" s="39"/>
      <c r="C725" s="38"/>
      <c r="D725" s="199" t="s">
        <v>397</v>
      </c>
      <c r="E725" s="38"/>
      <c r="F725" s="200" t="s">
        <v>1289</v>
      </c>
      <c r="G725" s="38"/>
      <c r="H725" s="38"/>
      <c r="I725" s="193"/>
      <c r="J725" s="38"/>
      <c r="K725" s="38"/>
      <c r="L725" s="39"/>
      <c r="M725" s="194"/>
      <c r="N725" s="195"/>
      <c r="O725" s="77"/>
      <c r="P725" s="77"/>
      <c r="Q725" s="77"/>
      <c r="R725" s="77"/>
      <c r="S725" s="77"/>
      <c r="T725" s="7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T725" s="19" t="s">
        <v>397</v>
      </c>
      <c r="AU725" s="19" t="s">
        <v>89</v>
      </c>
    </row>
    <row r="726" s="13" customFormat="1">
      <c r="A726" s="13"/>
      <c r="B726" s="205"/>
      <c r="C726" s="13"/>
      <c r="D726" s="191" t="s">
        <v>519</v>
      </c>
      <c r="E726" s="206" t="s">
        <v>1</v>
      </c>
      <c r="F726" s="207" t="s">
        <v>1290</v>
      </c>
      <c r="G726" s="13"/>
      <c r="H726" s="208">
        <v>656</v>
      </c>
      <c r="I726" s="209"/>
      <c r="J726" s="13"/>
      <c r="K726" s="13"/>
      <c r="L726" s="205"/>
      <c r="M726" s="210"/>
      <c r="N726" s="211"/>
      <c r="O726" s="211"/>
      <c r="P726" s="211"/>
      <c r="Q726" s="211"/>
      <c r="R726" s="211"/>
      <c r="S726" s="211"/>
      <c r="T726" s="212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06" t="s">
        <v>519</v>
      </c>
      <c r="AU726" s="206" t="s">
        <v>89</v>
      </c>
      <c r="AV726" s="13" t="s">
        <v>89</v>
      </c>
      <c r="AW726" s="13" t="s">
        <v>35</v>
      </c>
      <c r="AX726" s="13" t="s">
        <v>79</v>
      </c>
      <c r="AY726" s="206" t="s">
        <v>230</v>
      </c>
    </row>
    <row r="727" s="14" customFormat="1">
      <c r="A727" s="14"/>
      <c r="B727" s="213"/>
      <c r="C727" s="14"/>
      <c r="D727" s="191" t="s">
        <v>519</v>
      </c>
      <c r="E727" s="214" t="s">
        <v>1</v>
      </c>
      <c r="F727" s="215" t="s">
        <v>534</v>
      </c>
      <c r="G727" s="14"/>
      <c r="H727" s="216">
        <v>656</v>
      </c>
      <c r="I727" s="217"/>
      <c r="J727" s="14"/>
      <c r="K727" s="14"/>
      <c r="L727" s="213"/>
      <c r="M727" s="218"/>
      <c r="N727" s="219"/>
      <c r="O727" s="219"/>
      <c r="P727" s="219"/>
      <c r="Q727" s="219"/>
      <c r="R727" s="219"/>
      <c r="S727" s="219"/>
      <c r="T727" s="220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14" t="s">
        <v>519</v>
      </c>
      <c r="AU727" s="214" t="s">
        <v>89</v>
      </c>
      <c r="AV727" s="14" t="s">
        <v>235</v>
      </c>
      <c r="AW727" s="14" t="s">
        <v>35</v>
      </c>
      <c r="AX727" s="14" t="s">
        <v>87</v>
      </c>
      <c r="AY727" s="214" t="s">
        <v>230</v>
      </c>
    </row>
    <row r="728" s="2" customFormat="1" ht="16.5" customHeight="1">
      <c r="A728" s="38"/>
      <c r="B728" s="177"/>
      <c r="C728" s="236" t="s">
        <v>1291</v>
      </c>
      <c r="D728" s="236" t="s">
        <v>745</v>
      </c>
      <c r="E728" s="237" t="s">
        <v>1292</v>
      </c>
      <c r="F728" s="238" t="s">
        <v>1293</v>
      </c>
      <c r="G728" s="239" t="s">
        <v>748</v>
      </c>
      <c r="H728" s="240">
        <v>0.26500000000000001</v>
      </c>
      <c r="I728" s="241"/>
      <c r="J728" s="242">
        <f>ROUND(I728*H728,2)</f>
        <v>0</v>
      </c>
      <c r="K728" s="238" t="s">
        <v>515</v>
      </c>
      <c r="L728" s="243"/>
      <c r="M728" s="244" t="s">
        <v>1</v>
      </c>
      <c r="N728" s="245" t="s">
        <v>44</v>
      </c>
      <c r="O728" s="77"/>
      <c r="P728" s="187">
        <f>O728*H728</f>
        <v>0</v>
      </c>
      <c r="Q728" s="187">
        <v>1</v>
      </c>
      <c r="R728" s="187">
        <f>Q728*H728</f>
        <v>0.26500000000000001</v>
      </c>
      <c r="S728" s="187">
        <v>0</v>
      </c>
      <c r="T728" s="188">
        <f>S728*H728</f>
        <v>0</v>
      </c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R728" s="189" t="s">
        <v>260</v>
      </c>
      <c r="AT728" s="189" t="s">
        <v>745</v>
      </c>
      <c r="AU728" s="189" t="s">
        <v>89</v>
      </c>
      <c r="AY728" s="19" t="s">
        <v>230</v>
      </c>
      <c r="BE728" s="190">
        <f>IF(N728="základní",J728,0)</f>
        <v>0</v>
      </c>
      <c r="BF728" s="190">
        <f>IF(N728="snížená",J728,0)</f>
        <v>0</v>
      </c>
      <c r="BG728" s="190">
        <f>IF(N728="zákl. přenesená",J728,0)</f>
        <v>0</v>
      </c>
      <c r="BH728" s="190">
        <f>IF(N728="sníž. přenesená",J728,0)</f>
        <v>0</v>
      </c>
      <c r="BI728" s="190">
        <f>IF(N728="nulová",J728,0)</f>
        <v>0</v>
      </c>
      <c r="BJ728" s="19" t="s">
        <v>87</v>
      </c>
      <c r="BK728" s="190">
        <f>ROUND(I728*H728,2)</f>
        <v>0</v>
      </c>
      <c r="BL728" s="19" t="s">
        <v>235</v>
      </c>
      <c r="BM728" s="189" t="s">
        <v>1294</v>
      </c>
    </row>
    <row r="729" s="2" customFormat="1">
      <c r="A729" s="38"/>
      <c r="B729" s="39"/>
      <c r="C729" s="38"/>
      <c r="D729" s="191" t="s">
        <v>237</v>
      </c>
      <c r="E729" s="38"/>
      <c r="F729" s="192" t="s">
        <v>1293</v>
      </c>
      <c r="G729" s="38"/>
      <c r="H729" s="38"/>
      <c r="I729" s="193"/>
      <c r="J729" s="38"/>
      <c r="K729" s="38"/>
      <c r="L729" s="39"/>
      <c r="M729" s="194"/>
      <c r="N729" s="195"/>
      <c r="O729" s="77"/>
      <c r="P729" s="77"/>
      <c r="Q729" s="77"/>
      <c r="R729" s="77"/>
      <c r="S729" s="77"/>
      <c r="T729" s="7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T729" s="19" t="s">
        <v>237</v>
      </c>
      <c r="AU729" s="19" t="s">
        <v>89</v>
      </c>
    </row>
    <row r="730" s="2" customFormat="1">
      <c r="A730" s="38"/>
      <c r="B730" s="39"/>
      <c r="C730" s="38"/>
      <c r="D730" s="191" t="s">
        <v>279</v>
      </c>
      <c r="E730" s="38"/>
      <c r="F730" s="196" t="s">
        <v>1295</v>
      </c>
      <c r="G730" s="38"/>
      <c r="H730" s="38"/>
      <c r="I730" s="193"/>
      <c r="J730" s="38"/>
      <c r="K730" s="38"/>
      <c r="L730" s="39"/>
      <c r="M730" s="194"/>
      <c r="N730" s="195"/>
      <c r="O730" s="77"/>
      <c r="P730" s="77"/>
      <c r="Q730" s="77"/>
      <c r="R730" s="77"/>
      <c r="S730" s="77"/>
      <c r="T730" s="7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T730" s="19" t="s">
        <v>279</v>
      </c>
      <c r="AU730" s="19" t="s">
        <v>89</v>
      </c>
    </row>
    <row r="731" s="13" customFormat="1">
      <c r="A731" s="13"/>
      <c r="B731" s="205"/>
      <c r="C731" s="13"/>
      <c r="D731" s="191" t="s">
        <v>519</v>
      </c>
      <c r="E731" s="206" t="s">
        <v>1</v>
      </c>
      <c r="F731" s="207" t="s">
        <v>1296</v>
      </c>
      <c r="G731" s="13"/>
      <c r="H731" s="208">
        <v>0.25700000000000001</v>
      </c>
      <c r="I731" s="209"/>
      <c r="J731" s="13"/>
      <c r="K731" s="13"/>
      <c r="L731" s="205"/>
      <c r="M731" s="210"/>
      <c r="N731" s="211"/>
      <c r="O731" s="211"/>
      <c r="P731" s="211"/>
      <c r="Q731" s="211"/>
      <c r="R731" s="211"/>
      <c r="S731" s="211"/>
      <c r="T731" s="212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06" t="s">
        <v>519</v>
      </c>
      <c r="AU731" s="206" t="s">
        <v>89</v>
      </c>
      <c r="AV731" s="13" t="s">
        <v>89</v>
      </c>
      <c r="AW731" s="13" t="s">
        <v>35</v>
      </c>
      <c r="AX731" s="13" t="s">
        <v>87</v>
      </c>
      <c r="AY731" s="206" t="s">
        <v>230</v>
      </c>
    </row>
    <row r="732" s="13" customFormat="1">
      <c r="A732" s="13"/>
      <c r="B732" s="205"/>
      <c r="C732" s="13"/>
      <c r="D732" s="191" t="s">
        <v>519</v>
      </c>
      <c r="E732" s="13"/>
      <c r="F732" s="207" t="s">
        <v>1297</v>
      </c>
      <c r="G732" s="13"/>
      <c r="H732" s="208">
        <v>0.26500000000000001</v>
      </c>
      <c r="I732" s="209"/>
      <c r="J732" s="13"/>
      <c r="K732" s="13"/>
      <c r="L732" s="205"/>
      <c r="M732" s="210"/>
      <c r="N732" s="211"/>
      <c r="O732" s="211"/>
      <c r="P732" s="211"/>
      <c r="Q732" s="211"/>
      <c r="R732" s="211"/>
      <c r="S732" s="211"/>
      <c r="T732" s="212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06" t="s">
        <v>519</v>
      </c>
      <c r="AU732" s="206" t="s">
        <v>89</v>
      </c>
      <c r="AV732" s="13" t="s">
        <v>89</v>
      </c>
      <c r="AW732" s="13" t="s">
        <v>3</v>
      </c>
      <c r="AX732" s="13" t="s">
        <v>87</v>
      </c>
      <c r="AY732" s="206" t="s">
        <v>230</v>
      </c>
    </row>
    <row r="733" s="2" customFormat="1" ht="16.5" customHeight="1">
      <c r="A733" s="38"/>
      <c r="B733" s="177"/>
      <c r="C733" s="236" t="s">
        <v>1298</v>
      </c>
      <c r="D733" s="236" t="s">
        <v>745</v>
      </c>
      <c r="E733" s="237" t="s">
        <v>1299</v>
      </c>
      <c r="F733" s="238" t="s">
        <v>1300</v>
      </c>
      <c r="G733" s="239" t="s">
        <v>748</v>
      </c>
      <c r="H733" s="240">
        <v>2.7559999999999998</v>
      </c>
      <c r="I733" s="241"/>
      <c r="J733" s="242">
        <f>ROUND(I733*H733,2)</f>
        <v>0</v>
      </c>
      <c r="K733" s="238" t="s">
        <v>515</v>
      </c>
      <c r="L733" s="243"/>
      <c r="M733" s="244" t="s">
        <v>1</v>
      </c>
      <c r="N733" s="245" t="s">
        <v>44</v>
      </c>
      <c r="O733" s="77"/>
      <c r="P733" s="187">
        <f>O733*H733</f>
        <v>0</v>
      </c>
      <c r="Q733" s="187">
        <v>1</v>
      </c>
      <c r="R733" s="187">
        <f>Q733*H733</f>
        <v>2.7559999999999998</v>
      </c>
      <c r="S733" s="187">
        <v>0</v>
      </c>
      <c r="T733" s="188">
        <f>S733*H733</f>
        <v>0</v>
      </c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R733" s="189" t="s">
        <v>260</v>
      </c>
      <c r="AT733" s="189" t="s">
        <v>745</v>
      </c>
      <c r="AU733" s="189" t="s">
        <v>89</v>
      </c>
      <c r="AY733" s="19" t="s">
        <v>230</v>
      </c>
      <c r="BE733" s="190">
        <f>IF(N733="základní",J733,0)</f>
        <v>0</v>
      </c>
      <c r="BF733" s="190">
        <f>IF(N733="snížená",J733,0)</f>
        <v>0</v>
      </c>
      <c r="BG733" s="190">
        <f>IF(N733="zákl. přenesená",J733,0)</f>
        <v>0</v>
      </c>
      <c r="BH733" s="190">
        <f>IF(N733="sníž. přenesená",J733,0)</f>
        <v>0</v>
      </c>
      <c r="BI733" s="190">
        <f>IF(N733="nulová",J733,0)</f>
        <v>0</v>
      </c>
      <c r="BJ733" s="19" t="s">
        <v>87</v>
      </c>
      <c r="BK733" s="190">
        <f>ROUND(I733*H733,2)</f>
        <v>0</v>
      </c>
      <c r="BL733" s="19" t="s">
        <v>235</v>
      </c>
      <c r="BM733" s="189" t="s">
        <v>1301</v>
      </c>
    </row>
    <row r="734" s="2" customFormat="1">
      <c r="A734" s="38"/>
      <c r="B734" s="39"/>
      <c r="C734" s="38"/>
      <c r="D734" s="191" t="s">
        <v>237</v>
      </c>
      <c r="E734" s="38"/>
      <c r="F734" s="192" t="s">
        <v>1300</v>
      </c>
      <c r="G734" s="38"/>
      <c r="H734" s="38"/>
      <c r="I734" s="193"/>
      <c r="J734" s="38"/>
      <c r="K734" s="38"/>
      <c r="L734" s="39"/>
      <c r="M734" s="194"/>
      <c r="N734" s="195"/>
      <c r="O734" s="77"/>
      <c r="P734" s="77"/>
      <c r="Q734" s="77"/>
      <c r="R734" s="77"/>
      <c r="S734" s="77"/>
      <c r="T734" s="7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T734" s="19" t="s">
        <v>237</v>
      </c>
      <c r="AU734" s="19" t="s">
        <v>89</v>
      </c>
    </row>
    <row r="735" s="2" customFormat="1">
      <c r="A735" s="38"/>
      <c r="B735" s="39"/>
      <c r="C735" s="38"/>
      <c r="D735" s="191" t="s">
        <v>279</v>
      </c>
      <c r="E735" s="38"/>
      <c r="F735" s="196" t="s">
        <v>1302</v>
      </c>
      <c r="G735" s="38"/>
      <c r="H735" s="38"/>
      <c r="I735" s="193"/>
      <c r="J735" s="38"/>
      <c r="K735" s="38"/>
      <c r="L735" s="39"/>
      <c r="M735" s="194"/>
      <c r="N735" s="195"/>
      <c r="O735" s="77"/>
      <c r="P735" s="77"/>
      <c r="Q735" s="77"/>
      <c r="R735" s="77"/>
      <c r="S735" s="77"/>
      <c r="T735" s="7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T735" s="19" t="s">
        <v>279</v>
      </c>
      <c r="AU735" s="19" t="s">
        <v>89</v>
      </c>
    </row>
    <row r="736" s="13" customFormat="1">
      <c r="A736" s="13"/>
      <c r="B736" s="205"/>
      <c r="C736" s="13"/>
      <c r="D736" s="191" t="s">
        <v>519</v>
      </c>
      <c r="E736" s="206" t="s">
        <v>1</v>
      </c>
      <c r="F736" s="207" t="s">
        <v>1303</v>
      </c>
      <c r="G736" s="13"/>
      <c r="H736" s="208">
        <v>2.6760000000000002</v>
      </c>
      <c r="I736" s="209"/>
      <c r="J736" s="13"/>
      <c r="K736" s="13"/>
      <c r="L736" s="205"/>
      <c r="M736" s="210"/>
      <c r="N736" s="211"/>
      <c r="O736" s="211"/>
      <c r="P736" s="211"/>
      <c r="Q736" s="211"/>
      <c r="R736" s="211"/>
      <c r="S736" s="211"/>
      <c r="T736" s="212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06" t="s">
        <v>519</v>
      </c>
      <c r="AU736" s="206" t="s">
        <v>89</v>
      </c>
      <c r="AV736" s="13" t="s">
        <v>89</v>
      </c>
      <c r="AW736" s="13" t="s">
        <v>35</v>
      </c>
      <c r="AX736" s="13" t="s">
        <v>87</v>
      </c>
      <c r="AY736" s="206" t="s">
        <v>230</v>
      </c>
    </row>
    <row r="737" s="13" customFormat="1">
      <c r="A737" s="13"/>
      <c r="B737" s="205"/>
      <c r="C737" s="13"/>
      <c r="D737" s="191" t="s">
        <v>519</v>
      </c>
      <c r="E737" s="13"/>
      <c r="F737" s="207" t="s">
        <v>1304</v>
      </c>
      <c r="G737" s="13"/>
      <c r="H737" s="208">
        <v>2.7559999999999998</v>
      </c>
      <c r="I737" s="209"/>
      <c r="J737" s="13"/>
      <c r="K737" s="13"/>
      <c r="L737" s="205"/>
      <c r="M737" s="210"/>
      <c r="N737" s="211"/>
      <c r="O737" s="211"/>
      <c r="P737" s="211"/>
      <c r="Q737" s="211"/>
      <c r="R737" s="211"/>
      <c r="S737" s="211"/>
      <c r="T737" s="21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06" t="s">
        <v>519</v>
      </c>
      <c r="AU737" s="206" t="s">
        <v>89</v>
      </c>
      <c r="AV737" s="13" t="s">
        <v>89</v>
      </c>
      <c r="AW737" s="13" t="s">
        <v>3</v>
      </c>
      <c r="AX737" s="13" t="s">
        <v>87</v>
      </c>
      <c r="AY737" s="206" t="s">
        <v>230</v>
      </c>
    </row>
    <row r="738" s="2" customFormat="1" ht="21.75" customHeight="1">
      <c r="A738" s="38"/>
      <c r="B738" s="177"/>
      <c r="C738" s="178" t="s">
        <v>1305</v>
      </c>
      <c r="D738" s="178" t="s">
        <v>231</v>
      </c>
      <c r="E738" s="179" t="s">
        <v>1306</v>
      </c>
      <c r="F738" s="180" t="s">
        <v>1307</v>
      </c>
      <c r="G738" s="181" t="s">
        <v>543</v>
      </c>
      <c r="H738" s="182">
        <v>20</v>
      </c>
      <c r="I738" s="183"/>
      <c r="J738" s="184">
        <f>ROUND(I738*H738,2)</f>
        <v>0</v>
      </c>
      <c r="K738" s="180" t="s">
        <v>515</v>
      </c>
      <c r="L738" s="39"/>
      <c r="M738" s="185" t="s">
        <v>1</v>
      </c>
      <c r="N738" s="186" t="s">
        <v>44</v>
      </c>
      <c r="O738" s="77"/>
      <c r="P738" s="187">
        <f>O738*H738</f>
        <v>0</v>
      </c>
      <c r="Q738" s="187">
        <v>0.00060999999999999997</v>
      </c>
      <c r="R738" s="187">
        <f>Q738*H738</f>
        <v>0.012199999999999999</v>
      </c>
      <c r="S738" s="187">
        <v>0</v>
      </c>
      <c r="T738" s="188">
        <f>S738*H738</f>
        <v>0</v>
      </c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R738" s="189" t="s">
        <v>235</v>
      </c>
      <c r="AT738" s="189" t="s">
        <v>231</v>
      </c>
      <c r="AU738" s="189" t="s">
        <v>89</v>
      </c>
      <c r="AY738" s="19" t="s">
        <v>230</v>
      </c>
      <c r="BE738" s="190">
        <f>IF(N738="základní",J738,0)</f>
        <v>0</v>
      </c>
      <c r="BF738" s="190">
        <f>IF(N738="snížená",J738,0)</f>
        <v>0</v>
      </c>
      <c r="BG738" s="190">
        <f>IF(N738="zákl. přenesená",J738,0)</f>
        <v>0</v>
      </c>
      <c r="BH738" s="190">
        <f>IF(N738="sníž. přenesená",J738,0)</f>
        <v>0</v>
      </c>
      <c r="BI738" s="190">
        <f>IF(N738="nulová",J738,0)</f>
        <v>0</v>
      </c>
      <c r="BJ738" s="19" t="s">
        <v>87</v>
      </c>
      <c r="BK738" s="190">
        <f>ROUND(I738*H738,2)</f>
        <v>0</v>
      </c>
      <c r="BL738" s="19" t="s">
        <v>235</v>
      </c>
      <c r="BM738" s="189" t="s">
        <v>1308</v>
      </c>
    </row>
    <row r="739" s="2" customFormat="1">
      <c r="A739" s="38"/>
      <c r="B739" s="39"/>
      <c r="C739" s="38"/>
      <c r="D739" s="191" t="s">
        <v>237</v>
      </c>
      <c r="E739" s="38"/>
      <c r="F739" s="192" t="s">
        <v>1309</v>
      </c>
      <c r="G739" s="38"/>
      <c r="H739" s="38"/>
      <c r="I739" s="193"/>
      <c r="J739" s="38"/>
      <c r="K739" s="38"/>
      <c r="L739" s="39"/>
      <c r="M739" s="194"/>
      <c r="N739" s="195"/>
      <c r="O739" s="77"/>
      <c r="P739" s="77"/>
      <c r="Q739" s="77"/>
      <c r="R739" s="77"/>
      <c r="S739" s="77"/>
      <c r="T739" s="7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T739" s="19" t="s">
        <v>237</v>
      </c>
      <c r="AU739" s="19" t="s">
        <v>89</v>
      </c>
    </row>
    <row r="740" s="2" customFormat="1">
      <c r="A740" s="38"/>
      <c r="B740" s="39"/>
      <c r="C740" s="38"/>
      <c r="D740" s="199" t="s">
        <v>397</v>
      </c>
      <c r="E740" s="38"/>
      <c r="F740" s="200" t="s">
        <v>1310</v>
      </c>
      <c r="G740" s="38"/>
      <c r="H740" s="38"/>
      <c r="I740" s="193"/>
      <c r="J740" s="38"/>
      <c r="K740" s="38"/>
      <c r="L740" s="39"/>
      <c r="M740" s="194"/>
      <c r="N740" s="195"/>
      <c r="O740" s="77"/>
      <c r="P740" s="77"/>
      <c r="Q740" s="77"/>
      <c r="R740" s="77"/>
      <c r="S740" s="77"/>
      <c r="T740" s="7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T740" s="19" t="s">
        <v>397</v>
      </c>
      <c r="AU740" s="19" t="s">
        <v>89</v>
      </c>
    </row>
    <row r="741" s="2" customFormat="1">
      <c r="A741" s="38"/>
      <c r="B741" s="39"/>
      <c r="C741" s="38"/>
      <c r="D741" s="191" t="s">
        <v>279</v>
      </c>
      <c r="E741" s="38"/>
      <c r="F741" s="196" t="s">
        <v>1311</v>
      </c>
      <c r="G741" s="38"/>
      <c r="H741" s="38"/>
      <c r="I741" s="193"/>
      <c r="J741" s="38"/>
      <c r="K741" s="38"/>
      <c r="L741" s="39"/>
      <c r="M741" s="194"/>
      <c r="N741" s="195"/>
      <c r="O741" s="77"/>
      <c r="P741" s="77"/>
      <c r="Q741" s="77"/>
      <c r="R741" s="77"/>
      <c r="S741" s="77"/>
      <c r="T741" s="7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T741" s="19" t="s">
        <v>279</v>
      </c>
      <c r="AU741" s="19" t="s">
        <v>89</v>
      </c>
    </row>
    <row r="742" s="13" customFormat="1">
      <c r="A742" s="13"/>
      <c r="B742" s="205"/>
      <c r="C742" s="13"/>
      <c r="D742" s="191" t="s">
        <v>519</v>
      </c>
      <c r="E742" s="206" t="s">
        <v>1</v>
      </c>
      <c r="F742" s="207" t="s">
        <v>1312</v>
      </c>
      <c r="G742" s="13"/>
      <c r="H742" s="208">
        <v>20</v>
      </c>
      <c r="I742" s="209"/>
      <c r="J742" s="13"/>
      <c r="K742" s="13"/>
      <c r="L742" s="205"/>
      <c r="M742" s="210"/>
      <c r="N742" s="211"/>
      <c r="O742" s="211"/>
      <c r="P742" s="211"/>
      <c r="Q742" s="211"/>
      <c r="R742" s="211"/>
      <c r="S742" s="211"/>
      <c r="T742" s="212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06" t="s">
        <v>519</v>
      </c>
      <c r="AU742" s="206" t="s">
        <v>89</v>
      </c>
      <c r="AV742" s="13" t="s">
        <v>89</v>
      </c>
      <c r="AW742" s="13" t="s">
        <v>35</v>
      </c>
      <c r="AX742" s="13" t="s">
        <v>87</v>
      </c>
      <c r="AY742" s="206" t="s">
        <v>230</v>
      </c>
    </row>
    <row r="743" s="12" customFormat="1" ht="22.8" customHeight="1">
      <c r="A743" s="12"/>
      <c r="B743" s="166"/>
      <c r="C743" s="12"/>
      <c r="D743" s="167" t="s">
        <v>78</v>
      </c>
      <c r="E743" s="197" t="s">
        <v>1313</v>
      </c>
      <c r="F743" s="197" t="s">
        <v>1314</v>
      </c>
      <c r="G743" s="12"/>
      <c r="H743" s="12"/>
      <c r="I743" s="169"/>
      <c r="J743" s="198">
        <f>BK743</f>
        <v>0</v>
      </c>
      <c r="K743" s="12"/>
      <c r="L743" s="166"/>
      <c r="M743" s="171"/>
      <c r="N743" s="172"/>
      <c r="O743" s="172"/>
      <c r="P743" s="173">
        <f>SUM(P744:P775)</f>
        <v>0</v>
      </c>
      <c r="Q743" s="172"/>
      <c r="R743" s="173">
        <f>SUM(R744:R775)</f>
        <v>0</v>
      </c>
      <c r="S743" s="172"/>
      <c r="T743" s="174">
        <f>SUM(T744:T775)</f>
        <v>0</v>
      </c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R743" s="167" t="s">
        <v>87</v>
      </c>
      <c r="AT743" s="175" t="s">
        <v>78</v>
      </c>
      <c r="AU743" s="175" t="s">
        <v>87</v>
      </c>
      <c r="AY743" s="167" t="s">
        <v>230</v>
      </c>
      <c r="BK743" s="176">
        <f>SUM(BK744:BK775)</f>
        <v>0</v>
      </c>
    </row>
    <row r="744" s="2" customFormat="1" ht="16.5" customHeight="1">
      <c r="A744" s="38"/>
      <c r="B744" s="177"/>
      <c r="C744" s="178" t="s">
        <v>1315</v>
      </c>
      <c r="D744" s="178" t="s">
        <v>231</v>
      </c>
      <c r="E744" s="179" t="s">
        <v>1316</v>
      </c>
      <c r="F744" s="180" t="s">
        <v>1317</v>
      </c>
      <c r="G744" s="181" t="s">
        <v>748</v>
      </c>
      <c r="H744" s="182">
        <v>29.606000000000002</v>
      </c>
      <c r="I744" s="183"/>
      <c r="J744" s="184">
        <f>ROUND(I744*H744,2)</f>
        <v>0</v>
      </c>
      <c r="K744" s="180" t="s">
        <v>515</v>
      </c>
      <c r="L744" s="39"/>
      <c r="M744" s="185" t="s">
        <v>1</v>
      </c>
      <c r="N744" s="186" t="s">
        <v>44</v>
      </c>
      <c r="O744" s="77"/>
      <c r="P744" s="187">
        <f>O744*H744</f>
        <v>0</v>
      </c>
      <c r="Q744" s="187">
        <v>0</v>
      </c>
      <c r="R744" s="187">
        <f>Q744*H744</f>
        <v>0</v>
      </c>
      <c r="S744" s="187">
        <v>0</v>
      </c>
      <c r="T744" s="188">
        <f>S744*H744</f>
        <v>0</v>
      </c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R744" s="189" t="s">
        <v>235</v>
      </c>
      <c r="AT744" s="189" t="s">
        <v>231</v>
      </c>
      <c r="AU744" s="189" t="s">
        <v>89</v>
      </c>
      <c r="AY744" s="19" t="s">
        <v>230</v>
      </c>
      <c r="BE744" s="190">
        <f>IF(N744="základní",J744,0)</f>
        <v>0</v>
      </c>
      <c r="BF744" s="190">
        <f>IF(N744="snížená",J744,0)</f>
        <v>0</v>
      </c>
      <c r="BG744" s="190">
        <f>IF(N744="zákl. přenesená",J744,0)</f>
        <v>0</v>
      </c>
      <c r="BH744" s="190">
        <f>IF(N744="sníž. přenesená",J744,0)</f>
        <v>0</v>
      </c>
      <c r="BI744" s="190">
        <f>IF(N744="nulová",J744,0)</f>
        <v>0</v>
      </c>
      <c r="BJ744" s="19" t="s">
        <v>87</v>
      </c>
      <c r="BK744" s="190">
        <f>ROUND(I744*H744,2)</f>
        <v>0</v>
      </c>
      <c r="BL744" s="19" t="s">
        <v>235</v>
      </c>
      <c r="BM744" s="189" t="s">
        <v>1318</v>
      </c>
    </row>
    <row r="745" s="2" customFormat="1">
      <c r="A745" s="38"/>
      <c r="B745" s="39"/>
      <c r="C745" s="38"/>
      <c r="D745" s="191" t="s">
        <v>237</v>
      </c>
      <c r="E745" s="38"/>
      <c r="F745" s="192" t="s">
        <v>1319</v>
      </c>
      <c r="G745" s="38"/>
      <c r="H745" s="38"/>
      <c r="I745" s="193"/>
      <c r="J745" s="38"/>
      <c r="K745" s="38"/>
      <c r="L745" s="39"/>
      <c r="M745" s="194"/>
      <c r="N745" s="195"/>
      <c r="O745" s="77"/>
      <c r="P745" s="77"/>
      <c r="Q745" s="77"/>
      <c r="R745" s="77"/>
      <c r="S745" s="77"/>
      <c r="T745" s="7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T745" s="19" t="s">
        <v>237</v>
      </c>
      <c r="AU745" s="19" t="s">
        <v>89</v>
      </c>
    </row>
    <row r="746" s="2" customFormat="1">
      <c r="A746" s="38"/>
      <c r="B746" s="39"/>
      <c r="C746" s="38"/>
      <c r="D746" s="199" t="s">
        <v>397</v>
      </c>
      <c r="E746" s="38"/>
      <c r="F746" s="200" t="s">
        <v>1320</v>
      </c>
      <c r="G746" s="38"/>
      <c r="H746" s="38"/>
      <c r="I746" s="193"/>
      <c r="J746" s="38"/>
      <c r="K746" s="38"/>
      <c r="L746" s="39"/>
      <c r="M746" s="194"/>
      <c r="N746" s="195"/>
      <c r="O746" s="77"/>
      <c r="P746" s="77"/>
      <c r="Q746" s="77"/>
      <c r="R746" s="77"/>
      <c r="S746" s="77"/>
      <c r="T746" s="7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T746" s="19" t="s">
        <v>397</v>
      </c>
      <c r="AU746" s="19" t="s">
        <v>89</v>
      </c>
    </row>
    <row r="747" s="13" customFormat="1">
      <c r="A747" s="13"/>
      <c r="B747" s="205"/>
      <c r="C747" s="13"/>
      <c r="D747" s="191" t="s">
        <v>519</v>
      </c>
      <c r="E747" s="206" t="s">
        <v>1</v>
      </c>
      <c r="F747" s="207" t="s">
        <v>1321</v>
      </c>
      <c r="G747" s="13"/>
      <c r="H747" s="208">
        <v>29.606000000000002</v>
      </c>
      <c r="I747" s="209"/>
      <c r="J747" s="13"/>
      <c r="K747" s="13"/>
      <c r="L747" s="205"/>
      <c r="M747" s="210"/>
      <c r="N747" s="211"/>
      <c r="O747" s="211"/>
      <c r="P747" s="211"/>
      <c r="Q747" s="211"/>
      <c r="R747" s="211"/>
      <c r="S747" s="211"/>
      <c r="T747" s="212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06" t="s">
        <v>519</v>
      </c>
      <c r="AU747" s="206" t="s">
        <v>89</v>
      </c>
      <c r="AV747" s="13" t="s">
        <v>89</v>
      </c>
      <c r="AW747" s="13" t="s">
        <v>35</v>
      </c>
      <c r="AX747" s="13" t="s">
        <v>79</v>
      </c>
      <c r="AY747" s="206" t="s">
        <v>230</v>
      </c>
    </row>
    <row r="748" s="14" customFormat="1">
      <c r="A748" s="14"/>
      <c r="B748" s="213"/>
      <c r="C748" s="14"/>
      <c r="D748" s="191" t="s">
        <v>519</v>
      </c>
      <c r="E748" s="214" t="s">
        <v>1</v>
      </c>
      <c r="F748" s="215" t="s">
        <v>534</v>
      </c>
      <c r="G748" s="14"/>
      <c r="H748" s="216">
        <v>29.606000000000002</v>
      </c>
      <c r="I748" s="217"/>
      <c r="J748" s="14"/>
      <c r="K748" s="14"/>
      <c r="L748" s="213"/>
      <c r="M748" s="218"/>
      <c r="N748" s="219"/>
      <c r="O748" s="219"/>
      <c r="P748" s="219"/>
      <c r="Q748" s="219"/>
      <c r="R748" s="219"/>
      <c r="S748" s="219"/>
      <c r="T748" s="220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14" t="s">
        <v>519</v>
      </c>
      <c r="AU748" s="214" t="s">
        <v>89</v>
      </c>
      <c r="AV748" s="14" t="s">
        <v>235</v>
      </c>
      <c r="AW748" s="14" t="s">
        <v>35</v>
      </c>
      <c r="AX748" s="14" t="s">
        <v>87</v>
      </c>
      <c r="AY748" s="214" t="s">
        <v>230</v>
      </c>
    </row>
    <row r="749" s="2" customFormat="1" ht="16.5" customHeight="1">
      <c r="A749" s="38"/>
      <c r="B749" s="177"/>
      <c r="C749" s="178" t="s">
        <v>1322</v>
      </c>
      <c r="D749" s="178" t="s">
        <v>231</v>
      </c>
      <c r="E749" s="179" t="s">
        <v>1323</v>
      </c>
      <c r="F749" s="180" t="s">
        <v>1324</v>
      </c>
      <c r="G749" s="181" t="s">
        <v>748</v>
      </c>
      <c r="H749" s="182">
        <v>710.54399999999998</v>
      </c>
      <c r="I749" s="183"/>
      <c r="J749" s="184">
        <f>ROUND(I749*H749,2)</f>
        <v>0</v>
      </c>
      <c r="K749" s="180" t="s">
        <v>515</v>
      </c>
      <c r="L749" s="39"/>
      <c r="M749" s="185" t="s">
        <v>1</v>
      </c>
      <c r="N749" s="186" t="s">
        <v>44</v>
      </c>
      <c r="O749" s="77"/>
      <c r="P749" s="187">
        <f>O749*H749</f>
        <v>0</v>
      </c>
      <c r="Q749" s="187">
        <v>0</v>
      </c>
      <c r="R749" s="187">
        <f>Q749*H749</f>
        <v>0</v>
      </c>
      <c r="S749" s="187">
        <v>0</v>
      </c>
      <c r="T749" s="188">
        <f>S749*H749</f>
        <v>0</v>
      </c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R749" s="189" t="s">
        <v>235</v>
      </c>
      <c r="AT749" s="189" t="s">
        <v>231</v>
      </c>
      <c r="AU749" s="189" t="s">
        <v>89</v>
      </c>
      <c r="AY749" s="19" t="s">
        <v>230</v>
      </c>
      <c r="BE749" s="190">
        <f>IF(N749="základní",J749,0)</f>
        <v>0</v>
      </c>
      <c r="BF749" s="190">
        <f>IF(N749="snížená",J749,0)</f>
        <v>0</v>
      </c>
      <c r="BG749" s="190">
        <f>IF(N749="zákl. přenesená",J749,0)</f>
        <v>0</v>
      </c>
      <c r="BH749" s="190">
        <f>IF(N749="sníž. přenesená",J749,0)</f>
        <v>0</v>
      </c>
      <c r="BI749" s="190">
        <f>IF(N749="nulová",J749,0)</f>
        <v>0</v>
      </c>
      <c r="BJ749" s="19" t="s">
        <v>87</v>
      </c>
      <c r="BK749" s="190">
        <f>ROUND(I749*H749,2)</f>
        <v>0</v>
      </c>
      <c r="BL749" s="19" t="s">
        <v>235</v>
      </c>
      <c r="BM749" s="189" t="s">
        <v>1325</v>
      </c>
    </row>
    <row r="750" s="2" customFormat="1">
      <c r="A750" s="38"/>
      <c r="B750" s="39"/>
      <c r="C750" s="38"/>
      <c r="D750" s="191" t="s">
        <v>237</v>
      </c>
      <c r="E750" s="38"/>
      <c r="F750" s="192" t="s">
        <v>1326</v>
      </c>
      <c r="G750" s="38"/>
      <c r="H750" s="38"/>
      <c r="I750" s="193"/>
      <c r="J750" s="38"/>
      <c r="K750" s="38"/>
      <c r="L750" s="39"/>
      <c r="M750" s="194"/>
      <c r="N750" s="195"/>
      <c r="O750" s="77"/>
      <c r="P750" s="77"/>
      <c r="Q750" s="77"/>
      <c r="R750" s="77"/>
      <c r="S750" s="77"/>
      <c r="T750" s="7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T750" s="19" t="s">
        <v>237</v>
      </c>
      <c r="AU750" s="19" t="s">
        <v>89</v>
      </c>
    </row>
    <row r="751" s="2" customFormat="1">
      <c r="A751" s="38"/>
      <c r="B751" s="39"/>
      <c r="C751" s="38"/>
      <c r="D751" s="199" t="s">
        <v>397</v>
      </c>
      <c r="E751" s="38"/>
      <c r="F751" s="200" t="s">
        <v>1327</v>
      </c>
      <c r="G751" s="38"/>
      <c r="H751" s="38"/>
      <c r="I751" s="193"/>
      <c r="J751" s="38"/>
      <c r="K751" s="38"/>
      <c r="L751" s="39"/>
      <c r="M751" s="194"/>
      <c r="N751" s="195"/>
      <c r="O751" s="77"/>
      <c r="P751" s="77"/>
      <c r="Q751" s="77"/>
      <c r="R751" s="77"/>
      <c r="S751" s="77"/>
      <c r="T751" s="7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T751" s="19" t="s">
        <v>397</v>
      </c>
      <c r="AU751" s="19" t="s">
        <v>89</v>
      </c>
    </row>
    <row r="752" s="13" customFormat="1">
      <c r="A752" s="13"/>
      <c r="B752" s="205"/>
      <c r="C752" s="13"/>
      <c r="D752" s="191" t="s">
        <v>519</v>
      </c>
      <c r="E752" s="206" t="s">
        <v>1</v>
      </c>
      <c r="F752" s="207" t="s">
        <v>1328</v>
      </c>
      <c r="G752" s="13"/>
      <c r="H752" s="208">
        <v>710.54399999999998</v>
      </c>
      <c r="I752" s="209"/>
      <c r="J752" s="13"/>
      <c r="K752" s="13"/>
      <c r="L752" s="205"/>
      <c r="M752" s="210"/>
      <c r="N752" s="211"/>
      <c r="O752" s="211"/>
      <c r="P752" s="211"/>
      <c r="Q752" s="211"/>
      <c r="R752" s="211"/>
      <c r="S752" s="211"/>
      <c r="T752" s="212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06" t="s">
        <v>519</v>
      </c>
      <c r="AU752" s="206" t="s">
        <v>89</v>
      </c>
      <c r="AV752" s="13" t="s">
        <v>89</v>
      </c>
      <c r="AW752" s="13" t="s">
        <v>35</v>
      </c>
      <c r="AX752" s="13" t="s">
        <v>87</v>
      </c>
      <c r="AY752" s="206" t="s">
        <v>230</v>
      </c>
    </row>
    <row r="753" s="2" customFormat="1" ht="16.5" customHeight="1">
      <c r="A753" s="38"/>
      <c r="B753" s="177"/>
      <c r="C753" s="178" t="s">
        <v>1329</v>
      </c>
      <c r="D753" s="178" t="s">
        <v>231</v>
      </c>
      <c r="E753" s="179" t="s">
        <v>1330</v>
      </c>
      <c r="F753" s="180" t="s">
        <v>1331</v>
      </c>
      <c r="G753" s="181" t="s">
        <v>748</v>
      </c>
      <c r="H753" s="182">
        <v>40.627000000000002</v>
      </c>
      <c r="I753" s="183"/>
      <c r="J753" s="184">
        <f>ROUND(I753*H753,2)</f>
        <v>0</v>
      </c>
      <c r="K753" s="180" t="s">
        <v>515</v>
      </c>
      <c r="L753" s="39"/>
      <c r="M753" s="185" t="s">
        <v>1</v>
      </c>
      <c r="N753" s="186" t="s">
        <v>44</v>
      </c>
      <c r="O753" s="77"/>
      <c r="P753" s="187">
        <f>O753*H753</f>
        <v>0</v>
      </c>
      <c r="Q753" s="187">
        <v>0</v>
      </c>
      <c r="R753" s="187">
        <f>Q753*H753</f>
        <v>0</v>
      </c>
      <c r="S753" s="187">
        <v>0</v>
      </c>
      <c r="T753" s="188">
        <f>S753*H753</f>
        <v>0</v>
      </c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R753" s="189" t="s">
        <v>235</v>
      </c>
      <c r="AT753" s="189" t="s">
        <v>231</v>
      </c>
      <c r="AU753" s="189" t="s">
        <v>89</v>
      </c>
      <c r="AY753" s="19" t="s">
        <v>230</v>
      </c>
      <c r="BE753" s="190">
        <f>IF(N753="základní",J753,0)</f>
        <v>0</v>
      </c>
      <c r="BF753" s="190">
        <f>IF(N753="snížená",J753,0)</f>
        <v>0</v>
      </c>
      <c r="BG753" s="190">
        <f>IF(N753="zákl. přenesená",J753,0)</f>
        <v>0</v>
      </c>
      <c r="BH753" s="190">
        <f>IF(N753="sníž. přenesená",J753,0)</f>
        <v>0</v>
      </c>
      <c r="BI753" s="190">
        <f>IF(N753="nulová",J753,0)</f>
        <v>0</v>
      </c>
      <c r="BJ753" s="19" t="s">
        <v>87</v>
      </c>
      <c r="BK753" s="190">
        <f>ROUND(I753*H753,2)</f>
        <v>0</v>
      </c>
      <c r="BL753" s="19" t="s">
        <v>235</v>
      </c>
      <c r="BM753" s="189" t="s">
        <v>1332</v>
      </c>
    </row>
    <row r="754" s="2" customFormat="1">
      <c r="A754" s="38"/>
      <c r="B754" s="39"/>
      <c r="C754" s="38"/>
      <c r="D754" s="191" t="s">
        <v>237</v>
      </c>
      <c r="E754" s="38"/>
      <c r="F754" s="192" t="s">
        <v>1333</v>
      </c>
      <c r="G754" s="38"/>
      <c r="H754" s="38"/>
      <c r="I754" s="193"/>
      <c r="J754" s="38"/>
      <c r="K754" s="38"/>
      <c r="L754" s="39"/>
      <c r="M754" s="194"/>
      <c r="N754" s="195"/>
      <c r="O754" s="77"/>
      <c r="P754" s="77"/>
      <c r="Q754" s="77"/>
      <c r="R754" s="77"/>
      <c r="S754" s="77"/>
      <c r="T754" s="7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T754" s="19" t="s">
        <v>237</v>
      </c>
      <c r="AU754" s="19" t="s">
        <v>89</v>
      </c>
    </row>
    <row r="755" s="2" customFormat="1">
      <c r="A755" s="38"/>
      <c r="B755" s="39"/>
      <c r="C755" s="38"/>
      <c r="D755" s="199" t="s">
        <v>397</v>
      </c>
      <c r="E755" s="38"/>
      <c r="F755" s="200" t="s">
        <v>1334</v>
      </c>
      <c r="G755" s="38"/>
      <c r="H755" s="38"/>
      <c r="I755" s="193"/>
      <c r="J755" s="38"/>
      <c r="K755" s="38"/>
      <c r="L755" s="39"/>
      <c r="M755" s="194"/>
      <c r="N755" s="195"/>
      <c r="O755" s="77"/>
      <c r="P755" s="77"/>
      <c r="Q755" s="77"/>
      <c r="R755" s="77"/>
      <c r="S755" s="77"/>
      <c r="T755" s="7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T755" s="19" t="s">
        <v>397</v>
      </c>
      <c r="AU755" s="19" t="s">
        <v>89</v>
      </c>
    </row>
    <row r="756" s="13" customFormat="1">
      <c r="A756" s="13"/>
      <c r="B756" s="205"/>
      <c r="C756" s="13"/>
      <c r="D756" s="191" t="s">
        <v>519</v>
      </c>
      <c r="E756" s="206" t="s">
        <v>1</v>
      </c>
      <c r="F756" s="207" t="s">
        <v>1335</v>
      </c>
      <c r="G756" s="13"/>
      <c r="H756" s="208">
        <v>23.088000000000001</v>
      </c>
      <c r="I756" s="209"/>
      <c r="J756" s="13"/>
      <c r="K756" s="13"/>
      <c r="L756" s="205"/>
      <c r="M756" s="210"/>
      <c r="N756" s="211"/>
      <c r="O756" s="211"/>
      <c r="P756" s="211"/>
      <c r="Q756" s="211"/>
      <c r="R756" s="211"/>
      <c r="S756" s="211"/>
      <c r="T756" s="212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06" t="s">
        <v>519</v>
      </c>
      <c r="AU756" s="206" t="s">
        <v>89</v>
      </c>
      <c r="AV756" s="13" t="s">
        <v>89</v>
      </c>
      <c r="AW756" s="13" t="s">
        <v>35</v>
      </c>
      <c r="AX756" s="13" t="s">
        <v>79</v>
      </c>
      <c r="AY756" s="206" t="s">
        <v>230</v>
      </c>
    </row>
    <row r="757" s="13" customFormat="1">
      <c r="A757" s="13"/>
      <c r="B757" s="205"/>
      <c r="C757" s="13"/>
      <c r="D757" s="191" t="s">
        <v>519</v>
      </c>
      <c r="E757" s="206" t="s">
        <v>1</v>
      </c>
      <c r="F757" s="207" t="s">
        <v>1336</v>
      </c>
      <c r="G757" s="13"/>
      <c r="H757" s="208">
        <v>15.657</v>
      </c>
      <c r="I757" s="209"/>
      <c r="J757" s="13"/>
      <c r="K757" s="13"/>
      <c r="L757" s="205"/>
      <c r="M757" s="210"/>
      <c r="N757" s="211"/>
      <c r="O757" s="211"/>
      <c r="P757" s="211"/>
      <c r="Q757" s="211"/>
      <c r="R757" s="211"/>
      <c r="S757" s="211"/>
      <c r="T757" s="212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06" t="s">
        <v>519</v>
      </c>
      <c r="AU757" s="206" t="s">
        <v>89</v>
      </c>
      <c r="AV757" s="13" t="s">
        <v>89</v>
      </c>
      <c r="AW757" s="13" t="s">
        <v>35</v>
      </c>
      <c r="AX757" s="13" t="s">
        <v>79</v>
      </c>
      <c r="AY757" s="206" t="s">
        <v>230</v>
      </c>
    </row>
    <row r="758" s="13" customFormat="1">
      <c r="A758" s="13"/>
      <c r="B758" s="205"/>
      <c r="C758" s="13"/>
      <c r="D758" s="191" t="s">
        <v>519</v>
      </c>
      <c r="E758" s="206" t="s">
        <v>1</v>
      </c>
      <c r="F758" s="207" t="s">
        <v>1337</v>
      </c>
      <c r="G758" s="13"/>
      <c r="H758" s="208">
        <v>1.8819999999999999</v>
      </c>
      <c r="I758" s="209"/>
      <c r="J758" s="13"/>
      <c r="K758" s="13"/>
      <c r="L758" s="205"/>
      <c r="M758" s="210"/>
      <c r="N758" s="211"/>
      <c r="O758" s="211"/>
      <c r="P758" s="211"/>
      <c r="Q758" s="211"/>
      <c r="R758" s="211"/>
      <c r="S758" s="211"/>
      <c r="T758" s="212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06" t="s">
        <v>519</v>
      </c>
      <c r="AU758" s="206" t="s">
        <v>89</v>
      </c>
      <c r="AV758" s="13" t="s">
        <v>89</v>
      </c>
      <c r="AW758" s="13" t="s">
        <v>35</v>
      </c>
      <c r="AX758" s="13" t="s">
        <v>79</v>
      </c>
      <c r="AY758" s="206" t="s">
        <v>230</v>
      </c>
    </row>
    <row r="759" s="14" customFormat="1">
      <c r="A759" s="14"/>
      <c r="B759" s="213"/>
      <c r="C759" s="14"/>
      <c r="D759" s="191" t="s">
        <v>519</v>
      </c>
      <c r="E759" s="214" t="s">
        <v>1</v>
      </c>
      <c r="F759" s="215" t="s">
        <v>534</v>
      </c>
      <c r="G759" s="14"/>
      <c r="H759" s="216">
        <v>40.627000000000002</v>
      </c>
      <c r="I759" s="217"/>
      <c r="J759" s="14"/>
      <c r="K759" s="14"/>
      <c r="L759" s="213"/>
      <c r="M759" s="218"/>
      <c r="N759" s="219"/>
      <c r="O759" s="219"/>
      <c r="P759" s="219"/>
      <c r="Q759" s="219"/>
      <c r="R759" s="219"/>
      <c r="S759" s="219"/>
      <c r="T759" s="220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14" t="s">
        <v>519</v>
      </c>
      <c r="AU759" s="214" t="s">
        <v>89</v>
      </c>
      <c r="AV759" s="14" t="s">
        <v>235</v>
      </c>
      <c r="AW759" s="14" t="s">
        <v>35</v>
      </c>
      <c r="AX759" s="14" t="s">
        <v>87</v>
      </c>
      <c r="AY759" s="214" t="s">
        <v>230</v>
      </c>
    </row>
    <row r="760" s="2" customFormat="1" ht="16.5" customHeight="1">
      <c r="A760" s="38"/>
      <c r="B760" s="177"/>
      <c r="C760" s="178" t="s">
        <v>1338</v>
      </c>
      <c r="D760" s="178" t="s">
        <v>231</v>
      </c>
      <c r="E760" s="179" t="s">
        <v>1339</v>
      </c>
      <c r="F760" s="180" t="s">
        <v>1340</v>
      </c>
      <c r="G760" s="181" t="s">
        <v>748</v>
      </c>
      <c r="H760" s="182">
        <v>568.77800000000002</v>
      </c>
      <c r="I760" s="183"/>
      <c r="J760" s="184">
        <f>ROUND(I760*H760,2)</f>
        <v>0</v>
      </c>
      <c r="K760" s="180" t="s">
        <v>515</v>
      </c>
      <c r="L760" s="39"/>
      <c r="M760" s="185" t="s">
        <v>1</v>
      </c>
      <c r="N760" s="186" t="s">
        <v>44</v>
      </c>
      <c r="O760" s="77"/>
      <c r="P760" s="187">
        <f>O760*H760</f>
        <v>0</v>
      </c>
      <c r="Q760" s="187">
        <v>0</v>
      </c>
      <c r="R760" s="187">
        <f>Q760*H760</f>
        <v>0</v>
      </c>
      <c r="S760" s="187">
        <v>0</v>
      </c>
      <c r="T760" s="188">
        <f>S760*H760</f>
        <v>0</v>
      </c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R760" s="189" t="s">
        <v>235</v>
      </c>
      <c r="AT760" s="189" t="s">
        <v>231</v>
      </c>
      <c r="AU760" s="189" t="s">
        <v>89</v>
      </c>
      <c r="AY760" s="19" t="s">
        <v>230</v>
      </c>
      <c r="BE760" s="190">
        <f>IF(N760="základní",J760,0)</f>
        <v>0</v>
      </c>
      <c r="BF760" s="190">
        <f>IF(N760="snížená",J760,0)</f>
        <v>0</v>
      </c>
      <c r="BG760" s="190">
        <f>IF(N760="zákl. přenesená",J760,0)</f>
        <v>0</v>
      </c>
      <c r="BH760" s="190">
        <f>IF(N760="sníž. přenesená",J760,0)</f>
        <v>0</v>
      </c>
      <c r="BI760" s="190">
        <f>IF(N760="nulová",J760,0)</f>
        <v>0</v>
      </c>
      <c r="BJ760" s="19" t="s">
        <v>87</v>
      </c>
      <c r="BK760" s="190">
        <f>ROUND(I760*H760,2)</f>
        <v>0</v>
      </c>
      <c r="BL760" s="19" t="s">
        <v>235</v>
      </c>
      <c r="BM760" s="189" t="s">
        <v>1341</v>
      </c>
    </row>
    <row r="761" s="2" customFormat="1">
      <c r="A761" s="38"/>
      <c r="B761" s="39"/>
      <c r="C761" s="38"/>
      <c r="D761" s="191" t="s">
        <v>237</v>
      </c>
      <c r="E761" s="38"/>
      <c r="F761" s="192" t="s">
        <v>1342</v>
      </c>
      <c r="G761" s="38"/>
      <c r="H761" s="38"/>
      <c r="I761" s="193"/>
      <c r="J761" s="38"/>
      <c r="K761" s="38"/>
      <c r="L761" s="39"/>
      <c r="M761" s="194"/>
      <c r="N761" s="195"/>
      <c r="O761" s="77"/>
      <c r="P761" s="77"/>
      <c r="Q761" s="77"/>
      <c r="R761" s="77"/>
      <c r="S761" s="77"/>
      <c r="T761" s="7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T761" s="19" t="s">
        <v>237</v>
      </c>
      <c r="AU761" s="19" t="s">
        <v>89</v>
      </c>
    </row>
    <row r="762" s="2" customFormat="1">
      <c r="A762" s="38"/>
      <c r="B762" s="39"/>
      <c r="C762" s="38"/>
      <c r="D762" s="199" t="s">
        <v>397</v>
      </c>
      <c r="E762" s="38"/>
      <c r="F762" s="200" t="s">
        <v>1343</v>
      </c>
      <c r="G762" s="38"/>
      <c r="H762" s="38"/>
      <c r="I762" s="193"/>
      <c r="J762" s="38"/>
      <c r="K762" s="38"/>
      <c r="L762" s="39"/>
      <c r="M762" s="194"/>
      <c r="N762" s="195"/>
      <c r="O762" s="77"/>
      <c r="P762" s="77"/>
      <c r="Q762" s="77"/>
      <c r="R762" s="77"/>
      <c r="S762" s="77"/>
      <c r="T762" s="7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T762" s="19" t="s">
        <v>397</v>
      </c>
      <c r="AU762" s="19" t="s">
        <v>89</v>
      </c>
    </row>
    <row r="763" s="13" customFormat="1">
      <c r="A763" s="13"/>
      <c r="B763" s="205"/>
      <c r="C763" s="13"/>
      <c r="D763" s="191" t="s">
        <v>519</v>
      </c>
      <c r="E763" s="206" t="s">
        <v>1</v>
      </c>
      <c r="F763" s="207" t="s">
        <v>1344</v>
      </c>
      <c r="G763" s="13"/>
      <c r="H763" s="208">
        <v>568.77800000000002</v>
      </c>
      <c r="I763" s="209"/>
      <c r="J763" s="13"/>
      <c r="K763" s="13"/>
      <c r="L763" s="205"/>
      <c r="M763" s="210"/>
      <c r="N763" s="211"/>
      <c r="O763" s="211"/>
      <c r="P763" s="211"/>
      <c r="Q763" s="211"/>
      <c r="R763" s="211"/>
      <c r="S763" s="211"/>
      <c r="T763" s="21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06" t="s">
        <v>519</v>
      </c>
      <c r="AU763" s="206" t="s">
        <v>89</v>
      </c>
      <c r="AV763" s="13" t="s">
        <v>89</v>
      </c>
      <c r="AW763" s="13" t="s">
        <v>35</v>
      </c>
      <c r="AX763" s="13" t="s">
        <v>87</v>
      </c>
      <c r="AY763" s="206" t="s">
        <v>230</v>
      </c>
    </row>
    <row r="764" s="2" customFormat="1" ht="24.15" customHeight="1">
      <c r="A764" s="38"/>
      <c r="B764" s="177"/>
      <c r="C764" s="178" t="s">
        <v>1345</v>
      </c>
      <c r="D764" s="178" t="s">
        <v>231</v>
      </c>
      <c r="E764" s="179" t="s">
        <v>1346</v>
      </c>
      <c r="F764" s="180" t="s">
        <v>1347</v>
      </c>
      <c r="G764" s="181" t="s">
        <v>748</v>
      </c>
      <c r="H764" s="182">
        <v>40.627000000000002</v>
      </c>
      <c r="I764" s="183"/>
      <c r="J764" s="184">
        <f>ROUND(I764*H764,2)</f>
        <v>0</v>
      </c>
      <c r="K764" s="180" t="s">
        <v>515</v>
      </c>
      <c r="L764" s="39"/>
      <c r="M764" s="185" t="s">
        <v>1</v>
      </c>
      <c r="N764" s="186" t="s">
        <v>44</v>
      </c>
      <c r="O764" s="77"/>
      <c r="P764" s="187">
        <f>O764*H764</f>
        <v>0</v>
      </c>
      <c r="Q764" s="187">
        <v>0</v>
      </c>
      <c r="R764" s="187">
        <f>Q764*H764</f>
        <v>0</v>
      </c>
      <c r="S764" s="187">
        <v>0</v>
      </c>
      <c r="T764" s="188">
        <f>S764*H764</f>
        <v>0</v>
      </c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R764" s="189" t="s">
        <v>235</v>
      </c>
      <c r="AT764" s="189" t="s">
        <v>231</v>
      </c>
      <c r="AU764" s="189" t="s">
        <v>89</v>
      </c>
      <c r="AY764" s="19" t="s">
        <v>230</v>
      </c>
      <c r="BE764" s="190">
        <f>IF(N764="základní",J764,0)</f>
        <v>0</v>
      </c>
      <c r="BF764" s="190">
        <f>IF(N764="snížená",J764,0)</f>
        <v>0</v>
      </c>
      <c r="BG764" s="190">
        <f>IF(N764="zákl. přenesená",J764,0)</f>
        <v>0</v>
      </c>
      <c r="BH764" s="190">
        <f>IF(N764="sníž. přenesená",J764,0)</f>
        <v>0</v>
      </c>
      <c r="BI764" s="190">
        <f>IF(N764="nulová",J764,0)</f>
        <v>0</v>
      </c>
      <c r="BJ764" s="19" t="s">
        <v>87</v>
      </c>
      <c r="BK764" s="190">
        <f>ROUND(I764*H764,2)</f>
        <v>0</v>
      </c>
      <c r="BL764" s="19" t="s">
        <v>235</v>
      </c>
      <c r="BM764" s="189" t="s">
        <v>1348</v>
      </c>
    </row>
    <row r="765" s="2" customFormat="1">
      <c r="A765" s="38"/>
      <c r="B765" s="39"/>
      <c r="C765" s="38"/>
      <c r="D765" s="191" t="s">
        <v>237</v>
      </c>
      <c r="E765" s="38"/>
      <c r="F765" s="192" t="s">
        <v>1349</v>
      </c>
      <c r="G765" s="38"/>
      <c r="H765" s="38"/>
      <c r="I765" s="193"/>
      <c r="J765" s="38"/>
      <c r="K765" s="38"/>
      <c r="L765" s="39"/>
      <c r="M765" s="194"/>
      <c r="N765" s="195"/>
      <c r="O765" s="77"/>
      <c r="P765" s="77"/>
      <c r="Q765" s="77"/>
      <c r="R765" s="77"/>
      <c r="S765" s="77"/>
      <c r="T765" s="7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T765" s="19" t="s">
        <v>237</v>
      </c>
      <c r="AU765" s="19" t="s">
        <v>89</v>
      </c>
    </row>
    <row r="766" s="2" customFormat="1">
      <c r="A766" s="38"/>
      <c r="B766" s="39"/>
      <c r="C766" s="38"/>
      <c r="D766" s="199" t="s">
        <v>397</v>
      </c>
      <c r="E766" s="38"/>
      <c r="F766" s="200" t="s">
        <v>1350</v>
      </c>
      <c r="G766" s="38"/>
      <c r="H766" s="38"/>
      <c r="I766" s="193"/>
      <c r="J766" s="38"/>
      <c r="K766" s="38"/>
      <c r="L766" s="39"/>
      <c r="M766" s="194"/>
      <c r="N766" s="195"/>
      <c r="O766" s="77"/>
      <c r="P766" s="77"/>
      <c r="Q766" s="77"/>
      <c r="R766" s="77"/>
      <c r="S766" s="77"/>
      <c r="T766" s="7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T766" s="19" t="s">
        <v>397</v>
      </c>
      <c r="AU766" s="19" t="s">
        <v>89</v>
      </c>
    </row>
    <row r="767" s="13" customFormat="1">
      <c r="A767" s="13"/>
      <c r="B767" s="205"/>
      <c r="C767" s="13"/>
      <c r="D767" s="191" t="s">
        <v>519</v>
      </c>
      <c r="E767" s="206" t="s">
        <v>1</v>
      </c>
      <c r="F767" s="207" t="s">
        <v>1351</v>
      </c>
      <c r="G767" s="13"/>
      <c r="H767" s="208">
        <v>40.627000000000002</v>
      </c>
      <c r="I767" s="209"/>
      <c r="J767" s="13"/>
      <c r="K767" s="13"/>
      <c r="L767" s="205"/>
      <c r="M767" s="210"/>
      <c r="N767" s="211"/>
      <c r="O767" s="211"/>
      <c r="P767" s="211"/>
      <c r="Q767" s="211"/>
      <c r="R767" s="211"/>
      <c r="S767" s="211"/>
      <c r="T767" s="212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06" t="s">
        <v>519</v>
      </c>
      <c r="AU767" s="206" t="s">
        <v>89</v>
      </c>
      <c r="AV767" s="13" t="s">
        <v>89</v>
      </c>
      <c r="AW767" s="13" t="s">
        <v>35</v>
      </c>
      <c r="AX767" s="13" t="s">
        <v>87</v>
      </c>
      <c r="AY767" s="206" t="s">
        <v>230</v>
      </c>
    </row>
    <row r="768" s="2" customFormat="1" ht="24.15" customHeight="1">
      <c r="A768" s="38"/>
      <c r="B768" s="177"/>
      <c r="C768" s="178" t="s">
        <v>1352</v>
      </c>
      <c r="D768" s="178" t="s">
        <v>231</v>
      </c>
      <c r="E768" s="179" t="s">
        <v>1353</v>
      </c>
      <c r="F768" s="180" t="s">
        <v>1354</v>
      </c>
      <c r="G768" s="181" t="s">
        <v>748</v>
      </c>
      <c r="H768" s="182">
        <v>2580.808</v>
      </c>
      <c r="I768" s="183"/>
      <c r="J768" s="184">
        <f>ROUND(I768*H768,2)</f>
        <v>0</v>
      </c>
      <c r="K768" s="180" t="s">
        <v>515</v>
      </c>
      <c r="L768" s="39"/>
      <c r="M768" s="185" t="s">
        <v>1</v>
      </c>
      <c r="N768" s="186" t="s">
        <v>44</v>
      </c>
      <c r="O768" s="77"/>
      <c r="P768" s="187">
        <f>O768*H768</f>
        <v>0</v>
      </c>
      <c r="Q768" s="187">
        <v>0</v>
      </c>
      <c r="R768" s="187">
        <f>Q768*H768</f>
        <v>0</v>
      </c>
      <c r="S768" s="187">
        <v>0</v>
      </c>
      <c r="T768" s="188">
        <f>S768*H768</f>
        <v>0</v>
      </c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R768" s="189" t="s">
        <v>235</v>
      </c>
      <c r="AT768" s="189" t="s">
        <v>231</v>
      </c>
      <c r="AU768" s="189" t="s">
        <v>89</v>
      </c>
      <c r="AY768" s="19" t="s">
        <v>230</v>
      </c>
      <c r="BE768" s="190">
        <f>IF(N768="základní",J768,0)</f>
        <v>0</v>
      </c>
      <c r="BF768" s="190">
        <f>IF(N768="snížená",J768,0)</f>
        <v>0</v>
      </c>
      <c r="BG768" s="190">
        <f>IF(N768="zákl. přenesená",J768,0)</f>
        <v>0</v>
      </c>
      <c r="BH768" s="190">
        <f>IF(N768="sníž. přenesená",J768,0)</f>
        <v>0</v>
      </c>
      <c r="BI768" s="190">
        <f>IF(N768="nulová",J768,0)</f>
        <v>0</v>
      </c>
      <c r="BJ768" s="19" t="s">
        <v>87</v>
      </c>
      <c r="BK768" s="190">
        <f>ROUND(I768*H768,2)</f>
        <v>0</v>
      </c>
      <c r="BL768" s="19" t="s">
        <v>235</v>
      </c>
      <c r="BM768" s="189" t="s">
        <v>1355</v>
      </c>
    </row>
    <row r="769" s="2" customFormat="1">
      <c r="A769" s="38"/>
      <c r="B769" s="39"/>
      <c r="C769" s="38"/>
      <c r="D769" s="191" t="s">
        <v>237</v>
      </c>
      <c r="E769" s="38"/>
      <c r="F769" s="192" t="s">
        <v>1356</v>
      </c>
      <c r="G769" s="38"/>
      <c r="H769" s="38"/>
      <c r="I769" s="193"/>
      <c r="J769" s="38"/>
      <c r="K769" s="38"/>
      <c r="L769" s="39"/>
      <c r="M769" s="194"/>
      <c r="N769" s="195"/>
      <c r="O769" s="77"/>
      <c r="P769" s="77"/>
      <c r="Q769" s="77"/>
      <c r="R769" s="77"/>
      <c r="S769" s="77"/>
      <c r="T769" s="7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T769" s="19" t="s">
        <v>237</v>
      </c>
      <c r="AU769" s="19" t="s">
        <v>89</v>
      </c>
    </row>
    <row r="770" s="2" customFormat="1">
      <c r="A770" s="38"/>
      <c r="B770" s="39"/>
      <c r="C770" s="38"/>
      <c r="D770" s="199" t="s">
        <v>397</v>
      </c>
      <c r="E770" s="38"/>
      <c r="F770" s="200" t="s">
        <v>1357</v>
      </c>
      <c r="G770" s="38"/>
      <c r="H770" s="38"/>
      <c r="I770" s="193"/>
      <c r="J770" s="38"/>
      <c r="K770" s="38"/>
      <c r="L770" s="39"/>
      <c r="M770" s="194"/>
      <c r="N770" s="195"/>
      <c r="O770" s="77"/>
      <c r="P770" s="77"/>
      <c r="Q770" s="77"/>
      <c r="R770" s="77"/>
      <c r="S770" s="77"/>
      <c r="T770" s="7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T770" s="19" t="s">
        <v>397</v>
      </c>
      <c r="AU770" s="19" t="s">
        <v>89</v>
      </c>
    </row>
    <row r="771" s="13" customFormat="1">
      <c r="A771" s="13"/>
      <c r="B771" s="205"/>
      <c r="C771" s="13"/>
      <c r="D771" s="191" t="s">
        <v>519</v>
      </c>
      <c r="E771" s="206" t="s">
        <v>1</v>
      </c>
      <c r="F771" s="207" t="s">
        <v>1358</v>
      </c>
      <c r="G771" s="13"/>
      <c r="H771" s="208">
        <v>2580.808</v>
      </c>
      <c r="I771" s="209"/>
      <c r="J771" s="13"/>
      <c r="K771" s="13"/>
      <c r="L771" s="205"/>
      <c r="M771" s="210"/>
      <c r="N771" s="211"/>
      <c r="O771" s="211"/>
      <c r="P771" s="211"/>
      <c r="Q771" s="211"/>
      <c r="R771" s="211"/>
      <c r="S771" s="211"/>
      <c r="T771" s="212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06" t="s">
        <v>519</v>
      </c>
      <c r="AU771" s="206" t="s">
        <v>89</v>
      </c>
      <c r="AV771" s="13" t="s">
        <v>89</v>
      </c>
      <c r="AW771" s="13" t="s">
        <v>35</v>
      </c>
      <c r="AX771" s="13" t="s">
        <v>87</v>
      </c>
      <c r="AY771" s="206" t="s">
        <v>230</v>
      </c>
    </row>
    <row r="772" s="2" customFormat="1" ht="24.15" customHeight="1">
      <c r="A772" s="38"/>
      <c r="B772" s="177"/>
      <c r="C772" s="178" t="s">
        <v>1359</v>
      </c>
      <c r="D772" s="178" t="s">
        <v>231</v>
      </c>
      <c r="E772" s="179" t="s">
        <v>1360</v>
      </c>
      <c r="F772" s="180" t="s">
        <v>1361</v>
      </c>
      <c r="G772" s="181" t="s">
        <v>748</v>
      </c>
      <c r="H772" s="182">
        <v>29.606000000000002</v>
      </c>
      <c r="I772" s="183"/>
      <c r="J772" s="184">
        <f>ROUND(I772*H772,2)</f>
        <v>0</v>
      </c>
      <c r="K772" s="180" t="s">
        <v>515</v>
      </c>
      <c r="L772" s="39"/>
      <c r="M772" s="185" t="s">
        <v>1</v>
      </c>
      <c r="N772" s="186" t="s">
        <v>44</v>
      </c>
      <c r="O772" s="77"/>
      <c r="P772" s="187">
        <f>O772*H772</f>
        <v>0</v>
      </c>
      <c r="Q772" s="187">
        <v>0</v>
      </c>
      <c r="R772" s="187">
        <f>Q772*H772</f>
        <v>0</v>
      </c>
      <c r="S772" s="187">
        <v>0</v>
      </c>
      <c r="T772" s="188">
        <f>S772*H772</f>
        <v>0</v>
      </c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R772" s="189" t="s">
        <v>235</v>
      </c>
      <c r="AT772" s="189" t="s">
        <v>231</v>
      </c>
      <c r="AU772" s="189" t="s">
        <v>89</v>
      </c>
      <c r="AY772" s="19" t="s">
        <v>230</v>
      </c>
      <c r="BE772" s="190">
        <f>IF(N772="základní",J772,0)</f>
        <v>0</v>
      </c>
      <c r="BF772" s="190">
        <f>IF(N772="snížená",J772,0)</f>
        <v>0</v>
      </c>
      <c r="BG772" s="190">
        <f>IF(N772="zákl. přenesená",J772,0)</f>
        <v>0</v>
      </c>
      <c r="BH772" s="190">
        <f>IF(N772="sníž. přenesená",J772,0)</f>
        <v>0</v>
      </c>
      <c r="BI772" s="190">
        <f>IF(N772="nulová",J772,0)</f>
        <v>0</v>
      </c>
      <c r="BJ772" s="19" t="s">
        <v>87</v>
      </c>
      <c r="BK772" s="190">
        <f>ROUND(I772*H772,2)</f>
        <v>0</v>
      </c>
      <c r="BL772" s="19" t="s">
        <v>235</v>
      </c>
      <c r="BM772" s="189" t="s">
        <v>1362</v>
      </c>
    </row>
    <row r="773" s="2" customFormat="1">
      <c r="A773" s="38"/>
      <c r="B773" s="39"/>
      <c r="C773" s="38"/>
      <c r="D773" s="191" t="s">
        <v>237</v>
      </c>
      <c r="E773" s="38"/>
      <c r="F773" s="192" t="s">
        <v>1363</v>
      </c>
      <c r="G773" s="38"/>
      <c r="H773" s="38"/>
      <c r="I773" s="193"/>
      <c r="J773" s="38"/>
      <c r="K773" s="38"/>
      <c r="L773" s="39"/>
      <c r="M773" s="194"/>
      <c r="N773" s="195"/>
      <c r="O773" s="77"/>
      <c r="P773" s="77"/>
      <c r="Q773" s="77"/>
      <c r="R773" s="77"/>
      <c r="S773" s="77"/>
      <c r="T773" s="7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T773" s="19" t="s">
        <v>237</v>
      </c>
      <c r="AU773" s="19" t="s">
        <v>89</v>
      </c>
    </row>
    <row r="774" s="2" customFormat="1">
      <c r="A774" s="38"/>
      <c r="B774" s="39"/>
      <c r="C774" s="38"/>
      <c r="D774" s="199" t="s">
        <v>397</v>
      </c>
      <c r="E774" s="38"/>
      <c r="F774" s="200" t="s">
        <v>1364</v>
      </c>
      <c r="G774" s="38"/>
      <c r="H774" s="38"/>
      <c r="I774" s="193"/>
      <c r="J774" s="38"/>
      <c r="K774" s="38"/>
      <c r="L774" s="39"/>
      <c r="M774" s="194"/>
      <c r="N774" s="195"/>
      <c r="O774" s="77"/>
      <c r="P774" s="77"/>
      <c r="Q774" s="77"/>
      <c r="R774" s="77"/>
      <c r="S774" s="77"/>
      <c r="T774" s="7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T774" s="19" t="s">
        <v>397</v>
      </c>
      <c r="AU774" s="19" t="s">
        <v>89</v>
      </c>
    </row>
    <row r="775" s="13" customFormat="1">
      <c r="A775" s="13"/>
      <c r="B775" s="205"/>
      <c r="C775" s="13"/>
      <c r="D775" s="191" t="s">
        <v>519</v>
      </c>
      <c r="E775" s="206" t="s">
        <v>1</v>
      </c>
      <c r="F775" s="207" t="s">
        <v>1365</v>
      </c>
      <c r="G775" s="13"/>
      <c r="H775" s="208">
        <v>29.606000000000002</v>
      </c>
      <c r="I775" s="209"/>
      <c r="J775" s="13"/>
      <c r="K775" s="13"/>
      <c r="L775" s="205"/>
      <c r="M775" s="210"/>
      <c r="N775" s="211"/>
      <c r="O775" s="211"/>
      <c r="P775" s="211"/>
      <c r="Q775" s="211"/>
      <c r="R775" s="211"/>
      <c r="S775" s="211"/>
      <c r="T775" s="21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06" t="s">
        <v>519</v>
      </c>
      <c r="AU775" s="206" t="s">
        <v>89</v>
      </c>
      <c r="AV775" s="13" t="s">
        <v>89</v>
      </c>
      <c r="AW775" s="13" t="s">
        <v>35</v>
      </c>
      <c r="AX775" s="13" t="s">
        <v>87</v>
      </c>
      <c r="AY775" s="206" t="s">
        <v>230</v>
      </c>
    </row>
    <row r="776" s="12" customFormat="1" ht="22.8" customHeight="1">
      <c r="A776" s="12"/>
      <c r="B776" s="166"/>
      <c r="C776" s="12"/>
      <c r="D776" s="167" t="s">
        <v>78</v>
      </c>
      <c r="E776" s="197" t="s">
        <v>1366</v>
      </c>
      <c r="F776" s="197" t="s">
        <v>1367</v>
      </c>
      <c r="G776" s="12"/>
      <c r="H776" s="12"/>
      <c r="I776" s="169"/>
      <c r="J776" s="198">
        <f>BK776</f>
        <v>0</v>
      </c>
      <c r="K776" s="12"/>
      <c r="L776" s="166"/>
      <c r="M776" s="171"/>
      <c r="N776" s="172"/>
      <c r="O776" s="172"/>
      <c r="P776" s="173">
        <f>SUM(P777:P779)</f>
        <v>0</v>
      </c>
      <c r="Q776" s="172"/>
      <c r="R776" s="173">
        <f>SUM(R777:R779)</f>
        <v>0</v>
      </c>
      <c r="S776" s="172"/>
      <c r="T776" s="174">
        <f>SUM(T777:T779)</f>
        <v>0</v>
      </c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R776" s="167" t="s">
        <v>87</v>
      </c>
      <c r="AT776" s="175" t="s">
        <v>78</v>
      </c>
      <c r="AU776" s="175" t="s">
        <v>87</v>
      </c>
      <c r="AY776" s="167" t="s">
        <v>230</v>
      </c>
      <c r="BK776" s="176">
        <f>SUM(BK777:BK779)</f>
        <v>0</v>
      </c>
    </row>
    <row r="777" s="2" customFormat="1" ht="21.75" customHeight="1">
      <c r="A777" s="38"/>
      <c r="B777" s="177"/>
      <c r="C777" s="178" t="s">
        <v>1368</v>
      </c>
      <c r="D777" s="178" t="s">
        <v>231</v>
      </c>
      <c r="E777" s="179" t="s">
        <v>1369</v>
      </c>
      <c r="F777" s="180" t="s">
        <v>1370</v>
      </c>
      <c r="G777" s="181" t="s">
        <v>748</v>
      </c>
      <c r="H777" s="182">
        <v>1037.518</v>
      </c>
      <c r="I777" s="183"/>
      <c r="J777" s="184">
        <f>ROUND(I777*H777,2)</f>
        <v>0</v>
      </c>
      <c r="K777" s="180" t="s">
        <v>515</v>
      </c>
      <c r="L777" s="39"/>
      <c r="M777" s="185" t="s">
        <v>1</v>
      </c>
      <c r="N777" s="186" t="s">
        <v>44</v>
      </c>
      <c r="O777" s="77"/>
      <c r="P777" s="187">
        <f>O777*H777</f>
        <v>0</v>
      </c>
      <c r="Q777" s="187">
        <v>0</v>
      </c>
      <c r="R777" s="187">
        <f>Q777*H777</f>
        <v>0</v>
      </c>
      <c r="S777" s="187">
        <v>0</v>
      </c>
      <c r="T777" s="188">
        <f>S777*H777</f>
        <v>0</v>
      </c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R777" s="189" t="s">
        <v>235</v>
      </c>
      <c r="AT777" s="189" t="s">
        <v>231</v>
      </c>
      <c r="AU777" s="189" t="s">
        <v>89</v>
      </c>
      <c r="AY777" s="19" t="s">
        <v>230</v>
      </c>
      <c r="BE777" s="190">
        <f>IF(N777="základní",J777,0)</f>
        <v>0</v>
      </c>
      <c r="BF777" s="190">
        <f>IF(N777="snížená",J777,0)</f>
        <v>0</v>
      </c>
      <c r="BG777" s="190">
        <f>IF(N777="zákl. přenesená",J777,0)</f>
        <v>0</v>
      </c>
      <c r="BH777" s="190">
        <f>IF(N777="sníž. přenesená",J777,0)</f>
        <v>0</v>
      </c>
      <c r="BI777" s="190">
        <f>IF(N777="nulová",J777,0)</f>
        <v>0</v>
      </c>
      <c r="BJ777" s="19" t="s">
        <v>87</v>
      </c>
      <c r="BK777" s="190">
        <f>ROUND(I777*H777,2)</f>
        <v>0</v>
      </c>
      <c r="BL777" s="19" t="s">
        <v>235</v>
      </c>
      <c r="BM777" s="189" t="s">
        <v>1371</v>
      </c>
    </row>
    <row r="778" s="2" customFormat="1">
      <c r="A778" s="38"/>
      <c r="B778" s="39"/>
      <c r="C778" s="38"/>
      <c r="D778" s="191" t="s">
        <v>237</v>
      </c>
      <c r="E778" s="38"/>
      <c r="F778" s="192" t="s">
        <v>1372</v>
      </c>
      <c r="G778" s="38"/>
      <c r="H778" s="38"/>
      <c r="I778" s="193"/>
      <c r="J778" s="38"/>
      <c r="K778" s="38"/>
      <c r="L778" s="39"/>
      <c r="M778" s="194"/>
      <c r="N778" s="195"/>
      <c r="O778" s="77"/>
      <c r="P778" s="77"/>
      <c r="Q778" s="77"/>
      <c r="R778" s="77"/>
      <c r="S778" s="77"/>
      <c r="T778" s="7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T778" s="19" t="s">
        <v>237</v>
      </c>
      <c r="AU778" s="19" t="s">
        <v>89</v>
      </c>
    </row>
    <row r="779" s="2" customFormat="1">
      <c r="A779" s="38"/>
      <c r="B779" s="39"/>
      <c r="C779" s="38"/>
      <c r="D779" s="199" t="s">
        <v>397</v>
      </c>
      <c r="E779" s="38"/>
      <c r="F779" s="200" t="s">
        <v>1373</v>
      </c>
      <c r="G779" s="38"/>
      <c r="H779" s="38"/>
      <c r="I779" s="193"/>
      <c r="J779" s="38"/>
      <c r="K779" s="38"/>
      <c r="L779" s="39"/>
      <c r="M779" s="201"/>
      <c r="N779" s="202"/>
      <c r="O779" s="203"/>
      <c r="P779" s="203"/>
      <c r="Q779" s="203"/>
      <c r="R779" s="203"/>
      <c r="S779" s="203"/>
      <c r="T779" s="204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T779" s="19" t="s">
        <v>397</v>
      </c>
      <c r="AU779" s="19" t="s">
        <v>89</v>
      </c>
    </row>
    <row r="780" s="2" customFormat="1" ht="6.96" customHeight="1">
      <c r="A780" s="38"/>
      <c r="B780" s="60"/>
      <c r="C780" s="61"/>
      <c r="D780" s="61"/>
      <c r="E780" s="61"/>
      <c r="F780" s="61"/>
      <c r="G780" s="61"/>
      <c r="H780" s="61"/>
      <c r="I780" s="61"/>
      <c r="J780" s="61"/>
      <c r="K780" s="61"/>
      <c r="L780" s="39"/>
      <c r="M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</row>
  </sheetData>
  <autoFilter ref="C125:K779"/>
  <mergeCells count="9">
    <mergeCell ref="E7:H7"/>
    <mergeCell ref="E9:H9"/>
    <mergeCell ref="E18:H18"/>
    <mergeCell ref="E27:H27"/>
    <mergeCell ref="E85:H85"/>
    <mergeCell ref="E87:H87"/>
    <mergeCell ref="E116:H116"/>
    <mergeCell ref="E118:H118"/>
    <mergeCell ref="L2:V2"/>
  </mergeCells>
  <hyperlinks>
    <hyperlink ref="F131" r:id="rId1" display="https://podminky.urs.cz/item/CS_URS_2025_02/111301111"/>
    <hyperlink ref="F135" r:id="rId2" display="https://podminky.urs.cz/item/CS_URS_2025_02/113106144"/>
    <hyperlink ref="F139" r:id="rId3" display="https://podminky.urs.cz/item/CS_URS_2025_02/113154522"/>
    <hyperlink ref="F145" r:id="rId4" display="https://podminky.urs.cz/item/CS_URS_2025_02/113154525"/>
    <hyperlink ref="F151" r:id="rId5" display="https://podminky.urs.cz/item/CS_URS_2025_02/113202111"/>
    <hyperlink ref="F156" r:id="rId6" display="https://podminky.urs.cz/item/CS_URS_2025_02/113204111"/>
    <hyperlink ref="F160" r:id="rId7" display="https://podminky.urs.cz/item/CS_URS_2025_02/121151123"/>
    <hyperlink ref="F170" r:id="rId8" display="https://podminky.urs.cz/item/CS_URS_2025_02/121151125"/>
    <hyperlink ref="F180" r:id="rId9" display="https://podminky.urs.cz/item/CS_URS_2025_02/122151402"/>
    <hyperlink ref="F190" r:id="rId10" display="https://podminky.urs.cz/item/CS_URS_2025_02/122252205"/>
    <hyperlink ref="F200" r:id="rId11" display="https://podminky.urs.cz/item/CS_URS_2025_02/122452204"/>
    <hyperlink ref="F208" r:id="rId12" display="https://podminky.urs.cz/item/CS_URS_2025_02/122552204"/>
    <hyperlink ref="F216" r:id="rId13" display="https://podminky.urs.cz/item/CS_URS_2025_02/131251100"/>
    <hyperlink ref="F222" r:id="rId14" display="https://podminky.urs.cz/item/CS_URS_2025_02/131451100"/>
    <hyperlink ref="F228" r:id="rId15" display="https://podminky.urs.cz/item/CS_URS_2025_02/131551101"/>
    <hyperlink ref="F234" r:id="rId16" display="https://podminky.urs.cz/item/CS_URS_2025_02/132254201"/>
    <hyperlink ref="F238" r:id="rId17" display="https://podminky.urs.cz/item/CS_URS_2025_02/132454201"/>
    <hyperlink ref="F242" r:id="rId18" display="https://podminky.urs.cz/item/CS_URS_2025_02/132554201"/>
    <hyperlink ref="F246" r:id="rId19" display="https://podminky.urs.cz/item/CS_URS_2025_02/151101101"/>
    <hyperlink ref="F250" r:id="rId20" display="https://podminky.urs.cz/item/CS_URS_2025_02/151101111"/>
    <hyperlink ref="F254" r:id="rId21" display="https://podminky.urs.cz/item/CS_URS_2025_02/151811131"/>
    <hyperlink ref="F258" r:id="rId22" display="https://podminky.urs.cz/item/CS_URS_2025_02/151811231"/>
    <hyperlink ref="F262" r:id="rId23" display="https://podminky.urs.cz/item/CS_URS_2025_02/162351104"/>
    <hyperlink ref="F272" r:id="rId24" display="https://podminky.urs.cz/item/CS_URS_2025_02/162751117"/>
    <hyperlink ref="F280" r:id="rId25" display="https://podminky.urs.cz/item/CS_URS_2025_02/162751119"/>
    <hyperlink ref="F284" r:id="rId26" display="https://podminky.urs.cz/item/CS_URS_2025_02/162751137"/>
    <hyperlink ref="F292" r:id="rId27" display="https://podminky.urs.cz/item/CS_URS_2025_02/162751139"/>
    <hyperlink ref="F296" r:id="rId28" display="https://podminky.urs.cz/item/CS_URS_2025_02/162751157"/>
    <hyperlink ref="F304" r:id="rId29" display="https://podminky.urs.cz/item/CS_URS_2025_02/162751159"/>
    <hyperlink ref="F308" r:id="rId30" display="https://podminky.urs.cz/item/CS_URS_2025_02/171152111"/>
    <hyperlink ref="F323" r:id="rId31" display="https://podminky.urs.cz/item/CS_URS_2025_02/171152112"/>
    <hyperlink ref="F333" r:id="rId32" display="https://podminky.urs.cz/item/CS_URS_2025_02/171251201"/>
    <hyperlink ref="F340" r:id="rId33" display="https://podminky.urs.cz/item/CS_URS_2025_02/174151101"/>
    <hyperlink ref="F358" r:id="rId34" display="https://podminky.urs.cz/item/CS_URS_2025_02/175151101"/>
    <hyperlink ref="F364" r:id="rId35" display="https://podminky.urs.cz/item/CS_URS_2025_02/181252305"/>
    <hyperlink ref="F368" r:id="rId36" display="https://podminky.urs.cz/item/CS_URS_2025_02/181351103"/>
    <hyperlink ref="F378" r:id="rId37" display="https://podminky.urs.cz/item/CS_URS_2025_02/181351113"/>
    <hyperlink ref="F382" r:id="rId38" display="https://podminky.urs.cz/item/CS_URS_2025_02/181411131"/>
    <hyperlink ref="F390" r:id="rId39" display="https://podminky.urs.cz/item/CS_URS_2025_02/213141111"/>
    <hyperlink ref="F403" r:id="rId40" display="https://podminky.urs.cz/item/CS_URS_2025_02/451573111"/>
    <hyperlink ref="F407" r:id="rId41" display="https://podminky.urs.cz/item/CS_URS_2025_02/452112112"/>
    <hyperlink ref="F414" r:id="rId42" display="https://podminky.urs.cz/item/CS_URS_2025_02/564762111"/>
    <hyperlink ref="F420" r:id="rId43" display="https://podminky.urs.cz/item/CS_URS_2025_02/564831111"/>
    <hyperlink ref="F424" r:id="rId44" display="https://podminky.urs.cz/item/CS_URS_2025_02/564851013"/>
    <hyperlink ref="F428" r:id="rId45" display="https://podminky.urs.cz/item/CS_URS_2025_02/564851111"/>
    <hyperlink ref="F437" r:id="rId46" display="https://podminky.urs.cz/item/CS_URS_2025_02/564861111"/>
    <hyperlink ref="F444" r:id="rId47" display="https://podminky.urs.cz/item/CS_URS_2025_02/564871011"/>
    <hyperlink ref="F451" r:id="rId48" display="https://podminky.urs.cz/item/CS_URS_2025_02/564911511"/>
    <hyperlink ref="F455" r:id="rId49" display="https://podminky.urs.cz/item/CS_URS_2025_02/565155011"/>
    <hyperlink ref="F461" r:id="rId50" display="https://podminky.urs.cz/item/CS_URS_2025_02/573191111"/>
    <hyperlink ref="F467" r:id="rId51" display="https://podminky.urs.cz/item/CS_URS_2025_02/573231106"/>
    <hyperlink ref="F471" r:id="rId52" display="https://podminky.urs.cz/item/CS_URS_2025_02/573231109"/>
    <hyperlink ref="F477" r:id="rId53" display="https://podminky.urs.cz/item/CS_URS_2025_02/577134211"/>
    <hyperlink ref="F483" r:id="rId54" display="https://podminky.urs.cz/item/CS_URS_2025_02/577144211"/>
    <hyperlink ref="F487" r:id="rId55" display="https://podminky.urs.cz/item/CS_URS_2025_02/589116112"/>
    <hyperlink ref="F491" r:id="rId56" display="https://podminky.urs.cz/item/CS_URS_2025_02/596211113"/>
    <hyperlink ref="F504" r:id="rId57" display="https://podminky.urs.cz/item/CS_URS_2025_02/596212210"/>
    <hyperlink ref="F528" r:id="rId58" display="https://podminky.urs.cz/item/CS_URS_2025_02/596212312"/>
    <hyperlink ref="F536" r:id="rId59" display="https://podminky.urs.cz/item/CS_URS_2025_02/596412111"/>
    <hyperlink ref="F547" r:id="rId60" display="https://podminky.urs.cz/item/CS_URS_2025_02/631311123"/>
    <hyperlink ref="F552" r:id="rId61" display="https://podminky.urs.cz/item/CS_URS_2025_02/871310320"/>
    <hyperlink ref="F559" r:id="rId62" display="https://podminky.urs.cz/item/CS_URS_2025_02/877310310"/>
    <hyperlink ref="F573" r:id="rId63" display="https://podminky.urs.cz/item/CS_URS_2025_02/890411851"/>
    <hyperlink ref="F577" r:id="rId64" display="https://podminky.urs.cz/item/CS_URS_2025_02/895941342"/>
    <hyperlink ref="F583" r:id="rId65" display="https://podminky.urs.cz/item/CS_URS_2025_02/895941351"/>
    <hyperlink ref="F591" r:id="rId66" display="https://podminky.urs.cz/item/CS_URS_2025_02/895941362"/>
    <hyperlink ref="F599" r:id="rId67" display="https://podminky.urs.cz/item/CS_URS_2025_02/895941367"/>
    <hyperlink ref="F605" r:id="rId68" display="https://podminky.urs.cz/item/CS_URS_2025_02/899202211"/>
    <hyperlink ref="F610" r:id="rId69" display="https://podminky.urs.cz/item/CS_URS_2025_02/899204112"/>
    <hyperlink ref="F619" r:id="rId70" display="https://podminky.urs.cz/item/CS_URS_2025_02/914111111"/>
    <hyperlink ref="F649" r:id="rId71" display="https://podminky.urs.cz/item/CS_URS_2025_02/914511112"/>
    <hyperlink ref="F655" r:id="rId72" display="https://podminky.urs.cz/item/CS_URS_2025_02/915231111"/>
    <hyperlink ref="F662" r:id="rId73" display="https://podminky.urs.cz/item/CS_URS_2025_02/915621111"/>
    <hyperlink ref="F666" r:id="rId74" display="https://podminky.urs.cz/item/CS_URS_2025_02/916111123"/>
    <hyperlink ref="F673" r:id="rId75" display="https://podminky.urs.cz/item/CS_URS_2025_02/916131213"/>
    <hyperlink ref="F703" r:id="rId76" display="https://podminky.urs.cz/item/CS_URS_2025_02/916231213"/>
    <hyperlink ref="F725" r:id="rId77" display="https://podminky.urs.cz/item/CS_URS_2025_02/916371215"/>
    <hyperlink ref="F740" r:id="rId78" display="https://podminky.urs.cz/item/CS_URS_2025_02/919732211"/>
    <hyperlink ref="F746" r:id="rId79" display="https://podminky.urs.cz/item/CS_URS_2025_02/997221551"/>
    <hyperlink ref="F751" r:id="rId80" display="https://podminky.urs.cz/item/CS_URS_2025_02/997221559"/>
    <hyperlink ref="F755" r:id="rId81" display="https://podminky.urs.cz/item/CS_URS_2025_02/997221561"/>
    <hyperlink ref="F762" r:id="rId82" display="https://podminky.urs.cz/item/CS_URS_2025_02/997221569"/>
    <hyperlink ref="F766" r:id="rId83" display="https://podminky.urs.cz/item/CS_URS_2025_02/997221861"/>
    <hyperlink ref="F770" r:id="rId84" display="https://podminky.urs.cz/item/CS_URS_2025_02/997221873"/>
    <hyperlink ref="F774" r:id="rId85" display="https://podminky.urs.cz/item/CS_URS_2025_02/997221875"/>
    <hyperlink ref="F779" r:id="rId86" display="https://podminky.urs.cz/item/CS_URS_2025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87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4684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4766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ROUND(J124,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ROUND((SUM(BE124:BE249)),  2)</f>
        <v>0</v>
      </c>
      <c r="G35" s="38"/>
      <c r="H35" s="38"/>
      <c r="I35" s="136">
        <v>0.20999999999999999</v>
      </c>
      <c r="J35" s="135">
        <f>ROUND(((SUM(BE124:BE249))*I35),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ROUND((SUM(BF124:BF249)),  2)</f>
        <v>0</v>
      </c>
      <c r="G36" s="38"/>
      <c r="H36" s="38"/>
      <c r="I36" s="136">
        <v>0.12</v>
      </c>
      <c r="J36" s="135">
        <f>ROUND(((SUM(BF124:BF249))*I36),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ROUND((SUM(BG124:BG249)),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ROUND((SUM(BH124:BH249)),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ROUND((SUM(BI124:BI249)),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4684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SO501.2 - Větev P1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J124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1927</v>
      </c>
      <c r="E99" s="150"/>
      <c r="F99" s="150"/>
      <c r="G99" s="150"/>
      <c r="H99" s="150"/>
      <c r="I99" s="150"/>
      <c r="J99" s="151">
        <f>J125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J126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502</v>
      </c>
      <c r="E101" s="154"/>
      <c r="F101" s="154"/>
      <c r="G101" s="154"/>
      <c r="H101" s="154"/>
      <c r="I101" s="154"/>
      <c r="J101" s="155">
        <f>J237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508</v>
      </c>
      <c r="E102" s="154"/>
      <c r="F102" s="154"/>
      <c r="G102" s="154"/>
      <c r="H102" s="154"/>
      <c r="I102" s="154"/>
      <c r="J102" s="155">
        <f>J243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215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29" t="str">
        <f>E7</f>
        <v>Veřejná prostranství v lokalitě Z15 v Plané - etapa 1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201</v>
      </c>
      <c r="L113" s="22"/>
    </row>
    <row r="114" s="2" customFormat="1" ht="16.5" customHeight="1">
      <c r="A114" s="38"/>
      <c r="B114" s="39"/>
      <c r="C114" s="38"/>
      <c r="D114" s="38"/>
      <c r="E114" s="129" t="s">
        <v>4684</v>
      </c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1924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67" t="str">
        <f>E11</f>
        <v>SO501.2 - Větev P1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20</v>
      </c>
      <c r="D118" s="38"/>
      <c r="E118" s="38"/>
      <c r="F118" s="27" t="str">
        <f>F14</f>
        <v xml:space="preserve">Planá u Mariánských Lázní [721280] </v>
      </c>
      <c r="G118" s="38"/>
      <c r="H118" s="38"/>
      <c r="I118" s="32" t="s">
        <v>22</v>
      </c>
      <c r="J118" s="69" t="str">
        <f>IF(J14="","",J14)</f>
        <v>10. 12. 2024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24</v>
      </c>
      <c r="D120" s="38"/>
      <c r="E120" s="38"/>
      <c r="F120" s="27" t="str">
        <f>E17</f>
        <v>Planá</v>
      </c>
      <c r="G120" s="38"/>
      <c r="H120" s="38"/>
      <c r="I120" s="32" t="s">
        <v>31</v>
      </c>
      <c r="J120" s="36" t="str">
        <f>E23</f>
        <v>Laboro ateliér s.r.o.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29</v>
      </c>
      <c r="D121" s="38"/>
      <c r="E121" s="38"/>
      <c r="F121" s="27" t="str">
        <f>IF(E20="","",E20)</f>
        <v>Vyplň údaj</v>
      </c>
      <c r="G121" s="38"/>
      <c r="H121" s="38"/>
      <c r="I121" s="32" t="s">
        <v>36</v>
      </c>
      <c r="J121" s="36" t="str">
        <f>E26</f>
        <v>Laboro ateliér s.r.o.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0.32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11" customFormat="1" ht="29.28" customHeight="1">
      <c r="A123" s="156"/>
      <c r="B123" s="157"/>
      <c r="C123" s="158" t="s">
        <v>216</v>
      </c>
      <c r="D123" s="159" t="s">
        <v>64</v>
      </c>
      <c r="E123" s="159" t="s">
        <v>60</v>
      </c>
      <c r="F123" s="159" t="s">
        <v>61</v>
      </c>
      <c r="G123" s="159" t="s">
        <v>217</v>
      </c>
      <c r="H123" s="159" t="s">
        <v>218</v>
      </c>
      <c r="I123" s="159" t="s">
        <v>219</v>
      </c>
      <c r="J123" s="159" t="s">
        <v>205</v>
      </c>
      <c r="K123" s="160" t="s">
        <v>220</v>
      </c>
      <c r="L123" s="161"/>
      <c r="M123" s="86" t="s">
        <v>1</v>
      </c>
      <c r="N123" s="87" t="s">
        <v>43</v>
      </c>
      <c r="O123" s="87" t="s">
        <v>221</v>
      </c>
      <c r="P123" s="87" t="s">
        <v>222</v>
      </c>
      <c r="Q123" s="87" t="s">
        <v>223</v>
      </c>
      <c r="R123" s="87" t="s">
        <v>224</v>
      </c>
      <c r="S123" s="87" t="s">
        <v>225</v>
      </c>
      <c r="T123" s="88" t="s">
        <v>226</v>
      </c>
      <c r="U123" s="156"/>
      <c r="V123" s="156"/>
      <c r="W123" s="156"/>
      <c r="X123" s="156"/>
      <c r="Y123" s="156"/>
      <c r="Z123" s="156"/>
      <c r="AA123" s="156"/>
      <c r="AB123" s="156"/>
      <c r="AC123" s="156"/>
      <c r="AD123" s="156"/>
      <c r="AE123" s="156"/>
    </row>
    <row r="124" s="2" customFormat="1" ht="22.8" customHeight="1">
      <c r="A124" s="38"/>
      <c r="B124" s="39"/>
      <c r="C124" s="93" t="s">
        <v>227</v>
      </c>
      <c r="D124" s="38"/>
      <c r="E124" s="38"/>
      <c r="F124" s="38"/>
      <c r="G124" s="38"/>
      <c r="H124" s="38"/>
      <c r="I124" s="38"/>
      <c r="J124" s="162">
        <f>BK124</f>
        <v>0</v>
      </c>
      <c r="K124" s="38"/>
      <c r="L124" s="39"/>
      <c r="M124" s="89"/>
      <c r="N124" s="73"/>
      <c r="O124" s="90"/>
      <c r="P124" s="163">
        <f>P125</f>
        <v>0</v>
      </c>
      <c r="Q124" s="90"/>
      <c r="R124" s="163">
        <f>R125</f>
        <v>0</v>
      </c>
      <c r="S124" s="90"/>
      <c r="T124" s="164">
        <f>T125</f>
        <v>0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9" t="s">
        <v>78</v>
      </c>
      <c r="AU124" s="19" t="s">
        <v>207</v>
      </c>
      <c r="BK124" s="165">
        <f>BK125</f>
        <v>0</v>
      </c>
    </row>
    <row r="125" s="12" customFormat="1" ht="25.92" customHeight="1">
      <c r="A125" s="12"/>
      <c r="B125" s="166"/>
      <c r="C125" s="12"/>
      <c r="D125" s="167" t="s">
        <v>78</v>
      </c>
      <c r="E125" s="168" t="s">
        <v>509</v>
      </c>
      <c r="F125" s="168" t="s">
        <v>1929</v>
      </c>
      <c r="G125" s="12"/>
      <c r="H125" s="12"/>
      <c r="I125" s="169"/>
      <c r="J125" s="170">
        <f>BK125</f>
        <v>0</v>
      </c>
      <c r="K125" s="12"/>
      <c r="L125" s="166"/>
      <c r="M125" s="171"/>
      <c r="N125" s="172"/>
      <c r="O125" s="172"/>
      <c r="P125" s="173">
        <f>P126+P237+P243</f>
        <v>0</v>
      </c>
      <c r="Q125" s="172"/>
      <c r="R125" s="173">
        <f>R126+R237+R243</f>
        <v>0</v>
      </c>
      <c r="S125" s="172"/>
      <c r="T125" s="174">
        <f>T126+T237+T243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167" t="s">
        <v>87</v>
      </c>
      <c r="AT125" s="175" t="s">
        <v>78</v>
      </c>
      <c r="AU125" s="175" t="s">
        <v>79</v>
      </c>
      <c r="AY125" s="167" t="s">
        <v>230</v>
      </c>
      <c r="BK125" s="176">
        <f>BK126+BK237+BK243</f>
        <v>0</v>
      </c>
    </row>
    <row r="126" s="12" customFormat="1" ht="22.8" customHeight="1">
      <c r="A126" s="12"/>
      <c r="B126" s="166"/>
      <c r="C126" s="12"/>
      <c r="D126" s="167" t="s">
        <v>78</v>
      </c>
      <c r="E126" s="197" t="s">
        <v>87</v>
      </c>
      <c r="F126" s="197" t="s">
        <v>511</v>
      </c>
      <c r="G126" s="12"/>
      <c r="H126" s="12"/>
      <c r="I126" s="169"/>
      <c r="J126" s="198">
        <f>BK126</f>
        <v>0</v>
      </c>
      <c r="K126" s="12"/>
      <c r="L126" s="166"/>
      <c r="M126" s="171"/>
      <c r="N126" s="172"/>
      <c r="O126" s="172"/>
      <c r="P126" s="173">
        <f>SUM(P127:P236)</f>
        <v>0</v>
      </c>
      <c r="Q126" s="172"/>
      <c r="R126" s="173">
        <f>SUM(R127:R236)</f>
        <v>0</v>
      </c>
      <c r="S126" s="172"/>
      <c r="T126" s="174">
        <f>SUM(T127:T236)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7" t="s">
        <v>87</v>
      </c>
      <c r="AT126" s="175" t="s">
        <v>78</v>
      </c>
      <c r="AU126" s="175" t="s">
        <v>87</v>
      </c>
      <c r="AY126" s="167" t="s">
        <v>230</v>
      </c>
      <c r="BK126" s="176">
        <f>SUM(BK127:BK236)</f>
        <v>0</v>
      </c>
    </row>
    <row r="127" s="2" customFormat="1" ht="21.75" customHeight="1">
      <c r="A127" s="38"/>
      <c r="B127" s="177"/>
      <c r="C127" s="178" t="s">
        <v>87</v>
      </c>
      <c r="D127" s="178" t="s">
        <v>231</v>
      </c>
      <c r="E127" s="179" t="s">
        <v>3610</v>
      </c>
      <c r="F127" s="180" t="s">
        <v>3611</v>
      </c>
      <c r="G127" s="181" t="s">
        <v>578</v>
      </c>
      <c r="H127" s="182">
        <v>10.44</v>
      </c>
      <c r="I127" s="183"/>
      <c r="J127" s="184">
        <f>ROUND(I127*H127,2)</f>
        <v>0</v>
      </c>
      <c r="K127" s="180" t="s">
        <v>515</v>
      </c>
      <c r="L127" s="39"/>
      <c r="M127" s="185" t="s">
        <v>1</v>
      </c>
      <c r="N127" s="186" t="s">
        <v>44</v>
      </c>
      <c r="O127" s="77"/>
      <c r="P127" s="187">
        <f>O127*H127</f>
        <v>0</v>
      </c>
      <c r="Q127" s="187">
        <v>0</v>
      </c>
      <c r="R127" s="187">
        <f>Q127*H127</f>
        <v>0</v>
      </c>
      <c r="S127" s="187">
        <v>0</v>
      </c>
      <c r="T127" s="188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89" t="s">
        <v>235</v>
      </c>
      <c r="AT127" s="189" t="s">
        <v>231</v>
      </c>
      <c r="AU127" s="189" t="s">
        <v>89</v>
      </c>
      <c r="AY127" s="19" t="s">
        <v>230</v>
      </c>
      <c r="BE127" s="190">
        <f>IF(N127="základní",J127,0)</f>
        <v>0</v>
      </c>
      <c r="BF127" s="190">
        <f>IF(N127="snížená",J127,0)</f>
        <v>0</v>
      </c>
      <c r="BG127" s="190">
        <f>IF(N127="zákl. přenesená",J127,0)</f>
        <v>0</v>
      </c>
      <c r="BH127" s="190">
        <f>IF(N127="sníž. přenesená",J127,0)</f>
        <v>0</v>
      </c>
      <c r="BI127" s="190">
        <f>IF(N127="nulová",J127,0)</f>
        <v>0</v>
      </c>
      <c r="BJ127" s="19" t="s">
        <v>87</v>
      </c>
      <c r="BK127" s="190">
        <f>ROUND(I127*H127,2)</f>
        <v>0</v>
      </c>
      <c r="BL127" s="19" t="s">
        <v>235</v>
      </c>
      <c r="BM127" s="189" t="s">
        <v>4767</v>
      </c>
    </row>
    <row r="128" s="2" customFormat="1">
      <c r="A128" s="38"/>
      <c r="B128" s="39"/>
      <c r="C128" s="38"/>
      <c r="D128" s="191" t="s">
        <v>237</v>
      </c>
      <c r="E128" s="38"/>
      <c r="F128" s="192" t="s">
        <v>3613</v>
      </c>
      <c r="G128" s="38"/>
      <c r="H128" s="38"/>
      <c r="I128" s="193"/>
      <c r="J128" s="38"/>
      <c r="K128" s="38"/>
      <c r="L128" s="39"/>
      <c r="M128" s="194"/>
      <c r="N128" s="195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237</v>
      </c>
      <c r="AU128" s="19" t="s">
        <v>89</v>
      </c>
    </row>
    <row r="129" s="2" customFormat="1">
      <c r="A129" s="38"/>
      <c r="B129" s="39"/>
      <c r="C129" s="38"/>
      <c r="D129" s="199" t="s">
        <v>397</v>
      </c>
      <c r="E129" s="38"/>
      <c r="F129" s="200" t="s">
        <v>3614</v>
      </c>
      <c r="G129" s="38"/>
      <c r="H129" s="38"/>
      <c r="I129" s="193"/>
      <c r="J129" s="38"/>
      <c r="K129" s="38"/>
      <c r="L129" s="39"/>
      <c r="M129" s="194"/>
      <c r="N129" s="195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397</v>
      </c>
      <c r="AU129" s="19" t="s">
        <v>89</v>
      </c>
    </row>
    <row r="130" s="15" customFormat="1">
      <c r="A130" s="15"/>
      <c r="B130" s="221"/>
      <c r="C130" s="15"/>
      <c r="D130" s="191" t="s">
        <v>519</v>
      </c>
      <c r="E130" s="222" t="s">
        <v>1</v>
      </c>
      <c r="F130" s="223" t="s">
        <v>3767</v>
      </c>
      <c r="G130" s="15"/>
      <c r="H130" s="222" t="s">
        <v>1</v>
      </c>
      <c r="I130" s="224"/>
      <c r="J130" s="15"/>
      <c r="K130" s="15"/>
      <c r="L130" s="221"/>
      <c r="M130" s="225"/>
      <c r="N130" s="226"/>
      <c r="O130" s="226"/>
      <c r="P130" s="226"/>
      <c r="Q130" s="226"/>
      <c r="R130" s="226"/>
      <c r="S130" s="226"/>
      <c r="T130" s="227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22" t="s">
        <v>519</v>
      </c>
      <c r="AU130" s="222" t="s">
        <v>89</v>
      </c>
      <c r="AV130" s="15" t="s">
        <v>87</v>
      </c>
      <c r="AW130" s="15" t="s">
        <v>35</v>
      </c>
      <c r="AX130" s="15" t="s">
        <v>79</v>
      </c>
      <c r="AY130" s="222" t="s">
        <v>230</v>
      </c>
    </row>
    <row r="131" s="13" customFormat="1">
      <c r="A131" s="13"/>
      <c r="B131" s="205"/>
      <c r="C131" s="13"/>
      <c r="D131" s="191" t="s">
        <v>519</v>
      </c>
      <c r="E131" s="206" t="s">
        <v>1</v>
      </c>
      <c r="F131" s="207" t="s">
        <v>4768</v>
      </c>
      <c r="G131" s="13"/>
      <c r="H131" s="208">
        <v>20.879999999999999</v>
      </c>
      <c r="I131" s="209"/>
      <c r="J131" s="13"/>
      <c r="K131" s="13"/>
      <c r="L131" s="205"/>
      <c r="M131" s="210"/>
      <c r="N131" s="211"/>
      <c r="O131" s="211"/>
      <c r="P131" s="211"/>
      <c r="Q131" s="211"/>
      <c r="R131" s="211"/>
      <c r="S131" s="211"/>
      <c r="T131" s="21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06" t="s">
        <v>519</v>
      </c>
      <c r="AU131" s="206" t="s">
        <v>89</v>
      </c>
      <c r="AV131" s="13" t="s">
        <v>89</v>
      </c>
      <c r="AW131" s="13" t="s">
        <v>35</v>
      </c>
      <c r="AX131" s="13" t="s">
        <v>79</v>
      </c>
      <c r="AY131" s="206" t="s">
        <v>230</v>
      </c>
    </row>
    <row r="132" s="14" customFormat="1">
      <c r="A132" s="14"/>
      <c r="B132" s="213"/>
      <c r="C132" s="14"/>
      <c r="D132" s="191" t="s">
        <v>519</v>
      </c>
      <c r="E132" s="214" t="s">
        <v>1</v>
      </c>
      <c r="F132" s="215" t="s">
        <v>534</v>
      </c>
      <c r="G132" s="14"/>
      <c r="H132" s="216">
        <v>20.879999999999999</v>
      </c>
      <c r="I132" s="217"/>
      <c r="J132" s="14"/>
      <c r="K132" s="14"/>
      <c r="L132" s="213"/>
      <c r="M132" s="218"/>
      <c r="N132" s="219"/>
      <c r="O132" s="219"/>
      <c r="P132" s="219"/>
      <c r="Q132" s="219"/>
      <c r="R132" s="219"/>
      <c r="S132" s="219"/>
      <c r="T132" s="22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14" t="s">
        <v>519</v>
      </c>
      <c r="AU132" s="214" t="s">
        <v>89</v>
      </c>
      <c r="AV132" s="14" t="s">
        <v>235</v>
      </c>
      <c r="AW132" s="14" t="s">
        <v>35</v>
      </c>
      <c r="AX132" s="14" t="s">
        <v>79</v>
      </c>
      <c r="AY132" s="214" t="s">
        <v>230</v>
      </c>
    </row>
    <row r="133" s="13" customFormat="1">
      <c r="A133" s="13"/>
      <c r="B133" s="205"/>
      <c r="C133" s="13"/>
      <c r="D133" s="191" t="s">
        <v>519</v>
      </c>
      <c r="E133" s="206" t="s">
        <v>1</v>
      </c>
      <c r="F133" s="207" t="s">
        <v>4769</v>
      </c>
      <c r="G133" s="13"/>
      <c r="H133" s="208">
        <v>10.44</v>
      </c>
      <c r="I133" s="209"/>
      <c r="J133" s="13"/>
      <c r="K133" s="13"/>
      <c r="L133" s="205"/>
      <c r="M133" s="210"/>
      <c r="N133" s="211"/>
      <c r="O133" s="211"/>
      <c r="P133" s="211"/>
      <c r="Q133" s="211"/>
      <c r="R133" s="211"/>
      <c r="S133" s="211"/>
      <c r="T133" s="21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6" t="s">
        <v>519</v>
      </c>
      <c r="AU133" s="206" t="s">
        <v>89</v>
      </c>
      <c r="AV133" s="13" t="s">
        <v>89</v>
      </c>
      <c r="AW133" s="13" t="s">
        <v>35</v>
      </c>
      <c r="AX133" s="13" t="s">
        <v>79</v>
      </c>
      <c r="AY133" s="206" t="s">
        <v>230</v>
      </c>
    </row>
    <row r="134" s="14" customFormat="1">
      <c r="A134" s="14"/>
      <c r="B134" s="213"/>
      <c r="C134" s="14"/>
      <c r="D134" s="191" t="s">
        <v>519</v>
      </c>
      <c r="E134" s="214" t="s">
        <v>1</v>
      </c>
      <c r="F134" s="215" t="s">
        <v>534</v>
      </c>
      <c r="G134" s="14"/>
      <c r="H134" s="216">
        <v>10.44</v>
      </c>
      <c r="I134" s="217"/>
      <c r="J134" s="14"/>
      <c r="K134" s="14"/>
      <c r="L134" s="213"/>
      <c r="M134" s="218"/>
      <c r="N134" s="219"/>
      <c r="O134" s="219"/>
      <c r="P134" s="219"/>
      <c r="Q134" s="219"/>
      <c r="R134" s="219"/>
      <c r="S134" s="219"/>
      <c r="T134" s="220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14" t="s">
        <v>519</v>
      </c>
      <c r="AU134" s="214" t="s">
        <v>89</v>
      </c>
      <c r="AV134" s="14" t="s">
        <v>235</v>
      </c>
      <c r="AW134" s="14" t="s">
        <v>35</v>
      </c>
      <c r="AX134" s="14" t="s">
        <v>87</v>
      </c>
      <c r="AY134" s="214" t="s">
        <v>230</v>
      </c>
    </row>
    <row r="135" s="2" customFormat="1" ht="21.75" customHeight="1">
      <c r="A135" s="38"/>
      <c r="B135" s="177"/>
      <c r="C135" s="178" t="s">
        <v>89</v>
      </c>
      <c r="D135" s="178" t="s">
        <v>231</v>
      </c>
      <c r="E135" s="179" t="s">
        <v>3623</v>
      </c>
      <c r="F135" s="180" t="s">
        <v>3624</v>
      </c>
      <c r="G135" s="181" t="s">
        <v>578</v>
      </c>
      <c r="H135" s="182">
        <v>3.1320000000000001</v>
      </c>
      <c r="I135" s="183"/>
      <c r="J135" s="184">
        <f>ROUND(I135*H135,2)</f>
        <v>0</v>
      </c>
      <c r="K135" s="180" t="s">
        <v>515</v>
      </c>
      <c r="L135" s="39"/>
      <c r="M135" s="185" t="s">
        <v>1</v>
      </c>
      <c r="N135" s="186" t="s">
        <v>44</v>
      </c>
      <c r="O135" s="77"/>
      <c r="P135" s="187">
        <f>O135*H135</f>
        <v>0</v>
      </c>
      <c r="Q135" s="187">
        <v>0</v>
      </c>
      <c r="R135" s="187">
        <f>Q135*H135</f>
        <v>0</v>
      </c>
      <c r="S135" s="187">
        <v>0</v>
      </c>
      <c r="T135" s="18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89" t="s">
        <v>235</v>
      </c>
      <c r="AT135" s="189" t="s">
        <v>231</v>
      </c>
      <c r="AU135" s="189" t="s">
        <v>89</v>
      </c>
      <c r="AY135" s="19" t="s">
        <v>230</v>
      </c>
      <c r="BE135" s="190">
        <f>IF(N135="základní",J135,0)</f>
        <v>0</v>
      </c>
      <c r="BF135" s="190">
        <f>IF(N135="snížená",J135,0)</f>
        <v>0</v>
      </c>
      <c r="BG135" s="190">
        <f>IF(N135="zákl. přenesená",J135,0)</f>
        <v>0</v>
      </c>
      <c r="BH135" s="190">
        <f>IF(N135="sníž. přenesená",J135,0)</f>
        <v>0</v>
      </c>
      <c r="BI135" s="190">
        <f>IF(N135="nulová",J135,0)</f>
        <v>0</v>
      </c>
      <c r="BJ135" s="19" t="s">
        <v>87</v>
      </c>
      <c r="BK135" s="190">
        <f>ROUND(I135*H135,2)</f>
        <v>0</v>
      </c>
      <c r="BL135" s="19" t="s">
        <v>235</v>
      </c>
      <c r="BM135" s="189" t="s">
        <v>4770</v>
      </c>
    </row>
    <row r="136" s="2" customFormat="1">
      <c r="A136" s="38"/>
      <c r="B136" s="39"/>
      <c r="C136" s="38"/>
      <c r="D136" s="191" t="s">
        <v>237</v>
      </c>
      <c r="E136" s="38"/>
      <c r="F136" s="192" t="s">
        <v>3626</v>
      </c>
      <c r="G136" s="38"/>
      <c r="H136" s="38"/>
      <c r="I136" s="193"/>
      <c r="J136" s="38"/>
      <c r="K136" s="38"/>
      <c r="L136" s="39"/>
      <c r="M136" s="194"/>
      <c r="N136" s="195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237</v>
      </c>
      <c r="AU136" s="19" t="s">
        <v>89</v>
      </c>
    </row>
    <row r="137" s="2" customFormat="1">
      <c r="A137" s="38"/>
      <c r="B137" s="39"/>
      <c r="C137" s="38"/>
      <c r="D137" s="199" t="s">
        <v>397</v>
      </c>
      <c r="E137" s="38"/>
      <c r="F137" s="200" t="s">
        <v>3627</v>
      </c>
      <c r="G137" s="38"/>
      <c r="H137" s="38"/>
      <c r="I137" s="193"/>
      <c r="J137" s="38"/>
      <c r="K137" s="38"/>
      <c r="L137" s="39"/>
      <c r="M137" s="194"/>
      <c r="N137" s="195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397</v>
      </c>
      <c r="AU137" s="19" t="s">
        <v>89</v>
      </c>
    </row>
    <row r="138" s="15" customFormat="1">
      <c r="A138" s="15"/>
      <c r="B138" s="221"/>
      <c r="C138" s="15"/>
      <c r="D138" s="191" t="s">
        <v>519</v>
      </c>
      <c r="E138" s="222" t="s">
        <v>1</v>
      </c>
      <c r="F138" s="223" t="s">
        <v>3767</v>
      </c>
      <c r="G138" s="15"/>
      <c r="H138" s="222" t="s">
        <v>1</v>
      </c>
      <c r="I138" s="224"/>
      <c r="J138" s="15"/>
      <c r="K138" s="15"/>
      <c r="L138" s="221"/>
      <c r="M138" s="225"/>
      <c r="N138" s="226"/>
      <c r="O138" s="226"/>
      <c r="P138" s="226"/>
      <c r="Q138" s="226"/>
      <c r="R138" s="226"/>
      <c r="S138" s="226"/>
      <c r="T138" s="227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22" t="s">
        <v>519</v>
      </c>
      <c r="AU138" s="222" t="s">
        <v>89</v>
      </c>
      <c r="AV138" s="15" t="s">
        <v>87</v>
      </c>
      <c r="AW138" s="15" t="s">
        <v>35</v>
      </c>
      <c r="AX138" s="15" t="s">
        <v>79</v>
      </c>
      <c r="AY138" s="222" t="s">
        <v>230</v>
      </c>
    </row>
    <row r="139" s="13" customFormat="1">
      <c r="A139" s="13"/>
      <c r="B139" s="205"/>
      <c r="C139" s="13"/>
      <c r="D139" s="191" t="s">
        <v>519</v>
      </c>
      <c r="E139" s="206" t="s">
        <v>1</v>
      </c>
      <c r="F139" s="207" t="s">
        <v>4768</v>
      </c>
      <c r="G139" s="13"/>
      <c r="H139" s="208">
        <v>20.879999999999999</v>
      </c>
      <c r="I139" s="209"/>
      <c r="J139" s="13"/>
      <c r="K139" s="13"/>
      <c r="L139" s="205"/>
      <c r="M139" s="210"/>
      <c r="N139" s="211"/>
      <c r="O139" s="211"/>
      <c r="P139" s="211"/>
      <c r="Q139" s="211"/>
      <c r="R139" s="211"/>
      <c r="S139" s="211"/>
      <c r="T139" s="21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06" t="s">
        <v>519</v>
      </c>
      <c r="AU139" s="206" t="s">
        <v>89</v>
      </c>
      <c r="AV139" s="13" t="s">
        <v>89</v>
      </c>
      <c r="AW139" s="13" t="s">
        <v>35</v>
      </c>
      <c r="AX139" s="13" t="s">
        <v>79</v>
      </c>
      <c r="AY139" s="206" t="s">
        <v>230</v>
      </c>
    </row>
    <row r="140" s="14" customFormat="1">
      <c r="A140" s="14"/>
      <c r="B140" s="213"/>
      <c r="C140" s="14"/>
      <c r="D140" s="191" t="s">
        <v>519</v>
      </c>
      <c r="E140" s="214" t="s">
        <v>1</v>
      </c>
      <c r="F140" s="215" t="s">
        <v>534</v>
      </c>
      <c r="G140" s="14"/>
      <c r="H140" s="216">
        <v>20.879999999999999</v>
      </c>
      <c r="I140" s="217"/>
      <c r="J140" s="14"/>
      <c r="K140" s="14"/>
      <c r="L140" s="213"/>
      <c r="M140" s="218"/>
      <c r="N140" s="219"/>
      <c r="O140" s="219"/>
      <c r="P140" s="219"/>
      <c r="Q140" s="219"/>
      <c r="R140" s="219"/>
      <c r="S140" s="219"/>
      <c r="T140" s="220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14" t="s">
        <v>519</v>
      </c>
      <c r="AU140" s="214" t="s">
        <v>89</v>
      </c>
      <c r="AV140" s="14" t="s">
        <v>235</v>
      </c>
      <c r="AW140" s="14" t="s">
        <v>35</v>
      </c>
      <c r="AX140" s="14" t="s">
        <v>79</v>
      </c>
      <c r="AY140" s="214" t="s">
        <v>230</v>
      </c>
    </row>
    <row r="141" s="13" customFormat="1">
      <c r="A141" s="13"/>
      <c r="B141" s="205"/>
      <c r="C141" s="13"/>
      <c r="D141" s="191" t="s">
        <v>519</v>
      </c>
      <c r="E141" s="206" t="s">
        <v>1</v>
      </c>
      <c r="F141" s="207" t="s">
        <v>4771</v>
      </c>
      <c r="G141" s="13"/>
      <c r="H141" s="208">
        <v>3.1320000000000001</v>
      </c>
      <c r="I141" s="209"/>
      <c r="J141" s="13"/>
      <c r="K141" s="13"/>
      <c r="L141" s="205"/>
      <c r="M141" s="210"/>
      <c r="N141" s="211"/>
      <c r="O141" s="211"/>
      <c r="P141" s="211"/>
      <c r="Q141" s="211"/>
      <c r="R141" s="211"/>
      <c r="S141" s="211"/>
      <c r="T141" s="21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6" t="s">
        <v>519</v>
      </c>
      <c r="AU141" s="206" t="s">
        <v>89</v>
      </c>
      <c r="AV141" s="13" t="s">
        <v>89</v>
      </c>
      <c r="AW141" s="13" t="s">
        <v>35</v>
      </c>
      <c r="AX141" s="13" t="s">
        <v>79</v>
      </c>
      <c r="AY141" s="206" t="s">
        <v>230</v>
      </c>
    </row>
    <row r="142" s="14" customFormat="1">
      <c r="A142" s="14"/>
      <c r="B142" s="213"/>
      <c r="C142" s="14"/>
      <c r="D142" s="191" t="s">
        <v>519</v>
      </c>
      <c r="E142" s="214" t="s">
        <v>1</v>
      </c>
      <c r="F142" s="215" t="s">
        <v>534</v>
      </c>
      <c r="G142" s="14"/>
      <c r="H142" s="216">
        <v>3.1320000000000001</v>
      </c>
      <c r="I142" s="217"/>
      <c r="J142" s="14"/>
      <c r="K142" s="14"/>
      <c r="L142" s="213"/>
      <c r="M142" s="218"/>
      <c r="N142" s="219"/>
      <c r="O142" s="219"/>
      <c r="P142" s="219"/>
      <c r="Q142" s="219"/>
      <c r="R142" s="219"/>
      <c r="S142" s="219"/>
      <c r="T142" s="220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14" t="s">
        <v>519</v>
      </c>
      <c r="AU142" s="214" t="s">
        <v>89</v>
      </c>
      <c r="AV142" s="14" t="s">
        <v>235</v>
      </c>
      <c r="AW142" s="14" t="s">
        <v>35</v>
      </c>
      <c r="AX142" s="14" t="s">
        <v>87</v>
      </c>
      <c r="AY142" s="214" t="s">
        <v>230</v>
      </c>
    </row>
    <row r="143" s="2" customFormat="1" ht="21.75" customHeight="1">
      <c r="A143" s="38"/>
      <c r="B143" s="177"/>
      <c r="C143" s="178" t="s">
        <v>241</v>
      </c>
      <c r="D143" s="178" t="s">
        <v>231</v>
      </c>
      <c r="E143" s="179" t="s">
        <v>3631</v>
      </c>
      <c r="F143" s="180" t="s">
        <v>3632</v>
      </c>
      <c r="G143" s="181" t="s">
        <v>578</v>
      </c>
      <c r="H143" s="182">
        <v>3.1320000000000001</v>
      </c>
      <c r="I143" s="183"/>
      <c r="J143" s="184">
        <f>ROUND(I143*H143,2)</f>
        <v>0</v>
      </c>
      <c r="K143" s="180" t="s">
        <v>515</v>
      </c>
      <c r="L143" s="39"/>
      <c r="M143" s="185" t="s">
        <v>1</v>
      </c>
      <c r="N143" s="186" t="s">
        <v>44</v>
      </c>
      <c r="O143" s="77"/>
      <c r="P143" s="187">
        <f>O143*H143</f>
        <v>0</v>
      </c>
      <c r="Q143" s="187">
        <v>0</v>
      </c>
      <c r="R143" s="187">
        <f>Q143*H143</f>
        <v>0</v>
      </c>
      <c r="S143" s="187">
        <v>0</v>
      </c>
      <c r="T143" s="18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9" t="s">
        <v>235</v>
      </c>
      <c r="AT143" s="189" t="s">
        <v>231</v>
      </c>
      <c r="AU143" s="189" t="s">
        <v>89</v>
      </c>
      <c r="AY143" s="19" t="s">
        <v>230</v>
      </c>
      <c r="BE143" s="190">
        <f>IF(N143="základní",J143,0)</f>
        <v>0</v>
      </c>
      <c r="BF143" s="190">
        <f>IF(N143="snížená",J143,0)</f>
        <v>0</v>
      </c>
      <c r="BG143" s="190">
        <f>IF(N143="zákl. přenesená",J143,0)</f>
        <v>0</v>
      </c>
      <c r="BH143" s="190">
        <f>IF(N143="sníž. přenesená",J143,0)</f>
        <v>0</v>
      </c>
      <c r="BI143" s="190">
        <f>IF(N143="nulová",J143,0)</f>
        <v>0</v>
      </c>
      <c r="BJ143" s="19" t="s">
        <v>87</v>
      </c>
      <c r="BK143" s="190">
        <f>ROUND(I143*H143,2)</f>
        <v>0</v>
      </c>
      <c r="BL143" s="19" t="s">
        <v>235</v>
      </c>
      <c r="BM143" s="189" t="s">
        <v>4772</v>
      </c>
    </row>
    <row r="144" s="2" customFormat="1">
      <c r="A144" s="38"/>
      <c r="B144" s="39"/>
      <c r="C144" s="38"/>
      <c r="D144" s="191" t="s">
        <v>237</v>
      </c>
      <c r="E144" s="38"/>
      <c r="F144" s="192" t="s">
        <v>3634</v>
      </c>
      <c r="G144" s="38"/>
      <c r="H144" s="38"/>
      <c r="I144" s="193"/>
      <c r="J144" s="38"/>
      <c r="K144" s="38"/>
      <c r="L144" s="39"/>
      <c r="M144" s="194"/>
      <c r="N144" s="195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237</v>
      </c>
      <c r="AU144" s="19" t="s">
        <v>89</v>
      </c>
    </row>
    <row r="145" s="2" customFormat="1">
      <c r="A145" s="38"/>
      <c r="B145" s="39"/>
      <c r="C145" s="38"/>
      <c r="D145" s="199" t="s">
        <v>397</v>
      </c>
      <c r="E145" s="38"/>
      <c r="F145" s="200" t="s">
        <v>3635</v>
      </c>
      <c r="G145" s="38"/>
      <c r="H145" s="38"/>
      <c r="I145" s="193"/>
      <c r="J145" s="38"/>
      <c r="K145" s="38"/>
      <c r="L145" s="39"/>
      <c r="M145" s="194"/>
      <c r="N145" s="195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397</v>
      </c>
      <c r="AU145" s="19" t="s">
        <v>89</v>
      </c>
    </row>
    <row r="146" s="15" customFormat="1">
      <c r="A146" s="15"/>
      <c r="B146" s="221"/>
      <c r="C146" s="15"/>
      <c r="D146" s="191" t="s">
        <v>519</v>
      </c>
      <c r="E146" s="222" t="s">
        <v>1</v>
      </c>
      <c r="F146" s="223" t="s">
        <v>3767</v>
      </c>
      <c r="G146" s="15"/>
      <c r="H146" s="222" t="s">
        <v>1</v>
      </c>
      <c r="I146" s="224"/>
      <c r="J146" s="15"/>
      <c r="K146" s="15"/>
      <c r="L146" s="221"/>
      <c r="M146" s="225"/>
      <c r="N146" s="226"/>
      <c r="O146" s="226"/>
      <c r="P146" s="226"/>
      <c r="Q146" s="226"/>
      <c r="R146" s="226"/>
      <c r="S146" s="226"/>
      <c r="T146" s="227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22" t="s">
        <v>519</v>
      </c>
      <c r="AU146" s="222" t="s">
        <v>89</v>
      </c>
      <c r="AV146" s="15" t="s">
        <v>87</v>
      </c>
      <c r="AW146" s="15" t="s">
        <v>35</v>
      </c>
      <c r="AX146" s="15" t="s">
        <v>79</v>
      </c>
      <c r="AY146" s="222" t="s">
        <v>230</v>
      </c>
    </row>
    <row r="147" s="13" customFormat="1">
      <c r="A147" s="13"/>
      <c r="B147" s="205"/>
      <c r="C147" s="13"/>
      <c r="D147" s="191" t="s">
        <v>519</v>
      </c>
      <c r="E147" s="206" t="s">
        <v>1</v>
      </c>
      <c r="F147" s="207" t="s">
        <v>4768</v>
      </c>
      <c r="G147" s="13"/>
      <c r="H147" s="208">
        <v>20.879999999999999</v>
      </c>
      <c r="I147" s="209"/>
      <c r="J147" s="13"/>
      <c r="K147" s="13"/>
      <c r="L147" s="205"/>
      <c r="M147" s="210"/>
      <c r="N147" s="211"/>
      <c r="O147" s="211"/>
      <c r="P147" s="211"/>
      <c r="Q147" s="211"/>
      <c r="R147" s="211"/>
      <c r="S147" s="211"/>
      <c r="T147" s="21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6" t="s">
        <v>519</v>
      </c>
      <c r="AU147" s="206" t="s">
        <v>89</v>
      </c>
      <c r="AV147" s="13" t="s">
        <v>89</v>
      </c>
      <c r="AW147" s="13" t="s">
        <v>35</v>
      </c>
      <c r="AX147" s="13" t="s">
        <v>79</v>
      </c>
      <c r="AY147" s="206" t="s">
        <v>230</v>
      </c>
    </row>
    <row r="148" s="14" customFormat="1">
      <c r="A148" s="14"/>
      <c r="B148" s="213"/>
      <c r="C148" s="14"/>
      <c r="D148" s="191" t="s">
        <v>519</v>
      </c>
      <c r="E148" s="214" t="s">
        <v>1</v>
      </c>
      <c r="F148" s="215" t="s">
        <v>534</v>
      </c>
      <c r="G148" s="14"/>
      <c r="H148" s="216">
        <v>20.879999999999999</v>
      </c>
      <c r="I148" s="217"/>
      <c r="J148" s="14"/>
      <c r="K148" s="14"/>
      <c r="L148" s="213"/>
      <c r="M148" s="218"/>
      <c r="N148" s="219"/>
      <c r="O148" s="219"/>
      <c r="P148" s="219"/>
      <c r="Q148" s="219"/>
      <c r="R148" s="219"/>
      <c r="S148" s="219"/>
      <c r="T148" s="22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14" t="s">
        <v>519</v>
      </c>
      <c r="AU148" s="214" t="s">
        <v>89</v>
      </c>
      <c r="AV148" s="14" t="s">
        <v>235</v>
      </c>
      <c r="AW148" s="14" t="s">
        <v>35</v>
      </c>
      <c r="AX148" s="14" t="s">
        <v>79</v>
      </c>
      <c r="AY148" s="214" t="s">
        <v>230</v>
      </c>
    </row>
    <row r="149" s="13" customFormat="1">
      <c r="A149" s="13"/>
      <c r="B149" s="205"/>
      <c r="C149" s="13"/>
      <c r="D149" s="191" t="s">
        <v>519</v>
      </c>
      <c r="E149" s="206" t="s">
        <v>1</v>
      </c>
      <c r="F149" s="207" t="s">
        <v>4771</v>
      </c>
      <c r="G149" s="13"/>
      <c r="H149" s="208">
        <v>3.1320000000000001</v>
      </c>
      <c r="I149" s="209"/>
      <c r="J149" s="13"/>
      <c r="K149" s="13"/>
      <c r="L149" s="205"/>
      <c r="M149" s="210"/>
      <c r="N149" s="211"/>
      <c r="O149" s="211"/>
      <c r="P149" s="211"/>
      <c r="Q149" s="211"/>
      <c r="R149" s="211"/>
      <c r="S149" s="211"/>
      <c r="T149" s="21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6" t="s">
        <v>519</v>
      </c>
      <c r="AU149" s="206" t="s">
        <v>89</v>
      </c>
      <c r="AV149" s="13" t="s">
        <v>89</v>
      </c>
      <c r="AW149" s="13" t="s">
        <v>35</v>
      </c>
      <c r="AX149" s="13" t="s">
        <v>79</v>
      </c>
      <c r="AY149" s="206" t="s">
        <v>230</v>
      </c>
    </row>
    <row r="150" s="14" customFormat="1">
      <c r="A150" s="14"/>
      <c r="B150" s="213"/>
      <c r="C150" s="14"/>
      <c r="D150" s="191" t="s">
        <v>519</v>
      </c>
      <c r="E150" s="214" t="s">
        <v>1</v>
      </c>
      <c r="F150" s="215" t="s">
        <v>534</v>
      </c>
      <c r="G150" s="14"/>
      <c r="H150" s="216">
        <v>3.1320000000000001</v>
      </c>
      <c r="I150" s="217"/>
      <c r="J150" s="14"/>
      <c r="K150" s="14"/>
      <c r="L150" s="213"/>
      <c r="M150" s="218"/>
      <c r="N150" s="219"/>
      <c r="O150" s="219"/>
      <c r="P150" s="219"/>
      <c r="Q150" s="219"/>
      <c r="R150" s="219"/>
      <c r="S150" s="219"/>
      <c r="T150" s="220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14" t="s">
        <v>519</v>
      </c>
      <c r="AU150" s="214" t="s">
        <v>89</v>
      </c>
      <c r="AV150" s="14" t="s">
        <v>235</v>
      </c>
      <c r="AW150" s="14" t="s">
        <v>35</v>
      </c>
      <c r="AX150" s="14" t="s">
        <v>87</v>
      </c>
      <c r="AY150" s="214" t="s">
        <v>230</v>
      </c>
    </row>
    <row r="151" s="2" customFormat="1" ht="21.75" customHeight="1">
      <c r="A151" s="38"/>
      <c r="B151" s="177"/>
      <c r="C151" s="178" t="s">
        <v>235</v>
      </c>
      <c r="D151" s="178" t="s">
        <v>231</v>
      </c>
      <c r="E151" s="179" t="s">
        <v>3637</v>
      </c>
      <c r="F151" s="180" t="s">
        <v>3638</v>
      </c>
      <c r="G151" s="181" t="s">
        <v>578</v>
      </c>
      <c r="H151" s="182">
        <v>4.1760000000000002</v>
      </c>
      <c r="I151" s="183"/>
      <c r="J151" s="184">
        <f>ROUND(I151*H151,2)</f>
        <v>0</v>
      </c>
      <c r="K151" s="180" t="s">
        <v>515</v>
      </c>
      <c r="L151" s="39"/>
      <c r="M151" s="185" t="s">
        <v>1</v>
      </c>
      <c r="N151" s="186" t="s">
        <v>44</v>
      </c>
      <c r="O151" s="77"/>
      <c r="P151" s="187">
        <f>O151*H151</f>
        <v>0</v>
      </c>
      <c r="Q151" s="187">
        <v>0</v>
      </c>
      <c r="R151" s="187">
        <f>Q151*H151</f>
        <v>0</v>
      </c>
      <c r="S151" s="187">
        <v>0</v>
      </c>
      <c r="T151" s="18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89" t="s">
        <v>235</v>
      </c>
      <c r="AT151" s="189" t="s">
        <v>231</v>
      </c>
      <c r="AU151" s="189" t="s">
        <v>89</v>
      </c>
      <c r="AY151" s="19" t="s">
        <v>230</v>
      </c>
      <c r="BE151" s="190">
        <f>IF(N151="základní",J151,0)</f>
        <v>0</v>
      </c>
      <c r="BF151" s="190">
        <f>IF(N151="snížená",J151,0)</f>
        <v>0</v>
      </c>
      <c r="BG151" s="190">
        <f>IF(N151="zákl. přenesená",J151,0)</f>
        <v>0</v>
      </c>
      <c r="BH151" s="190">
        <f>IF(N151="sníž. přenesená",J151,0)</f>
        <v>0</v>
      </c>
      <c r="BI151" s="190">
        <f>IF(N151="nulová",J151,0)</f>
        <v>0</v>
      </c>
      <c r="BJ151" s="19" t="s">
        <v>87</v>
      </c>
      <c r="BK151" s="190">
        <f>ROUND(I151*H151,2)</f>
        <v>0</v>
      </c>
      <c r="BL151" s="19" t="s">
        <v>235</v>
      </c>
      <c r="BM151" s="189" t="s">
        <v>4773</v>
      </c>
    </row>
    <row r="152" s="2" customFormat="1">
      <c r="A152" s="38"/>
      <c r="B152" s="39"/>
      <c r="C152" s="38"/>
      <c r="D152" s="191" t="s">
        <v>237</v>
      </c>
      <c r="E152" s="38"/>
      <c r="F152" s="192" t="s">
        <v>3640</v>
      </c>
      <c r="G152" s="38"/>
      <c r="H152" s="38"/>
      <c r="I152" s="193"/>
      <c r="J152" s="38"/>
      <c r="K152" s="38"/>
      <c r="L152" s="39"/>
      <c r="M152" s="194"/>
      <c r="N152" s="195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237</v>
      </c>
      <c r="AU152" s="19" t="s">
        <v>89</v>
      </c>
    </row>
    <row r="153" s="2" customFormat="1">
      <c r="A153" s="38"/>
      <c r="B153" s="39"/>
      <c r="C153" s="38"/>
      <c r="D153" s="199" t="s">
        <v>397</v>
      </c>
      <c r="E153" s="38"/>
      <c r="F153" s="200" t="s">
        <v>3641</v>
      </c>
      <c r="G153" s="38"/>
      <c r="H153" s="38"/>
      <c r="I153" s="193"/>
      <c r="J153" s="38"/>
      <c r="K153" s="38"/>
      <c r="L153" s="39"/>
      <c r="M153" s="194"/>
      <c r="N153" s="195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397</v>
      </c>
      <c r="AU153" s="19" t="s">
        <v>89</v>
      </c>
    </row>
    <row r="154" s="15" customFormat="1">
      <c r="A154" s="15"/>
      <c r="B154" s="221"/>
      <c r="C154" s="15"/>
      <c r="D154" s="191" t="s">
        <v>519</v>
      </c>
      <c r="E154" s="222" t="s">
        <v>1</v>
      </c>
      <c r="F154" s="223" t="s">
        <v>3767</v>
      </c>
      <c r="G154" s="15"/>
      <c r="H154" s="222" t="s">
        <v>1</v>
      </c>
      <c r="I154" s="224"/>
      <c r="J154" s="15"/>
      <c r="K154" s="15"/>
      <c r="L154" s="221"/>
      <c r="M154" s="225"/>
      <c r="N154" s="226"/>
      <c r="O154" s="226"/>
      <c r="P154" s="226"/>
      <c r="Q154" s="226"/>
      <c r="R154" s="226"/>
      <c r="S154" s="226"/>
      <c r="T154" s="227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22" t="s">
        <v>519</v>
      </c>
      <c r="AU154" s="222" t="s">
        <v>89</v>
      </c>
      <c r="AV154" s="15" t="s">
        <v>87</v>
      </c>
      <c r="AW154" s="15" t="s">
        <v>35</v>
      </c>
      <c r="AX154" s="15" t="s">
        <v>79</v>
      </c>
      <c r="AY154" s="222" t="s">
        <v>230</v>
      </c>
    </row>
    <row r="155" s="13" customFormat="1">
      <c r="A155" s="13"/>
      <c r="B155" s="205"/>
      <c r="C155" s="13"/>
      <c r="D155" s="191" t="s">
        <v>519</v>
      </c>
      <c r="E155" s="206" t="s">
        <v>1</v>
      </c>
      <c r="F155" s="207" t="s">
        <v>4768</v>
      </c>
      <c r="G155" s="13"/>
      <c r="H155" s="208">
        <v>20.879999999999999</v>
      </c>
      <c r="I155" s="209"/>
      <c r="J155" s="13"/>
      <c r="K155" s="13"/>
      <c r="L155" s="205"/>
      <c r="M155" s="210"/>
      <c r="N155" s="211"/>
      <c r="O155" s="211"/>
      <c r="P155" s="211"/>
      <c r="Q155" s="211"/>
      <c r="R155" s="211"/>
      <c r="S155" s="211"/>
      <c r="T155" s="21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06" t="s">
        <v>519</v>
      </c>
      <c r="AU155" s="206" t="s">
        <v>89</v>
      </c>
      <c r="AV155" s="13" t="s">
        <v>89</v>
      </c>
      <c r="AW155" s="13" t="s">
        <v>35</v>
      </c>
      <c r="AX155" s="13" t="s">
        <v>79</v>
      </c>
      <c r="AY155" s="206" t="s">
        <v>230</v>
      </c>
    </row>
    <row r="156" s="14" customFormat="1">
      <c r="A156" s="14"/>
      <c r="B156" s="213"/>
      <c r="C156" s="14"/>
      <c r="D156" s="191" t="s">
        <v>519</v>
      </c>
      <c r="E156" s="214" t="s">
        <v>1</v>
      </c>
      <c r="F156" s="215" t="s">
        <v>534</v>
      </c>
      <c r="G156" s="14"/>
      <c r="H156" s="216">
        <v>20.879999999999999</v>
      </c>
      <c r="I156" s="217"/>
      <c r="J156" s="14"/>
      <c r="K156" s="14"/>
      <c r="L156" s="213"/>
      <c r="M156" s="218"/>
      <c r="N156" s="219"/>
      <c r="O156" s="219"/>
      <c r="P156" s="219"/>
      <c r="Q156" s="219"/>
      <c r="R156" s="219"/>
      <c r="S156" s="219"/>
      <c r="T156" s="220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14" t="s">
        <v>519</v>
      </c>
      <c r="AU156" s="214" t="s">
        <v>89</v>
      </c>
      <c r="AV156" s="14" t="s">
        <v>235</v>
      </c>
      <c r="AW156" s="14" t="s">
        <v>35</v>
      </c>
      <c r="AX156" s="14" t="s">
        <v>79</v>
      </c>
      <c r="AY156" s="214" t="s">
        <v>230</v>
      </c>
    </row>
    <row r="157" s="13" customFormat="1">
      <c r="A157" s="13"/>
      <c r="B157" s="205"/>
      <c r="C157" s="13"/>
      <c r="D157" s="191" t="s">
        <v>519</v>
      </c>
      <c r="E157" s="206" t="s">
        <v>1</v>
      </c>
      <c r="F157" s="207" t="s">
        <v>4774</v>
      </c>
      <c r="G157" s="13"/>
      <c r="H157" s="208">
        <v>4.1760000000000002</v>
      </c>
      <c r="I157" s="209"/>
      <c r="J157" s="13"/>
      <c r="K157" s="13"/>
      <c r="L157" s="205"/>
      <c r="M157" s="210"/>
      <c r="N157" s="211"/>
      <c r="O157" s="211"/>
      <c r="P157" s="211"/>
      <c r="Q157" s="211"/>
      <c r="R157" s="211"/>
      <c r="S157" s="211"/>
      <c r="T157" s="21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6" t="s">
        <v>519</v>
      </c>
      <c r="AU157" s="206" t="s">
        <v>89</v>
      </c>
      <c r="AV157" s="13" t="s">
        <v>89</v>
      </c>
      <c r="AW157" s="13" t="s">
        <v>35</v>
      </c>
      <c r="AX157" s="13" t="s">
        <v>79</v>
      </c>
      <c r="AY157" s="206" t="s">
        <v>230</v>
      </c>
    </row>
    <row r="158" s="14" customFormat="1">
      <c r="A158" s="14"/>
      <c r="B158" s="213"/>
      <c r="C158" s="14"/>
      <c r="D158" s="191" t="s">
        <v>519</v>
      </c>
      <c r="E158" s="214" t="s">
        <v>1</v>
      </c>
      <c r="F158" s="215" t="s">
        <v>534</v>
      </c>
      <c r="G158" s="14"/>
      <c r="H158" s="216">
        <v>4.1760000000000002</v>
      </c>
      <c r="I158" s="217"/>
      <c r="J158" s="14"/>
      <c r="K158" s="14"/>
      <c r="L158" s="213"/>
      <c r="M158" s="218"/>
      <c r="N158" s="219"/>
      <c r="O158" s="219"/>
      <c r="P158" s="219"/>
      <c r="Q158" s="219"/>
      <c r="R158" s="219"/>
      <c r="S158" s="219"/>
      <c r="T158" s="22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14" t="s">
        <v>519</v>
      </c>
      <c r="AU158" s="214" t="s">
        <v>89</v>
      </c>
      <c r="AV158" s="14" t="s">
        <v>235</v>
      </c>
      <c r="AW158" s="14" t="s">
        <v>35</v>
      </c>
      <c r="AX158" s="14" t="s">
        <v>87</v>
      </c>
      <c r="AY158" s="214" t="s">
        <v>230</v>
      </c>
    </row>
    <row r="159" s="2" customFormat="1" ht="21.75" customHeight="1">
      <c r="A159" s="38"/>
      <c r="B159" s="177"/>
      <c r="C159" s="178" t="s">
        <v>248</v>
      </c>
      <c r="D159" s="178" t="s">
        <v>231</v>
      </c>
      <c r="E159" s="179" t="s">
        <v>689</v>
      </c>
      <c r="F159" s="180" t="s">
        <v>690</v>
      </c>
      <c r="G159" s="181" t="s">
        <v>578</v>
      </c>
      <c r="H159" s="182">
        <v>10.44</v>
      </c>
      <c r="I159" s="183"/>
      <c r="J159" s="184">
        <f>ROUND(I159*H159,2)</f>
        <v>0</v>
      </c>
      <c r="K159" s="180" t="s">
        <v>515</v>
      </c>
      <c r="L159" s="39"/>
      <c r="M159" s="185" t="s">
        <v>1</v>
      </c>
      <c r="N159" s="186" t="s">
        <v>44</v>
      </c>
      <c r="O159" s="77"/>
      <c r="P159" s="187">
        <f>O159*H159</f>
        <v>0</v>
      </c>
      <c r="Q159" s="187">
        <v>0</v>
      </c>
      <c r="R159" s="187">
        <f>Q159*H159</f>
        <v>0</v>
      </c>
      <c r="S159" s="187">
        <v>0</v>
      </c>
      <c r="T159" s="18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89" t="s">
        <v>235</v>
      </c>
      <c r="AT159" s="189" t="s">
        <v>231</v>
      </c>
      <c r="AU159" s="189" t="s">
        <v>89</v>
      </c>
      <c r="AY159" s="19" t="s">
        <v>230</v>
      </c>
      <c r="BE159" s="190">
        <f>IF(N159="základní",J159,0)</f>
        <v>0</v>
      </c>
      <c r="BF159" s="190">
        <f>IF(N159="snížená",J159,0)</f>
        <v>0</v>
      </c>
      <c r="BG159" s="190">
        <f>IF(N159="zákl. přenesená",J159,0)</f>
        <v>0</v>
      </c>
      <c r="BH159" s="190">
        <f>IF(N159="sníž. přenesená",J159,0)</f>
        <v>0</v>
      </c>
      <c r="BI159" s="190">
        <f>IF(N159="nulová",J159,0)</f>
        <v>0</v>
      </c>
      <c r="BJ159" s="19" t="s">
        <v>87</v>
      </c>
      <c r="BK159" s="190">
        <f>ROUND(I159*H159,2)</f>
        <v>0</v>
      </c>
      <c r="BL159" s="19" t="s">
        <v>235</v>
      </c>
      <c r="BM159" s="189" t="s">
        <v>4775</v>
      </c>
    </row>
    <row r="160" s="2" customFormat="1">
      <c r="A160" s="38"/>
      <c r="B160" s="39"/>
      <c r="C160" s="38"/>
      <c r="D160" s="191" t="s">
        <v>237</v>
      </c>
      <c r="E160" s="38"/>
      <c r="F160" s="192" t="s">
        <v>692</v>
      </c>
      <c r="G160" s="38"/>
      <c r="H160" s="38"/>
      <c r="I160" s="193"/>
      <c r="J160" s="38"/>
      <c r="K160" s="38"/>
      <c r="L160" s="39"/>
      <c r="M160" s="194"/>
      <c r="N160" s="195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237</v>
      </c>
      <c r="AU160" s="19" t="s">
        <v>89</v>
      </c>
    </row>
    <row r="161" s="2" customFormat="1">
      <c r="A161" s="38"/>
      <c r="B161" s="39"/>
      <c r="C161" s="38"/>
      <c r="D161" s="199" t="s">
        <v>397</v>
      </c>
      <c r="E161" s="38"/>
      <c r="F161" s="200" t="s">
        <v>693</v>
      </c>
      <c r="G161" s="38"/>
      <c r="H161" s="38"/>
      <c r="I161" s="193"/>
      <c r="J161" s="38"/>
      <c r="K161" s="38"/>
      <c r="L161" s="39"/>
      <c r="M161" s="194"/>
      <c r="N161" s="195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397</v>
      </c>
      <c r="AU161" s="19" t="s">
        <v>89</v>
      </c>
    </row>
    <row r="162" s="15" customFormat="1">
      <c r="A162" s="15"/>
      <c r="B162" s="221"/>
      <c r="C162" s="15"/>
      <c r="D162" s="191" t="s">
        <v>519</v>
      </c>
      <c r="E162" s="222" t="s">
        <v>1</v>
      </c>
      <c r="F162" s="223" t="s">
        <v>2039</v>
      </c>
      <c r="G162" s="15"/>
      <c r="H162" s="222" t="s">
        <v>1</v>
      </c>
      <c r="I162" s="224"/>
      <c r="J162" s="15"/>
      <c r="K162" s="15"/>
      <c r="L162" s="221"/>
      <c r="M162" s="225"/>
      <c r="N162" s="226"/>
      <c r="O162" s="226"/>
      <c r="P162" s="226"/>
      <c r="Q162" s="226"/>
      <c r="R162" s="226"/>
      <c r="S162" s="226"/>
      <c r="T162" s="227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22" t="s">
        <v>519</v>
      </c>
      <c r="AU162" s="222" t="s">
        <v>89</v>
      </c>
      <c r="AV162" s="15" t="s">
        <v>87</v>
      </c>
      <c r="AW162" s="15" t="s">
        <v>35</v>
      </c>
      <c r="AX162" s="15" t="s">
        <v>79</v>
      </c>
      <c r="AY162" s="222" t="s">
        <v>230</v>
      </c>
    </row>
    <row r="163" s="15" customFormat="1">
      <c r="A163" s="15"/>
      <c r="B163" s="221"/>
      <c r="C163" s="15"/>
      <c r="D163" s="191" t="s">
        <v>519</v>
      </c>
      <c r="E163" s="222" t="s">
        <v>1</v>
      </c>
      <c r="F163" s="223" t="s">
        <v>3767</v>
      </c>
      <c r="G163" s="15"/>
      <c r="H163" s="222" t="s">
        <v>1</v>
      </c>
      <c r="I163" s="224"/>
      <c r="J163" s="15"/>
      <c r="K163" s="15"/>
      <c r="L163" s="221"/>
      <c r="M163" s="225"/>
      <c r="N163" s="226"/>
      <c r="O163" s="226"/>
      <c r="P163" s="226"/>
      <c r="Q163" s="226"/>
      <c r="R163" s="226"/>
      <c r="S163" s="226"/>
      <c r="T163" s="227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22" t="s">
        <v>519</v>
      </c>
      <c r="AU163" s="222" t="s">
        <v>89</v>
      </c>
      <c r="AV163" s="15" t="s">
        <v>87</v>
      </c>
      <c r="AW163" s="15" t="s">
        <v>35</v>
      </c>
      <c r="AX163" s="15" t="s">
        <v>79</v>
      </c>
      <c r="AY163" s="222" t="s">
        <v>230</v>
      </c>
    </row>
    <row r="164" s="13" customFormat="1">
      <c r="A164" s="13"/>
      <c r="B164" s="205"/>
      <c r="C164" s="13"/>
      <c r="D164" s="191" t="s">
        <v>519</v>
      </c>
      <c r="E164" s="206" t="s">
        <v>1</v>
      </c>
      <c r="F164" s="207" t="s">
        <v>4768</v>
      </c>
      <c r="G164" s="13"/>
      <c r="H164" s="208">
        <v>20.879999999999999</v>
      </c>
      <c r="I164" s="209"/>
      <c r="J164" s="13"/>
      <c r="K164" s="13"/>
      <c r="L164" s="205"/>
      <c r="M164" s="210"/>
      <c r="N164" s="211"/>
      <c r="O164" s="211"/>
      <c r="P164" s="211"/>
      <c r="Q164" s="211"/>
      <c r="R164" s="211"/>
      <c r="S164" s="211"/>
      <c r="T164" s="21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06" t="s">
        <v>519</v>
      </c>
      <c r="AU164" s="206" t="s">
        <v>89</v>
      </c>
      <c r="AV164" s="13" t="s">
        <v>89</v>
      </c>
      <c r="AW164" s="13" t="s">
        <v>35</v>
      </c>
      <c r="AX164" s="13" t="s">
        <v>79</v>
      </c>
      <c r="AY164" s="206" t="s">
        <v>230</v>
      </c>
    </row>
    <row r="165" s="14" customFormat="1">
      <c r="A165" s="14"/>
      <c r="B165" s="213"/>
      <c r="C165" s="14"/>
      <c r="D165" s="191" t="s">
        <v>519</v>
      </c>
      <c r="E165" s="214" t="s">
        <v>1</v>
      </c>
      <c r="F165" s="215" t="s">
        <v>534</v>
      </c>
      <c r="G165" s="14"/>
      <c r="H165" s="216">
        <v>20.879999999999999</v>
      </c>
      <c r="I165" s="217"/>
      <c r="J165" s="14"/>
      <c r="K165" s="14"/>
      <c r="L165" s="213"/>
      <c r="M165" s="218"/>
      <c r="N165" s="219"/>
      <c r="O165" s="219"/>
      <c r="P165" s="219"/>
      <c r="Q165" s="219"/>
      <c r="R165" s="219"/>
      <c r="S165" s="219"/>
      <c r="T165" s="220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14" t="s">
        <v>519</v>
      </c>
      <c r="AU165" s="214" t="s">
        <v>89</v>
      </c>
      <c r="AV165" s="14" t="s">
        <v>235</v>
      </c>
      <c r="AW165" s="14" t="s">
        <v>35</v>
      </c>
      <c r="AX165" s="14" t="s">
        <v>79</v>
      </c>
      <c r="AY165" s="214" t="s">
        <v>230</v>
      </c>
    </row>
    <row r="166" s="13" customFormat="1">
      <c r="A166" s="13"/>
      <c r="B166" s="205"/>
      <c r="C166" s="13"/>
      <c r="D166" s="191" t="s">
        <v>519</v>
      </c>
      <c r="E166" s="206" t="s">
        <v>1</v>
      </c>
      <c r="F166" s="207" t="s">
        <v>4769</v>
      </c>
      <c r="G166" s="13"/>
      <c r="H166" s="208">
        <v>10.44</v>
      </c>
      <c r="I166" s="209"/>
      <c r="J166" s="13"/>
      <c r="K166" s="13"/>
      <c r="L166" s="205"/>
      <c r="M166" s="210"/>
      <c r="N166" s="211"/>
      <c r="O166" s="211"/>
      <c r="P166" s="211"/>
      <c r="Q166" s="211"/>
      <c r="R166" s="211"/>
      <c r="S166" s="211"/>
      <c r="T166" s="21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06" t="s">
        <v>519</v>
      </c>
      <c r="AU166" s="206" t="s">
        <v>89</v>
      </c>
      <c r="AV166" s="13" t="s">
        <v>89</v>
      </c>
      <c r="AW166" s="13" t="s">
        <v>35</v>
      </c>
      <c r="AX166" s="13" t="s">
        <v>79</v>
      </c>
      <c r="AY166" s="206" t="s">
        <v>230</v>
      </c>
    </row>
    <row r="167" s="14" customFormat="1">
      <c r="A167" s="14"/>
      <c r="B167" s="213"/>
      <c r="C167" s="14"/>
      <c r="D167" s="191" t="s">
        <v>519</v>
      </c>
      <c r="E167" s="214" t="s">
        <v>1</v>
      </c>
      <c r="F167" s="215" t="s">
        <v>534</v>
      </c>
      <c r="G167" s="14"/>
      <c r="H167" s="216">
        <v>10.44</v>
      </c>
      <c r="I167" s="217"/>
      <c r="J167" s="14"/>
      <c r="K167" s="14"/>
      <c r="L167" s="213"/>
      <c r="M167" s="218"/>
      <c r="N167" s="219"/>
      <c r="O167" s="219"/>
      <c r="P167" s="219"/>
      <c r="Q167" s="219"/>
      <c r="R167" s="219"/>
      <c r="S167" s="219"/>
      <c r="T167" s="220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14" t="s">
        <v>519</v>
      </c>
      <c r="AU167" s="214" t="s">
        <v>89</v>
      </c>
      <c r="AV167" s="14" t="s">
        <v>235</v>
      </c>
      <c r="AW167" s="14" t="s">
        <v>35</v>
      </c>
      <c r="AX167" s="14" t="s">
        <v>87</v>
      </c>
      <c r="AY167" s="214" t="s">
        <v>230</v>
      </c>
    </row>
    <row r="168" s="2" customFormat="1" ht="24.15" customHeight="1">
      <c r="A168" s="38"/>
      <c r="B168" s="177"/>
      <c r="C168" s="178" t="s">
        <v>252</v>
      </c>
      <c r="D168" s="178" t="s">
        <v>231</v>
      </c>
      <c r="E168" s="179" t="s">
        <v>698</v>
      </c>
      <c r="F168" s="180" t="s">
        <v>699</v>
      </c>
      <c r="G168" s="181" t="s">
        <v>578</v>
      </c>
      <c r="H168" s="182">
        <v>52.200000000000003</v>
      </c>
      <c r="I168" s="183"/>
      <c r="J168" s="184">
        <f>ROUND(I168*H168,2)</f>
        <v>0</v>
      </c>
      <c r="K168" s="180" t="s">
        <v>515</v>
      </c>
      <c r="L168" s="39"/>
      <c r="M168" s="185" t="s">
        <v>1</v>
      </c>
      <c r="N168" s="186" t="s">
        <v>44</v>
      </c>
      <c r="O168" s="77"/>
      <c r="P168" s="187">
        <f>O168*H168</f>
        <v>0</v>
      </c>
      <c r="Q168" s="187">
        <v>0</v>
      </c>
      <c r="R168" s="187">
        <f>Q168*H168</f>
        <v>0</v>
      </c>
      <c r="S168" s="187">
        <v>0</v>
      </c>
      <c r="T168" s="18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89" t="s">
        <v>235</v>
      </c>
      <c r="AT168" s="189" t="s">
        <v>231</v>
      </c>
      <c r="AU168" s="189" t="s">
        <v>89</v>
      </c>
      <c r="AY168" s="19" t="s">
        <v>230</v>
      </c>
      <c r="BE168" s="190">
        <f>IF(N168="základní",J168,0)</f>
        <v>0</v>
      </c>
      <c r="BF168" s="190">
        <f>IF(N168="snížená",J168,0)</f>
        <v>0</v>
      </c>
      <c r="BG168" s="190">
        <f>IF(N168="zákl. přenesená",J168,0)</f>
        <v>0</v>
      </c>
      <c r="BH168" s="190">
        <f>IF(N168="sníž. přenesená",J168,0)</f>
        <v>0</v>
      </c>
      <c r="BI168" s="190">
        <f>IF(N168="nulová",J168,0)</f>
        <v>0</v>
      </c>
      <c r="BJ168" s="19" t="s">
        <v>87</v>
      </c>
      <c r="BK168" s="190">
        <f>ROUND(I168*H168,2)</f>
        <v>0</v>
      </c>
      <c r="BL168" s="19" t="s">
        <v>235</v>
      </c>
      <c r="BM168" s="189" t="s">
        <v>4776</v>
      </c>
    </row>
    <row r="169" s="2" customFormat="1">
      <c r="A169" s="38"/>
      <c r="B169" s="39"/>
      <c r="C169" s="38"/>
      <c r="D169" s="191" t="s">
        <v>237</v>
      </c>
      <c r="E169" s="38"/>
      <c r="F169" s="192" t="s">
        <v>701</v>
      </c>
      <c r="G169" s="38"/>
      <c r="H169" s="38"/>
      <c r="I169" s="193"/>
      <c r="J169" s="38"/>
      <c r="K169" s="38"/>
      <c r="L169" s="39"/>
      <c r="M169" s="194"/>
      <c r="N169" s="195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237</v>
      </c>
      <c r="AU169" s="19" t="s">
        <v>89</v>
      </c>
    </row>
    <row r="170" s="2" customFormat="1">
      <c r="A170" s="38"/>
      <c r="B170" s="39"/>
      <c r="C170" s="38"/>
      <c r="D170" s="199" t="s">
        <v>397</v>
      </c>
      <c r="E170" s="38"/>
      <c r="F170" s="200" t="s">
        <v>702</v>
      </c>
      <c r="G170" s="38"/>
      <c r="H170" s="38"/>
      <c r="I170" s="193"/>
      <c r="J170" s="38"/>
      <c r="K170" s="38"/>
      <c r="L170" s="39"/>
      <c r="M170" s="194"/>
      <c r="N170" s="195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397</v>
      </c>
      <c r="AU170" s="19" t="s">
        <v>89</v>
      </c>
    </row>
    <row r="171" s="15" customFormat="1">
      <c r="A171" s="15"/>
      <c r="B171" s="221"/>
      <c r="C171" s="15"/>
      <c r="D171" s="191" t="s">
        <v>519</v>
      </c>
      <c r="E171" s="222" t="s">
        <v>1</v>
      </c>
      <c r="F171" s="223" t="s">
        <v>2039</v>
      </c>
      <c r="G171" s="15"/>
      <c r="H171" s="222" t="s">
        <v>1</v>
      </c>
      <c r="I171" s="224"/>
      <c r="J171" s="15"/>
      <c r="K171" s="15"/>
      <c r="L171" s="221"/>
      <c r="M171" s="225"/>
      <c r="N171" s="226"/>
      <c r="O171" s="226"/>
      <c r="P171" s="226"/>
      <c r="Q171" s="226"/>
      <c r="R171" s="226"/>
      <c r="S171" s="226"/>
      <c r="T171" s="227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22" t="s">
        <v>519</v>
      </c>
      <c r="AU171" s="222" t="s">
        <v>89</v>
      </c>
      <c r="AV171" s="15" t="s">
        <v>87</v>
      </c>
      <c r="AW171" s="15" t="s">
        <v>35</v>
      </c>
      <c r="AX171" s="15" t="s">
        <v>79</v>
      </c>
      <c r="AY171" s="222" t="s">
        <v>230</v>
      </c>
    </row>
    <row r="172" s="15" customFormat="1">
      <c r="A172" s="15"/>
      <c r="B172" s="221"/>
      <c r="C172" s="15"/>
      <c r="D172" s="191" t="s">
        <v>519</v>
      </c>
      <c r="E172" s="222" t="s">
        <v>1</v>
      </c>
      <c r="F172" s="223" t="s">
        <v>2039</v>
      </c>
      <c r="G172" s="15"/>
      <c r="H172" s="222" t="s">
        <v>1</v>
      </c>
      <c r="I172" s="224"/>
      <c r="J172" s="15"/>
      <c r="K172" s="15"/>
      <c r="L172" s="221"/>
      <c r="M172" s="225"/>
      <c r="N172" s="226"/>
      <c r="O172" s="226"/>
      <c r="P172" s="226"/>
      <c r="Q172" s="226"/>
      <c r="R172" s="226"/>
      <c r="S172" s="226"/>
      <c r="T172" s="227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22" t="s">
        <v>519</v>
      </c>
      <c r="AU172" s="222" t="s">
        <v>89</v>
      </c>
      <c r="AV172" s="15" t="s">
        <v>87</v>
      </c>
      <c r="AW172" s="15" t="s">
        <v>35</v>
      </c>
      <c r="AX172" s="15" t="s">
        <v>79</v>
      </c>
      <c r="AY172" s="222" t="s">
        <v>230</v>
      </c>
    </row>
    <row r="173" s="15" customFormat="1">
      <c r="A173" s="15"/>
      <c r="B173" s="221"/>
      <c r="C173" s="15"/>
      <c r="D173" s="191" t="s">
        <v>519</v>
      </c>
      <c r="E173" s="222" t="s">
        <v>1</v>
      </c>
      <c r="F173" s="223" t="s">
        <v>3767</v>
      </c>
      <c r="G173" s="15"/>
      <c r="H173" s="222" t="s">
        <v>1</v>
      </c>
      <c r="I173" s="224"/>
      <c r="J173" s="15"/>
      <c r="K173" s="15"/>
      <c r="L173" s="221"/>
      <c r="M173" s="225"/>
      <c r="N173" s="226"/>
      <c r="O173" s="226"/>
      <c r="P173" s="226"/>
      <c r="Q173" s="226"/>
      <c r="R173" s="226"/>
      <c r="S173" s="226"/>
      <c r="T173" s="22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22" t="s">
        <v>519</v>
      </c>
      <c r="AU173" s="222" t="s">
        <v>89</v>
      </c>
      <c r="AV173" s="15" t="s">
        <v>87</v>
      </c>
      <c r="AW173" s="15" t="s">
        <v>35</v>
      </c>
      <c r="AX173" s="15" t="s">
        <v>79</v>
      </c>
      <c r="AY173" s="222" t="s">
        <v>230</v>
      </c>
    </row>
    <row r="174" s="13" customFormat="1">
      <c r="A174" s="13"/>
      <c r="B174" s="205"/>
      <c r="C174" s="13"/>
      <c r="D174" s="191" t="s">
        <v>519</v>
      </c>
      <c r="E174" s="206" t="s">
        <v>1</v>
      </c>
      <c r="F174" s="207" t="s">
        <v>4768</v>
      </c>
      <c r="G174" s="13"/>
      <c r="H174" s="208">
        <v>20.879999999999999</v>
      </c>
      <c r="I174" s="209"/>
      <c r="J174" s="13"/>
      <c r="K174" s="13"/>
      <c r="L174" s="205"/>
      <c r="M174" s="210"/>
      <c r="N174" s="211"/>
      <c r="O174" s="211"/>
      <c r="P174" s="211"/>
      <c r="Q174" s="211"/>
      <c r="R174" s="211"/>
      <c r="S174" s="211"/>
      <c r="T174" s="21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06" t="s">
        <v>519</v>
      </c>
      <c r="AU174" s="206" t="s">
        <v>89</v>
      </c>
      <c r="AV174" s="13" t="s">
        <v>89</v>
      </c>
      <c r="AW174" s="13" t="s">
        <v>35</v>
      </c>
      <c r="AX174" s="13" t="s">
        <v>79</v>
      </c>
      <c r="AY174" s="206" t="s">
        <v>230</v>
      </c>
    </row>
    <row r="175" s="14" customFormat="1">
      <c r="A175" s="14"/>
      <c r="B175" s="213"/>
      <c r="C175" s="14"/>
      <c r="D175" s="191" t="s">
        <v>519</v>
      </c>
      <c r="E175" s="214" t="s">
        <v>1</v>
      </c>
      <c r="F175" s="215" t="s">
        <v>534</v>
      </c>
      <c r="G175" s="14"/>
      <c r="H175" s="216">
        <v>20.879999999999999</v>
      </c>
      <c r="I175" s="217"/>
      <c r="J175" s="14"/>
      <c r="K175" s="14"/>
      <c r="L175" s="213"/>
      <c r="M175" s="218"/>
      <c r="N175" s="219"/>
      <c r="O175" s="219"/>
      <c r="P175" s="219"/>
      <c r="Q175" s="219"/>
      <c r="R175" s="219"/>
      <c r="S175" s="219"/>
      <c r="T175" s="220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14" t="s">
        <v>519</v>
      </c>
      <c r="AU175" s="214" t="s">
        <v>89</v>
      </c>
      <c r="AV175" s="14" t="s">
        <v>235</v>
      </c>
      <c r="AW175" s="14" t="s">
        <v>35</v>
      </c>
      <c r="AX175" s="14" t="s">
        <v>79</v>
      </c>
      <c r="AY175" s="214" t="s">
        <v>230</v>
      </c>
    </row>
    <row r="176" s="13" customFormat="1">
      <c r="A176" s="13"/>
      <c r="B176" s="205"/>
      <c r="C176" s="13"/>
      <c r="D176" s="191" t="s">
        <v>519</v>
      </c>
      <c r="E176" s="206" t="s">
        <v>1</v>
      </c>
      <c r="F176" s="207" t="s">
        <v>4769</v>
      </c>
      <c r="G176" s="13"/>
      <c r="H176" s="208">
        <v>10.44</v>
      </c>
      <c r="I176" s="209"/>
      <c r="J176" s="13"/>
      <c r="K176" s="13"/>
      <c r="L176" s="205"/>
      <c r="M176" s="210"/>
      <c r="N176" s="211"/>
      <c r="O176" s="211"/>
      <c r="P176" s="211"/>
      <c r="Q176" s="211"/>
      <c r="R176" s="211"/>
      <c r="S176" s="211"/>
      <c r="T176" s="21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06" t="s">
        <v>519</v>
      </c>
      <c r="AU176" s="206" t="s">
        <v>89</v>
      </c>
      <c r="AV176" s="13" t="s">
        <v>89</v>
      </c>
      <c r="AW176" s="13" t="s">
        <v>35</v>
      </c>
      <c r="AX176" s="13" t="s">
        <v>79</v>
      </c>
      <c r="AY176" s="206" t="s">
        <v>230</v>
      </c>
    </row>
    <row r="177" s="14" customFormat="1">
      <c r="A177" s="14"/>
      <c r="B177" s="213"/>
      <c r="C177" s="14"/>
      <c r="D177" s="191" t="s">
        <v>519</v>
      </c>
      <c r="E177" s="214" t="s">
        <v>1</v>
      </c>
      <c r="F177" s="215" t="s">
        <v>534</v>
      </c>
      <c r="G177" s="14"/>
      <c r="H177" s="216">
        <v>10.44</v>
      </c>
      <c r="I177" s="217"/>
      <c r="J177" s="14"/>
      <c r="K177" s="14"/>
      <c r="L177" s="213"/>
      <c r="M177" s="218"/>
      <c r="N177" s="219"/>
      <c r="O177" s="219"/>
      <c r="P177" s="219"/>
      <c r="Q177" s="219"/>
      <c r="R177" s="219"/>
      <c r="S177" s="219"/>
      <c r="T177" s="220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14" t="s">
        <v>519</v>
      </c>
      <c r="AU177" s="214" t="s">
        <v>89</v>
      </c>
      <c r="AV177" s="14" t="s">
        <v>235</v>
      </c>
      <c r="AW177" s="14" t="s">
        <v>35</v>
      </c>
      <c r="AX177" s="14" t="s">
        <v>87</v>
      </c>
      <c r="AY177" s="214" t="s">
        <v>230</v>
      </c>
    </row>
    <row r="178" s="13" customFormat="1">
      <c r="A178" s="13"/>
      <c r="B178" s="205"/>
      <c r="C178" s="13"/>
      <c r="D178" s="191" t="s">
        <v>519</v>
      </c>
      <c r="E178" s="13"/>
      <c r="F178" s="207" t="s">
        <v>4777</v>
      </c>
      <c r="G178" s="13"/>
      <c r="H178" s="208">
        <v>52.200000000000003</v>
      </c>
      <c r="I178" s="209"/>
      <c r="J178" s="13"/>
      <c r="K178" s="13"/>
      <c r="L178" s="205"/>
      <c r="M178" s="210"/>
      <c r="N178" s="211"/>
      <c r="O178" s="211"/>
      <c r="P178" s="211"/>
      <c r="Q178" s="211"/>
      <c r="R178" s="211"/>
      <c r="S178" s="211"/>
      <c r="T178" s="21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06" t="s">
        <v>519</v>
      </c>
      <c r="AU178" s="206" t="s">
        <v>89</v>
      </c>
      <c r="AV178" s="13" t="s">
        <v>89</v>
      </c>
      <c r="AW178" s="13" t="s">
        <v>3</v>
      </c>
      <c r="AX178" s="13" t="s">
        <v>87</v>
      </c>
      <c r="AY178" s="206" t="s">
        <v>230</v>
      </c>
    </row>
    <row r="179" s="2" customFormat="1" ht="21.75" customHeight="1">
      <c r="A179" s="38"/>
      <c r="B179" s="177"/>
      <c r="C179" s="178" t="s">
        <v>256</v>
      </c>
      <c r="D179" s="178" t="s">
        <v>231</v>
      </c>
      <c r="E179" s="179" t="s">
        <v>704</v>
      </c>
      <c r="F179" s="180" t="s">
        <v>705</v>
      </c>
      <c r="G179" s="181" t="s">
        <v>578</v>
      </c>
      <c r="H179" s="182">
        <v>6.2640000000000002</v>
      </c>
      <c r="I179" s="183"/>
      <c r="J179" s="184">
        <f>ROUND(I179*H179,2)</f>
        <v>0</v>
      </c>
      <c r="K179" s="180" t="s">
        <v>515</v>
      </c>
      <c r="L179" s="39"/>
      <c r="M179" s="185" t="s">
        <v>1</v>
      </c>
      <c r="N179" s="186" t="s">
        <v>44</v>
      </c>
      <c r="O179" s="77"/>
      <c r="P179" s="187">
        <f>O179*H179</f>
        <v>0</v>
      </c>
      <c r="Q179" s="187">
        <v>0</v>
      </c>
      <c r="R179" s="187">
        <f>Q179*H179</f>
        <v>0</v>
      </c>
      <c r="S179" s="187">
        <v>0</v>
      </c>
      <c r="T179" s="18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89" t="s">
        <v>235</v>
      </c>
      <c r="AT179" s="189" t="s">
        <v>231</v>
      </c>
      <c r="AU179" s="189" t="s">
        <v>89</v>
      </c>
      <c r="AY179" s="19" t="s">
        <v>230</v>
      </c>
      <c r="BE179" s="190">
        <f>IF(N179="základní",J179,0)</f>
        <v>0</v>
      </c>
      <c r="BF179" s="190">
        <f>IF(N179="snížená",J179,0)</f>
        <v>0</v>
      </c>
      <c r="BG179" s="190">
        <f>IF(N179="zákl. přenesená",J179,0)</f>
        <v>0</v>
      </c>
      <c r="BH179" s="190">
        <f>IF(N179="sníž. přenesená",J179,0)</f>
        <v>0</v>
      </c>
      <c r="BI179" s="190">
        <f>IF(N179="nulová",J179,0)</f>
        <v>0</v>
      </c>
      <c r="BJ179" s="19" t="s">
        <v>87</v>
      </c>
      <c r="BK179" s="190">
        <f>ROUND(I179*H179,2)</f>
        <v>0</v>
      </c>
      <c r="BL179" s="19" t="s">
        <v>235</v>
      </c>
      <c r="BM179" s="189" t="s">
        <v>4778</v>
      </c>
    </row>
    <row r="180" s="2" customFormat="1">
      <c r="A180" s="38"/>
      <c r="B180" s="39"/>
      <c r="C180" s="38"/>
      <c r="D180" s="191" t="s">
        <v>237</v>
      </c>
      <c r="E180" s="38"/>
      <c r="F180" s="192" t="s">
        <v>707</v>
      </c>
      <c r="G180" s="38"/>
      <c r="H180" s="38"/>
      <c r="I180" s="193"/>
      <c r="J180" s="38"/>
      <c r="K180" s="38"/>
      <c r="L180" s="39"/>
      <c r="M180" s="194"/>
      <c r="N180" s="195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237</v>
      </c>
      <c r="AU180" s="19" t="s">
        <v>89</v>
      </c>
    </row>
    <row r="181" s="2" customFormat="1">
      <c r="A181" s="38"/>
      <c r="B181" s="39"/>
      <c r="C181" s="38"/>
      <c r="D181" s="199" t="s">
        <v>397</v>
      </c>
      <c r="E181" s="38"/>
      <c r="F181" s="200" t="s">
        <v>708</v>
      </c>
      <c r="G181" s="38"/>
      <c r="H181" s="38"/>
      <c r="I181" s="193"/>
      <c r="J181" s="38"/>
      <c r="K181" s="38"/>
      <c r="L181" s="39"/>
      <c r="M181" s="194"/>
      <c r="N181" s="195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397</v>
      </c>
      <c r="AU181" s="19" t="s">
        <v>89</v>
      </c>
    </row>
    <row r="182" s="15" customFormat="1">
      <c r="A182" s="15"/>
      <c r="B182" s="221"/>
      <c r="C182" s="15"/>
      <c r="D182" s="191" t="s">
        <v>519</v>
      </c>
      <c r="E182" s="222" t="s">
        <v>1</v>
      </c>
      <c r="F182" s="223" t="s">
        <v>2039</v>
      </c>
      <c r="G182" s="15"/>
      <c r="H182" s="222" t="s">
        <v>1</v>
      </c>
      <c r="I182" s="224"/>
      <c r="J182" s="15"/>
      <c r="K182" s="15"/>
      <c r="L182" s="221"/>
      <c r="M182" s="225"/>
      <c r="N182" s="226"/>
      <c r="O182" s="226"/>
      <c r="P182" s="226"/>
      <c r="Q182" s="226"/>
      <c r="R182" s="226"/>
      <c r="S182" s="226"/>
      <c r="T182" s="227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22" t="s">
        <v>519</v>
      </c>
      <c r="AU182" s="222" t="s">
        <v>89</v>
      </c>
      <c r="AV182" s="15" t="s">
        <v>87</v>
      </c>
      <c r="AW182" s="15" t="s">
        <v>35</v>
      </c>
      <c r="AX182" s="15" t="s">
        <v>79</v>
      </c>
      <c r="AY182" s="222" t="s">
        <v>230</v>
      </c>
    </row>
    <row r="183" s="13" customFormat="1">
      <c r="A183" s="13"/>
      <c r="B183" s="205"/>
      <c r="C183" s="13"/>
      <c r="D183" s="191" t="s">
        <v>519</v>
      </c>
      <c r="E183" s="206" t="s">
        <v>1</v>
      </c>
      <c r="F183" s="207" t="s">
        <v>4771</v>
      </c>
      <c r="G183" s="13"/>
      <c r="H183" s="208">
        <v>3.1320000000000001</v>
      </c>
      <c r="I183" s="209"/>
      <c r="J183" s="13"/>
      <c r="K183" s="13"/>
      <c r="L183" s="205"/>
      <c r="M183" s="210"/>
      <c r="N183" s="211"/>
      <c r="O183" s="211"/>
      <c r="P183" s="211"/>
      <c r="Q183" s="211"/>
      <c r="R183" s="211"/>
      <c r="S183" s="211"/>
      <c r="T183" s="21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06" t="s">
        <v>519</v>
      </c>
      <c r="AU183" s="206" t="s">
        <v>89</v>
      </c>
      <c r="AV183" s="13" t="s">
        <v>89</v>
      </c>
      <c r="AW183" s="13" t="s">
        <v>35</v>
      </c>
      <c r="AX183" s="13" t="s">
        <v>79</v>
      </c>
      <c r="AY183" s="206" t="s">
        <v>230</v>
      </c>
    </row>
    <row r="184" s="13" customFormat="1">
      <c r="A184" s="13"/>
      <c r="B184" s="205"/>
      <c r="C184" s="13"/>
      <c r="D184" s="191" t="s">
        <v>519</v>
      </c>
      <c r="E184" s="206" t="s">
        <v>1</v>
      </c>
      <c r="F184" s="207" t="s">
        <v>4771</v>
      </c>
      <c r="G184" s="13"/>
      <c r="H184" s="208">
        <v>3.1320000000000001</v>
      </c>
      <c r="I184" s="209"/>
      <c r="J184" s="13"/>
      <c r="K184" s="13"/>
      <c r="L184" s="205"/>
      <c r="M184" s="210"/>
      <c r="N184" s="211"/>
      <c r="O184" s="211"/>
      <c r="P184" s="211"/>
      <c r="Q184" s="211"/>
      <c r="R184" s="211"/>
      <c r="S184" s="211"/>
      <c r="T184" s="21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06" t="s">
        <v>519</v>
      </c>
      <c r="AU184" s="206" t="s">
        <v>89</v>
      </c>
      <c r="AV184" s="13" t="s">
        <v>89</v>
      </c>
      <c r="AW184" s="13" t="s">
        <v>35</v>
      </c>
      <c r="AX184" s="13" t="s">
        <v>79</v>
      </c>
      <c r="AY184" s="206" t="s">
        <v>230</v>
      </c>
    </row>
    <row r="185" s="14" customFormat="1">
      <c r="A185" s="14"/>
      <c r="B185" s="213"/>
      <c r="C185" s="14"/>
      <c r="D185" s="191" t="s">
        <v>519</v>
      </c>
      <c r="E185" s="214" t="s">
        <v>1</v>
      </c>
      <c r="F185" s="215" t="s">
        <v>534</v>
      </c>
      <c r="G185" s="14"/>
      <c r="H185" s="216">
        <v>6.2640000000000002</v>
      </c>
      <c r="I185" s="217"/>
      <c r="J185" s="14"/>
      <c r="K185" s="14"/>
      <c r="L185" s="213"/>
      <c r="M185" s="218"/>
      <c r="N185" s="219"/>
      <c r="O185" s="219"/>
      <c r="P185" s="219"/>
      <c r="Q185" s="219"/>
      <c r="R185" s="219"/>
      <c r="S185" s="219"/>
      <c r="T185" s="22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14" t="s">
        <v>519</v>
      </c>
      <c r="AU185" s="214" t="s">
        <v>89</v>
      </c>
      <c r="AV185" s="14" t="s">
        <v>235</v>
      </c>
      <c r="AW185" s="14" t="s">
        <v>35</v>
      </c>
      <c r="AX185" s="14" t="s">
        <v>87</v>
      </c>
      <c r="AY185" s="214" t="s">
        <v>230</v>
      </c>
    </row>
    <row r="186" s="2" customFormat="1" ht="24.15" customHeight="1">
      <c r="A186" s="38"/>
      <c r="B186" s="177"/>
      <c r="C186" s="178" t="s">
        <v>260</v>
      </c>
      <c r="D186" s="178" t="s">
        <v>231</v>
      </c>
      <c r="E186" s="179" t="s">
        <v>713</v>
      </c>
      <c r="F186" s="180" t="s">
        <v>714</v>
      </c>
      <c r="G186" s="181" t="s">
        <v>578</v>
      </c>
      <c r="H186" s="182">
        <v>31.32</v>
      </c>
      <c r="I186" s="183"/>
      <c r="J186" s="184">
        <f>ROUND(I186*H186,2)</f>
        <v>0</v>
      </c>
      <c r="K186" s="180" t="s">
        <v>515</v>
      </c>
      <c r="L186" s="39"/>
      <c r="M186" s="185" t="s">
        <v>1</v>
      </c>
      <c r="N186" s="186" t="s">
        <v>44</v>
      </c>
      <c r="O186" s="77"/>
      <c r="P186" s="187">
        <f>O186*H186</f>
        <v>0</v>
      </c>
      <c r="Q186" s="187">
        <v>0</v>
      </c>
      <c r="R186" s="187">
        <f>Q186*H186</f>
        <v>0</v>
      </c>
      <c r="S186" s="187">
        <v>0</v>
      </c>
      <c r="T186" s="18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89" t="s">
        <v>235</v>
      </c>
      <c r="AT186" s="189" t="s">
        <v>231</v>
      </c>
      <c r="AU186" s="189" t="s">
        <v>89</v>
      </c>
      <c r="AY186" s="19" t="s">
        <v>230</v>
      </c>
      <c r="BE186" s="190">
        <f>IF(N186="základní",J186,0)</f>
        <v>0</v>
      </c>
      <c r="BF186" s="190">
        <f>IF(N186="snížená",J186,0)</f>
        <v>0</v>
      </c>
      <c r="BG186" s="190">
        <f>IF(N186="zákl. přenesená",J186,0)</f>
        <v>0</v>
      </c>
      <c r="BH186" s="190">
        <f>IF(N186="sníž. přenesená",J186,0)</f>
        <v>0</v>
      </c>
      <c r="BI186" s="190">
        <f>IF(N186="nulová",J186,0)</f>
        <v>0</v>
      </c>
      <c r="BJ186" s="19" t="s">
        <v>87</v>
      </c>
      <c r="BK186" s="190">
        <f>ROUND(I186*H186,2)</f>
        <v>0</v>
      </c>
      <c r="BL186" s="19" t="s">
        <v>235</v>
      </c>
      <c r="BM186" s="189" t="s">
        <v>4779</v>
      </c>
    </row>
    <row r="187" s="2" customFormat="1">
      <c r="A187" s="38"/>
      <c r="B187" s="39"/>
      <c r="C187" s="38"/>
      <c r="D187" s="191" t="s">
        <v>237</v>
      </c>
      <c r="E187" s="38"/>
      <c r="F187" s="192" t="s">
        <v>716</v>
      </c>
      <c r="G187" s="38"/>
      <c r="H187" s="38"/>
      <c r="I187" s="193"/>
      <c r="J187" s="38"/>
      <c r="K187" s="38"/>
      <c r="L187" s="39"/>
      <c r="M187" s="194"/>
      <c r="N187" s="195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237</v>
      </c>
      <c r="AU187" s="19" t="s">
        <v>89</v>
      </c>
    </row>
    <row r="188" s="2" customFormat="1">
      <c r="A188" s="38"/>
      <c r="B188" s="39"/>
      <c r="C188" s="38"/>
      <c r="D188" s="199" t="s">
        <v>397</v>
      </c>
      <c r="E188" s="38"/>
      <c r="F188" s="200" t="s">
        <v>717</v>
      </c>
      <c r="G188" s="38"/>
      <c r="H188" s="38"/>
      <c r="I188" s="193"/>
      <c r="J188" s="38"/>
      <c r="K188" s="38"/>
      <c r="L188" s="39"/>
      <c r="M188" s="194"/>
      <c r="N188" s="195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397</v>
      </c>
      <c r="AU188" s="19" t="s">
        <v>89</v>
      </c>
    </row>
    <row r="189" s="15" customFormat="1">
      <c r="A189" s="15"/>
      <c r="B189" s="221"/>
      <c r="C189" s="15"/>
      <c r="D189" s="191" t="s">
        <v>519</v>
      </c>
      <c r="E189" s="222" t="s">
        <v>1</v>
      </c>
      <c r="F189" s="223" t="s">
        <v>2039</v>
      </c>
      <c r="G189" s="15"/>
      <c r="H189" s="222" t="s">
        <v>1</v>
      </c>
      <c r="I189" s="224"/>
      <c r="J189" s="15"/>
      <c r="K189" s="15"/>
      <c r="L189" s="221"/>
      <c r="M189" s="225"/>
      <c r="N189" s="226"/>
      <c r="O189" s="226"/>
      <c r="P189" s="226"/>
      <c r="Q189" s="226"/>
      <c r="R189" s="226"/>
      <c r="S189" s="226"/>
      <c r="T189" s="227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22" t="s">
        <v>519</v>
      </c>
      <c r="AU189" s="222" t="s">
        <v>89</v>
      </c>
      <c r="AV189" s="15" t="s">
        <v>87</v>
      </c>
      <c r="AW189" s="15" t="s">
        <v>35</v>
      </c>
      <c r="AX189" s="15" t="s">
        <v>79</v>
      </c>
      <c r="AY189" s="222" t="s">
        <v>230</v>
      </c>
    </row>
    <row r="190" s="13" customFormat="1">
      <c r="A190" s="13"/>
      <c r="B190" s="205"/>
      <c r="C190" s="13"/>
      <c r="D190" s="191" t="s">
        <v>519</v>
      </c>
      <c r="E190" s="206" t="s">
        <v>1</v>
      </c>
      <c r="F190" s="207" t="s">
        <v>4771</v>
      </c>
      <c r="G190" s="13"/>
      <c r="H190" s="208">
        <v>3.1320000000000001</v>
      </c>
      <c r="I190" s="209"/>
      <c r="J190" s="13"/>
      <c r="K190" s="13"/>
      <c r="L190" s="205"/>
      <c r="M190" s="210"/>
      <c r="N190" s="211"/>
      <c r="O190" s="211"/>
      <c r="P190" s="211"/>
      <c r="Q190" s="211"/>
      <c r="R190" s="211"/>
      <c r="S190" s="211"/>
      <c r="T190" s="21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06" t="s">
        <v>519</v>
      </c>
      <c r="AU190" s="206" t="s">
        <v>89</v>
      </c>
      <c r="AV190" s="13" t="s">
        <v>89</v>
      </c>
      <c r="AW190" s="13" t="s">
        <v>35</v>
      </c>
      <c r="AX190" s="13" t="s">
        <v>79</v>
      </c>
      <c r="AY190" s="206" t="s">
        <v>230</v>
      </c>
    </row>
    <row r="191" s="13" customFormat="1">
      <c r="A191" s="13"/>
      <c r="B191" s="205"/>
      <c r="C191" s="13"/>
      <c r="D191" s="191" t="s">
        <v>519</v>
      </c>
      <c r="E191" s="206" t="s">
        <v>1</v>
      </c>
      <c r="F191" s="207" t="s">
        <v>4771</v>
      </c>
      <c r="G191" s="13"/>
      <c r="H191" s="208">
        <v>3.1320000000000001</v>
      </c>
      <c r="I191" s="209"/>
      <c r="J191" s="13"/>
      <c r="K191" s="13"/>
      <c r="L191" s="205"/>
      <c r="M191" s="210"/>
      <c r="N191" s="211"/>
      <c r="O191" s="211"/>
      <c r="P191" s="211"/>
      <c r="Q191" s="211"/>
      <c r="R191" s="211"/>
      <c r="S191" s="211"/>
      <c r="T191" s="21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6" t="s">
        <v>519</v>
      </c>
      <c r="AU191" s="206" t="s">
        <v>89</v>
      </c>
      <c r="AV191" s="13" t="s">
        <v>89</v>
      </c>
      <c r="AW191" s="13" t="s">
        <v>35</v>
      </c>
      <c r="AX191" s="13" t="s">
        <v>79</v>
      </c>
      <c r="AY191" s="206" t="s">
        <v>230</v>
      </c>
    </row>
    <row r="192" s="14" customFormat="1">
      <c r="A192" s="14"/>
      <c r="B192" s="213"/>
      <c r="C192" s="14"/>
      <c r="D192" s="191" t="s">
        <v>519</v>
      </c>
      <c r="E192" s="214" t="s">
        <v>1</v>
      </c>
      <c r="F192" s="215" t="s">
        <v>534</v>
      </c>
      <c r="G192" s="14"/>
      <c r="H192" s="216">
        <v>6.2640000000000002</v>
      </c>
      <c r="I192" s="217"/>
      <c r="J192" s="14"/>
      <c r="K192" s="14"/>
      <c r="L192" s="213"/>
      <c r="M192" s="218"/>
      <c r="N192" s="219"/>
      <c r="O192" s="219"/>
      <c r="P192" s="219"/>
      <c r="Q192" s="219"/>
      <c r="R192" s="219"/>
      <c r="S192" s="219"/>
      <c r="T192" s="220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14" t="s">
        <v>519</v>
      </c>
      <c r="AU192" s="214" t="s">
        <v>89</v>
      </c>
      <c r="AV192" s="14" t="s">
        <v>235</v>
      </c>
      <c r="AW192" s="14" t="s">
        <v>35</v>
      </c>
      <c r="AX192" s="14" t="s">
        <v>87</v>
      </c>
      <c r="AY192" s="214" t="s">
        <v>230</v>
      </c>
    </row>
    <row r="193" s="13" customFormat="1">
      <c r="A193" s="13"/>
      <c r="B193" s="205"/>
      <c r="C193" s="13"/>
      <c r="D193" s="191" t="s">
        <v>519</v>
      </c>
      <c r="E193" s="13"/>
      <c r="F193" s="207" t="s">
        <v>4780</v>
      </c>
      <c r="G193" s="13"/>
      <c r="H193" s="208">
        <v>31.32</v>
      </c>
      <c r="I193" s="209"/>
      <c r="J193" s="13"/>
      <c r="K193" s="13"/>
      <c r="L193" s="205"/>
      <c r="M193" s="210"/>
      <c r="N193" s="211"/>
      <c r="O193" s="211"/>
      <c r="P193" s="211"/>
      <c r="Q193" s="211"/>
      <c r="R193" s="211"/>
      <c r="S193" s="211"/>
      <c r="T193" s="21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06" t="s">
        <v>519</v>
      </c>
      <c r="AU193" s="206" t="s">
        <v>89</v>
      </c>
      <c r="AV193" s="13" t="s">
        <v>89</v>
      </c>
      <c r="AW193" s="13" t="s">
        <v>3</v>
      </c>
      <c r="AX193" s="13" t="s">
        <v>87</v>
      </c>
      <c r="AY193" s="206" t="s">
        <v>230</v>
      </c>
    </row>
    <row r="194" s="2" customFormat="1" ht="21.75" customHeight="1">
      <c r="A194" s="38"/>
      <c r="B194" s="177"/>
      <c r="C194" s="178" t="s">
        <v>264</v>
      </c>
      <c r="D194" s="178" t="s">
        <v>231</v>
      </c>
      <c r="E194" s="179" t="s">
        <v>719</v>
      </c>
      <c r="F194" s="180" t="s">
        <v>720</v>
      </c>
      <c r="G194" s="181" t="s">
        <v>578</v>
      </c>
      <c r="H194" s="182">
        <v>4.1760000000000002</v>
      </c>
      <c r="I194" s="183"/>
      <c r="J194" s="184">
        <f>ROUND(I194*H194,2)</f>
        <v>0</v>
      </c>
      <c r="K194" s="180" t="s">
        <v>515</v>
      </c>
      <c r="L194" s="39"/>
      <c r="M194" s="185" t="s">
        <v>1</v>
      </c>
      <c r="N194" s="186" t="s">
        <v>44</v>
      </c>
      <c r="O194" s="77"/>
      <c r="P194" s="187">
        <f>O194*H194</f>
        <v>0</v>
      </c>
      <c r="Q194" s="187">
        <v>0</v>
      </c>
      <c r="R194" s="187">
        <f>Q194*H194</f>
        <v>0</v>
      </c>
      <c r="S194" s="187">
        <v>0</v>
      </c>
      <c r="T194" s="188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89" t="s">
        <v>235</v>
      </c>
      <c r="AT194" s="189" t="s">
        <v>231</v>
      </c>
      <c r="AU194" s="189" t="s">
        <v>89</v>
      </c>
      <c r="AY194" s="19" t="s">
        <v>230</v>
      </c>
      <c r="BE194" s="190">
        <f>IF(N194="základní",J194,0)</f>
        <v>0</v>
      </c>
      <c r="BF194" s="190">
        <f>IF(N194="snížená",J194,0)</f>
        <v>0</v>
      </c>
      <c r="BG194" s="190">
        <f>IF(N194="zákl. přenesená",J194,0)</f>
        <v>0</v>
      </c>
      <c r="BH194" s="190">
        <f>IF(N194="sníž. přenesená",J194,0)</f>
        <v>0</v>
      </c>
      <c r="BI194" s="190">
        <f>IF(N194="nulová",J194,0)</f>
        <v>0</v>
      </c>
      <c r="BJ194" s="19" t="s">
        <v>87</v>
      </c>
      <c r="BK194" s="190">
        <f>ROUND(I194*H194,2)</f>
        <v>0</v>
      </c>
      <c r="BL194" s="19" t="s">
        <v>235</v>
      </c>
      <c r="BM194" s="189" t="s">
        <v>4781</v>
      </c>
    </row>
    <row r="195" s="2" customFormat="1">
      <c r="A195" s="38"/>
      <c r="B195" s="39"/>
      <c r="C195" s="38"/>
      <c r="D195" s="191" t="s">
        <v>237</v>
      </c>
      <c r="E195" s="38"/>
      <c r="F195" s="192" t="s">
        <v>722</v>
      </c>
      <c r="G195" s="38"/>
      <c r="H195" s="38"/>
      <c r="I195" s="193"/>
      <c r="J195" s="38"/>
      <c r="K195" s="38"/>
      <c r="L195" s="39"/>
      <c r="M195" s="194"/>
      <c r="N195" s="195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237</v>
      </c>
      <c r="AU195" s="19" t="s">
        <v>89</v>
      </c>
    </row>
    <row r="196" s="2" customFormat="1">
      <c r="A196" s="38"/>
      <c r="B196" s="39"/>
      <c r="C196" s="38"/>
      <c r="D196" s="199" t="s">
        <v>397</v>
      </c>
      <c r="E196" s="38"/>
      <c r="F196" s="200" t="s">
        <v>723</v>
      </c>
      <c r="G196" s="38"/>
      <c r="H196" s="38"/>
      <c r="I196" s="193"/>
      <c r="J196" s="38"/>
      <c r="K196" s="38"/>
      <c r="L196" s="39"/>
      <c r="M196" s="194"/>
      <c r="N196" s="195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397</v>
      </c>
      <c r="AU196" s="19" t="s">
        <v>89</v>
      </c>
    </row>
    <row r="197" s="15" customFormat="1">
      <c r="A197" s="15"/>
      <c r="B197" s="221"/>
      <c r="C197" s="15"/>
      <c r="D197" s="191" t="s">
        <v>519</v>
      </c>
      <c r="E197" s="222" t="s">
        <v>1</v>
      </c>
      <c r="F197" s="223" t="s">
        <v>2039</v>
      </c>
      <c r="G197" s="15"/>
      <c r="H197" s="222" t="s">
        <v>1</v>
      </c>
      <c r="I197" s="224"/>
      <c r="J197" s="15"/>
      <c r="K197" s="15"/>
      <c r="L197" s="221"/>
      <c r="M197" s="225"/>
      <c r="N197" s="226"/>
      <c r="O197" s="226"/>
      <c r="P197" s="226"/>
      <c r="Q197" s="226"/>
      <c r="R197" s="226"/>
      <c r="S197" s="226"/>
      <c r="T197" s="227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22" t="s">
        <v>519</v>
      </c>
      <c r="AU197" s="222" t="s">
        <v>89</v>
      </c>
      <c r="AV197" s="15" t="s">
        <v>87</v>
      </c>
      <c r="AW197" s="15" t="s">
        <v>35</v>
      </c>
      <c r="AX197" s="15" t="s">
        <v>79</v>
      </c>
      <c r="AY197" s="222" t="s">
        <v>230</v>
      </c>
    </row>
    <row r="198" s="13" customFormat="1">
      <c r="A198" s="13"/>
      <c r="B198" s="205"/>
      <c r="C198" s="13"/>
      <c r="D198" s="191" t="s">
        <v>519</v>
      </c>
      <c r="E198" s="206" t="s">
        <v>1</v>
      </c>
      <c r="F198" s="207" t="s">
        <v>4774</v>
      </c>
      <c r="G198" s="13"/>
      <c r="H198" s="208">
        <v>4.1760000000000002</v>
      </c>
      <c r="I198" s="209"/>
      <c r="J198" s="13"/>
      <c r="K198" s="13"/>
      <c r="L198" s="205"/>
      <c r="M198" s="210"/>
      <c r="N198" s="211"/>
      <c r="O198" s="211"/>
      <c r="P198" s="211"/>
      <c r="Q198" s="211"/>
      <c r="R198" s="211"/>
      <c r="S198" s="211"/>
      <c r="T198" s="21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06" t="s">
        <v>519</v>
      </c>
      <c r="AU198" s="206" t="s">
        <v>89</v>
      </c>
      <c r="AV198" s="13" t="s">
        <v>89</v>
      </c>
      <c r="AW198" s="13" t="s">
        <v>35</v>
      </c>
      <c r="AX198" s="13" t="s">
        <v>79</v>
      </c>
      <c r="AY198" s="206" t="s">
        <v>230</v>
      </c>
    </row>
    <row r="199" s="14" customFormat="1">
      <c r="A199" s="14"/>
      <c r="B199" s="213"/>
      <c r="C199" s="14"/>
      <c r="D199" s="191" t="s">
        <v>519</v>
      </c>
      <c r="E199" s="214" t="s">
        <v>1</v>
      </c>
      <c r="F199" s="215" t="s">
        <v>534</v>
      </c>
      <c r="G199" s="14"/>
      <c r="H199" s="216">
        <v>4.1760000000000002</v>
      </c>
      <c r="I199" s="217"/>
      <c r="J199" s="14"/>
      <c r="K199" s="14"/>
      <c r="L199" s="213"/>
      <c r="M199" s="218"/>
      <c r="N199" s="219"/>
      <c r="O199" s="219"/>
      <c r="P199" s="219"/>
      <c r="Q199" s="219"/>
      <c r="R199" s="219"/>
      <c r="S199" s="219"/>
      <c r="T199" s="220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14" t="s">
        <v>519</v>
      </c>
      <c r="AU199" s="214" t="s">
        <v>89</v>
      </c>
      <c r="AV199" s="14" t="s">
        <v>235</v>
      </c>
      <c r="AW199" s="14" t="s">
        <v>35</v>
      </c>
      <c r="AX199" s="14" t="s">
        <v>87</v>
      </c>
      <c r="AY199" s="214" t="s">
        <v>230</v>
      </c>
    </row>
    <row r="200" s="2" customFormat="1" ht="24.15" customHeight="1">
      <c r="A200" s="38"/>
      <c r="B200" s="177"/>
      <c r="C200" s="178" t="s">
        <v>268</v>
      </c>
      <c r="D200" s="178" t="s">
        <v>231</v>
      </c>
      <c r="E200" s="179" t="s">
        <v>728</v>
      </c>
      <c r="F200" s="180" t="s">
        <v>729</v>
      </c>
      <c r="G200" s="181" t="s">
        <v>578</v>
      </c>
      <c r="H200" s="182">
        <v>20.879999999999999</v>
      </c>
      <c r="I200" s="183"/>
      <c r="J200" s="184">
        <f>ROUND(I200*H200,2)</f>
        <v>0</v>
      </c>
      <c r="K200" s="180" t="s">
        <v>515</v>
      </c>
      <c r="L200" s="39"/>
      <c r="M200" s="185" t="s">
        <v>1</v>
      </c>
      <c r="N200" s="186" t="s">
        <v>44</v>
      </c>
      <c r="O200" s="77"/>
      <c r="P200" s="187">
        <f>O200*H200</f>
        <v>0</v>
      </c>
      <c r="Q200" s="187">
        <v>0</v>
      </c>
      <c r="R200" s="187">
        <f>Q200*H200</f>
        <v>0</v>
      </c>
      <c r="S200" s="187">
        <v>0</v>
      </c>
      <c r="T200" s="18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89" t="s">
        <v>235</v>
      </c>
      <c r="AT200" s="189" t="s">
        <v>231</v>
      </c>
      <c r="AU200" s="189" t="s">
        <v>89</v>
      </c>
      <c r="AY200" s="19" t="s">
        <v>230</v>
      </c>
      <c r="BE200" s="190">
        <f>IF(N200="základní",J200,0)</f>
        <v>0</v>
      </c>
      <c r="BF200" s="190">
        <f>IF(N200="snížená",J200,0)</f>
        <v>0</v>
      </c>
      <c r="BG200" s="190">
        <f>IF(N200="zákl. přenesená",J200,0)</f>
        <v>0</v>
      </c>
      <c r="BH200" s="190">
        <f>IF(N200="sníž. přenesená",J200,0)</f>
        <v>0</v>
      </c>
      <c r="BI200" s="190">
        <f>IF(N200="nulová",J200,0)</f>
        <v>0</v>
      </c>
      <c r="BJ200" s="19" t="s">
        <v>87</v>
      </c>
      <c r="BK200" s="190">
        <f>ROUND(I200*H200,2)</f>
        <v>0</v>
      </c>
      <c r="BL200" s="19" t="s">
        <v>235</v>
      </c>
      <c r="BM200" s="189" t="s">
        <v>4782</v>
      </c>
    </row>
    <row r="201" s="2" customFormat="1">
      <c r="A201" s="38"/>
      <c r="B201" s="39"/>
      <c r="C201" s="38"/>
      <c r="D201" s="191" t="s">
        <v>237</v>
      </c>
      <c r="E201" s="38"/>
      <c r="F201" s="192" t="s">
        <v>731</v>
      </c>
      <c r="G201" s="38"/>
      <c r="H201" s="38"/>
      <c r="I201" s="193"/>
      <c r="J201" s="38"/>
      <c r="K201" s="38"/>
      <c r="L201" s="39"/>
      <c r="M201" s="194"/>
      <c r="N201" s="195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237</v>
      </c>
      <c r="AU201" s="19" t="s">
        <v>89</v>
      </c>
    </row>
    <row r="202" s="2" customFormat="1">
      <c r="A202" s="38"/>
      <c r="B202" s="39"/>
      <c r="C202" s="38"/>
      <c r="D202" s="199" t="s">
        <v>397</v>
      </c>
      <c r="E202" s="38"/>
      <c r="F202" s="200" t="s">
        <v>732</v>
      </c>
      <c r="G202" s="38"/>
      <c r="H202" s="38"/>
      <c r="I202" s="193"/>
      <c r="J202" s="38"/>
      <c r="K202" s="38"/>
      <c r="L202" s="39"/>
      <c r="M202" s="194"/>
      <c r="N202" s="195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397</v>
      </c>
      <c r="AU202" s="19" t="s">
        <v>89</v>
      </c>
    </row>
    <row r="203" s="15" customFormat="1">
      <c r="A203" s="15"/>
      <c r="B203" s="221"/>
      <c r="C203" s="15"/>
      <c r="D203" s="191" t="s">
        <v>519</v>
      </c>
      <c r="E203" s="222" t="s">
        <v>1</v>
      </c>
      <c r="F203" s="223" t="s">
        <v>2039</v>
      </c>
      <c r="G203" s="15"/>
      <c r="H203" s="222" t="s">
        <v>1</v>
      </c>
      <c r="I203" s="224"/>
      <c r="J203" s="15"/>
      <c r="K203" s="15"/>
      <c r="L203" s="221"/>
      <c r="M203" s="225"/>
      <c r="N203" s="226"/>
      <c r="O203" s="226"/>
      <c r="P203" s="226"/>
      <c r="Q203" s="226"/>
      <c r="R203" s="226"/>
      <c r="S203" s="226"/>
      <c r="T203" s="227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22" t="s">
        <v>519</v>
      </c>
      <c r="AU203" s="222" t="s">
        <v>89</v>
      </c>
      <c r="AV203" s="15" t="s">
        <v>87</v>
      </c>
      <c r="AW203" s="15" t="s">
        <v>35</v>
      </c>
      <c r="AX203" s="15" t="s">
        <v>79</v>
      </c>
      <c r="AY203" s="222" t="s">
        <v>230</v>
      </c>
    </row>
    <row r="204" s="13" customFormat="1">
      <c r="A204" s="13"/>
      <c r="B204" s="205"/>
      <c r="C204" s="13"/>
      <c r="D204" s="191" t="s">
        <v>519</v>
      </c>
      <c r="E204" s="206" t="s">
        <v>1</v>
      </c>
      <c r="F204" s="207" t="s">
        <v>4774</v>
      </c>
      <c r="G204" s="13"/>
      <c r="H204" s="208">
        <v>4.1760000000000002</v>
      </c>
      <c r="I204" s="209"/>
      <c r="J204" s="13"/>
      <c r="K204" s="13"/>
      <c r="L204" s="205"/>
      <c r="M204" s="210"/>
      <c r="N204" s="211"/>
      <c r="O204" s="211"/>
      <c r="P204" s="211"/>
      <c r="Q204" s="211"/>
      <c r="R204" s="211"/>
      <c r="S204" s="211"/>
      <c r="T204" s="21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06" t="s">
        <v>519</v>
      </c>
      <c r="AU204" s="206" t="s">
        <v>89</v>
      </c>
      <c r="AV204" s="13" t="s">
        <v>89</v>
      </c>
      <c r="AW204" s="13" t="s">
        <v>35</v>
      </c>
      <c r="AX204" s="13" t="s">
        <v>79</v>
      </c>
      <c r="AY204" s="206" t="s">
        <v>230</v>
      </c>
    </row>
    <row r="205" s="14" customFormat="1">
      <c r="A205" s="14"/>
      <c r="B205" s="213"/>
      <c r="C205" s="14"/>
      <c r="D205" s="191" t="s">
        <v>519</v>
      </c>
      <c r="E205" s="214" t="s">
        <v>1</v>
      </c>
      <c r="F205" s="215" t="s">
        <v>534</v>
      </c>
      <c r="G205" s="14"/>
      <c r="H205" s="216">
        <v>4.1760000000000002</v>
      </c>
      <c r="I205" s="217"/>
      <c r="J205" s="14"/>
      <c r="K205" s="14"/>
      <c r="L205" s="213"/>
      <c r="M205" s="218"/>
      <c r="N205" s="219"/>
      <c r="O205" s="219"/>
      <c r="P205" s="219"/>
      <c r="Q205" s="219"/>
      <c r="R205" s="219"/>
      <c r="S205" s="219"/>
      <c r="T205" s="220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14" t="s">
        <v>519</v>
      </c>
      <c r="AU205" s="214" t="s">
        <v>89</v>
      </c>
      <c r="AV205" s="14" t="s">
        <v>235</v>
      </c>
      <c r="AW205" s="14" t="s">
        <v>35</v>
      </c>
      <c r="AX205" s="14" t="s">
        <v>87</v>
      </c>
      <c r="AY205" s="214" t="s">
        <v>230</v>
      </c>
    </row>
    <row r="206" s="13" customFormat="1">
      <c r="A206" s="13"/>
      <c r="B206" s="205"/>
      <c r="C206" s="13"/>
      <c r="D206" s="191" t="s">
        <v>519</v>
      </c>
      <c r="E206" s="13"/>
      <c r="F206" s="207" t="s">
        <v>4783</v>
      </c>
      <c r="G206" s="13"/>
      <c r="H206" s="208">
        <v>20.879999999999999</v>
      </c>
      <c r="I206" s="209"/>
      <c r="J206" s="13"/>
      <c r="K206" s="13"/>
      <c r="L206" s="205"/>
      <c r="M206" s="210"/>
      <c r="N206" s="211"/>
      <c r="O206" s="211"/>
      <c r="P206" s="211"/>
      <c r="Q206" s="211"/>
      <c r="R206" s="211"/>
      <c r="S206" s="211"/>
      <c r="T206" s="21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06" t="s">
        <v>519</v>
      </c>
      <c r="AU206" s="206" t="s">
        <v>89</v>
      </c>
      <c r="AV206" s="13" t="s">
        <v>89</v>
      </c>
      <c r="AW206" s="13" t="s">
        <v>3</v>
      </c>
      <c r="AX206" s="13" t="s">
        <v>87</v>
      </c>
      <c r="AY206" s="206" t="s">
        <v>230</v>
      </c>
    </row>
    <row r="207" s="2" customFormat="1" ht="16.5" customHeight="1">
      <c r="A207" s="38"/>
      <c r="B207" s="177"/>
      <c r="C207" s="178" t="s">
        <v>272</v>
      </c>
      <c r="D207" s="178" t="s">
        <v>231</v>
      </c>
      <c r="E207" s="179" t="s">
        <v>2053</v>
      </c>
      <c r="F207" s="180" t="s">
        <v>2054</v>
      </c>
      <c r="G207" s="181" t="s">
        <v>748</v>
      </c>
      <c r="H207" s="182">
        <v>41.759999999999998</v>
      </c>
      <c r="I207" s="183"/>
      <c r="J207" s="184">
        <f>ROUND(I207*H207,2)</f>
        <v>0</v>
      </c>
      <c r="K207" s="180" t="s">
        <v>515</v>
      </c>
      <c r="L207" s="39"/>
      <c r="M207" s="185" t="s">
        <v>1</v>
      </c>
      <c r="N207" s="186" t="s">
        <v>44</v>
      </c>
      <c r="O207" s="77"/>
      <c r="P207" s="187">
        <f>O207*H207</f>
        <v>0</v>
      </c>
      <c r="Q207" s="187">
        <v>0</v>
      </c>
      <c r="R207" s="187">
        <f>Q207*H207</f>
        <v>0</v>
      </c>
      <c r="S207" s="187">
        <v>0</v>
      </c>
      <c r="T207" s="18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89" t="s">
        <v>235</v>
      </c>
      <c r="AT207" s="189" t="s">
        <v>231</v>
      </c>
      <c r="AU207" s="189" t="s">
        <v>89</v>
      </c>
      <c r="AY207" s="19" t="s">
        <v>230</v>
      </c>
      <c r="BE207" s="190">
        <f>IF(N207="základní",J207,0)</f>
        <v>0</v>
      </c>
      <c r="BF207" s="190">
        <f>IF(N207="snížená",J207,0)</f>
        <v>0</v>
      </c>
      <c r="BG207" s="190">
        <f>IF(N207="zákl. přenesená",J207,0)</f>
        <v>0</v>
      </c>
      <c r="BH207" s="190">
        <f>IF(N207="sníž. přenesená",J207,0)</f>
        <v>0</v>
      </c>
      <c r="BI207" s="190">
        <f>IF(N207="nulová",J207,0)</f>
        <v>0</v>
      </c>
      <c r="BJ207" s="19" t="s">
        <v>87</v>
      </c>
      <c r="BK207" s="190">
        <f>ROUND(I207*H207,2)</f>
        <v>0</v>
      </c>
      <c r="BL207" s="19" t="s">
        <v>235</v>
      </c>
      <c r="BM207" s="189" t="s">
        <v>4784</v>
      </c>
    </row>
    <row r="208" s="2" customFormat="1">
      <c r="A208" s="38"/>
      <c r="B208" s="39"/>
      <c r="C208" s="38"/>
      <c r="D208" s="191" t="s">
        <v>237</v>
      </c>
      <c r="E208" s="38"/>
      <c r="F208" s="192" t="s">
        <v>1356</v>
      </c>
      <c r="G208" s="38"/>
      <c r="H208" s="38"/>
      <c r="I208" s="193"/>
      <c r="J208" s="38"/>
      <c r="K208" s="38"/>
      <c r="L208" s="39"/>
      <c r="M208" s="194"/>
      <c r="N208" s="195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237</v>
      </c>
      <c r="AU208" s="19" t="s">
        <v>89</v>
      </c>
    </row>
    <row r="209" s="2" customFormat="1">
      <c r="A209" s="38"/>
      <c r="B209" s="39"/>
      <c r="C209" s="38"/>
      <c r="D209" s="199" t="s">
        <v>397</v>
      </c>
      <c r="E209" s="38"/>
      <c r="F209" s="200" t="s">
        <v>2056</v>
      </c>
      <c r="G209" s="38"/>
      <c r="H209" s="38"/>
      <c r="I209" s="193"/>
      <c r="J209" s="38"/>
      <c r="K209" s="38"/>
      <c r="L209" s="39"/>
      <c r="M209" s="194"/>
      <c r="N209" s="195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397</v>
      </c>
      <c r="AU209" s="19" t="s">
        <v>89</v>
      </c>
    </row>
    <row r="210" s="15" customFormat="1">
      <c r="A210" s="15"/>
      <c r="B210" s="221"/>
      <c r="C210" s="15"/>
      <c r="D210" s="191" t="s">
        <v>519</v>
      </c>
      <c r="E210" s="222" t="s">
        <v>1</v>
      </c>
      <c r="F210" s="223" t="s">
        <v>2039</v>
      </c>
      <c r="G210" s="15"/>
      <c r="H210" s="222" t="s">
        <v>1</v>
      </c>
      <c r="I210" s="224"/>
      <c r="J210" s="15"/>
      <c r="K210" s="15"/>
      <c r="L210" s="221"/>
      <c r="M210" s="225"/>
      <c r="N210" s="226"/>
      <c r="O210" s="226"/>
      <c r="P210" s="226"/>
      <c r="Q210" s="226"/>
      <c r="R210" s="226"/>
      <c r="S210" s="226"/>
      <c r="T210" s="227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22" t="s">
        <v>519</v>
      </c>
      <c r="AU210" s="222" t="s">
        <v>89</v>
      </c>
      <c r="AV210" s="15" t="s">
        <v>87</v>
      </c>
      <c r="AW210" s="15" t="s">
        <v>35</v>
      </c>
      <c r="AX210" s="15" t="s">
        <v>79</v>
      </c>
      <c r="AY210" s="222" t="s">
        <v>230</v>
      </c>
    </row>
    <row r="211" s="13" customFormat="1">
      <c r="A211" s="13"/>
      <c r="B211" s="205"/>
      <c r="C211" s="13"/>
      <c r="D211" s="191" t="s">
        <v>519</v>
      </c>
      <c r="E211" s="206" t="s">
        <v>1</v>
      </c>
      <c r="F211" s="207" t="s">
        <v>4768</v>
      </c>
      <c r="G211" s="13"/>
      <c r="H211" s="208">
        <v>20.879999999999999</v>
      </c>
      <c r="I211" s="209"/>
      <c r="J211" s="13"/>
      <c r="K211" s="13"/>
      <c r="L211" s="205"/>
      <c r="M211" s="210"/>
      <c r="N211" s="211"/>
      <c r="O211" s="211"/>
      <c r="P211" s="211"/>
      <c r="Q211" s="211"/>
      <c r="R211" s="211"/>
      <c r="S211" s="211"/>
      <c r="T211" s="21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06" t="s">
        <v>519</v>
      </c>
      <c r="AU211" s="206" t="s">
        <v>89</v>
      </c>
      <c r="AV211" s="13" t="s">
        <v>89</v>
      </c>
      <c r="AW211" s="13" t="s">
        <v>35</v>
      </c>
      <c r="AX211" s="13" t="s">
        <v>79</v>
      </c>
      <c r="AY211" s="206" t="s">
        <v>230</v>
      </c>
    </row>
    <row r="212" s="14" customFormat="1">
      <c r="A212" s="14"/>
      <c r="B212" s="213"/>
      <c r="C212" s="14"/>
      <c r="D212" s="191" t="s">
        <v>519</v>
      </c>
      <c r="E212" s="214" t="s">
        <v>1</v>
      </c>
      <c r="F212" s="215" t="s">
        <v>534</v>
      </c>
      <c r="G212" s="14"/>
      <c r="H212" s="216">
        <v>20.879999999999999</v>
      </c>
      <c r="I212" s="217"/>
      <c r="J212" s="14"/>
      <c r="K212" s="14"/>
      <c r="L212" s="213"/>
      <c r="M212" s="218"/>
      <c r="N212" s="219"/>
      <c r="O212" s="219"/>
      <c r="P212" s="219"/>
      <c r="Q212" s="219"/>
      <c r="R212" s="219"/>
      <c r="S212" s="219"/>
      <c r="T212" s="220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14" t="s">
        <v>519</v>
      </c>
      <c r="AU212" s="214" t="s">
        <v>89</v>
      </c>
      <c r="AV212" s="14" t="s">
        <v>235</v>
      </c>
      <c r="AW212" s="14" t="s">
        <v>35</v>
      </c>
      <c r="AX212" s="14" t="s">
        <v>87</v>
      </c>
      <c r="AY212" s="214" t="s">
        <v>230</v>
      </c>
    </row>
    <row r="213" s="13" customFormat="1">
      <c r="A213" s="13"/>
      <c r="B213" s="205"/>
      <c r="C213" s="13"/>
      <c r="D213" s="191" t="s">
        <v>519</v>
      </c>
      <c r="E213" s="13"/>
      <c r="F213" s="207" t="s">
        <v>4785</v>
      </c>
      <c r="G213" s="13"/>
      <c r="H213" s="208">
        <v>41.759999999999998</v>
      </c>
      <c r="I213" s="209"/>
      <c r="J213" s="13"/>
      <c r="K213" s="13"/>
      <c r="L213" s="205"/>
      <c r="M213" s="210"/>
      <c r="N213" s="211"/>
      <c r="O213" s="211"/>
      <c r="P213" s="211"/>
      <c r="Q213" s="211"/>
      <c r="R213" s="211"/>
      <c r="S213" s="211"/>
      <c r="T213" s="21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06" t="s">
        <v>519</v>
      </c>
      <c r="AU213" s="206" t="s">
        <v>89</v>
      </c>
      <c r="AV213" s="13" t="s">
        <v>89</v>
      </c>
      <c r="AW213" s="13" t="s">
        <v>3</v>
      </c>
      <c r="AX213" s="13" t="s">
        <v>87</v>
      </c>
      <c r="AY213" s="206" t="s">
        <v>230</v>
      </c>
    </row>
    <row r="214" s="2" customFormat="1" ht="16.5" customHeight="1">
      <c r="A214" s="38"/>
      <c r="B214" s="177"/>
      <c r="C214" s="178" t="s">
        <v>8</v>
      </c>
      <c r="D214" s="178" t="s">
        <v>231</v>
      </c>
      <c r="E214" s="179" t="s">
        <v>771</v>
      </c>
      <c r="F214" s="180" t="s">
        <v>772</v>
      </c>
      <c r="G214" s="181" t="s">
        <v>578</v>
      </c>
      <c r="H214" s="182">
        <v>12.18</v>
      </c>
      <c r="I214" s="183"/>
      <c r="J214" s="184">
        <f>ROUND(I214*H214,2)</f>
        <v>0</v>
      </c>
      <c r="K214" s="180" t="s">
        <v>515</v>
      </c>
      <c r="L214" s="39"/>
      <c r="M214" s="185" t="s">
        <v>1</v>
      </c>
      <c r="N214" s="186" t="s">
        <v>44</v>
      </c>
      <c r="O214" s="77"/>
      <c r="P214" s="187">
        <f>O214*H214</f>
        <v>0</v>
      </c>
      <c r="Q214" s="187">
        <v>0</v>
      </c>
      <c r="R214" s="187">
        <f>Q214*H214</f>
        <v>0</v>
      </c>
      <c r="S214" s="187">
        <v>0</v>
      </c>
      <c r="T214" s="188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89" t="s">
        <v>235</v>
      </c>
      <c r="AT214" s="189" t="s">
        <v>231</v>
      </c>
      <c r="AU214" s="189" t="s">
        <v>89</v>
      </c>
      <c r="AY214" s="19" t="s">
        <v>230</v>
      </c>
      <c r="BE214" s="190">
        <f>IF(N214="základní",J214,0)</f>
        <v>0</v>
      </c>
      <c r="BF214" s="190">
        <f>IF(N214="snížená",J214,0)</f>
        <v>0</v>
      </c>
      <c r="BG214" s="190">
        <f>IF(N214="zákl. přenesená",J214,0)</f>
        <v>0</v>
      </c>
      <c r="BH214" s="190">
        <f>IF(N214="sníž. přenesená",J214,0)</f>
        <v>0</v>
      </c>
      <c r="BI214" s="190">
        <f>IF(N214="nulová",J214,0)</f>
        <v>0</v>
      </c>
      <c r="BJ214" s="19" t="s">
        <v>87</v>
      </c>
      <c r="BK214" s="190">
        <f>ROUND(I214*H214,2)</f>
        <v>0</v>
      </c>
      <c r="BL214" s="19" t="s">
        <v>235</v>
      </c>
      <c r="BM214" s="189" t="s">
        <v>4786</v>
      </c>
    </row>
    <row r="215" s="2" customFormat="1">
      <c r="A215" s="38"/>
      <c r="B215" s="39"/>
      <c r="C215" s="38"/>
      <c r="D215" s="191" t="s">
        <v>237</v>
      </c>
      <c r="E215" s="38"/>
      <c r="F215" s="192" t="s">
        <v>774</v>
      </c>
      <c r="G215" s="38"/>
      <c r="H215" s="38"/>
      <c r="I215" s="193"/>
      <c r="J215" s="38"/>
      <c r="K215" s="38"/>
      <c r="L215" s="39"/>
      <c r="M215" s="194"/>
      <c r="N215" s="195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237</v>
      </c>
      <c r="AU215" s="19" t="s">
        <v>89</v>
      </c>
    </row>
    <row r="216" s="2" customFormat="1">
      <c r="A216" s="38"/>
      <c r="B216" s="39"/>
      <c r="C216" s="38"/>
      <c r="D216" s="199" t="s">
        <v>397</v>
      </c>
      <c r="E216" s="38"/>
      <c r="F216" s="200" t="s">
        <v>775</v>
      </c>
      <c r="G216" s="38"/>
      <c r="H216" s="38"/>
      <c r="I216" s="193"/>
      <c r="J216" s="38"/>
      <c r="K216" s="38"/>
      <c r="L216" s="39"/>
      <c r="M216" s="194"/>
      <c r="N216" s="195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397</v>
      </c>
      <c r="AU216" s="19" t="s">
        <v>89</v>
      </c>
    </row>
    <row r="217" s="15" customFormat="1">
      <c r="A217" s="15"/>
      <c r="B217" s="221"/>
      <c r="C217" s="15"/>
      <c r="D217" s="191" t="s">
        <v>519</v>
      </c>
      <c r="E217" s="222" t="s">
        <v>1</v>
      </c>
      <c r="F217" s="223" t="s">
        <v>2039</v>
      </c>
      <c r="G217" s="15"/>
      <c r="H217" s="222" t="s">
        <v>1</v>
      </c>
      <c r="I217" s="224"/>
      <c r="J217" s="15"/>
      <c r="K217" s="15"/>
      <c r="L217" s="221"/>
      <c r="M217" s="225"/>
      <c r="N217" s="226"/>
      <c r="O217" s="226"/>
      <c r="P217" s="226"/>
      <c r="Q217" s="226"/>
      <c r="R217" s="226"/>
      <c r="S217" s="226"/>
      <c r="T217" s="227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22" t="s">
        <v>519</v>
      </c>
      <c r="AU217" s="222" t="s">
        <v>89</v>
      </c>
      <c r="AV217" s="15" t="s">
        <v>87</v>
      </c>
      <c r="AW217" s="15" t="s">
        <v>35</v>
      </c>
      <c r="AX217" s="15" t="s">
        <v>79</v>
      </c>
      <c r="AY217" s="222" t="s">
        <v>230</v>
      </c>
    </row>
    <row r="218" s="13" customFormat="1">
      <c r="A218" s="13"/>
      <c r="B218" s="205"/>
      <c r="C218" s="13"/>
      <c r="D218" s="191" t="s">
        <v>519</v>
      </c>
      <c r="E218" s="206" t="s">
        <v>1</v>
      </c>
      <c r="F218" s="207" t="s">
        <v>4768</v>
      </c>
      <c r="G218" s="13"/>
      <c r="H218" s="208">
        <v>20.879999999999999</v>
      </c>
      <c r="I218" s="209"/>
      <c r="J218" s="13"/>
      <c r="K218" s="13"/>
      <c r="L218" s="205"/>
      <c r="M218" s="210"/>
      <c r="N218" s="211"/>
      <c r="O218" s="211"/>
      <c r="P218" s="211"/>
      <c r="Q218" s="211"/>
      <c r="R218" s="211"/>
      <c r="S218" s="211"/>
      <c r="T218" s="21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06" t="s">
        <v>519</v>
      </c>
      <c r="AU218" s="206" t="s">
        <v>89</v>
      </c>
      <c r="AV218" s="13" t="s">
        <v>89</v>
      </c>
      <c r="AW218" s="13" t="s">
        <v>35</v>
      </c>
      <c r="AX218" s="13" t="s">
        <v>79</v>
      </c>
      <c r="AY218" s="206" t="s">
        <v>230</v>
      </c>
    </row>
    <row r="219" s="16" customFormat="1">
      <c r="A219" s="16"/>
      <c r="B219" s="228"/>
      <c r="C219" s="16"/>
      <c r="D219" s="191" t="s">
        <v>519</v>
      </c>
      <c r="E219" s="229" t="s">
        <v>1</v>
      </c>
      <c r="F219" s="230" t="s">
        <v>685</v>
      </c>
      <c r="G219" s="16"/>
      <c r="H219" s="231">
        <v>20.879999999999999</v>
      </c>
      <c r="I219" s="232"/>
      <c r="J219" s="16"/>
      <c r="K219" s="16"/>
      <c r="L219" s="228"/>
      <c r="M219" s="233"/>
      <c r="N219" s="234"/>
      <c r="O219" s="234"/>
      <c r="P219" s="234"/>
      <c r="Q219" s="234"/>
      <c r="R219" s="234"/>
      <c r="S219" s="234"/>
      <c r="T219" s="235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T219" s="229" t="s">
        <v>519</v>
      </c>
      <c r="AU219" s="229" t="s">
        <v>89</v>
      </c>
      <c r="AV219" s="16" t="s">
        <v>241</v>
      </c>
      <c r="AW219" s="16" t="s">
        <v>35</v>
      </c>
      <c r="AX219" s="16" t="s">
        <v>79</v>
      </c>
      <c r="AY219" s="229" t="s">
        <v>230</v>
      </c>
    </row>
    <row r="220" s="15" customFormat="1">
      <c r="A220" s="15"/>
      <c r="B220" s="221"/>
      <c r="C220" s="15"/>
      <c r="D220" s="191" t="s">
        <v>519</v>
      </c>
      <c r="E220" s="222" t="s">
        <v>1</v>
      </c>
      <c r="F220" s="223" t="s">
        <v>2061</v>
      </c>
      <c r="G220" s="15"/>
      <c r="H220" s="222" t="s">
        <v>1</v>
      </c>
      <c r="I220" s="224"/>
      <c r="J220" s="15"/>
      <c r="K220" s="15"/>
      <c r="L220" s="221"/>
      <c r="M220" s="225"/>
      <c r="N220" s="226"/>
      <c r="O220" s="226"/>
      <c r="P220" s="226"/>
      <c r="Q220" s="226"/>
      <c r="R220" s="226"/>
      <c r="S220" s="226"/>
      <c r="T220" s="227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22" t="s">
        <v>519</v>
      </c>
      <c r="AU220" s="222" t="s">
        <v>89</v>
      </c>
      <c r="AV220" s="15" t="s">
        <v>87</v>
      </c>
      <c r="AW220" s="15" t="s">
        <v>35</v>
      </c>
      <c r="AX220" s="15" t="s">
        <v>79</v>
      </c>
      <c r="AY220" s="222" t="s">
        <v>230</v>
      </c>
    </row>
    <row r="221" s="15" customFormat="1">
      <c r="A221" s="15"/>
      <c r="B221" s="221"/>
      <c r="C221" s="15"/>
      <c r="D221" s="191" t="s">
        <v>519</v>
      </c>
      <c r="E221" s="222" t="s">
        <v>1</v>
      </c>
      <c r="F221" s="223" t="s">
        <v>2062</v>
      </c>
      <c r="G221" s="15"/>
      <c r="H221" s="222" t="s">
        <v>1</v>
      </c>
      <c r="I221" s="224"/>
      <c r="J221" s="15"/>
      <c r="K221" s="15"/>
      <c r="L221" s="221"/>
      <c r="M221" s="225"/>
      <c r="N221" s="226"/>
      <c r="O221" s="226"/>
      <c r="P221" s="226"/>
      <c r="Q221" s="226"/>
      <c r="R221" s="226"/>
      <c r="S221" s="226"/>
      <c r="T221" s="227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22" t="s">
        <v>519</v>
      </c>
      <c r="AU221" s="222" t="s">
        <v>89</v>
      </c>
      <c r="AV221" s="15" t="s">
        <v>87</v>
      </c>
      <c r="AW221" s="15" t="s">
        <v>35</v>
      </c>
      <c r="AX221" s="15" t="s">
        <v>79</v>
      </c>
      <c r="AY221" s="222" t="s">
        <v>230</v>
      </c>
    </row>
    <row r="222" s="13" customFormat="1">
      <c r="A222" s="13"/>
      <c r="B222" s="205"/>
      <c r="C222" s="13"/>
      <c r="D222" s="191" t="s">
        <v>519</v>
      </c>
      <c r="E222" s="206" t="s">
        <v>1</v>
      </c>
      <c r="F222" s="207" t="s">
        <v>4787</v>
      </c>
      <c r="G222" s="13"/>
      <c r="H222" s="208">
        <v>-1.74</v>
      </c>
      <c r="I222" s="209"/>
      <c r="J222" s="13"/>
      <c r="K222" s="13"/>
      <c r="L222" s="205"/>
      <c r="M222" s="210"/>
      <c r="N222" s="211"/>
      <c r="O222" s="211"/>
      <c r="P222" s="211"/>
      <c r="Q222" s="211"/>
      <c r="R222" s="211"/>
      <c r="S222" s="211"/>
      <c r="T222" s="21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06" t="s">
        <v>519</v>
      </c>
      <c r="AU222" s="206" t="s">
        <v>89</v>
      </c>
      <c r="AV222" s="13" t="s">
        <v>89</v>
      </c>
      <c r="AW222" s="13" t="s">
        <v>35</v>
      </c>
      <c r="AX222" s="13" t="s">
        <v>79</v>
      </c>
      <c r="AY222" s="206" t="s">
        <v>230</v>
      </c>
    </row>
    <row r="223" s="13" customFormat="1">
      <c r="A223" s="13"/>
      <c r="B223" s="205"/>
      <c r="C223" s="13"/>
      <c r="D223" s="191" t="s">
        <v>519</v>
      </c>
      <c r="E223" s="206" t="s">
        <v>1</v>
      </c>
      <c r="F223" s="207" t="s">
        <v>4788</v>
      </c>
      <c r="G223" s="13"/>
      <c r="H223" s="208">
        <v>-6.96</v>
      </c>
      <c r="I223" s="209"/>
      <c r="J223" s="13"/>
      <c r="K223" s="13"/>
      <c r="L223" s="205"/>
      <c r="M223" s="210"/>
      <c r="N223" s="211"/>
      <c r="O223" s="211"/>
      <c r="P223" s="211"/>
      <c r="Q223" s="211"/>
      <c r="R223" s="211"/>
      <c r="S223" s="211"/>
      <c r="T223" s="21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06" t="s">
        <v>519</v>
      </c>
      <c r="AU223" s="206" t="s">
        <v>89</v>
      </c>
      <c r="AV223" s="13" t="s">
        <v>89</v>
      </c>
      <c r="AW223" s="13" t="s">
        <v>35</v>
      </c>
      <c r="AX223" s="13" t="s">
        <v>79</v>
      </c>
      <c r="AY223" s="206" t="s">
        <v>230</v>
      </c>
    </row>
    <row r="224" s="16" customFormat="1">
      <c r="A224" s="16"/>
      <c r="B224" s="228"/>
      <c r="C224" s="16"/>
      <c r="D224" s="191" t="s">
        <v>519</v>
      </c>
      <c r="E224" s="229" t="s">
        <v>1</v>
      </c>
      <c r="F224" s="230" t="s">
        <v>685</v>
      </c>
      <c r="G224" s="16"/>
      <c r="H224" s="231">
        <v>-8.6999999999999993</v>
      </c>
      <c r="I224" s="232"/>
      <c r="J224" s="16"/>
      <c r="K224" s="16"/>
      <c r="L224" s="228"/>
      <c r="M224" s="233"/>
      <c r="N224" s="234"/>
      <c r="O224" s="234"/>
      <c r="P224" s="234"/>
      <c r="Q224" s="234"/>
      <c r="R224" s="234"/>
      <c r="S224" s="234"/>
      <c r="T224" s="235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T224" s="229" t="s">
        <v>519</v>
      </c>
      <c r="AU224" s="229" t="s">
        <v>89</v>
      </c>
      <c r="AV224" s="16" t="s">
        <v>241</v>
      </c>
      <c r="AW224" s="16" t="s">
        <v>35</v>
      </c>
      <c r="AX224" s="16" t="s">
        <v>79</v>
      </c>
      <c r="AY224" s="229" t="s">
        <v>230</v>
      </c>
    </row>
    <row r="225" s="14" customFormat="1">
      <c r="A225" s="14"/>
      <c r="B225" s="213"/>
      <c r="C225" s="14"/>
      <c r="D225" s="191" t="s">
        <v>519</v>
      </c>
      <c r="E225" s="214" t="s">
        <v>1</v>
      </c>
      <c r="F225" s="215" t="s">
        <v>534</v>
      </c>
      <c r="G225" s="14"/>
      <c r="H225" s="216">
        <v>12.18</v>
      </c>
      <c r="I225" s="217"/>
      <c r="J225" s="14"/>
      <c r="K225" s="14"/>
      <c r="L225" s="213"/>
      <c r="M225" s="218"/>
      <c r="N225" s="219"/>
      <c r="O225" s="219"/>
      <c r="P225" s="219"/>
      <c r="Q225" s="219"/>
      <c r="R225" s="219"/>
      <c r="S225" s="219"/>
      <c r="T225" s="220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14" t="s">
        <v>519</v>
      </c>
      <c r="AU225" s="214" t="s">
        <v>89</v>
      </c>
      <c r="AV225" s="14" t="s">
        <v>235</v>
      </c>
      <c r="AW225" s="14" t="s">
        <v>35</v>
      </c>
      <c r="AX225" s="14" t="s">
        <v>87</v>
      </c>
      <c r="AY225" s="214" t="s">
        <v>230</v>
      </c>
    </row>
    <row r="226" s="2" customFormat="1" ht="16.5" customHeight="1">
      <c r="A226" s="38"/>
      <c r="B226" s="177"/>
      <c r="C226" s="236" t="s">
        <v>281</v>
      </c>
      <c r="D226" s="236" t="s">
        <v>745</v>
      </c>
      <c r="E226" s="237" t="s">
        <v>779</v>
      </c>
      <c r="F226" s="238" t="s">
        <v>780</v>
      </c>
      <c r="G226" s="239" t="s">
        <v>748</v>
      </c>
      <c r="H226" s="240">
        <v>24.359999999999999</v>
      </c>
      <c r="I226" s="241"/>
      <c r="J226" s="242">
        <f>ROUND(I226*H226,2)</f>
        <v>0</v>
      </c>
      <c r="K226" s="238" t="s">
        <v>515</v>
      </c>
      <c r="L226" s="243"/>
      <c r="M226" s="244" t="s">
        <v>1</v>
      </c>
      <c r="N226" s="245" t="s">
        <v>44</v>
      </c>
      <c r="O226" s="77"/>
      <c r="P226" s="187">
        <f>O226*H226</f>
        <v>0</v>
      </c>
      <c r="Q226" s="187">
        <v>0</v>
      </c>
      <c r="R226" s="187">
        <f>Q226*H226</f>
        <v>0</v>
      </c>
      <c r="S226" s="187">
        <v>0</v>
      </c>
      <c r="T226" s="188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89" t="s">
        <v>260</v>
      </c>
      <c r="AT226" s="189" t="s">
        <v>745</v>
      </c>
      <c r="AU226" s="189" t="s">
        <v>89</v>
      </c>
      <c r="AY226" s="19" t="s">
        <v>230</v>
      </c>
      <c r="BE226" s="190">
        <f>IF(N226="základní",J226,0)</f>
        <v>0</v>
      </c>
      <c r="BF226" s="190">
        <f>IF(N226="snížená",J226,0)</f>
        <v>0</v>
      </c>
      <c r="BG226" s="190">
        <f>IF(N226="zákl. přenesená",J226,0)</f>
        <v>0</v>
      </c>
      <c r="BH226" s="190">
        <f>IF(N226="sníž. přenesená",J226,0)</f>
        <v>0</v>
      </c>
      <c r="BI226" s="190">
        <f>IF(N226="nulová",J226,0)</f>
        <v>0</v>
      </c>
      <c r="BJ226" s="19" t="s">
        <v>87</v>
      </c>
      <c r="BK226" s="190">
        <f>ROUND(I226*H226,2)</f>
        <v>0</v>
      </c>
      <c r="BL226" s="19" t="s">
        <v>235</v>
      </c>
      <c r="BM226" s="189" t="s">
        <v>4789</v>
      </c>
    </row>
    <row r="227" s="2" customFormat="1">
      <c r="A227" s="38"/>
      <c r="B227" s="39"/>
      <c r="C227" s="38"/>
      <c r="D227" s="191" t="s">
        <v>237</v>
      </c>
      <c r="E227" s="38"/>
      <c r="F227" s="192" t="s">
        <v>780</v>
      </c>
      <c r="G227" s="38"/>
      <c r="H227" s="38"/>
      <c r="I227" s="193"/>
      <c r="J227" s="38"/>
      <c r="K227" s="38"/>
      <c r="L227" s="39"/>
      <c r="M227" s="194"/>
      <c r="N227" s="195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237</v>
      </c>
      <c r="AU227" s="19" t="s">
        <v>89</v>
      </c>
    </row>
    <row r="228" s="13" customFormat="1">
      <c r="A228" s="13"/>
      <c r="B228" s="205"/>
      <c r="C228" s="13"/>
      <c r="D228" s="191" t="s">
        <v>519</v>
      </c>
      <c r="E228" s="13"/>
      <c r="F228" s="207" t="s">
        <v>4790</v>
      </c>
      <c r="G228" s="13"/>
      <c r="H228" s="208">
        <v>24.359999999999999</v>
      </c>
      <c r="I228" s="209"/>
      <c r="J228" s="13"/>
      <c r="K228" s="13"/>
      <c r="L228" s="205"/>
      <c r="M228" s="210"/>
      <c r="N228" s="211"/>
      <c r="O228" s="211"/>
      <c r="P228" s="211"/>
      <c r="Q228" s="211"/>
      <c r="R228" s="211"/>
      <c r="S228" s="211"/>
      <c r="T228" s="21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06" t="s">
        <v>519</v>
      </c>
      <c r="AU228" s="206" t="s">
        <v>89</v>
      </c>
      <c r="AV228" s="13" t="s">
        <v>89</v>
      </c>
      <c r="AW228" s="13" t="s">
        <v>3</v>
      </c>
      <c r="AX228" s="13" t="s">
        <v>87</v>
      </c>
      <c r="AY228" s="206" t="s">
        <v>230</v>
      </c>
    </row>
    <row r="229" s="2" customFormat="1" ht="16.5" customHeight="1">
      <c r="A229" s="38"/>
      <c r="B229" s="177"/>
      <c r="C229" s="178" t="s">
        <v>285</v>
      </c>
      <c r="D229" s="178" t="s">
        <v>231</v>
      </c>
      <c r="E229" s="179" t="s">
        <v>789</v>
      </c>
      <c r="F229" s="180" t="s">
        <v>790</v>
      </c>
      <c r="G229" s="181" t="s">
        <v>578</v>
      </c>
      <c r="H229" s="182">
        <v>6.96</v>
      </c>
      <c r="I229" s="183"/>
      <c r="J229" s="184">
        <f>ROUND(I229*H229,2)</f>
        <v>0</v>
      </c>
      <c r="K229" s="180" t="s">
        <v>515</v>
      </c>
      <c r="L229" s="39"/>
      <c r="M229" s="185" t="s">
        <v>1</v>
      </c>
      <c r="N229" s="186" t="s">
        <v>44</v>
      </c>
      <c r="O229" s="77"/>
      <c r="P229" s="187">
        <f>O229*H229</f>
        <v>0</v>
      </c>
      <c r="Q229" s="187">
        <v>0</v>
      </c>
      <c r="R229" s="187">
        <f>Q229*H229</f>
        <v>0</v>
      </c>
      <c r="S229" s="187">
        <v>0</v>
      </c>
      <c r="T229" s="188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89" t="s">
        <v>235</v>
      </c>
      <c r="AT229" s="189" t="s">
        <v>231</v>
      </c>
      <c r="AU229" s="189" t="s">
        <v>89</v>
      </c>
      <c r="AY229" s="19" t="s">
        <v>230</v>
      </c>
      <c r="BE229" s="190">
        <f>IF(N229="základní",J229,0)</f>
        <v>0</v>
      </c>
      <c r="BF229" s="190">
        <f>IF(N229="snížená",J229,0)</f>
        <v>0</v>
      </c>
      <c r="BG229" s="190">
        <f>IF(N229="zákl. přenesená",J229,0)</f>
        <v>0</v>
      </c>
      <c r="BH229" s="190">
        <f>IF(N229="sníž. přenesená",J229,0)</f>
        <v>0</v>
      </c>
      <c r="BI229" s="190">
        <f>IF(N229="nulová",J229,0)</f>
        <v>0</v>
      </c>
      <c r="BJ229" s="19" t="s">
        <v>87</v>
      </c>
      <c r="BK229" s="190">
        <f>ROUND(I229*H229,2)</f>
        <v>0</v>
      </c>
      <c r="BL229" s="19" t="s">
        <v>235</v>
      </c>
      <c r="BM229" s="189" t="s">
        <v>4791</v>
      </c>
    </row>
    <row r="230" s="2" customFormat="1">
      <c r="A230" s="38"/>
      <c r="B230" s="39"/>
      <c r="C230" s="38"/>
      <c r="D230" s="191" t="s">
        <v>237</v>
      </c>
      <c r="E230" s="38"/>
      <c r="F230" s="192" t="s">
        <v>792</v>
      </c>
      <c r="G230" s="38"/>
      <c r="H230" s="38"/>
      <c r="I230" s="193"/>
      <c r="J230" s="38"/>
      <c r="K230" s="38"/>
      <c r="L230" s="39"/>
      <c r="M230" s="194"/>
      <c r="N230" s="195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237</v>
      </c>
      <c r="AU230" s="19" t="s">
        <v>89</v>
      </c>
    </row>
    <row r="231" s="2" customFormat="1">
      <c r="A231" s="38"/>
      <c r="B231" s="39"/>
      <c r="C231" s="38"/>
      <c r="D231" s="199" t="s">
        <v>397</v>
      </c>
      <c r="E231" s="38"/>
      <c r="F231" s="200" t="s">
        <v>793</v>
      </c>
      <c r="G231" s="38"/>
      <c r="H231" s="38"/>
      <c r="I231" s="193"/>
      <c r="J231" s="38"/>
      <c r="K231" s="38"/>
      <c r="L231" s="39"/>
      <c r="M231" s="194"/>
      <c r="N231" s="195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397</v>
      </c>
      <c r="AU231" s="19" t="s">
        <v>89</v>
      </c>
    </row>
    <row r="232" s="13" customFormat="1">
      <c r="A232" s="13"/>
      <c r="B232" s="205"/>
      <c r="C232" s="13"/>
      <c r="D232" s="191" t="s">
        <v>519</v>
      </c>
      <c r="E232" s="206" t="s">
        <v>1</v>
      </c>
      <c r="F232" s="207" t="s">
        <v>4792</v>
      </c>
      <c r="G232" s="13"/>
      <c r="H232" s="208">
        <v>6.96</v>
      </c>
      <c r="I232" s="209"/>
      <c r="J232" s="13"/>
      <c r="K232" s="13"/>
      <c r="L232" s="205"/>
      <c r="M232" s="210"/>
      <c r="N232" s="211"/>
      <c r="O232" s="211"/>
      <c r="P232" s="211"/>
      <c r="Q232" s="211"/>
      <c r="R232" s="211"/>
      <c r="S232" s="211"/>
      <c r="T232" s="21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06" t="s">
        <v>519</v>
      </c>
      <c r="AU232" s="206" t="s">
        <v>89</v>
      </c>
      <c r="AV232" s="13" t="s">
        <v>89</v>
      </c>
      <c r="AW232" s="13" t="s">
        <v>35</v>
      </c>
      <c r="AX232" s="13" t="s">
        <v>79</v>
      </c>
      <c r="AY232" s="206" t="s">
        <v>230</v>
      </c>
    </row>
    <row r="233" s="14" customFormat="1">
      <c r="A233" s="14"/>
      <c r="B233" s="213"/>
      <c r="C233" s="14"/>
      <c r="D233" s="191" t="s">
        <v>519</v>
      </c>
      <c r="E233" s="214" t="s">
        <v>1</v>
      </c>
      <c r="F233" s="215" t="s">
        <v>534</v>
      </c>
      <c r="G233" s="14"/>
      <c r="H233" s="216">
        <v>6.96</v>
      </c>
      <c r="I233" s="217"/>
      <c r="J233" s="14"/>
      <c r="K233" s="14"/>
      <c r="L233" s="213"/>
      <c r="M233" s="218"/>
      <c r="N233" s="219"/>
      <c r="O233" s="219"/>
      <c r="P233" s="219"/>
      <c r="Q233" s="219"/>
      <c r="R233" s="219"/>
      <c r="S233" s="219"/>
      <c r="T233" s="220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14" t="s">
        <v>519</v>
      </c>
      <c r="AU233" s="214" t="s">
        <v>89</v>
      </c>
      <c r="AV233" s="14" t="s">
        <v>235</v>
      </c>
      <c r="AW233" s="14" t="s">
        <v>35</v>
      </c>
      <c r="AX233" s="14" t="s">
        <v>87</v>
      </c>
      <c r="AY233" s="214" t="s">
        <v>230</v>
      </c>
    </row>
    <row r="234" s="2" customFormat="1" ht="16.5" customHeight="1">
      <c r="A234" s="38"/>
      <c r="B234" s="177"/>
      <c r="C234" s="236" t="s">
        <v>289</v>
      </c>
      <c r="D234" s="236" t="s">
        <v>745</v>
      </c>
      <c r="E234" s="237" t="s">
        <v>3670</v>
      </c>
      <c r="F234" s="238" t="s">
        <v>3671</v>
      </c>
      <c r="G234" s="239" t="s">
        <v>748</v>
      </c>
      <c r="H234" s="240">
        <v>13.92</v>
      </c>
      <c r="I234" s="241"/>
      <c r="J234" s="242">
        <f>ROUND(I234*H234,2)</f>
        <v>0</v>
      </c>
      <c r="K234" s="238" t="s">
        <v>515</v>
      </c>
      <c r="L234" s="243"/>
      <c r="M234" s="244" t="s">
        <v>1</v>
      </c>
      <c r="N234" s="245" t="s">
        <v>44</v>
      </c>
      <c r="O234" s="77"/>
      <c r="P234" s="187">
        <f>O234*H234</f>
        <v>0</v>
      </c>
      <c r="Q234" s="187">
        <v>0</v>
      </c>
      <c r="R234" s="187">
        <f>Q234*H234</f>
        <v>0</v>
      </c>
      <c r="S234" s="187">
        <v>0</v>
      </c>
      <c r="T234" s="188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89" t="s">
        <v>260</v>
      </c>
      <c r="AT234" s="189" t="s">
        <v>745</v>
      </c>
      <c r="AU234" s="189" t="s">
        <v>89</v>
      </c>
      <c r="AY234" s="19" t="s">
        <v>230</v>
      </c>
      <c r="BE234" s="190">
        <f>IF(N234="základní",J234,0)</f>
        <v>0</v>
      </c>
      <c r="BF234" s="190">
        <f>IF(N234="snížená",J234,0)</f>
        <v>0</v>
      </c>
      <c r="BG234" s="190">
        <f>IF(N234="zákl. přenesená",J234,0)</f>
        <v>0</v>
      </c>
      <c r="BH234" s="190">
        <f>IF(N234="sníž. přenesená",J234,0)</f>
        <v>0</v>
      </c>
      <c r="BI234" s="190">
        <f>IF(N234="nulová",J234,0)</f>
        <v>0</v>
      </c>
      <c r="BJ234" s="19" t="s">
        <v>87</v>
      </c>
      <c r="BK234" s="190">
        <f>ROUND(I234*H234,2)</f>
        <v>0</v>
      </c>
      <c r="BL234" s="19" t="s">
        <v>235</v>
      </c>
      <c r="BM234" s="189" t="s">
        <v>4793</v>
      </c>
    </row>
    <row r="235" s="2" customFormat="1">
      <c r="A235" s="38"/>
      <c r="B235" s="39"/>
      <c r="C235" s="38"/>
      <c r="D235" s="191" t="s">
        <v>237</v>
      </c>
      <c r="E235" s="38"/>
      <c r="F235" s="192" t="s">
        <v>3671</v>
      </c>
      <c r="G235" s="38"/>
      <c r="H235" s="38"/>
      <c r="I235" s="193"/>
      <c r="J235" s="38"/>
      <c r="K235" s="38"/>
      <c r="L235" s="39"/>
      <c r="M235" s="194"/>
      <c r="N235" s="195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237</v>
      </c>
      <c r="AU235" s="19" t="s">
        <v>89</v>
      </c>
    </row>
    <row r="236" s="13" customFormat="1">
      <c r="A236" s="13"/>
      <c r="B236" s="205"/>
      <c r="C236" s="13"/>
      <c r="D236" s="191" t="s">
        <v>519</v>
      </c>
      <c r="E236" s="13"/>
      <c r="F236" s="207" t="s">
        <v>4794</v>
      </c>
      <c r="G236" s="13"/>
      <c r="H236" s="208">
        <v>13.92</v>
      </c>
      <c r="I236" s="209"/>
      <c r="J236" s="13"/>
      <c r="K236" s="13"/>
      <c r="L236" s="205"/>
      <c r="M236" s="210"/>
      <c r="N236" s="211"/>
      <c r="O236" s="211"/>
      <c r="P236" s="211"/>
      <c r="Q236" s="211"/>
      <c r="R236" s="211"/>
      <c r="S236" s="211"/>
      <c r="T236" s="21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06" t="s">
        <v>519</v>
      </c>
      <c r="AU236" s="206" t="s">
        <v>89</v>
      </c>
      <c r="AV236" s="13" t="s">
        <v>89</v>
      </c>
      <c r="AW236" s="13" t="s">
        <v>3</v>
      </c>
      <c r="AX236" s="13" t="s">
        <v>87</v>
      </c>
      <c r="AY236" s="206" t="s">
        <v>230</v>
      </c>
    </row>
    <row r="237" s="12" customFormat="1" ht="22.8" customHeight="1">
      <c r="A237" s="12"/>
      <c r="B237" s="166"/>
      <c r="C237" s="12"/>
      <c r="D237" s="167" t="s">
        <v>78</v>
      </c>
      <c r="E237" s="197" t="s">
        <v>235</v>
      </c>
      <c r="F237" s="197" t="s">
        <v>845</v>
      </c>
      <c r="G237" s="12"/>
      <c r="H237" s="12"/>
      <c r="I237" s="169"/>
      <c r="J237" s="198">
        <f>BK237</f>
        <v>0</v>
      </c>
      <c r="K237" s="12"/>
      <c r="L237" s="166"/>
      <c r="M237" s="171"/>
      <c r="N237" s="172"/>
      <c r="O237" s="172"/>
      <c r="P237" s="173">
        <f>SUM(P238:P242)</f>
        <v>0</v>
      </c>
      <c r="Q237" s="172"/>
      <c r="R237" s="173">
        <f>SUM(R238:R242)</f>
        <v>0</v>
      </c>
      <c r="S237" s="172"/>
      <c r="T237" s="174">
        <f>SUM(T238:T242)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167" t="s">
        <v>87</v>
      </c>
      <c r="AT237" s="175" t="s">
        <v>78</v>
      </c>
      <c r="AU237" s="175" t="s">
        <v>87</v>
      </c>
      <c r="AY237" s="167" t="s">
        <v>230</v>
      </c>
      <c r="BK237" s="176">
        <f>SUM(BK238:BK242)</f>
        <v>0</v>
      </c>
    </row>
    <row r="238" s="2" customFormat="1" ht="16.5" customHeight="1">
      <c r="A238" s="38"/>
      <c r="B238" s="177"/>
      <c r="C238" s="178" t="s">
        <v>293</v>
      </c>
      <c r="D238" s="178" t="s">
        <v>231</v>
      </c>
      <c r="E238" s="179" t="s">
        <v>846</v>
      </c>
      <c r="F238" s="180" t="s">
        <v>847</v>
      </c>
      <c r="G238" s="181" t="s">
        <v>578</v>
      </c>
      <c r="H238" s="182">
        <v>1.74</v>
      </c>
      <c r="I238" s="183"/>
      <c r="J238" s="184">
        <f>ROUND(I238*H238,2)</f>
        <v>0</v>
      </c>
      <c r="K238" s="180" t="s">
        <v>515</v>
      </c>
      <c r="L238" s="39"/>
      <c r="M238" s="185" t="s">
        <v>1</v>
      </c>
      <c r="N238" s="186" t="s">
        <v>44</v>
      </c>
      <c r="O238" s="77"/>
      <c r="P238" s="187">
        <f>O238*H238</f>
        <v>0</v>
      </c>
      <c r="Q238" s="187">
        <v>0</v>
      </c>
      <c r="R238" s="187">
        <f>Q238*H238</f>
        <v>0</v>
      </c>
      <c r="S238" s="187">
        <v>0</v>
      </c>
      <c r="T238" s="188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89" t="s">
        <v>235</v>
      </c>
      <c r="AT238" s="189" t="s">
        <v>231</v>
      </c>
      <c r="AU238" s="189" t="s">
        <v>89</v>
      </c>
      <c r="AY238" s="19" t="s">
        <v>230</v>
      </c>
      <c r="BE238" s="190">
        <f>IF(N238="základní",J238,0)</f>
        <v>0</v>
      </c>
      <c r="BF238" s="190">
        <f>IF(N238="snížená",J238,0)</f>
        <v>0</v>
      </c>
      <c r="BG238" s="190">
        <f>IF(N238="zákl. přenesená",J238,0)</f>
        <v>0</v>
      </c>
      <c r="BH238" s="190">
        <f>IF(N238="sníž. přenesená",J238,0)</f>
        <v>0</v>
      </c>
      <c r="BI238" s="190">
        <f>IF(N238="nulová",J238,0)</f>
        <v>0</v>
      </c>
      <c r="BJ238" s="19" t="s">
        <v>87</v>
      </c>
      <c r="BK238" s="190">
        <f>ROUND(I238*H238,2)</f>
        <v>0</v>
      </c>
      <c r="BL238" s="19" t="s">
        <v>235</v>
      </c>
      <c r="BM238" s="189" t="s">
        <v>4795</v>
      </c>
    </row>
    <row r="239" s="2" customFormat="1">
      <c r="A239" s="38"/>
      <c r="B239" s="39"/>
      <c r="C239" s="38"/>
      <c r="D239" s="191" t="s">
        <v>237</v>
      </c>
      <c r="E239" s="38"/>
      <c r="F239" s="192" t="s">
        <v>849</v>
      </c>
      <c r="G239" s="38"/>
      <c r="H239" s="38"/>
      <c r="I239" s="193"/>
      <c r="J239" s="38"/>
      <c r="K239" s="38"/>
      <c r="L239" s="39"/>
      <c r="M239" s="194"/>
      <c r="N239" s="195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237</v>
      </c>
      <c r="AU239" s="19" t="s">
        <v>89</v>
      </c>
    </row>
    <row r="240" s="2" customFormat="1">
      <c r="A240" s="38"/>
      <c r="B240" s="39"/>
      <c r="C240" s="38"/>
      <c r="D240" s="199" t="s">
        <v>397</v>
      </c>
      <c r="E240" s="38"/>
      <c r="F240" s="200" t="s">
        <v>850</v>
      </c>
      <c r="G240" s="38"/>
      <c r="H240" s="38"/>
      <c r="I240" s="193"/>
      <c r="J240" s="38"/>
      <c r="K240" s="38"/>
      <c r="L240" s="39"/>
      <c r="M240" s="194"/>
      <c r="N240" s="195"/>
      <c r="O240" s="77"/>
      <c r="P240" s="77"/>
      <c r="Q240" s="77"/>
      <c r="R240" s="77"/>
      <c r="S240" s="77"/>
      <c r="T240" s="7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19" t="s">
        <v>397</v>
      </c>
      <c r="AU240" s="19" t="s">
        <v>89</v>
      </c>
    </row>
    <row r="241" s="13" customFormat="1">
      <c r="A241" s="13"/>
      <c r="B241" s="205"/>
      <c r="C241" s="13"/>
      <c r="D241" s="191" t="s">
        <v>519</v>
      </c>
      <c r="E241" s="206" t="s">
        <v>1</v>
      </c>
      <c r="F241" s="207" t="s">
        <v>4796</v>
      </c>
      <c r="G241" s="13"/>
      <c r="H241" s="208">
        <v>1.74</v>
      </c>
      <c r="I241" s="209"/>
      <c r="J241" s="13"/>
      <c r="K241" s="13"/>
      <c r="L241" s="205"/>
      <c r="M241" s="210"/>
      <c r="N241" s="211"/>
      <c r="O241" s="211"/>
      <c r="P241" s="211"/>
      <c r="Q241" s="211"/>
      <c r="R241" s="211"/>
      <c r="S241" s="211"/>
      <c r="T241" s="21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06" t="s">
        <v>519</v>
      </c>
      <c r="AU241" s="206" t="s">
        <v>89</v>
      </c>
      <c r="AV241" s="13" t="s">
        <v>89</v>
      </c>
      <c r="AW241" s="13" t="s">
        <v>35</v>
      </c>
      <c r="AX241" s="13" t="s">
        <v>79</v>
      </c>
      <c r="AY241" s="206" t="s">
        <v>230</v>
      </c>
    </row>
    <row r="242" s="14" customFormat="1">
      <c r="A242" s="14"/>
      <c r="B242" s="213"/>
      <c r="C242" s="14"/>
      <c r="D242" s="191" t="s">
        <v>519</v>
      </c>
      <c r="E242" s="214" t="s">
        <v>1</v>
      </c>
      <c r="F242" s="215" t="s">
        <v>534</v>
      </c>
      <c r="G242" s="14"/>
      <c r="H242" s="216">
        <v>1.74</v>
      </c>
      <c r="I242" s="217"/>
      <c r="J242" s="14"/>
      <c r="K242" s="14"/>
      <c r="L242" s="213"/>
      <c r="M242" s="218"/>
      <c r="N242" s="219"/>
      <c r="O242" s="219"/>
      <c r="P242" s="219"/>
      <c r="Q242" s="219"/>
      <c r="R242" s="219"/>
      <c r="S242" s="219"/>
      <c r="T242" s="220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14" t="s">
        <v>519</v>
      </c>
      <c r="AU242" s="214" t="s">
        <v>89</v>
      </c>
      <c r="AV242" s="14" t="s">
        <v>235</v>
      </c>
      <c r="AW242" s="14" t="s">
        <v>35</v>
      </c>
      <c r="AX242" s="14" t="s">
        <v>87</v>
      </c>
      <c r="AY242" s="214" t="s">
        <v>230</v>
      </c>
    </row>
    <row r="243" s="12" customFormat="1" ht="22.8" customHeight="1">
      <c r="A243" s="12"/>
      <c r="B243" s="166"/>
      <c r="C243" s="12"/>
      <c r="D243" s="167" t="s">
        <v>78</v>
      </c>
      <c r="E243" s="197" t="s">
        <v>1366</v>
      </c>
      <c r="F243" s="197" t="s">
        <v>1367</v>
      </c>
      <c r="G243" s="12"/>
      <c r="H243" s="12"/>
      <c r="I243" s="169"/>
      <c r="J243" s="198">
        <f>BK243</f>
        <v>0</v>
      </c>
      <c r="K243" s="12"/>
      <c r="L243" s="166"/>
      <c r="M243" s="171"/>
      <c r="N243" s="172"/>
      <c r="O243" s="172"/>
      <c r="P243" s="173">
        <f>SUM(P244:P249)</f>
        <v>0</v>
      </c>
      <c r="Q243" s="172"/>
      <c r="R243" s="173">
        <f>SUM(R244:R249)</f>
        <v>0</v>
      </c>
      <c r="S243" s="172"/>
      <c r="T243" s="174">
        <f>SUM(T244:T249)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167" t="s">
        <v>87</v>
      </c>
      <c r="AT243" s="175" t="s">
        <v>78</v>
      </c>
      <c r="AU243" s="175" t="s">
        <v>87</v>
      </c>
      <c r="AY243" s="167" t="s">
        <v>230</v>
      </c>
      <c r="BK243" s="176">
        <f>SUM(BK244:BK249)</f>
        <v>0</v>
      </c>
    </row>
    <row r="244" s="2" customFormat="1" ht="16.5" customHeight="1">
      <c r="A244" s="38"/>
      <c r="B244" s="177"/>
      <c r="C244" s="178" t="s">
        <v>297</v>
      </c>
      <c r="D244" s="178" t="s">
        <v>231</v>
      </c>
      <c r="E244" s="179" t="s">
        <v>2241</v>
      </c>
      <c r="F244" s="180" t="s">
        <v>2242</v>
      </c>
      <c r="G244" s="181" t="s">
        <v>748</v>
      </c>
      <c r="H244" s="182">
        <v>0</v>
      </c>
      <c r="I244" s="183"/>
      <c r="J244" s="184">
        <f>ROUND(I244*H244,2)</f>
        <v>0</v>
      </c>
      <c r="K244" s="180" t="s">
        <v>515</v>
      </c>
      <c r="L244" s="39"/>
      <c r="M244" s="185" t="s">
        <v>1</v>
      </c>
      <c r="N244" s="186" t="s">
        <v>44</v>
      </c>
      <c r="O244" s="77"/>
      <c r="P244" s="187">
        <f>O244*H244</f>
        <v>0</v>
      </c>
      <c r="Q244" s="187">
        <v>0</v>
      </c>
      <c r="R244" s="187">
        <f>Q244*H244</f>
        <v>0</v>
      </c>
      <c r="S244" s="187">
        <v>0</v>
      </c>
      <c r="T244" s="188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89" t="s">
        <v>235</v>
      </c>
      <c r="AT244" s="189" t="s">
        <v>231</v>
      </c>
      <c r="AU244" s="189" t="s">
        <v>89</v>
      </c>
      <c r="AY244" s="19" t="s">
        <v>230</v>
      </c>
      <c r="BE244" s="190">
        <f>IF(N244="základní",J244,0)</f>
        <v>0</v>
      </c>
      <c r="BF244" s="190">
        <f>IF(N244="snížená",J244,0)</f>
        <v>0</v>
      </c>
      <c r="BG244" s="190">
        <f>IF(N244="zákl. přenesená",J244,0)</f>
        <v>0</v>
      </c>
      <c r="BH244" s="190">
        <f>IF(N244="sníž. přenesená",J244,0)</f>
        <v>0</v>
      </c>
      <c r="BI244" s="190">
        <f>IF(N244="nulová",J244,0)</f>
        <v>0</v>
      </c>
      <c r="BJ244" s="19" t="s">
        <v>87</v>
      </c>
      <c r="BK244" s="190">
        <f>ROUND(I244*H244,2)</f>
        <v>0</v>
      </c>
      <c r="BL244" s="19" t="s">
        <v>235</v>
      </c>
      <c r="BM244" s="189" t="s">
        <v>4797</v>
      </c>
    </row>
    <row r="245" s="2" customFormat="1">
      <c r="A245" s="38"/>
      <c r="B245" s="39"/>
      <c r="C245" s="38"/>
      <c r="D245" s="191" t="s">
        <v>237</v>
      </c>
      <c r="E245" s="38"/>
      <c r="F245" s="192" t="s">
        <v>2244</v>
      </c>
      <c r="G245" s="38"/>
      <c r="H245" s="38"/>
      <c r="I245" s="193"/>
      <c r="J245" s="38"/>
      <c r="K245" s="38"/>
      <c r="L245" s="39"/>
      <c r="M245" s="194"/>
      <c r="N245" s="195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237</v>
      </c>
      <c r="AU245" s="19" t="s">
        <v>89</v>
      </c>
    </row>
    <row r="246" s="2" customFormat="1">
      <c r="A246" s="38"/>
      <c r="B246" s="39"/>
      <c r="C246" s="38"/>
      <c r="D246" s="199" t="s">
        <v>397</v>
      </c>
      <c r="E246" s="38"/>
      <c r="F246" s="200" t="s">
        <v>2245</v>
      </c>
      <c r="G246" s="38"/>
      <c r="H246" s="38"/>
      <c r="I246" s="193"/>
      <c r="J246" s="38"/>
      <c r="K246" s="38"/>
      <c r="L246" s="39"/>
      <c r="M246" s="194"/>
      <c r="N246" s="195"/>
      <c r="O246" s="77"/>
      <c r="P246" s="77"/>
      <c r="Q246" s="77"/>
      <c r="R246" s="77"/>
      <c r="S246" s="77"/>
      <c r="T246" s="7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T246" s="19" t="s">
        <v>397</v>
      </c>
      <c r="AU246" s="19" t="s">
        <v>89</v>
      </c>
    </row>
    <row r="247" s="2" customFormat="1" ht="21.75" customHeight="1">
      <c r="A247" s="38"/>
      <c r="B247" s="177"/>
      <c r="C247" s="178" t="s">
        <v>301</v>
      </c>
      <c r="D247" s="178" t="s">
        <v>231</v>
      </c>
      <c r="E247" s="179" t="s">
        <v>2246</v>
      </c>
      <c r="F247" s="180" t="s">
        <v>2247</v>
      </c>
      <c r="G247" s="181" t="s">
        <v>748</v>
      </c>
      <c r="H247" s="182">
        <v>0</v>
      </c>
      <c r="I247" s="183"/>
      <c r="J247" s="184">
        <f>ROUND(I247*H247,2)</f>
        <v>0</v>
      </c>
      <c r="K247" s="180" t="s">
        <v>515</v>
      </c>
      <c r="L247" s="39"/>
      <c r="M247" s="185" t="s">
        <v>1</v>
      </c>
      <c r="N247" s="186" t="s">
        <v>44</v>
      </c>
      <c r="O247" s="77"/>
      <c r="P247" s="187">
        <f>O247*H247</f>
        <v>0</v>
      </c>
      <c r="Q247" s="187">
        <v>0</v>
      </c>
      <c r="R247" s="187">
        <f>Q247*H247</f>
        <v>0</v>
      </c>
      <c r="S247" s="187">
        <v>0</v>
      </c>
      <c r="T247" s="188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89" t="s">
        <v>235</v>
      </c>
      <c r="AT247" s="189" t="s">
        <v>231</v>
      </c>
      <c r="AU247" s="189" t="s">
        <v>89</v>
      </c>
      <c r="AY247" s="19" t="s">
        <v>230</v>
      </c>
      <c r="BE247" s="190">
        <f>IF(N247="základní",J247,0)</f>
        <v>0</v>
      </c>
      <c r="BF247" s="190">
        <f>IF(N247="snížená",J247,0)</f>
        <v>0</v>
      </c>
      <c r="BG247" s="190">
        <f>IF(N247="zákl. přenesená",J247,0)</f>
        <v>0</v>
      </c>
      <c r="BH247" s="190">
        <f>IF(N247="sníž. přenesená",J247,0)</f>
        <v>0</v>
      </c>
      <c r="BI247" s="190">
        <f>IF(N247="nulová",J247,0)</f>
        <v>0</v>
      </c>
      <c r="BJ247" s="19" t="s">
        <v>87</v>
      </c>
      <c r="BK247" s="190">
        <f>ROUND(I247*H247,2)</f>
        <v>0</v>
      </c>
      <c r="BL247" s="19" t="s">
        <v>235</v>
      </c>
      <c r="BM247" s="189" t="s">
        <v>4798</v>
      </c>
    </row>
    <row r="248" s="2" customFormat="1">
      <c r="A248" s="38"/>
      <c r="B248" s="39"/>
      <c r="C248" s="38"/>
      <c r="D248" s="191" t="s">
        <v>237</v>
      </c>
      <c r="E248" s="38"/>
      <c r="F248" s="192" t="s">
        <v>2249</v>
      </c>
      <c r="G248" s="38"/>
      <c r="H248" s="38"/>
      <c r="I248" s="193"/>
      <c r="J248" s="38"/>
      <c r="K248" s="38"/>
      <c r="L248" s="39"/>
      <c r="M248" s="194"/>
      <c r="N248" s="195"/>
      <c r="O248" s="77"/>
      <c r="P248" s="77"/>
      <c r="Q248" s="77"/>
      <c r="R248" s="77"/>
      <c r="S248" s="77"/>
      <c r="T248" s="7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19" t="s">
        <v>237</v>
      </c>
      <c r="AU248" s="19" t="s">
        <v>89</v>
      </c>
    </row>
    <row r="249" s="2" customFormat="1">
      <c r="A249" s="38"/>
      <c r="B249" s="39"/>
      <c r="C249" s="38"/>
      <c r="D249" s="199" t="s">
        <v>397</v>
      </c>
      <c r="E249" s="38"/>
      <c r="F249" s="200" t="s">
        <v>2250</v>
      </c>
      <c r="G249" s="38"/>
      <c r="H249" s="38"/>
      <c r="I249" s="193"/>
      <c r="J249" s="38"/>
      <c r="K249" s="38"/>
      <c r="L249" s="39"/>
      <c r="M249" s="201"/>
      <c r="N249" s="202"/>
      <c r="O249" s="203"/>
      <c r="P249" s="203"/>
      <c r="Q249" s="203"/>
      <c r="R249" s="203"/>
      <c r="S249" s="203"/>
      <c r="T249" s="204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397</v>
      </c>
      <c r="AU249" s="19" t="s">
        <v>89</v>
      </c>
    </row>
    <row r="250" s="2" customFormat="1" ht="6.96" customHeight="1">
      <c r="A250" s="38"/>
      <c r="B250" s="60"/>
      <c r="C250" s="61"/>
      <c r="D250" s="61"/>
      <c r="E250" s="61"/>
      <c r="F250" s="61"/>
      <c r="G250" s="61"/>
      <c r="H250" s="61"/>
      <c r="I250" s="61"/>
      <c r="J250" s="61"/>
      <c r="K250" s="61"/>
      <c r="L250" s="39"/>
      <c r="M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</row>
  </sheetData>
  <autoFilter ref="C123:K24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  <mergeCell ref="L2:V2"/>
  </mergeCells>
  <hyperlinks>
    <hyperlink ref="F129" r:id="rId1" display="https://podminky.urs.cz/item/CS_URS_2025_02/132251256"/>
    <hyperlink ref="F137" r:id="rId2" display="https://podminky.urs.cz/item/CS_URS_2025_02/132351256"/>
    <hyperlink ref="F145" r:id="rId3" display="https://podminky.urs.cz/item/CS_URS_2025_02/132451256"/>
    <hyperlink ref="F153" r:id="rId4" display="https://podminky.urs.cz/item/CS_URS_2025_02/132551256"/>
    <hyperlink ref="F161" r:id="rId5" display="https://podminky.urs.cz/item/CS_URS_2025_02/162751117"/>
    <hyperlink ref="F170" r:id="rId6" display="https://podminky.urs.cz/item/CS_URS_2025_02/162751119"/>
    <hyperlink ref="F181" r:id="rId7" display="https://podminky.urs.cz/item/CS_URS_2025_02/162751137"/>
    <hyperlink ref="F188" r:id="rId8" display="https://podminky.urs.cz/item/CS_URS_2025_02/162751139"/>
    <hyperlink ref="F196" r:id="rId9" display="https://podminky.urs.cz/item/CS_URS_2025_02/162751157"/>
    <hyperlink ref="F202" r:id="rId10" display="https://podminky.urs.cz/item/CS_URS_2025_02/162751159"/>
    <hyperlink ref="F209" r:id="rId11" display="https://podminky.urs.cz/item/CS_URS_2025_02/171201231"/>
    <hyperlink ref="F216" r:id="rId12" display="https://podminky.urs.cz/item/CS_URS_2025_02/174151101"/>
    <hyperlink ref="F231" r:id="rId13" display="https://podminky.urs.cz/item/CS_URS_2025_02/175151101"/>
    <hyperlink ref="F240" r:id="rId14" display="https://podminky.urs.cz/item/CS_URS_2025_02/451573111"/>
    <hyperlink ref="F246" r:id="rId15" display="https://podminky.urs.cz/item/CS_URS_2025_02/998276101"/>
    <hyperlink ref="F249" r:id="rId16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7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4684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4799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ROUND(J124,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ROUND((SUM(BE124:BE227)),  2)</f>
        <v>0</v>
      </c>
      <c r="G35" s="38"/>
      <c r="H35" s="38"/>
      <c r="I35" s="136">
        <v>0.20999999999999999</v>
      </c>
      <c r="J35" s="135">
        <f>ROUND(((SUM(BE124:BE227))*I35),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ROUND((SUM(BF124:BF227)),  2)</f>
        <v>0</v>
      </c>
      <c r="G36" s="38"/>
      <c r="H36" s="38"/>
      <c r="I36" s="136">
        <v>0.12</v>
      </c>
      <c r="J36" s="135">
        <f>ROUND(((SUM(BF124:BF227))*I36),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ROUND((SUM(BG124:BG227)),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ROUND((SUM(BH124:BH227)),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ROUND((SUM(BI124:BI227)),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4684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SO501.3 - Větev P2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J124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1927</v>
      </c>
      <c r="E99" s="150"/>
      <c r="F99" s="150"/>
      <c r="G99" s="150"/>
      <c r="H99" s="150"/>
      <c r="I99" s="150"/>
      <c r="J99" s="151">
        <f>J125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J126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502</v>
      </c>
      <c r="E101" s="154"/>
      <c r="F101" s="154"/>
      <c r="G101" s="154"/>
      <c r="H101" s="154"/>
      <c r="I101" s="154"/>
      <c r="J101" s="155">
        <f>J215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508</v>
      </c>
      <c r="E102" s="154"/>
      <c r="F102" s="154"/>
      <c r="G102" s="154"/>
      <c r="H102" s="154"/>
      <c r="I102" s="154"/>
      <c r="J102" s="155">
        <f>J221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215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29" t="str">
        <f>E7</f>
        <v>Veřejná prostranství v lokalitě Z15 v Plané - etapa 1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201</v>
      </c>
      <c r="L113" s="22"/>
    </row>
    <row r="114" s="2" customFormat="1" ht="16.5" customHeight="1">
      <c r="A114" s="38"/>
      <c r="B114" s="39"/>
      <c r="C114" s="38"/>
      <c r="D114" s="38"/>
      <c r="E114" s="129" t="s">
        <v>4684</v>
      </c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1924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67" t="str">
        <f>E11</f>
        <v>SO501.3 - Větev P2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20</v>
      </c>
      <c r="D118" s="38"/>
      <c r="E118" s="38"/>
      <c r="F118" s="27" t="str">
        <f>F14</f>
        <v xml:space="preserve">Planá u Mariánských Lázní [721280] </v>
      </c>
      <c r="G118" s="38"/>
      <c r="H118" s="38"/>
      <c r="I118" s="32" t="s">
        <v>22</v>
      </c>
      <c r="J118" s="69" t="str">
        <f>IF(J14="","",J14)</f>
        <v>10. 12. 2024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24</v>
      </c>
      <c r="D120" s="38"/>
      <c r="E120" s="38"/>
      <c r="F120" s="27" t="str">
        <f>E17</f>
        <v>Planá</v>
      </c>
      <c r="G120" s="38"/>
      <c r="H120" s="38"/>
      <c r="I120" s="32" t="s">
        <v>31</v>
      </c>
      <c r="J120" s="36" t="str">
        <f>E23</f>
        <v>Laboro ateliér s.r.o.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29</v>
      </c>
      <c r="D121" s="38"/>
      <c r="E121" s="38"/>
      <c r="F121" s="27" t="str">
        <f>IF(E20="","",E20)</f>
        <v>Vyplň údaj</v>
      </c>
      <c r="G121" s="38"/>
      <c r="H121" s="38"/>
      <c r="I121" s="32" t="s">
        <v>36</v>
      </c>
      <c r="J121" s="36" t="str">
        <f>E26</f>
        <v>Laboro ateliér s.r.o.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0.32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11" customFormat="1" ht="29.28" customHeight="1">
      <c r="A123" s="156"/>
      <c r="B123" s="157"/>
      <c r="C123" s="158" t="s">
        <v>216</v>
      </c>
      <c r="D123" s="159" t="s">
        <v>64</v>
      </c>
      <c r="E123" s="159" t="s">
        <v>60</v>
      </c>
      <c r="F123" s="159" t="s">
        <v>61</v>
      </c>
      <c r="G123" s="159" t="s">
        <v>217</v>
      </c>
      <c r="H123" s="159" t="s">
        <v>218</v>
      </c>
      <c r="I123" s="159" t="s">
        <v>219</v>
      </c>
      <c r="J123" s="159" t="s">
        <v>205</v>
      </c>
      <c r="K123" s="160" t="s">
        <v>220</v>
      </c>
      <c r="L123" s="161"/>
      <c r="M123" s="86" t="s">
        <v>1</v>
      </c>
      <c r="N123" s="87" t="s">
        <v>43</v>
      </c>
      <c r="O123" s="87" t="s">
        <v>221</v>
      </c>
      <c r="P123" s="87" t="s">
        <v>222</v>
      </c>
      <c r="Q123" s="87" t="s">
        <v>223</v>
      </c>
      <c r="R123" s="87" t="s">
        <v>224</v>
      </c>
      <c r="S123" s="87" t="s">
        <v>225</v>
      </c>
      <c r="T123" s="88" t="s">
        <v>226</v>
      </c>
      <c r="U123" s="156"/>
      <c r="V123" s="156"/>
      <c r="W123" s="156"/>
      <c r="X123" s="156"/>
      <c r="Y123" s="156"/>
      <c r="Z123" s="156"/>
      <c r="AA123" s="156"/>
      <c r="AB123" s="156"/>
      <c r="AC123" s="156"/>
      <c r="AD123" s="156"/>
      <c r="AE123" s="156"/>
    </row>
    <row r="124" s="2" customFormat="1" ht="22.8" customHeight="1">
      <c r="A124" s="38"/>
      <c r="B124" s="39"/>
      <c r="C124" s="93" t="s">
        <v>227</v>
      </c>
      <c r="D124" s="38"/>
      <c r="E124" s="38"/>
      <c r="F124" s="38"/>
      <c r="G124" s="38"/>
      <c r="H124" s="38"/>
      <c r="I124" s="38"/>
      <c r="J124" s="162">
        <f>BK124</f>
        <v>0</v>
      </c>
      <c r="K124" s="38"/>
      <c r="L124" s="39"/>
      <c r="M124" s="89"/>
      <c r="N124" s="73"/>
      <c r="O124" s="90"/>
      <c r="P124" s="163">
        <f>P125</f>
        <v>0</v>
      </c>
      <c r="Q124" s="90"/>
      <c r="R124" s="163">
        <f>R125</f>
        <v>0</v>
      </c>
      <c r="S124" s="90"/>
      <c r="T124" s="164">
        <f>T125</f>
        <v>0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9" t="s">
        <v>78</v>
      </c>
      <c r="AU124" s="19" t="s">
        <v>207</v>
      </c>
      <c r="BK124" s="165">
        <f>BK125</f>
        <v>0</v>
      </c>
    </row>
    <row r="125" s="12" customFormat="1" ht="25.92" customHeight="1">
      <c r="A125" s="12"/>
      <c r="B125" s="166"/>
      <c r="C125" s="12"/>
      <c r="D125" s="167" t="s">
        <v>78</v>
      </c>
      <c r="E125" s="168" t="s">
        <v>509</v>
      </c>
      <c r="F125" s="168" t="s">
        <v>1929</v>
      </c>
      <c r="G125" s="12"/>
      <c r="H125" s="12"/>
      <c r="I125" s="169"/>
      <c r="J125" s="170">
        <f>BK125</f>
        <v>0</v>
      </c>
      <c r="K125" s="12"/>
      <c r="L125" s="166"/>
      <c r="M125" s="171"/>
      <c r="N125" s="172"/>
      <c r="O125" s="172"/>
      <c r="P125" s="173">
        <f>P126+P215+P221</f>
        <v>0</v>
      </c>
      <c r="Q125" s="172"/>
      <c r="R125" s="173">
        <f>R126+R215+R221</f>
        <v>0</v>
      </c>
      <c r="S125" s="172"/>
      <c r="T125" s="174">
        <f>T126+T215+T221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167" t="s">
        <v>87</v>
      </c>
      <c r="AT125" s="175" t="s">
        <v>78</v>
      </c>
      <c r="AU125" s="175" t="s">
        <v>79</v>
      </c>
      <c r="AY125" s="167" t="s">
        <v>230</v>
      </c>
      <c r="BK125" s="176">
        <f>BK126+BK215+BK221</f>
        <v>0</v>
      </c>
    </row>
    <row r="126" s="12" customFormat="1" ht="22.8" customHeight="1">
      <c r="A126" s="12"/>
      <c r="B126" s="166"/>
      <c r="C126" s="12"/>
      <c r="D126" s="167" t="s">
        <v>78</v>
      </c>
      <c r="E126" s="197" t="s">
        <v>87</v>
      </c>
      <c r="F126" s="197" t="s">
        <v>511</v>
      </c>
      <c r="G126" s="12"/>
      <c r="H126" s="12"/>
      <c r="I126" s="169"/>
      <c r="J126" s="198">
        <f>BK126</f>
        <v>0</v>
      </c>
      <c r="K126" s="12"/>
      <c r="L126" s="166"/>
      <c r="M126" s="171"/>
      <c r="N126" s="172"/>
      <c r="O126" s="172"/>
      <c r="P126" s="173">
        <f>SUM(P127:P214)</f>
        <v>0</v>
      </c>
      <c r="Q126" s="172"/>
      <c r="R126" s="173">
        <f>SUM(R127:R214)</f>
        <v>0</v>
      </c>
      <c r="S126" s="172"/>
      <c r="T126" s="174">
        <f>SUM(T127:T214)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7" t="s">
        <v>87</v>
      </c>
      <c r="AT126" s="175" t="s">
        <v>78</v>
      </c>
      <c r="AU126" s="175" t="s">
        <v>87</v>
      </c>
      <c r="AY126" s="167" t="s">
        <v>230</v>
      </c>
      <c r="BK126" s="176">
        <f>SUM(BK127:BK214)</f>
        <v>0</v>
      </c>
    </row>
    <row r="127" s="2" customFormat="1" ht="21.75" customHeight="1">
      <c r="A127" s="38"/>
      <c r="B127" s="177"/>
      <c r="C127" s="178" t="s">
        <v>87</v>
      </c>
      <c r="D127" s="178" t="s">
        <v>231</v>
      </c>
      <c r="E127" s="179" t="s">
        <v>3610</v>
      </c>
      <c r="F127" s="180" t="s">
        <v>3611</v>
      </c>
      <c r="G127" s="181" t="s">
        <v>578</v>
      </c>
      <c r="H127" s="182">
        <v>50.719999999999999</v>
      </c>
      <c r="I127" s="183"/>
      <c r="J127" s="184">
        <f>ROUND(I127*H127,2)</f>
        <v>0</v>
      </c>
      <c r="K127" s="180" t="s">
        <v>515</v>
      </c>
      <c r="L127" s="39"/>
      <c r="M127" s="185" t="s">
        <v>1</v>
      </c>
      <c r="N127" s="186" t="s">
        <v>44</v>
      </c>
      <c r="O127" s="77"/>
      <c r="P127" s="187">
        <f>O127*H127</f>
        <v>0</v>
      </c>
      <c r="Q127" s="187">
        <v>0</v>
      </c>
      <c r="R127" s="187">
        <f>Q127*H127</f>
        <v>0</v>
      </c>
      <c r="S127" s="187">
        <v>0</v>
      </c>
      <c r="T127" s="188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89" t="s">
        <v>235</v>
      </c>
      <c r="AT127" s="189" t="s">
        <v>231</v>
      </c>
      <c r="AU127" s="189" t="s">
        <v>89</v>
      </c>
      <c r="AY127" s="19" t="s">
        <v>230</v>
      </c>
      <c r="BE127" s="190">
        <f>IF(N127="základní",J127,0)</f>
        <v>0</v>
      </c>
      <c r="BF127" s="190">
        <f>IF(N127="snížená",J127,0)</f>
        <v>0</v>
      </c>
      <c r="BG127" s="190">
        <f>IF(N127="zákl. přenesená",J127,0)</f>
        <v>0</v>
      </c>
      <c r="BH127" s="190">
        <f>IF(N127="sníž. přenesená",J127,0)</f>
        <v>0</v>
      </c>
      <c r="BI127" s="190">
        <f>IF(N127="nulová",J127,0)</f>
        <v>0</v>
      </c>
      <c r="BJ127" s="19" t="s">
        <v>87</v>
      </c>
      <c r="BK127" s="190">
        <f>ROUND(I127*H127,2)</f>
        <v>0</v>
      </c>
      <c r="BL127" s="19" t="s">
        <v>235</v>
      </c>
      <c r="BM127" s="189" t="s">
        <v>4800</v>
      </c>
    </row>
    <row r="128" s="2" customFormat="1">
      <c r="A128" s="38"/>
      <c r="B128" s="39"/>
      <c r="C128" s="38"/>
      <c r="D128" s="191" t="s">
        <v>237</v>
      </c>
      <c r="E128" s="38"/>
      <c r="F128" s="192" t="s">
        <v>3613</v>
      </c>
      <c r="G128" s="38"/>
      <c r="H128" s="38"/>
      <c r="I128" s="193"/>
      <c r="J128" s="38"/>
      <c r="K128" s="38"/>
      <c r="L128" s="39"/>
      <c r="M128" s="194"/>
      <c r="N128" s="195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237</v>
      </c>
      <c r="AU128" s="19" t="s">
        <v>89</v>
      </c>
    </row>
    <row r="129" s="2" customFormat="1">
      <c r="A129" s="38"/>
      <c r="B129" s="39"/>
      <c r="C129" s="38"/>
      <c r="D129" s="199" t="s">
        <v>397</v>
      </c>
      <c r="E129" s="38"/>
      <c r="F129" s="200" t="s">
        <v>3614</v>
      </c>
      <c r="G129" s="38"/>
      <c r="H129" s="38"/>
      <c r="I129" s="193"/>
      <c r="J129" s="38"/>
      <c r="K129" s="38"/>
      <c r="L129" s="39"/>
      <c r="M129" s="194"/>
      <c r="N129" s="195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397</v>
      </c>
      <c r="AU129" s="19" t="s">
        <v>89</v>
      </c>
    </row>
    <row r="130" s="15" customFormat="1">
      <c r="A130" s="15"/>
      <c r="B130" s="221"/>
      <c r="C130" s="15"/>
      <c r="D130" s="191" t="s">
        <v>519</v>
      </c>
      <c r="E130" s="222" t="s">
        <v>1</v>
      </c>
      <c r="F130" s="223" t="s">
        <v>3767</v>
      </c>
      <c r="G130" s="15"/>
      <c r="H130" s="222" t="s">
        <v>1</v>
      </c>
      <c r="I130" s="224"/>
      <c r="J130" s="15"/>
      <c r="K130" s="15"/>
      <c r="L130" s="221"/>
      <c r="M130" s="225"/>
      <c r="N130" s="226"/>
      <c r="O130" s="226"/>
      <c r="P130" s="226"/>
      <c r="Q130" s="226"/>
      <c r="R130" s="226"/>
      <c r="S130" s="226"/>
      <c r="T130" s="227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22" t="s">
        <v>519</v>
      </c>
      <c r="AU130" s="222" t="s">
        <v>89</v>
      </c>
      <c r="AV130" s="15" t="s">
        <v>87</v>
      </c>
      <c r="AW130" s="15" t="s">
        <v>35</v>
      </c>
      <c r="AX130" s="15" t="s">
        <v>79</v>
      </c>
      <c r="AY130" s="222" t="s">
        <v>230</v>
      </c>
    </row>
    <row r="131" s="13" customFormat="1">
      <c r="A131" s="13"/>
      <c r="B131" s="205"/>
      <c r="C131" s="13"/>
      <c r="D131" s="191" t="s">
        <v>519</v>
      </c>
      <c r="E131" s="206" t="s">
        <v>1</v>
      </c>
      <c r="F131" s="207" t="s">
        <v>4801</v>
      </c>
      <c r="G131" s="13"/>
      <c r="H131" s="208">
        <v>56.354999999999997</v>
      </c>
      <c r="I131" s="209"/>
      <c r="J131" s="13"/>
      <c r="K131" s="13"/>
      <c r="L131" s="205"/>
      <c r="M131" s="210"/>
      <c r="N131" s="211"/>
      <c r="O131" s="211"/>
      <c r="P131" s="211"/>
      <c r="Q131" s="211"/>
      <c r="R131" s="211"/>
      <c r="S131" s="211"/>
      <c r="T131" s="21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06" t="s">
        <v>519</v>
      </c>
      <c r="AU131" s="206" t="s">
        <v>89</v>
      </c>
      <c r="AV131" s="13" t="s">
        <v>89</v>
      </c>
      <c r="AW131" s="13" t="s">
        <v>35</v>
      </c>
      <c r="AX131" s="13" t="s">
        <v>79</v>
      </c>
      <c r="AY131" s="206" t="s">
        <v>230</v>
      </c>
    </row>
    <row r="132" s="14" customFormat="1">
      <c r="A132" s="14"/>
      <c r="B132" s="213"/>
      <c r="C132" s="14"/>
      <c r="D132" s="191" t="s">
        <v>519</v>
      </c>
      <c r="E132" s="214" t="s">
        <v>1</v>
      </c>
      <c r="F132" s="215" t="s">
        <v>534</v>
      </c>
      <c r="G132" s="14"/>
      <c r="H132" s="216">
        <v>56.354999999999997</v>
      </c>
      <c r="I132" s="217"/>
      <c r="J132" s="14"/>
      <c r="K132" s="14"/>
      <c r="L132" s="213"/>
      <c r="M132" s="218"/>
      <c r="N132" s="219"/>
      <c r="O132" s="219"/>
      <c r="P132" s="219"/>
      <c r="Q132" s="219"/>
      <c r="R132" s="219"/>
      <c r="S132" s="219"/>
      <c r="T132" s="22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14" t="s">
        <v>519</v>
      </c>
      <c r="AU132" s="214" t="s">
        <v>89</v>
      </c>
      <c r="AV132" s="14" t="s">
        <v>235</v>
      </c>
      <c r="AW132" s="14" t="s">
        <v>35</v>
      </c>
      <c r="AX132" s="14" t="s">
        <v>79</v>
      </c>
      <c r="AY132" s="214" t="s">
        <v>230</v>
      </c>
    </row>
    <row r="133" s="13" customFormat="1">
      <c r="A133" s="13"/>
      <c r="B133" s="205"/>
      <c r="C133" s="13"/>
      <c r="D133" s="191" t="s">
        <v>519</v>
      </c>
      <c r="E133" s="206" t="s">
        <v>1</v>
      </c>
      <c r="F133" s="207" t="s">
        <v>4802</v>
      </c>
      <c r="G133" s="13"/>
      <c r="H133" s="208">
        <v>50.719999999999999</v>
      </c>
      <c r="I133" s="209"/>
      <c r="J133" s="13"/>
      <c r="K133" s="13"/>
      <c r="L133" s="205"/>
      <c r="M133" s="210"/>
      <c r="N133" s="211"/>
      <c r="O133" s="211"/>
      <c r="P133" s="211"/>
      <c r="Q133" s="211"/>
      <c r="R133" s="211"/>
      <c r="S133" s="211"/>
      <c r="T133" s="21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6" t="s">
        <v>519</v>
      </c>
      <c r="AU133" s="206" t="s">
        <v>89</v>
      </c>
      <c r="AV133" s="13" t="s">
        <v>89</v>
      </c>
      <c r="AW133" s="13" t="s">
        <v>35</v>
      </c>
      <c r="AX133" s="13" t="s">
        <v>79</v>
      </c>
      <c r="AY133" s="206" t="s">
        <v>230</v>
      </c>
    </row>
    <row r="134" s="14" customFormat="1">
      <c r="A134" s="14"/>
      <c r="B134" s="213"/>
      <c r="C134" s="14"/>
      <c r="D134" s="191" t="s">
        <v>519</v>
      </c>
      <c r="E134" s="214" t="s">
        <v>1</v>
      </c>
      <c r="F134" s="215" t="s">
        <v>534</v>
      </c>
      <c r="G134" s="14"/>
      <c r="H134" s="216">
        <v>50.719999999999999</v>
      </c>
      <c r="I134" s="217"/>
      <c r="J134" s="14"/>
      <c r="K134" s="14"/>
      <c r="L134" s="213"/>
      <c r="M134" s="218"/>
      <c r="N134" s="219"/>
      <c r="O134" s="219"/>
      <c r="P134" s="219"/>
      <c r="Q134" s="219"/>
      <c r="R134" s="219"/>
      <c r="S134" s="219"/>
      <c r="T134" s="220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14" t="s">
        <v>519</v>
      </c>
      <c r="AU134" s="214" t="s">
        <v>89</v>
      </c>
      <c r="AV134" s="14" t="s">
        <v>235</v>
      </c>
      <c r="AW134" s="14" t="s">
        <v>35</v>
      </c>
      <c r="AX134" s="14" t="s">
        <v>87</v>
      </c>
      <c r="AY134" s="214" t="s">
        <v>230</v>
      </c>
    </row>
    <row r="135" s="2" customFormat="1" ht="21.75" customHeight="1">
      <c r="A135" s="38"/>
      <c r="B135" s="177"/>
      <c r="C135" s="178" t="s">
        <v>89</v>
      </c>
      <c r="D135" s="178" t="s">
        <v>231</v>
      </c>
      <c r="E135" s="179" t="s">
        <v>3623</v>
      </c>
      <c r="F135" s="180" t="s">
        <v>3624</v>
      </c>
      <c r="G135" s="181" t="s">
        <v>578</v>
      </c>
      <c r="H135" s="182">
        <v>2.8180000000000001</v>
      </c>
      <c r="I135" s="183"/>
      <c r="J135" s="184">
        <f>ROUND(I135*H135,2)</f>
        <v>0</v>
      </c>
      <c r="K135" s="180" t="s">
        <v>515</v>
      </c>
      <c r="L135" s="39"/>
      <c r="M135" s="185" t="s">
        <v>1</v>
      </c>
      <c r="N135" s="186" t="s">
        <v>44</v>
      </c>
      <c r="O135" s="77"/>
      <c r="P135" s="187">
        <f>O135*H135</f>
        <v>0</v>
      </c>
      <c r="Q135" s="187">
        <v>0</v>
      </c>
      <c r="R135" s="187">
        <f>Q135*H135</f>
        <v>0</v>
      </c>
      <c r="S135" s="187">
        <v>0</v>
      </c>
      <c r="T135" s="18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89" t="s">
        <v>235</v>
      </c>
      <c r="AT135" s="189" t="s">
        <v>231</v>
      </c>
      <c r="AU135" s="189" t="s">
        <v>89</v>
      </c>
      <c r="AY135" s="19" t="s">
        <v>230</v>
      </c>
      <c r="BE135" s="190">
        <f>IF(N135="základní",J135,0)</f>
        <v>0</v>
      </c>
      <c r="BF135" s="190">
        <f>IF(N135="snížená",J135,0)</f>
        <v>0</v>
      </c>
      <c r="BG135" s="190">
        <f>IF(N135="zákl. přenesená",J135,0)</f>
        <v>0</v>
      </c>
      <c r="BH135" s="190">
        <f>IF(N135="sníž. přenesená",J135,0)</f>
        <v>0</v>
      </c>
      <c r="BI135" s="190">
        <f>IF(N135="nulová",J135,0)</f>
        <v>0</v>
      </c>
      <c r="BJ135" s="19" t="s">
        <v>87</v>
      </c>
      <c r="BK135" s="190">
        <f>ROUND(I135*H135,2)</f>
        <v>0</v>
      </c>
      <c r="BL135" s="19" t="s">
        <v>235</v>
      </c>
      <c r="BM135" s="189" t="s">
        <v>4803</v>
      </c>
    </row>
    <row r="136" s="2" customFormat="1">
      <c r="A136" s="38"/>
      <c r="B136" s="39"/>
      <c r="C136" s="38"/>
      <c r="D136" s="191" t="s">
        <v>237</v>
      </c>
      <c r="E136" s="38"/>
      <c r="F136" s="192" t="s">
        <v>3626</v>
      </c>
      <c r="G136" s="38"/>
      <c r="H136" s="38"/>
      <c r="I136" s="193"/>
      <c r="J136" s="38"/>
      <c r="K136" s="38"/>
      <c r="L136" s="39"/>
      <c r="M136" s="194"/>
      <c r="N136" s="195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237</v>
      </c>
      <c r="AU136" s="19" t="s">
        <v>89</v>
      </c>
    </row>
    <row r="137" s="2" customFormat="1">
      <c r="A137" s="38"/>
      <c r="B137" s="39"/>
      <c r="C137" s="38"/>
      <c r="D137" s="199" t="s">
        <v>397</v>
      </c>
      <c r="E137" s="38"/>
      <c r="F137" s="200" t="s">
        <v>3627</v>
      </c>
      <c r="G137" s="38"/>
      <c r="H137" s="38"/>
      <c r="I137" s="193"/>
      <c r="J137" s="38"/>
      <c r="K137" s="38"/>
      <c r="L137" s="39"/>
      <c r="M137" s="194"/>
      <c r="N137" s="195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397</v>
      </c>
      <c r="AU137" s="19" t="s">
        <v>89</v>
      </c>
    </row>
    <row r="138" s="15" customFormat="1">
      <c r="A138" s="15"/>
      <c r="B138" s="221"/>
      <c r="C138" s="15"/>
      <c r="D138" s="191" t="s">
        <v>519</v>
      </c>
      <c r="E138" s="222" t="s">
        <v>1</v>
      </c>
      <c r="F138" s="223" t="s">
        <v>3767</v>
      </c>
      <c r="G138" s="15"/>
      <c r="H138" s="222" t="s">
        <v>1</v>
      </c>
      <c r="I138" s="224"/>
      <c r="J138" s="15"/>
      <c r="K138" s="15"/>
      <c r="L138" s="221"/>
      <c r="M138" s="225"/>
      <c r="N138" s="226"/>
      <c r="O138" s="226"/>
      <c r="P138" s="226"/>
      <c r="Q138" s="226"/>
      <c r="R138" s="226"/>
      <c r="S138" s="226"/>
      <c r="T138" s="227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22" t="s">
        <v>519</v>
      </c>
      <c r="AU138" s="222" t="s">
        <v>89</v>
      </c>
      <c r="AV138" s="15" t="s">
        <v>87</v>
      </c>
      <c r="AW138" s="15" t="s">
        <v>35</v>
      </c>
      <c r="AX138" s="15" t="s">
        <v>79</v>
      </c>
      <c r="AY138" s="222" t="s">
        <v>230</v>
      </c>
    </row>
    <row r="139" s="13" customFormat="1">
      <c r="A139" s="13"/>
      <c r="B139" s="205"/>
      <c r="C139" s="13"/>
      <c r="D139" s="191" t="s">
        <v>519</v>
      </c>
      <c r="E139" s="206" t="s">
        <v>1</v>
      </c>
      <c r="F139" s="207" t="s">
        <v>4801</v>
      </c>
      <c r="G139" s="13"/>
      <c r="H139" s="208">
        <v>56.354999999999997</v>
      </c>
      <c r="I139" s="209"/>
      <c r="J139" s="13"/>
      <c r="K139" s="13"/>
      <c r="L139" s="205"/>
      <c r="M139" s="210"/>
      <c r="N139" s="211"/>
      <c r="O139" s="211"/>
      <c r="P139" s="211"/>
      <c r="Q139" s="211"/>
      <c r="R139" s="211"/>
      <c r="S139" s="211"/>
      <c r="T139" s="21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06" t="s">
        <v>519</v>
      </c>
      <c r="AU139" s="206" t="s">
        <v>89</v>
      </c>
      <c r="AV139" s="13" t="s">
        <v>89</v>
      </c>
      <c r="AW139" s="13" t="s">
        <v>35</v>
      </c>
      <c r="AX139" s="13" t="s">
        <v>79</v>
      </c>
      <c r="AY139" s="206" t="s">
        <v>230</v>
      </c>
    </row>
    <row r="140" s="14" customFormat="1">
      <c r="A140" s="14"/>
      <c r="B140" s="213"/>
      <c r="C140" s="14"/>
      <c r="D140" s="191" t="s">
        <v>519</v>
      </c>
      <c r="E140" s="214" t="s">
        <v>1</v>
      </c>
      <c r="F140" s="215" t="s">
        <v>534</v>
      </c>
      <c r="G140" s="14"/>
      <c r="H140" s="216">
        <v>56.354999999999997</v>
      </c>
      <c r="I140" s="217"/>
      <c r="J140" s="14"/>
      <c r="K140" s="14"/>
      <c r="L140" s="213"/>
      <c r="M140" s="218"/>
      <c r="N140" s="219"/>
      <c r="O140" s="219"/>
      <c r="P140" s="219"/>
      <c r="Q140" s="219"/>
      <c r="R140" s="219"/>
      <c r="S140" s="219"/>
      <c r="T140" s="220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14" t="s">
        <v>519</v>
      </c>
      <c r="AU140" s="214" t="s">
        <v>89</v>
      </c>
      <c r="AV140" s="14" t="s">
        <v>235</v>
      </c>
      <c r="AW140" s="14" t="s">
        <v>35</v>
      </c>
      <c r="AX140" s="14" t="s">
        <v>79</v>
      </c>
      <c r="AY140" s="214" t="s">
        <v>230</v>
      </c>
    </row>
    <row r="141" s="13" customFormat="1">
      <c r="A141" s="13"/>
      <c r="B141" s="205"/>
      <c r="C141" s="13"/>
      <c r="D141" s="191" t="s">
        <v>519</v>
      </c>
      <c r="E141" s="206" t="s">
        <v>1</v>
      </c>
      <c r="F141" s="207" t="s">
        <v>4804</v>
      </c>
      <c r="G141" s="13"/>
      <c r="H141" s="208">
        <v>2.8180000000000001</v>
      </c>
      <c r="I141" s="209"/>
      <c r="J141" s="13"/>
      <c r="K141" s="13"/>
      <c r="L141" s="205"/>
      <c r="M141" s="210"/>
      <c r="N141" s="211"/>
      <c r="O141" s="211"/>
      <c r="P141" s="211"/>
      <c r="Q141" s="211"/>
      <c r="R141" s="211"/>
      <c r="S141" s="211"/>
      <c r="T141" s="21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6" t="s">
        <v>519</v>
      </c>
      <c r="AU141" s="206" t="s">
        <v>89</v>
      </c>
      <c r="AV141" s="13" t="s">
        <v>89</v>
      </c>
      <c r="AW141" s="13" t="s">
        <v>35</v>
      </c>
      <c r="AX141" s="13" t="s">
        <v>79</v>
      </c>
      <c r="AY141" s="206" t="s">
        <v>230</v>
      </c>
    </row>
    <row r="142" s="14" customFormat="1">
      <c r="A142" s="14"/>
      <c r="B142" s="213"/>
      <c r="C142" s="14"/>
      <c r="D142" s="191" t="s">
        <v>519</v>
      </c>
      <c r="E142" s="214" t="s">
        <v>1</v>
      </c>
      <c r="F142" s="215" t="s">
        <v>534</v>
      </c>
      <c r="G142" s="14"/>
      <c r="H142" s="216">
        <v>2.8180000000000001</v>
      </c>
      <c r="I142" s="217"/>
      <c r="J142" s="14"/>
      <c r="K142" s="14"/>
      <c r="L142" s="213"/>
      <c r="M142" s="218"/>
      <c r="N142" s="219"/>
      <c r="O142" s="219"/>
      <c r="P142" s="219"/>
      <c r="Q142" s="219"/>
      <c r="R142" s="219"/>
      <c r="S142" s="219"/>
      <c r="T142" s="220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14" t="s">
        <v>519</v>
      </c>
      <c r="AU142" s="214" t="s">
        <v>89</v>
      </c>
      <c r="AV142" s="14" t="s">
        <v>235</v>
      </c>
      <c r="AW142" s="14" t="s">
        <v>35</v>
      </c>
      <c r="AX142" s="14" t="s">
        <v>87</v>
      </c>
      <c r="AY142" s="214" t="s">
        <v>230</v>
      </c>
    </row>
    <row r="143" s="2" customFormat="1" ht="21.75" customHeight="1">
      <c r="A143" s="38"/>
      <c r="B143" s="177"/>
      <c r="C143" s="178" t="s">
        <v>241</v>
      </c>
      <c r="D143" s="178" t="s">
        <v>231</v>
      </c>
      <c r="E143" s="179" t="s">
        <v>3631</v>
      </c>
      <c r="F143" s="180" t="s">
        <v>3632</v>
      </c>
      <c r="G143" s="181" t="s">
        <v>578</v>
      </c>
      <c r="H143" s="182">
        <v>2.8180000000000001</v>
      </c>
      <c r="I143" s="183"/>
      <c r="J143" s="184">
        <f>ROUND(I143*H143,2)</f>
        <v>0</v>
      </c>
      <c r="K143" s="180" t="s">
        <v>515</v>
      </c>
      <c r="L143" s="39"/>
      <c r="M143" s="185" t="s">
        <v>1</v>
      </c>
      <c r="N143" s="186" t="s">
        <v>44</v>
      </c>
      <c r="O143" s="77"/>
      <c r="P143" s="187">
        <f>O143*H143</f>
        <v>0</v>
      </c>
      <c r="Q143" s="187">
        <v>0</v>
      </c>
      <c r="R143" s="187">
        <f>Q143*H143</f>
        <v>0</v>
      </c>
      <c r="S143" s="187">
        <v>0</v>
      </c>
      <c r="T143" s="18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9" t="s">
        <v>235</v>
      </c>
      <c r="AT143" s="189" t="s">
        <v>231</v>
      </c>
      <c r="AU143" s="189" t="s">
        <v>89</v>
      </c>
      <c r="AY143" s="19" t="s">
        <v>230</v>
      </c>
      <c r="BE143" s="190">
        <f>IF(N143="základní",J143,0)</f>
        <v>0</v>
      </c>
      <c r="BF143" s="190">
        <f>IF(N143="snížená",J143,0)</f>
        <v>0</v>
      </c>
      <c r="BG143" s="190">
        <f>IF(N143="zákl. přenesená",J143,0)</f>
        <v>0</v>
      </c>
      <c r="BH143" s="190">
        <f>IF(N143="sníž. přenesená",J143,0)</f>
        <v>0</v>
      </c>
      <c r="BI143" s="190">
        <f>IF(N143="nulová",J143,0)</f>
        <v>0</v>
      </c>
      <c r="BJ143" s="19" t="s">
        <v>87</v>
      </c>
      <c r="BK143" s="190">
        <f>ROUND(I143*H143,2)</f>
        <v>0</v>
      </c>
      <c r="BL143" s="19" t="s">
        <v>235</v>
      </c>
      <c r="BM143" s="189" t="s">
        <v>4805</v>
      </c>
    </row>
    <row r="144" s="2" customFormat="1">
      <c r="A144" s="38"/>
      <c r="B144" s="39"/>
      <c r="C144" s="38"/>
      <c r="D144" s="191" t="s">
        <v>237</v>
      </c>
      <c r="E144" s="38"/>
      <c r="F144" s="192" t="s">
        <v>3634</v>
      </c>
      <c r="G144" s="38"/>
      <c r="H144" s="38"/>
      <c r="I144" s="193"/>
      <c r="J144" s="38"/>
      <c r="K144" s="38"/>
      <c r="L144" s="39"/>
      <c r="M144" s="194"/>
      <c r="N144" s="195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237</v>
      </c>
      <c r="AU144" s="19" t="s">
        <v>89</v>
      </c>
    </row>
    <row r="145" s="2" customFormat="1">
      <c r="A145" s="38"/>
      <c r="B145" s="39"/>
      <c r="C145" s="38"/>
      <c r="D145" s="199" t="s">
        <v>397</v>
      </c>
      <c r="E145" s="38"/>
      <c r="F145" s="200" t="s">
        <v>3635</v>
      </c>
      <c r="G145" s="38"/>
      <c r="H145" s="38"/>
      <c r="I145" s="193"/>
      <c r="J145" s="38"/>
      <c r="K145" s="38"/>
      <c r="L145" s="39"/>
      <c r="M145" s="194"/>
      <c r="N145" s="195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397</v>
      </c>
      <c r="AU145" s="19" t="s">
        <v>89</v>
      </c>
    </row>
    <row r="146" s="15" customFormat="1">
      <c r="A146" s="15"/>
      <c r="B146" s="221"/>
      <c r="C146" s="15"/>
      <c r="D146" s="191" t="s">
        <v>519</v>
      </c>
      <c r="E146" s="222" t="s">
        <v>1</v>
      </c>
      <c r="F146" s="223" t="s">
        <v>3767</v>
      </c>
      <c r="G146" s="15"/>
      <c r="H146" s="222" t="s">
        <v>1</v>
      </c>
      <c r="I146" s="224"/>
      <c r="J146" s="15"/>
      <c r="K146" s="15"/>
      <c r="L146" s="221"/>
      <c r="M146" s="225"/>
      <c r="N146" s="226"/>
      <c r="O146" s="226"/>
      <c r="P146" s="226"/>
      <c r="Q146" s="226"/>
      <c r="R146" s="226"/>
      <c r="S146" s="226"/>
      <c r="T146" s="227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22" t="s">
        <v>519</v>
      </c>
      <c r="AU146" s="222" t="s">
        <v>89</v>
      </c>
      <c r="AV146" s="15" t="s">
        <v>87</v>
      </c>
      <c r="AW146" s="15" t="s">
        <v>35</v>
      </c>
      <c r="AX146" s="15" t="s">
        <v>79</v>
      </c>
      <c r="AY146" s="222" t="s">
        <v>230</v>
      </c>
    </row>
    <row r="147" s="13" customFormat="1">
      <c r="A147" s="13"/>
      <c r="B147" s="205"/>
      <c r="C147" s="13"/>
      <c r="D147" s="191" t="s">
        <v>519</v>
      </c>
      <c r="E147" s="206" t="s">
        <v>1</v>
      </c>
      <c r="F147" s="207" t="s">
        <v>4801</v>
      </c>
      <c r="G147" s="13"/>
      <c r="H147" s="208">
        <v>56.354999999999997</v>
      </c>
      <c r="I147" s="209"/>
      <c r="J147" s="13"/>
      <c r="K147" s="13"/>
      <c r="L147" s="205"/>
      <c r="M147" s="210"/>
      <c r="N147" s="211"/>
      <c r="O147" s="211"/>
      <c r="P147" s="211"/>
      <c r="Q147" s="211"/>
      <c r="R147" s="211"/>
      <c r="S147" s="211"/>
      <c r="T147" s="21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6" t="s">
        <v>519</v>
      </c>
      <c r="AU147" s="206" t="s">
        <v>89</v>
      </c>
      <c r="AV147" s="13" t="s">
        <v>89</v>
      </c>
      <c r="AW147" s="13" t="s">
        <v>35</v>
      </c>
      <c r="AX147" s="13" t="s">
        <v>79</v>
      </c>
      <c r="AY147" s="206" t="s">
        <v>230</v>
      </c>
    </row>
    <row r="148" s="14" customFormat="1">
      <c r="A148" s="14"/>
      <c r="B148" s="213"/>
      <c r="C148" s="14"/>
      <c r="D148" s="191" t="s">
        <v>519</v>
      </c>
      <c r="E148" s="214" t="s">
        <v>1</v>
      </c>
      <c r="F148" s="215" t="s">
        <v>534</v>
      </c>
      <c r="G148" s="14"/>
      <c r="H148" s="216">
        <v>56.354999999999997</v>
      </c>
      <c r="I148" s="217"/>
      <c r="J148" s="14"/>
      <c r="K148" s="14"/>
      <c r="L148" s="213"/>
      <c r="M148" s="218"/>
      <c r="N148" s="219"/>
      <c r="O148" s="219"/>
      <c r="P148" s="219"/>
      <c r="Q148" s="219"/>
      <c r="R148" s="219"/>
      <c r="S148" s="219"/>
      <c r="T148" s="22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14" t="s">
        <v>519</v>
      </c>
      <c r="AU148" s="214" t="s">
        <v>89</v>
      </c>
      <c r="AV148" s="14" t="s">
        <v>235</v>
      </c>
      <c r="AW148" s="14" t="s">
        <v>35</v>
      </c>
      <c r="AX148" s="14" t="s">
        <v>79</v>
      </c>
      <c r="AY148" s="214" t="s">
        <v>230</v>
      </c>
    </row>
    <row r="149" s="13" customFormat="1">
      <c r="A149" s="13"/>
      <c r="B149" s="205"/>
      <c r="C149" s="13"/>
      <c r="D149" s="191" t="s">
        <v>519</v>
      </c>
      <c r="E149" s="206" t="s">
        <v>1</v>
      </c>
      <c r="F149" s="207" t="s">
        <v>4804</v>
      </c>
      <c r="G149" s="13"/>
      <c r="H149" s="208">
        <v>2.8180000000000001</v>
      </c>
      <c r="I149" s="209"/>
      <c r="J149" s="13"/>
      <c r="K149" s="13"/>
      <c r="L149" s="205"/>
      <c r="M149" s="210"/>
      <c r="N149" s="211"/>
      <c r="O149" s="211"/>
      <c r="P149" s="211"/>
      <c r="Q149" s="211"/>
      <c r="R149" s="211"/>
      <c r="S149" s="211"/>
      <c r="T149" s="21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6" t="s">
        <v>519</v>
      </c>
      <c r="AU149" s="206" t="s">
        <v>89</v>
      </c>
      <c r="AV149" s="13" t="s">
        <v>89</v>
      </c>
      <c r="AW149" s="13" t="s">
        <v>35</v>
      </c>
      <c r="AX149" s="13" t="s">
        <v>79</v>
      </c>
      <c r="AY149" s="206" t="s">
        <v>230</v>
      </c>
    </row>
    <row r="150" s="14" customFormat="1">
      <c r="A150" s="14"/>
      <c r="B150" s="213"/>
      <c r="C150" s="14"/>
      <c r="D150" s="191" t="s">
        <v>519</v>
      </c>
      <c r="E150" s="214" t="s">
        <v>1</v>
      </c>
      <c r="F150" s="215" t="s">
        <v>534</v>
      </c>
      <c r="G150" s="14"/>
      <c r="H150" s="216">
        <v>2.8180000000000001</v>
      </c>
      <c r="I150" s="217"/>
      <c r="J150" s="14"/>
      <c r="K150" s="14"/>
      <c r="L150" s="213"/>
      <c r="M150" s="218"/>
      <c r="N150" s="219"/>
      <c r="O150" s="219"/>
      <c r="P150" s="219"/>
      <c r="Q150" s="219"/>
      <c r="R150" s="219"/>
      <c r="S150" s="219"/>
      <c r="T150" s="220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14" t="s">
        <v>519</v>
      </c>
      <c r="AU150" s="214" t="s">
        <v>89</v>
      </c>
      <c r="AV150" s="14" t="s">
        <v>235</v>
      </c>
      <c r="AW150" s="14" t="s">
        <v>35</v>
      </c>
      <c r="AX150" s="14" t="s">
        <v>87</v>
      </c>
      <c r="AY150" s="214" t="s">
        <v>230</v>
      </c>
    </row>
    <row r="151" s="2" customFormat="1" ht="21.75" customHeight="1">
      <c r="A151" s="38"/>
      <c r="B151" s="177"/>
      <c r="C151" s="178" t="s">
        <v>235</v>
      </c>
      <c r="D151" s="178" t="s">
        <v>231</v>
      </c>
      <c r="E151" s="179" t="s">
        <v>689</v>
      </c>
      <c r="F151" s="180" t="s">
        <v>690</v>
      </c>
      <c r="G151" s="181" t="s">
        <v>578</v>
      </c>
      <c r="H151" s="182">
        <v>50.719999999999999</v>
      </c>
      <c r="I151" s="183"/>
      <c r="J151" s="184">
        <f>ROUND(I151*H151,2)</f>
        <v>0</v>
      </c>
      <c r="K151" s="180" t="s">
        <v>515</v>
      </c>
      <c r="L151" s="39"/>
      <c r="M151" s="185" t="s">
        <v>1</v>
      </c>
      <c r="N151" s="186" t="s">
        <v>44</v>
      </c>
      <c r="O151" s="77"/>
      <c r="P151" s="187">
        <f>O151*H151</f>
        <v>0</v>
      </c>
      <c r="Q151" s="187">
        <v>0</v>
      </c>
      <c r="R151" s="187">
        <f>Q151*H151</f>
        <v>0</v>
      </c>
      <c r="S151" s="187">
        <v>0</v>
      </c>
      <c r="T151" s="18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89" t="s">
        <v>235</v>
      </c>
      <c r="AT151" s="189" t="s">
        <v>231</v>
      </c>
      <c r="AU151" s="189" t="s">
        <v>89</v>
      </c>
      <c r="AY151" s="19" t="s">
        <v>230</v>
      </c>
      <c r="BE151" s="190">
        <f>IF(N151="základní",J151,0)</f>
        <v>0</v>
      </c>
      <c r="BF151" s="190">
        <f>IF(N151="snížená",J151,0)</f>
        <v>0</v>
      </c>
      <c r="BG151" s="190">
        <f>IF(N151="zákl. přenesená",J151,0)</f>
        <v>0</v>
      </c>
      <c r="BH151" s="190">
        <f>IF(N151="sníž. přenesená",J151,0)</f>
        <v>0</v>
      </c>
      <c r="BI151" s="190">
        <f>IF(N151="nulová",J151,0)</f>
        <v>0</v>
      </c>
      <c r="BJ151" s="19" t="s">
        <v>87</v>
      </c>
      <c r="BK151" s="190">
        <f>ROUND(I151*H151,2)</f>
        <v>0</v>
      </c>
      <c r="BL151" s="19" t="s">
        <v>235</v>
      </c>
      <c r="BM151" s="189" t="s">
        <v>4806</v>
      </c>
    </row>
    <row r="152" s="2" customFormat="1">
      <c r="A152" s="38"/>
      <c r="B152" s="39"/>
      <c r="C152" s="38"/>
      <c r="D152" s="191" t="s">
        <v>237</v>
      </c>
      <c r="E152" s="38"/>
      <c r="F152" s="192" t="s">
        <v>692</v>
      </c>
      <c r="G152" s="38"/>
      <c r="H152" s="38"/>
      <c r="I152" s="193"/>
      <c r="J152" s="38"/>
      <c r="K152" s="38"/>
      <c r="L152" s="39"/>
      <c r="M152" s="194"/>
      <c r="N152" s="195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237</v>
      </c>
      <c r="AU152" s="19" t="s">
        <v>89</v>
      </c>
    </row>
    <row r="153" s="2" customFormat="1">
      <c r="A153" s="38"/>
      <c r="B153" s="39"/>
      <c r="C153" s="38"/>
      <c r="D153" s="199" t="s">
        <v>397</v>
      </c>
      <c r="E153" s="38"/>
      <c r="F153" s="200" t="s">
        <v>693</v>
      </c>
      <c r="G153" s="38"/>
      <c r="H153" s="38"/>
      <c r="I153" s="193"/>
      <c r="J153" s="38"/>
      <c r="K153" s="38"/>
      <c r="L153" s="39"/>
      <c r="M153" s="194"/>
      <c r="N153" s="195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397</v>
      </c>
      <c r="AU153" s="19" t="s">
        <v>89</v>
      </c>
    </row>
    <row r="154" s="15" customFormat="1">
      <c r="A154" s="15"/>
      <c r="B154" s="221"/>
      <c r="C154" s="15"/>
      <c r="D154" s="191" t="s">
        <v>519</v>
      </c>
      <c r="E154" s="222" t="s">
        <v>1</v>
      </c>
      <c r="F154" s="223" t="s">
        <v>2039</v>
      </c>
      <c r="G154" s="15"/>
      <c r="H154" s="222" t="s">
        <v>1</v>
      </c>
      <c r="I154" s="224"/>
      <c r="J154" s="15"/>
      <c r="K154" s="15"/>
      <c r="L154" s="221"/>
      <c r="M154" s="225"/>
      <c r="N154" s="226"/>
      <c r="O154" s="226"/>
      <c r="P154" s="226"/>
      <c r="Q154" s="226"/>
      <c r="R154" s="226"/>
      <c r="S154" s="226"/>
      <c r="T154" s="227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22" t="s">
        <v>519</v>
      </c>
      <c r="AU154" s="222" t="s">
        <v>89</v>
      </c>
      <c r="AV154" s="15" t="s">
        <v>87</v>
      </c>
      <c r="AW154" s="15" t="s">
        <v>35</v>
      </c>
      <c r="AX154" s="15" t="s">
        <v>79</v>
      </c>
      <c r="AY154" s="222" t="s">
        <v>230</v>
      </c>
    </row>
    <row r="155" s="13" customFormat="1">
      <c r="A155" s="13"/>
      <c r="B155" s="205"/>
      <c r="C155" s="13"/>
      <c r="D155" s="191" t="s">
        <v>519</v>
      </c>
      <c r="E155" s="206" t="s">
        <v>1</v>
      </c>
      <c r="F155" s="207" t="s">
        <v>4801</v>
      </c>
      <c r="G155" s="13"/>
      <c r="H155" s="208">
        <v>56.354999999999997</v>
      </c>
      <c r="I155" s="209"/>
      <c r="J155" s="13"/>
      <c r="K155" s="13"/>
      <c r="L155" s="205"/>
      <c r="M155" s="210"/>
      <c r="N155" s="211"/>
      <c r="O155" s="211"/>
      <c r="P155" s="211"/>
      <c r="Q155" s="211"/>
      <c r="R155" s="211"/>
      <c r="S155" s="211"/>
      <c r="T155" s="21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06" t="s">
        <v>519</v>
      </c>
      <c r="AU155" s="206" t="s">
        <v>89</v>
      </c>
      <c r="AV155" s="13" t="s">
        <v>89</v>
      </c>
      <c r="AW155" s="13" t="s">
        <v>35</v>
      </c>
      <c r="AX155" s="13" t="s">
        <v>79</v>
      </c>
      <c r="AY155" s="206" t="s">
        <v>230</v>
      </c>
    </row>
    <row r="156" s="14" customFormat="1">
      <c r="A156" s="14"/>
      <c r="B156" s="213"/>
      <c r="C156" s="14"/>
      <c r="D156" s="191" t="s">
        <v>519</v>
      </c>
      <c r="E156" s="214" t="s">
        <v>1</v>
      </c>
      <c r="F156" s="215" t="s">
        <v>534</v>
      </c>
      <c r="G156" s="14"/>
      <c r="H156" s="216">
        <v>56.354999999999997</v>
      </c>
      <c r="I156" s="217"/>
      <c r="J156" s="14"/>
      <c r="K156" s="14"/>
      <c r="L156" s="213"/>
      <c r="M156" s="218"/>
      <c r="N156" s="219"/>
      <c r="O156" s="219"/>
      <c r="P156" s="219"/>
      <c r="Q156" s="219"/>
      <c r="R156" s="219"/>
      <c r="S156" s="219"/>
      <c r="T156" s="220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14" t="s">
        <v>519</v>
      </c>
      <c r="AU156" s="214" t="s">
        <v>89</v>
      </c>
      <c r="AV156" s="14" t="s">
        <v>235</v>
      </c>
      <c r="AW156" s="14" t="s">
        <v>35</v>
      </c>
      <c r="AX156" s="14" t="s">
        <v>79</v>
      </c>
      <c r="AY156" s="214" t="s">
        <v>230</v>
      </c>
    </row>
    <row r="157" s="13" customFormat="1">
      <c r="A157" s="13"/>
      <c r="B157" s="205"/>
      <c r="C157" s="13"/>
      <c r="D157" s="191" t="s">
        <v>519</v>
      </c>
      <c r="E157" s="206" t="s">
        <v>1</v>
      </c>
      <c r="F157" s="207" t="s">
        <v>4802</v>
      </c>
      <c r="G157" s="13"/>
      <c r="H157" s="208">
        <v>50.719999999999999</v>
      </c>
      <c r="I157" s="209"/>
      <c r="J157" s="13"/>
      <c r="K157" s="13"/>
      <c r="L157" s="205"/>
      <c r="M157" s="210"/>
      <c r="N157" s="211"/>
      <c r="O157" s="211"/>
      <c r="P157" s="211"/>
      <c r="Q157" s="211"/>
      <c r="R157" s="211"/>
      <c r="S157" s="211"/>
      <c r="T157" s="21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6" t="s">
        <v>519</v>
      </c>
      <c r="AU157" s="206" t="s">
        <v>89</v>
      </c>
      <c r="AV157" s="13" t="s">
        <v>89</v>
      </c>
      <c r="AW157" s="13" t="s">
        <v>35</v>
      </c>
      <c r="AX157" s="13" t="s">
        <v>79</v>
      </c>
      <c r="AY157" s="206" t="s">
        <v>230</v>
      </c>
    </row>
    <row r="158" s="14" customFormat="1">
      <c r="A158" s="14"/>
      <c r="B158" s="213"/>
      <c r="C158" s="14"/>
      <c r="D158" s="191" t="s">
        <v>519</v>
      </c>
      <c r="E158" s="214" t="s">
        <v>1</v>
      </c>
      <c r="F158" s="215" t="s">
        <v>534</v>
      </c>
      <c r="G158" s="14"/>
      <c r="H158" s="216">
        <v>50.719999999999999</v>
      </c>
      <c r="I158" s="217"/>
      <c r="J158" s="14"/>
      <c r="K158" s="14"/>
      <c r="L158" s="213"/>
      <c r="M158" s="218"/>
      <c r="N158" s="219"/>
      <c r="O158" s="219"/>
      <c r="P158" s="219"/>
      <c r="Q158" s="219"/>
      <c r="R158" s="219"/>
      <c r="S158" s="219"/>
      <c r="T158" s="22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14" t="s">
        <v>519</v>
      </c>
      <c r="AU158" s="214" t="s">
        <v>89</v>
      </c>
      <c r="AV158" s="14" t="s">
        <v>235</v>
      </c>
      <c r="AW158" s="14" t="s">
        <v>35</v>
      </c>
      <c r="AX158" s="14" t="s">
        <v>87</v>
      </c>
      <c r="AY158" s="214" t="s">
        <v>230</v>
      </c>
    </row>
    <row r="159" s="2" customFormat="1" ht="24.15" customHeight="1">
      <c r="A159" s="38"/>
      <c r="B159" s="177"/>
      <c r="C159" s="178" t="s">
        <v>248</v>
      </c>
      <c r="D159" s="178" t="s">
        <v>231</v>
      </c>
      <c r="E159" s="179" t="s">
        <v>698</v>
      </c>
      <c r="F159" s="180" t="s">
        <v>699</v>
      </c>
      <c r="G159" s="181" t="s">
        <v>578</v>
      </c>
      <c r="H159" s="182">
        <v>253.59999999999999</v>
      </c>
      <c r="I159" s="183"/>
      <c r="J159" s="184">
        <f>ROUND(I159*H159,2)</f>
        <v>0</v>
      </c>
      <c r="K159" s="180" t="s">
        <v>515</v>
      </c>
      <c r="L159" s="39"/>
      <c r="M159" s="185" t="s">
        <v>1</v>
      </c>
      <c r="N159" s="186" t="s">
        <v>44</v>
      </c>
      <c r="O159" s="77"/>
      <c r="P159" s="187">
        <f>O159*H159</f>
        <v>0</v>
      </c>
      <c r="Q159" s="187">
        <v>0</v>
      </c>
      <c r="R159" s="187">
        <f>Q159*H159</f>
        <v>0</v>
      </c>
      <c r="S159" s="187">
        <v>0</v>
      </c>
      <c r="T159" s="18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89" t="s">
        <v>235</v>
      </c>
      <c r="AT159" s="189" t="s">
        <v>231</v>
      </c>
      <c r="AU159" s="189" t="s">
        <v>89</v>
      </c>
      <c r="AY159" s="19" t="s">
        <v>230</v>
      </c>
      <c r="BE159" s="190">
        <f>IF(N159="základní",J159,0)</f>
        <v>0</v>
      </c>
      <c r="BF159" s="190">
        <f>IF(N159="snížená",J159,0)</f>
        <v>0</v>
      </c>
      <c r="BG159" s="190">
        <f>IF(N159="zákl. přenesená",J159,0)</f>
        <v>0</v>
      </c>
      <c r="BH159" s="190">
        <f>IF(N159="sníž. přenesená",J159,0)</f>
        <v>0</v>
      </c>
      <c r="BI159" s="190">
        <f>IF(N159="nulová",J159,0)</f>
        <v>0</v>
      </c>
      <c r="BJ159" s="19" t="s">
        <v>87</v>
      </c>
      <c r="BK159" s="190">
        <f>ROUND(I159*H159,2)</f>
        <v>0</v>
      </c>
      <c r="BL159" s="19" t="s">
        <v>235</v>
      </c>
      <c r="BM159" s="189" t="s">
        <v>4807</v>
      </c>
    </row>
    <row r="160" s="2" customFormat="1">
      <c r="A160" s="38"/>
      <c r="B160" s="39"/>
      <c r="C160" s="38"/>
      <c r="D160" s="191" t="s">
        <v>237</v>
      </c>
      <c r="E160" s="38"/>
      <c r="F160" s="192" t="s">
        <v>701</v>
      </c>
      <c r="G160" s="38"/>
      <c r="H160" s="38"/>
      <c r="I160" s="193"/>
      <c r="J160" s="38"/>
      <c r="K160" s="38"/>
      <c r="L160" s="39"/>
      <c r="M160" s="194"/>
      <c r="N160" s="195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237</v>
      </c>
      <c r="AU160" s="19" t="s">
        <v>89</v>
      </c>
    </row>
    <row r="161" s="2" customFormat="1">
      <c r="A161" s="38"/>
      <c r="B161" s="39"/>
      <c r="C161" s="38"/>
      <c r="D161" s="199" t="s">
        <v>397</v>
      </c>
      <c r="E161" s="38"/>
      <c r="F161" s="200" t="s">
        <v>702</v>
      </c>
      <c r="G161" s="38"/>
      <c r="H161" s="38"/>
      <c r="I161" s="193"/>
      <c r="J161" s="38"/>
      <c r="K161" s="38"/>
      <c r="L161" s="39"/>
      <c r="M161" s="194"/>
      <c r="N161" s="195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397</v>
      </c>
      <c r="AU161" s="19" t="s">
        <v>89</v>
      </c>
    </row>
    <row r="162" s="15" customFormat="1">
      <c r="A162" s="15"/>
      <c r="B162" s="221"/>
      <c r="C162" s="15"/>
      <c r="D162" s="191" t="s">
        <v>519</v>
      </c>
      <c r="E162" s="222" t="s">
        <v>1</v>
      </c>
      <c r="F162" s="223" t="s">
        <v>2039</v>
      </c>
      <c r="G162" s="15"/>
      <c r="H162" s="222" t="s">
        <v>1</v>
      </c>
      <c r="I162" s="224"/>
      <c r="J162" s="15"/>
      <c r="K162" s="15"/>
      <c r="L162" s="221"/>
      <c r="M162" s="225"/>
      <c r="N162" s="226"/>
      <c r="O162" s="226"/>
      <c r="P162" s="226"/>
      <c r="Q162" s="226"/>
      <c r="R162" s="226"/>
      <c r="S162" s="226"/>
      <c r="T162" s="227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22" t="s">
        <v>519</v>
      </c>
      <c r="AU162" s="222" t="s">
        <v>89</v>
      </c>
      <c r="AV162" s="15" t="s">
        <v>87</v>
      </c>
      <c r="AW162" s="15" t="s">
        <v>35</v>
      </c>
      <c r="AX162" s="15" t="s">
        <v>79</v>
      </c>
      <c r="AY162" s="222" t="s">
        <v>230</v>
      </c>
    </row>
    <row r="163" s="15" customFormat="1">
      <c r="A163" s="15"/>
      <c r="B163" s="221"/>
      <c r="C163" s="15"/>
      <c r="D163" s="191" t="s">
        <v>519</v>
      </c>
      <c r="E163" s="222" t="s">
        <v>1</v>
      </c>
      <c r="F163" s="223" t="s">
        <v>2039</v>
      </c>
      <c r="G163" s="15"/>
      <c r="H163" s="222" t="s">
        <v>1</v>
      </c>
      <c r="I163" s="224"/>
      <c r="J163" s="15"/>
      <c r="K163" s="15"/>
      <c r="L163" s="221"/>
      <c r="M163" s="225"/>
      <c r="N163" s="226"/>
      <c r="O163" s="226"/>
      <c r="P163" s="226"/>
      <c r="Q163" s="226"/>
      <c r="R163" s="226"/>
      <c r="S163" s="226"/>
      <c r="T163" s="227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22" t="s">
        <v>519</v>
      </c>
      <c r="AU163" s="222" t="s">
        <v>89</v>
      </c>
      <c r="AV163" s="15" t="s">
        <v>87</v>
      </c>
      <c r="AW163" s="15" t="s">
        <v>35</v>
      </c>
      <c r="AX163" s="15" t="s">
        <v>79</v>
      </c>
      <c r="AY163" s="222" t="s">
        <v>230</v>
      </c>
    </row>
    <row r="164" s="13" customFormat="1">
      <c r="A164" s="13"/>
      <c r="B164" s="205"/>
      <c r="C164" s="13"/>
      <c r="D164" s="191" t="s">
        <v>519</v>
      </c>
      <c r="E164" s="206" t="s">
        <v>1</v>
      </c>
      <c r="F164" s="207" t="s">
        <v>4801</v>
      </c>
      <c r="G164" s="13"/>
      <c r="H164" s="208">
        <v>56.354999999999997</v>
      </c>
      <c r="I164" s="209"/>
      <c r="J164" s="13"/>
      <c r="K164" s="13"/>
      <c r="L164" s="205"/>
      <c r="M164" s="210"/>
      <c r="N164" s="211"/>
      <c r="O164" s="211"/>
      <c r="P164" s="211"/>
      <c r="Q164" s="211"/>
      <c r="R164" s="211"/>
      <c r="S164" s="211"/>
      <c r="T164" s="21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06" t="s">
        <v>519</v>
      </c>
      <c r="AU164" s="206" t="s">
        <v>89</v>
      </c>
      <c r="AV164" s="13" t="s">
        <v>89</v>
      </c>
      <c r="AW164" s="13" t="s">
        <v>35</v>
      </c>
      <c r="AX164" s="13" t="s">
        <v>79</v>
      </c>
      <c r="AY164" s="206" t="s">
        <v>230</v>
      </c>
    </row>
    <row r="165" s="14" customFormat="1">
      <c r="A165" s="14"/>
      <c r="B165" s="213"/>
      <c r="C165" s="14"/>
      <c r="D165" s="191" t="s">
        <v>519</v>
      </c>
      <c r="E165" s="214" t="s">
        <v>1</v>
      </c>
      <c r="F165" s="215" t="s">
        <v>534</v>
      </c>
      <c r="G165" s="14"/>
      <c r="H165" s="216">
        <v>56.354999999999997</v>
      </c>
      <c r="I165" s="217"/>
      <c r="J165" s="14"/>
      <c r="K165" s="14"/>
      <c r="L165" s="213"/>
      <c r="M165" s="218"/>
      <c r="N165" s="219"/>
      <c r="O165" s="219"/>
      <c r="P165" s="219"/>
      <c r="Q165" s="219"/>
      <c r="R165" s="219"/>
      <c r="S165" s="219"/>
      <c r="T165" s="220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14" t="s">
        <v>519</v>
      </c>
      <c r="AU165" s="214" t="s">
        <v>89</v>
      </c>
      <c r="AV165" s="14" t="s">
        <v>235</v>
      </c>
      <c r="AW165" s="14" t="s">
        <v>35</v>
      </c>
      <c r="AX165" s="14" t="s">
        <v>79</v>
      </c>
      <c r="AY165" s="214" t="s">
        <v>230</v>
      </c>
    </row>
    <row r="166" s="13" customFormat="1">
      <c r="A166" s="13"/>
      <c r="B166" s="205"/>
      <c r="C166" s="13"/>
      <c r="D166" s="191" t="s">
        <v>519</v>
      </c>
      <c r="E166" s="206" t="s">
        <v>1</v>
      </c>
      <c r="F166" s="207" t="s">
        <v>4802</v>
      </c>
      <c r="G166" s="13"/>
      <c r="H166" s="208">
        <v>50.719999999999999</v>
      </c>
      <c r="I166" s="209"/>
      <c r="J166" s="13"/>
      <c r="K166" s="13"/>
      <c r="L166" s="205"/>
      <c r="M166" s="210"/>
      <c r="N166" s="211"/>
      <c r="O166" s="211"/>
      <c r="P166" s="211"/>
      <c r="Q166" s="211"/>
      <c r="R166" s="211"/>
      <c r="S166" s="211"/>
      <c r="T166" s="21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06" t="s">
        <v>519</v>
      </c>
      <c r="AU166" s="206" t="s">
        <v>89</v>
      </c>
      <c r="AV166" s="13" t="s">
        <v>89</v>
      </c>
      <c r="AW166" s="13" t="s">
        <v>35</v>
      </c>
      <c r="AX166" s="13" t="s">
        <v>79</v>
      </c>
      <c r="AY166" s="206" t="s">
        <v>230</v>
      </c>
    </row>
    <row r="167" s="14" customFormat="1">
      <c r="A167" s="14"/>
      <c r="B167" s="213"/>
      <c r="C167" s="14"/>
      <c r="D167" s="191" t="s">
        <v>519</v>
      </c>
      <c r="E167" s="214" t="s">
        <v>1</v>
      </c>
      <c r="F167" s="215" t="s">
        <v>534</v>
      </c>
      <c r="G167" s="14"/>
      <c r="H167" s="216">
        <v>50.719999999999999</v>
      </c>
      <c r="I167" s="217"/>
      <c r="J167" s="14"/>
      <c r="K167" s="14"/>
      <c r="L167" s="213"/>
      <c r="M167" s="218"/>
      <c r="N167" s="219"/>
      <c r="O167" s="219"/>
      <c r="P167" s="219"/>
      <c r="Q167" s="219"/>
      <c r="R167" s="219"/>
      <c r="S167" s="219"/>
      <c r="T167" s="220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14" t="s">
        <v>519</v>
      </c>
      <c r="AU167" s="214" t="s">
        <v>89</v>
      </c>
      <c r="AV167" s="14" t="s">
        <v>235</v>
      </c>
      <c r="AW167" s="14" t="s">
        <v>35</v>
      </c>
      <c r="AX167" s="14" t="s">
        <v>87</v>
      </c>
      <c r="AY167" s="214" t="s">
        <v>230</v>
      </c>
    </row>
    <row r="168" s="13" customFormat="1">
      <c r="A168" s="13"/>
      <c r="B168" s="205"/>
      <c r="C168" s="13"/>
      <c r="D168" s="191" t="s">
        <v>519</v>
      </c>
      <c r="E168" s="13"/>
      <c r="F168" s="207" t="s">
        <v>4808</v>
      </c>
      <c r="G168" s="13"/>
      <c r="H168" s="208">
        <v>253.59999999999999</v>
      </c>
      <c r="I168" s="209"/>
      <c r="J168" s="13"/>
      <c r="K168" s="13"/>
      <c r="L168" s="205"/>
      <c r="M168" s="210"/>
      <c r="N168" s="211"/>
      <c r="O168" s="211"/>
      <c r="P168" s="211"/>
      <c r="Q168" s="211"/>
      <c r="R168" s="211"/>
      <c r="S168" s="211"/>
      <c r="T168" s="21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06" t="s">
        <v>519</v>
      </c>
      <c r="AU168" s="206" t="s">
        <v>89</v>
      </c>
      <c r="AV168" s="13" t="s">
        <v>89</v>
      </c>
      <c r="AW168" s="13" t="s">
        <v>3</v>
      </c>
      <c r="AX168" s="13" t="s">
        <v>87</v>
      </c>
      <c r="AY168" s="206" t="s">
        <v>230</v>
      </c>
    </row>
    <row r="169" s="2" customFormat="1" ht="21.75" customHeight="1">
      <c r="A169" s="38"/>
      <c r="B169" s="177"/>
      <c r="C169" s="178" t="s">
        <v>252</v>
      </c>
      <c r="D169" s="178" t="s">
        <v>231</v>
      </c>
      <c r="E169" s="179" t="s">
        <v>704</v>
      </c>
      <c r="F169" s="180" t="s">
        <v>705</v>
      </c>
      <c r="G169" s="181" t="s">
        <v>578</v>
      </c>
      <c r="H169" s="182">
        <v>5.6360000000000001</v>
      </c>
      <c r="I169" s="183"/>
      <c r="J169" s="184">
        <f>ROUND(I169*H169,2)</f>
        <v>0</v>
      </c>
      <c r="K169" s="180" t="s">
        <v>515</v>
      </c>
      <c r="L169" s="39"/>
      <c r="M169" s="185" t="s">
        <v>1</v>
      </c>
      <c r="N169" s="186" t="s">
        <v>44</v>
      </c>
      <c r="O169" s="77"/>
      <c r="P169" s="187">
        <f>O169*H169</f>
        <v>0</v>
      </c>
      <c r="Q169" s="187">
        <v>0</v>
      </c>
      <c r="R169" s="187">
        <f>Q169*H169</f>
        <v>0</v>
      </c>
      <c r="S169" s="187">
        <v>0</v>
      </c>
      <c r="T169" s="18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89" t="s">
        <v>235</v>
      </c>
      <c r="AT169" s="189" t="s">
        <v>231</v>
      </c>
      <c r="AU169" s="189" t="s">
        <v>89</v>
      </c>
      <c r="AY169" s="19" t="s">
        <v>230</v>
      </c>
      <c r="BE169" s="190">
        <f>IF(N169="základní",J169,0)</f>
        <v>0</v>
      </c>
      <c r="BF169" s="190">
        <f>IF(N169="snížená",J169,0)</f>
        <v>0</v>
      </c>
      <c r="BG169" s="190">
        <f>IF(N169="zákl. přenesená",J169,0)</f>
        <v>0</v>
      </c>
      <c r="BH169" s="190">
        <f>IF(N169="sníž. přenesená",J169,0)</f>
        <v>0</v>
      </c>
      <c r="BI169" s="190">
        <f>IF(N169="nulová",J169,0)</f>
        <v>0</v>
      </c>
      <c r="BJ169" s="19" t="s">
        <v>87</v>
      </c>
      <c r="BK169" s="190">
        <f>ROUND(I169*H169,2)</f>
        <v>0</v>
      </c>
      <c r="BL169" s="19" t="s">
        <v>235</v>
      </c>
      <c r="BM169" s="189" t="s">
        <v>4809</v>
      </c>
    </row>
    <row r="170" s="2" customFormat="1">
      <c r="A170" s="38"/>
      <c r="B170" s="39"/>
      <c r="C170" s="38"/>
      <c r="D170" s="191" t="s">
        <v>237</v>
      </c>
      <c r="E170" s="38"/>
      <c r="F170" s="192" t="s">
        <v>707</v>
      </c>
      <c r="G170" s="38"/>
      <c r="H170" s="38"/>
      <c r="I170" s="193"/>
      <c r="J170" s="38"/>
      <c r="K170" s="38"/>
      <c r="L170" s="39"/>
      <c r="M170" s="194"/>
      <c r="N170" s="195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237</v>
      </c>
      <c r="AU170" s="19" t="s">
        <v>89</v>
      </c>
    </row>
    <row r="171" s="2" customFormat="1">
      <c r="A171" s="38"/>
      <c r="B171" s="39"/>
      <c r="C171" s="38"/>
      <c r="D171" s="199" t="s">
        <v>397</v>
      </c>
      <c r="E171" s="38"/>
      <c r="F171" s="200" t="s">
        <v>708</v>
      </c>
      <c r="G171" s="38"/>
      <c r="H171" s="38"/>
      <c r="I171" s="193"/>
      <c r="J171" s="38"/>
      <c r="K171" s="38"/>
      <c r="L171" s="39"/>
      <c r="M171" s="194"/>
      <c r="N171" s="195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397</v>
      </c>
      <c r="AU171" s="19" t="s">
        <v>89</v>
      </c>
    </row>
    <row r="172" s="15" customFormat="1">
      <c r="A172" s="15"/>
      <c r="B172" s="221"/>
      <c r="C172" s="15"/>
      <c r="D172" s="191" t="s">
        <v>519</v>
      </c>
      <c r="E172" s="222" t="s">
        <v>1</v>
      </c>
      <c r="F172" s="223" t="s">
        <v>2039</v>
      </c>
      <c r="G172" s="15"/>
      <c r="H172" s="222" t="s">
        <v>1</v>
      </c>
      <c r="I172" s="224"/>
      <c r="J172" s="15"/>
      <c r="K172" s="15"/>
      <c r="L172" s="221"/>
      <c r="M172" s="225"/>
      <c r="N172" s="226"/>
      <c r="O172" s="226"/>
      <c r="P172" s="226"/>
      <c r="Q172" s="226"/>
      <c r="R172" s="226"/>
      <c r="S172" s="226"/>
      <c r="T172" s="227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22" t="s">
        <v>519</v>
      </c>
      <c r="AU172" s="222" t="s">
        <v>89</v>
      </c>
      <c r="AV172" s="15" t="s">
        <v>87</v>
      </c>
      <c r="AW172" s="15" t="s">
        <v>35</v>
      </c>
      <c r="AX172" s="15" t="s">
        <v>79</v>
      </c>
      <c r="AY172" s="222" t="s">
        <v>230</v>
      </c>
    </row>
    <row r="173" s="13" customFormat="1">
      <c r="A173" s="13"/>
      <c r="B173" s="205"/>
      <c r="C173" s="13"/>
      <c r="D173" s="191" t="s">
        <v>519</v>
      </c>
      <c r="E173" s="206" t="s">
        <v>1</v>
      </c>
      <c r="F173" s="207" t="s">
        <v>4804</v>
      </c>
      <c r="G173" s="13"/>
      <c r="H173" s="208">
        <v>2.8180000000000001</v>
      </c>
      <c r="I173" s="209"/>
      <c r="J173" s="13"/>
      <c r="K173" s="13"/>
      <c r="L173" s="205"/>
      <c r="M173" s="210"/>
      <c r="N173" s="211"/>
      <c r="O173" s="211"/>
      <c r="P173" s="211"/>
      <c r="Q173" s="211"/>
      <c r="R173" s="211"/>
      <c r="S173" s="211"/>
      <c r="T173" s="21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06" t="s">
        <v>519</v>
      </c>
      <c r="AU173" s="206" t="s">
        <v>89</v>
      </c>
      <c r="AV173" s="13" t="s">
        <v>89</v>
      </c>
      <c r="AW173" s="13" t="s">
        <v>35</v>
      </c>
      <c r="AX173" s="13" t="s">
        <v>79</v>
      </c>
      <c r="AY173" s="206" t="s">
        <v>230</v>
      </c>
    </row>
    <row r="174" s="13" customFormat="1">
      <c r="A174" s="13"/>
      <c r="B174" s="205"/>
      <c r="C174" s="13"/>
      <c r="D174" s="191" t="s">
        <v>519</v>
      </c>
      <c r="E174" s="206" t="s">
        <v>1</v>
      </c>
      <c r="F174" s="207" t="s">
        <v>4804</v>
      </c>
      <c r="G174" s="13"/>
      <c r="H174" s="208">
        <v>2.8180000000000001</v>
      </c>
      <c r="I174" s="209"/>
      <c r="J174" s="13"/>
      <c r="K174" s="13"/>
      <c r="L174" s="205"/>
      <c r="M174" s="210"/>
      <c r="N174" s="211"/>
      <c r="O174" s="211"/>
      <c r="P174" s="211"/>
      <c r="Q174" s="211"/>
      <c r="R174" s="211"/>
      <c r="S174" s="211"/>
      <c r="T174" s="21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06" t="s">
        <v>519</v>
      </c>
      <c r="AU174" s="206" t="s">
        <v>89</v>
      </c>
      <c r="AV174" s="13" t="s">
        <v>89</v>
      </c>
      <c r="AW174" s="13" t="s">
        <v>35</v>
      </c>
      <c r="AX174" s="13" t="s">
        <v>79</v>
      </c>
      <c r="AY174" s="206" t="s">
        <v>230</v>
      </c>
    </row>
    <row r="175" s="14" customFormat="1">
      <c r="A175" s="14"/>
      <c r="B175" s="213"/>
      <c r="C175" s="14"/>
      <c r="D175" s="191" t="s">
        <v>519</v>
      </c>
      <c r="E175" s="214" t="s">
        <v>1</v>
      </c>
      <c r="F175" s="215" t="s">
        <v>534</v>
      </c>
      <c r="G175" s="14"/>
      <c r="H175" s="216">
        <v>5.6360000000000001</v>
      </c>
      <c r="I175" s="217"/>
      <c r="J175" s="14"/>
      <c r="K175" s="14"/>
      <c r="L175" s="213"/>
      <c r="M175" s="218"/>
      <c r="N175" s="219"/>
      <c r="O175" s="219"/>
      <c r="P175" s="219"/>
      <c r="Q175" s="219"/>
      <c r="R175" s="219"/>
      <c r="S175" s="219"/>
      <c r="T175" s="220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14" t="s">
        <v>519</v>
      </c>
      <c r="AU175" s="214" t="s">
        <v>89</v>
      </c>
      <c r="AV175" s="14" t="s">
        <v>235</v>
      </c>
      <c r="AW175" s="14" t="s">
        <v>35</v>
      </c>
      <c r="AX175" s="14" t="s">
        <v>87</v>
      </c>
      <c r="AY175" s="214" t="s">
        <v>230</v>
      </c>
    </row>
    <row r="176" s="2" customFormat="1" ht="24.15" customHeight="1">
      <c r="A176" s="38"/>
      <c r="B176" s="177"/>
      <c r="C176" s="178" t="s">
        <v>256</v>
      </c>
      <c r="D176" s="178" t="s">
        <v>231</v>
      </c>
      <c r="E176" s="179" t="s">
        <v>713</v>
      </c>
      <c r="F176" s="180" t="s">
        <v>714</v>
      </c>
      <c r="G176" s="181" t="s">
        <v>578</v>
      </c>
      <c r="H176" s="182">
        <v>28.18</v>
      </c>
      <c r="I176" s="183"/>
      <c r="J176" s="184">
        <f>ROUND(I176*H176,2)</f>
        <v>0</v>
      </c>
      <c r="K176" s="180" t="s">
        <v>515</v>
      </c>
      <c r="L176" s="39"/>
      <c r="M176" s="185" t="s">
        <v>1</v>
      </c>
      <c r="N176" s="186" t="s">
        <v>44</v>
      </c>
      <c r="O176" s="77"/>
      <c r="P176" s="187">
        <f>O176*H176</f>
        <v>0</v>
      </c>
      <c r="Q176" s="187">
        <v>0</v>
      </c>
      <c r="R176" s="187">
        <f>Q176*H176</f>
        <v>0</v>
      </c>
      <c r="S176" s="187">
        <v>0</v>
      </c>
      <c r="T176" s="188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89" t="s">
        <v>235</v>
      </c>
      <c r="AT176" s="189" t="s">
        <v>231</v>
      </c>
      <c r="AU176" s="189" t="s">
        <v>89</v>
      </c>
      <c r="AY176" s="19" t="s">
        <v>230</v>
      </c>
      <c r="BE176" s="190">
        <f>IF(N176="základní",J176,0)</f>
        <v>0</v>
      </c>
      <c r="BF176" s="190">
        <f>IF(N176="snížená",J176,0)</f>
        <v>0</v>
      </c>
      <c r="BG176" s="190">
        <f>IF(N176="zákl. přenesená",J176,0)</f>
        <v>0</v>
      </c>
      <c r="BH176" s="190">
        <f>IF(N176="sníž. přenesená",J176,0)</f>
        <v>0</v>
      </c>
      <c r="BI176" s="190">
        <f>IF(N176="nulová",J176,0)</f>
        <v>0</v>
      </c>
      <c r="BJ176" s="19" t="s">
        <v>87</v>
      </c>
      <c r="BK176" s="190">
        <f>ROUND(I176*H176,2)</f>
        <v>0</v>
      </c>
      <c r="BL176" s="19" t="s">
        <v>235</v>
      </c>
      <c r="BM176" s="189" t="s">
        <v>4810</v>
      </c>
    </row>
    <row r="177" s="2" customFormat="1">
      <c r="A177" s="38"/>
      <c r="B177" s="39"/>
      <c r="C177" s="38"/>
      <c r="D177" s="191" t="s">
        <v>237</v>
      </c>
      <c r="E177" s="38"/>
      <c r="F177" s="192" t="s">
        <v>716</v>
      </c>
      <c r="G177" s="38"/>
      <c r="H177" s="38"/>
      <c r="I177" s="193"/>
      <c r="J177" s="38"/>
      <c r="K177" s="38"/>
      <c r="L177" s="39"/>
      <c r="M177" s="194"/>
      <c r="N177" s="195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237</v>
      </c>
      <c r="AU177" s="19" t="s">
        <v>89</v>
      </c>
    </row>
    <row r="178" s="2" customFormat="1">
      <c r="A178" s="38"/>
      <c r="B178" s="39"/>
      <c r="C178" s="38"/>
      <c r="D178" s="199" t="s">
        <v>397</v>
      </c>
      <c r="E178" s="38"/>
      <c r="F178" s="200" t="s">
        <v>717</v>
      </c>
      <c r="G178" s="38"/>
      <c r="H178" s="38"/>
      <c r="I178" s="193"/>
      <c r="J178" s="38"/>
      <c r="K178" s="38"/>
      <c r="L178" s="39"/>
      <c r="M178" s="194"/>
      <c r="N178" s="195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397</v>
      </c>
      <c r="AU178" s="19" t="s">
        <v>89</v>
      </c>
    </row>
    <row r="179" s="15" customFormat="1">
      <c r="A179" s="15"/>
      <c r="B179" s="221"/>
      <c r="C179" s="15"/>
      <c r="D179" s="191" t="s">
        <v>519</v>
      </c>
      <c r="E179" s="222" t="s">
        <v>1</v>
      </c>
      <c r="F179" s="223" t="s">
        <v>2039</v>
      </c>
      <c r="G179" s="15"/>
      <c r="H179" s="222" t="s">
        <v>1</v>
      </c>
      <c r="I179" s="224"/>
      <c r="J179" s="15"/>
      <c r="K179" s="15"/>
      <c r="L179" s="221"/>
      <c r="M179" s="225"/>
      <c r="N179" s="226"/>
      <c r="O179" s="226"/>
      <c r="P179" s="226"/>
      <c r="Q179" s="226"/>
      <c r="R179" s="226"/>
      <c r="S179" s="226"/>
      <c r="T179" s="227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22" t="s">
        <v>519</v>
      </c>
      <c r="AU179" s="222" t="s">
        <v>89</v>
      </c>
      <c r="AV179" s="15" t="s">
        <v>87</v>
      </c>
      <c r="AW179" s="15" t="s">
        <v>35</v>
      </c>
      <c r="AX179" s="15" t="s">
        <v>79</v>
      </c>
      <c r="AY179" s="222" t="s">
        <v>230</v>
      </c>
    </row>
    <row r="180" s="15" customFormat="1">
      <c r="A180" s="15"/>
      <c r="B180" s="221"/>
      <c r="C180" s="15"/>
      <c r="D180" s="191" t="s">
        <v>519</v>
      </c>
      <c r="E180" s="222" t="s">
        <v>1</v>
      </c>
      <c r="F180" s="223" t="s">
        <v>2039</v>
      </c>
      <c r="G180" s="15"/>
      <c r="H180" s="222" t="s">
        <v>1</v>
      </c>
      <c r="I180" s="224"/>
      <c r="J180" s="15"/>
      <c r="K180" s="15"/>
      <c r="L180" s="221"/>
      <c r="M180" s="225"/>
      <c r="N180" s="226"/>
      <c r="O180" s="226"/>
      <c r="P180" s="226"/>
      <c r="Q180" s="226"/>
      <c r="R180" s="226"/>
      <c r="S180" s="226"/>
      <c r="T180" s="227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22" t="s">
        <v>519</v>
      </c>
      <c r="AU180" s="222" t="s">
        <v>89</v>
      </c>
      <c r="AV180" s="15" t="s">
        <v>87</v>
      </c>
      <c r="AW180" s="15" t="s">
        <v>35</v>
      </c>
      <c r="AX180" s="15" t="s">
        <v>79</v>
      </c>
      <c r="AY180" s="222" t="s">
        <v>230</v>
      </c>
    </row>
    <row r="181" s="13" customFormat="1">
      <c r="A181" s="13"/>
      <c r="B181" s="205"/>
      <c r="C181" s="13"/>
      <c r="D181" s="191" t="s">
        <v>519</v>
      </c>
      <c r="E181" s="206" t="s">
        <v>1</v>
      </c>
      <c r="F181" s="207" t="s">
        <v>4804</v>
      </c>
      <c r="G181" s="13"/>
      <c r="H181" s="208">
        <v>2.8180000000000001</v>
      </c>
      <c r="I181" s="209"/>
      <c r="J181" s="13"/>
      <c r="K181" s="13"/>
      <c r="L181" s="205"/>
      <c r="M181" s="210"/>
      <c r="N181" s="211"/>
      <c r="O181" s="211"/>
      <c r="P181" s="211"/>
      <c r="Q181" s="211"/>
      <c r="R181" s="211"/>
      <c r="S181" s="211"/>
      <c r="T181" s="21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06" t="s">
        <v>519</v>
      </c>
      <c r="AU181" s="206" t="s">
        <v>89</v>
      </c>
      <c r="AV181" s="13" t="s">
        <v>89</v>
      </c>
      <c r="AW181" s="13" t="s">
        <v>35</v>
      </c>
      <c r="AX181" s="13" t="s">
        <v>79</v>
      </c>
      <c r="AY181" s="206" t="s">
        <v>230</v>
      </c>
    </row>
    <row r="182" s="13" customFormat="1">
      <c r="A182" s="13"/>
      <c r="B182" s="205"/>
      <c r="C182" s="13"/>
      <c r="D182" s="191" t="s">
        <v>519</v>
      </c>
      <c r="E182" s="206" t="s">
        <v>1</v>
      </c>
      <c r="F182" s="207" t="s">
        <v>4804</v>
      </c>
      <c r="G182" s="13"/>
      <c r="H182" s="208">
        <v>2.8180000000000001</v>
      </c>
      <c r="I182" s="209"/>
      <c r="J182" s="13"/>
      <c r="K182" s="13"/>
      <c r="L182" s="205"/>
      <c r="M182" s="210"/>
      <c r="N182" s="211"/>
      <c r="O182" s="211"/>
      <c r="P182" s="211"/>
      <c r="Q182" s="211"/>
      <c r="R182" s="211"/>
      <c r="S182" s="211"/>
      <c r="T182" s="21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06" t="s">
        <v>519</v>
      </c>
      <c r="AU182" s="206" t="s">
        <v>89</v>
      </c>
      <c r="AV182" s="13" t="s">
        <v>89</v>
      </c>
      <c r="AW182" s="13" t="s">
        <v>35</v>
      </c>
      <c r="AX182" s="13" t="s">
        <v>79</v>
      </c>
      <c r="AY182" s="206" t="s">
        <v>230</v>
      </c>
    </row>
    <row r="183" s="14" customFormat="1">
      <c r="A183" s="14"/>
      <c r="B183" s="213"/>
      <c r="C183" s="14"/>
      <c r="D183" s="191" t="s">
        <v>519</v>
      </c>
      <c r="E183" s="214" t="s">
        <v>1</v>
      </c>
      <c r="F183" s="215" t="s">
        <v>534</v>
      </c>
      <c r="G183" s="14"/>
      <c r="H183" s="216">
        <v>5.6360000000000001</v>
      </c>
      <c r="I183" s="217"/>
      <c r="J183" s="14"/>
      <c r="K183" s="14"/>
      <c r="L183" s="213"/>
      <c r="M183" s="218"/>
      <c r="N183" s="219"/>
      <c r="O183" s="219"/>
      <c r="P183" s="219"/>
      <c r="Q183" s="219"/>
      <c r="R183" s="219"/>
      <c r="S183" s="219"/>
      <c r="T183" s="220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14" t="s">
        <v>519</v>
      </c>
      <c r="AU183" s="214" t="s">
        <v>89</v>
      </c>
      <c r="AV183" s="14" t="s">
        <v>235</v>
      </c>
      <c r="AW183" s="14" t="s">
        <v>35</v>
      </c>
      <c r="AX183" s="14" t="s">
        <v>87</v>
      </c>
      <c r="AY183" s="214" t="s">
        <v>230</v>
      </c>
    </row>
    <row r="184" s="13" customFormat="1">
      <c r="A184" s="13"/>
      <c r="B184" s="205"/>
      <c r="C184" s="13"/>
      <c r="D184" s="191" t="s">
        <v>519</v>
      </c>
      <c r="E184" s="13"/>
      <c r="F184" s="207" t="s">
        <v>4811</v>
      </c>
      <c r="G184" s="13"/>
      <c r="H184" s="208">
        <v>28.18</v>
      </c>
      <c r="I184" s="209"/>
      <c r="J184" s="13"/>
      <c r="K184" s="13"/>
      <c r="L184" s="205"/>
      <c r="M184" s="210"/>
      <c r="N184" s="211"/>
      <c r="O184" s="211"/>
      <c r="P184" s="211"/>
      <c r="Q184" s="211"/>
      <c r="R184" s="211"/>
      <c r="S184" s="211"/>
      <c r="T184" s="21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06" t="s">
        <v>519</v>
      </c>
      <c r="AU184" s="206" t="s">
        <v>89</v>
      </c>
      <c r="AV184" s="13" t="s">
        <v>89</v>
      </c>
      <c r="AW184" s="13" t="s">
        <v>3</v>
      </c>
      <c r="AX184" s="13" t="s">
        <v>87</v>
      </c>
      <c r="AY184" s="206" t="s">
        <v>230</v>
      </c>
    </row>
    <row r="185" s="2" customFormat="1" ht="16.5" customHeight="1">
      <c r="A185" s="38"/>
      <c r="B185" s="177"/>
      <c r="C185" s="178" t="s">
        <v>260</v>
      </c>
      <c r="D185" s="178" t="s">
        <v>231</v>
      </c>
      <c r="E185" s="179" t="s">
        <v>2053</v>
      </c>
      <c r="F185" s="180" t="s">
        <v>2054</v>
      </c>
      <c r="G185" s="181" t="s">
        <v>748</v>
      </c>
      <c r="H185" s="182">
        <v>112.70999999999999</v>
      </c>
      <c r="I185" s="183"/>
      <c r="J185" s="184">
        <f>ROUND(I185*H185,2)</f>
        <v>0</v>
      </c>
      <c r="K185" s="180" t="s">
        <v>515</v>
      </c>
      <c r="L185" s="39"/>
      <c r="M185" s="185" t="s">
        <v>1</v>
      </c>
      <c r="N185" s="186" t="s">
        <v>44</v>
      </c>
      <c r="O185" s="77"/>
      <c r="P185" s="187">
        <f>O185*H185</f>
        <v>0</v>
      </c>
      <c r="Q185" s="187">
        <v>0</v>
      </c>
      <c r="R185" s="187">
        <f>Q185*H185</f>
        <v>0</v>
      </c>
      <c r="S185" s="187">
        <v>0</v>
      </c>
      <c r="T185" s="18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89" t="s">
        <v>235</v>
      </c>
      <c r="AT185" s="189" t="s">
        <v>231</v>
      </c>
      <c r="AU185" s="189" t="s">
        <v>89</v>
      </c>
      <c r="AY185" s="19" t="s">
        <v>230</v>
      </c>
      <c r="BE185" s="190">
        <f>IF(N185="základní",J185,0)</f>
        <v>0</v>
      </c>
      <c r="BF185" s="190">
        <f>IF(N185="snížená",J185,0)</f>
        <v>0</v>
      </c>
      <c r="BG185" s="190">
        <f>IF(N185="zákl. přenesená",J185,0)</f>
        <v>0</v>
      </c>
      <c r="BH185" s="190">
        <f>IF(N185="sníž. přenesená",J185,0)</f>
        <v>0</v>
      </c>
      <c r="BI185" s="190">
        <f>IF(N185="nulová",J185,0)</f>
        <v>0</v>
      </c>
      <c r="BJ185" s="19" t="s">
        <v>87</v>
      </c>
      <c r="BK185" s="190">
        <f>ROUND(I185*H185,2)</f>
        <v>0</v>
      </c>
      <c r="BL185" s="19" t="s">
        <v>235</v>
      </c>
      <c r="BM185" s="189" t="s">
        <v>4812</v>
      </c>
    </row>
    <row r="186" s="2" customFormat="1">
      <c r="A186" s="38"/>
      <c r="B186" s="39"/>
      <c r="C186" s="38"/>
      <c r="D186" s="191" t="s">
        <v>237</v>
      </c>
      <c r="E186" s="38"/>
      <c r="F186" s="192" t="s">
        <v>1356</v>
      </c>
      <c r="G186" s="38"/>
      <c r="H186" s="38"/>
      <c r="I186" s="193"/>
      <c r="J186" s="38"/>
      <c r="K186" s="38"/>
      <c r="L186" s="39"/>
      <c r="M186" s="194"/>
      <c r="N186" s="195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237</v>
      </c>
      <c r="AU186" s="19" t="s">
        <v>89</v>
      </c>
    </row>
    <row r="187" s="2" customFormat="1">
      <c r="A187" s="38"/>
      <c r="B187" s="39"/>
      <c r="C187" s="38"/>
      <c r="D187" s="199" t="s">
        <v>397</v>
      </c>
      <c r="E187" s="38"/>
      <c r="F187" s="200" t="s">
        <v>2056</v>
      </c>
      <c r="G187" s="38"/>
      <c r="H187" s="38"/>
      <c r="I187" s="193"/>
      <c r="J187" s="38"/>
      <c r="K187" s="38"/>
      <c r="L187" s="39"/>
      <c r="M187" s="194"/>
      <c r="N187" s="195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397</v>
      </c>
      <c r="AU187" s="19" t="s">
        <v>89</v>
      </c>
    </row>
    <row r="188" s="15" customFormat="1">
      <c r="A188" s="15"/>
      <c r="B188" s="221"/>
      <c r="C188" s="15"/>
      <c r="D188" s="191" t="s">
        <v>519</v>
      </c>
      <c r="E188" s="222" t="s">
        <v>1</v>
      </c>
      <c r="F188" s="223" t="s">
        <v>3767</v>
      </c>
      <c r="G188" s="15"/>
      <c r="H188" s="222" t="s">
        <v>1</v>
      </c>
      <c r="I188" s="224"/>
      <c r="J188" s="15"/>
      <c r="K188" s="15"/>
      <c r="L188" s="221"/>
      <c r="M188" s="225"/>
      <c r="N188" s="226"/>
      <c r="O188" s="226"/>
      <c r="P188" s="226"/>
      <c r="Q188" s="226"/>
      <c r="R188" s="226"/>
      <c r="S188" s="226"/>
      <c r="T188" s="227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22" t="s">
        <v>519</v>
      </c>
      <c r="AU188" s="222" t="s">
        <v>89</v>
      </c>
      <c r="AV188" s="15" t="s">
        <v>87</v>
      </c>
      <c r="AW188" s="15" t="s">
        <v>35</v>
      </c>
      <c r="AX188" s="15" t="s">
        <v>79</v>
      </c>
      <c r="AY188" s="222" t="s">
        <v>230</v>
      </c>
    </row>
    <row r="189" s="13" customFormat="1">
      <c r="A189" s="13"/>
      <c r="B189" s="205"/>
      <c r="C189" s="13"/>
      <c r="D189" s="191" t="s">
        <v>519</v>
      </c>
      <c r="E189" s="206" t="s">
        <v>1</v>
      </c>
      <c r="F189" s="207" t="s">
        <v>4801</v>
      </c>
      <c r="G189" s="13"/>
      <c r="H189" s="208">
        <v>56.354999999999997</v>
      </c>
      <c r="I189" s="209"/>
      <c r="J189" s="13"/>
      <c r="K189" s="13"/>
      <c r="L189" s="205"/>
      <c r="M189" s="210"/>
      <c r="N189" s="211"/>
      <c r="O189" s="211"/>
      <c r="P189" s="211"/>
      <c r="Q189" s="211"/>
      <c r="R189" s="211"/>
      <c r="S189" s="211"/>
      <c r="T189" s="21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06" t="s">
        <v>519</v>
      </c>
      <c r="AU189" s="206" t="s">
        <v>89</v>
      </c>
      <c r="AV189" s="13" t="s">
        <v>89</v>
      </c>
      <c r="AW189" s="13" t="s">
        <v>35</v>
      </c>
      <c r="AX189" s="13" t="s">
        <v>79</v>
      </c>
      <c r="AY189" s="206" t="s">
        <v>230</v>
      </c>
    </row>
    <row r="190" s="14" customFormat="1">
      <c r="A190" s="14"/>
      <c r="B190" s="213"/>
      <c r="C190" s="14"/>
      <c r="D190" s="191" t="s">
        <v>519</v>
      </c>
      <c r="E190" s="214" t="s">
        <v>1</v>
      </c>
      <c r="F190" s="215" t="s">
        <v>534</v>
      </c>
      <c r="G190" s="14"/>
      <c r="H190" s="216">
        <v>56.354999999999997</v>
      </c>
      <c r="I190" s="217"/>
      <c r="J190" s="14"/>
      <c r="K190" s="14"/>
      <c r="L190" s="213"/>
      <c r="M190" s="218"/>
      <c r="N190" s="219"/>
      <c r="O190" s="219"/>
      <c r="P190" s="219"/>
      <c r="Q190" s="219"/>
      <c r="R190" s="219"/>
      <c r="S190" s="219"/>
      <c r="T190" s="22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14" t="s">
        <v>519</v>
      </c>
      <c r="AU190" s="214" t="s">
        <v>89</v>
      </c>
      <c r="AV190" s="14" t="s">
        <v>235</v>
      </c>
      <c r="AW190" s="14" t="s">
        <v>35</v>
      </c>
      <c r="AX190" s="14" t="s">
        <v>87</v>
      </c>
      <c r="AY190" s="214" t="s">
        <v>230</v>
      </c>
    </row>
    <row r="191" s="13" customFormat="1">
      <c r="A191" s="13"/>
      <c r="B191" s="205"/>
      <c r="C191" s="13"/>
      <c r="D191" s="191" t="s">
        <v>519</v>
      </c>
      <c r="E191" s="13"/>
      <c r="F191" s="207" t="s">
        <v>4813</v>
      </c>
      <c r="G191" s="13"/>
      <c r="H191" s="208">
        <v>112.70999999999999</v>
      </c>
      <c r="I191" s="209"/>
      <c r="J191" s="13"/>
      <c r="K191" s="13"/>
      <c r="L191" s="205"/>
      <c r="M191" s="210"/>
      <c r="N191" s="211"/>
      <c r="O191" s="211"/>
      <c r="P191" s="211"/>
      <c r="Q191" s="211"/>
      <c r="R191" s="211"/>
      <c r="S191" s="211"/>
      <c r="T191" s="21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6" t="s">
        <v>519</v>
      </c>
      <c r="AU191" s="206" t="s">
        <v>89</v>
      </c>
      <c r="AV191" s="13" t="s">
        <v>89</v>
      </c>
      <c r="AW191" s="13" t="s">
        <v>3</v>
      </c>
      <c r="AX191" s="13" t="s">
        <v>87</v>
      </c>
      <c r="AY191" s="206" t="s">
        <v>230</v>
      </c>
    </row>
    <row r="192" s="2" customFormat="1" ht="16.5" customHeight="1">
      <c r="A192" s="38"/>
      <c r="B192" s="177"/>
      <c r="C192" s="178" t="s">
        <v>264</v>
      </c>
      <c r="D192" s="178" t="s">
        <v>231</v>
      </c>
      <c r="E192" s="179" t="s">
        <v>771</v>
      </c>
      <c r="F192" s="180" t="s">
        <v>772</v>
      </c>
      <c r="G192" s="181" t="s">
        <v>578</v>
      </c>
      <c r="H192" s="182">
        <v>23.204999999999998</v>
      </c>
      <c r="I192" s="183"/>
      <c r="J192" s="184">
        <f>ROUND(I192*H192,2)</f>
        <v>0</v>
      </c>
      <c r="K192" s="180" t="s">
        <v>515</v>
      </c>
      <c r="L192" s="39"/>
      <c r="M192" s="185" t="s">
        <v>1</v>
      </c>
      <c r="N192" s="186" t="s">
        <v>44</v>
      </c>
      <c r="O192" s="77"/>
      <c r="P192" s="187">
        <f>O192*H192</f>
        <v>0</v>
      </c>
      <c r="Q192" s="187">
        <v>0</v>
      </c>
      <c r="R192" s="187">
        <f>Q192*H192</f>
        <v>0</v>
      </c>
      <c r="S192" s="187">
        <v>0</v>
      </c>
      <c r="T192" s="188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89" t="s">
        <v>235</v>
      </c>
      <c r="AT192" s="189" t="s">
        <v>231</v>
      </c>
      <c r="AU192" s="189" t="s">
        <v>89</v>
      </c>
      <c r="AY192" s="19" t="s">
        <v>230</v>
      </c>
      <c r="BE192" s="190">
        <f>IF(N192="základní",J192,0)</f>
        <v>0</v>
      </c>
      <c r="BF192" s="190">
        <f>IF(N192="snížená",J192,0)</f>
        <v>0</v>
      </c>
      <c r="BG192" s="190">
        <f>IF(N192="zákl. přenesená",J192,0)</f>
        <v>0</v>
      </c>
      <c r="BH192" s="190">
        <f>IF(N192="sníž. přenesená",J192,0)</f>
        <v>0</v>
      </c>
      <c r="BI192" s="190">
        <f>IF(N192="nulová",J192,0)</f>
        <v>0</v>
      </c>
      <c r="BJ192" s="19" t="s">
        <v>87</v>
      </c>
      <c r="BK192" s="190">
        <f>ROUND(I192*H192,2)</f>
        <v>0</v>
      </c>
      <c r="BL192" s="19" t="s">
        <v>235</v>
      </c>
      <c r="BM192" s="189" t="s">
        <v>4814</v>
      </c>
    </row>
    <row r="193" s="2" customFormat="1">
      <c r="A193" s="38"/>
      <c r="B193" s="39"/>
      <c r="C193" s="38"/>
      <c r="D193" s="191" t="s">
        <v>237</v>
      </c>
      <c r="E193" s="38"/>
      <c r="F193" s="192" t="s">
        <v>774</v>
      </c>
      <c r="G193" s="38"/>
      <c r="H193" s="38"/>
      <c r="I193" s="193"/>
      <c r="J193" s="38"/>
      <c r="K193" s="38"/>
      <c r="L193" s="39"/>
      <c r="M193" s="194"/>
      <c r="N193" s="195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237</v>
      </c>
      <c r="AU193" s="19" t="s">
        <v>89</v>
      </c>
    </row>
    <row r="194" s="2" customFormat="1">
      <c r="A194" s="38"/>
      <c r="B194" s="39"/>
      <c r="C194" s="38"/>
      <c r="D194" s="199" t="s">
        <v>397</v>
      </c>
      <c r="E194" s="38"/>
      <c r="F194" s="200" t="s">
        <v>775</v>
      </c>
      <c r="G194" s="38"/>
      <c r="H194" s="38"/>
      <c r="I194" s="193"/>
      <c r="J194" s="38"/>
      <c r="K194" s="38"/>
      <c r="L194" s="39"/>
      <c r="M194" s="194"/>
      <c r="N194" s="195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397</v>
      </c>
      <c r="AU194" s="19" t="s">
        <v>89</v>
      </c>
    </row>
    <row r="195" s="15" customFormat="1">
      <c r="A195" s="15"/>
      <c r="B195" s="221"/>
      <c r="C195" s="15"/>
      <c r="D195" s="191" t="s">
        <v>519</v>
      </c>
      <c r="E195" s="222" t="s">
        <v>1</v>
      </c>
      <c r="F195" s="223" t="s">
        <v>3767</v>
      </c>
      <c r="G195" s="15"/>
      <c r="H195" s="222" t="s">
        <v>1</v>
      </c>
      <c r="I195" s="224"/>
      <c r="J195" s="15"/>
      <c r="K195" s="15"/>
      <c r="L195" s="221"/>
      <c r="M195" s="225"/>
      <c r="N195" s="226"/>
      <c r="O195" s="226"/>
      <c r="P195" s="226"/>
      <c r="Q195" s="226"/>
      <c r="R195" s="226"/>
      <c r="S195" s="226"/>
      <c r="T195" s="227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22" t="s">
        <v>519</v>
      </c>
      <c r="AU195" s="222" t="s">
        <v>89</v>
      </c>
      <c r="AV195" s="15" t="s">
        <v>87</v>
      </c>
      <c r="AW195" s="15" t="s">
        <v>35</v>
      </c>
      <c r="AX195" s="15" t="s">
        <v>79</v>
      </c>
      <c r="AY195" s="222" t="s">
        <v>230</v>
      </c>
    </row>
    <row r="196" s="13" customFormat="1">
      <c r="A196" s="13"/>
      <c r="B196" s="205"/>
      <c r="C196" s="13"/>
      <c r="D196" s="191" t="s">
        <v>519</v>
      </c>
      <c r="E196" s="206" t="s">
        <v>1</v>
      </c>
      <c r="F196" s="207" t="s">
        <v>4801</v>
      </c>
      <c r="G196" s="13"/>
      <c r="H196" s="208">
        <v>56.354999999999997</v>
      </c>
      <c r="I196" s="209"/>
      <c r="J196" s="13"/>
      <c r="K196" s="13"/>
      <c r="L196" s="205"/>
      <c r="M196" s="210"/>
      <c r="N196" s="211"/>
      <c r="O196" s="211"/>
      <c r="P196" s="211"/>
      <c r="Q196" s="211"/>
      <c r="R196" s="211"/>
      <c r="S196" s="211"/>
      <c r="T196" s="21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06" t="s">
        <v>519</v>
      </c>
      <c r="AU196" s="206" t="s">
        <v>89</v>
      </c>
      <c r="AV196" s="13" t="s">
        <v>89</v>
      </c>
      <c r="AW196" s="13" t="s">
        <v>35</v>
      </c>
      <c r="AX196" s="13" t="s">
        <v>79</v>
      </c>
      <c r="AY196" s="206" t="s">
        <v>230</v>
      </c>
    </row>
    <row r="197" s="16" customFormat="1">
      <c r="A197" s="16"/>
      <c r="B197" s="228"/>
      <c r="C197" s="16"/>
      <c r="D197" s="191" t="s">
        <v>519</v>
      </c>
      <c r="E197" s="229" t="s">
        <v>1</v>
      </c>
      <c r="F197" s="230" t="s">
        <v>685</v>
      </c>
      <c r="G197" s="16"/>
      <c r="H197" s="231">
        <v>56.354999999999997</v>
      </c>
      <c r="I197" s="232"/>
      <c r="J197" s="16"/>
      <c r="K197" s="16"/>
      <c r="L197" s="228"/>
      <c r="M197" s="233"/>
      <c r="N197" s="234"/>
      <c r="O197" s="234"/>
      <c r="P197" s="234"/>
      <c r="Q197" s="234"/>
      <c r="R197" s="234"/>
      <c r="S197" s="234"/>
      <c r="T197" s="235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T197" s="229" t="s">
        <v>519</v>
      </c>
      <c r="AU197" s="229" t="s">
        <v>89</v>
      </c>
      <c r="AV197" s="16" t="s">
        <v>241</v>
      </c>
      <c r="AW197" s="16" t="s">
        <v>35</v>
      </c>
      <c r="AX197" s="16" t="s">
        <v>79</v>
      </c>
      <c r="AY197" s="229" t="s">
        <v>230</v>
      </c>
    </row>
    <row r="198" s="15" customFormat="1">
      <c r="A198" s="15"/>
      <c r="B198" s="221"/>
      <c r="C198" s="15"/>
      <c r="D198" s="191" t="s">
        <v>519</v>
      </c>
      <c r="E198" s="222" t="s">
        <v>1</v>
      </c>
      <c r="F198" s="223" t="s">
        <v>2061</v>
      </c>
      <c r="G198" s="15"/>
      <c r="H198" s="222" t="s">
        <v>1</v>
      </c>
      <c r="I198" s="224"/>
      <c r="J198" s="15"/>
      <c r="K198" s="15"/>
      <c r="L198" s="221"/>
      <c r="M198" s="225"/>
      <c r="N198" s="226"/>
      <c r="O198" s="226"/>
      <c r="P198" s="226"/>
      <c r="Q198" s="226"/>
      <c r="R198" s="226"/>
      <c r="S198" s="226"/>
      <c r="T198" s="227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22" t="s">
        <v>519</v>
      </c>
      <c r="AU198" s="222" t="s">
        <v>89</v>
      </c>
      <c r="AV198" s="15" t="s">
        <v>87</v>
      </c>
      <c r="AW198" s="15" t="s">
        <v>35</v>
      </c>
      <c r="AX198" s="15" t="s">
        <v>79</v>
      </c>
      <c r="AY198" s="222" t="s">
        <v>230</v>
      </c>
    </row>
    <row r="199" s="15" customFormat="1">
      <c r="A199" s="15"/>
      <c r="B199" s="221"/>
      <c r="C199" s="15"/>
      <c r="D199" s="191" t="s">
        <v>519</v>
      </c>
      <c r="E199" s="222" t="s">
        <v>1</v>
      </c>
      <c r="F199" s="223" t="s">
        <v>2062</v>
      </c>
      <c r="G199" s="15"/>
      <c r="H199" s="222" t="s">
        <v>1</v>
      </c>
      <c r="I199" s="224"/>
      <c r="J199" s="15"/>
      <c r="K199" s="15"/>
      <c r="L199" s="221"/>
      <c r="M199" s="225"/>
      <c r="N199" s="226"/>
      <c r="O199" s="226"/>
      <c r="P199" s="226"/>
      <c r="Q199" s="226"/>
      <c r="R199" s="226"/>
      <c r="S199" s="226"/>
      <c r="T199" s="227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22" t="s">
        <v>519</v>
      </c>
      <c r="AU199" s="222" t="s">
        <v>89</v>
      </c>
      <c r="AV199" s="15" t="s">
        <v>87</v>
      </c>
      <c r="AW199" s="15" t="s">
        <v>35</v>
      </c>
      <c r="AX199" s="15" t="s">
        <v>79</v>
      </c>
      <c r="AY199" s="222" t="s">
        <v>230</v>
      </c>
    </row>
    <row r="200" s="13" customFormat="1">
      <c r="A200" s="13"/>
      <c r="B200" s="205"/>
      <c r="C200" s="13"/>
      <c r="D200" s="191" t="s">
        <v>519</v>
      </c>
      <c r="E200" s="206" t="s">
        <v>1</v>
      </c>
      <c r="F200" s="207" t="s">
        <v>4815</v>
      </c>
      <c r="G200" s="13"/>
      <c r="H200" s="208">
        <v>-6.6299999999999999</v>
      </c>
      <c r="I200" s="209"/>
      <c r="J200" s="13"/>
      <c r="K200" s="13"/>
      <c r="L200" s="205"/>
      <c r="M200" s="210"/>
      <c r="N200" s="211"/>
      <c r="O200" s="211"/>
      <c r="P200" s="211"/>
      <c r="Q200" s="211"/>
      <c r="R200" s="211"/>
      <c r="S200" s="211"/>
      <c r="T200" s="21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06" t="s">
        <v>519</v>
      </c>
      <c r="AU200" s="206" t="s">
        <v>89</v>
      </c>
      <c r="AV200" s="13" t="s">
        <v>89</v>
      </c>
      <c r="AW200" s="13" t="s">
        <v>35</v>
      </c>
      <c r="AX200" s="13" t="s">
        <v>79</v>
      </c>
      <c r="AY200" s="206" t="s">
        <v>230</v>
      </c>
    </row>
    <row r="201" s="13" customFormat="1">
      <c r="A201" s="13"/>
      <c r="B201" s="205"/>
      <c r="C201" s="13"/>
      <c r="D201" s="191" t="s">
        <v>519</v>
      </c>
      <c r="E201" s="206" t="s">
        <v>1</v>
      </c>
      <c r="F201" s="207" t="s">
        <v>4816</v>
      </c>
      <c r="G201" s="13"/>
      <c r="H201" s="208">
        <v>-26.52</v>
      </c>
      <c r="I201" s="209"/>
      <c r="J201" s="13"/>
      <c r="K201" s="13"/>
      <c r="L201" s="205"/>
      <c r="M201" s="210"/>
      <c r="N201" s="211"/>
      <c r="O201" s="211"/>
      <c r="P201" s="211"/>
      <c r="Q201" s="211"/>
      <c r="R201" s="211"/>
      <c r="S201" s="211"/>
      <c r="T201" s="21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06" t="s">
        <v>519</v>
      </c>
      <c r="AU201" s="206" t="s">
        <v>89</v>
      </c>
      <c r="AV201" s="13" t="s">
        <v>89</v>
      </c>
      <c r="AW201" s="13" t="s">
        <v>35</v>
      </c>
      <c r="AX201" s="13" t="s">
        <v>79</v>
      </c>
      <c r="AY201" s="206" t="s">
        <v>230</v>
      </c>
    </row>
    <row r="202" s="16" customFormat="1">
      <c r="A202" s="16"/>
      <c r="B202" s="228"/>
      <c r="C202" s="16"/>
      <c r="D202" s="191" t="s">
        <v>519</v>
      </c>
      <c r="E202" s="229" t="s">
        <v>1</v>
      </c>
      <c r="F202" s="230" t="s">
        <v>685</v>
      </c>
      <c r="G202" s="16"/>
      <c r="H202" s="231">
        <v>-33.149999999999999</v>
      </c>
      <c r="I202" s="232"/>
      <c r="J202" s="16"/>
      <c r="K202" s="16"/>
      <c r="L202" s="228"/>
      <c r="M202" s="233"/>
      <c r="N202" s="234"/>
      <c r="O202" s="234"/>
      <c r="P202" s="234"/>
      <c r="Q202" s="234"/>
      <c r="R202" s="234"/>
      <c r="S202" s="234"/>
      <c r="T202" s="235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T202" s="229" t="s">
        <v>519</v>
      </c>
      <c r="AU202" s="229" t="s">
        <v>89</v>
      </c>
      <c r="AV202" s="16" t="s">
        <v>241</v>
      </c>
      <c r="AW202" s="16" t="s">
        <v>35</v>
      </c>
      <c r="AX202" s="16" t="s">
        <v>79</v>
      </c>
      <c r="AY202" s="229" t="s">
        <v>230</v>
      </c>
    </row>
    <row r="203" s="14" customFormat="1">
      <c r="A203" s="14"/>
      <c r="B203" s="213"/>
      <c r="C203" s="14"/>
      <c r="D203" s="191" t="s">
        <v>519</v>
      </c>
      <c r="E203" s="214" t="s">
        <v>1</v>
      </c>
      <c r="F203" s="215" t="s">
        <v>534</v>
      </c>
      <c r="G203" s="14"/>
      <c r="H203" s="216">
        <v>23.204999999999998</v>
      </c>
      <c r="I203" s="217"/>
      <c r="J203" s="14"/>
      <c r="K203" s="14"/>
      <c r="L203" s="213"/>
      <c r="M203" s="218"/>
      <c r="N203" s="219"/>
      <c r="O203" s="219"/>
      <c r="P203" s="219"/>
      <c r="Q203" s="219"/>
      <c r="R203" s="219"/>
      <c r="S203" s="219"/>
      <c r="T203" s="220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14" t="s">
        <v>519</v>
      </c>
      <c r="AU203" s="214" t="s">
        <v>89</v>
      </c>
      <c r="AV203" s="14" t="s">
        <v>235</v>
      </c>
      <c r="AW203" s="14" t="s">
        <v>35</v>
      </c>
      <c r="AX203" s="14" t="s">
        <v>87</v>
      </c>
      <c r="AY203" s="214" t="s">
        <v>230</v>
      </c>
    </row>
    <row r="204" s="2" customFormat="1" ht="16.5" customHeight="1">
      <c r="A204" s="38"/>
      <c r="B204" s="177"/>
      <c r="C204" s="236" t="s">
        <v>268</v>
      </c>
      <c r="D204" s="236" t="s">
        <v>745</v>
      </c>
      <c r="E204" s="237" t="s">
        <v>779</v>
      </c>
      <c r="F204" s="238" t="s">
        <v>780</v>
      </c>
      <c r="G204" s="239" t="s">
        <v>748</v>
      </c>
      <c r="H204" s="240">
        <v>46.409999999999997</v>
      </c>
      <c r="I204" s="241"/>
      <c r="J204" s="242">
        <f>ROUND(I204*H204,2)</f>
        <v>0</v>
      </c>
      <c r="K204" s="238" t="s">
        <v>515</v>
      </c>
      <c r="L204" s="243"/>
      <c r="M204" s="244" t="s">
        <v>1</v>
      </c>
      <c r="N204" s="245" t="s">
        <v>44</v>
      </c>
      <c r="O204" s="77"/>
      <c r="P204" s="187">
        <f>O204*H204</f>
        <v>0</v>
      </c>
      <c r="Q204" s="187">
        <v>0</v>
      </c>
      <c r="R204" s="187">
        <f>Q204*H204</f>
        <v>0</v>
      </c>
      <c r="S204" s="187">
        <v>0</v>
      </c>
      <c r="T204" s="188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89" t="s">
        <v>260</v>
      </c>
      <c r="AT204" s="189" t="s">
        <v>745</v>
      </c>
      <c r="AU204" s="189" t="s">
        <v>89</v>
      </c>
      <c r="AY204" s="19" t="s">
        <v>230</v>
      </c>
      <c r="BE204" s="190">
        <f>IF(N204="základní",J204,0)</f>
        <v>0</v>
      </c>
      <c r="BF204" s="190">
        <f>IF(N204="snížená",J204,0)</f>
        <v>0</v>
      </c>
      <c r="BG204" s="190">
        <f>IF(N204="zákl. přenesená",J204,0)</f>
        <v>0</v>
      </c>
      <c r="BH204" s="190">
        <f>IF(N204="sníž. přenesená",J204,0)</f>
        <v>0</v>
      </c>
      <c r="BI204" s="190">
        <f>IF(N204="nulová",J204,0)</f>
        <v>0</v>
      </c>
      <c r="BJ204" s="19" t="s">
        <v>87</v>
      </c>
      <c r="BK204" s="190">
        <f>ROUND(I204*H204,2)</f>
        <v>0</v>
      </c>
      <c r="BL204" s="19" t="s">
        <v>235</v>
      </c>
      <c r="BM204" s="189" t="s">
        <v>4817</v>
      </c>
    </row>
    <row r="205" s="2" customFormat="1">
      <c r="A205" s="38"/>
      <c r="B205" s="39"/>
      <c r="C205" s="38"/>
      <c r="D205" s="191" t="s">
        <v>237</v>
      </c>
      <c r="E205" s="38"/>
      <c r="F205" s="192" t="s">
        <v>780</v>
      </c>
      <c r="G205" s="38"/>
      <c r="H205" s="38"/>
      <c r="I205" s="193"/>
      <c r="J205" s="38"/>
      <c r="K205" s="38"/>
      <c r="L205" s="39"/>
      <c r="M205" s="194"/>
      <c r="N205" s="195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237</v>
      </c>
      <c r="AU205" s="19" t="s">
        <v>89</v>
      </c>
    </row>
    <row r="206" s="13" customFormat="1">
      <c r="A206" s="13"/>
      <c r="B206" s="205"/>
      <c r="C206" s="13"/>
      <c r="D206" s="191" t="s">
        <v>519</v>
      </c>
      <c r="E206" s="13"/>
      <c r="F206" s="207" t="s">
        <v>4818</v>
      </c>
      <c r="G206" s="13"/>
      <c r="H206" s="208">
        <v>46.409999999999997</v>
      </c>
      <c r="I206" s="209"/>
      <c r="J206" s="13"/>
      <c r="K206" s="13"/>
      <c r="L206" s="205"/>
      <c r="M206" s="210"/>
      <c r="N206" s="211"/>
      <c r="O206" s="211"/>
      <c r="P206" s="211"/>
      <c r="Q206" s="211"/>
      <c r="R206" s="211"/>
      <c r="S206" s="211"/>
      <c r="T206" s="21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06" t="s">
        <v>519</v>
      </c>
      <c r="AU206" s="206" t="s">
        <v>89</v>
      </c>
      <c r="AV206" s="13" t="s">
        <v>89</v>
      </c>
      <c r="AW206" s="13" t="s">
        <v>3</v>
      </c>
      <c r="AX206" s="13" t="s">
        <v>87</v>
      </c>
      <c r="AY206" s="206" t="s">
        <v>230</v>
      </c>
    </row>
    <row r="207" s="2" customFormat="1" ht="16.5" customHeight="1">
      <c r="A207" s="38"/>
      <c r="B207" s="177"/>
      <c r="C207" s="178" t="s">
        <v>272</v>
      </c>
      <c r="D207" s="178" t="s">
        <v>231</v>
      </c>
      <c r="E207" s="179" t="s">
        <v>789</v>
      </c>
      <c r="F207" s="180" t="s">
        <v>790</v>
      </c>
      <c r="G207" s="181" t="s">
        <v>578</v>
      </c>
      <c r="H207" s="182">
        <v>26.52</v>
      </c>
      <c r="I207" s="183"/>
      <c r="J207" s="184">
        <f>ROUND(I207*H207,2)</f>
        <v>0</v>
      </c>
      <c r="K207" s="180" t="s">
        <v>515</v>
      </c>
      <c r="L207" s="39"/>
      <c r="M207" s="185" t="s">
        <v>1</v>
      </c>
      <c r="N207" s="186" t="s">
        <v>44</v>
      </c>
      <c r="O207" s="77"/>
      <c r="P207" s="187">
        <f>O207*H207</f>
        <v>0</v>
      </c>
      <c r="Q207" s="187">
        <v>0</v>
      </c>
      <c r="R207" s="187">
        <f>Q207*H207</f>
        <v>0</v>
      </c>
      <c r="S207" s="187">
        <v>0</v>
      </c>
      <c r="T207" s="18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89" t="s">
        <v>235</v>
      </c>
      <c r="AT207" s="189" t="s">
        <v>231</v>
      </c>
      <c r="AU207" s="189" t="s">
        <v>89</v>
      </c>
      <c r="AY207" s="19" t="s">
        <v>230</v>
      </c>
      <c r="BE207" s="190">
        <f>IF(N207="základní",J207,0)</f>
        <v>0</v>
      </c>
      <c r="BF207" s="190">
        <f>IF(N207="snížená",J207,0)</f>
        <v>0</v>
      </c>
      <c r="BG207" s="190">
        <f>IF(N207="zákl. přenesená",J207,0)</f>
        <v>0</v>
      </c>
      <c r="BH207" s="190">
        <f>IF(N207="sníž. přenesená",J207,0)</f>
        <v>0</v>
      </c>
      <c r="BI207" s="190">
        <f>IF(N207="nulová",J207,0)</f>
        <v>0</v>
      </c>
      <c r="BJ207" s="19" t="s">
        <v>87</v>
      </c>
      <c r="BK207" s="190">
        <f>ROUND(I207*H207,2)</f>
        <v>0</v>
      </c>
      <c r="BL207" s="19" t="s">
        <v>235</v>
      </c>
      <c r="BM207" s="189" t="s">
        <v>4819</v>
      </c>
    </row>
    <row r="208" s="2" customFormat="1">
      <c r="A208" s="38"/>
      <c r="B208" s="39"/>
      <c r="C208" s="38"/>
      <c r="D208" s="191" t="s">
        <v>237</v>
      </c>
      <c r="E208" s="38"/>
      <c r="F208" s="192" t="s">
        <v>792</v>
      </c>
      <c r="G208" s="38"/>
      <c r="H208" s="38"/>
      <c r="I208" s="193"/>
      <c r="J208" s="38"/>
      <c r="K208" s="38"/>
      <c r="L208" s="39"/>
      <c r="M208" s="194"/>
      <c r="N208" s="195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237</v>
      </c>
      <c r="AU208" s="19" t="s">
        <v>89</v>
      </c>
    </row>
    <row r="209" s="2" customFormat="1">
      <c r="A209" s="38"/>
      <c r="B209" s="39"/>
      <c r="C209" s="38"/>
      <c r="D209" s="199" t="s">
        <v>397</v>
      </c>
      <c r="E209" s="38"/>
      <c r="F209" s="200" t="s">
        <v>793</v>
      </c>
      <c r="G209" s="38"/>
      <c r="H209" s="38"/>
      <c r="I209" s="193"/>
      <c r="J209" s="38"/>
      <c r="K209" s="38"/>
      <c r="L209" s="39"/>
      <c r="M209" s="194"/>
      <c r="N209" s="195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397</v>
      </c>
      <c r="AU209" s="19" t="s">
        <v>89</v>
      </c>
    </row>
    <row r="210" s="13" customFormat="1">
      <c r="A210" s="13"/>
      <c r="B210" s="205"/>
      <c r="C210" s="13"/>
      <c r="D210" s="191" t="s">
        <v>519</v>
      </c>
      <c r="E210" s="206" t="s">
        <v>1</v>
      </c>
      <c r="F210" s="207" t="s">
        <v>4820</v>
      </c>
      <c r="G210" s="13"/>
      <c r="H210" s="208">
        <v>26.52</v>
      </c>
      <c r="I210" s="209"/>
      <c r="J210" s="13"/>
      <c r="K210" s="13"/>
      <c r="L210" s="205"/>
      <c r="M210" s="210"/>
      <c r="N210" s="211"/>
      <c r="O210" s="211"/>
      <c r="P210" s="211"/>
      <c r="Q210" s="211"/>
      <c r="R210" s="211"/>
      <c r="S210" s="211"/>
      <c r="T210" s="21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6" t="s">
        <v>519</v>
      </c>
      <c r="AU210" s="206" t="s">
        <v>89</v>
      </c>
      <c r="AV210" s="13" t="s">
        <v>89</v>
      </c>
      <c r="AW210" s="13" t="s">
        <v>35</v>
      </c>
      <c r="AX210" s="13" t="s">
        <v>79</v>
      </c>
      <c r="AY210" s="206" t="s">
        <v>230</v>
      </c>
    </row>
    <row r="211" s="14" customFormat="1">
      <c r="A211" s="14"/>
      <c r="B211" s="213"/>
      <c r="C211" s="14"/>
      <c r="D211" s="191" t="s">
        <v>519</v>
      </c>
      <c r="E211" s="214" t="s">
        <v>1</v>
      </c>
      <c r="F211" s="215" t="s">
        <v>534</v>
      </c>
      <c r="G211" s="14"/>
      <c r="H211" s="216">
        <v>26.52</v>
      </c>
      <c r="I211" s="217"/>
      <c r="J211" s="14"/>
      <c r="K211" s="14"/>
      <c r="L211" s="213"/>
      <c r="M211" s="218"/>
      <c r="N211" s="219"/>
      <c r="O211" s="219"/>
      <c r="P211" s="219"/>
      <c r="Q211" s="219"/>
      <c r="R211" s="219"/>
      <c r="S211" s="219"/>
      <c r="T211" s="220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14" t="s">
        <v>519</v>
      </c>
      <c r="AU211" s="214" t="s">
        <v>89</v>
      </c>
      <c r="AV211" s="14" t="s">
        <v>235</v>
      </c>
      <c r="AW211" s="14" t="s">
        <v>35</v>
      </c>
      <c r="AX211" s="14" t="s">
        <v>87</v>
      </c>
      <c r="AY211" s="214" t="s">
        <v>230</v>
      </c>
    </row>
    <row r="212" s="2" customFormat="1" ht="16.5" customHeight="1">
      <c r="A212" s="38"/>
      <c r="B212" s="177"/>
      <c r="C212" s="236" t="s">
        <v>8</v>
      </c>
      <c r="D212" s="236" t="s">
        <v>745</v>
      </c>
      <c r="E212" s="237" t="s">
        <v>3670</v>
      </c>
      <c r="F212" s="238" t="s">
        <v>3671</v>
      </c>
      <c r="G212" s="239" t="s">
        <v>748</v>
      </c>
      <c r="H212" s="240">
        <v>53.039999999999999</v>
      </c>
      <c r="I212" s="241"/>
      <c r="J212" s="242">
        <f>ROUND(I212*H212,2)</f>
        <v>0</v>
      </c>
      <c r="K212" s="238" t="s">
        <v>515</v>
      </c>
      <c r="L212" s="243"/>
      <c r="M212" s="244" t="s">
        <v>1</v>
      </c>
      <c r="N212" s="245" t="s">
        <v>44</v>
      </c>
      <c r="O212" s="77"/>
      <c r="P212" s="187">
        <f>O212*H212</f>
        <v>0</v>
      </c>
      <c r="Q212" s="187">
        <v>0</v>
      </c>
      <c r="R212" s="187">
        <f>Q212*H212</f>
        <v>0</v>
      </c>
      <c r="S212" s="187">
        <v>0</v>
      </c>
      <c r="T212" s="188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89" t="s">
        <v>260</v>
      </c>
      <c r="AT212" s="189" t="s">
        <v>745</v>
      </c>
      <c r="AU212" s="189" t="s">
        <v>89</v>
      </c>
      <c r="AY212" s="19" t="s">
        <v>230</v>
      </c>
      <c r="BE212" s="190">
        <f>IF(N212="základní",J212,0)</f>
        <v>0</v>
      </c>
      <c r="BF212" s="190">
        <f>IF(N212="snížená",J212,0)</f>
        <v>0</v>
      </c>
      <c r="BG212" s="190">
        <f>IF(N212="zákl. přenesená",J212,0)</f>
        <v>0</v>
      </c>
      <c r="BH212" s="190">
        <f>IF(N212="sníž. přenesená",J212,0)</f>
        <v>0</v>
      </c>
      <c r="BI212" s="190">
        <f>IF(N212="nulová",J212,0)</f>
        <v>0</v>
      </c>
      <c r="BJ212" s="19" t="s">
        <v>87</v>
      </c>
      <c r="BK212" s="190">
        <f>ROUND(I212*H212,2)</f>
        <v>0</v>
      </c>
      <c r="BL212" s="19" t="s">
        <v>235</v>
      </c>
      <c r="BM212" s="189" t="s">
        <v>4821</v>
      </c>
    </row>
    <row r="213" s="2" customFormat="1">
      <c r="A213" s="38"/>
      <c r="B213" s="39"/>
      <c r="C213" s="38"/>
      <c r="D213" s="191" t="s">
        <v>237</v>
      </c>
      <c r="E213" s="38"/>
      <c r="F213" s="192" t="s">
        <v>3671</v>
      </c>
      <c r="G213" s="38"/>
      <c r="H213" s="38"/>
      <c r="I213" s="193"/>
      <c r="J213" s="38"/>
      <c r="K213" s="38"/>
      <c r="L213" s="39"/>
      <c r="M213" s="194"/>
      <c r="N213" s="195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237</v>
      </c>
      <c r="AU213" s="19" t="s">
        <v>89</v>
      </c>
    </row>
    <row r="214" s="13" customFormat="1">
      <c r="A214" s="13"/>
      <c r="B214" s="205"/>
      <c r="C214" s="13"/>
      <c r="D214" s="191" t="s">
        <v>519</v>
      </c>
      <c r="E214" s="13"/>
      <c r="F214" s="207" t="s">
        <v>4822</v>
      </c>
      <c r="G214" s="13"/>
      <c r="H214" s="208">
        <v>53.039999999999999</v>
      </c>
      <c r="I214" s="209"/>
      <c r="J214" s="13"/>
      <c r="K214" s="13"/>
      <c r="L214" s="205"/>
      <c r="M214" s="210"/>
      <c r="N214" s="211"/>
      <c r="O214" s="211"/>
      <c r="P214" s="211"/>
      <c r="Q214" s="211"/>
      <c r="R214" s="211"/>
      <c r="S214" s="211"/>
      <c r="T214" s="21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06" t="s">
        <v>519</v>
      </c>
      <c r="AU214" s="206" t="s">
        <v>89</v>
      </c>
      <c r="AV214" s="13" t="s">
        <v>89</v>
      </c>
      <c r="AW214" s="13" t="s">
        <v>3</v>
      </c>
      <c r="AX214" s="13" t="s">
        <v>87</v>
      </c>
      <c r="AY214" s="206" t="s">
        <v>230</v>
      </c>
    </row>
    <row r="215" s="12" customFormat="1" ht="22.8" customHeight="1">
      <c r="A215" s="12"/>
      <c r="B215" s="166"/>
      <c r="C215" s="12"/>
      <c r="D215" s="167" t="s">
        <v>78</v>
      </c>
      <c r="E215" s="197" t="s">
        <v>235</v>
      </c>
      <c r="F215" s="197" t="s">
        <v>845</v>
      </c>
      <c r="G215" s="12"/>
      <c r="H215" s="12"/>
      <c r="I215" s="169"/>
      <c r="J215" s="198">
        <f>BK215</f>
        <v>0</v>
      </c>
      <c r="K215" s="12"/>
      <c r="L215" s="166"/>
      <c r="M215" s="171"/>
      <c r="N215" s="172"/>
      <c r="O215" s="172"/>
      <c r="P215" s="173">
        <f>SUM(P216:P220)</f>
        <v>0</v>
      </c>
      <c r="Q215" s="172"/>
      <c r="R215" s="173">
        <f>SUM(R216:R220)</f>
        <v>0</v>
      </c>
      <c r="S215" s="172"/>
      <c r="T215" s="174">
        <f>SUM(T216:T220)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167" t="s">
        <v>87</v>
      </c>
      <c r="AT215" s="175" t="s">
        <v>78</v>
      </c>
      <c r="AU215" s="175" t="s">
        <v>87</v>
      </c>
      <c r="AY215" s="167" t="s">
        <v>230</v>
      </c>
      <c r="BK215" s="176">
        <f>SUM(BK216:BK220)</f>
        <v>0</v>
      </c>
    </row>
    <row r="216" s="2" customFormat="1" ht="16.5" customHeight="1">
      <c r="A216" s="38"/>
      <c r="B216" s="177"/>
      <c r="C216" s="178" t="s">
        <v>281</v>
      </c>
      <c r="D216" s="178" t="s">
        <v>231</v>
      </c>
      <c r="E216" s="179" t="s">
        <v>846</v>
      </c>
      <c r="F216" s="180" t="s">
        <v>847</v>
      </c>
      <c r="G216" s="181" t="s">
        <v>578</v>
      </c>
      <c r="H216" s="182">
        <v>6.6299999999999999</v>
      </c>
      <c r="I216" s="183"/>
      <c r="J216" s="184">
        <f>ROUND(I216*H216,2)</f>
        <v>0</v>
      </c>
      <c r="K216" s="180" t="s">
        <v>515</v>
      </c>
      <c r="L216" s="39"/>
      <c r="M216" s="185" t="s">
        <v>1</v>
      </c>
      <c r="N216" s="186" t="s">
        <v>44</v>
      </c>
      <c r="O216" s="77"/>
      <c r="P216" s="187">
        <f>O216*H216</f>
        <v>0</v>
      </c>
      <c r="Q216" s="187">
        <v>0</v>
      </c>
      <c r="R216" s="187">
        <f>Q216*H216</f>
        <v>0</v>
      </c>
      <c r="S216" s="187">
        <v>0</v>
      </c>
      <c r="T216" s="188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89" t="s">
        <v>235</v>
      </c>
      <c r="AT216" s="189" t="s">
        <v>231</v>
      </c>
      <c r="AU216" s="189" t="s">
        <v>89</v>
      </c>
      <c r="AY216" s="19" t="s">
        <v>230</v>
      </c>
      <c r="BE216" s="190">
        <f>IF(N216="základní",J216,0)</f>
        <v>0</v>
      </c>
      <c r="BF216" s="190">
        <f>IF(N216="snížená",J216,0)</f>
        <v>0</v>
      </c>
      <c r="BG216" s="190">
        <f>IF(N216="zákl. přenesená",J216,0)</f>
        <v>0</v>
      </c>
      <c r="BH216" s="190">
        <f>IF(N216="sníž. přenesená",J216,0)</f>
        <v>0</v>
      </c>
      <c r="BI216" s="190">
        <f>IF(N216="nulová",J216,0)</f>
        <v>0</v>
      </c>
      <c r="BJ216" s="19" t="s">
        <v>87</v>
      </c>
      <c r="BK216" s="190">
        <f>ROUND(I216*H216,2)</f>
        <v>0</v>
      </c>
      <c r="BL216" s="19" t="s">
        <v>235</v>
      </c>
      <c r="BM216" s="189" t="s">
        <v>4823</v>
      </c>
    </row>
    <row r="217" s="2" customFormat="1">
      <c r="A217" s="38"/>
      <c r="B217" s="39"/>
      <c r="C217" s="38"/>
      <c r="D217" s="191" t="s">
        <v>237</v>
      </c>
      <c r="E217" s="38"/>
      <c r="F217" s="192" t="s">
        <v>849</v>
      </c>
      <c r="G217" s="38"/>
      <c r="H217" s="38"/>
      <c r="I217" s="193"/>
      <c r="J217" s="38"/>
      <c r="K217" s="38"/>
      <c r="L217" s="39"/>
      <c r="M217" s="194"/>
      <c r="N217" s="195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237</v>
      </c>
      <c r="AU217" s="19" t="s">
        <v>89</v>
      </c>
    </row>
    <row r="218" s="2" customFormat="1">
      <c r="A218" s="38"/>
      <c r="B218" s="39"/>
      <c r="C218" s="38"/>
      <c r="D218" s="199" t="s">
        <v>397</v>
      </c>
      <c r="E218" s="38"/>
      <c r="F218" s="200" t="s">
        <v>850</v>
      </c>
      <c r="G218" s="38"/>
      <c r="H218" s="38"/>
      <c r="I218" s="193"/>
      <c r="J218" s="38"/>
      <c r="K218" s="38"/>
      <c r="L218" s="39"/>
      <c r="M218" s="194"/>
      <c r="N218" s="195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397</v>
      </c>
      <c r="AU218" s="19" t="s">
        <v>89</v>
      </c>
    </row>
    <row r="219" s="13" customFormat="1">
      <c r="A219" s="13"/>
      <c r="B219" s="205"/>
      <c r="C219" s="13"/>
      <c r="D219" s="191" t="s">
        <v>519</v>
      </c>
      <c r="E219" s="206" t="s">
        <v>1</v>
      </c>
      <c r="F219" s="207" t="s">
        <v>4824</v>
      </c>
      <c r="G219" s="13"/>
      <c r="H219" s="208">
        <v>6.6299999999999999</v>
      </c>
      <c r="I219" s="209"/>
      <c r="J219" s="13"/>
      <c r="K219" s="13"/>
      <c r="L219" s="205"/>
      <c r="M219" s="210"/>
      <c r="N219" s="211"/>
      <c r="O219" s="211"/>
      <c r="P219" s="211"/>
      <c r="Q219" s="211"/>
      <c r="R219" s="211"/>
      <c r="S219" s="211"/>
      <c r="T219" s="21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06" t="s">
        <v>519</v>
      </c>
      <c r="AU219" s="206" t="s">
        <v>89</v>
      </c>
      <c r="AV219" s="13" t="s">
        <v>89</v>
      </c>
      <c r="AW219" s="13" t="s">
        <v>35</v>
      </c>
      <c r="AX219" s="13" t="s">
        <v>79</v>
      </c>
      <c r="AY219" s="206" t="s">
        <v>230</v>
      </c>
    </row>
    <row r="220" s="14" customFormat="1">
      <c r="A220" s="14"/>
      <c r="B220" s="213"/>
      <c r="C220" s="14"/>
      <c r="D220" s="191" t="s">
        <v>519</v>
      </c>
      <c r="E220" s="214" t="s">
        <v>1</v>
      </c>
      <c r="F220" s="215" t="s">
        <v>534</v>
      </c>
      <c r="G220" s="14"/>
      <c r="H220" s="216">
        <v>6.6299999999999999</v>
      </c>
      <c r="I220" s="217"/>
      <c r="J220" s="14"/>
      <c r="K220" s="14"/>
      <c r="L220" s="213"/>
      <c r="M220" s="218"/>
      <c r="N220" s="219"/>
      <c r="O220" s="219"/>
      <c r="P220" s="219"/>
      <c r="Q220" s="219"/>
      <c r="R220" s="219"/>
      <c r="S220" s="219"/>
      <c r="T220" s="220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14" t="s">
        <v>519</v>
      </c>
      <c r="AU220" s="214" t="s">
        <v>89</v>
      </c>
      <c r="AV220" s="14" t="s">
        <v>235</v>
      </c>
      <c r="AW220" s="14" t="s">
        <v>35</v>
      </c>
      <c r="AX220" s="14" t="s">
        <v>87</v>
      </c>
      <c r="AY220" s="214" t="s">
        <v>230</v>
      </c>
    </row>
    <row r="221" s="12" customFormat="1" ht="22.8" customHeight="1">
      <c r="A221" s="12"/>
      <c r="B221" s="166"/>
      <c r="C221" s="12"/>
      <c r="D221" s="167" t="s">
        <v>78</v>
      </c>
      <c r="E221" s="197" t="s">
        <v>1366</v>
      </c>
      <c r="F221" s="197" t="s">
        <v>1367</v>
      </c>
      <c r="G221" s="12"/>
      <c r="H221" s="12"/>
      <c r="I221" s="169"/>
      <c r="J221" s="198">
        <f>BK221</f>
        <v>0</v>
      </c>
      <c r="K221" s="12"/>
      <c r="L221" s="166"/>
      <c r="M221" s="171"/>
      <c r="N221" s="172"/>
      <c r="O221" s="172"/>
      <c r="P221" s="173">
        <f>SUM(P222:P227)</f>
        <v>0</v>
      </c>
      <c r="Q221" s="172"/>
      <c r="R221" s="173">
        <f>SUM(R222:R227)</f>
        <v>0</v>
      </c>
      <c r="S221" s="172"/>
      <c r="T221" s="174">
        <f>SUM(T222:T227)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167" t="s">
        <v>87</v>
      </c>
      <c r="AT221" s="175" t="s">
        <v>78</v>
      </c>
      <c r="AU221" s="175" t="s">
        <v>87</v>
      </c>
      <c r="AY221" s="167" t="s">
        <v>230</v>
      </c>
      <c r="BK221" s="176">
        <f>SUM(BK222:BK227)</f>
        <v>0</v>
      </c>
    </row>
    <row r="222" s="2" customFormat="1" ht="16.5" customHeight="1">
      <c r="A222" s="38"/>
      <c r="B222" s="177"/>
      <c r="C222" s="178" t="s">
        <v>285</v>
      </c>
      <c r="D222" s="178" t="s">
        <v>231</v>
      </c>
      <c r="E222" s="179" t="s">
        <v>2241</v>
      </c>
      <c r="F222" s="180" t="s">
        <v>2242</v>
      </c>
      <c r="G222" s="181" t="s">
        <v>748</v>
      </c>
      <c r="H222" s="182">
        <v>0</v>
      </c>
      <c r="I222" s="183"/>
      <c r="J222" s="184">
        <f>ROUND(I222*H222,2)</f>
        <v>0</v>
      </c>
      <c r="K222" s="180" t="s">
        <v>515</v>
      </c>
      <c r="L222" s="39"/>
      <c r="M222" s="185" t="s">
        <v>1</v>
      </c>
      <c r="N222" s="186" t="s">
        <v>44</v>
      </c>
      <c r="O222" s="77"/>
      <c r="P222" s="187">
        <f>O222*H222</f>
        <v>0</v>
      </c>
      <c r="Q222" s="187">
        <v>0</v>
      </c>
      <c r="R222" s="187">
        <f>Q222*H222</f>
        <v>0</v>
      </c>
      <c r="S222" s="187">
        <v>0</v>
      </c>
      <c r="T222" s="188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89" t="s">
        <v>235</v>
      </c>
      <c r="AT222" s="189" t="s">
        <v>231</v>
      </c>
      <c r="AU222" s="189" t="s">
        <v>89</v>
      </c>
      <c r="AY222" s="19" t="s">
        <v>230</v>
      </c>
      <c r="BE222" s="190">
        <f>IF(N222="základní",J222,0)</f>
        <v>0</v>
      </c>
      <c r="BF222" s="190">
        <f>IF(N222="snížená",J222,0)</f>
        <v>0</v>
      </c>
      <c r="BG222" s="190">
        <f>IF(N222="zákl. přenesená",J222,0)</f>
        <v>0</v>
      </c>
      <c r="BH222" s="190">
        <f>IF(N222="sníž. přenesená",J222,0)</f>
        <v>0</v>
      </c>
      <c r="BI222" s="190">
        <f>IF(N222="nulová",J222,0)</f>
        <v>0</v>
      </c>
      <c r="BJ222" s="19" t="s">
        <v>87</v>
      </c>
      <c r="BK222" s="190">
        <f>ROUND(I222*H222,2)</f>
        <v>0</v>
      </c>
      <c r="BL222" s="19" t="s">
        <v>235</v>
      </c>
      <c r="BM222" s="189" t="s">
        <v>4825</v>
      </c>
    </row>
    <row r="223" s="2" customFormat="1">
      <c r="A223" s="38"/>
      <c r="B223" s="39"/>
      <c r="C223" s="38"/>
      <c r="D223" s="191" t="s">
        <v>237</v>
      </c>
      <c r="E223" s="38"/>
      <c r="F223" s="192" t="s">
        <v>2244</v>
      </c>
      <c r="G223" s="38"/>
      <c r="H223" s="38"/>
      <c r="I223" s="193"/>
      <c r="J223" s="38"/>
      <c r="K223" s="38"/>
      <c r="L223" s="39"/>
      <c r="M223" s="194"/>
      <c r="N223" s="195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237</v>
      </c>
      <c r="AU223" s="19" t="s">
        <v>89</v>
      </c>
    </row>
    <row r="224" s="2" customFormat="1">
      <c r="A224" s="38"/>
      <c r="B224" s="39"/>
      <c r="C224" s="38"/>
      <c r="D224" s="199" t="s">
        <v>397</v>
      </c>
      <c r="E224" s="38"/>
      <c r="F224" s="200" t="s">
        <v>2245</v>
      </c>
      <c r="G224" s="38"/>
      <c r="H224" s="38"/>
      <c r="I224" s="193"/>
      <c r="J224" s="38"/>
      <c r="K224" s="38"/>
      <c r="L224" s="39"/>
      <c r="M224" s="194"/>
      <c r="N224" s="195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397</v>
      </c>
      <c r="AU224" s="19" t="s">
        <v>89</v>
      </c>
    </row>
    <row r="225" s="2" customFormat="1" ht="21.75" customHeight="1">
      <c r="A225" s="38"/>
      <c r="B225" s="177"/>
      <c r="C225" s="178" t="s">
        <v>289</v>
      </c>
      <c r="D225" s="178" t="s">
        <v>231</v>
      </c>
      <c r="E225" s="179" t="s">
        <v>2246</v>
      </c>
      <c r="F225" s="180" t="s">
        <v>2247</v>
      </c>
      <c r="G225" s="181" t="s">
        <v>748</v>
      </c>
      <c r="H225" s="182">
        <v>0</v>
      </c>
      <c r="I225" s="183"/>
      <c r="J225" s="184">
        <f>ROUND(I225*H225,2)</f>
        <v>0</v>
      </c>
      <c r="K225" s="180" t="s">
        <v>515</v>
      </c>
      <c r="L225" s="39"/>
      <c r="M225" s="185" t="s">
        <v>1</v>
      </c>
      <c r="N225" s="186" t="s">
        <v>44</v>
      </c>
      <c r="O225" s="77"/>
      <c r="P225" s="187">
        <f>O225*H225</f>
        <v>0</v>
      </c>
      <c r="Q225" s="187">
        <v>0</v>
      </c>
      <c r="R225" s="187">
        <f>Q225*H225</f>
        <v>0</v>
      </c>
      <c r="S225" s="187">
        <v>0</v>
      </c>
      <c r="T225" s="188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89" t="s">
        <v>235</v>
      </c>
      <c r="AT225" s="189" t="s">
        <v>231</v>
      </c>
      <c r="AU225" s="189" t="s">
        <v>89</v>
      </c>
      <c r="AY225" s="19" t="s">
        <v>230</v>
      </c>
      <c r="BE225" s="190">
        <f>IF(N225="základní",J225,0)</f>
        <v>0</v>
      </c>
      <c r="BF225" s="190">
        <f>IF(N225="snížená",J225,0)</f>
        <v>0</v>
      </c>
      <c r="BG225" s="190">
        <f>IF(N225="zákl. přenesená",J225,0)</f>
        <v>0</v>
      </c>
      <c r="BH225" s="190">
        <f>IF(N225="sníž. přenesená",J225,0)</f>
        <v>0</v>
      </c>
      <c r="BI225" s="190">
        <f>IF(N225="nulová",J225,0)</f>
        <v>0</v>
      </c>
      <c r="BJ225" s="19" t="s">
        <v>87</v>
      </c>
      <c r="BK225" s="190">
        <f>ROUND(I225*H225,2)</f>
        <v>0</v>
      </c>
      <c r="BL225" s="19" t="s">
        <v>235</v>
      </c>
      <c r="BM225" s="189" t="s">
        <v>4826</v>
      </c>
    </row>
    <row r="226" s="2" customFormat="1">
      <c r="A226" s="38"/>
      <c r="B226" s="39"/>
      <c r="C226" s="38"/>
      <c r="D226" s="191" t="s">
        <v>237</v>
      </c>
      <c r="E226" s="38"/>
      <c r="F226" s="192" t="s">
        <v>2249</v>
      </c>
      <c r="G226" s="38"/>
      <c r="H226" s="38"/>
      <c r="I226" s="193"/>
      <c r="J226" s="38"/>
      <c r="K226" s="38"/>
      <c r="L226" s="39"/>
      <c r="M226" s="194"/>
      <c r="N226" s="195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237</v>
      </c>
      <c r="AU226" s="19" t="s">
        <v>89</v>
      </c>
    </row>
    <row r="227" s="2" customFormat="1">
      <c r="A227" s="38"/>
      <c r="B227" s="39"/>
      <c r="C227" s="38"/>
      <c r="D227" s="199" t="s">
        <v>397</v>
      </c>
      <c r="E227" s="38"/>
      <c r="F227" s="200" t="s">
        <v>2250</v>
      </c>
      <c r="G227" s="38"/>
      <c r="H227" s="38"/>
      <c r="I227" s="193"/>
      <c r="J227" s="38"/>
      <c r="K227" s="38"/>
      <c r="L227" s="39"/>
      <c r="M227" s="201"/>
      <c r="N227" s="202"/>
      <c r="O227" s="203"/>
      <c r="P227" s="203"/>
      <c r="Q227" s="203"/>
      <c r="R227" s="203"/>
      <c r="S227" s="203"/>
      <c r="T227" s="204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397</v>
      </c>
      <c r="AU227" s="19" t="s">
        <v>89</v>
      </c>
    </row>
    <row r="228" s="2" customFormat="1" ht="6.96" customHeight="1">
      <c r="A228" s="38"/>
      <c r="B228" s="60"/>
      <c r="C228" s="61"/>
      <c r="D228" s="61"/>
      <c r="E228" s="61"/>
      <c r="F228" s="61"/>
      <c r="G228" s="61"/>
      <c r="H228" s="61"/>
      <c r="I228" s="61"/>
      <c r="J228" s="61"/>
      <c r="K228" s="61"/>
      <c r="L228" s="39"/>
      <c r="M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</row>
  </sheetData>
  <autoFilter ref="C123:K22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  <mergeCell ref="L2:V2"/>
  </mergeCells>
  <hyperlinks>
    <hyperlink ref="F129" r:id="rId1" display="https://podminky.urs.cz/item/CS_URS_2025_02/132251256"/>
    <hyperlink ref="F137" r:id="rId2" display="https://podminky.urs.cz/item/CS_URS_2025_02/132351256"/>
    <hyperlink ref="F145" r:id="rId3" display="https://podminky.urs.cz/item/CS_URS_2025_02/132451256"/>
    <hyperlink ref="F153" r:id="rId4" display="https://podminky.urs.cz/item/CS_URS_2025_02/162751117"/>
    <hyperlink ref="F161" r:id="rId5" display="https://podminky.urs.cz/item/CS_URS_2025_02/162751119"/>
    <hyperlink ref="F171" r:id="rId6" display="https://podminky.urs.cz/item/CS_URS_2025_02/162751137"/>
    <hyperlink ref="F178" r:id="rId7" display="https://podminky.urs.cz/item/CS_URS_2025_02/162751139"/>
    <hyperlink ref="F187" r:id="rId8" display="https://podminky.urs.cz/item/CS_URS_2025_02/171201231"/>
    <hyperlink ref="F194" r:id="rId9" display="https://podminky.urs.cz/item/CS_URS_2025_02/174151101"/>
    <hyperlink ref="F209" r:id="rId10" display="https://podminky.urs.cz/item/CS_URS_2025_02/175151101"/>
    <hyperlink ref="F218" r:id="rId11" display="https://podminky.urs.cz/item/CS_URS_2025_02/451573111"/>
    <hyperlink ref="F224" r:id="rId12" display="https://podminky.urs.cz/item/CS_URS_2025_02/998276101"/>
    <hyperlink ref="F227" r:id="rId13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4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4684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4827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ROUND(J127,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ROUND((SUM(BE127:BE390)),  2)</f>
        <v>0</v>
      </c>
      <c r="G35" s="38"/>
      <c r="H35" s="38"/>
      <c r="I35" s="136">
        <v>0.20999999999999999</v>
      </c>
      <c r="J35" s="135">
        <f>ROUND(((SUM(BE127:BE390))*I35),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ROUND((SUM(BF127:BF390)),  2)</f>
        <v>0</v>
      </c>
      <c r="G36" s="38"/>
      <c r="H36" s="38"/>
      <c r="I36" s="136">
        <v>0.12</v>
      </c>
      <c r="J36" s="135">
        <f>ROUND(((SUM(BF127:BF390))*I36),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ROUND((SUM(BG127:BG390)),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ROUND((SUM(BH127:BH390)),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ROUND((SUM(BI127:BI390)),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4684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SO501.4 - Větev P3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J127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1927</v>
      </c>
      <c r="E99" s="150"/>
      <c r="F99" s="150"/>
      <c r="G99" s="150"/>
      <c r="H99" s="150"/>
      <c r="I99" s="150"/>
      <c r="J99" s="151">
        <f>J128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J129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502</v>
      </c>
      <c r="E101" s="154"/>
      <c r="F101" s="154"/>
      <c r="G101" s="154"/>
      <c r="H101" s="154"/>
      <c r="I101" s="154"/>
      <c r="J101" s="155">
        <f>J253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503</v>
      </c>
      <c r="E102" s="154"/>
      <c r="F102" s="154"/>
      <c r="G102" s="154"/>
      <c r="H102" s="154"/>
      <c r="I102" s="154"/>
      <c r="J102" s="155">
        <f>J259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506</v>
      </c>
      <c r="E103" s="154"/>
      <c r="F103" s="154"/>
      <c r="G103" s="154"/>
      <c r="H103" s="154"/>
      <c r="I103" s="154"/>
      <c r="J103" s="155">
        <f>J302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2"/>
      <c r="C104" s="10"/>
      <c r="D104" s="153" t="s">
        <v>507</v>
      </c>
      <c r="E104" s="154"/>
      <c r="F104" s="154"/>
      <c r="G104" s="154"/>
      <c r="H104" s="154"/>
      <c r="I104" s="154"/>
      <c r="J104" s="155">
        <f>J342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2"/>
      <c r="C105" s="10"/>
      <c r="D105" s="153" t="s">
        <v>508</v>
      </c>
      <c r="E105" s="154"/>
      <c r="F105" s="154"/>
      <c r="G105" s="154"/>
      <c r="H105" s="154"/>
      <c r="I105" s="154"/>
      <c r="J105" s="155">
        <f>J384</f>
        <v>0</v>
      </c>
      <c r="K105" s="10"/>
      <c r="L105" s="152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60"/>
      <c r="C107" s="61"/>
      <c r="D107" s="61"/>
      <c r="E107" s="61"/>
      <c r="F107" s="61"/>
      <c r="G107" s="61"/>
      <c r="H107" s="61"/>
      <c r="I107" s="61"/>
      <c r="J107" s="61"/>
      <c r="K107" s="61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11" s="2" customFormat="1" ht="6.96" customHeight="1">
      <c r="A111" s="38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96" customHeight="1">
      <c r="A112" s="38"/>
      <c r="B112" s="39"/>
      <c r="C112" s="23" t="s">
        <v>215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16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129" t="str">
        <f>E7</f>
        <v>Veřejná prostranství v lokalitě Z15 v Plané - etapa 1</v>
      </c>
      <c r="F115" s="32"/>
      <c r="G115" s="32"/>
      <c r="H115" s="32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1" customFormat="1" ht="12" customHeight="1">
      <c r="B116" s="22"/>
      <c r="C116" s="32" t="s">
        <v>201</v>
      </c>
      <c r="L116" s="22"/>
    </row>
    <row r="117" s="2" customFormat="1" ht="16.5" customHeight="1">
      <c r="A117" s="38"/>
      <c r="B117" s="39"/>
      <c r="C117" s="38"/>
      <c r="D117" s="38"/>
      <c r="E117" s="129" t="s">
        <v>4684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1924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67" t="str">
        <f>E11</f>
        <v>SO501.4 - Větev P3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</v>
      </c>
      <c r="D121" s="38"/>
      <c r="E121" s="38"/>
      <c r="F121" s="27" t="str">
        <f>F14</f>
        <v xml:space="preserve">Planá u Mariánských Lázní [721280] </v>
      </c>
      <c r="G121" s="38"/>
      <c r="H121" s="38"/>
      <c r="I121" s="32" t="s">
        <v>22</v>
      </c>
      <c r="J121" s="69" t="str">
        <f>IF(J14="","",J14)</f>
        <v>10. 12. 2024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24</v>
      </c>
      <c r="D123" s="38"/>
      <c r="E123" s="38"/>
      <c r="F123" s="27" t="str">
        <f>E17</f>
        <v>Planá</v>
      </c>
      <c r="G123" s="38"/>
      <c r="H123" s="38"/>
      <c r="I123" s="32" t="s">
        <v>31</v>
      </c>
      <c r="J123" s="36" t="str">
        <f>E23</f>
        <v>Laboro ateliér s.r.o.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29</v>
      </c>
      <c r="D124" s="38"/>
      <c r="E124" s="38"/>
      <c r="F124" s="27" t="str">
        <f>IF(E20="","",E20)</f>
        <v>Vyplň údaj</v>
      </c>
      <c r="G124" s="38"/>
      <c r="H124" s="38"/>
      <c r="I124" s="32" t="s">
        <v>36</v>
      </c>
      <c r="J124" s="36" t="str">
        <f>E26</f>
        <v>Laboro ateliér s.r.o.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0.32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11" customFormat="1" ht="29.28" customHeight="1">
      <c r="A126" s="156"/>
      <c r="B126" s="157"/>
      <c r="C126" s="158" t="s">
        <v>216</v>
      </c>
      <c r="D126" s="159" t="s">
        <v>64</v>
      </c>
      <c r="E126" s="159" t="s">
        <v>60</v>
      </c>
      <c r="F126" s="159" t="s">
        <v>61</v>
      </c>
      <c r="G126" s="159" t="s">
        <v>217</v>
      </c>
      <c r="H126" s="159" t="s">
        <v>218</v>
      </c>
      <c r="I126" s="159" t="s">
        <v>219</v>
      </c>
      <c r="J126" s="159" t="s">
        <v>205</v>
      </c>
      <c r="K126" s="160" t="s">
        <v>220</v>
      </c>
      <c r="L126" s="161"/>
      <c r="M126" s="86" t="s">
        <v>1</v>
      </c>
      <c r="N126" s="87" t="s">
        <v>43</v>
      </c>
      <c r="O126" s="87" t="s">
        <v>221</v>
      </c>
      <c r="P126" s="87" t="s">
        <v>222</v>
      </c>
      <c r="Q126" s="87" t="s">
        <v>223</v>
      </c>
      <c r="R126" s="87" t="s">
        <v>224</v>
      </c>
      <c r="S126" s="87" t="s">
        <v>225</v>
      </c>
      <c r="T126" s="88" t="s">
        <v>226</v>
      </c>
      <c r="U126" s="156"/>
      <c r="V126" s="156"/>
      <c r="W126" s="156"/>
      <c r="X126" s="156"/>
      <c r="Y126" s="156"/>
      <c r="Z126" s="156"/>
      <c r="AA126" s="156"/>
      <c r="AB126" s="156"/>
      <c r="AC126" s="156"/>
      <c r="AD126" s="156"/>
      <c r="AE126" s="156"/>
    </row>
    <row r="127" s="2" customFormat="1" ht="22.8" customHeight="1">
      <c r="A127" s="38"/>
      <c r="B127" s="39"/>
      <c r="C127" s="93" t="s">
        <v>227</v>
      </c>
      <c r="D127" s="38"/>
      <c r="E127" s="38"/>
      <c r="F127" s="38"/>
      <c r="G127" s="38"/>
      <c r="H127" s="38"/>
      <c r="I127" s="38"/>
      <c r="J127" s="162">
        <f>BK127</f>
        <v>0</v>
      </c>
      <c r="K127" s="38"/>
      <c r="L127" s="39"/>
      <c r="M127" s="89"/>
      <c r="N127" s="73"/>
      <c r="O127" s="90"/>
      <c r="P127" s="163">
        <f>P128</f>
        <v>0</v>
      </c>
      <c r="Q127" s="90"/>
      <c r="R127" s="163">
        <f>R128</f>
        <v>0.97624776000000002</v>
      </c>
      <c r="S127" s="90"/>
      <c r="T127" s="164">
        <f>T128</f>
        <v>7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78</v>
      </c>
      <c r="AU127" s="19" t="s">
        <v>207</v>
      </c>
      <c r="BK127" s="165">
        <f>BK128</f>
        <v>0</v>
      </c>
    </row>
    <row r="128" s="12" customFormat="1" ht="25.92" customHeight="1">
      <c r="A128" s="12"/>
      <c r="B128" s="166"/>
      <c r="C128" s="12"/>
      <c r="D128" s="167" t="s">
        <v>78</v>
      </c>
      <c r="E128" s="168" t="s">
        <v>509</v>
      </c>
      <c r="F128" s="168" t="s">
        <v>1929</v>
      </c>
      <c r="G128" s="12"/>
      <c r="H128" s="12"/>
      <c r="I128" s="169"/>
      <c r="J128" s="170">
        <f>BK128</f>
        <v>0</v>
      </c>
      <c r="K128" s="12"/>
      <c r="L128" s="166"/>
      <c r="M128" s="171"/>
      <c r="N128" s="172"/>
      <c r="O128" s="172"/>
      <c r="P128" s="173">
        <f>P129+P253+P259+P302+P342+P384</f>
        <v>0</v>
      </c>
      <c r="Q128" s="172"/>
      <c r="R128" s="173">
        <f>R129+R253+R259+R302+R342+R384</f>
        <v>0.97624776000000002</v>
      </c>
      <c r="S128" s="172"/>
      <c r="T128" s="174">
        <f>T129+T253+T259+T302+T342+T384</f>
        <v>7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87</v>
      </c>
      <c r="AT128" s="175" t="s">
        <v>78</v>
      </c>
      <c r="AU128" s="175" t="s">
        <v>79</v>
      </c>
      <c r="AY128" s="167" t="s">
        <v>230</v>
      </c>
      <c r="BK128" s="176">
        <f>BK129+BK253+BK259+BK302+BK342+BK384</f>
        <v>0</v>
      </c>
    </row>
    <row r="129" s="12" customFormat="1" ht="22.8" customHeight="1">
      <c r="A129" s="12"/>
      <c r="B129" s="166"/>
      <c r="C129" s="12"/>
      <c r="D129" s="167" t="s">
        <v>78</v>
      </c>
      <c r="E129" s="197" t="s">
        <v>87</v>
      </c>
      <c r="F129" s="197" t="s">
        <v>511</v>
      </c>
      <c r="G129" s="12"/>
      <c r="H129" s="12"/>
      <c r="I129" s="169"/>
      <c r="J129" s="198">
        <f>BK129</f>
        <v>0</v>
      </c>
      <c r="K129" s="12"/>
      <c r="L129" s="166"/>
      <c r="M129" s="171"/>
      <c r="N129" s="172"/>
      <c r="O129" s="172"/>
      <c r="P129" s="173">
        <f>SUM(P130:P252)</f>
        <v>0</v>
      </c>
      <c r="Q129" s="172"/>
      <c r="R129" s="173">
        <f>SUM(R130:R252)</f>
        <v>0.00024000000000000003</v>
      </c>
      <c r="S129" s="172"/>
      <c r="T129" s="174">
        <f>SUM(T130:T252)</f>
        <v>7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67" t="s">
        <v>87</v>
      </c>
      <c r="AT129" s="175" t="s">
        <v>78</v>
      </c>
      <c r="AU129" s="175" t="s">
        <v>87</v>
      </c>
      <c r="AY129" s="167" t="s">
        <v>230</v>
      </c>
      <c r="BK129" s="176">
        <f>SUM(BK130:BK252)</f>
        <v>0</v>
      </c>
    </row>
    <row r="130" s="2" customFormat="1" ht="16.5" customHeight="1">
      <c r="A130" s="38"/>
      <c r="B130" s="177"/>
      <c r="C130" s="178" t="s">
        <v>87</v>
      </c>
      <c r="D130" s="178" t="s">
        <v>231</v>
      </c>
      <c r="E130" s="179" t="s">
        <v>3745</v>
      </c>
      <c r="F130" s="180" t="s">
        <v>3746</v>
      </c>
      <c r="G130" s="181" t="s">
        <v>514</v>
      </c>
      <c r="H130" s="182">
        <v>4</v>
      </c>
      <c r="I130" s="183"/>
      <c r="J130" s="184">
        <f>ROUND(I130*H130,2)</f>
        <v>0</v>
      </c>
      <c r="K130" s="180" t="s">
        <v>515</v>
      </c>
      <c r="L130" s="39"/>
      <c r="M130" s="185" t="s">
        <v>1</v>
      </c>
      <c r="N130" s="186" t="s">
        <v>44</v>
      </c>
      <c r="O130" s="77"/>
      <c r="P130" s="187">
        <f>O130*H130</f>
        <v>0</v>
      </c>
      <c r="Q130" s="187">
        <v>0</v>
      </c>
      <c r="R130" s="187">
        <f>Q130*H130</f>
        <v>0</v>
      </c>
      <c r="S130" s="187">
        <v>0.26000000000000001</v>
      </c>
      <c r="T130" s="188">
        <f>S130*H130</f>
        <v>1.04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89" t="s">
        <v>235</v>
      </c>
      <c r="AT130" s="189" t="s">
        <v>231</v>
      </c>
      <c r="AU130" s="189" t="s">
        <v>89</v>
      </c>
      <c r="AY130" s="19" t="s">
        <v>230</v>
      </c>
      <c r="BE130" s="190">
        <f>IF(N130="základní",J130,0)</f>
        <v>0</v>
      </c>
      <c r="BF130" s="190">
        <f>IF(N130="snížená",J130,0)</f>
        <v>0</v>
      </c>
      <c r="BG130" s="190">
        <f>IF(N130="zákl. přenesená",J130,0)</f>
        <v>0</v>
      </c>
      <c r="BH130" s="190">
        <f>IF(N130="sníž. přenesená",J130,0)</f>
        <v>0</v>
      </c>
      <c r="BI130" s="190">
        <f>IF(N130="nulová",J130,0)</f>
        <v>0</v>
      </c>
      <c r="BJ130" s="19" t="s">
        <v>87</v>
      </c>
      <c r="BK130" s="190">
        <f>ROUND(I130*H130,2)</f>
        <v>0</v>
      </c>
      <c r="BL130" s="19" t="s">
        <v>235</v>
      </c>
      <c r="BM130" s="189" t="s">
        <v>4828</v>
      </c>
    </row>
    <row r="131" s="2" customFormat="1">
      <c r="A131" s="38"/>
      <c r="B131" s="39"/>
      <c r="C131" s="38"/>
      <c r="D131" s="191" t="s">
        <v>237</v>
      </c>
      <c r="E131" s="38"/>
      <c r="F131" s="192" t="s">
        <v>3748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237</v>
      </c>
      <c r="AU131" s="19" t="s">
        <v>89</v>
      </c>
    </row>
    <row r="132" s="2" customFormat="1">
      <c r="A132" s="38"/>
      <c r="B132" s="39"/>
      <c r="C132" s="38"/>
      <c r="D132" s="199" t="s">
        <v>397</v>
      </c>
      <c r="E132" s="38"/>
      <c r="F132" s="200" t="s">
        <v>3749</v>
      </c>
      <c r="G132" s="38"/>
      <c r="H132" s="38"/>
      <c r="I132" s="193"/>
      <c r="J132" s="38"/>
      <c r="K132" s="38"/>
      <c r="L132" s="39"/>
      <c r="M132" s="194"/>
      <c r="N132" s="195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397</v>
      </c>
      <c r="AU132" s="19" t="s">
        <v>89</v>
      </c>
    </row>
    <row r="133" s="13" customFormat="1">
      <c r="A133" s="13"/>
      <c r="B133" s="205"/>
      <c r="C133" s="13"/>
      <c r="D133" s="191" t="s">
        <v>519</v>
      </c>
      <c r="E133" s="206" t="s">
        <v>1</v>
      </c>
      <c r="F133" s="207" t="s">
        <v>4829</v>
      </c>
      <c r="G133" s="13"/>
      <c r="H133" s="208">
        <v>4</v>
      </c>
      <c r="I133" s="209"/>
      <c r="J133" s="13"/>
      <c r="K133" s="13"/>
      <c r="L133" s="205"/>
      <c r="M133" s="210"/>
      <c r="N133" s="211"/>
      <c r="O133" s="211"/>
      <c r="P133" s="211"/>
      <c r="Q133" s="211"/>
      <c r="R133" s="211"/>
      <c r="S133" s="211"/>
      <c r="T133" s="21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6" t="s">
        <v>519</v>
      </c>
      <c r="AU133" s="206" t="s">
        <v>89</v>
      </c>
      <c r="AV133" s="13" t="s">
        <v>89</v>
      </c>
      <c r="AW133" s="13" t="s">
        <v>35</v>
      </c>
      <c r="AX133" s="13" t="s">
        <v>79</v>
      </c>
      <c r="AY133" s="206" t="s">
        <v>230</v>
      </c>
    </row>
    <row r="134" s="14" customFormat="1">
      <c r="A134" s="14"/>
      <c r="B134" s="213"/>
      <c r="C134" s="14"/>
      <c r="D134" s="191" t="s">
        <v>519</v>
      </c>
      <c r="E134" s="214" t="s">
        <v>1</v>
      </c>
      <c r="F134" s="215" t="s">
        <v>534</v>
      </c>
      <c r="G134" s="14"/>
      <c r="H134" s="216">
        <v>4</v>
      </c>
      <c r="I134" s="217"/>
      <c r="J134" s="14"/>
      <c r="K134" s="14"/>
      <c r="L134" s="213"/>
      <c r="M134" s="218"/>
      <c r="N134" s="219"/>
      <c r="O134" s="219"/>
      <c r="P134" s="219"/>
      <c r="Q134" s="219"/>
      <c r="R134" s="219"/>
      <c r="S134" s="219"/>
      <c r="T134" s="220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14" t="s">
        <v>519</v>
      </c>
      <c r="AU134" s="214" t="s">
        <v>89</v>
      </c>
      <c r="AV134" s="14" t="s">
        <v>235</v>
      </c>
      <c r="AW134" s="14" t="s">
        <v>35</v>
      </c>
      <c r="AX134" s="14" t="s">
        <v>87</v>
      </c>
      <c r="AY134" s="214" t="s">
        <v>230</v>
      </c>
    </row>
    <row r="135" s="2" customFormat="1" ht="21.75" customHeight="1">
      <c r="A135" s="38"/>
      <c r="B135" s="177"/>
      <c r="C135" s="178" t="s">
        <v>89</v>
      </c>
      <c r="D135" s="178" t="s">
        <v>231</v>
      </c>
      <c r="E135" s="179" t="s">
        <v>3588</v>
      </c>
      <c r="F135" s="180" t="s">
        <v>3589</v>
      </c>
      <c r="G135" s="181" t="s">
        <v>514</v>
      </c>
      <c r="H135" s="182">
        <v>4</v>
      </c>
      <c r="I135" s="183"/>
      <c r="J135" s="184">
        <f>ROUND(I135*H135,2)</f>
        <v>0</v>
      </c>
      <c r="K135" s="180" t="s">
        <v>515</v>
      </c>
      <c r="L135" s="39"/>
      <c r="M135" s="185" t="s">
        <v>1</v>
      </c>
      <c r="N135" s="186" t="s">
        <v>44</v>
      </c>
      <c r="O135" s="77"/>
      <c r="P135" s="187">
        <f>O135*H135</f>
        <v>0</v>
      </c>
      <c r="Q135" s="187">
        <v>0</v>
      </c>
      <c r="R135" s="187">
        <f>Q135*H135</f>
        <v>0</v>
      </c>
      <c r="S135" s="187">
        <v>0.57999999999999996</v>
      </c>
      <c r="T135" s="188">
        <f>S135*H135</f>
        <v>2.3199999999999998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89" t="s">
        <v>235</v>
      </c>
      <c r="AT135" s="189" t="s">
        <v>231</v>
      </c>
      <c r="AU135" s="189" t="s">
        <v>89</v>
      </c>
      <c r="AY135" s="19" t="s">
        <v>230</v>
      </c>
      <c r="BE135" s="190">
        <f>IF(N135="základní",J135,0)</f>
        <v>0</v>
      </c>
      <c r="BF135" s="190">
        <f>IF(N135="snížená",J135,0)</f>
        <v>0</v>
      </c>
      <c r="BG135" s="190">
        <f>IF(N135="zákl. přenesená",J135,0)</f>
        <v>0</v>
      </c>
      <c r="BH135" s="190">
        <f>IF(N135="sníž. přenesená",J135,0)</f>
        <v>0</v>
      </c>
      <c r="BI135" s="190">
        <f>IF(N135="nulová",J135,0)</f>
        <v>0</v>
      </c>
      <c r="BJ135" s="19" t="s">
        <v>87</v>
      </c>
      <c r="BK135" s="190">
        <f>ROUND(I135*H135,2)</f>
        <v>0</v>
      </c>
      <c r="BL135" s="19" t="s">
        <v>235</v>
      </c>
      <c r="BM135" s="189" t="s">
        <v>4830</v>
      </c>
    </row>
    <row r="136" s="2" customFormat="1">
      <c r="A136" s="38"/>
      <c r="B136" s="39"/>
      <c r="C136" s="38"/>
      <c r="D136" s="191" t="s">
        <v>237</v>
      </c>
      <c r="E136" s="38"/>
      <c r="F136" s="192" t="s">
        <v>3591</v>
      </c>
      <c r="G136" s="38"/>
      <c r="H136" s="38"/>
      <c r="I136" s="193"/>
      <c r="J136" s="38"/>
      <c r="K136" s="38"/>
      <c r="L136" s="39"/>
      <c r="M136" s="194"/>
      <c r="N136" s="195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237</v>
      </c>
      <c r="AU136" s="19" t="s">
        <v>89</v>
      </c>
    </row>
    <row r="137" s="2" customFormat="1">
      <c r="A137" s="38"/>
      <c r="B137" s="39"/>
      <c r="C137" s="38"/>
      <c r="D137" s="199" t="s">
        <v>397</v>
      </c>
      <c r="E137" s="38"/>
      <c r="F137" s="200" t="s">
        <v>3592</v>
      </c>
      <c r="G137" s="38"/>
      <c r="H137" s="38"/>
      <c r="I137" s="193"/>
      <c r="J137" s="38"/>
      <c r="K137" s="38"/>
      <c r="L137" s="39"/>
      <c r="M137" s="194"/>
      <c r="N137" s="195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397</v>
      </c>
      <c r="AU137" s="19" t="s">
        <v>89</v>
      </c>
    </row>
    <row r="138" s="15" customFormat="1">
      <c r="A138" s="15"/>
      <c r="B138" s="221"/>
      <c r="C138" s="15"/>
      <c r="D138" s="191" t="s">
        <v>519</v>
      </c>
      <c r="E138" s="222" t="s">
        <v>1</v>
      </c>
      <c r="F138" s="223" t="s">
        <v>4831</v>
      </c>
      <c r="G138" s="15"/>
      <c r="H138" s="222" t="s">
        <v>1</v>
      </c>
      <c r="I138" s="224"/>
      <c r="J138" s="15"/>
      <c r="K138" s="15"/>
      <c r="L138" s="221"/>
      <c r="M138" s="225"/>
      <c r="N138" s="226"/>
      <c r="O138" s="226"/>
      <c r="P138" s="226"/>
      <c r="Q138" s="226"/>
      <c r="R138" s="226"/>
      <c r="S138" s="226"/>
      <c r="T138" s="227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22" t="s">
        <v>519</v>
      </c>
      <c r="AU138" s="222" t="s">
        <v>89</v>
      </c>
      <c r="AV138" s="15" t="s">
        <v>87</v>
      </c>
      <c r="AW138" s="15" t="s">
        <v>35</v>
      </c>
      <c r="AX138" s="15" t="s">
        <v>79</v>
      </c>
      <c r="AY138" s="222" t="s">
        <v>230</v>
      </c>
    </row>
    <row r="139" s="13" customFormat="1">
      <c r="A139" s="13"/>
      <c r="B139" s="205"/>
      <c r="C139" s="13"/>
      <c r="D139" s="191" t="s">
        <v>519</v>
      </c>
      <c r="E139" s="206" t="s">
        <v>1</v>
      </c>
      <c r="F139" s="207" t="s">
        <v>4832</v>
      </c>
      <c r="G139" s="13"/>
      <c r="H139" s="208">
        <v>4</v>
      </c>
      <c r="I139" s="209"/>
      <c r="J139" s="13"/>
      <c r="K139" s="13"/>
      <c r="L139" s="205"/>
      <c r="M139" s="210"/>
      <c r="N139" s="211"/>
      <c r="O139" s="211"/>
      <c r="P139" s="211"/>
      <c r="Q139" s="211"/>
      <c r="R139" s="211"/>
      <c r="S139" s="211"/>
      <c r="T139" s="21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06" t="s">
        <v>519</v>
      </c>
      <c r="AU139" s="206" t="s">
        <v>89</v>
      </c>
      <c r="AV139" s="13" t="s">
        <v>89</v>
      </c>
      <c r="AW139" s="13" t="s">
        <v>35</v>
      </c>
      <c r="AX139" s="13" t="s">
        <v>79</v>
      </c>
      <c r="AY139" s="206" t="s">
        <v>230</v>
      </c>
    </row>
    <row r="140" s="14" customFormat="1">
      <c r="A140" s="14"/>
      <c r="B140" s="213"/>
      <c r="C140" s="14"/>
      <c r="D140" s="191" t="s">
        <v>519</v>
      </c>
      <c r="E140" s="214" t="s">
        <v>1</v>
      </c>
      <c r="F140" s="215" t="s">
        <v>534</v>
      </c>
      <c r="G140" s="14"/>
      <c r="H140" s="216">
        <v>4</v>
      </c>
      <c r="I140" s="217"/>
      <c r="J140" s="14"/>
      <c r="K140" s="14"/>
      <c r="L140" s="213"/>
      <c r="M140" s="218"/>
      <c r="N140" s="219"/>
      <c r="O140" s="219"/>
      <c r="P140" s="219"/>
      <c r="Q140" s="219"/>
      <c r="R140" s="219"/>
      <c r="S140" s="219"/>
      <c r="T140" s="220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14" t="s">
        <v>519</v>
      </c>
      <c r="AU140" s="214" t="s">
        <v>89</v>
      </c>
      <c r="AV140" s="14" t="s">
        <v>235</v>
      </c>
      <c r="AW140" s="14" t="s">
        <v>35</v>
      </c>
      <c r="AX140" s="14" t="s">
        <v>87</v>
      </c>
      <c r="AY140" s="214" t="s">
        <v>230</v>
      </c>
    </row>
    <row r="141" s="2" customFormat="1" ht="16.5" customHeight="1">
      <c r="A141" s="38"/>
      <c r="B141" s="177"/>
      <c r="C141" s="178" t="s">
        <v>241</v>
      </c>
      <c r="D141" s="178" t="s">
        <v>231</v>
      </c>
      <c r="E141" s="179" t="s">
        <v>3595</v>
      </c>
      <c r="F141" s="180" t="s">
        <v>3596</v>
      </c>
      <c r="G141" s="181" t="s">
        <v>514</v>
      </c>
      <c r="H141" s="182">
        <v>4</v>
      </c>
      <c r="I141" s="183"/>
      <c r="J141" s="184">
        <f>ROUND(I141*H141,2)</f>
        <v>0</v>
      </c>
      <c r="K141" s="180" t="s">
        <v>515</v>
      </c>
      <c r="L141" s="39"/>
      <c r="M141" s="185" t="s">
        <v>1</v>
      </c>
      <c r="N141" s="186" t="s">
        <v>44</v>
      </c>
      <c r="O141" s="77"/>
      <c r="P141" s="187">
        <f>O141*H141</f>
        <v>0</v>
      </c>
      <c r="Q141" s="187">
        <v>0</v>
      </c>
      <c r="R141" s="187">
        <f>Q141*H141</f>
        <v>0</v>
      </c>
      <c r="S141" s="187">
        <v>0.22</v>
      </c>
      <c r="T141" s="188">
        <f>S141*H141</f>
        <v>0.88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89" t="s">
        <v>235</v>
      </c>
      <c r="AT141" s="189" t="s">
        <v>231</v>
      </c>
      <c r="AU141" s="189" t="s">
        <v>89</v>
      </c>
      <c r="AY141" s="19" t="s">
        <v>230</v>
      </c>
      <c r="BE141" s="190">
        <f>IF(N141="základní",J141,0)</f>
        <v>0</v>
      </c>
      <c r="BF141" s="190">
        <f>IF(N141="snížená",J141,0)</f>
        <v>0</v>
      </c>
      <c r="BG141" s="190">
        <f>IF(N141="zákl. přenesená",J141,0)</f>
        <v>0</v>
      </c>
      <c r="BH141" s="190">
        <f>IF(N141="sníž. přenesená",J141,0)</f>
        <v>0</v>
      </c>
      <c r="BI141" s="190">
        <f>IF(N141="nulová",J141,0)</f>
        <v>0</v>
      </c>
      <c r="BJ141" s="19" t="s">
        <v>87</v>
      </c>
      <c r="BK141" s="190">
        <f>ROUND(I141*H141,2)</f>
        <v>0</v>
      </c>
      <c r="BL141" s="19" t="s">
        <v>235</v>
      </c>
      <c r="BM141" s="189" t="s">
        <v>4833</v>
      </c>
    </row>
    <row r="142" s="2" customFormat="1">
      <c r="A142" s="38"/>
      <c r="B142" s="39"/>
      <c r="C142" s="38"/>
      <c r="D142" s="191" t="s">
        <v>237</v>
      </c>
      <c r="E142" s="38"/>
      <c r="F142" s="192" t="s">
        <v>3598</v>
      </c>
      <c r="G142" s="38"/>
      <c r="H142" s="38"/>
      <c r="I142" s="193"/>
      <c r="J142" s="38"/>
      <c r="K142" s="38"/>
      <c r="L142" s="39"/>
      <c r="M142" s="194"/>
      <c r="N142" s="195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237</v>
      </c>
      <c r="AU142" s="19" t="s">
        <v>89</v>
      </c>
    </row>
    <row r="143" s="2" customFormat="1">
      <c r="A143" s="38"/>
      <c r="B143" s="39"/>
      <c r="C143" s="38"/>
      <c r="D143" s="199" t="s">
        <v>397</v>
      </c>
      <c r="E143" s="38"/>
      <c r="F143" s="200" t="s">
        <v>3599</v>
      </c>
      <c r="G143" s="38"/>
      <c r="H143" s="38"/>
      <c r="I143" s="193"/>
      <c r="J143" s="38"/>
      <c r="K143" s="38"/>
      <c r="L143" s="39"/>
      <c r="M143" s="194"/>
      <c r="N143" s="195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397</v>
      </c>
      <c r="AU143" s="19" t="s">
        <v>89</v>
      </c>
    </row>
    <row r="144" s="15" customFormat="1">
      <c r="A144" s="15"/>
      <c r="B144" s="221"/>
      <c r="C144" s="15"/>
      <c r="D144" s="191" t="s">
        <v>519</v>
      </c>
      <c r="E144" s="222" t="s">
        <v>1</v>
      </c>
      <c r="F144" s="223" t="s">
        <v>4831</v>
      </c>
      <c r="G144" s="15"/>
      <c r="H144" s="222" t="s">
        <v>1</v>
      </c>
      <c r="I144" s="224"/>
      <c r="J144" s="15"/>
      <c r="K144" s="15"/>
      <c r="L144" s="221"/>
      <c r="M144" s="225"/>
      <c r="N144" s="226"/>
      <c r="O144" s="226"/>
      <c r="P144" s="226"/>
      <c r="Q144" s="226"/>
      <c r="R144" s="226"/>
      <c r="S144" s="226"/>
      <c r="T144" s="227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22" t="s">
        <v>519</v>
      </c>
      <c r="AU144" s="222" t="s">
        <v>89</v>
      </c>
      <c r="AV144" s="15" t="s">
        <v>87</v>
      </c>
      <c r="AW144" s="15" t="s">
        <v>35</v>
      </c>
      <c r="AX144" s="15" t="s">
        <v>79</v>
      </c>
      <c r="AY144" s="222" t="s">
        <v>230</v>
      </c>
    </row>
    <row r="145" s="13" customFormat="1">
      <c r="A145" s="13"/>
      <c r="B145" s="205"/>
      <c r="C145" s="13"/>
      <c r="D145" s="191" t="s">
        <v>519</v>
      </c>
      <c r="E145" s="206" t="s">
        <v>1</v>
      </c>
      <c r="F145" s="207" t="s">
        <v>4832</v>
      </c>
      <c r="G145" s="13"/>
      <c r="H145" s="208">
        <v>4</v>
      </c>
      <c r="I145" s="209"/>
      <c r="J145" s="13"/>
      <c r="K145" s="13"/>
      <c r="L145" s="205"/>
      <c r="M145" s="210"/>
      <c r="N145" s="211"/>
      <c r="O145" s="211"/>
      <c r="P145" s="211"/>
      <c r="Q145" s="211"/>
      <c r="R145" s="211"/>
      <c r="S145" s="211"/>
      <c r="T145" s="21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06" t="s">
        <v>519</v>
      </c>
      <c r="AU145" s="206" t="s">
        <v>89</v>
      </c>
      <c r="AV145" s="13" t="s">
        <v>89</v>
      </c>
      <c r="AW145" s="13" t="s">
        <v>35</v>
      </c>
      <c r="AX145" s="13" t="s">
        <v>79</v>
      </c>
      <c r="AY145" s="206" t="s">
        <v>230</v>
      </c>
    </row>
    <row r="146" s="14" customFormat="1">
      <c r="A146" s="14"/>
      <c r="B146" s="213"/>
      <c r="C146" s="14"/>
      <c r="D146" s="191" t="s">
        <v>519</v>
      </c>
      <c r="E146" s="214" t="s">
        <v>1</v>
      </c>
      <c r="F146" s="215" t="s">
        <v>534</v>
      </c>
      <c r="G146" s="14"/>
      <c r="H146" s="216">
        <v>4</v>
      </c>
      <c r="I146" s="217"/>
      <c r="J146" s="14"/>
      <c r="K146" s="14"/>
      <c r="L146" s="213"/>
      <c r="M146" s="218"/>
      <c r="N146" s="219"/>
      <c r="O146" s="219"/>
      <c r="P146" s="219"/>
      <c r="Q146" s="219"/>
      <c r="R146" s="219"/>
      <c r="S146" s="219"/>
      <c r="T146" s="220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14" t="s">
        <v>519</v>
      </c>
      <c r="AU146" s="214" t="s">
        <v>89</v>
      </c>
      <c r="AV146" s="14" t="s">
        <v>235</v>
      </c>
      <c r="AW146" s="14" t="s">
        <v>35</v>
      </c>
      <c r="AX146" s="14" t="s">
        <v>87</v>
      </c>
      <c r="AY146" s="214" t="s">
        <v>230</v>
      </c>
    </row>
    <row r="147" s="2" customFormat="1" ht="16.5" customHeight="1">
      <c r="A147" s="38"/>
      <c r="B147" s="177"/>
      <c r="C147" s="178" t="s">
        <v>235</v>
      </c>
      <c r="D147" s="178" t="s">
        <v>231</v>
      </c>
      <c r="E147" s="179" t="s">
        <v>3600</v>
      </c>
      <c r="F147" s="180" t="s">
        <v>3601</v>
      </c>
      <c r="G147" s="181" t="s">
        <v>514</v>
      </c>
      <c r="H147" s="182">
        <v>24</v>
      </c>
      <c r="I147" s="183"/>
      <c r="J147" s="184">
        <f>ROUND(I147*H147,2)</f>
        <v>0</v>
      </c>
      <c r="K147" s="180" t="s">
        <v>515</v>
      </c>
      <c r="L147" s="39"/>
      <c r="M147" s="185" t="s">
        <v>1</v>
      </c>
      <c r="N147" s="186" t="s">
        <v>44</v>
      </c>
      <c r="O147" s="77"/>
      <c r="P147" s="187">
        <f>O147*H147</f>
        <v>0</v>
      </c>
      <c r="Q147" s="187">
        <v>1.0000000000000001E-05</v>
      </c>
      <c r="R147" s="187">
        <f>Q147*H147</f>
        <v>0.00024000000000000003</v>
      </c>
      <c r="S147" s="187">
        <v>0.11500000000000001</v>
      </c>
      <c r="T147" s="188">
        <f>S147*H147</f>
        <v>2.7600000000000002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89" t="s">
        <v>235</v>
      </c>
      <c r="AT147" s="189" t="s">
        <v>231</v>
      </c>
      <c r="AU147" s="189" t="s">
        <v>89</v>
      </c>
      <c r="AY147" s="19" t="s">
        <v>230</v>
      </c>
      <c r="BE147" s="190">
        <f>IF(N147="základní",J147,0)</f>
        <v>0</v>
      </c>
      <c r="BF147" s="190">
        <f>IF(N147="snížená",J147,0)</f>
        <v>0</v>
      </c>
      <c r="BG147" s="190">
        <f>IF(N147="zákl. přenesená",J147,0)</f>
        <v>0</v>
      </c>
      <c r="BH147" s="190">
        <f>IF(N147="sníž. přenesená",J147,0)</f>
        <v>0</v>
      </c>
      <c r="BI147" s="190">
        <f>IF(N147="nulová",J147,0)</f>
        <v>0</v>
      </c>
      <c r="BJ147" s="19" t="s">
        <v>87</v>
      </c>
      <c r="BK147" s="190">
        <f>ROUND(I147*H147,2)</f>
        <v>0</v>
      </c>
      <c r="BL147" s="19" t="s">
        <v>235</v>
      </c>
      <c r="BM147" s="189" t="s">
        <v>4834</v>
      </c>
    </row>
    <row r="148" s="2" customFormat="1">
      <c r="A148" s="38"/>
      <c r="B148" s="39"/>
      <c r="C148" s="38"/>
      <c r="D148" s="191" t="s">
        <v>237</v>
      </c>
      <c r="E148" s="38"/>
      <c r="F148" s="192" t="s">
        <v>3603</v>
      </c>
      <c r="G148" s="38"/>
      <c r="H148" s="38"/>
      <c r="I148" s="193"/>
      <c r="J148" s="38"/>
      <c r="K148" s="38"/>
      <c r="L148" s="39"/>
      <c r="M148" s="194"/>
      <c r="N148" s="195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237</v>
      </c>
      <c r="AU148" s="19" t="s">
        <v>89</v>
      </c>
    </row>
    <row r="149" s="2" customFormat="1">
      <c r="A149" s="38"/>
      <c r="B149" s="39"/>
      <c r="C149" s="38"/>
      <c r="D149" s="199" t="s">
        <v>397</v>
      </c>
      <c r="E149" s="38"/>
      <c r="F149" s="200" t="s">
        <v>3604</v>
      </c>
      <c r="G149" s="38"/>
      <c r="H149" s="38"/>
      <c r="I149" s="193"/>
      <c r="J149" s="38"/>
      <c r="K149" s="38"/>
      <c r="L149" s="39"/>
      <c r="M149" s="194"/>
      <c r="N149" s="195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397</v>
      </c>
      <c r="AU149" s="19" t="s">
        <v>89</v>
      </c>
    </row>
    <row r="150" s="15" customFormat="1">
      <c r="A150" s="15"/>
      <c r="B150" s="221"/>
      <c r="C150" s="15"/>
      <c r="D150" s="191" t="s">
        <v>519</v>
      </c>
      <c r="E150" s="222" t="s">
        <v>1</v>
      </c>
      <c r="F150" s="223" t="s">
        <v>4831</v>
      </c>
      <c r="G150" s="15"/>
      <c r="H150" s="222" t="s">
        <v>1</v>
      </c>
      <c r="I150" s="224"/>
      <c r="J150" s="15"/>
      <c r="K150" s="15"/>
      <c r="L150" s="221"/>
      <c r="M150" s="225"/>
      <c r="N150" s="226"/>
      <c r="O150" s="226"/>
      <c r="P150" s="226"/>
      <c r="Q150" s="226"/>
      <c r="R150" s="226"/>
      <c r="S150" s="226"/>
      <c r="T150" s="227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22" t="s">
        <v>519</v>
      </c>
      <c r="AU150" s="222" t="s">
        <v>89</v>
      </c>
      <c r="AV150" s="15" t="s">
        <v>87</v>
      </c>
      <c r="AW150" s="15" t="s">
        <v>35</v>
      </c>
      <c r="AX150" s="15" t="s">
        <v>79</v>
      </c>
      <c r="AY150" s="222" t="s">
        <v>230</v>
      </c>
    </row>
    <row r="151" s="13" customFormat="1">
      <c r="A151" s="13"/>
      <c r="B151" s="205"/>
      <c r="C151" s="13"/>
      <c r="D151" s="191" t="s">
        <v>519</v>
      </c>
      <c r="E151" s="206" t="s">
        <v>1</v>
      </c>
      <c r="F151" s="207" t="s">
        <v>4835</v>
      </c>
      <c r="G151" s="13"/>
      <c r="H151" s="208">
        <v>16</v>
      </c>
      <c r="I151" s="209"/>
      <c r="J151" s="13"/>
      <c r="K151" s="13"/>
      <c r="L151" s="205"/>
      <c r="M151" s="210"/>
      <c r="N151" s="211"/>
      <c r="O151" s="211"/>
      <c r="P151" s="211"/>
      <c r="Q151" s="211"/>
      <c r="R151" s="211"/>
      <c r="S151" s="211"/>
      <c r="T151" s="21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06" t="s">
        <v>519</v>
      </c>
      <c r="AU151" s="206" t="s">
        <v>89</v>
      </c>
      <c r="AV151" s="13" t="s">
        <v>89</v>
      </c>
      <c r="AW151" s="13" t="s">
        <v>35</v>
      </c>
      <c r="AX151" s="13" t="s">
        <v>79</v>
      </c>
      <c r="AY151" s="206" t="s">
        <v>230</v>
      </c>
    </row>
    <row r="152" s="13" customFormat="1">
      <c r="A152" s="13"/>
      <c r="B152" s="205"/>
      <c r="C152" s="13"/>
      <c r="D152" s="191" t="s">
        <v>519</v>
      </c>
      <c r="E152" s="206" t="s">
        <v>1</v>
      </c>
      <c r="F152" s="207" t="s">
        <v>4836</v>
      </c>
      <c r="G152" s="13"/>
      <c r="H152" s="208">
        <v>8</v>
      </c>
      <c r="I152" s="209"/>
      <c r="J152" s="13"/>
      <c r="K152" s="13"/>
      <c r="L152" s="205"/>
      <c r="M152" s="210"/>
      <c r="N152" s="211"/>
      <c r="O152" s="211"/>
      <c r="P152" s="211"/>
      <c r="Q152" s="211"/>
      <c r="R152" s="211"/>
      <c r="S152" s="211"/>
      <c r="T152" s="21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6" t="s">
        <v>519</v>
      </c>
      <c r="AU152" s="206" t="s">
        <v>89</v>
      </c>
      <c r="AV152" s="13" t="s">
        <v>89</v>
      </c>
      <c r="AW152" s="13" t="s">
        <v>35</v>
      </c>
      <c r="AX152" s="13" t="s">
        <v>79</v>
      </c>
      <c r="AY152" s="206" t="s">
        <v>230</v>
      </c>
    </row>
    <row r="153" s="14" customFormat="1">
      <c r="A153" s="14"/>
      <c r="B153" s="213"/>
      <c r="C153" s="14"/>
      <c r="D153" s="191" t="s">
        <v>519</v>
      </c>
      <c r="E153" s="214" t="s">
        <v>1</v>
      </c>
      <c r="F153" s="215" t="s">
        <v>534</v>
      </c>
      <c r="G153" s="14"/>
      <c r="H153" s="216">
        <v>24</v>
      </c>
      <c r="I153" s="217"/>
      <c r="J153" s="14"/>
      <c r="K153" s="14"/>
      <c r="L153" s="213"/>
      <c r="M153" s="218"/>
      <c r="N153" s="219"/>
      <c r="O153" s="219"/>
      <c r="P153" s="219"/>
      <c r="Q153" s="219"/>
      <c r="R153" s="219"/>
      <c r="S153" s="219"/>
      <c r="T153" s="22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14" t="s">
        <v>519</v>
      </c>
      <c r="AU153" s="214" t="s">
        <v>89</v>
      </c>
      <c r="AV153" s="14" t="s">
        <v>235</v>
      </c>
      <c r="AW153" s="14" t="s">
        <v>35</v>
      </c>
      <c r="AX153" s="14" t="s">
        <v>87</v>
      </c>
      <c r="AY153" s="214" t="s">
        <v>230</v>
      </c>
    </row>
    <row r="154" s="2" customFormat="1" ht="21.75" customHeight="1">
      <c r="A154" s="38"/>
      <c r="B154" s="177"/>
      <c r="C154" s="178" t="s">
        <v>248</v>
      </c>
      <c r="D154" s="178" t="s">
        <v>231</v>
      </c>
      <c r="E154" s="179" t="s">
        <v>3610</v>
      </c>
      <c r="F154" s="180" t="s">
        <v>3611</v>
      </c>
      <c r="G154" s="181" t="s">
        <v>578</v>
      </c>
      <c r="H154" s="182">
        <v>66.912000000000006</v>
      </c>
      <c r="I154" s="183"/>
      <c r="J154" s="184">
        <f>ROUND(I154*H154,2)</f>
        <v>0</v>
      </c>
      <c r="K154" s="180" t="s">
        <v>515</v>
      </c>
      <c r="L154" s="39"/>
      <c r="M154" s="185" t="s">
        <v>1</v>
      </c>
      <c r="N154" s="186" t="s">
        <v>44</v>
      </c>
      <c r="O154" s="77"/>
      <c r="P154" s="187">
        <f>O154*H154</f>
        <v>0</v>
      </c>
      <c r="Q154" s="187">
        <v>0</v>
      </c>
      <c r="R154" s="187">
        <f>Q154*H154</f>
        <v>0</v>
      </c>
      <c r="S154" s="187">
        <v>0</v>
      </c>
      <c r="T154" s="18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89" t="s">
        <v>235</v>
      </c>
      <c r="AT154" s="189" t="s">
        <v>231</v>
      </c>
      <c r="AU154" s="189" t="s">
        <v>89</v>
      </c>
      <c r="AY154" s="19" t="s">
        <v>230</v>
      </c>
      <c r="BE154" s="190">
        <f>IF(N154="základní",J154,0)</f>
        <v>0</v>
      </c>
      <c r="BF154" s="190">
        <f>IF(N154="snížená",J154,0)</f>
        <v>0</v>
      </c>
      <c r="BG154" s="190">
        <f>IF(N154="zákl. přenesená",J154,0)</f>
        <v>0</v>
      </c>
      <c r="BH154" s="190">
        <f>IF(N154="sníž. přenesená",J154,0)</f>
        <v>0</v>
      </c>
      <c r="BI154" s="190">
        <f>IF(N154="nulová",J154,0)</f>
        <v>0</v>
      </c>
      <c r="BJ154" s="19" t="s">
        <v>87</v>
      </c>
      <c r="BK154" s="190">
        <f>ROUND(I154*H154,2)</f>
        <v>0</v>
      </c>
      <c r="BL154" s="19" t="s">
        <v>235</v>
      </c>
      <c r="BM154" s="189" t="s">
        <v>4837</v>
      </c>
    </row>
    <row r="155" s="2" customFormat="1">
      <c r="A155" s="38"/>
      <c r="B155" s="39"/>
      <c r="C155" s="38"/>
      <c r="D155" s="191" t="s">
        <v>237</v>
      </c>
      <c r="E155" s="38"/>
      <c r="F155" s="192" t="s">
        <v>3613</v>
      </c>
      <c r="G155" s="38"/>
      <c r="H155" s="38"/>
      <c r="I155" s="193"/>
      <c r="J155" s="38"/>
      <c r="K155" s="38"/>
      <c r="L155" s="39"/>
      <c r="M155" s="194"/>
      <c r="N155" s="195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237</v>
      </c>
      <c r="AU155" s="19" t="s">
        <v>89</v>
      </c>
    </row>
    <row r="156" s="2" customFormat="1">
      <c r="A156" s="38"/>
      <c r="B156" s="39"/>
      <c r="C156" s="38"/>
      <c r="D156" s="199" t="s">
        <v>397</v>
      </c>
      <c r="E156" s="38"/>
      <c r="F156" s="200" t="s">
        <v>3614</v>
      </c>
      <c r="G156" s="38"/>
      <c r="H156" s="38"/>
      <c r="I156" s="193"/>
      <c r="J156" s="38"/>
      <c r="K156" s="38"/>
      <c r="L156" s="39"/>
      <c r="M156" s="194"/>
      <c r="N156" s="195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397</v>
      </c>
      <c r="AU156" s="19" t="s">
        <v>89</v>
      </c>
    </row>
    <row r="157" s="15" customFormat="1">
      <c r="A157" s="15"/>
      <c r="B157" s="221"/>
      <c r="C157" s="15"/>
      <c r="D157" s="191" t="s">
        <v>519</v>
      </c>
      <c r="E157" s="222" t="s">
        <v>1</v>
      </c>
      <c r="F157" s="223" t="s">
        <v>3767</v>
      </c>
      <c r="G157" s="15"/>
      <c r="H157" s="222" t="s">
        <v>1</v>
      </c>
      <c r="I157" s="224"/>
      <c r="J157" s="15"/>
      <c r="K157" s="15"/>
      <c r="L157" s="221"/>
      <c r="M157" s="225"/>
      <c r="N157" s="226"/>
      <c r="O157" s="226"/>
      <c r="P157" s="226"/>
      <c r="Q157" s="226"/>
      <c r="R157" s="226"/>
      <c r="S157" s="226"/>
      <c r="T157" s="22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22" t="s">
        <v>519</v>
      </c>
      <c r="AU157" s="222" t="s">
        <v>89</v>
      </c>
      <c r="AV157" s="15" t="s">
        <v>87</v>
      </c>
      <c r="AW157" s="15" t="s">
        <v>35</v>
      </c>
      <c r="AX157" s="15" t="s">
        <v>79</v>
      </c>
      <c r="AY157" s="222" t="s">
        <v>230</v>
      </c>
    </row>
    <row r="158" s="13" customFormat="1">
      <c r="A158" s="13"/>
      <c r="B158" s="205"/>
      <c r="C158" s="13"/>
      <c r="D158" s="191" t="s">
        <v>519</v>
      </c>
      <c r="E158" s="206" t="s">
        <v>1</v>
      </c>
      <c r="F158" s="207" t="s">
        <v>4838</v>
      </c>
      <c r="G158" s="13"/>
      <c r="H158" s="208">
        <v>83.640000000000001</v>
      </c>
      <c r="I158" s="209"/>
      <c r="J158" s="13"/>
      <c r="K158" s="13"/>
      <c r="L158" s="205"/>
      <c r="M158" s="210"/>
      <c r="N158" s="211"/>
      <c r="O158" s="211"/>
      <c r="P158" s="211"/>
      <c r="Q158" s="211"/>
      <c r="R158" s="211"/>
      <c r="S158" s="211"/>
      <c r="T158" s="21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06" t="s">
        <v>519</v>
      </c>
      <c r="AU158" s="206" t="s">
        <v>89</v>
      </c>
      <c r="AV158" s="13" t="s">
        <v>89</v>
      </c>
      <c r="AW158" s="13" t="s">
        <v>35</v>
      </c>
      <c r="AX158" s="13" t="s">
        <v>79</v>
      </c>
      <c r="AY158" s="206" t="s">
        <v>230</v>
      </c>
    </row>
    <row r="159" s="14" customFormat="1">
      <c r="A159" s="14"/>
      <c r="B159" s="213"/>
      <c r="C159" s="14"/>
      <c r="D159" s="191" t="s">
        <v>519</v>
      </c>
      <c r="E159" s="214" t="s">
        <v>1</v>
      </c>
      <c r="F159" s="215" t="s">
        <v>534</v>
      </c>
      <c r="G159" s="14"/>
      <c r="H159" s="216">
        <v>83.640000000000001</v>
      </c>
      <c r="I159" s="217"/>
      <c r="J159" s="14"/>
      <c r="K159" s="14"/>
      <c r="L159" s="213"/>
      <c r="M159" s="218"/>
      <c r="N159" s="219"/>
      <c r="O159" s="219"/>
      <c r="P159" s="219"/>
      <c r="Q159" s="219"/>
      <c r="R159" s="219"/>
      <c r="S159" s="219"/>
      <c r="T159" s="220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14" t="s">
        <v>519</v>
      </c>
      <c r="AU159" s="214" t="s">
        <v>89</v>
      </c>
      <c r="AV159" s="14" t="s">
        <v>235</v>
      </c>
      <c r="AW159" s="14" t="s">
        <v>35</v>
      </c>
      <c r="AX159" s="14" t="s">
        <v>79</v>
      </c>
      <c r="AY159" s="214" t="s">
        <v>230</v>
      </c>
    </row>
    <row r="160" s="13" customFormat="1">
      <c r="A160" s="13"/>
      <c r="B160" s="205"/>
      <c r="C160" s="13"/>
      <c r="D160" s="191" t="s">
        <v>519</v>
      </c>
      <c r="E160" s="206" t="s">
        <v>1</v>
      </c>
      <c r="F160" s="207" t="s">
        <v>4839</v>
      </c>
      <c r="G160" s="13"/>
      <c r="H160" s="208">
        <v>66.912000000000006</v>
      </c>
      <c r="I160" s="209"/>
      <c r="J160" s="13"/>
      <c r="K160" s="13"/>
      <c r="L160" s="205"/>
      <c r="M160" s="210"/>
      <c r="N160" s="211"/>
      <c r="O160" s="211"/>
      <c r="P160" s="211"/>
      <c r="Q160" s="211"/>
      <c r="R160" s="211"/>
      <c r="S160" s="211"/>
      <c r="T160" s="21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06" t="s">
        <v>519</v>
      </c>
      <c r="AU160" s="206" t="s">
        <v>89</v>
      </c>
      <c r="AV160" s="13" t="s">
        <v>89</v>
      </c>
      <c r="AW160" s="13" t="s">
        <v>35</v>
      </c>
      <c r="AX160" s="13" t="s">
        <v>79</v>
      </c>
      <c r="AY160" s="206" t="s">
        <v>230</v>
      </c>
    </row>
    <row r="161" s="14" customFormat="1">
      <c r="A161" s="14"/>
      <c r="B161" s="213"/>
      <c r="C161" s="14"/>
      <c r="D161" s="191" t="s">
        <v>519</v>
      </c>
      <c r="E161" s="214" t="s">
        <v>1</v>
      </c>
      <c r="F161" s="215" t="s">
        <v>534</v>
      </c>
      <c r="G161" s="14"/>
      <c r="H161" s="216">
        <v>66.912000000000006</v>
      </c>
      <c r="I161" s="217"/>
      <c r="J161" s="14"/>
      <c r="K161" s="14"/>
      <c r="L161" s="213"/>
      <c r="M161" s="218"/>
      <c r="N161" s="219"/>
      <c r="O161" s="219"/>
      <c r="P161" s="219"/>
      <c r="Q161" s="219"/>
      <c r="R161" s="219"/>
      <c r="S161" s="219"/>
      <c r="T161" s="22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14" t="s">
        <v>519</v>
      </c>
      <c r="AU161" s="214" t="s">
        <v>89</v>
      </c>
      <c r="AV161" s="14" t="s">
        <v>235</v>
      </c>
      <c r="AW161" s="14" t="s">
        <v>35</v>
      </c>
      <c r="AX161" s="14" t="s">
        <v>87</v>
      </c>
      <c r="AY161" s="214" t="s">
        <v>230</v>
      </c>
    </row>
    <row r="162" s="2" customFormat="1" ht="21.75" customHeight="1">
      <c r="A162" s="38"/>
      <c r="B162" s="177"/>
      <c r="C162" s="178" t="s">
        <v>252</v>
      </c>
      <c r="D162" s="178" t="s">
        <v>231</v>
      </c>
      <c r="E162" s="179" t="s">
        <v>3623</v>
      </c>
      <c r="F162" s="180" t="s">
        <v>3624</v>
      </c>
      <c r="G162" s="181" t="s">
        <v>578</v>
      </c>
      <c r="H162" s="182">
        <v>6.2729999999999997</v>
      </c>
      <c r="I162" s="183"/>
      <c r="J162" s="184">
        <f>ROUND(I162*H162,2)</f>
        <v>0</v>
      </c>
      <c r="K162" s="180" t="s">
        <v>515</v>
      </c>
      <c r="L162" s="39"/>
      <c r="M162" s="185" t="s">
        <v>1</v>
      </c>
      <c r="N162" s="186" t="s">
        <v>44</v>
      </c>
      <c r="O162" s="77"/>
      <c r="P162" s="187">
        <f>O162*H162</f>
        <v>0</v>
      </c>
      <c r="Q162" s="187">
        <v>0</v>
      </c>
      <c r="R162" s="187">
        <f>Q162*H162</f>
        <v>0</v>
      </c>
      <c r="S162" s="187">
        <v>0</v>
      </c>
      <c r="T162" s="18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89" t="s">
        <v>235</v>
      </c>
      <c r="AT162" s="189" t="s">
        <v>231</v>
      </c>
      <c r="AU162" s="189" t="s">
        <v>89</v>
      </c>
      <c r="AY162" s="19" t="s">
        <v>230</v>
      </c>
      <c r="BE162" s="190">
        <f>IF(N162="základní",J162,0)</f>
        <v>0</v>
      </c>
      <c r="BF162" s="190">
        <f>IF(N162="snížená",J162,0)</f>
        <v>0</v>
      </c>
      <c r="BG162" s="190">
        <f>IF(N162="zákl. přenesená",J162,0)</f>
        <v>0</v>
      </c>
      <c r="BH162" s="190">
        <f>IF(N162="sníž. přenesená",J162,0)</f>
        <v>0</v>
      </c>
      <c r="BI162" s="190">
        <f>IF(N162="nulová",J162,0)</f>
        <v>0</v>
      </c>
      <c r="BJ162" s="19" t="s">
        <v>87</v>
      </c>
      <c r="BK162" s="190">
        <f>ROUND(I162*H162,2)</f>
        <v>0</v>
      </c>
      <c r="BL162" s="19" t="s">
        <v>235</v>
      </c>
      <c r="BM162" s="189" t="s">
        <v>4840</v>
      </c>
    </row>
    <row r="163" s="2" customFormat="1">
      <c r="A163" s="38"/>
      <c r="B163" s="39"/>
      <c r="C163" s="38"/>
      <c r="D163" s="191" t="s">
        <v>237</v>
      </c>
      <c r="E163" s="38"/>
      <c r="F163" s="192" t="s">
        <v>3626</v>
      </c>
      <c r="G163" s="38"/>
      <c r="H163" s="38"/>
      <c r="I163" s="193"/>
      <c r="J163" s="38"/>
      <c r="K163" s="38"/>
      <c r="L163" s="39"/>
      <c r="M163" s="194"/>
      <c r="N163" s="195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237</v>
      </c>
      <c r="AU163" s="19" t="s">
        <v>89</v>
      </c>
    </row>
    <row r="164" s="2" customFormat="1">
      <c r="A164" s="38"/>
      <c r="B164" s="39"/>
      <c r="C164" s="38"/>
      <c r="D164" s="199" t="s">
        <v>397</v>
      </c>
      <c r="E164" s="38"/>
      <c r="F164" s="200" t="s">
        <v>3627</v>
      </c>
      <c r="G164" s="38"/>
      <c r="H164" s="38"/>
      <c r="I164" s="193"/>
      <c r="J164" s="38"/>
      <c r="K164" s="38"/>
      <c r="L164" s="39"/>
      <c r="M164" s="194"/>
      <c r="N164" s="195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397</v>
      </c>
      <c r="AU164" s="19" t="s">
        <v>89</v>
      </c>
    </row>
    <row r="165" s="15" customFormat="1">
      <c r="A165" s="15"/>
      <c r="B165" s="221"/>
      <c r="C165" s="15"/>
      <c r="D165" s="191" t="s">
        <v>519</v>
      </c>
      <c r="E165" s="222" t="s">
        <v>1</v>
      </c>
      <c r="F165" s="223" t="s">
        <v>3767</v>
      </c>
      <c r="G165" s="15"/>
      <c r="H165" s="222" t="s">
        <v>1</v>
      </c>
      <c r="I165" s="224"/>
      <c r="J165" s="15"/>
      <c r="K165" s="15"/>
      <c r="L165" s="221"/>
      <c r="M165" s="225"/>
      <c r="N165" s="226"/>
      <c r="O165" s="226"/>
      <c r="P165" s="226"/>
      <c r="Q165" s="226"/>
      <c r="R165" s="226"/>
      <c r="S165" s="226"/>
      <c r="T165" s="227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22" t="s">
        <v>519</v>
      </c>
      <c r="AU165" s="222" t="s">
        <v>89</v>
      </c>
      <c r="AV165" s="15" t="s">
        <v>87</v>
      </c>
      <c r="AW165" s="15" t="s">
        <v>35</v>
      </c>
      <c r="AX165" s="15" t="s">
        <v>79</v>
      </c>
      <c r="AY165" s="222" t="s">
        <v>230</v>
      </c>
    </row>
    <row r="166" s="13" customFormat="1">
      <c r="A166" s="13"/>
      <c r="B166" s="205"/>
      <c r="C166" s="13"/>
      <c r="D166" s="191" t="s">
        <v>519</v>
      </c>
      <c r="E166" s="206" t="s">
        <v>1</v>
      </c>
      <c r="F166" s="207" t="s">
        <v>4838</v>
      </c>
      <c r="G166" s="13"/>
      <c r="H166" s="208">
        <v>83.640000000000001</v>
      </c>
      <c r="I166" s="209"/>
      <c r="J166" s="13"/>
      <c r="K166" s="13"/>
      <c r="L166" s="205"/>
      <c r="M166" s="210"/>
      <c r="N166" s="211"/>
      <c r="O166" s="211"/>
      <c r="P166" s="211"/>
      <c r="Q166" s="211"/>
      <c r="R166" s="211"/>
      <c r="S166" s="211"/>
      <c r="T166" s="21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06" t="s">
        <v>519</v>
      </c>
      <c r="AU166" s="206" t="s">
        <v>89</v>
      </c>
      <c r="AV166" s="13" t="s">
        <v>89</v>
      </c>
      <c r="AW166" s="13" t="s">
        <v>35</v>
      </c>
      <c r="AX166" s="13" t="s">
        <v>79</v>
      </c>
      <c r="AY166" s="206" t="s">
        <v>230</v>
      </c>
    </row>
    <row r="167" s="14" customFormat="1">
      <c r="A167" s="14"/>
      <c r="B167" s="213"/>
      <c r="C167" s="14"/>
      <c r="D167" s="191" t="s">
        <v>519</v>
      </c>
      <c r="E167" s="214" t="s">
        <v>1</v>
      </c>
      <c r="F167" s="215" t="s">
        <v>534</v>
      </c>
      <c r="G167" s="14"/>
      <c r="H167" s="216">
        <v>83.640000000000001</v>
      </c>
      <c r="I167" s="217"/>
      <c r="J167" s="14"/>
      <c r="K167" s="14"/>
      <c r="L167" s="213"/>
      <c r="M167" s="218"/>
      <c r="N167" s="219"/>
      <c r="O167" s="219"/>
      <c r="P167" s="219"/>
      <c r="Q167" s="219"/>
      <c r="R167" s="219"/>
      <c r="S167" s="219"/>
      <c r="T167" s="220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14" t="s">
        <v>519</v>
      </c>
      <c r="AU167" s="214" t="s">
        <v>89</v>
      </c>
      <c r="AV167" s="14" t="s">
        <v>235</v>
      </c>
      <c r="AW167" s="14" t="s">
        <v>35</v>
      </c>
      <c r="AX167" s="14" t="s">
        <v>79</v>
      </c>
      <c r="AY167" s="214" t="s">
        <v>230</v>
      </c>
    </row>
    <row r="168" s="13" customFormat="1">
      <c r="A168" s="13"/>
      <c r="B168" s="205"/>
      <c r="C168" s="13"/>
      <c r="D168" s="191" t="s">
        <v>519</v>
      </c>
      <c r="E168" s="206" t="s">
        <v>1</v>
      </c>
      <c r="F168" s="207" t="s">
        <v>4841</v>
      </c>
      <c r="G168" s="13"/>
      <c r="H168" s="208">
        <v>6.2729999999999997</v>
      </c>
      <c r="I168" s="209"/>
      <c r="J168" s="13"/>
      <c r="K168" s="13"/>
      <c r="L168" s="205"/>
      <c r="M168" s="210"/>
      <c r="N168" s="211"/>
      <c r="O168" s="211"/>
      <c r="P168" s="211"/>
      <c r="Q168" s="211"/>
      <c r="R168" s="211"/>
      <c r="S168" s="211"/>
      <c r="T168" s="21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06" t="s">
        <v>519</v>
      </c>
      <c r="AU168" s="206" t="s">
        <v>89</v>
      </c>
      <c r="AV168" s="13" t="s">
        <v>89</v>
      </c>
      <c r="AW168" s="13" t="s">
        <v>35</v>
      </c>
      <c r="AX168" s="13" t="s">
        <v>79</v>
      </c>
      <c r="AY168" s="206" t="s">
        <v>230</v>
      </c>
    </row>
    <row r="169" s="14" customFormat="1">
      <c r="A169" s="14"/>
      <c r="B169" s="213"/>
      <c r="C169" s="14"/>
      <c r="D169" s="191" t="s">
        <v>519</v>
      </c>
      <c r="E169" s="214" t="s">
        <v>1</v>
      </c>
      <c r="F169" s="215" t="s">
        <v>534</v>
      </c>
      <c r="G169" s="14"/>
      <c r="H169" s="216">
        <v>6.2729999999999997</v>
      </c>
      <c r="I169" s="217"/>
      <c r="J169" s="14"/>
      <c r="K169" s="14"/>
      <c r="L169" s="213"/>
      <c r="M169" s="218"/>
      <c r="N169" s="219"/>
      <c r="O169" s="219"/>
      <c r="P169" s="219"/>
      <c r="Q169" s="219"/>
      <c r="R169" s="219"/>
      <c r="S169" s="219"/>
      <c r="T169" s="220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14" t="s">
        <v>519</v>
      </c>
      <c r="AU169" s="214" t="s">
        <v>89</v>
      </c>
      <c r="AV169" s="14" t="s">
        <v>235</v>
      </c>
      <c r="AW169" s="14" t="s">
        <v>35</v>
      </c>
      <c r="AX169" s="14" t="s">
        <v>87</v>
      </c>
      <c r="AY169" s="214" t="s">
        <v>230</v>
      </c>
    </row>
    <row r="170" s="2" customFormat="1" ht="21.75" customHeight="1">
      <c r="A170" s="38"/>
      <c r="B170" s="177"/>
      <c r="C170" s="178" t="s">
        <v>256</v>
      </c>
      <c r="D170" s="178" t="s">
        <v>231</v>
      </c>
      <c r="E170" s="179" t="s">
        <v>3631</v>
      </c>
      <c r="F170" s="180" t="s">
        <v>3632</v>
      </c>
      <c r="G170" s="181" t="s">
        <v>578</v>
      </c>
      <c r="H170" s="182">
        <v>6.2729999999999997</v>
      </c>
      <c r="I170" s="183"/>
      <c r="J170" s="184">
        <f>ROUND(I170*H170,2)</f>
        <v>0</v>
      </c>
      <c r="K170" s="180" t="s">
        <v>515</v>
      </c>
      <c r="L170" s="39"/>
      <c r="M170" s="185" t="s">
        <v>1</v>
      </c>
      <c r="N170" s="186" t="s">
        <v>44</v>
      </c>
      <c r="O170" s="77"/>
      <c r="P170" s="187">
        <f>O170*H170</f>
        <v>0</v>
      </c>
      <c r="Q170" s="187">
        <v>0</v>
      </c>
      <c r="R170" s="187">
        <f>Q170*H170</f>
        <v>0</v>
      </c>
      <c r="S170" s="187">
        <v>0</v>
      </c>
      <c r="T170" s="18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89" t="s">
        <v>235</v>
      </c>
      <c r="AT170" s="189" t="s">
        <v>231</v>
      </c>
      <c r="AU170" s="189" t="s">
        <v>89</v>
      </c>
      <c r="AY170" s="19" t="s">
        <v>230</v>
      </c>
      <c r="BE170" s="190">
        <f>IF(N170="základní",J170,0)</f>
        <v>0</v>
      </c>
      <c r="BF170" s="190">
        <f>IF(N170="snížená",J170,0)</f>
        <v>0</v>
      </c>
      <c r="BG170" s="190">
        <f>IF(N170="zákl. přenesená",J170,0)</f>
        <v>0</v>
      </c>
      <c r="BH170" s="190">
        <f>IF(N170="sníž. přenesená",J170,0)</f>
        <v>0</v>
      </c>
      <c r="BI170" s="190">
        <f>IF(N170="nulová",J170,0)</f>
        <v>0</v>
      </c>
      <c r="BJ170" s="19" t="s">
        <v>87</v>
      </c>
      <c r="BK170" s="190">
        <f>ROUND(I170*H170,2)</f>
        <v>0</v>
      </c>
      <c r="BL170" s="19" t="s">
        <v>235</v>
      </c>
      <c r="BM170" s="189" t="s">
        <v>4842</v>
      </c>
    </row>
    <row r="171" s="2" customFormat="1">
      <c r="A171" s="38"/>
      <c r="B171" s="39"/>
      <c r="C171" s="38"/>
      <c r="D171" s="191" t="s">
        <v>237</v>
      </c>
      <c r="E171" s="38"/>
      <c r="F171" s="192" t="s">
        <v>3634</v>
      </c>
      <c r="G171" s="38"/>
      <c r="H171" s="38"/>
      <c r="I171" s="193"/>
      <c r="J171" s="38"/>
      <c r="K171" s="38"/>
      <c r="L171" s="39"/>
      <c r="M171" s="194"/>
      <c r="N171" s="195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237</v>
      </c>
      <c r="AU171" s="19" t="s">
        <v>89</v>
      </c>
    </row>
    <row r="172" s="2" customFormat="1">
      <c r="A172" s="38"/>
      <c r="B172" s="39"/>
      <c r="C172" s="38"/>
      <c r="D172" s="199" t="s">
        <v>397</v>
      </c>
      <c r="E172" s="38"/>
      <c r="F172" s="200" t="s">
        <v>3635</v>
      </c>
      <c r="G172" s="38"/>
      <c r="H172" s="38"/>
      <c r="I172" s="193"/>
      <c r="J172" s="38"/>
      <c r="K172" s="38"/>
      <c r="L172" s="39"/>
      <c r="M172" s="194"/>
      <c r="N172" s="195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397</v>
      </c>
      <c r="AU172" s="19" t="s">
        <v>89</v>
      </c>
    </row>
    <row r="173" s="15" customFormat="1">
      <c r="A173" s="15"/>
      <c r="B173" s="221"/>
      <c r="C173" s="15"/>
      <c r="D173" s="191" t="s">
        <v>519</v>
      </c>
      <c r="E173" s="222" t="s">
        <v>1</v>
      </c>
      <c r="F173" s="223" t="s">
        <v>3767</v>
      </c>
      <c r="G173" s="15"/>
      <c r="H173" s="222" t="s">
        <v>1</v>
      </c>
      <c r="I173" s="224"/>
      <c r="J173" s="15"/>
      <c r="K173" s="15"/>
      <c r="L173" s="221"/>
      <c r="M173" s="225"/>
      <c r="N173" s="226"/>
      <c r="O173" s="226"/>
      <c r="P173" s="226"/>
      <c r="Q173" s="226"/>
      <c r="R173" s="226"/>
      <c r="S173" s="226"/>
      <c r="T173" s="22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22" t="s">
        <v>519</v>
      </c>
      <c r="AU173" s="222" t="s">
        <v>89</v>
      </c>
      <c r="AV173" s="15" t="s">
        <v>87</v>
      </c>
      <c r="AW173" s="15" t="s">
        <v>35</v>
      </c>
      <c r="AX173" s="15" t="s">
        <v>79</v>
      </c>
      <c r="AY173" s="222" t="s">
        <v>230</v>
      </c>
    </row>
    <row r="174" s="13" customFormat="1">
      <c r="A174" s="13"/>
      <c r="B174" s="205"/>
      <c r="C174" s="13"/>
      <c r="D174" s="191" t="s">
        <v>519</v>
      </c>
      <c r="E174" s="206" t="s">
        <v>1</v>
      </c>
      <c r="F174" s="207" t="s">
        <v>4838</v>
      </c>
      <c r="G174" s="13"/>
      <c r="H174" s="208">
        <v>83.640000000000001</v>
      </c>
      <c r="I174" s="209"/>
      <c r="J174" s="13"/>
      <c r="K174" s="13"/>
      <c r="L174" s="205"/>
      <c r="M174" s="210"/>
      <c r="N174" s="211"/>
      <c r="O174" s="211"/>
      <c r="P174" s="211"/>
      <c r="Q174" s="211"/>
      <c r="R174" s="211"/>
      <c r="S174" s="211"/>
      <c r="T174" s="21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06" t="s">
        <v>519</v>
      </c>
      <c r="AU174" s="206" t="s">
        <v>89</v>
      </c>
      <c r="AV174" s="13" t="s">
        <v>89</v>
      </c>
      <c r="AW174" s="13" t="s">
        <v>35</v>
      </c>
      <c r="AX174" s="13" t="s">
        <v>79</v>
      </c>
      <c r="AY174" s="206" t="s">
        <v>230</v>
      </c>
    </row>
    <row r="175" s="14" customFormat="1">
      <c r="A175" s="14"/>
      <c r="B175" s="213"/>
      <c r="C175" s="14"/>
      <c r="D175" s="191" t="s">
        <v>519</v>
      </c>
      <c r="E175" s="214" t="s">
        <v>1</v>
      </c>
      <c r="F175" s="215" t="s">
        <v>534</v>
      </c>
      <c r="G175" s="14"/>
      <c r="H175" s="216">
        <v>83.640000000000001</v>
      </c>
      <c r="I175" s="217"/>
      <c r="J175" s="14"/>
      <c r="K175" s="14"/>
      <c r="L175" s="213"/>
      <c r="M175" s="218"/>
      <c r="N175" s="219"/>
      <c r="O175" s="219"/>
      <c r="P175" s="219"/>
      <c r="Q175" s="219"/>
      <c r="R175" s="219"/>
      <c r="S175" s="219"/>
      <c r="T175" s="220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14" t="s">
        <v>519</v>
      </c>
      <c r="AU175" s="214" t="s">
        <v>89</v>
      </c>
      <c r="AV175" s="14" t="s">
        <v>235</v>
      </c>
      <c r="AW175" s="14" t="s">
        <v>35</v>
      </c>
      <c r="AX175" s="14" t="s">
        <v>79</v>
      </c>
      <c r="AY175" s="214" t="s">
        <v>230</v>
      </c>
    </row>
    <row r="176" s="13" customFormat="1">
      <c r="A176" s="13"/>
      <c r="B176" s="205"/>
      <c r="C176" s="13"/>
      <c r="D176" s="191" t="s">
        <v>519</v>
      </c>
      <c r="E176" s="206" t="s">
        <v>1</v>
      </c>
      <c r="F176" s="207" t="s">
        <v>4841</v>
      </c>
      <c r="G176" s="13"/>
      <c r="H176" s="208">
        <v>6.2729999999999997</v>
      </c>
      <c r="I176" s="209"/>
      <c r="J176" s="13"/>
      <c r="K176" s="13"/>
      <c r="L176" s="205"/>
      <c r="M176" s="210"/>
      <c r="N176" s="211"/>
      <c r="O176" s="211"/>
      <c r="P176" s="211"/>
      <c r="Q176" s="211"/>
      <c r="R176" s="211"/>
      <c r="S176" s="211"/>
      <c r="T176" s="21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06" t="s">
        <v>519</v>
      </c>
      <c r="AU176" s="206" t="s">
        <v>89</v>
      </c>
      <c r="AV176" s="13" t="s">
        <v>89</v>
      </c>
      <c r="AW176" s="13" t="s">
        <v>35</v>
      </c>
      <c r="AX176" s="13" t="s">
        <v>79</v>
      </c>
      <c r="AY176" s="206" t="s">
        <v>230</v>
      </c>
    </row>
    <row r="177" s="14" customFormat="1">
      <c r="A177" s="14"/>
      <c r="B177" s="213"/>
      <c r="C177" s="14"/>
      <c r="D177" s="191" t="s">
        <v>519</v>
      </c>
      <c r="E177" s="214" t="s">
        <v>1</v>
      </c>
      <c r="F177" s="215" t="s">
        <v>534</v>
      </c>
      <c r="G177" s="14"/>
      <c r="H177" s="216">
        <v>6.2729999999999997</v>
      </c>
      <c r="I177" s="217"/>
      <c r="J177" s="14"/>
      <c r="K177" s="14"/>
      <c r="L177" s="213"/>
      <c r="M177" s="218"/>
      <c r="N177" s="219"/>
      <c r="O177" s="219"/>
      <c r="P177" s="219"/>
      <c r="Q177" s="219"/>
      <c r="R177" s="219"/>
      <c r="S177" s="219"/>
      <c r="T177" s="220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14" t="s">
        <v>519</v>
      </c>
      <c r="AU177" s="214" t="s">
        <v>89</v>
      </c>
      <c r="AV177" s="14" t="s">
        <v>235</v>
      </c>
      <c r="AW177" s="14" t="s">
        <v>35</v>
      </c>
      <c r="AX177" s="14" t="s">
        <v>87</v>
      </c>
      <c r="AY177" s="214" t="s">
        <v>230</v>
      </c>
    </row>
    <row r="178" s="2" customFormat="1" ht="21.75" customHeight="1">
      <c r="A178" s="38"/>
      <c r="B178" s="177"/>
      <c r="C178" s="178" t="s">
        <v>260</v>
      </c>
      <c r="D178" s="178" t="s">
        <v>231</v>
      </c>
      <c r="E178" s="179" t="s">
        <v>3637</v>
      </c>
      <c r="F178" s="180" t="s">
        <v>3638</v>
      </c>
      <c r="G178" s="181" t="s">
        <v>578</v>
      </c>
      <c r="H178" s="182">
        <v>4.1820000000000004</v>
      </c>
      <c r="I178" s="183"/>
      <c r="J178" s="184">
        <f>ROUND(I178*H178,2)</f>
        <v>0</v>
      </c>
      <c r="K178" s="180" t="s">
        <v>515</v>
      </c>
      <c r="L178" s="39"/>
      <c r="M178" s="185" t="s">
        <v>1</v>
      </c>
      <c r="N178" s="186" t="s">
        <v>44</v>
      </c>
      <c r="O178" s="77"/>
      <c r="P178" s="187">
        <f>O178*H178</f>
        <v>0</v>
      </c>
      <c r="Q178" s="187">
        <v>0</v>
      </c>
      <c r="R178" s="187">
        <f>Q178*H178</f>
        <v>0</v>
      </c>
      <c r="S178" s="187">
        <v>0</v>
      </c>
      <c r="T178" s="18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89" t="s">
        <v>235</v>
      </c>
      <c r="AT178" s="189" t="s">
        <v>231</v>
      </c>
      <c r="AU178" s="189" t="s">
        <v>89</v>
      </c>
      <c r="AY178" s="19" t="s">
        <v>230</v>
      </c>
      <c r="BE178" s="190">
        <f>IF(N178="základní",J178,0)</f>
        <v>0</v>
      </c>
      <c r="BF178" s="190">
        <f>IF(N178="snížená",J178,0)</f>
        <v>0</v>
      </c>
      <c r="BG178" s="190">
        <f>IF(N178="zákl. přenesená",J178,0)</f>
        <v>0</v>
      </c>
      <c r="BH178" s="190">
        <f>IF(N178="sníž. přenesená",J178,0)</f>
        <v>0</v>
      </c>
      <c r="BI178" s="190">
        <f>IF(N178="nulová",J178,0)</f>
        <v>0</v>
      </c>
      <c r="BJ178" s="19" t="s">
        <v>87</v>
      </c>
      <c r="BK178" s="190">
        <f>ROUND(I178*H178,2)</f>
        <v>0</v>
      </c>
      <c r="BL178" s="19" t="s">
        <v>235</v>
      </c>
      <c r="BM178" s="189" t="s">
        <v>4843</v>
      </c>
    </row>
    <row r="179" s="2" customFormat="1">
      <c r="A179" s="38"/>
      <c r="B179" s="39"/>
      <c r="C179" s="38"/>
      <c r="D179" s="191" t="s">
        <v>237</v>
      </c>
      <c r="E179" s="38"/>
      <c r="F179" s="192" t="s">
        <v>3640</v>
      </c>
      <c r="G179" s="38"/>
      <c r="H179" s="38"/>
      <c r="I179" s="193"/>
      <c r="J179" s="38"/>
      <c r="K179" s="38"/>
      <c r="L179" s="39"/>
      <c r="M179" s="194"/>
      <c r="N179" s="195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237</v>
      </c>
      <c r="AU179" s="19" t="s">
        <v>89</v>
      </c>
    </row>
    <row r="180" s="2" customFormat="1">
      <c r="A180" s="38"/>
      <c r="B180" s="39"/>
      <c r="C180" s="38"/>
      <c r="D180" s="199" t="s">
        <v>397</v>
      </c>
      <c r="E180" s="38"/>
      <c r="F180" s="200" t="s">
        <v>3641</v>
      </c>
      <c r="G180" s="38"/>
      <c r="H180" s="38"/>
      <c r="I180" s="193"/>
      <c r="J180" s="38"/>
      <c r="K180" s="38"/>
      <c r="L180" s="39"/>
      <c r="M180" s="194"/>
      <c r="N180" s="195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397</v>
      </c>
      <c r="AU180" s="19" t="s">
        <v>89</v>
      </c>
    </row>
    <row r="181" s="15" customFormat="1">
      <c r="A181" s="15"/>
      <c r="B181" s="221"/>
      <c r="C181" s="15"/>
      <c r="D181" s="191" t="s">
        <v>519</v>
      </c>
      <c r="E181" s="222" t="s">
        <v>1</v>
      </c>
      <c r="F181" s="223" t="s">
        <v>3767</v>
      </c>
      <c r="G181" s="15"/>
      <c r="H181" s="222" t="s">
        <v>1</v>
      </c>
      <c r="I181" s="224"/>
      <c r="J181" s="15"/>
      <c r="K181" s="15"/>
      <c r="L181" s="221"/>
      <c r="M181" s="225"/>
      <c r="N181" s="226"/>
      <c r="O181" s="226"/>
      <c r="P181" s="226"/>
      <c r="Q181" s="226"/>
      <c r="R181" s="226"/>
      <c r="S181" s="226"/>
      <c r="T181" s="227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22" t="s">
        <v>519</v>
      </c>
      <c r="AU181" s="222" t="s">
        <v>89</v>
      </c>
      <c r="AV181" s="15" t="s">
        <v>87</v>
      </c>
      <c r="AW181" s="15" t="s">
        <v>35</v>
      </c>
      <c r="AX181" s="15" t="s">
        <v>79</v>
      </c>
      <c r="AY181" s="222" t="s">
        <v>230</v>
      </c>
    </row>
    <row r="182" s="13" customFormat="1">
      <c r="A182" s="13"/>
      <c r="B182" s="205"/>
      <c r="C182" s="13"/>
      <c r="D182" s="191" t="s">
        <v>519</v>
      </c>
      <c r="E182" s="206" t="s">
        <v>1</v>
      </c>
      <c r="F182" s="207" t="s">
        <v>4838</v>
      </c>
      <c r="G182" s="13"/>
      <c r="H182" s="208">
        <v>83.640000000000001</v>
      </c>
      <c r="I182" s="209"/>
      <c r="J182" s="13"/>
      <c r="K182" s="13"/>
      <c r="L182" s="205"/>
      <c r="M182" s="210"/>
      <c r="N182" s="211"/>
      <c r="O182" s="211"/>
      <c r="P182" s="211"/>
      <c r="Q182" s="211"/>
      <c r="R182" s="211"/>
      <c r="S182" s="211"/>
      <c r="T182" s="21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06" t="s">
        <v>519</v>
      </c>
      <c r="AU182" s="206" t="s">
        <v>89</v>
      </c>
      <c r="AV182" s="13" t="s">
        <v>89</v>
      </c>
      <c r="AW182" s="13" t="s">
        <v>35</v>
      </c>
      <c r="AX182" s="13" t="s">
        <v>79</v>
      </c>
      <c r="AY182" s="206" t="s">
        <v>230</v>
      </c>
    </row>
    <row r="183" s="14" customFormat="1">
      <c r="A183" s="14"/>
      <c r="B183" s="213"/>
      <c r="C183" s="14"/>
      <c r="D183" s="191" t="s">
        <v>519</v>
      </c>
      <c r="E183" s="214" t="s">
        <v>1</v>
      </c>
      <c r="F183" s="215" t="s">
        <v>534</v>
      </c>
      <c r="G183" s="14"/>
      <c r="H183" s="216">
        <v>83.640000000000001</v>
      </c>
      <c r="I183" s="217"/>
      <c r="J183" s="14"/>
      <c r="K183" s="14"/>
      <c r="L183" s="213"/>
      <c r="M183" s="218"/>
      <c r="N183" s="219"/>
      <c r="O183" s="219"/>
      <c r="P183" s="219"/>
      <c r="Q183" s="219"/>
      <c r="R183" s="219"/>
      <c r="S183" s="219"/>
      <c r="T183" s="220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14" t="s">
        <v>519</v>
      </c>
      <c r="AU183" s="214" t="s">
        <v>89</v>
      </c>
      <c r="AV183" s="14" t="s">
        <v>235</v>
      </c>
      <c r="AW183" s="14" t="s">
        <v>35</v>
      </c>
      <c r="AX183" s="14" t="s">
        <v>79</v>
      </c>
      <c r="AY183" s="214" t="s">
        <v>230</v>
      </c>
    </row>
    <row r="184" s="13" customFormat="1">
      <c r="A184" s="13"/>
      <c r="B184" s="205"/>
      <c r="C184" s="13"/>
      <c r="D184" s="191" t="s">
        <v>519</v>
      </c>
      <c r="E184" s="206" t="s">
        <v>1</v>
      </c>
      <c r="F184" s="207" t="s">
        <v>4844</v>
      </c>
      <c r="G184" s="13"/>
      <c r="H184" s="208">
        <v>4.1820000000000004</v>
      </c>
      <c r="I184" s="209"/>
      <c r="J184" s="13"/>
      <c r="K184" s="13"/>
      <c r="L184" s="205"/>
      <c r="M184" s="210"/>
      <c r="N184" s="211"/>
      <c r="O184" s="211"/>
      <c r="P184" s="211"/>
      <c r="Q184" s="211"/>
      <c r="R184" s="211"/>
      <c r="S184" s="211"/>
      <c r="T184" s="21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06" t="s">
        <v>519</v>
      </c>
      <c r="AU184" s="206" t="s">
        <v>89</v>
      </c>
      <c r="AV184" s="13" t="s">
        <v>89</v>
      </c>
      <c r="AW184" s="13" t="s">
        <v>35</v>
      </c>
      <c r="AX184" s="13" t="s">
        <v>79</v>
      </c>
      <c r="AY184" s="206" t="s">
        <v>230</v>
      </c>
    </row>
    <row r="185" s="14" customFormat="1">
      <c r="A185" s="14"/>
      <c r="B185" s="213"/>
      <c r="C185" s="14"/>
      <c r="D185" s="191" t="s">
        <v>519</v>
      </c>
      <c r="E185" s="214" t="s">
        <v>1</v>
      </c>
      <c r="F185" s="215" t="s">
        <v>534</v>
      </c>
      <c r="G185" s="14"/>
      <c r="H185" s="216">
        <v>4.1820000000000004</v>
      </c>
      <c r="I185" s="217"/>
      <c r="J185" s="14"/>
      <c r="K185" s="14"/>
      <c r="L185" s="213"/>
      <c r="M185" s="218"/>
      <c r="N185" s="219"/>
      <c r="O185" s="219"/>
      <c r="P185" s="219"/>
      <c r="Q185" s="219"/>
      <c r="R185" s="219"/>
      <c r="S185" s="219"/>
      <c r="T185" s="22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14" t="s">
        <v>519</v>
      </c>
      <c r="AU185" s="214" t="s">
        <v>89</v>
      </c>
      <c r="AV185" s="14" t="s">
        <v>235</v>
      </c>
      <c r="AW185" s="14" t="s">
        <v>35</v>
      </c>
      <c r="AX185" s="14" t="s">
        <v>87</v>
      </c>
      <c r="AY185" s="214" t="s">
        <v>230</v>
      </c>
    </row>
    <row r="186" s="2" customFormat="1" ht="21.75" customHeight="1">
      <c r="A186" s="38"/>
      <c r="B186" s="177"/>
      <c r="C186" s="178" t="s">
        <v>264</v>
      </c>
      <c r="D186" s="178" t="s">
        <v>231</v>
      </c>
      <c r="E186" s="179" t="s">
        <v>689</v>
      </c>
      <c r="F186" s="180" t="s">
        <v>690</v>
      </c>
      <c r="G186" s="181" t="s">
        <v>578</v>
      </c>
      <c r="H186" s="182">
        <v>66.912000000000006</v>
      </c>
      <c r="I186" s="183"/>
      <c r="J186" s="184">
        <f>ROUND(I186*H186,2)</f>
        <v>0</v>
      </c>
      <c r="K186" s="180" t="s">
        <v>515</v>
      </c>
      <c r="L186" s="39"/>
      <c r="M186" s="185" t="s">
        <v>1</v>
      </c>
      <c r="N186" s="186" t="s">
        <v>44</v>
      </c>
      <c r="O186" s="77"/>
      <c r="P186" s="187">
        <f>O186*H186</f>
        <v>0</v>
      </c>
      <c r="Q186" s="187">
        <v>0</v>
      </c>
      <c r="R186" s="187">
        <f>Q186*H186</f>
        <v>0</v>
      </c>
      <c r="S186" s="187">
        <v>0</v>
      </c>
      <c r="T186" s="18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89" t="s">
        <v>235</v>
      </c>
      <c r="AT186" s="189" t="s">
        <v>231</v>
      </c>
      <c r="AU186" s="189" t="s">
        <v>89</v>
      </c>
      <c r="AY186" s="19" t="s">
        <v>230</v>
      </c>
      <c r="BE186" s="190">
        <f>IF(N186="základní",J186,0)</f>
        <v>0</v>
      </c>
      <c r="BF186" s="190">
        <f>IF(N186="snížená",J186,0)</f>
        <v>0</v>
      </c>
      <c r="BG186" s="190">
        <f>IF(N186="zákl. přenesená",J186,0)</f>
        <v>0</v>
      </c>
      <c r="BH186" s="190">
        <f>IF(N186="sníž. přenesená",J186,0)</f>
        <v>0</v>
      </c>
      <c r="BI186" s="190">
        <f>IF(N186="nulová",J186,0)</f>
        <v>0</v>
      </c>
      <c r="BJ186" s="19" t="s">
        <v>87</v>
      </c>
      <c r="BK186" s="190">
        <f>ROUND(I186*H186,2)</f>
        <v>0</v>
      </c>
      <c r="BL186" s="19" t="s">
        <v>235</v>
      </c>
      <c r="BM186" s="189" t="s">
        <v>4845</v>
      </c>
    </row>
    <row r="187" s="2" customFormat="1">
      <c r="A187" s="38"/>
      <c r="B187" s="39"/>
      <c r="C187" s="38"/>
      <c r="D187" s="191" t="s">
        <v>237</v>
      </c>
      <c r="E187" s="38"/>
      <c r="F187" s="192" t="s">
        <v>692</v>
      </c>
      <c r="G187" s="38"/>
      <c r="H187" s="38"/>
      <c r="I187" s="193"/>
      <c r="J187" s="38"/>
      <c r="K187" s="38"/>
      <c r="L187" s="39"/>
      <c r="M187" s="194"/>
      <c r="N187" s="195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237</v>
      </c>
      <c r="AU187" s="19" t="s">
        <v>89</v>
      </c>
    </row>
    <row r="188" s="2" customFormat="1">
      <c r="A188" s="38"/>
      <c r="B188" s="39"/>
      <c r="C188" s="38"/>
      <c r="D188" s="199" t="s">
        <v>397</v>
      </c>
      <c r="E188" s="38"/>
      <c r="F188" s="200" t="s">
        <v>693</v>
      </c>
      <c r="G188" s="38"/>
      <c r="H188" s="38"/>
      <c r="I188" s="193"/>
      <c r="J188" s="38"/>
      <c r="K188" s="38"/>
      <c r="L188" s="39"/>
      <c r="M188" s="194"/>
      <c r="N188" s="195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397</v>
      </c>
      <c r="AU188" s="19" t="s">
        <v>89</v>
      </c>
    </row>
    <row r="189" s="15" customFormat="1">
      <c r="A189" s="15"/>
      <c r="B189" s="221"/>
      <c r="C189" s="15"/>
      <c r="D189" s="191" t="s">
        <v>519</v>
      </c>
      <c r="E189" s="222" t="s">
        <v>1</v>
      </c>
      <c r="F189" s="223" t="s">
        <v>2039</v>
      </c>
      <c r="G189" s="15"/>
      <c r="H189" s="222" t="s">
        <v>1</v>
      </c>
      <c r="I189" s="224"/>
      <c r="J189" s="15"/>
      <c r="K189" s="15"/>
      <c r="L189" s="221"/>
      <c r="M189" s="225"/>
      <c r="N189" s="226"/>
      <c r="O189" s="226"/>
      <c r="P189" s="226"/>
      <c r="Q189" s="226"/>
      <c r="R189" s="226"/>
      <c r="S189" s="226"/>
      <c r="T189" s="227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22" t="s">
        <v>519</v>
      </c>
      <c r="AU189" s="222" t="s">
        <v>89</v>
      </c>
      <c r="AV189" s="15" t="s">
        <v>87</v>
      </c>
      <c r="AW189" s="15" t="s">
        <v>35</v>
      </c>
      <c r="AX189" s="15" t="s">
        <v>79</v>
      </c>
      <c r="AY189" s="222" t="s">
        <v>230</v>
      </c>
    </row>
    <row r="190" s="13" customFormat="1">
      <c r="A190" s="13"/>
      <c r="B190" s="205"/>
      <c r="C190" s="13"/>
      <c r="D190" s="191" t="s">
        <v>519</v>
      </c>
      <c r="E190" s="206" t="s">
        <v>1</v>
      </c>
      <c r="F190" s="207" t="s">
        <v>4839</v>
      </c>
      <c r="G190" s="13"/>
      <c r="H190" s="208">
        <v>66.912000000000006</v>
      </c>
      <c r="I190" s="209"/>
      <c r="J190" s="13"/>
      <c r="K190" s="13"/>
      <c r="L190" s="205"/>
      <c r="M190" s="210"/>
      <c r="N190" s="211"/>
      <c r="O190" s="211"/>
      <c r="P190" s="211"/>
      <c r="Q190" s="211"/>
      <c r="R190" s="211"/>
      <c r="S190" s="211"/>
      <c r="T190" s="21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06" t="s">
        <v>519</v>
      </c>
      <c r="AU190" s="206" t="s">
        <v>89</v>
      </c>
      <c r="AV190" s="13" t="s">
        <v>89</v>
      </c>
      <c r="AW190" s="13" t="s">
        <v>35</v>
      </c>
      <c r="AX190" s="13" t="s">
        <v>79</v>
      </c>
      <c r="AY190" s="206" t="s">
        <v>230</v>
      </c>
    </row>
    <row r="191" s="14" customFormat="1">
      <c r="A191" s="14"/>
      <c r="B191" s="213"/>
      <c r="C191" s="14"/>
      <c r="D191" s="191" t="s">
        <v>519</v>
      </c>
      <c r="E191" s="214" t="s">
        <v>1</v>
      </c>
      <c r="F191" s="215" t="s">
        <v>534</v>
      </c>
      <c r="G191" s="14"/>
      <c r="H191" s="216">
        <v>66.912000000000006</v>
      </c>
      <c r="I191" s="217"/>
      <c r="J191" s="14"/>
      <c r="K191" s="14"/>
      <c r="L191" s="213"/>
      <c r="M191" s="218"/>
      <c r="N191" s="219"/>
      <c r="O191" s="219"/>
      <c r="P191" s="219"/>
      <c r="Q191" s="219"/>
      <c r="R191" s="219"/>
      <c r="S191" s="219"/>
      <c r="T191" s="220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14" t="s">
        <v>519</v>
      </c>
      <c r="AU191" s="214" t="s">
        <v>89</v>
      </c>
      <c r="AV191" s="14" t="s">
        <v>235</v>
      </c>
      <c r="AW191" s="14" t="s">
        <v>35</v>
      </c>
      <c r="AX191" s="14" t="s">
        <v>87</v>
      </c>
      <c r="AY191" s="214" t="s">
        <v>230</v>
      </c>
    </row>
    <row r="192" s="2" customFormat="1" ht="24.15" customHeight="1">
      <c r="A192" s="38"/>
      <c r="B192" s="177"/>
      <c r="C192" s="178" t="s">
        <v>268</v>
      </c>
      <c r="D192" s="178" t="s">
        <v>231</v>
      </c>
      <c r="E192" s="179" t="s">
        <v>698</v>
      </c>
      <c r="F192" s="180" t="s">
        <v>699</v>
      </c>
      <c r="G192" s="181" t="s">
        <v>578</v>
      </c>
      <c r="H192" s="182">
        <v>334.56</v>
      </c>
      <c r="I192" s="183"/>
      <c r="J192" s="184">
        <f>ROUND(I192*H192,2)</f>
        <v>0</v>
      </c>
      <c r="K192" s="180" t="s">
        <v>515</v>
      </c>
      <c r="L192" s="39"/>
      <c r="M192" s="185" t="s">
        <v>1</v>
      </c>
      <c r="N192" s="186" t="s">
        <v>44</v>
      </c>
      <c r="O192" s="77"/>
      <c r="P192" s="187">
        <f>O192*H192</f>
        <v>0</v>
      </c>
      <c r="Q192" s="187">
        <v>0</v>
      </c>
      <c r="R192" s="187">
        <f>Q192*H192</f>
        <v>0</v>
      </c>
      <c r="S192" s="187">
        <v>0</v>
      </c>
      <c r="T192" s="188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89" t="s">
        <v>235</v>
      </c>
      <c r="AT192" s="189" t="s">
        <v>231</v>
      </c>
      <c r="AU192" s="189" t="s">
        <v>89</v>
      </c>
      <c r="AY192" s="19" t="s">
        <v>230</v>
      </c>
      <c r="BE192" s="190">
        <f>IF(N192="základní",J192,0)</f>
        <v>0</v>
      </c>
      <c r="BF192" s="190">
        <f>IF(N192="snížená",J192,0)</f>
        <v>0</v>
      </c>
      <c r="BG192" s="190">
        <f>IF(N192="zákl. přenesená",J192,0)</f>
        <v>0</v>
      </c>
      <c r="BH192" s="190">
        <f>IF(N192="sníž. přenesená",J192,0)</f>
        <v>0</v>
      </c>
      <c r="BI192" s="190">
        <f>IF(N192="nulová",J192,0)</f>
        <v>0</v>
      </c>
      <c r="BJ192" s="19" t="s">
        <v>87</v>
      </c>
      <c r="BK192" s="190">
        <f>ROUND(I192*H192,2)</f>
        <v>0</v>
      </c>
      <c r="BL192" s="19" t="s">
        <v>235</v>
      </c>
      <c r="BM192" s="189" t="s">
        <v>4846</v>
      </c>
    </row>
    <row r="193" s="2" customFormat="1">
      <c r="A193" s="38"/>
      <c r="B193" s="39"/>
      <c r="C193" s="38"/>
      <c r="D193" s="191" t="s">
        <v>237</v>
      </c>
      <c r="E193" s="38"/>
      <c r="F193" s="192" t="s">
        <v>701</v>
      </c>
      <c r="G193" s="38"/>
      <c r="H193" s="38"/>
      <c r="I193" s="193"/>
      <c r="J193" s="38"/>
      <c r="K193" s="38"/>
      <c r="L193" s="39"/>
      <c r="M193" s="194"/>
      <c r="N193" s="195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237</v>
      </c>
      <c r="AU193" s="19" t="s">
        <v>89</v>
      </c>
    </row>
    <row r="194" s="2" customFormat="1">
      <c r="A194" s="38"/>
      <c r="B194" s="39"/>
      <c r="C194" s="38"/>
      <c r="D194" s="199" t="s">
        <v>397</v>
      </c>
      <c r="E194" s="38"/>
      <c r="F194" s="200" t="s">
        <v>702</v>
      </c>
      <c r="G194" s="38"/>
      <c r="H194" s="38"/>
      <c r="I194" s="193"/>
      <c r="J194" s="38"/>
      <c r="K194" s="38"/>
      <c r="L194" s="39"/>
      <c r="M194" s="194"/>
      <c r="N194" s="195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397</v>
      </c>
      <c r="AU194" s="19" t="s">
        <v>89</v>
      </c>
    </row>
    <row r="195" s="15" customFormat="1">
      <c r="A195" s="15"/>
      <c r="B195" s="221"/>
      <c r="C195" s="15"/>
      <c r="D195" s="191" t="s">
        <v>519</v>
      </c>
      <c r="E195" s="222" t="s">
        <v>1</v>
      </c>
      <c r="F195" s="223" t="s">
        <v>2039</v>
      </c>
      <c r="G195" s="15"/>
      <c r="H195" s="222" t="s">
        <v>1</v>
      </c>
      <c r="I195" s="224"/>
      <c r="J195" s="15"/>
      <c r="K195" s="15"/>
      <c r="L195" s="221"/>
      <c r="M195" s="225"/>
      <c r="N195" s="226"/>
      <c r="O195" s="226"/>
      <c r="P195" s="226"/>
      <c r="Q195" s="226"/>
      <c r="R195" s="226"/>
      <c r="S195" s="226"/>
      <c r="T195" s="227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22" t="s">
        <v>519</v>
      </c>
      <c r="AU195" s="222" t="s">
        <v>89</v>
      </c>
      <c r="AV195" s="15" t="s">
        <v>87</v>
      </c>
      <c r="AW195" s="15" t="s">
        <v>35</v>
      </c>
      <c r="AX195" s="15" t="s">
        <v>79</v>
      </c>
      <c r="AY195" s="222" t="s">
        <v>230</v>
      </c>
    </row>
    <row r="196" s="13" customFormat="1">
      <c r="A196" s="13"/>
      <c r="B196" s="205"/>
      <c r="C196" s="13"/>
      <c r="D196" s="191" t="s">
        <v>519</v>
      </c>
      <c r="E196" s="206" t="s">
        <v>1</v>
      </c>
      <c r="F196" s="207" t="s">
        <v>4839</v>
      </c>
      <c r="G196" s="13"/>
      <c r="H196" s="208">
        <v>66.912000000000006</v>
      </c>
      <c r="I196" s="209"/>
      <c r="J196" s="13"/>
      <c r="K196" s="13"/>
      <c r="L196" s="205"/>
      <c r="M196" s="210"/>
      <c r="N196" s="211"/>
      <c r="O196" s="211"/>
      <c r="P196" s="211"/>
      <c r="Q196" s="211"/>
      <c r="R196" s="211"/>
      <c r="S196" s="211"/>
      <c r="T196" s="21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06" t="s">
        <v>519</v>
      </c>
      <c r="AU196" s="206" t="s">
        <v>89</v>
      </c>
      <c r="AV196" s="13" t="s">
        <v>89</v>
      </c>
      <c r="AW196" s="13" t="s">
        <v>35</v>
      </c>
      <c r="AX196" s="13" t="s">
        <v>79</v>
      </c>
      <c r="AY196" s="206" t="s">
        <v>230</v>
      </c>
    </row>
    <row r="197" s="14" customFormat="1">
      <c r="A197" s="14"/>
      <c r="B197" s="213"/>
      <c r="C197" s="14"/>
      <c r="D197" s="191" t="s">
        <v>519</v>
      </c>
      <c r="E197" s="214" t="s">
        <v>1</v>
      </c>
      <c r="F197" s="215" t="s">
        <v>534</v>
      </c>
      <c r="G197" s="14"/>
      <c r="H197" s="216">
        <v>66.912000000000006</v>
      </c>
      <c r="I197" s="217"/>
      <c r="J197" s="14"/>
      <c r="K197" s="14"/>
      <c r="L197" s="213"/>
      <c r="M197" s="218"/>
      <c r="N197" s="219"/>
      <c r="O197" s="219"/>
      <c r="P197" s="219"/>
      <c r="Q197" s="219"/>
      <c r="R197" s="219"/>
      <c r="S197" s="219"/>
      <c r="T197" s="22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14" t="s">
        <v>519</v>
      </c>
      <c r="AU197" s="214" t="s">
        <v>89</v>
      </c>
      <c r="AV197" s="14" t="s">
        <v>235</v>
      </c>
      <c r="AW197" s="14" t="s">
        <v>35</v>
      </c>
      <c r="AX197" s="14" t="s">
        <v>87</v>
      </c>
      <c r="AY197" s="214" t="s">
        <v>230</v>
      </c>
    </row>
    <row r="198" s="13" customFormat="1">
      <c r="A198" s="13"/>
      <c r="B198" s="205"/>
      <c r="C198" s="13"/>
      <c r="D198" s="191" t="s">
        <v>519</v>
      </c>
      <c r="E198" s="13"/>
      <c r="F198" s="207" t="s">
        <v>4847</v>
      </c>
      <c r="G198" s="13"/>
      <c r="H198" s="208">
        <v>334.56</v>
      </c>
      <c r="I198" s="209"/>
      <c r="J198" s="13"/>
      <c r="K198" s="13"/>
      <c r="L198" s="205"/>
      <c r="M198" s="210"/>
      <c r="N198" s="211"/>
      <c r="O198" s="211"/>
      <c r="P198" s="211"/>
      <c r="Q198" s="211"/>
      <c r="R198" s="211"/>
      <c r="S198" s="211"/>
      <c r="T198" s="21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06" t="s">
        <v>519</v>
      </c>
      <c r="AU198" s="206" t="s">
        <v>89</v>
      </c>
      <c r="AV198" s="13" t="s">
        <v>89</v>
      </c>
      <c r="AW198" s="13" t="s">
        <v>3</v>
      </c>
      <c r="AX198" s="13" t="s">
        <v>87</v>
      </c>
      <c r="AY198" s="206" t="s">
        <v>230</v>
      </c>
    </row>
    <row r="199" s="2" customFormat="1" ht="21.75" customHeight="1">
      <c r="A199" s="38"/>
      <c r="B199" s="177"/>
      <c r="C199" s="178" t="s">
        <v>272</v>
      </c>
      <c r="D199" s="178" t="s">
        <v>231</v>
      </c>
      <c r="E199" s="179" t="s">
        <v>704</v>
      </c>
      <c r="F199" s="180" t="s">
        <v>705</v>
      </c>
      <c r="G199" s="181" t="s">
        <v>578</v>
      </c>
      <c r="H199" s="182">
        <v>12.545999999999999</v>
      </c>
      <c r="I199" s="183"/>
      <c r="J199" s="184">
        <f>ROUND(I199*H199,2)</f>
        <v>0</v>
      </c>
      <c r="K199" s="180" t="s">
        <v>515</v>
      </c>
      <c r="L199" s="39"/>
      <c r="M199" s="185" t="s">
        <v>1</v>
      </c>
      <c r="N199" s="186" t="s">
        <v>44</v>
      </c>
      <c r="O199" s="77"/>
      <c r="P199" s="187">
        <f>O199*H199</f>
        <v>0</v>
      </c>
      <c r="Q199" s="187">
        <v>0</v>
      </c>
      <c r="R199" s="187">
        <f>Q199*H199</f>
        <v>0</v>
      </c>
      <c r="S199" s="187">
        <v>0</v>
      </c>
      <c r="T199" s="188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89" t="s">
        <v>235</v>
      </c>
      <c r="AT199" s="189" t="s">
        <v>231</v>
      </c>
      <c r="AU199" s="189" t="s">
        <v>89</v>
      </c>
      <c r="AY199" s="19" t="s">
        <v>230</v>
      </c>
      <c r="BE199" s="190">
        <f>IF(N199="základní",J199,0)</f>
        <v>0</v>
      </c>
      <c r="BF199" s="190">
        <f>IF(N199="snížená",J199,0)</f>
        <v>0</v>
      </c>
      <c r="BG199" s="190">
        <f>IF(N199="zákl. přenesená",J199,0)</f>
        <v>0</v>
      </c>
      <c r="BH199" s="190">
        <f>IF(N199="sníž. přenesená",J199,0)</f>
        <v>0</v>
      </c>
      <c r="BI199" s="190">
        <f>IF(N199="nulová",J199,0)</f>
        <v>0</v>
      </c>
      <c r="BJ199" s="19" t="s">
        <v>87</v>
      </c>
      <c r="BK199" s="190">
        <f>ROUND(I199*H199,2)</f>
        <v>0</v>
      </c>
      <c r="BL199" s="19" t="s">
        <v>235</v>
      </c>
      <c r="BM199" s="189" t="s">
        <v>4848</v>
      </c>
    </row>
    <row r="200" s="2" customFormat="1">
      <c r="A200" s="38"/>
      <c r="B200" s="39"/>
      <c r="C200" s="38"/>
      <c r="D200" s="191" t="s">
        <v>237</v>
      </c>
      <c r="E200" s="38"/>
      <c r="F200" s="192" t="s">
        <v>707</v>
      </c>
      <c r="G200" s="38"/>
      <c r="H200" s="38"/>
      <c r="I200" s="193"/>
      <c r="J200" s="38"/>
      <c r="K200" s="38"/>
      <c r="L200" s="39"/>
      <c r="M200" s="194"/>
      <c r="N200" s="195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237</v>
      </c>
      <c r="AU200" s="19" t="s">
        <v>89</v>
      </c>
    </row>
    <row r="201" s="2" customFormat="1">
      <c r="A201" s="38"/>
      <c r="B201" s="39"/>
      <c r="C201" s="38"/>
      <c r="D201" s="199" t="s">
        <v>397</v>
      </c>
      <c r="E201" s="38"/>
      <c r="F201" s="200" t="s">
        <v>708</v>
      </c>
      <c r="G201" s="38"/>
      <c r="H201" s="38"/>
      <c r="I201" s="193"/>
      <c r="J201" s="38"/>
      <c r="K201" s="38"/>
      <c r="L201" s="39"/>
      <c r="M201" s="194"/>
      <c r="N201" s="195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397</v>
      </c>
      <c r="AU201" s="19" t="s">
        <v>89</v>
      </c>
    </row>
    <row r="202" s="15" customFormat="1">
      <c r="A202" s="15"/>
      <c r="B202" s="221"/>
      <c r="C202" s="15"/>
      <c r="D202" s="191" t="s">
        <v>519</v>
      </c>
      <c r="E202" s="222" t="s">
        <v>1</v>
      </c>
      <c r="F202" s="223" t="s">
        <v>2039</v>
      </c>
      <c r="G202" s="15"/>
      <c r="H202" s="222" t="s">
        <v>1</v>
      </c>
      <c r="I202" s="224"/>
      <c r="J202" s="15"/>
      <c r="K202" s="15"/>
      <c r="L202" s="221"/>
      <c r="M202" s="225"/>
      <c r="N202" s="226"/>
      <c r="O202" s="226"/>
      <c r="P202" s="226"/>
      <c r="Q202" s="226"/>
      <c r="R202" s="226"/>
      <c r="S202" s="226"/>
      <c r="T202" s="227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22" t="s">
        <v>519</v>
      </c>
      <c r="AU202" s="222" t="s">
        <v>89</v>
      </c>
      <c r="AV202" s="15" t="s">
        <v>87</v>
      </c>
      <c r="AW202" s="15" t="s">
        <v>35</v>
      </c>
      <c r="AX202" s="15" t="s">
        <v>79</v>
      </c>
      <c r="AY202" s="222" t="s">
        <v>230</v>
      </c>
    </row>
    <row r="203" s="13" customFormat="1">
      <c r="A203" s="13"/>
      <c r="B203" s="205"/>
      <c r="C203" s="13"/>
      <c r="D203" s="191" t="s">
        <v>519</v>
      </c>
      <c r="E203" s="206" t="s">
        <v>1</v>
      </c>
      <c r="F203" s="207" t="s">
        <v>4841</v>
      </c>
      <c r="G203" s="13"/>
      <c r="H203" s="208">
        <v>6.2729999999999997</v>
      </c>
      <c r="I203" s="209"/>
      <c r="J203" s="13"/>
      <c r="K203" s="13"/>
      <c r="L203" s="205"/>
      <c r="M203" s="210"/>
      <c r="N203" s="211"/>
      <c r="O203" s="211"/>
      <c r="P203" s="211"/>
      <c r="Q203" s="211"/>
      <c r="R203" s="211"/>
      <c r="S203" s="211"/>
      <c r="T203" s="21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06" t="s">
        <v>519</v>
      </c>
      <c r="AU203" s="206" t="s">
        <v>89</v>
      </c>
      <c r="AV203" s="13" t="s">
        <v>89</v>
      </c>
      <c r="AW203" s="13" t="s">
        <v>35</v>
      </c>
      <c r="AX203" s="13" t="s">
        <v>79</v>
      </c>
      <c r="AY203" s="206" t="s">
        <v>230</v>
      </c>
    </row>
    <row r="204" s="13" customFormat="1">
      <c r="A204" s="13"/>
      <c r="B204" s="205"/>
      <c r="C204" s="13"/>
      <c r="D204" s="191" t="s">
        <v>519</v>
      </c>
      <c r="E204" s="206" t="s">
        <v>1</v>
      </c>
      <c r="F204" s="207" t="s">
        <v>4841</v>
      </c>
      <c r="G204" s="13"/>
      <c r="H204" s="208">
        <v>6.2729999999999997</v>
      </c>
      <c r="I204" s="209"/>
      <c r="J204" s="13"/>
      <c r="K204" s="13"/>
      <c r="L204" s="205"/>
      <c r="M204" s="210"/>
      <c r="N204" s="211"/>
      <c r="O204" s="211"/>
      <c r="P204" s="211"/>
      <c r="Q204" s="211"/>
      <c r="R204" s="211"/>
      <c r="S204" s="211"/>
      <c r="T204" s="21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06" t="s">
        <v>519</v>
      </c>
      <c r="AU204" s="206" t="s">
        <v>89</v>
      </c>
      <c r="AV204" s="13" t="s">
        <v>89</v>
      </c>
      <c r="AW204" s="13" t="s">
        <v>35</v>
      </c>
      <c r="AX204" s="13" t="s">
        <v>79</v>
      </c>
      <c r="AY204" s="206" t="s">
        <v>230</v>
      </c>
    </row>
    <row r="205" s="14" customFormat="1">
      <c r="A205" s="14"/>
      <c r="B205" s="213"/>
      <c r="C205" s="14"/>
      <c r="D205" s="191" t="s">
        <v>519</v>
      </c>
      <c r="E205" s="214" t="s">
        <v>1</v>
      </c>
      <c r="F205" s="215" t="s">
        <v>534</v>
      </c>
      <c r="G205" s="14"/>
      <c r="H205" s="216">
        <v>12.545999999999999</v>
      </c>
      <c r="I205" s="217"/>
      <c r="J205" s="14"/>
      <c r="K205" s="14"/>
      <c r="L205" s="213"/>
      <c r="M205" s="218"/>
      <c r="N205" s="219"/>
      <c r="O205" s="219"/>
      <c r="P205" s="219"/>
      <c r="Q205" s="219"/>
      <c r="R205" s="219"/>
      <c r="S205" s="219"/>
      <c r="T205" s="220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14" t="s">
        <v>519</v>
      </c>
      <c r="AU205" s="214" t="s">
        <v>89</v>
      </c>
      <c r="AV205" s="14" t="s">
        <v>235</v>
      </c>
      <c r="AW205" s="14" t="s">
        <v>35</v>
      </c>
      <c r="AX205" s="14" t="s">
        <v>87</v>
      </c>
      <c r="AY205" s="214" t="s">
        <v>230</v>
      </c>
    </row>
    <row r="206" s="2" customFormat="1" ht="24.15" customHeight="1">
      <c r="A206" s="38"/>
      <c r="B206" s="177"/>
      <c r="C206" s="178" t="s">
        <v>8</v>
      </c>
      <c r="D206" s="178" t="s">
        <v>231</v>
      </c>
      <c r="E206" s="179" t="s">
        <v>713</v>
      </c>
      <c r="F206" s="180" t="s">
        <v>714</v>
      </c>
      <c r="G206" s="181" t="s">
        <v>578</v>
      </c>
      <c r="H206" s="182">
        <v>62.729999999999997</v>
      </c>
      <c r="I206" s="183"/>
      <c r="J206" s="184">
        <f>ROUND(I206*H206,2)</f>
        <v>0</v>
      </c>
      <c r="K206" s="180" t="s">
        <v>515</v>
      </c>
      <c r="L206" s="39"/>
      <c r="M206" s="185" t="s">
        <v>1</v>
      </c>
      <c r="N206" s="186" t="s">
        <v>44</v>
      </c>
      <c r="O206" s="77"/>
      <c r="P206" s="187">
        <f>O206*H206</f>
        <v>0</v>
      </c>
      <c r="Q206" s="187">
        <v>0</v>
      </c>
      <c r="R206" s="187">
        <f>Q206*H206</f>
        <v>0</v>
      </c>
      <c r="S206" s="187">
        <v>0</v>
      </c>
      <c r="T206" s="188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89" t="s">
        <v>235</v>
      </c>
      <c r="AT206" s="189" t="s">
        <v>231</v>
      </c>
      <c r="AU206" s="189" t="s">
        <v>89</v>
      </c>
      <c r="AY206" s="19" t="s">
        <v>230</v>
      </c>
      <c r="BE206" s="190">
        <f>IF(N206="základní",J206,0)</f>
        <v>0</v>
      </c>
      <c r="BF206" s="190">
        <f>IF(N206="snížená",J206,0)</f>
        <v>0</v>
      </c>
      <c r="BG206" s="190">
        <f>IF(N206="zákl. přenesená",J206,0)</f>
        <v>0</v>
      </c>
      <c r="BH206" s="190">
        <f>IF(N206="sníž. přenesená",J206,0)</f>
        <v>0</v>
      </c>
      <c r="BI206" s="190">
        <f>IF(N206="nulová",J206,0)</f>
        <v>0</v>
      </c>
      <c r="BJ206" s="19" t="s">
        <v>87</v>
      </c>
      <c r="BK206" s="190">
        <f>ROUND(I206*H206,2)</f>
        <v>0</v>
      </c>
      <c r="BL206" s="19" t="s">
        <v>235</v>
      </c>
      <c r="BM206" s="189" t="s">
        <v>4849</v>
      </c>
    </row>
    <row r="207" s="2" customFormat="1">
      <c r="A207" s="38"/>
      <c r="B207" s="39"/>
      <c r="C207" s="38"/>
      <c r="D207" s="191" t="s">
        <v>237</v>
      </c>
      <c r="E207" s="38"/>
      <c r="F207" s="192" t="s">
        <v>716</v>
      </c>
      <c r="G207" s="38"/>
      <c r="H207" s="38"/>
      <c r="I207" s="193"/>
      <c r="J207" s="38"/>
      <c r="K207" s="38"/>
      <c r="L207" s="39"/>
      <c r="M207" s="194"/>
      <c r="N207" s="195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237</v>
      </c>
      <c r="AU207" s="19" t="s">
        <v>89</v>
      </c>
    </row>
    <row r="208" s="2" customFormat="1">
      <c r="A208" s="38"/>
      <c r="B208" s="39"/>
      <c r="C208" s="38"/>
      <c r="D208" s="199" t="s">
        <v>397</v>
      </c>
      <c r="E208" s="38"/>
      <c r="F208" s="200" t="s">
        <v>717</v>
      </c>
      <c r="G208" s="38"/>
      <c r="H208" s="38"/>
      <c r="I208" s="193"/>
      <c r="J208" s="38"/>
      <c r="K208" s="38"/>
      <c r="L208" s="39"/>
      <c r="M208" s="194"/>
      <c r="N208" s="195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397</v>
      </c>
      <c r="AU208" s="19" t="s">
        <v>89</v>
      </c>
    </row>
    <row r="209" s="15" customFormat="1">
      <c r="A209" s="15"/>
      <c r="B209" s="221"/>
      <c r="C209" s="15"/>
      <c r="D209" s="191" t="s">
        <v>519</v>
      </c>
      <c r="E209" s="222" t="s">
        <v>1</v>
      </c>
      <c r="F209" s="223" t="s">
        <v>2039</v>
      </c>
      <c r="G209" s="15"/>
      <c r="H209" s="222" t="s">
        <v>1</v>
      </c>
      <c r="I209" s="224"/>
      <c r="J209" s="15"/>
      <c r="K209" s="15"/>
      <c r="L209" s="221"/>
      <c r="M209" s="225"/>
      <c r="N209" s="226"/>
      <c r="O209" s="226"/>
      <c r="P209" s="226"/>
      <c r="Q209" s="226"/>
      <c r="R209" s="226"/>
      <c r="S209" s="226"/>
      <c r="T209" s="227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22" t="s">
        <v>519</v>
      </c>
      <c r="AU209" s="222" t="s">
        <v>89</v>
      </c>
      <c r="AV209" s="15" t="s">
        <v>87</v>
      </c>
      <c r="AW209" s="15" t="s">
        <v>35</v>
      </c>
      <c r="AX209" s="15" t="s">
        <v>79</v>
      </c>
      <c r="AY209" s="222" t="s">
        <v>230</v>
      </c>
    </row>
    <row r="210" s="13" customFormat="1">
      <c r="A210" s="13"/>
      <c r="B210" s="205"/>
      <c r="C210" s="13"/>
      <c r="D210" s="191" t="s">
        <v>519</v>
      </c>
      <c r="E210" s="206" t="s">
        <v>1</v>
      </c>
      <c r="F210" s="207" t="s">
        <v>4841</v>
      </c>
      <c r="G210" s="13"/>
      <c r="H210" s="208">
        <v>6.2729999999999997</v>
      </c>
      <c r="I210" s="209"/>
      <c r="J210" s="13"/>
      <c r="K210" s="13"/>
      <c r="L210" s="205"/>
      <c r="M210" s="210"/>
      <c r="N210" s="211"/>
      <c r="O210" s="211"/>
      <c r="P210" s="211"/>
      <c r="Q210" s="211"/>
      <c r="R210" s="211"/>
      <c r="S210" s="211"/>
      <c r="T210" s="21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6" t="s">
        <v>519</v>
      </c>
      <c r="AU210" s="206" t="s">
        <v>89</v>
      </c>
      <c r="AV210" s="13" t="s">
        <v>89</v>
      </c>
      <c r="AW210" s="13" t="s">
        <v>35</v>
      </c>
      <c r="AX210" s="13" t="s">
        <v>79</v>
      </c>
      <c r="AY210" s="206" t="s">
        <v>230</v>
      </c>
    </row>
    <row r="211" s="13" customFormat="1">
      <c r="A211" s="13"/>
      <c r="B211" s="205"/>
      <c r="C211" s="13"/>
      <c r="D211" s="191" t="s">
        <v>519</v>
      </c>
      <c r="E211" s="206" t="s">
        <v>1</v>
      </c>
      <c r="F211" s="207" t="s">
        <v>4841</v>
      </c>
      <c r="G211" s="13"/>
      <c r="H211" s="208">
        <v>6.2729999999999997</v>
      </c>
      <c r="I211" s="209"/>
      <c r="J211" s="13"/>
      <c r="K211" s="13"/>
      <c r="L211" s="205"/>
      <c r="M211" s="210"/>
      <c r="N211" s="211"/>
      <c r="O211" s="211"/>
      <c r="P211" s="211"/>
      <c r="Q211" s="211"/>
      <c r="R211" s="211"/>
      <c r="S211" s="211"/>
      <c r="T211" s="21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06" t="s">
        <v>519</v>
      </c>
      <c r="AU211" s="206" t="s">
        <v>89</v>
      </c>
      <c r="AV211" s="13" t="s">
        <v>89</v>
      </c>
      <c r="AW211" s="13" t="s">
        <v>35</v>
      </c>
      <c r="AX211" s="13" t="s">
        <v>79</v>
      </c>
      <c r="AY211" s="206" t="s">
        <v>230</v>
      </c>
    </row>
    <row r="212" s="14" customFormat="1">
      <c r="A212" s="14"/>
      <c r="B212" s="213"/>
      <c r="C212" s="14"/>
      <c r="D212" s="191" t="s">
        <v>519</v>
      </c>
      <c r="E212" s="214" t="s">
        <v>1</v>
      </c>
      <c r="F212" s="215" t="s">
        <v>534</v>
      </c>
      <c r="G212" s="14"/>
      <c r="H212" s="216">
        <v>12.545999999999999</v>
      </c>
      <c r="I212" s="217"/>
      <c r="J212" s="14"/>
      <c r="K212" s="14"/>
      <c r="L212" s="213"/>
      <c r="M212" s="218"/>
      <c r="N212" s="219"/>
      <c r="O212" s="219"/>
      <c r="P212" s="219"/>
      <c r="Q212" s="219"/>
      <c r="R212" s="219"/>
      <c r="S212" s="219"/>
      <c r="T212" s="220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14" t="s">
        <v>519</v>
      </c>
      <c r="AU212" s="214" t="s">
        <v>89</v>
      </c>
      <c r="AV212" s="14" t="s">
        <v>235</v>
      </c>
      <c r="AW212" s="14" t="s">
        <v>35</v>
      </c>
      <c r="AX212" s="14" t="s">
        <v>87</v>
      </c>
      <c r="AY212" s="214" t="s">
        <v>230</v>
      </c>
    </row>
    <row r="213" s="13" customFormat="1">
      <c r="A213" s="13"/>
      <c r="B213" s="205"/>
      <c r="C213" s="13"/>
      <c r="D213" s="191" t="s">
        <v>519</v>
      </c>
      <c r="E213" s="13"/>
      <c r="F213" s="207" t="s">
        <v>4850</v>
      </c>
      <c r="G213" s="13"/>
      <c r="H213" s="208">
        <v>62.729999999999997</v>
      </c>
      <c r="I213" s="209"/>
      <c r="J213" s="13"/>
      <c r="K213" s="13"/>
      <c r="L213" s="205"/>
      <c r="M213" s="210"/>
      <c r="N213" s="211"/>
      <c r="O213" s="211"/>
      <c r="P213" s="211"/>
      <c r="Q213" s="211"/>
      <c r="R213" s="211"/>
      <c r="S213" s="211"/>
      <c r="T213" s="21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06" t="s">
        <v>519</v>
      </c>
      <c r="AU213" s="206" t="s">
        <v>89</v>
      </c>
      <c r="AV213" s="13" t="s">
        <v>89</v>
      </c>
      <c r="AW213" s="13" t="s">
        <v>3</v>
      </c>
      <c r="AX213" s="13" t="s">
        <v>87</v>
      </c>
      <c r="AY213" s="206" t="s">
        <v>230</v>
      </c>
    </row>
    <row r="214" s="2" customFormat="1" ht="21.75" customHeight="1">
      <c r="A214" s="38"/>
      <c r="B214" s="177"/>
      <c r="C214" s="178" t="s">
        <v>281</v>
      </c>
      <c r="D214" s="178" t="s">
        <v>231</v>
      </c>
      <c r="E214" s="179" t="s">
        <v>719</v>
      </c>
      <c r="F214" s="180" t="s">
        <v>720</v>
      </c>
      <c r="G214" s="181" t="s">
        <v>578</v>
      </c>
      <c r="H214" s="182">
        <v>4.1820000000000004</v>
      </c>
      <c r="I214" s="183"/>
      <c r="J214" s="184">
        <f>ROUND(I214*H214,2)</f>
        <v>0</v>
      </c>
      <c r="K214" s="180" t="s">
        <v>515</v>
      </c>
      <c r="L214" s="39"/>
      <c r="M214" s="185" t="s">
        <v>1</v>
      </c>
      <c r="N214" s="186" t="s">
        <v>44</v>
      </c>
      <c r="O214" s="77"/>
      <c r="P214" s="187">
        <f>O214*H214</f>
        <v>0</v>
      </c>
      <c r="Q214" s="187">
        <v>0</v>
      </c>
      <c r="R214" s="187">
        <f>Q214*H214</f>
        <v>0</v>
      </c>
      <c r="S214" s="187">
        <v>0</v>
      </c>
      <c r="T214" s="188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89" t="s">
        <v>235</v>
      </c>
      <c r="AT214" s="189" t="s">
        <v>231</v>
      </c>
      <c r="AU214" s="189" t="s">
        <v>89</v>
      </c>
      <c r="AY214" s="19" t="s">
        <v>230</v>
      </c>
      <c r="BE214" s="190">
        <f>IF(N214="základní",J214,0)</f>
        <v>0</v>
      </c>
      <c r="BF214" s="190">
        <f>IF(N214="snížená",J214,0)</f>
        <v>0</v>
      </c>
      <c r="BG214" s="190">
        <f>IF(N214="zákl. přenesená",J214,0)</f>
        <v>0</v>
      </c>
      <c r="BH214" s="190">
        <f>IF(N214="sníž. přenesená",J214,0)</f>
        <v>0</v>
      </c>
      <c r="BI214" s="190">
        <f>IF(N214="nulová",J214,0)</f>
        <v>0</v>
      </c>
      <c r="BJ214" s="19" t="s">
        <v>87</v>
      </c>
      <c r="BK214" s="190">
        <f>ROUND(I214*H214,2)</f>
        <v>0</v>
      </c>
      <c r="BL214" s="19" t="s">
        <v>235</v>
      </c>
      <c r="BM214" s="189" t="s">
        <v>4851</v>
      </c>
    </row>
    <row r="215" s="2" customFormat="1">
      <c r="A215" s="38"/>
      <c r="B215" s="39"/>
      <c r="C215" s="38"/>
      <c r="D215" s="191" t="s">
        <v>237</v>
      </c>
      <c r="E215" s="38"/>
      <c r="F215" s="192" t="s">
        <v>722</v>
      </c>
      <c r="G215" s="38"/>
      <c r="H215" s="38"/>
      <c r="I215" s="193"/>
      <c r="J215" s="38"/>
      <c r="K215" s="38"/>
      <c r="L215" s="39"/>
      <c r="M215" s="194"/>
      <c r="N215" s="195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237</v>
      </c>
      <c r="AU215" s="19" t="s">
        <v>89</v>
      </c>
    </row>
    <row r="216" s="2" customFormat="1">
      <c r="A216" s="38"/>
      <c r="B216" s="39"/>
      <c r="C216" s="38"/>
      <c r="D216" s="199" t="s">
        <v>397</v>
      </c>
      <c r="E216" s="38"/>
      <c r="F216" s="200" t="s">
        <v>723</v>
      </c>
      <c r="G216" s="38"/>
      <c r="H216" s="38"/>
      <c r="I216" s="193"/>
      <c r="J216" s="38"/>
      <c r="K216" s="38"/>
      <c r="L216" s="39"/>
      <c r="M216" s="194"/>
      <c r="N216" s="195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397</v>
      </c>
      <c r="AU216" s="19" t="s">
        <v>89</v>
      </c>
    </row>
    <row r="217" s="15" customFormat="1">
      <c r="A217" s="15"/>
      <c r="B217" s="221"/>
      <c r="C217" s="15"/>
      <c r="D217" s="191" t="s">
        <v>519</v>
      </c>
      <c r="E217" s="222" t="s">
        <v>1</v>
      </c>
      <c r="F217" s="223" t="s">
        <v>2039</v>
      </c>
      <c r="G217" s="15"/>
      <c r="H217" s="222" t="s">
        <v>1</v>
      </c>
      <c r="I217" s="224"/>
      <c r="J217" s="15"/>
      <c r="K217" s="15"/>
      <c r="L217" s="221"/>
      <c r="M217" s="225"/>
      <c r="N217" s="226"/>
      <c r="O217" s="226"/>
      <c r="P217" s="226"/>
      <c r="Q217" s="226"/>
      <c r="R217" s="226"/>
      <c r="S217" s="226"/>
      <c r="T217" s="227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22" t="s">
        <v>519</v>
      </c>
      <c r="AU217" s="222" t="s">
        <v>89</v>
      </c>
      <c r="AV217" s="15" t="s">
        <v>87</v>
      </c>
      <c r="AW217" s="15" t="s">
        <v>35</v>
      </c>
      <c r="AX217" s="15" t="s">
        <v>79</v>
      </c>
      <c r="AY217" s="222" t="s">
        <v>230</v>
      </c>
    </row>
    <row r="218" s="13" customFormat="1">
      <c r="A218" s="13"/>
      <c r="B218" s="205"/>
      <c r="C218" s="13"/>
      <c r="D218" s="191" t="s">
        <v>519</v>
      </c>
      <c r="E218" s="206" t="s">
        <v>1</v>
      </c>
      <c r="F218" s="207" t="s">
        <v>4844</v>
      </c>
      <c r="G218" s="13"/>
      <c r="H218" s="208">
        <v>4.1820000000000004</v>
      </c>
      <c r="I218" s="209"/>
      <c r="J218" s="13"/>
      <c r="K218" s="13"/>
      <c r="L218" s="205"/>
      <c r="M218" s="210"/>
      <c r="N218" s="211"/>
      <c r="O218" s="211"/>
      <c r="P218" s="211"/>
      <c r="Q218" s="211"/>
      <c r="R218" s="211"/>
      <c r="S218" s="211"/>
      <c r="T218" s="21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06" t="s">
        <v>519</v>
      </c>
      <c r="AU218" s="206" t="s">
        <v>89</v>
      </c>
      <c r="AV218" s="13" t="s">
        <v>89</v>
      </c>
      <c r="AW218" s="13" t="s">
        <v>35</v>
      </c>
      <c r="AX218" s="13" t="s">
        <v>79</v>
      </c>
      <c r="AY218" s="206" t="s">
        <v>230</v>
      </c>
    </row>
    <row r="219" s="14" customFormat="1">
      <c r="A219" s="14"/>
      <c r="B219" s="213"/>
      <c r="C219" s="14"/>
      <c r="D219" s="191" t="s">
        <v>519</v>
      </c>
      <c r="E219" s="214" t="s">
        <v>1</v>
      </c>
      <c r="F219" s="215" t="s">
        <v>534</v>
      </c>
      <c r="G219" s="14"/>
      <c r="H219" s="216">
        <v>4.1820000000000004</v>
      </c>
      <c r="I219" s="217"/>
      <c r="J219" s="14"/>
      <c r="K219" s="14"/>
      <c r="L219" s="213"/>
      <c r="M219" s="218"/>
      <c r="N219" s="219"/>
      <c r="O219" s="219"/>
      <c r="P219" s="219"/>
      <c r="Q219" s="219"/>
      <c r="R219" s="219"/>
      <c r="S219" s="219"/>
      <c r="T219" s="220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14" t="s">
        <v>519</v>
      </c>
      <c r="AU219" s="214" t="s">
        <v>89</v>
      </c>
      <c r="AV219" s="14" t="s">
        <v>235</v>
      </c>
      <c r="AW219" s="14" t="s">
        <v>35</v>
      </c>
      <c r="AX219" s="14" t="s">
        <v>87</v>
      </c>
      <c r="AY219" s="214" t="s">
        <v>230</v>
      </c>
    </row>
    <row r="220" s="2" customFormat="1" ht="24.15" customHeight="1">
      <c r="A220" s="38"/>
      <c r="B220" s="177"/>
      <c r="C220" s="178" t="s">
        <v>285</v>
      </c>
      <c r="D220" s="178" t="s">
        <v>231</v>
      </c>
      <c r="E220" s="179" t="s">
        <v>728</v>
      </c>
      <c r="F220" s="180" t="s">
        <v>729</v>
      </c>
      <c r="G220" s="181" t="s">
        <v>578</v>
      </c>
      <c r="H220" s="182">
        <v>20.91</v>
      </c>
      <c r="I220" s="183"/>
      <c r="J220" s="184">
        <f>ROUND(I220*H220,2)</f>
        <v>0</v>
      </c>
      <c r="K220" s="180" t="s">
        <v>515</v>
      </c>
      <c r="L220" s="39"/>
      <c r="M220" s="185" t="s">
        <v>1</v>
      </c>
      <c r="N220" s="186" t="s">
        <v>44</v>
      </c>
      <c r="O220" s="77"/>
      <c r="P220" s="187">
        <f>O220*H220</f>
        <v>0</v>
      </c>
      <c r="Q220" s="187">
        <v>0</v>
      </c>
      <c r="R220" s="187">
        <f>Q220*H220</f>
        <v>0</v>
      </c>
      <c r="S220" s="187">
        <v>0</v>
      </c>
      <c r="T220" s="188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89" t="s">
        <v>235</v>
      </c>
      <c r="AT220" s="189" t="s">
        <v>231</v>
      </c>
      <c r="AU220" s="189" t="s">
        <v>89</v>
      </c>
      <c r="AY220" s="19" t="s">
        <v>230</v>
      </c>
      <c r="BE220" s="190">
        <f>IF(N220="základní",J220,0)</f>
        <v>0</v>
      </c>
      <c r="BF220" s="190">
        <f>IF(N220="snížená",J220,0)</f>
        <v>0</v>
      </c>
      <c r="BG220" s="190">
        <f>IF(N220="zákl. přenesená",J220,0)</f>
        <v>0</v>
      </c>
      <c r="BH220" s="190">
        <f>IF(N220="sníž. přenesená",J220,0)</f>
        <v>0</v>
      </c>
      <c r="BI220" s="190">
        <f>IF(N220="nulová",J220,0)</f>
        <v>0</v>
      </c>
      <c r="BJ220" s="19" t="s">
        <v>87</v>
      </c>
      <c r="BK220" s="190">
        <f>ROUND(I220*H220,2)</f>
        <v>0</v>
      </c>
      <c r="BL220" s="19" t="s">
        <v>235</v>
      </c>
      <c r="BM220" s="189" t="s">
        <v>4852</v>
      </c>
    </row>
    <row r="221" s="2" customFormat="1">
      <c r="A221" s="38"/>
      <c r="B221" s="39"/>
      <c r="C221" s="38"/>
      <c r="D221" s="191" t="s">
        <v>237</v>
      </c>
      <c r="E221" s="38"/>
      <c r="F221" s="192" t="s">
        <v>731</v>
      </c>
      <c r="G221" s="38"/>
      <c r="H221" s="38"/>
      <c r="I221" s="193"/>
      <c r="J221" s="38"/>
      <c r="K221" s="38"/>
      <c r="L221" s="39"/>
      <c r="M221" s="194"/>
      <c r="N221" s="195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237</v>
      </c>
      <c r="AU221" s="19" t="s">
        <v>89</v>
      </c>
    </row>
    <row r="222" s="2" customFormat="1">
      <c r="A222" s="38"/>
      <c r="B222" s="39"/>
      <c r="C222" s="38"/>
      <c r="D222" s="199" t="s">
        <v>397</v>
      </c>
      <c r="E222" s="38"/>
      <c r="F222" s="200" t="s">
        <v>732</v>
      </c>
      <c r="G222" s="38"/>
      <c r="H222" s="38"/>
      <c r="I222" s="193"/>
      <c r="J222" s="38"/>
      <c r="K222" s="38"/>
      <c r="L222" s="39"/>
      <c r="M222" s="194"/>
      <c r="N222" s="195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397</v>
      </c>
      <c r="AU222" s="19" t="s">
        <v>89</v>
      </c>
    </row>
    <row r="223" s="15" customFormat="1">
      <c r="A223" s="15"/>
      <c r="B223" s="221"/>
      <c r="C223" s="15"/>
      <c r="D223" s="191" t="s">
        <v>519</v>
      </c>
      <c r="E223" s="222" t="s">
        <v>1</v>
      </c>
      <c r="F223" s="223" t="s">
        <v>2039</v>
      </c>
      <c r="G223" s="15"/>
      <c r="H223" s="222" t="s">
        <v>1</v>
      </c>
      <c r="I223" s="224"/>
      <c r="J223" s="15"/>
      <c r="K223" s="15"/>
      <c r="L223" s="221"/>
      <c r="M223" s="225"/>
      <c r="N223" s="226"/>
      <c r="O223" s="226"/>
      <c r="P223" s="226"/>
      <c r="Q223" s="226"/>
      <c r="R223" s="226"/>
      <c r="S223" s="226"/>
      <c r="T223" s="227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22" t="s">
        <v>519</v>
      </c>
      <c r="AU223" s="222" t="s">
        <v>89</v>
      </c>
      <c r="AV223" s="15" t="s">
        <v>87</v>
      </c>
      <c r="AW223" s="15" t="s">
        <v>35</v>
      </c>
      <c r="AX223" s="15" t="s">
        <v>79</v>
      </c>
      <c r="AY223" s="222" t="s">
        <v>230</v>
      </c>
    </row>
    <row r="224" s="13" customFormat="1">
      <c r="A224" s="13"/>
      <c r="B224" s="205"/>
      <c r="C224" s="13"/>
      <c r="D224" s="191" t="s">
        <v>519</v>
      </c>
      <c r="E224" s="206" t="s">
        <v>1</v>
      </c>
      <c r="F224" s="207" t="s">
        <v>4844</v>
      </c>
      <c r="G224" s="13"/>
      <c r="H224" s="208">
        <v>4.1820000000000004</v>
      </c>
      <c r="I224" s="209"/>
      <c r="J224" s="13"/>
      <c r="K224" s="13"/>
      <c r="L224" s="205"/>
      <c r="M224" s="210"/>
      <c r="N224" s="211"/>
      <c r="O224" s="211"/>
      <c r="P224" s="211"/>
      <c r="Q224" s="211"/>
      <c r="R224" s="211"/>
      <c r="S224" s="211"/>
      <c r="T224" s="21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06" t="s">
        <v>519</v>
      </c>
      <c r="AU224" s="206" t="s">
        <v>89</v>
      </c>
      <c r="AV224" s="13" t="s">
        <v>89</v>
      </c>
      <c r="AW224" s="13" t="s">
        <v>35</v>
      </c>
      <c r="AX224" s="13" t="s">
        <v>79</v>
      </c>
      <c r="AY224" s="206" t="s">
        <v>230</v>
      </c>
    </row>
    <row r="225" s="14" customFormat="1">
      <c r="A225" s="14"/>
      <c r="B225" s="213"/>
      <c r="C225" s="14"/>
      <c r="D225" s="191" t="s">
        <v>519</v>
      </c>
      <c r="E225" s="214" t="s">
        <v>1</v>
      </c>
      <c r="F225" s="215" t="s">
        <v>534</v>
      </c>
      <c r="G225" s="14"/>
      <c r="H225" s="216">
        <v>4.1820000000000004</v>
      </c>
      <c r="I225" s="217"/>
      <c r="J225" s="14"/>
      <c r="K225" s="14"/>
      <c r="L225" s="213"/>
      <c r="M225" s="218"/>
      <c r="N225" s="219"/>
      <c r="O225" s="219"/>
      <c r="P225" s="219"/>
      <c r="Q225" s="219"/>
      <c r="R225" s="219"/>
      <c r="S225" s="219"/>
      <c r="T225" s="220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14" t="s">
        <v>519</v>
      </c>
      <c r="AU225" s="214" t="s">
        <v>89</v>
      </c>
      <c r="AV225" s="14" t="s">
        <v>235</v>
      </c>
      <c r="AW225" s="14" t="s">
        <v>35</v>
      </c>
      <c r="AX225" s="14" t="s">
        <v>87</v>
      </c>
      <c r="AY225" s="214" t="s">
        <v>230</v>
      </c>
    </row>
    <row r="226" s="13" customFormat="1">
      <c r="A226" s="13"/>
      <c r="B226" s="205"/>
      <c r="C226" s="13"/>
      <c r="D226" s="191" t="s">
        <v>519</v>
      </c>
      <c r="E226" s="13"/>
      <c r="F226" s="207" t="s">
        <v>4853</v>
      </c>
      <c r="G226" s="13"/>
      <c r="H226" s="208">
        <v>20.91</v>
      </c>
      <c r="I226" s="209"/>
      <c r="J226" s="13"/>
      <c r="K226" s="13"/>
      <c r="L226" s="205"/>
      <c r="M226" s="210"/>
      <c r="N226" s="211"/>
      <c r="O226" s="211"/>
      <c r="P226" s="211"/>
      <c r="Q226" s="211"/>
      <c r="R226" s="211"/>
      <c r="S226" s="211"/>
      <c r="T226" s="21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06" t="s">
        <v>519</v>
      </c>
      <c r="AU226" s="206" t="s">
        <v>89</v>
      </c>
      <c r="AV226" s="13" t="s">
        <v>89</v>
      </c>
      <c r="AW226" s="13" t="s">
        <v>3</v>
      </c>
      <c r="AX226" s="13" t="s">
        <v>87</v>
      </c>
      <c r="AY226" s="206" t="s">
        <v>230</v>
      </c>
    </row>
    <row r="227" s="2" customFormat="1" ht="16.5" customHeight="1">
      <c r="A227" s="38"/>
      <c r="B227" s="177"/>
      <c r="C227" s="178" t="s">
        <v>289</v>
      </c>
      <c r="D227" s="178" t="s">
        <v>231</v>
      </c>
      <c r="E227" s="179" t="s">
        <v>2053</v>
      </c>
      <c r="F227" s="180" t="s">
        <v>2054</v>
      </c>
      <c r="G227" s="181" t="s">
        <v>748</v>
      </c>
      <c r="H227" s="182">
        <v>167.28</v>
      </c>
      <c r="I227" s="183"/>
      <c r="J227" s="184">
        <f>ROUND(I227*H227,2)</f>
        <v>0</v>
      </c>
      <c r="K227" s="180" t="s">
        <v>515</v>
      </c>
      <c r="L227" s="39"/>
      <c r="M227" s="185" t="s">
        <v>1</v>
      </c>
      <c r="N227" s="186" t="s">
        <v>44</v>
      </c>
      <c r="O227" s="77"/>
      <c r="P227" s="187">
        <f>O227*H227</f>
        <v>0</v>
      </c>
      <c r="Q227" s="187">
        <v>0</v>
      </c>
      <c r="R227" s="187">
        <f>Q227*H227</f>
        <v>0</v>
      </c>
      <c r="S227" s="187">
        <v>0</v>
      </c>
      <c r="T227" s="188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89" t="s">
        <v>235</v>
      </c>
      <c r="AT227" s="189" t="s">
        <v>231</v>
      </c>
      <c r="AU227" s="189" t="s">
        <v>89</v>
      </c>
      <c r="AY227" s="19" t="s">
        <v>230</v>
      </c>
      <c r="BE227" s="190">
        <f>IF(N227="základní",J227,0)</f>
        <v>0</v>
      </c>
      <c r="BF227" s="190">
        <f>IF(N227="snížená",J227,0)</f>
        <v>0</v>
      </c>
      <c r="BG227" s="190">
        <f>IF(N227="zákl. přenesená",J227,0)</f>
        <v>0</v>
      </c>
      <c r="BH227" s="190">
        <f>IF(N227="sníž. přenesená",J227,0)</f>
        <v>0</v>
      </c>
      <c r="BI227" s="190">
        <f>IF(N227="nulová",J227,0)</f>
        <v>0</v>
      </c>
      <c r="BJ227" s="19" t="s">
        <v>87</v>
      </c>
      <c r="BK227" s="190">
        <f>ROUND(I227*H227,2)</f>
        <v>0</v>
      </c>
      <c r="BL227" s="19" t="s">
        <v>235</v>
      </c>
      <c r="BM227" s="189" t="s">
        <v>4854</v>
      </c>
    </row>
    <row r="228" s="2" customFormat="1">
      <c r="A228" s="38"/>
      <c r="B228" s="39"/>
      <c r="C228" s="38"/>
      <c r="D228" s="191" t="s">
        <v>237</v>
      </c>
      <c r="E228" s="38"/>
      <c r="F228" s="192" t="s">
        <v>1356</v>
      </c>
      <c r="G228" s="38"/>
      <c r="H228" s="38"/>
      <c r="I228" s="193"/>
      <c r="J228" s="38"/>
      <c r="K228" s="38"/>
      <c r="L228" s="39"/>
      <c r="M228" s="194"/>
      <c r="N228" s="195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237</v>
      </c>
      <c r="AU228" s="19" t="s">
        <v>89</v>
      </c>
    </row>
    <row r="229" s="2" customFormat="1">
      <c r="A229" s="38"/>
      <c r="B229" s="39"/>
      <c r="C229" s="38"/>
      <c r="D229" s="199" t="s">
        <v>397</v>
      </c>
      <c r="E229" s="38"/>
      <c r="F229" s="200" t="s">
        <v>2056</v>
      </c>
      <c r="G229" s="38"/>
      <c r="H229" s="38"/>
      <c r="I229" s="193"/>
      <c r="J229" s="38"/>
      <c r="K229" s="38"/>
      <c r="L229" s="39"/>
      <c r="M229" s="194"/>
      <c r="N229" s="195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397</v>
      </c>
      <c r="AU229" s="19" t="s">
        <v>89</v>
      </c>
    </row>
    <row r="230" s="15" customFormat="1">
      <c r="A230" s="15"/>
      <c r="B230" s="221"/>
      <c r="C230" s="15"/>
      <c r="D230" s="191" t="s">
        <v>519</v>
      </c>
      <c r="E230" s="222" t="s">
        <v>1</v>
      </c>
      <c r="F230" s="223" t="s">
        <v>2039</v>
      </c>
      <c r="G230" s="15"/>
      <c r="H230" s="222" t="s">
        <v>1</v>
      </c>
      <c r="I230" s="224"/>
      <c r="J230" s="15"/>
      <c r="K230" s="15"/>
      <c r="L230" s="221"/>
      <c r="M230" s="225"/>
      <c r="N230" s="226"/>
      <c r="O230" s="226"/>
      <c r="P230" s="226"/>
      <c r="Q230" s="226"/>
      <c r="R230" s="226"/>
      <c r="S230" s="226"/>
      <c r="T230" s="227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22" t="s">
        <v>519</v>
      </c>
      <c r="AU230" s="222" t="s">
        <v>89</v>
      </c>
      <c r="AV230" s="15" t="s">
        <v>87</v>
      </c>
      <c r="AW230" s="15" t="s">
        <v>35</v>
      </c>
      <c r="AX230" s="15" t="s">
        <v>79</v>
      </c>
      <c r="AY230" s="222" t="s">
        <v>230</v>
      </c>
    </row>
    <row r="231" s="13" customFormat="1">
      <c r="A231" s="13"/>
      <c r="B231" s="205"/>
      <c r="C231" s="13"/>
      <c r="D231" s="191" t="s">
        <v>519</v>
      </c>
      <c r="E231" s="206" t="s">
        <v>1</v>
      </c>
      <c r="F231" s="207" t="s">
        <v>4838</v>
      </c>
      <c r="G231" s="13"/>
      <c r="H231" s="208">
        <v>83.640000000000001</v>
      </c>
      <c r="I231" s="209"/>
      <c r="J231" s="13"/>
      <c r="K231" s="13"/>
      <c r="L231" s="205"/>
      <c r="M231" s="210"/>
      <c r="N231" s="211"/>
      <c r="O231" s="211"/>
      <c r="P231" s="211"/>
      <c r="Q231" s="211"/>
      <c r="R231" s="211"/>
      <c r="S231" s="211"/>
      <c r="T231" s="21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06" t="s">
        <v>519</v>
      </c>
      <c r="AU231" s="206" t="s">
        <v>89</v>
      </c>
      <c r="AV231" s="13" t="s">
        <v>89</v>
      </c>
      <c r="AW231" s="13" t="s">
        <v>35</v>
      </c>
      <c r="AX231" s="13" t="s">
        <v>79</v>
      </c>
      <c r="AY231" s="206" t="s">
        <v>230</v>
      </c>
    </row>
    <row r="232" s="14" customFormat="1">
      <c r="A232" s="14"/>
      <c r="B232" s="213"/>
      <c r="C232" s="14"/>
      <c r="D232" s="191" t="s">
        <v>519</v>
      </c>
      <c r="E232" s="214" t="s">
        <v>1</v>
      </c>
      <c r="F232" s="215" t="s">
        <v>534</v>
      </c>
      <c r="G232" s="14"/>
      <c r="H232" s="216">
        <v>83.640000000000001</v>
      </c>
      <c r="I232" s="217"/>
      <c r="J232" s="14"/>
      <c r="K232" s="14"/>
      <c r="L232" s="213"/>
      <c r="M232" s="218"/>
      <c r="N232" s="219"/>
      <c r="O232" s="219"/>
      <c r="P232" s="219"/>
      <c r="Q232" s="219"/>
      <c r="R232" s="219"/>
      <c r="S232" s="219"/>
      <c r="T232" s="220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14" t="s">
        <v>519</v>
      </c>
      <c r="AU232" s="214" t="s">
        <v>89</v>
      </c>
      <c r="AV232" s="14" t="s">
        <v>235</v>
      </c>
      <c r="AW232" s="14" t="s">
        <v>35</v>
      </c>
      <c r="AX232" s="14" t="s">
        <v>87</v>
      </c>
      <c r="AY232" s="214" t="s">
        <v>230</v>
      </c>
    </row>
    <row r="233" s="13" customFormat="1">
      <c r="A233" s="13"/>
      <c r="B233" s="205"/>
      <c r="C233" s="13"/>
      <c r="D233" s="191" t="s">
        <v>519</v>
      </c>
      <c r="E233" s="13"/>
      <c r="F233" s="207" t="s">
        <v>4855</v>
      </c>
      <c r="G233" s="13"/>
      <c r="H233" s="208">
        <v>167.28</v>
      </c>
      <c r="I233" s="209"/>
      <c r="J233" s="13"/>
      <c r="K233" s="13"/>
      <c r="L233" s="205"/>
      <c r="M233" s="210"/>
      <c r="N233" s="211"/>
      <c r="O233" s="211"/>
      <c r="P233" s="211"/>
      <c r="Q233" s="211"/>
      <c r="R233" s="211"/>
      <c r="S233" s="211"/>
      <c r="T233" s="21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06" t="s">
        <v>519</v>
      </c>
      <c r="AU233" s="206" t="s">
        <v>89</v>
      </c>
      <c r="AV233" s="13" t="s">
        <v>89</v>
      </c>
      <c r="AW233" s="13" t="s">
        <v>3</v>
      </c>
      <c r="AX233" s="13" t="s">
        <v>87</v>
      </c>
      <c r="AY233" s="206" t="s">
        <v>230</v>
      </c>
    </row>
    <row r="234" s="2" customFormat="1" ht="16.5" customHeight="1">
      <c r="A234" s="38"/>
      <c r="B234" s="177"/>
      <c r="C234" s="178" t="s">
        <v>293</v>
      </c>
      <c r="D234" s="178" t="s">
        <v>231</v>
      </c>
      <c r="E234" s="179" t="s">
        <v>771</v>
      </c>
      <c r="F234" s="180" t="s">
        <v>772</v>
      </c>
      <c r="G234" s="181" t="s">
        <v>578</v>
      </c>
      <c r="H234" s="182">
        <v>48.789999999999999</v>
      </c>
      <c r="I234" s="183"/>
      <c r="J234" s="184">
        <f>ROUND(I234*H234,2)</f>
        <v>0</v>
      </c>
      <c r="K234" s="180" t="s">
        <v>515</v>
      </c>
      <c r="L234" s="39"/>
      <c r="M234" s="185" t="s">
        <v>1</v>
      </c>
      <c r="N234" s="186" t="s">
        <v>44</v>
      </c>
      <c r="O234" s="77"/>
      <c r="P234" s="187">
        <f>O234*H234</f>
        <v>0</v>
      </c>
      <c r="Q234" s="187">
        <v>0</v>
      </c>
      <c r="R234" s="187">
        <f>Q234*H234</f>
        <v>0</v>
      </c>
      <c r="S234" s="187">
        <v>0</v>
      </c>
      <c r="T234" s="188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89" t="s">
        <v>235</v>
      </c>
      <c r="AT234" s="189" t="s">
        <v>231</v>
      </c>
      <c r="AU234" s="189" t="s">
        <v>89</v>
      </c>
      <c r="AY234" s="19" t="s">
        <v>230</v>
      </c>
      <c r="BE234" s="190">
        <f>IF(N234="základní",J234,0)</f>
        <v>0</v>
      </c>
      <c r="BF234" s="190">
        <f>IF(N234="snížená",J234,0)</f>
        <v>0</v>
      </c>
      <c r="BG234" s="190">
        <f>IF(N234="zákl. přenesená",J234,0)</f>
        <v>0</v>
      </c>
      <c r="BH234" s="190">
        <f>IF(N234="sníž. přenesená",J234,0)</f>
        <v>0</v>
      </c>
      <c r="BI234" s="190">
        <f>IF(N234="nulová",J234,0)</f>
        <v>0</v>
      </c>
      <c r="BJ234" s="19" t="s">
        <v>87</v>
      </c>
      <c r="BK234" s="190">
        <f>ROUND(I234*H234,2)</f>
        <v>0</v>
      </c>
      <c r="BL234" s="19" t="s">
        <v>235</v>
      </c>
      <c r="BM234" s="189" t="s">
        <v>4856</v>
      </c>
    </row>
    <row r="235" s="2" customFormat="1">
      <c r="A235" s="38"/>
      <c r="B235" s="39"/>
      <c r="C235" s="38"/>
      <c r="D235" s="191" t="s">
        <v>237</v>
      </c>
      <c r="E235" s="38"/>
      <c r="F235" s="192" t="s">
        <v>774</v>
      </c>
      <c r="G235" s="38"/>
      <c r="H235" s="38"/>
      <c r="I235" s="193"/>
      <c r="J235" s="38"/>
      <c r="K235" s="38"/>
      <c r="L235" s="39"/>
      <c r="M235" s="194"/>
      <c r="N235" s="195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237</v>
      </c>
      <c r="AU235" s="19" t="s">
        <v>89</v>
      </c>
    </row>
    <row r="236" s="2" customFormat="1">
      <c r="A236" s="38"/>
      <c r="B236" s="39"/>
      <c r="C236" s="38"/>
      <c r="D236" s="199" t="s">
        <v>397</v>
      </c>
      <c r="E236" s="38"/>
      <c r="F236" s="200" t="s">
        <v>775</v>
      </c>
      <c r="G236" s="38"/>
      <c r="H236" s="38"/>
      <c r="I236" s="193"/>
      <c r="J236" s="38"/>
      <c r="K236" s="38"/>
      <c r="L236" s="39"/>
      <c r="M236" s="194"/>
      <c r="N236" s="195"/>
      <c r="O236" s="77"/>
      <c r="P236" s="77"/>
      <c r="Q236" s="77"/>
      <c r="R236" s="77"/>
      <c r="S236" s="77"/>
      <c r="T236" s="7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T236" s="19" t="s">
        <v>397</v>
      </c>
      <c r="AU236" s="19" t="s">
        <v>89</v>
      </c>
    </row>
    <row r="237" s="13" customFormat="1">
      <c r="A237" s="13"/>
      <c r="B237" s="205"/>
      <c r="C237" s="13"/>
      <c r="D237" s="191" t="s">
        <v>519</v>
      </c>
      <c r="E237" s="206" t="s">
        <v>1</v>
      </c>
      <c r="F237" s="207" t="s">
        <v>4838</v>
      </c>
      <c r="G237" s="13"/>
      <c r="H237" s="208">
        <v>83.640000000000001</v>
      </c>
      <c r="I237" s="209"/>
      <c r="J237" s="13"/>
      <c r="K237" s="13"/>
      <c r="L237" s="205"/>
      <c r="M237" s="210"/>
      <c r="N237" s="211"/>
      <c r="O237" s="211"/>
      <c r="P237" s="211"/>
      <c r="Q237" s="211"/>
      <c r="R237" s="211"/>
      <c r="S237" s="211"/>
      <c r="T237" s="21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06" t="s">
        <v>519</v>
      </c>
      <c r="AU237" s="206" t="s">
        <v>89</v>
      </c>
      <c r="AV237" s="13" t="s">
        <v>89</v>
      </c>
      <c r="AW237" s="13" t="s">
        <v>35</v>
      </c>
      <c r="AX237" s="13" t="s">
        <v>79</v>
      </c>
      <c r="AY237" s="206" t="s">
        <v>230</v>
      </c>
    </row>
    <row r="238" s="15" customFormat="1">
      <c r="A238" s="15"/>
      <c r="B238" s="221"/>
      <c r="C238" s="15"/>
      <c r="D238" s="191" t="s">
        <v>519</v>
      </c>
      <c r="E238" s="222" t="s">
        <v>1</v>
      </c>
      <c r="F238" s="223" t="s">
        <v>2061</v>
      </c>
      <c r="G238" s="15"/>
      <c r="H238" s="222" t="s">
        <v>1</v>
      </c>
      <c r="I238" s="224"/>
      <c r="J238" s="15"/>
      <c r="K238" s="15"/>
      <c r="L238" s="221"/>
      <c r="M238" s="225"/>
      <c r="N238" s="226"/>
      <c r="O238" s="226"/>
      <c r="P238" s="226"/>
      <c r="Q238" s="226"/>
      <c r="R238" s="226"/>
      <c r="S238" s="226"/>
      <c r="T238" s="227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22" t="s">
        <v>519</v>
      </c>
      <c r="AU238" s="222" t="s">
        <v>89</v>
      </c>
      <c r="AV238" s="15" t="s">
        <v>87</v>
      </c>
      <c r="AW238" s="15" t="s">
        <v>35</v>
      </c>
      <c r="AX238" s="15" t="s">
        <v>79</v>
      </c>
      <c r="AY238" s="222" t="s">
        <v>230</v>
      </c>
    </row>
    <row r="239" s="13" customFormat="1">
      <c r="A239" s="13"/>
      <c r="B239" s="205"/>
      <c r="C239" s="13"/>
      <c r="D239" s="191" t="s">
        <v>519</v>
      </c>
      <c r="E239" s="206" t="s">
        <v>1</v>
      </c>
      <c r="F239" s="207" t="s">
        <v>4857</v>
      </c>
      <c r="G239" s="13"/>
      <c r="H239" s="208">
        <v>-6.9699999999999998</v>
      </c>
      <c r="I239" s="209"/>
      <c r="J239" s="13"/>
      <c r="K239" s="13"/>
      <c r="L239" s="205"/>
      <c r="M239" s="210"/>
      <c r="N239" s="211"/>
      <c r="O239" s="211"/>
      <c r="P239" s="211"/>
      <c r="Q239" s="211"/>
      <c r="R239" s="211"/>
      <c r="S239" s="211"/>
      <c r="T239" s="21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06" t="s">
        <v>519</v>
      </c>
      <c r="AU239" s="206" t="s">
        <v>89</v>
      </c>
      <c r="AV239" s="13" t="s">
        <v>89</v>
      </c>
      <c r="AW239" s="13" t="s">
        <v>35</v>
      </c>
      <c r="AX239" s="13" t="s">
        <v>79</v>
      </c>
      <c r="AY239" s="206" t="s">
        <v>230</v>
      </c>
    </row>
    <row r="240" s="13" customFormat="1">
      <c r="A240" s="13"/>
      <c r="B240" s="205"/>
      <c r="C240" s="13"/>
      <c r="D240" s="191" t="s">
        <v>519</v>
      </c>
      <c r="E240" s="206" t="s">
        <v>1</v>
      </c>
      <c r="F240" s="207" t="s">
        <v>4858</v>
      </c>
      <c r="G240" s="13"/>
      <c r="H240" s="208">
        <v>-27.879999999999999</v>
      </c>
      <c r="I240" s="209"/>
      <c r="J240" s="13"/>
      <c r="K240" s="13"/>
      <c r="L240" s="205"/>
      <c r="M240" s="210"/>
      <c r="N240" s="211"/>
      <c r="O240" s="211"/>
      <c r="P240" s="211"/>
      <c r="Q240" s="211"/>
      <c r="R240" s="211"/>
      <c r="S240" s="211"/>
      <c r="T240" s="21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06" t="s">
        <v>519</v>
      </c>
      <c r="AU240" s="206" t="s">
        <v>89</v>
      </c>
      <c r="AV240" s="13" t="s">
        <v>89</v>
      </c>
      <c r="AW240" s="13" t="s">
        <v>35</v>
      </c>
      <c r="AX240" s="13" t="s">
        <v>79</v>
      </c>
      <c r="AY240" s="206" t="s">
        <v>230</v>
      </c>
    </row>
    <row r="241" s="14" customFormat="1">
      <c r="A241" s="14"/>
      <c r="B241" s="213"/>
      <c r="C241" s="14"/>
      <c r="D241" s="191" t="s">
        <v>519</v>
      </c>
      <c r="E241" s="214" t="s">
        <v>1</v>
      </c>
      <c r="F241" s="215" t="s">
        <v>534</v>
      </c>
      <c r="G241" s="14"/>
      <c r="H241" s="216">
        <v>48.789999999999999</v>
      </c>
      <c r="I241" s="217"/>
      <c r="J241" s="14"/>
      <c r="K241" s="14"/>
      <c r="L241" s="213"/>
      <c r="M241" s="218"/>
      <c r="N241" s="219"/>
      <c r="O241" s="219"/>
      <c r="P241" s="219"/>
      <c r="Q241" s="219"/>
      <c r="R241" s="219"/>
      <c r="S241" s="219"/>
      <c r="T241" s="22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14" t="s">
        <v>519</v>
      </c>
      <c r="AU241" s="214" t="s">
        <v>89</v>
      </c>
      <c r="AV241" s="14" t="s">
        <v>235</v>
      </c>
      <c r="AW241" s="14" t="s">
        <v>35</v>
      </c>
      <c r="AX241" s="14" t="s">
        <v>87</v>
      </c>
      <c r="AY241" s="214" t="s">
        <v>230</v>
      </c>
    </row>
    <row r="242" s="2" customFormat="1" ht="16.5" customHeight="1">
      <c r="A242" s="38"/>
      <c r="B242" s="177"/>
      <c r="C242" s="236" t="s">
        <v>297</v>
      </c>
      <c r="D242" s="236" t="s">
        <v>745</v>
      </c>
      <c r="E242" s="237" t="s">
        <v>779</v>
      </c>
      <c r="F242" s="238" t="s">
        <v>780</v>
      </c>
      <c r="G242" s="239" t="s">
        <v>748</v>
      </c>
      <c r="H242" s="240">
        <v>97.579999999999998</v>
      </c>
      <c r="I242" s="241"/>
      <c r="J242" s="242">
        <f>ROUND(I242*H242,2)</f>
        <v>0</v>
      </c>
      <c r="K242" s="238" t="s">
        <v>515</v>
      </c>
      <c r="L242" s="243"/>
      <c r="M242" s="244" t="s">
        <v>1</v>
      </c>
      <c r="N242" s="245" t="s">
        <v>44</v>
      </c>
      <c r="O242" s="77"/>
      <c r="P242" s="187">
        <f>O242*H242</f>
        <v>0</v>
      </c>
      <c r="Q242" s="187">
        <v>0</v>
      </c>
      <c r="R242" s="187">
        <f>Q242*H242</f>
        <v>0</v>
      </c>
      <c r="S242" s="187">
        <v>0</v>
      </c>
      <c r="T242" s="188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89" t="s">
        <v>260</v>
      </c>
      <c r="AT242" s="189" t="s">
        <v>745</v>
      </c>
      <c r="AU242" s="189" t="s">
        <v>89</v>
      </c>
      <c r="AY242" s="19" t="s">
        <v>230</v>
      </c>
      <c r="BE242" s="190">
        <f>IF(N242="základní",J242,0)</f>
        <v>0</v>
      </c>
      <c r="BF242" s="190">
        <f>IF(N242="snížená",J242,0)</f>
        <v>0</v>
      </c>
      <c r="BG242" s="190">
        <f>IF(N242="zákl. přenesená",J242,0)</f>
        <v>0</v>
      </c>
      <c r="BH242" s="190">
        <f>IF(N242="sníž. přenesená",J242,0)</f>
        <v>0</v>
      </c>
      <c r="BI242" s="190">
        <f>IF(N242="nulová",J242,0)</f>
        <v>0</v>
      </c>
      <c r="BJ242" s="19" t="s">
        <v>87</v>
      </c>
      <c r="BK242" s="190">
        <f>ROUND(I242*H242,2)</f>
        <v>0</v>
      </c>
      <c r="BL242" s="19" t="s">
        <v>235</v>
      </c>
      <c r="BM242" s="189" t="s">
        <v>4859</v>
      </c>
    </row>
    <row r="243" s="2" customFormat="1">
      <c r="A243" s="38"/>
      <c r="B243" s="39"/>
      <c r="C243" s="38"/>
      <c r="D243" s="191" t="s">
        <v>237</v>
      </c>
      <c r="E243" s="38"/>
      <c r="F243" s="192" t="s">
        <v>780</v>
      </c>
      <c r="G243" s="38"/>
      <c r="H243" s="38"/>
      <c r="I243" s="193"/>
      <c r="J243" s="38"/>
      <c r="K243" s="38"/>
      <c r="L243" s="39"/>
      <c r="M243" s="194"/>
      <c r="N243" s="195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237</v>
      </c>
      <c r="AU243" s="19" t="s">
        <v>89</v>
      </c>
    </row>
    <row r="244" s="13" customFormat="1">
      <c r="A244" s="13"/>
      <c r="B244" s="205"/>
      <c r="C244" s="13"/>
      <c r="D244" s="191" t="s">
        <v>519</v>
      </c>
      <c r="E244" s="13"/>
      <c r="F244" s="207" t="s">
        <v>4860</v>
      </c>
      <c r="G244" s="13"/>
      <c r="H244" s="208">
        <v>97.579999999999998</v>
      </c>
      <c r="I244" s="209"/>
      <c r="J244" s="13"/>
      <c r="K244" s="13"/>
      <c r="L244" s="205"/>
      <c r="M244" s="210"/>
      <c r="N244" s="211"/>
      <c r="O244" s="211"/>
      <c r="P244" s="211"/>
      <c r="Q244" s="211"/>
      <c r="R244" s="211"/>
      <c r="S244" s="211"/>
      <c r="T244" s="21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06" t="s">
        <v>519</v>
      </c>
      <c r="AU244" s="206" t="s">
        <v>89</v>
      </c>
      <c r="AV244" s="13" t="s">
        <v>89</v>
      </c>
      <c r="AW244" s="13" t="s">
        <v>3</v>
      </c>
      <c r="AX244" s="13" t="s">
        <v>87</v>
      </c>
      <c r="AY244" s="206" t="s">
        <v>230</v>
      </c>
    </row>
    <row r="245" s="2" customFormat="1" ht="16.5" customHeight="1">
      <c r="A245" s="38"/>
      <c r="B245" s="177"/>
      <c r="C245" s="178" t="s">
        <v>301</v>
      </c>
      <c r="D245" s="178" t="s">
        <v>231</v>
      </c>
      <c r="E245" s="179" t="s">
        <v>789</v>
      </c>
      <c r="F245" s="180" t="s">
        <v>790</v>
      </c>
      <c r="G245" s="181" t="s">
        <v>578</v>
      </c>
      <c r="H245" s="182">
        <v>27.879999999999999</v>
      </c>
      <c r="I245" s="183"/>
      <c r="J245" s="184">
        <f>ROUND(I245*H245,2)</f>
        <v>0</v>
      </c>
      <c r="K245" s="180" t="s">
        <v>515</v>
      </c>
      <c r="L245" s="39"/>
      <c r="M245" s="185" t="s">
        <v>1</v>
      </c>
      <c r="N245" s="186" t="s">
        <v>44</v>
      </c>
      <c r="O245" s="77"/>
      <c r="P245" s="187">
        <f>O245*H245</f>
        <v>0</v>
      </c>
      <c r="Q245" s="187">
        <v>0</v>
      </c>
      <c r="R245" s="187">
        <f>Q245*H245</f>
        <v>0</v>
      </c>
      <c r="S245" s="187">
        <v>0</v>
      </c>
      <c r="T245" s="188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189" t="s">
        <v>235</v>
      </c>
      <c r="AT245" s="189" t="s">
        <v>231</v>
      </c>
      <c r="AU245" s="189" t="s">
        <v>89</v>
      </c>
      <c r="AY245" s="19" t="s">
        <v>230</v>
      </c>
      <c r="BE245" s="190">
        <f>IF(N245="základní",J245,0)</f>
        <v>0</v>
      </c>
      <c r="BF245" s="190">
        <f>IF(N245="snížená",J245,0)</f>
        <v>0</v>
      </c>
      <c r="BG245" s="190">
        <f>IF(N245="zákl. přenesená",J245,0)</f>
        <v>0</v>
      </c>
      <c r="BH245" s="190">
        <f>IF(N245="sníž. přenesená",J245,0)</f>
        <v>0</v>
      </c>
      <c r="BI245" s="190">
        <f>IF(N245="nulová",J245,0)</f>
        <v>0</v>
      </c>
      <c r="BJ245" s="19" t="s">
        <v>87</v>
      </c>
      <c r="BK245" s="190">
        <f>ROUND(I245*H245,2)</f>
        <v>0</v>
      </c>
      <c r="BL245" s="19" t="s">
        <v>235</v>
      </c>
      <c r="BM245" s="189" t="s">
        <v>4861</v>
      </c>
    </row>
    <row r="246" s="2" customFormat="1">
      <c r="A246" s="38"/>
      <c r="B246" s="39"/>
      <c r="C246" s="38"/>
      <c r="D246" s="191" t="s">
        <v>237</v>
      </c>
      <c r="E246" s="38"/>
      <c r="F246" s="192" t="s">
        <v>792</v>
      </c>
      <c r="G246" s="38"/>
      <c r="H246" s="38"/>
      <c r="I246" s="193"/>
      <c r="J246" s="38"/>
      <c r="K246" s="38"/>
      <c r="L246" s="39"/>
      <c r="M246" s="194"/>
      <c r="N246" s="195"/>
      <c r="O246" s="77"/>
      <c r="P246" s="77"/>
      <c r="Q246" s="77"/>
      <c r="R246" s="77"/>
      <c r="S246" s="77"/>
      <c r="T246" s="7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T246" s="19" t="s">
        <v>237</v>
      </c>
      <c r="AU246" s="19" t="s">
        <v>89</v>
      </c>
    </row>
    <row r="247" s="2" customFormat="1">
      <c r="A247" s="38"/>
      <c r="B247" s="39"/>
      <c r="C247" s="38"/>
      <c r="D247" s="199" t="s">
        <v>397</v>
      </c>
      <c r="E247" s="38"/>
      <c r="F247" s="200" t="s">
        <v>793</v>
      </c>
      <c r="G247" s="38"/>
      <c r="H247" s="38"/>
      <c r="I247" s="193"/>
      <c r="J247" s="38"/>
      <c r="K247" s="38"/>
      <c r="L247" s="39"/>
      <c r="M247" s="194"/>
      <c r="N247" s="195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397</v>
      </c>
      <c r="AU247" s="19" t="s">
        <v>89</v>
      </c>
    </row>
    <row r="248" s="13" customFormat="1">
      <c r="A248" s="13"/>
      <c r="B248" s="205"/>
      <c r="C248" s="13"/>
      <c r="D248" s="191" t="s">
        <v>519</v>
      </c>
      <c r="E248" s="206" t="s">
        <v>1</v>
      </c>
      <c r="F248" s="207" t="s">
        <v>4862</v>
      </c>
      <c r="G248" s="13"/>
      <c r="H248" s="208">
        <v>27.879999999999999</v>
      </c>
      <c r="I248" s="209"/>
      <c r="J248" s="13"/>
      <c r="K248" s="13"/>
      <c r="L248" s="205"/>
      <c r="M248" s="210"/>
      <c r="N248" s="211"/>
      <c r="O248" s="211"/>
      <c r="P248" s="211"/>
      <c r="Q248" s="211"/>
      <c r="R248" s="211"/>
      <c r="S248" s="211"/>
      <c r="T248" s="21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06" t="s">
        <v>519</v>
      </c>
      <c r="AU248" s="206" t="s">
        <v>89</v>
      </c>
      <c r="AV248" s="13" t="s">
        <v>89</v>
      </c>
      <c r="AW248" s="13" t="s">
        <v>35</v>
      </c>
      <c r="AX248" s="13" t="s">
        <v>79</v>
      </c>
      <c r="AY248" s="206" t="s">
        <v>230</v>
      </c>
    </row>
    <row r="249" s="14" customFormat="1">
      <c r="A249" s="14"/>
      <c r="B249" s="213"/>
      <c r="C249" s="14"/>
      <c r="D249" s="191" t="s">
        <v>519</v>
      </c>
      <c r="E249" s="214" t="s">
        <v>1</v>
      </c>
      <c r="F249" s="215" t="s">
        <v>534</v>
      </c>
      <c r="G249" s="14"/>
      <c r="H249" s="216">
        <v>27.879999999999999</v>
      </c>
      <c r="I249" s="217"/>
      <c r="J249" s="14"/>
      <c r="K249" s="14"/>
      <c r="L249" s="213"/>
      <c r="M249" s="218"/>
      <c r="N249" s="219"/>
      <c r="O249" s="219"/>
      <c r="P249" s="219"/>
      <c r="Q249" s="219"/>
      <c r="R249" s="219"/>
      <c r="S249" s="219"/>
      <c r="T249" s="220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14" t="s">
        <v>519</v>
      </c>
      <c r="AU249" s="214" t="s">
        <v>89</v>
      </c>
      <c r="AV249" s="14" t="s">
        <v>235</v>
      </c>
      <c r="AW249" s="14" t="s">
        <v>35</v>
      </c>
      <c r="AX249" s="14" t="s">
        <v>87</v>
      </c>
      <c r="AY249" s="214" t="s">
        <v>230</v>
      </c>
    </row>
    <row r="250" s="2" customFormat="1" ht="16.5" customHeight="1">
      <c r="A250" s="38"/>
      <c r="B250" s="177"/>
      <c r="C250" s="236" t="s">
        <v>305</v>
      </c>
      <c r="D250" s="236" t="s">
        <v>745</v>
      </c>
      <c r="E250" s="237" t="s">
        <v>3670</v>
      </c>
      <c r="F250" s="238" t="s">
        <v>3671</v>
      </c>
      <c r="G250" s="239" t="s">
        <v>748</v>
      </c>
      <c r="H250" s="240">
        <v>55.759999999999998</v>
      </c>
      <c r="I250" s="241"/>
      <c r="J250" s="242">
        <f>ROUND(I250*H250,2)</f>
        <v>0</v>
      </c>
      <c r="K250" s="238" t="s">
        <v>515</v>
      </c>
      <c r="L250" s="243"/>
      <c r="M250" s="244" t="s">
        <v>1</v>
      </c>
      <c r="N250" s="245" t="s">
        <v>44</v>
      </c>
      <c r="O250" s="77"/>
      <c r="P250" s="187">
        <f>O250*H250</f>
        <v>0</v>
      </c>
      <c r="Q250" s="187">
        <v>0</v>
      </c>
      <c r="R250" s="187">
        <f>Q250*H250</f>
        <v>0</v>
      </c>
      <c r="S250" s="187">
        <v>0</v>
      </c>
      <c r="T250" s="188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89" t="s">
        <v>260</v>
      </c>
      <c r="AT250" s="189" t="s">
        <v>745</v>
      </c>
      <c r="AU250" s="189" t="s">
        <v>89</v>
      </c>
      <c r="AY250" s="19" t="s">
        <v>230</v>
      </c>
      <c r="BE250" s="190">
        <f>IF(N250="základní",J250,0)</f>
        <v>0</v>
      </c>
      <c r="BF250" s="190">
        <f>IF(N250="snížená",J250,0)</f>
        <v>0</v>
      </c>
      <c r="BG250" s="190">
        <f>IF(N250="zákl. přenesená",J250,0)</f>
        <v>0</v>
      </c>
      <c r="BH250" s="190">
        <f>IF(N250="sníž. přenesená",J250,0)</f>
        <v>0</v>
      </c>
      <c r="BI250" s="190">
        <f>IF(N250="nulová",J250,0)</f>
        <v>0</v>
      </c>
      <c r="BJ250" s="19" t="s">
        <v>87</v>
      </c>
      <c r="BK250" s="190">
        <f>ROUND(I250*H250,2)</f>
        <v>0</v>
      </c>
      <c r="BL250" s="19" t="s">
        <v>235</v>
      </c>
      <c r="BM250" s="189" t="s">
        <v>4863</v>
      </c>
    </row>
    <row r="251" s="2" customFormat="1">
      <c r="A251" s="38"/>
      <c r="B251" s="39"/>
      <c r="C251" s="38"/>
      <c r="D251" s="191" t="s">
        <v>237</v>
      </c>
      <c r="E251" s="38"/>
      <c r="F251" s="192" t="s">
        <v>3671</v>
      </c>
      <c r="G251" s="38"/>
      <c r="H251" s="38"/>
      <c r="I251" s="193"/>
      <c r="J251" s="38"/>
      <c r="K251" s="38"/>
      <c r="L251" s="39"/>
      <c r="M251" s="194"/>
      <c r="N251" s="195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237</v>
      </c>
      <c r="AU251" s="19" t="s">
        <v>89</v>
      </c>
    </row>
    <row r="252" s="13" customFormat="1">
      <c r="A252" s="13"/>
      <c r="B252" s="205"/>
      <c r="C252" s="13"/>
      <c r="D252" s="191" t="s">
        <v>519</v>
      </c>
      <c r="E252" s="13"/>
      <c r="F252" s="207" t="s">
        <v>4864</v>
      </c>
      <c r="G252" s="13"/>
      <c r="H252" s="208">
        <v>55.759999999999998</v>
      </c>
      <c r="I252" s="209"/>
      <c r="J252" s="13"/>
      <c r="K252" s="13"/>
      <c r="L252" s="205"/>
      <c r="M252" s="210"/>
      <c r="N252" s="211"/>
      <c r="O252" s="211"/>
      <c r="P252" s="211"/>
      <c r="Q252" s="211"/>
      <c r="R252" s="211"/>
      <c r="S252" s="211"/>
      <c r="T252" s="21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06" t="s">
        <v>519</v>
      </c>
      <c r="AU252" s="206" t="s">
        <v>89</v>
      </c>
      <c r="AV252" s="13" t="s">
        <v>89</v>
      </c>
      <c r="AW252" s="13" t="s">
        <v>3</v>
      </c>
      <c r="AX252" s="13" t="s">
        <v>87</v>
      </c>
      <c r="AY252" s="206" t="s">
        <v>230</v>
      </c>
    </row>
    <row r="253" s="12" customFormat="1" ht="22.8" customHeight="1">
      <c r="A253" s="12"/>
      <c r="B253" s="166"/>
      <c r="C253" s="12"/>
      <c r="D253" s="167" t="s">
        <v>78</v>
      </c>
      <c r="E253" s="197" t="s">
        <v>235</v>
      </c>
      <c r="F253" s="197" t="s">
        <v>845</v>
      </c>
      <c r="G253" s="12"/>
      <c r="H253" s="12"/>
      <c r="I253" s="169"/>
      <c r="J253" s="198">
        <f>BK253</f>
        <v>0</v>
      </c>
      <c r="K253" s="12"/>
      <c r="L253" s="166"/>
      <c r="M253" s="171"/>
      <c r="N253" s="172"/>
      <c r="O253" s="172"/>
      <c r="P253" s="173">
        <f>SUM(P254:P258)</f>
        <v>0</v>
      </c>
      <c r="Q253" s="172"/>
      <c r="R253" s="173">
        <f>SUM(R254:R258)</f>
        <v>0</v>
      </c>
      <c r="S253" s="172"/>
      <c r="T253" s="174">
        <f>SUM(T254:T258)</f>
        <v>0</v>
      </c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R253" s="167" t="s">
        <v>87</v>
      </c>
      <c r="AT253" s="175" t="s">
        <v>78</v>
      </c>
      <c r="AU253" s="175" t="s">
        <v>87</v>
      </c>
      <c r="AY253" s="167" t="s">
        <v>230</v>
      </c>
      <c r="BK253" s="176">
        <f>SUM(BK254:BK258)</f>
        <v>0</v>
      </c>
    </row>
    <row r="254" s="2" customFormat="1" ht="16.5" customHeight="1">
      <c r="A254" s="38"/>
      <c r="B254" s="177"/>
      <c r="C254" s="178" t="s">
        <v>310</v>
      </c>
      <c r="D254" s="178" t="s">
        <v>231</v>
      </c>
      <c r="E254" s="179" t="s">
        <v>846</v>
      </c>
      <c r="F254" s="180" t="s">
        <v>847</v>
      </c>
      <c r="G254" s="181" t="s">
        <v>578</v>
      </c>
      <c r="H254" s="182">
        <v>6.9699999999999998</v>
      </c>
      <c r="I254" s="183"/>
      <c r="J254" s="184">
        <f>ROUND(I254*H254,2)</f>
        <v>0</v>
      </c>
      <c r="K254" s="180" t="s">
        <v>515</v>
      </c>
      <c r="L254" s="39"/>
      <c r="M254" s="185" t="s">
        <v>1</v>
      </c>
      <c r="N254" s="186" t="s">
        <v>44</v>
      </c>
      <c r="O254" s="77"/>
      <c r="P254" s="187">
        <f>O254*H254</f>
        <v>0</v>
      </c>
      <c r="Q254" s="187">
        <v>0</v>
      </c>
      <c r="R254" s="187">
        <f>Q254*H254</f>
        <v>0</v>
      </c>
      <c r="S254" s="187">
        <v>0</v>
      </c>
      <c r="T254" s="188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89" t="s">
        <v>235</v>
      </c>
      <c r="AT254" s="189" t="s">
        <v>231</v>
      </c>
      <c r="AU254" s="189" t="s">
        <v>89</v>
      </c>
      <c r="AY254" s="19" t="s">
        <v>230</v>
      </c>
      <c r="BE254" s="190">
        <f>IF(N254="základní",J254,0)</f>
        <v>0</v>
      </c>
      <c r="BF254" s="190">
        <f>IF(N254="snížená",J254,0)</f>
        <v>0</v>
      </c>
      <c r="BG254" s="190">
        <f>IF(N254="zákl. přenesená",J254,0)</f>
        <v>0</v>
      </c>
      <c r="BH254" s="190">
        <f>IF(N254="sníž. přenesená",J254,0)</f>
        <v>0</v>
      </c>
      <c r="BI254" s="190">
        <f>IF(N254="nulová",J254,0)</f>
        <v>0</v>
      </c>
      <c r="BJ254" s="19" t="s">
        <v>87</v>
      </c>
      <c r="BK254" s="190">
        <f>ROUND(I254*H254,2)</f>
        <v>0</v>
      </c>
      <c r="BL254" s="19" t="s">
        <v>235</v>
      </c>
      <c r="BM254" s="189" t="s">
        <v>4865</v>
      </c>
    </row>
    <row r="255" s="2" customFormat="1">
      <c r="A255" s="38"/>
      <c r="B255" s="39"/>
      <c r="C255" s="38"/>
      <c r="D255" s="191" t="s">
        <v>237</v>
      </c>
      <c r="E255" s="38"/>
      <c r="F255" s="192" t="s">
        <v>849</v>
      </c>
      <c r="G255" s="38"/>
      <c r="H255" s="38"/>
      <c r="I255" s="193"/>
      <c r="J255" s="38"/>
      <c r="K255" s="38"/>
      <c r="L255" s="39"/>
      <c r="M255" s="194"/>
      <c r="N255" s="195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237</v>
      </c>
      <c r="AU255" s="19" t="s">
        <v>89</v>
      </c>
    </row>
    <row r="256" s="2" customFormat="1">
      <c r="A256" s="38"/>
      <c r="B256" s="39"/>
      <c r="C256" s="38"/>
      <c r="D256" s="199" t="s">
        <v>397</v>
      </c>
      <c r="E256" s="38"/>
      <c r="F256" s="200" t="s">
        <v>850</v>
      </c>
      <c r="G256" s="38"/>
      <c r="H256" s="38"/>
      <c r="I256" s="193"/>
      <c r="J256" s="38"/>
      <c r="K256" s="38"/>
      <c r="L256" s="39"/>
      <c r="M256" s="194"/>
      <c r="N256" s="195"/>
      <c r="O256" s="77"/>
      <c r="P256" s="77"/>
      <c r="Q256" s="77"/>
      <c r="R256" s="77"/>
      <c r="S256" s="77"/>
      <c r="T256" s="7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T256" s="19" t="s">
        <v>397</v>
      </c>
      <c r="AU256" s="19" t="s">
        <v>89</v>
      </c>
    </row>
    <row r="257" s="13" customFormat="1">
      <c r="A257" s="13"/>
      <c r="B257" s="205"/>
      <c r="C257" s="13"/>
      <c r="D257" s="191" t="s">
        <v>519</v>
      </c>
      <c r="E257" s="206" t="s">
        <v>1</v>
      </c>
      <c r="F257" s="207" t="s">
        <v>4866</v>
      </c>
      <c r="G257" s="13"/>
      <c r="H257" s="208">
        <v>6.9699999999999998</v>
      </c>
      <c r="I257" s="209"/>
      <c r="J257" s="13"/>
      <c r="K257" s="13"/>
      <c r="L257" s="205"/>
      <c r="M257" s="210"/>
      <c r="N257" s="211"/>
      <c r="O257" s="211"/>
      <c r="P257" s="211"/>
      <c r="Q257" s="211"/>
      <c r="R257" s="211"/>
      <c r="S257" s="211"/>
      <c r="T257" s="21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06" t="s">
        <v>519</v>
      </c>
      <c r="AU257" s="206" t="s">
        <v>89</v>
      </c>
      <c r="AV257" s="13" t="s">
        <v>89</v>
      </c>
      <c r="AW257" s="13" t="s">
        <v>35</v>
      </c>
      <c r="AX257" s="13" t="s">
        <v>79</v>
      </c>
      <c r="AY257" s="206" t="s">
        <v>230</v>
      </c>
    </row>
    <row r="258" s="14" customFormat="1">
      <c r="A258" s="14"/>
      <c r="B258" s="213"/>
      <c r="C258" s="14"/>
      <c r="D258" s="191" t="s">
        <v>519</v>
      </c>
      <c r="E258" s="214" t="s">
        <v>1</v>
      </c>
      <c r="F258" s="215" t="s">
        <v>534</v>
      </c>
      <c r="G258" s="14"/>
      <c r="H258" s="216">
        <v>6.9699999999999998</v>
      </c>
      <c r="I258" s="217"/>
      <c r="J258" s="14"/>
      <c r="K258" s="14"/>
      <c r="L258" s="213"/>
      <c r="M258" s="218"/>
      <c r="N258" s="219"/>
      <c r="O258" s="219"/>
      <c r="P258" s="219"/>
      <c r="Q258" s="219"/>
      <c r="R258" s="219"/>
      <c r="S258" s="219"/>
      <c r="T258" s="22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14" t="s">
        <v>519</v>
      </c>
      <c r="AU258" s="214" t="s">
        <v>89</v>
      </c>
      <c r="AV258" s="14" t="s">
        <v>235</v>
      </c>
      <c r="AW258" s="14" t="s">
        <v>35</v>
      </c>
      <c r="AX258" s="14" t="s">
        <v>87</v>
      </c>
      <c r="AY258" s="214" t="s">
        <v>230</v>
      </c>
    </row>
    <row r="259" s="12" customFormat="1" ht="22.8" customHeight="1">
      <c r="A259" s="12"/>
      <c r="B259" s="166"/>
      <c r="C259" s="12"/>
      <c r="D259" s="167" t="s">
        <v>78</v>
      </c>
      <c r="E259" s="197" t="s">
        <v>248</v>
      </c>
      <c r="F259" s="197" t="s">
        <v>860</v>
      </c>
      <c r="G259" s="12"/>
      <c r="H259" s="12"/>
      <c r="I259" s="169"/>
      <c r="J259" s="198">
        <f>BK259</f>
        <v>0</v>
      </c>
      <c r="K259" s="12"/>
      <c r="L259" s="166"/>
      <c r="M259" s="171"/>
      <c r="N259" s="172"/>
      <c r="O259" s="172"/>
      <c r="P259" s="173">
        <f>SUM(P260:P301)</f>
        <v>0</v>
      </c>
      <c r="Q259" s="172"/>
      <c r="R259" s="173">
        <f>SUM(R260:R301)</f>
        <v>0.35687999999999998</v>
      </c>
      <c r="S259" s="172"/>
      <c r="T259" s="174">
        <f>SUM(T260:T301)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167" t="s">
        <v>87</v>
      </c>
      <c r="AT259" s="175" t="s">
        <v>78</v>
      </c>
      <c r="AU259" s="175" t="s">
        <v>87</v>
      </c>
      <c r="AY259" s="167" t="s">
        <v>230</v>
      </c>
      <c r="BK259" s="176">
        <f>SUM(BK260:BK301)</f>
        <v>0</v>
      </c>
    </row>
    <row r="260" s="2" customFormat="1" ht="16.5" customHeight="1">
      <c r="A260" s="38"/>
      <c r="B260" s="177"/>
      <c r="C260" s="178" t="s">
        <v>7</v>
      </c>
      <c r="D260" s="178" t="s">
        <v>231</v>
      </c>
      <c r="E260" s="179" t="s">
        <v>3678</v>
      </c>
      <c r="F260" s="180" t="s">
        <v>3679</v>
      </c>
      <c r="G260" s="181" t="s">
        <v>514</v>
      </c>
      <c r="H260" s="182">
        <v>4</v>
      </c>
      <c r="I260" s="183"/>
      <c r="J260" s="184">
        <f>ROUND(I260*H260,2)</f>
        <v>0</v>
      </c>
      <c r="K260" s="180" t="s">
        <v>515</v>
      </c>
      <c r="L260" s="39"/>
      <c r="M260" s="185" t="s">
        <v>1</v>
      </c>
      <c r="N260" s="186" t="s">
        <v>44</v>
      </c>
      <c r="O260" s="77"/>
      <c r="P260" s="187">
        <f>O260*H260</f>
        <v>0</v>
      </c>
      <c r="Q260" s="187">
        <v>0</v>
      </c>
      <c r="R260" s="187">
        <f>Q260*H260</f>
        <v>0</v>
      </c>
      <c r="S260" s="187">
        <v>0</v>
      </c>
      <c r="T260" s="188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89" t="s">
        <v>235</v>
      </c>
      <c r="AT260" s="189" t="s">
        <v>231</v>
      </c>
      <c r="AU260" s="189" t="s">
        <v>89</v>
      </c>
      <c r="AY260" s="19" t="s">
        <v>230</v>
      </c>
      <c r="BE260" s="190">
        <f>IF(N260="základní",J260,0)</f>
        <v>0</v>
      </c>
      <c r="BF260" s="190">
        <f>IF(N260="snížená",J260,0)</f>
        <v>0</v>
      </c>
      <c r="BG260" s="190">
        <f>IF(N260="zákl. přenesená",J260,0)</f>
        <v>0</v>
      </c>
      <c r="BH260" s="190">
        <f>IF(N260="sníž. přenesená",J260,0)</f>
        <v>0</v>
      </c>
      <c r="BI260" s="190">
        <f>IF(N260="nulová",J260,0)</f>
        <v>0</v>
      </c>
      <c r="BJ260" s="19" t="s">
        <v>87</v>
      </c>
      <c r="BK260" s="190">
        <f>ROUND(I260*H260,2)</f>
        <v>0</v>
      </c>
      <c r="BL260" s="19" t="s">
        <v>235</v>
      </c>
      <c r="BM260" s="189" t="s">
        <v>4867</v>
      </c>
    </row>
    <row r="261" s="2" customFormat="1">
      <c r="A261" s="38"/>
      <c r="B261" s="39"/>
      <c r="C261" s="38"/>
      <c r="D261" s="191" t="s">
        <v>237</v>
      </c>
      <c r="E261" s="38"/>
      <c r="F261" s="192" t="s">
        <v>3681</v>
      </c>
      <c r="G261" s="38"/>
      <c r="H261" s="38"/>
      <c r="I261" s="193"/>
      <c r="J261" s="38"/>
      <c r="K261" s="38"/>
      <c r="L261" s="39"/>
      <c r="M261" s="194"/>
      <c r="N261" s="195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237</v>
      </c>
      <c r="AU261" s="19" t="s">
        <v>89</v>
      </c>
    </row>
    <row r="262" s="2" customFormat="1">
      <c r="A262" s="38"/>
      <c r="B262" s="39"/>
      <c r="C262" s="38"/>
      <c r="D262" s="199" t="s">
        <v>397</v>
      </c>
      <c r="E262" s="38"/>
      <c r="F262" s="200" t="s">
        <v>3682</v>
      </c>
      <c r="G262" s="38"/>
      <c r="H262" s="38"/>
      <c r="I262" s="193"/>
      <c r="J262" s="38"/>
      <c r="K262" s="38"/>
      <c r="L262" s="39"/>
      <c r="M262" s="194"/>
      <c r="N262" s="195"/>
      <c r="O262" s="77"/>
      <c r="P262" s="77"/>
      <c r="Q262" s="77"/>
      <c r="R262" s="77"/>
      <c r="S262" s="77"/>
      <c r="T262" s="7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T262" s="19" t="s">
        <v>397</v>
      </c>
      <c r="AU262" s="19" t="s">
        <v>89</v>
      </c>
    </row>
    <row r="263" s="15" customFormat="1">
      <c r="A263" s="15"/>
      <c r="B263" s="221"/>
      <c r="C263" s="15"/>
      <c r="D263" s="191" t="s">
        <v>519</v>
      </c>
      <c r="E263" s="222" t="s">
        <v>1</v>
      </c>
      <c r="F263" s="223" t="s">
        <v>3593</v>
      </c>
      <c r="G263" s="15"/>
      <c r="H263" s="222" t="s">
        <v>1</v>
      </c>
      <c r="I263" s="224"/>
      <c r="J263" s="15"/>
      <c r="K263" s="15"/>
      <c r="L263" s="221"/>
      <c r="M263" s="225"/>
      <c r="N263" s="226"/>
      <c r="O263" s="226"/>
      <c r="P263" s="226"/>
      <c r="Q263" s="226"/>
      <c r="R263" s="226"/>
      <c r="S263" s="226"/>
      <c r="T263" s="227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22" t="s">
        <v>519</v>
      </c>
      <c r="AU263" s="222" t="s">
        <v>89</v>
      </c>
      <c r="AV263" s="15" t="s">
        <v>87</v>
      </c>
      <c r="AW263" s="15" t="s">
        <v>35</v>
      </c>
      <c r="AX263" s="15" t="s">
        <v>79</v>
      </c>
      <c r="AY263" s="222" t="s">
        <v>230</v>
      </c>
    </row>
    <row r="264" s="13" customFormat="1">
      <c r="A264" s="13"/>
      <c r="B264" s="205"/>
      <c r="C264" s="13"/>
      <c r="D264" s="191" t="s">
        <v>519</v>
      </c>
      <c r="E264" s="206" t="s">
        <v>1</v>
      </c>
      <c r="F264" s="207" t="s">
        <v>4832</v>
      </c>
      <c r="G264" s="13"/>
      <c r="H264" s="208">
        <v>4</v>
      </c>
      <c r="I264" s="209"/>
      <c r="J264" s="13"/>
      <c r="K264" s="13"/>
      <c r="L264" s="205"/>
      <c r="M264" s="210"/>
      <c r="N264" s="211"/>
      <c r="O264" s="211"/>
      <c r="P264" s="211"/>
      <c r="Q264" s="211"/>
      <c r="R264" s="211"/>
      <c r="S264" s="211"/>
      <c r="T264" s="21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06" t="s">
        <v>519</v>
      </c>
      <c r="AU264" s="206" t="s">
        <v>89</v>
      </c>
      <c r="AV264" s="13" t="s">
        <v>89</v>
      </c>
      <c r="AW264" s="13" t="s">
        <v>35</v>
      </c>
      <c r="AX264" s="13" t="s">
        <v>79</v>
      </c>
      <c r="AY264" s="206" t="s">
        <v>230</v>
      </c>
    </row>
    <row r="265" s="14" customFormat="1">
      <c r="A265" s="14"/>
      <c r="B265" s="213"/>
      <c r="C265" s="14"/>
      <c r="D265" s="191" t="s">
        <v>519</v>
      </c>
      <c r="E265" s="214" t="s">
        <v>1</v>
      </c>
      <c r="F265" s="215" t="s">
        <v>534</v>
      </c>
      <c r="G265" s="14"/>
      <c r="H265" s="216">
        <v>4</v>
      </c>
      <c r="I265" s="217"/>
      <c r="J265" s="14"/>
      <c r="K265" s="14"/>
      <c r="L265" s="213"/>
      <c r="M265" s="218"/>
      <c r="N265" s="219"/>
      <c r="O265" s="219"/>
      <c r="P265" s="219"/>
      <c r="Q265" s="219"/>
      <c r="R265" s="219"/>
      <c r="S265" s="219"/>
      <c r="T265" s="220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14" t="s">
        <v>519</v>
      </c>
      <c r="AU265" s="214" t="s">
        <v>89</v>
      </c>
      <c r="AV265" s="14" t="s">
        <v>235</v>
      </c>
      <c r="AW265" s="14" t="s">
        <v>35</v>
      </c>
      <c r="AX265" s="14" t="s">
        <v>87</v>
      </c>
      <c r="AY265" s="214" t="s">
        <v>230</v>
      </c>
    </row>
    <row r="266" s="2" customFormat="1" ht="16.5" customHeight="1">
      <c r="A266" s="38"/>
      <c r="B266" s="177"/>
      <c r="C266" s="178" t="s">
        <v>317</v>
      </c>
      <c r="D266" s="178" t="s">
        <v>231</v>
      </c>
      <c r="E266" s="179" t="s">
        <v>3683</v>
      </c>
      <c r="F266" s="180" t="s">
        <v>3684</v>
      </c>
      <c r="G266" s="181" t="s">
        <v>514</v>
      </c>
      <c r="H266" s="182">
        <v>8</v>
      </c>
      <c r="I266" s="183"/>
      <c r="J266" s="184">
        <f>ROUND(I266*H266,2)</f>
        <v>0</v>
      </c>
      <c r="K266" s="180" t="s">
        <v>515</v>
      </c>
      <c r="L266" s="39"/>
      <c r="M266" s="185" t="s">
        <v>1</v>
      </c>
      <c r="N266" s="186" t="s">
        <v>44</v>
      </c>
      <c r="O266" s="77"/>
      <c r="P266" s="187">
        <f>O266*H266</f>
        <v>0</v>
      </c>
      <c r="Q266" s="187">
        <v>0</v>
      </c>
      <c r="R266" s="187">
        <f>Q266*H266</f>
        <v>0</v>
      </c>
      <c r="S266" s="187">
        <v>0</v>
      </c>
      <c r="T266" s="188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89" t="s">
        <v>235</v>
      </c>
      <c r="AT266" s="189" t="s">
        <v>231</v>
      </c>
      <c r="AU266" s="189" t="s">
        <v>89</v>
      </c>
      <c r="AY266" s="19" t="s">
        <v>230</v>
      </c>
      <c r="BE266" s="190">
        <f>IF(N266="základní",J266,0)</f>
        <v>0</v>
      </c>
      <c r="BF266" s="190">
        <f>IF(N266="snížená",J266,0)</f>
        <v>0</v>
      </c>
      <c r="BG266" s="190">
        <f>IF(N266="zákl. přenesená",J266,0)</f>
        <v>0</v>
      </c>
      <c r="BH266" s="190">
        <f>IF(N266="sníž. přenesená",J266,0)</f>
        <v>0</v>
      </c>
      <c r="BI266" s="190">
        <f>IF(N266="nulová",J266,0)</f>
        <v>0</v>
      </c>
      <c r="BJ266" s="19" t="s">
        <v>87</v>
      </c>
      <c r="BK266" s="190">
        <f>ROUND(I266*H266,2)</f>
        <v>0</v>
      </c>
      <c r="BL266" s="19" t="s">
        <v>235</v>
      </c>
      <c r="BM266" s="189" t="s">
        <v>4868</v>
      </c>
    </row>
    <row r="267" s="2" customFormat="1">
      <c r="A267" s="38"/>
      <c r="B267" s="39"/>
      <c r="C267" s="38"/>
      <c r="D267" s="191" t="s">
        <v>237</v>
      </c>
      <c r="E267" s="38"/>
      <c r="F267" s="192" t="s">
        <v>3686</v>
      </c>
      <c r="G267" s="38"/>
      <c r="H267" s="38"/>
      <c r="I267" s="193"/>
      <c r="J267" s="38"/>
      <c r="K267" s="38"/>
      <c r="L267" s="39"/>
      <c r="M267" s="194"/>
      <c r="N267" s="195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237</v>
      </c>
      <c r="AU267" s="19" t="s">
        <v>89</v>
      </c>
    </row>
    <row r="268" s="2" customFormat="1">
      <c r="A268" s="38"/>
      <c r="B268" s="39"/>
      <c r="C268" s="38"/>
      <c r="D268" s="199" t="s">
        <v>397</v>
      </c>
      <c r="E268" s="38"/>
      <c r="F268" s="200" t="s">
        <v>3687</v>
      </c>
      <c r="G268" s="38"/>
      <c r="H268" s="38"/>
      <c r="I268" s="193"/>
      <c r="J268" s="38"/>
      <c r="K268" s="38"/>
      <c r="L268" s="39"/>
      <c r="M268" s="194"/>
      <c r="N268" s="195"/>
      <c r="O268" s="77"/>
      <c r="P268" s="77"/>
      <c r="Q268" s="77"/>
      <c r="R268" s="77"/>
      <c r="S268" s="77"/>
      <c r="T268" s="7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T268" s="19" t="s">
        <v>397</v>
      </c>
      <c r="AU268" s="19" t="s">
        <v>89</v>
      </c>
    </row>
    <row r="269" s="15" customFormat="1">
      <c r="A269" s="15"/>
      <c r="B269" s="221"/>
      <c r="C269" s="15"/>
      <c r="D269" s="191" t="s">
        <v>519</v>
      </c>
      <c r="E269" s="222" t="s">
        <v>1</v>
      </c>
      <c r="F269" s="223" t="s">
        <v>3593</v>
      </c>
      <c r="G269" s="15"/>
      <c r="H269" s="222" t="s">
        <v>1</v>
      </c>
      <c r="I269" s="224"/>
      <c r="J269" s="15"/>
      <c r="K269" s="15"/>
      <c r="L269" s="221"/>
      <c r="M269" s="225"/>
      <c r="N269" s="226"/>
      <c r="O269" s="226"/>
      <c r="P269" s="226"/>
      <c r="Q269" s="226"/>
      <c r="R269" s="226"/>
      <c r="S269" s="226"/>
      <c r="T269" s="227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22" t="s">
        <v>519</v>
      </c>
      <c r="AU269" s="222" t="s">
        <v>89</v>
      </c>
      <c r="AV269" s="15" t="s">
        <v>87</v>
      </c>
      <c r="AW269" s="15" t="s">
        <v>35</v>
      </c>
      <c r="AX269" s="15" t="s">
        <v>79</v>
      </c>
      <c r="AY269" s="222" t="s">
        <v>230</v>
      </c>
    </row>
    <row r="270" s="13" customFormat="1">
      <c r="A270" s="13"/>
      <c r="B270" s="205"/>
      <c r="C270" s="13"/>
      <c r="D270" s="191" t="s">
        <v>519</v>
      </c>
      <c r="E270" s="206" t="s">
        <v>1</v>
      </c>
      <c r="F270" s="207" t="s">
        <v>4869</v>
      </c>
      <c r="G270" s="13"/>
      <c r="H270" s="208">
        <v>8</v>
      </c>
      <c r="I270" s="209"/>
      <c r="J270" s="13"/>
      <c r="K270" s="13"/>
      <c r="L270" s="205"/>
      <c r="M270" s="210"/>
      <c r="N270" s="211"/>
      <c r="O270" s="211"/>
      <c r="P270" s="211"/>
      <c r="Q270" s="211"/>
      <c r="R270" s="211"/>
      <c r="S270" s="211"/>
      <c r="T270" s="21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06" t="s">
        <v>519</v>
      </c>
      <c r="AU270" s="206" t="s">
        <v>89</v>
      </c>
      <c r="AV270" s="13" t="s">
        <v>89</v>
      </c>
      <c r="AW270" s="13" t="s">
        <v>35</v>
      </c>
      <c r="AX270" s="13" t="s">
        <v>79</v>
      </c>
      <c r="AY270" s="206" t="s">
        <v>230</v>
      </c>
    </row>
    <row r="271" s="14" customFormat="1">
      <c r="A271" s="14"/>
      <c r="B271" s="213"/>
      <c r="C271" s="14"/>
      <c r="D271" s="191" t="s">
        <v>519</v>
      </c>
      <c r="E271" s="214" t="s">
        <v>1</v>
      </c>
      <c r="F271" s="215" t="s">
        <v>534</v>
      </c>
      <c r="G271" s="14"/>
      <c r="H271" s="216">
        <v>8</v>
      </c>
      <c r="I271" s="217"/>
      <c r="J271" s="14"/>
      <c r="K271" s="14"/>
      <c r="L271" s="213"/>
      <c r="M271" s="218"/>
      <c r="N271" s="219"/>
      <c r="O271" s="219"/>
      <c r="P271" s="219"/>
      <c r="Q271" s="219"/>
      <c r="R271" s="219"/>
      <c r="S271" s="219"/>
      <c r="T271" s="22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14" t="s">
        <v>519</v>
      </c>
      <c r="AU271" s="214" t="s">
        <v>89</v>
      </c>
      <c r="AV271" s="14" t="s">
        <v>235</v>
      </c>
      <c r="AW271" s="14" t="s">
        <v>35</v>
      </c>
      <c r="AX271" s="14" t="s">
        <v>87</v>
      </c>
      <c r="AY271" s="214" t="s">
        <v>230</v>
      </c>
    </row>
    <row r="272" s="2" customFormat="1" ht="16.5" customHeight="1">
      <c r="A272" s="38"/>
      <c r="B272" s="177"/>
      <c r="C272" s="178" t="s">
        <v>321</v>
      </c>
      <c r="D272" s="178" t="s">
        <v>231</v>
      </c>
      <c r="E272" s="179" t="s">
        <v>3689</v>
      </c>
      <c r="F272" s="180" t="s">
        <v>3690</v>
      </c>
      <c r="G272" s="181" t="s">
        <v>514</v>
      </c>
      <c r="H272" s="182">
        <v>4</v>
      </c>
      <c r="I272" s="183"/>
      <c r="J272" s="184">
        <f>ROUND(I272*H272,2)</f>
        <v>0</v>
      </c>
      <c r="K272" s="180" t="s">
        <v>515</v>
      </c>
      <c r="L272" s="39"/>
      <c r="M272" s="185" t="s">
        <v>1</v>
      </c>
      <c r="N272" s="186" t="s">
        <v>44</v>
      </c>
      <c r="O272" s="77"/>
      <c r="P272" s="187">
        <f>O272*H272</f>
        <v>0</v>
      </c>
      <c r="Q272" s="187">
        <v>0</v>
      </c>
      <c r="R272" s="187">
        <f>Q272*H272</f>
        <v>0</v>
      </c>
      <c r="S272" s="187">
        <v>0</v>
      </c>
      <c r="T272" s="188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189" t="s">
        <v>235</v>
      </c>
      <c r="AT272" s="189" t="s">
        <v>231</v>
      </c>
      <c r="AU272" s="189" t="s">
        <v>89</v>
      </c>
      <c r="AY272" s="19" t="s">
        <v>230</v>
      </c>
      <c r="BE272" s="190">
        <f>IF(N272="základní",J272,0)</f>
        <v>0</v>
      </c>
      <c r="BF272" s="190">
        <f>IF(N272="snížená",J272,0)</f>
        <v>0</v>
      </c>
      <c r="BG272" s="190">
        <f>IF(N272="zákl. přenesená",J272,0)</f>
        <v>0</v>
      </c>
      <c r="BH272" s="190">
        <f>IF(N272="sníž. přenesená",J272,0)</f>
        <v>0</v>
      </c>
      <c r="BI272" s="190">
        <f>IF(N272="nulová",J272,0)</f>
        <v>0</v>
      </c>
      <c r="BJ272" s="19" t="s">
        <v>87</v>
      </c>
      <c r="BK272" s="190">
        <f>ROUND(I272*H272,2)</f>
        <v>0</v>
      </c>
      <c r="BL272" s="19" t="s">
        <v>235</v>
      </c>
      <c r="BM272" s="189" t="s">
        <v>4870</v>
      </c>
    </row>
    <row r="273" s="2" customFormat="1">
      <c r="A273" s="38"/>
      <c r="B273" s="39"/>
      <c r="C273" s="38"/>
      <c r="D273" s="191" t="s">
        <v>237</v>
      </c>
      <c r="E273" s="38"/>
      <c r="F273" s="192" t="s">
        <v>3692</v>
      </c>
      <c r="G273" s="38"/>
      <c r="H273" s="38"/>
      <c r="I273" s="193"/>
      <c r="J273" s="38"/>
      <c r="K273" s="38"/>
      <c r="L273" s="39"/>
      <c r="M273" s="194"/>
      <c r="N273" s="195"/>
      <c r="O273" s="77"/>
      <c r="P273" s="77"/>
      <c r="Q273" s="77"/>
      <c r="R273" s="77"/>
      <c r="S273" s="77"/>
      <c r="T273" s="7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19" t="s">
        <v>237</v>
      </c>
      <c r="AU273" s="19" t="s">
        <v>89</v>
      </c>
    </row>
    <row r="274" s="2" customFormat="1">
      <c r="A274" s="38"/>
      <c r="B274" s="39"/>
      <c r="C274" s="38"/>
      <c r="D274" s="199" t="s">
        <v>397</v>
      </c>
      <c r="E274" s="38"/>
      <c r="F274" s="200" t="s">
        <v>3693</v>
      </c>
      <c r="G274" s="38"/>
      <c r="H274" s="38"/>
      <c r="I274" s="193"/>
      <c r="J274" s="38"/>
      <c r="K274" s="38"/>
      <c r="L274" s="39"/>
      <c r="M274" s="194"/>
      <c r="N274" s="195"/>
      <c r="O274" s="77"/>
      <c r="P274" s="77"/>
      <c r="Q274" s="77"/>
      <c r="R274" s="77"/>
      <c r="S274" s="77"/>
      <c r="T274" s="7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T274" s="19" t="s">
        <v>397</v>
      </c>
      <c r="AU274" s="19" t="s">
        <v>89</v>
      </c>
    </row>
    <row r="275" s="15" customFormat="1">
      <c r="A275" s="15"/>
      <c r="B275" s="221"/>
      <c r="C275" s="15"/>
      <c r="D275" s="191" t="s">
        <v>519</v>
      </c>
      <c r="E275" s="222" t="s">
        <v>1</v>
      </c>
      <c r="F275" s="223" t="s">
        <v>3593</v>
      </c>
      <c r="G275" s="15"/>
      <c r="H275" s="222" t="s">
        <v>1</v>
      </c>
      <c r="I275" s="224"/>
      <c r="J275" s="15"/>
      <c r="K275" s="15"/>
      <c r="L275" s="221"/>
      <c r="M275" s="225"/>
      <c r="N275" s="226"/>
      <c r="O275" s="226"/>
      <c r="P275" s="226"/>
      <c r="Q275" s="226"/>
      <c r="R275" s="226"/>
      <c r="S275" s="226"/>
      <c r="T275" s="227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22" t="s">
        <v>519</v>
      </c>
      <c r="AU275" s="222" t="s">
        <v>89</v>
      </c>
      <c r="AV275" s="15" t="s">
        <v>87</v>
      </c>
      <c r="AW275" s="15" t="s">
        <v>35</v>
      </c>
      <c r="AX275" s="15" t="s">
        <v>79</v>
      </c>
      <c r="AY275" s="222" t="s">
        <v>230</v>
      </c>
    </row>
    <row r="276" s="13" customFormat="1">
      <c r="A276" s="13"/>
      <c r="B276" s="205"/>
      <c r="C276" s="13"/>
      <c r="D276" s="191" t="s">
        <v>519</v>
      </c>
      <c r="E276" s="206" t="s">
        <v>1</v>
      </c>
      <c r="F276" s="207" t="s">
        <v>4832</v>
      </c>
      <c r="G276" s="13"/>
      <c r="H276" s="208">
        <v>4</v>
      </c>
      <c r="I276" s="209"/>
      <c r="J276" s="13"/>
      <c r="K276" s="13"/>
      <c r="L276" s="205"/>
      <c r="M276" s="210"/>
      <c r="N276" s="211"/>
      <c r="O276" s="211"/>
      <c r="P276" s="211"/>
      <c r="Q276" s="211"/>
      <c r="R276" s="211"/>
      <c r="S276" s="211"/>
      <c r="T276" s="21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06" t="s">
        <v>519</v>
      </c>
      <c r="AU276" s="206" t="s">
        <v>89</v>
      </c>
      <c r="AV276" s="13" t="s">
        <v>89</v>
      </c>
      <c r="AW276" s="13" t="s">
        <v>35</v>
      </c>
      <c r="AX276" s="13" t="s">
        <v>79</v>
      </c>
      <c r="AY276" s="206" t="s">
        <v>230</v>
      </c>
    </row>
    <row r="277" s="14" customFormat="1">
      <c r="A277" s="14"/>
      <c r="B277" s="213"/>
      <c r="C277" s="14"/>
      <c r="D277" s="191" t="s">
        <v>519</v>
      </c>
      <c r="E277" s="214" t="s">
        <v>1</v>
      </c>
      <c r="F277" s="215" t="s">
        <v>534</v>
      </c>
      <c r="G277" s="14"/>
      <c r="H277" s="216">
        <v>4</v>
      </c>
      <c r="I277" s="217"/>
      <c r="J277" s="14"/>
      <c r="K277" s="14"/>
      <c r="L277" s="213"/>
      <c r="M277" s="218"/>
      <c r="N277" s="219"/>
      <c r="O277" s="219"/>
      <c r="P277" s="219"/>
      <c r="Q277" s="219"/>
      <c r="R277" s="219"/>
      <c r="S277" s="219"/>
      <c r="T277" s="22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14" t="s">
        <v>519</v>
      </c>
      <c r="AU277" s="214" t="s">
        <v>89</v>
      </c>
      <c r="AV277" s="14" t="s">
        <v>235</v>
      </c>
      <c r="AW277" s="14" t="s">
        <v>35</v>
      </c>
      <c r="AX277" s="14" t="s">
        <v>87</v>
      </c>
      <c r="AY277" s="214" t="s">
        <v>230</v>
      </c>
    </row>
    <row r="278" s="2" customFormat="1" ht="16.5" customHeight="1">
      <c r="A278" s="38"/>
      <c r="B278" s="177"/>
      <c r="C278" s="178" t="s">
        <v>325</v>
      </c>
      <c r="D278" s="178" t="s">
        <v>231</v>
      </c>
      <c r="E278" s="179" t="s">
        <v>3694</v>
      </c>
      <c r="F278" s="180" t="s">
        <v>3695</v>
      </c>
      <c r="G278" s="181" t="s">
        <v>514</v>
      </c>
      <c r="H278" s="182">
        <v>24</v>
      </c>
      <c r="I278" s="183"/>
      <c r="J278" s="184">
        <f>ROUND(I278*H278,2)</f>
        <v>0</v>
      </c>
      <c r="K278" s="180" t="s">
        <v>515</v>
      </c>
      <c r="L278" s="39"/>
      <c r="M278" s="185" t="s">
        <v>1</v>
      </c>
      <c r="N278" s="186" t="s">
        <v>44</v>
      </c>
      <c r="O278" s="77"/>
      <c r="P278" s="187">
        <f>O278*H278</f>
        <v>0</v>
      </c>
      <c r="Q278" s="187">
        <v>0</v>
      </c>
      <c r="R278" s="187">
        <f>Q278*H278</f>
        <v>0</v>
      </c>
      <c r="S278" s="187">
        <v>0</v>
      </c>
      <c r="T278" s="188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89" t="s">
        <v>235</v>
      </c>
      <c r="AT278" s="189" t="s">
        <v>231</v>
      </c>
      <c r="AU278" s="189" t="s">
        <v>89</v>
      </c>
      <c r="AY278" s="19" t="s">
        <v>230</v>
      </c>
      <c r="BE278" s="190">
        <f>IF(N278="základní",J278,0)</f>
        <v>0</v>
      </c>
      <c r="BF278" s="190">
        <f>IF(N278="snížená",J278,0)</f>
        <v>0</v>
      </c>
      <c r="BG278" s="190">
        <f>IF(N278="zákl. přenesená",J278,0)</f>
        <v>0</v>
      </c>
      <c r="BH278" s="190">
        <f>IF(N278="sníž. přenesená",J278,0)</f>
        <v>0</v>
      </c>
      <c r="BI278" s="190">
        <f>IF(N278="nulová",J278,0)</f>
        <v>0</v>
      </c>
      <c r="BJ278" s="19" t="s">
        <v>87</v>
      </c>
      <c r="BK278" s="190">
        <f>ROUND(I278*H278,2)</f>
        <v>0</v>
      </c>
      <c r="BL278" s="19" t="s">
        <v>235</v>
      </c>
      <c r="BM278" s="189" t="s">
        <v>4871</v>
      </c>
    </row>
    <row r="279" s="2" customFormat="1">
      <c r="A279" s="38"/>
      <c r="B279" s="39"/>
      <c r="C279" s="38"/>
      <c r="D279" s="191" t="s">
        <v>237</v>
      </c>
      <c r="E279" s="38"/>
      <c r="F279" s="192" t="s">
        <v>3697</v>
      </c>
      <c r="G279" s="38"/>
      <c r="H279" s="38"/>
      <c r="I279" s="193"/>
      <c r="J279" s="38"/>
      <c r="K279" s="38"/>
      <c r="L279" s="39"/>
      <c r="M279" s="194"/>
      <c r="N279" s="195"/>
      <c r="O279" s="77"/>
      <c r="P279" s="77"/>
      <c r="Q279" s="77"/>
      <c r="R279" s="77"/>
      <c r="S279" s="77"/>
      <c r="T279" s="7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19" t="s">
        <v>237</v>
      </c>
      <c r="AU279" s="19" t="s">
        <v>89</v>
      </c>
    </row>
    <row r="280" s="2" customFormat="1">
      <c r="A280" s="38"/>
      <c r="B280" s="39"/>
      <c r="C280" s="38"/>
      <c r="D280" s="199" t="s">
        <v>397</v>
      </c>
      <c r="E280" s="38"/>
      <c r="F280" s="200" t="s">
        <v>3698</v>
      </c>
      <c r="G280" s="38"/>
      <c r="H280" s="38"/>
      <c r="I280" s="193"/>
      <c r="J280" s="38"/>
      <c r="K280" s="38"/>
      <c r="L280" s="39"/>
      <c r="M280" s="194"/>
      <c r="N280" s="195"/>
      <c r="O280" s="77"/>
      <c r="P280" s="77"/>
      <c r="Q280" s="77"/>
      <c r="R280" s="77"/>
      <c r="S280" s="77"/>
      <c r="T280" s="7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T280" s="19" t="s">
        <v>397</v>
      </c>
      <c r="AU280" s="19" t="s">
        <v>89</v>
      </c>
    </row>
    <row r="281" s="15" customFormat="1">
      <c r="A281" s="15"/>
      <c r="B281" s="221"/>
      <c r="C281" s="15"/>
      <c r="D281" s="191" t="s">
        <v>519</v>
      </c>
      <c r="E281" s="222" t="s">
        <v>1</v>
      </c>
      <c r="F281" s="223" t="s">
        <v>3593</v>
      </c>
      <c r="G281" s="15"/>
      <c r="H281" s="222" t="s">
        <v>1</v>
      </c>
      <c r="I281" s="224"/>
      <c r="J281" s="15"/>
      <c r="K281" s="15"/>
      <c r="L281" s="221"/>
      <c r="M281" s="225"/>
      <c r="N281" s="226"/>
      <c r="O281" s="226"/>
      <c r="P281" s="226"/>
      <c r="Q281" s="226"/>
      <c r="R281" s="226"/>
      <c r="S281" s="226"/>
      <c r="T281" s="227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22" t="s">
        <v>519</v>
      </c>
      <c r="AU281" s="222" t="s">
        <v>89</v>
      </c>
      <c r="AV281" s="15" t="s">
        <v>87</v>
      </c>
      <c r="AW281" s="15" t="s">
        <v>35</v>
      </c>
      <c r="AX281" s="15" t="s">
        <v>79</v>
      </c>
      <c r="AY281" s="222" t="s">
        <v>230</v>
      </c>
    </row>
    <row r="282" s="13" customFormat="1">
      <c r="A282" s="13"/>
      <c r="B282" s="205"/>
      <c r="C282" s="13"/>
      <c r="D282" s="191" t="s">
        <v>519</v>
      </c>
      <c r="E282" s="206" t="s">
        <v>1</v>
      </c>
      <c r="F282" s="207" t="s">
        <v>4835</v>
      </c>
      <c r="G282" s="13"/>
      <c r="H282" s="208">
        <v>16</v>
      </c>
      <c r="I282" s="209"/>
      <c r="J282" s="13"/>
      <c r="K282" s="13"/>
      <c r="L282" s="205"/>
      <c r="M282" s="210"/>
      <c r="N282" s="211"/>
      <c r="O282" s="211"/>
      <c r="P282" s="211"/>
      <c r="Q282" s="211"/>
      <c r="R282" s="211"/>
      <c r="S282" s="211"/>
      <c r="T282" s="21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06" t="s">
        <v>519</v>
      </c>
      <c r="AU282" s="206" t="s">
        <v>89</v>
      </c>
      <c r="AV282" s="13" t="s">
        <v>89</v>
      </c>
      <c r="AW282" s="13" t="s">
        <v>35</v>
      </c>
      <c r="AX282" s="13" t="s">
        <v>79</v>
      </c>
      <c r="AY282" s="206" t="s">
        <v>230</v>
      </c>
    </row>
    <row r="283" s="13" customFormat="1">
      <c r="A283" s="13"/>
      <c r="B283" s="205"/>
      <c r="C283" s="13"/>
      <c r="D283" s="191" t="s">
        <v>519</v>
      </c>
      <c r="E283" s="206" t="s">
        <v>1</v>
      </c>
      <c r="F283" s="207" t="s">
        <v>4836</v>
      </c>
      <c r="G283" s="13"/>
      <c r="H283" s="208">
        <v>8</v>
      </c>
      <c r="I283" s="209"/>
      <c r="J283" s="13"/>
      <c r="K283" s="13"/>
      <c r="L283" s="205"/>
      <c r="M283" s="210"/>
      <c r="N283" s="211"/>
      <c r="O283" s="211"/>
      <c r="P283" s="211"/>
      <c r="Q283" s="211"/>
      <c r="R283" s="211"/>
      <c r="S283" s="211"/>
      <c r="T283" s="21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06" t="s">
        <v>519</v>
      </c>
      <c r="AU283" s="206" t="s">
        <v>89</v>
      </c>
      <c r="AV283" s="13" t="s">
        <v>89</v>
      </c>
      <c r="AW283" s="13" t="s">
        <v>35</v>
      </c>
      <c r="AX283" s="13" t="s">
        <v>79</v>
      </c>
      <c r="AY283" s="206" t="s">
        <v>230</v>
      </c>
    </row>
    <row r="284" s="14" customFormat="1">
      <c r="A284" s="14"/>
      <c r="B284" s="213"/>
      <c r="C284" s="14"/>
      <c r="D284" s="191" t="s">
        <v>519</v>
      </c>
      <c r="E284" s="214" t="s">
        <v>1</v>
      </c>
      <c r="F284" s="215" t="s">
        <v>534</v>
      </c>
      <c r="G284" s="14"/>
      <c r="H284" s="216">
        <v>24</v>
      </c>
      <c r="I284" s="217"/>
      <c r="J284" s="14"/>
      <c r="K284" s="14"/>
      <c r="L284" s="213"/>
      <c r="M284" s="218"/>
      <c r="N284" s="219"/>
      <c r="O284" s="219"/>
      <c r="P284" s="219"/>
      <c r="Q284" s="219"/>
      <c r="R284" s="219"/>
      <c r="S284" s="219"/>
      <c r="T284" s="22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14" t="s">
        <v>519</v>
      </c>
      <c r="AU284" s="214" t="s">
        <v>89</v>
      </c>
      <c r="AV284" s="14" t="s">
        <v>235</v>
      </c>
      <c r="AW284" s="14" t="s">
        <v>35</v>
      </c>
      <c r="AX284" s="14" t="s">
        <v>87</v>
      </c>
      <c r="AY284" s="214" t="s">
        <v>230</v>
      </c>
    </row>
    <row r="285" s="2" customFormat="1" ht="16.5" customHeight="1">
      <c r="A285" s="38"/>
      <c r="B285" s="177"/>
      <c r="C285" s="178" t="s">
        <v>329</v>
      </c>
      <c r="D285" s="178" t="s">
        <v>231</v>
      </c>
      <c r="E285" s="179" t="s">
        <v>3699</v>
      </c>
      <c r="F285" s="180" t="s">
        <v>3700</v>
      </c>
      <c r="G285" s="181" t="s">
        <v>514</v>
      </c>
      <c r="H285" s="182">
        <v>16</v>
      </c>
      <c r="I285" s="183"/>
      <c r="J285" s="184">
        <f>ROUND(I285*H285,2)</f>
        <v>0</v>
      </c>
      <c r="K285" s="180" t="s">
        <v>515</v>
      </c>
      <c r="L285" s="39"/>
      <c r="M285" s="185" t="s">
        <v>1</v>
      </c>
      <c r="N285" s="186" t="s">
        <v>44</v>
      </c>
      <c r="O285" s="77"/>
      <c r="P285" s="187">
        <f>O285*H285</f>
        <v>0</v>
      </c>
      <c r="Q285" s="187">
        <v>0</v>
      </c>
      <c r="R285" s="187">
        <f>Q285*H285</f>
        <v>0</v>
      </c>
      <c r="S285" s="187">
        <v>0</v>
      </c>
      <c r="T285" s="188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189" t="s">
        <v>235</v>
      </c>
      <c r="AT285" s="189" t="s">
        <v>231</v>
      </c>
      <c r="AU285" s="189" t="s">
        <v>89</v>
      </c>
      <c r="AY285" s="19" t="s">
        <v>230</v>
      </c>
      <c r="BE285" s="190">
        <f>IF(N285="základní",J285,0)</f>
        <v>0</v>
      </c>
      <c r="BF285" s="190">
        <f>IF(N285="snížená",J285,0)</f>
        <v>0</v>
      </c>
      <c r="BG285" s="190">
        <f>IF(N285="zákl. přenesená",J285,0)</f>
        <v>0</v>
      </c>
      <c r="BH285" s="190">
        <f>IF(N285="sníž. přenesená",J285,0)</f>
        <v>0</v>
      </c>
      <c r="BI285" s="190">
        <f>IF(N285="nulová",J285,0)</f>
        <v>0</v>
      </c>
      <c r="BJ285" s="19" t="s">
        <v>87</v>
      </c>
      <c r="BK285" s="190">
        <f>ROUND(I285*H285,2)</f>
        <v>0</v>
      </c>
      <c r="BL285" s="19" t="s">
        <v>235</v>
      </c>
      <c r="BM285" s="189" t="s">
        <v>4872</v>
      </c>
    </row>
    <row r="286" s="2" customFormat="1">
      <c r="A286" s="38"/>
      <c r="B286" s="39"/>
      <c r="C286" s="38"/>
      <c r="D286" s="191" t="s">
        <v>237</v>
      </c>
      <c r="E286" s="38"/>
      <c r="F286" s="192" t="s">
        <v>3702</v>
      </c>
      <c r="G286" s="38"/>
      <c r="H286" s="38"/>
      <c r="I286" s="193"/>
      <c r="J286" s="38"/>
      <c r="K286" s="38"/>
      <c r="L286" s="39"/>
      <c r="M286" s="194"/>
      <c r="N286" s="195"/>
      <c r="O286" s="77"/>
      <c r="P286" s="77"/>
      <c r="Q286" s="77"/>
      <c r="R286" s="77"/>
      <c r="S286" s="77"/>
      <c r="T286" s="7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T286" s="19" t="s">
        <v>237</v>
      </c>
      <c r="AU286" s="19" t="s">
        <v>89</v>
      </c>
    </row>
    <row r="287" s="2" customFormat="1">
      <c r="A287" s="38"/>
      <c r="B287" s="39"/>
      <c r="C287" s="38"/>
      <c r="D287" s="199" t="s">
        <v>397</v>
      </c>
      <c r="E287" s="38"/>
      <c r="F287" s="200" t="s">
        <v>3703</v>
      </c>
      <c r="G287" s="38"/>
      <c r="H287" s="38"/>
      <c r="I287" s="193"/>
      <c r="J287" s="38"/>
      <c r="K287" s="38"/>
      <c r="L287" s="39"/>
      <c r="M287" s="194"/>
      <c r="N287" s="195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397</v>
      </c>
      <c r="AU287" s="19" t="s">
        <v>89</v>
      </c>
    </row>
    <row r="288" s="15" customFormat="1">
      <c r="A288" s="15"/>
      <c r="B288" s="221"/>
      <c r="C288" s="15"/>
      <c r="D288" s="191" t="s">
        <v>519</v>
      </c>
      <c r="E288" s="222" t="s">
        <v>1</v>
      </c>
      <c r="F288" s="223" t="s">
        <v>3593</v>
      </c>
      <c r="G288" s="15"/>
      <c r="H288" s="222" t="s">
        <v>1</v>
      </c>
      <c r="I288" s="224"/>
      <c r="J288" s="15"/>
      <c r="K288" s="15"/>
      <c r="L288" s="221"/>
      <c r="M288" s="225"/>
      <c r="N288" s="226"/>
      <c r="O288" s="226"/>
      <c r="P288" s="226"/>
      <c r="Q288" s="226"/>
      <c r="R288" s="226"/>
      <c r="S288" s="226"/>
      <c r="T288" s="227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22" t="s">
        <v>519</v>
      </c>
      <c r="AU288" s="222" t="s">
        <v>89</v>
      </c>
      <c r="AV288" s="15" t="s">
        <v>87</v>
      </c>
      <c r="AW288" s="15" t="s">
        <v>35</v>
      </c>
      <c r="AX288" s="15" t="s">
        <v>79</v>
      </c>
      <c r="AY288" s="222" t="s">
        <v>230</v>
      </c>
    </row>
    <row r="289" s="13" customFormat="1">
      <c r="A289" s="13"/>
      <c r="B289" s="205"/>
      <c r="C289" s="13"/>
      <c r="D289" s="191" t="s">
        <v>519</v>
      </c>
      <c r="E289" s="206" t="s">
        <v>1</v>
      </c>
      <c r="F289" s="207" t="s">
        <v>4835</v>
      </c>
      <c r="G289" s="13"/>
      <c r="H289" s="208">
        <v>16</v>
      </c>
      <c r="I289" s="209"/>
      <c r="J289" s="13"/>
      <c r="K289" s="13"/>
      <c r="L289" s="205"/>
      <c r="M289" s="210"/>
      <c r="N289" s="211"/>
      <c r="O289" s="211"/>
      <c r="P289" s="211"/>
      <c r="Q289" s="211"/>
      <c r="R289" s="211"/>
      <c r="S289" s="211"/>
      <c r="T289" s="21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06" t="s">
        <v>519</v>
      </c>
      <c r="AU289" s="206" t="s">
        <v>89</v>
      </c>
      <c r="AV289" s="13" t="s">
        <v>89</v>
      </c>
      <c r="AW289" s="13" t="s">
        <v>35</v>
      </c>
      <c r="AX289" s="13" t="s">
        <v>79</v>
      </c>
      <c r="AY289" s="206" t="s">
        <v>230</v>
      </c>
    </row>
    <row r="290" s="14" customFormat="1">
      <c r="A290" s="14"/>
      <c r="B290" s="213"/>
      <c r="C290" s="14"/>
      <c r="D290" s="191" t="s">
        <v>519</v>
      </c>
      <c r="E290" s="214" t="s">
        <v>1</v>
      </c>
      <c r="F290" s="215" t="s">
        <v>534</v>
      </c>
      <c r="G290" s="14"/>
      <c r="H290" s="216">
        <v>16</v>
      </c>
      <c r="I290" s="217"/>
      <c r="J290" s="14"/>
      <c r="K290" s="14"/>
      <c r="L290" s="213"/>
      <c r="M290" s="218"/>
      <c r="N290" s="219"/>
      <c r="O290" s="219"/>
      <c r="P290" s="219"/>
      <c r="Q290" s="219"/>
      <c r="R290" s="219"/>
      <c r="S290" s="219"/>
      <c r="T290" s="22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14" t="s">
        <v>519</v>
      </c>
      <c r="AU290" s="214" t="s">
        <v>89</v>
      </c>
      <c r="AV290" s="14" t="s">
        <v>235</v>
      </c>
      <c r="AW290" s="14" t="s">
        <v>35</v>
      </c>
      <c r="AX290" s="14" t="s">
        <v>87</v>
      </c>
      <c r="AY290" s="214" t="s">
        <v>230</v>
      </c>
    </row>
    <row r="291" s="2" customFormat="1" ht="16.5" customHeight="1">
      <c r="A291" s="38"/>
      <c r="B291" s="177"/>
      <c r="C291" s="178" t="s">
        <v>332</v>
      </c>
      <c r="D291" s="178" t="s">
        <v>231</v>
      </c>
      <c r="E291" s="179" t="s">
        <v>3704</v>
      </c>
      <c r="F291" s="180" t="s">
        <v>3705</v>
      </c>
      <c r="G291" s="181" t="s">
        <v>514</v>
      </c>
      <c r="H291" s="182">
        <v>8</v>
      </c>
      <c r="I291" s="183"/>
      <c r="J291" s="184">
        <f>ROUND(I291*H291,2)</f>
        <v>0</v>
      </c>
      <c r="K291" s="180" t="s">
        <v>515</v>
      </c>
      <c r="L291" s="39"/>
      <c r="M291" s="185" t="s">
        <v>1</v>
      </c>
      <c r="N291" s="186" t="s">
        <v>44</v>
      </c>
      <c r="O291" s="77"/>
      <c r="P291" s="187">
        <f>O291*H291</f>
        <v>0</v>
      </c>
      <c r="Q291" s="187">
        <v>0</v>
      </c>
      <c r="R291" s="187">
        <f>Q291*H291</f>
        <v>0</v>
      </c>
      <c r="S291" s="187">
        <v>0</v>
      </c>
      <c r="T291" s="188">
        <f>S291*H291</f>
        <v>0</v>
      </c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R291" s="189" t="s">
        <v>235</v>
      </c>
      <c r="AT291" s="189" t="s">
        <v>231</v>
      </c>
      <c r="AU291" s="189" t="s">
        <v>89</v>
      </c>
      <c r="AY291" s="19" t="s">
        <v>230</v>
      </c>
      <c r="BE291" s="190">
        <f>IF(N291="základní",J291,0)</f>
        <v>0</v>
      </c>
      <c r="BF291" s="190">
        <f>IF(N291="snížená",J291,0)</f>
        <v>0</v>
      </c>
      <c r="BG291" s="190">
        <f>IF(N291="zákl. přenesená",J291,0)</f>
        <v>0</v>
      </c>
      <c r="BH291" s="190">
        <f>IF(N291="sníž. přenesená",J291,0)</f>
        <v>0</v>
      </c>
      <c r="BI291" s="190">
        <f>IF(N291="nulová",J291,0)</f>
        <v>0</v>
      </c>
      <c r="BJ291" s="19" t="s">
        <v>87</v>
      </c>
      <c r="BK291" s="190">
        <f>ROUND(I291*H291,2)</f>
        <v>0</v>
      </c>
      <c r="BL291" s="19" t="s">
        <v>235</v>
      </c>
      <c r="BM291" s="189" t="s">
        <v>4873</v>
      </c>
    </row>
    <row r="292" s="2" customFormat="1">
      <c r="A292" s="38"/>
      <c r="B292" s="39"/>
      <c r="C292" s="38"/>
      <c r="D292" s="191" t="s">
        <v>237</v>
      </c>
      <c r="E292" s="38"/>
      <c r="F292" s="192" t="s">
        <v>3707</v>
      </c>
      <c r="G292" s="38"/>
      <c r="H292" s="38"/>
      <c r="I292" s="193"/>
      <c r="J292" s="38"/>
      <c r="K292" s="38"/>
      <c r="L292" s="39"/>
      <c r="M292" s="194"/>
      <c r="N292" s="195"/>
      <c r="O292" s="77"/>
      <c r="P292" s="77"/>
      <c r="Q292" s="77"/>
      <c r="R292" s="77"/>
      <c r="S292" s="77"/>
      <c r="T292" s="7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T292" s="19" t="s">
        <v>237</v>
      </c>
      <c r="AU292" s="19" t="s">
        <v>89</v>
      </c>
    </row>
    <row r="293" s="2" customFormat="1">
      <c r="A293" s="38"/>
      <c r="B293" s="39"/>
      <c r="C293" s="38"/>
      <c r="D293" s="199" t="s">
        <v>397</v>
      </c>
      <c r="E293" s="38"/>
      <c r="F293" s="200" t="s">
        <v>3708</v>
      </c>
      <c r="G293" s="38"/>
      <c r="H293" s="38"/>
      <c r="I293" s="193"/>
      <c r="J293" s="38"/>
      <c r="K293" s="38"/>
      <c r="L293" s="39"/>
      <c r="M293" s="194"/>
      <c r="N293" s="195"/>
      <c r="O293" s="77"/>
      <c r="P293" s="77"/>
      <c r="Q293" s="77"/>
      <c r="R293" s="77"/>
      <c r="S293" s="77"/>
      <c r="T293" s="7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T293" s="19" t="s">
        <v>397</v>
      </c>
      <c r="AU293" s="19" t="s">
        <v>89</v>
      </c>
    </row>
    <row r="294" s="15" customFormat="1">
      <c r="A294" s="15"/>
      <c r="B294" s="221"/>
      <c r="C294" s="15"/>
      <c r="D294" s="191" t="s">
        <v>519</v>
      </c>
      <c r="E294" s="222" t="s">
        <v>1</v>
      </c>
      <c r="F294" s="223" t="s">
        <v>3593</v>
      </c>
      <c r="G294" s="15"/>
      <c r="H294" s="222" t="s">
        <v>1</v>
      </c>
      <c r="I294" s="224"/>
      <c r="J294" s="15"/>
      <c r="K294" s="15"/>
      <c r="L294" s="221"/>
      <c r="M294" s="225"/>
      <c r="N294" s="226"/>
      <c r="O294" s="226"/>
      <c r="P294" s="226"/>
      <c r="Q294" s="226"/>
      <c r="R294" s="226"/>
      <c r="S294" s="226"/>
      <c r="T294" s="227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22" t="s">
        <v>519</v>
      </c>
      <c r="AU294" s="222" t="s">
        <v>89</v>
      </c>
      <c r="AV294" s="15" t="s">
        <v>87</v>
      </c>
      <c r="AW294" s="15" t="s">
        <v>35</v>
      </c>
      <c r="AX294" s="15" t="s">
        <v>79</v>
      </c>
      <c r="AY294" s="222" t="s">
        <v>230</v>
      </c>
    </row>
    <row r="295" s="13" customFormat="1">
      <c r="A295" s="13"/>
      <c r="B295" s="205"/>
      <c r="C295" s="13"/>
      <c r="D295" s="191" t="s">
        <v>519</v>
      </c>
      <c r="E295" s="206" t="s">
        <v>1</v>
      </c>
      <c r="F295" s="207" t="s">
        <v>4836</v>
      </c>
      <c r="G295" s="13"/>
      <c r="H295" s="208">
        <v>8</v>
      </c>
      <c r="I295" s="209"/>
      <c r="J295" s="13"/>
      <c r="K295" s="13"/>
      <c r="L295" s="205"/>
      <c r="M295" s="210"/>
      <c r="N295" s="211"/>
      <c r="O295" s="211"/>
      <c r="P295" s="211"/>
      <c r="Q295" s="211"/>
      <c r="R295" s="211"/>
      <c r="S295" s="211"/>
      <c r="T295" s="21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06" t="s">
        <v>519</v>
      </c>
      <c r="AU295" s="206" t="s">
        <v>89</v>
      </c>
      <c r="AV295" s="13" t="s">
        <v>89</v>
      </c>
      <c r="AW295" s="13" t="s">
        <v>35</v>
      </c>
      <c r="AX295" s="13" t="s">
        <v>79</v>
      </c>
      <c r="AY295" s="206" t="s">
        <v>230</v>
      </c>
    </row>
    <row r="296" s="14" customFormat="1">
      <c r="A296" s="14"/>
      <c r="B296" s="213"/>
      <c r="C296" s="14"/>
      <c r="D296" s="191" t="s">
        <v>519</v>
      </c>
      <c r="E296" s="214" t="s">
        <v>1</v>
      </c>
      <c r="F296" s="215" t="s">
        <v>534</v>
      </c>
      <c r="G296" s="14"/>
      <c r="H296" s="216">
        <v>8</v>
      </c>
      <c r="I296" s="217"/>
      <c r="J296" s="14"/>
      <c r="K296" s="14"/>
      <c r="L296" s="213"/>
      <c r="M296" s="218"/>
      <c r="N296" s="219"/>
      <c r="O296" s="219"/>
      <c r="P296" s="219"/>
      <c r="Q296" s="219"/>
      <c r="R296" s="219"/>
      <c r="S296" s="219"/>
      <c r="T296" s="220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14" t="s">
        <v>519</v>
      </c>
      <c r="AU296" s="214" t="s">
        <v>89</v>
      </c>
      <c r="AV296" s="14" t="s">
        <v>235</v>
      </c>
      <c r="AW296" s="14" t="s">
        <v>35</v>
      </c>
      <c r="AX296" s="14" t="s">
        <v>87</v>
      </c>
      <c r="AY296" s="214" t="s">
        <v>230</v>
      </c>
    </row>
    <row r="297" s="2" customFormat="1" ht="16.5" customHeight="1">
      <c r="A297" s="38"/>
      <c r="B297" s="177"/>
      <c r="C297" s="178" t="s">
        <v>336</v>
      </c>
      <c r="D297" s="178" t="s">
        <v>231</v>
      </c>
      <c r="E297" s="179" t="s">
        <v>3822</v>
      </c>
      <c r="F297" s="180" t="s">
        <v>3823</v>
      </c>
      <c r="G297" s="181" t="s">
        <v>514</v>
      </c>
      <c r="H297" s="182">
        <v>4</v>
      </c>
      <c r="I297" s="183"/>
      <c r="J297" s="184">
        <f>ROUND(I297*H297,2)</f>
        <v>0</v>
      </c>
      <c r="K297" s="180" t="s">
        <v>515</v>
      </c>
      <c r="L297" s="39"/>
      <c r="M297" s="185" t="s">
        <v>1</v>
      </c>
      <c r="N297" s="186" t="s">
        <v>44</v>
      </c>
      <c r="O297" s="77"/>
      <c r="P297" s="187">
        <f>O297*H297</f>
        <v>0</v>
      </c>
      <c r="Q297" s="187">
        <v>0.089219999999999994</v>
      </c>
      <c r="R297" s="187">
        <f>Q297*H297</f>
        <v>0.35687999999999998</v>
      </c>
      <c r="S297" s="187">
        <v>0</v>
      </c>
      <c r="T297" s="188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89" t="s">
        <v>235</v>
      </c>
      <c r="AT297" s="189" t="s">
        <v>231</v>
      </c>
      <c r="AU297" s="189" t="s">
        <v>89</v>
      </c>
      <c r="AY297" s="19" t="s">
        <v>230</v>
      </c>
      <c r="BE297" s="190">
        <f>IF(N297="základní",J297,0)</f>
        <v>0</v>
      </c>
      <c r="BF297" s="190">
        <f>IF(N297="snížená",J297,0)</f>
        <v>0</v>
      </c>
      <c r="BG297" s="190">
        <f>IF(N297="zákl. přenesená",J297,0)</f>
        <v>0</v>
      </c>
      <c r="BH297" s="190">
        <f>IF(N297="sníž. přenesená",J297,0)</f>
        <v>0</v>
      </c>
      <c r="BI297" s="190">
        <f>IF(N297="nulová",J297,0)</f>
        <v>0</v>
      </c>
      <c r="BJ297" s="19" t="s">
        <v>87</v>
      </c>
      <c r="BK297" s="190">
        <f>ROUND(I297*H297,2)</f>
        <v>0</v>
      </c>
      <c r="BL297" s="19" t="s">
        <v>235</v>
      </c>
      <c r="BM297" s="189" t="s">
        <v>4874</v>
      </c>
    </row>
    <row r="298" s="2" customFormat="1">
      <c r="A298" s="38"/>
      <c r="B298" s="39"/>
      <c r="C298" s="38"/>
      <c r="D298" s="191" t="s">
        <v>237</v>
      </c>
      <c r="E298" s="38"/>
      <c r="F298" s="192" t="s">
        <v>3825</v>
      </c>
      <c r="G298" s="38"/>
      <c r="H298" s="38"/>
      <c r="I298" s="193"/>
      <c r="J298" s="38"/>
      <c r="K298" s="38"/>
      <c r="L298" s="39"/>
      <c r="M298" s="194"/>
      <c r="N298" s="195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237</v>
      </c>
      <c r="AU298" s="19" t="s">
        <v>89</v>
      </c>
    </row>
    <row r="299" s="2" customFormat="1">
      <c r="A299" s="38"/>
      <c r="B299" s="39"/>
      <c r="C299" s="38"/>
      <c r="D299" s="199" t="s">
        <v>397</v>
      </c>
      <c r="E299" s="38"/>
      <c r="F299" s="200" t="s">
        <v>3826</v>
      </c>
      <c r="G299" s="38"/>
      <c r="H299" s="38"/>
      <c r="I299" s="193"/>
      <c r="J299" s="38"/>
      <c r="K299" s="38"/>
      <c r="L299" s="39"/>
      <c r="M299" s="194"/>
      <c r="N299" s="195"/>
      <c r="O299" s="77"/>
      <c r="P299" s="77"/>
      <c r="Q299" s="77"/>
      <c r="R299" s="77"/>
      <c r="S299" s="77"/>
      <c r="T299" s="7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19" t="s">
        <v>397</v>
      </c>
      <c r="AU299" s="19" t="s">
        <v>89</v>
      </c>
    </row>
    <row r="300" s="13" customFormat="1">
      <c r="A300" s="13"/>
      <c r="B300" s="205"/>
      <c r="C300" s="13"/>
      <c r="D300" s="191" t="s">
        <v>519</v>
      </c>
      <c r="E300" s="206" t="s">
        <v>1</v>
      </c>
      <c r="F300" s="207" t="s">
        <v>4875</v>
      </c>
      <c r="G300" s="13"/>
      <c r="H300" s="208">
        <v>4</v>
      </c>
      <c r="I300" s="209"/>
      <c r="J300" s="13"/>
      <c r="K300" s="13"/>
      <c r="L300" s="205"/>
      <c r="M300" s="210"/>
      <c r="N300" s="211"/>
      <c r="O300" s="211"/>
      <c r="P300" s="211"/>
      <c r="Q300" s="211"/>
      <c r="R300" s="211"/>
      <c r="S300" s="211"/>
      <c r="T300" s="21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06" t="s">
        <v>519</v>
      </c>
      <c r="AU300" s="206" t="s">
        <v>89</v>
      </c>
      <c r="AV300" s="13" t="s">
        <v>89</v>
      </c>
      <c r="AW300" s="13" t="s">
        <v>35</v>
      </c>
      <c r="AX300" s="13" t="s">
        <v>79</v>
      </c>
      <c r="AY300" s="206" t="s">
        <v>230</v>
      </c>
    </row>
    <row r="301" s="14" customFormat="1">
      <c r="A301" s="14"/>
      <c r="B301" s="213"/>
      <c r="C301" s="14"/>
      <c r="D301" s="191" t="s">
        <v>519</v>
      </c>
      <c r="E301" s="214" t="s">
        <v>1</v>
      </c>
      <c r="F301" s="215" t="s">
        <v>534</v>
      </c>
      <c r="G301" s="14"/>
      <c r="H301" s="216">
        <v>4</v>
      </c>
      <c r="I301" s="217"/>
      <c r="J301" s="14"/>
      <c r="K301" s="14"/>
      <c r="L301" s="213"/>
      <c r="M301" s="218"/>
      <c r="N301" s="219"/>
      <c r="O301" s="219"/>
      <c r="P301" s="219"/>
      <c r="Q301" s="219"/>
      <c r="R301" s="219"/>
      <c r="S301" s="219"/>
      <c r="T301" s="220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14" t="s">
        <v>519</v>
      </c>
      <c r="AU301" s="214" t="s">
        <v>89</v>
      </c>
      <c r="AV301" s="14" t="s">
        <v>235</v>
      </c>
      <c r="AW301" s="14" t="s">
        <v>35</v>
      </c>
      <c r="AX301" s="14" t="s">
        <v>87</v>
      </c>
      <c r="AY301" s="214" t="s">
        <v>230</v>
      </c>
    </row>
    <row r="302" s="12" customFormat="1" ht="22.8" customHeight="1">
      <c r="A302" s="12"/>
      <c r="B302" s="166"/>
      <c r="C302" s="12"/>
      <c r="D302" s="167" t="s">
        <v>78</v>
      </c>
      <c r="E302" s="197" t="s">
        <v>264</v>
      </c>
      <c r="F302" s="197" t="s">
        <v>1139</v>
      </c>
      <c r="G302" s="12"/>
      <c r="H302" s="12"/>
      <c r="I302" s="169"/>
      <c r="J302" s="198">
        <f>BK302</f>
        <v>0</v>
      </c>
      <c r="K302" s="12"/>
      <c r="L302" s="166"/>
      <c r="M302" s="171"/>
      <c r="N302" s="172"/>
      <c r="O302" s="172"/>
      <c r="P302" s="173">
        <f>SUM(P303:P341)</f>
        <v>0</v>
      </c>
      <c r="Q302" s="172"/>
      <c r="R302" s="173">
        <f>SUM(R303:R341)</f>
        <v>0.61912776000000003</v>
      </c>
      <c r="S302" s="172"/>
      <c r="T302" s="174">
        <f>SUM(T303:T341)</f>
        <v>0</v>
      </c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R302" s="167" t="s">
        <v>87</v>
      </c>
      <c r="AT302" s="175" t="s">
        <v>78</v>
      </c>
      <c r="AU302" s="175" t="s">
        <v>87</v>
      </c>
      <c r="AY302" s="167" t="s">
        <v>230</v>
      </c>
      <c r="BK302" s="176">
        <f>SUM(BK303:BK341)</f>
        <v>0</v>
      </c>
    </row>
    <row r="303" s="2" customFormat="1" ht="16.5" customHeight="1">
      <c r="A303" s="38"/>
      <c r="B303" s="177"/>
      <c r="C303" s="178" t="s">
        <v>340</v>
      </c>
      <c r="D303" s="178" t="s">
        <v>231</v>
      </c>
      <c r="E303" s="179" t="s">
        <v>1223</v>
      </c>
      <c r="F303" s="180" t="s">
        <v>1224</v>
      </c>
      <c r="G303" s="181" t="s">
        <v>543</v>
      </c>
      <c r="H303" s="182">
        <v>2</v>
      </c>
      <c r="I303" s="183"/>
      <c r="J303" s="184">
        <f>ROUND(I303*H303,2)</f>
        <v>0</v>
      </c>
      <c r="K303" s="180" t="s">
        <v>515</v>
      </c>
      <c r="L303" s="39"/>
      <c r="M303" s="185" t="s">
        <v>1</v>
      </c>
      <c r="N303" s="186" t="s">
        <v>44</v>
      </c>
      <c r="O303" s="77"/>
      <c r="P303" s="187">
        <f>O303*H303</f>
        <v>0</v>
      </c>
      <c r="Q303" s="187">
        <v>0.16850000000000001</v>
      </c>
      <c r="R303" s="187">
        <f>Q303*H303</f>
        <v>0.33700000000000002</v>
      </c>
      <c r="S303" s="187">
        <v>0</v>
      </c>
      <c r="T303" s="188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89" t="s">
        <v>235</v>
      </c>
      <c r="AT303" s="189" t="s">
        <v>231</v>
      </c>
      <c r="AU303" s="189" t="s">
        <v>89</v>
      </c>
      <c r="AY303" s="19" t="s">
        <v>230</v>
      </c>
      <c r="BE303" s="190">
        <f>IF(N303="základní",J303,0)</f>
        <v>0</v>
      </c>
      <c r="BF303" s="190">
        <f>IF(N303="snížená",J303,0)</f>
        <v>0</v>
      </c>
      <c r="BG303" s="190">
        <f>IF(N303="zákl. přenesená",J303,0)</f>
        <v>0</v>
      </c>
      <c r="BH303" s="190">
        <f>IF(N303="sníž. přenesená",J303,0)</f>
        <v>0</v>
      </c>
      <c r="BI303" s="190">
        <f>IF(N303="nulová",J303,0)</f>
        <v>0</v>
      </c>
      <c r="BJ303" s="19" t="s">
        <v>87</v>
      </c>
      <c r="BK303" s="190">
        <f>ROUND(I303*H303,2)</f>
        <v>0</v>
      </c>
      <c r="BL303" s="19" t="s">
        <v>235</v>
      </c>
      <c r="BM303" s="189" t="s">
        <v>4876</v>
      </c>
    </row>
    <row r="304" s="2" customFormat="1">
      <c r="A304" s="38"/>
      <c r="B304" s="39"/>
      <c r="C304" s="38"/>
      <c r="D304" s="191" t="s">
        <v>237</v>
      </c>
      <c r="E304" s="38"/>
      <c r="F304" s="192" t="s">
        <v>1226</v>
      </c>
      <c r="G304" s="38"/>
      <c r="H304" s="38"/>
      <c r="I304" s="193"/>
      <c r="J304" s="38"/>
      <c r="K304" s="38"/>
      <c r="L304" s="39"/>
      <c r="M304" s="194"/>
      <c r="N304" s="195"/>
      <c r="O304" s="77"/>
      <c r="P304" s="77"/>
      <c r="Q304" s="77"/>
      <c r="R304" s="77"/>
      <c r="S304" s="77"/>
      <c r="T304" s="7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19" t="s">
        <v>237</v>
      </c>
      <c r="AU304" s="19" t="s">
        <v>89</v>
      </c>
    </row>
    <row r="305" s="2" customFormat="1">
      <c r="A305" s="38"/>
      <c r="B305" s="39"/>
      <c r="C305" s="38"/>
      <c r="D305" s="199" t="s">
        <v>397</v>
      </c>
      <c r="E305" s="38"/>
      <c r="F305" s="200" t="s">
        <v>1227</v>
      </c>
      <c r="G305" s="38"/>
      <c r="H305" s="38"/>
      <c r="I305" s="193"/>
      <c r="J305" s="38"/>
      <c r="K305" s="38"/>
      <c r="L305" s="39"/>
      <c r="M305" s="194"/>
      <c r="N305" s="195"/>
      <c r="O305" s="77"/>
      <c r="P305" s="77"/>
      <c r="Q305" s="77"/>
      <c r="R305" s="77"/>
      <c r="S305" s="77"/>
      <c r="T305" s="7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T305" s="19" t="s">
        <v>397</v>
      </c>
      <c r="AU305" s="19" t="s">
        <v>89</v>
      </c>
    </row>
    <row r="306" s="13" customFormat="1">
      <c r="A306" s="13"/>
      <c r="B306" s="205"/>
      <c r="C306" s="13"/>
      <c r="D306" s="191" t="s">
        <v>519</v>
      </c>
      <c r="E306" s="206" t="s">
        <v>1</v>
      </c>
      <c r="F306" s="207" t="s">
        <v>4877</v>
      </c>
      <c r="G306" s="13"/>
      <c r="H306" s="208">
        <v>2</v>
      </c>
      <c r="I306" s="209"/>
      <c r="J306" s="13"/>
      <c r="K306" s="13"/>
      <c r="L306" s="205"/>
      <c r="M306" s="210"/>
      <c r="N306" s="211"/>
      <c r="O306" s="211"/>
      <c r="P306" s="211"/>
      <c r="Q306" s="211"/>
      <c r="R306" s="211"/>
      <c r="S306" s="211"/>
      <c r="T306" s="21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06" t="s">
        <v>519</v>
      </c>
      <c r="AU306" s="206" t="s">
        <v>89</v>
      </c>
      <c r="AV306" s="13" t="s">
        <v>89</v>
      </c>
      <c r="AW306" s="13" t="s">
        <v>35</v>
      </c>
      <c r="AX306" s="13" t="s">
        <v>79</v>
      </c>
      <c r="AY306" s="206" t="s">
        <v>230</v>
      </c>
    </row>
    <row r="307" s="14" customFormat="1">
      <c r="A307" s="14"/>
      <c r="B307" s="213"/>
      <c r="C307" s="14"/>
      <c r="D307" s="191" t="s">
        <v>519</v>
      </c>
      <c r="E307" s="214" t="s">
        <v>1</v>
      </c>
      <c r="F307" s="215" t="s">
        <v>534</v>
      </c>
      <c r="G307" s="14"/>
      <c r="H307" s="216">
        <v>2</v>
      </c>
      <c r="I307" s="217"/>
      <c r="J307" s="14"/>
      <c r="K307" s="14"/>
      <c r="L307" s="213"/>
      <c r="M307" s="218"/>
      <c r="N307" s="219"/>
      <c r="O307" s="219"/>
      <c r="P307" s="219"/>
      <c r="Q307" s="219"/>
      <c r="R307" s="219"/>
      <c r="S307" s="219"/>
      <c r="T307" s="220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14" t="s">
        <v>519</v>
      </c>
      <c r="AU307" s="214" t="s">
        <v>89</v>
      </c>
      <c r="AV307" s="14" t="s">
        <v>235</v>
      </c>
      <c r="AW307" s="14" t="s">
        <v>35</v>
      </c>
      <c r="AX307" s="14" t="s">
        <v>87</v>
      </c>
      <c r="AY307" s="214" t="s">
        <v>230</v>
      </c>
    </row>
    <row r="308" s="2" customFormat="1" ht="16.5" customHeight="1">
      <c r="A308" s="38"/>
      <c r="B308" s="177"/>
      <c r="C308" s="178" t="s">
        <v>344</v>
      </c>
      <c r="D308" s="178" t="s">
        <v>231</v>
      </c>
      <c r="E308" s="179" t="s">
        <v>1260</v>
      </c>
      <c r="F308" s="180" t="s">
        <v>1261</v>
      </c>
      <c r="G308" s="181" t="s">
        <v>543</v>
      </c>
      <c r="H308" s="182">
        <v>2</v>
      </c>
      <c r="I308" s="183"/>
      <c r="J308" s="184">
        <f>ROUND(I308*H308,2)</f>
        <v>0</v>
      </c>
      <c r="K308" s="180" t="s">
        <v>515</v>
      </c>
      <c r="L308" s="39"/>
      <c r="M308" s="185" t="s">
        <v>1</v>
      </c>
      <c r="N308" s="186" t="s">
        <v>44</v>
      </c>
      <c r="O308" s="77"/>
      <c r="P308" s="187">
        <f>O308*H308</f>
        <v>0</v>
      </c>
      <c r="Q308" s="187">
        <v>0.14041999999999999</v>
      </c>
      <c r="R308" s="187">
        <f>Q308*H308</f>
        <v>0.28083999999999998</v>
      </c>
      <c r="S308" s="187">
        <v>0</v>
      </c>
      <c r="T308" s="188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89" t="s">
        <v>235</v>
      </c>
      <c r="AT308" s="189" t="s">
        <v>231</v>
      </c>
      <c r="AU308" s="189" t="s">
        <v>89</v>
      </c>
      <c r="AY308" s="19" t="s">
        <v>230</v>
      </c>
      <c r="BE308" s="190">
        <f>IF(N308="základní",J308,0)</f>
        <v>0</v>
      </c>
      <c r="BF308" s="190">
        <f>IF(N308="snížená",J308,0)</f>
        <v>0</v>
      </c>
      <c r="BG308" s="190">
        <f>IF(N308="zákl. přenesená",J308,0)</f>
        <v>0</v>
      </c>
      <c r="BH308" s="190">
        <f>IF(N308="sníž. přenesená",J308,0)</f>
        <v>0</v>
      </c>
      <c r="BI308" s="190">
        <f>IF(N308="nulová",J308,0)</f>
        <v>0</v>
      </c>
      <c r="BJ308" s="19" t="s">
        <v>87</v>
      </c>
      <c r="BK308" s="190">
        <f>ROUND(I308*H308,2)</f>
        <v>0</v>
      </c>
      <c r="BL308" s="19" t="s">
        <v>235</v>
      </c>
      <c r="BM308" s="189" t="s">
        <v>4878</v>
      </c>
    </row>
    <row r="309" s="2" customFormat="1">
      <c r="A309" s="38"/>
      <c r="B309" s="39"/>
      <c r="C309" s="38"/>
      <c r="D309" s="191" t="s">
        <v>237</v>
      </c>
      <c r="E309" s="38"/>
      <c r="F309" s="192" t="s">
        <v>1263</v>
      </c>
      <c r="G309" s="38"/>
      <c r="H309" s="38"/>
      <c r="I309" s="193"/>
      <c r="J309" s="38"/>
      <c r="K309" s="38"/>
      <c r="L309" s="39"/>
      <c r="M309" s="194"/>
      <c r="N309" s="195"/>
      <c r="O309" s="77"/>
      <c r="P309" s="77"/>
      <c r="Q309" s="77"/>
      <c r="R309" s="77"/>
      <c r="S309" s="77"/>
      <c r="T309" s="7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T309" s="19" t="s">
        <v>237</v>
      </c>
      <c r="AU309" s="19" t="s">
        <v>89</v>
      </c>
    </row>
    <row r="310" s="2" customFormat="1">
      <c r="A310" s="38"/>
      <c r="B310" s="39"/>
      <c r="C310" s="38"/>
      <c r="D310" s="199" t="s">
        <v>397</v>
      </c>
      <c r="E310" s="38"/>
      <c r="F310" s="200" t="s">
        <v>1264</v>
      </c>
      <c r="G310" s="38"/>
      <c r="H310" s="38"/>
      <c r="I310" s="193"/>
      <c r="J310" s="38"/>
      <c r="K310" s="38"/>
      <c r="L310" s="39"/>
      <c r="M310" s="194"/>
      <c r="N310" s="195"/>
      <c r="O310" s="77"/>
      <c r="P310" s="77"/>
      <c r="Q310" s="77"/>
      <c r="R310" s="77"/>
      <c r="S310" s="77"/>
      <c r="T310" s="7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T310" s="19" t="s">
        <v>397</v>
      </c>
      <c r="AU310" s="19" t="s">
        <v>89</v>
      </c>
    </row>
    <row r="311" s="13" customFormat="1">
      <c r="A311" s="13"/>
      <c r="B311" s="205"/>
      <c r="C311" s="13"/>
      <c r="D311" s="191" t="s">
        <v>519</v>
      </c>
      <c r="E311" s="206" t="s">
        <v>1</v>
      </c>
      <c r="F311" s="207" t="s">
        <v>4877</v>
      </c>
      <c r="G311" s="13"/>
      <c r="H311" s="208">
        <v>2</v>
      </c>
      <c r="I311" s="209"/>
      <c r="J311" s="13"/>
      <c r="K311" s="13"/>
      <c r="L311" s="205"/>
      <c r="M311" s="210"/>
      <c r="N311" s="211"/>
      <c r="O311" s="211"/>
      <c r="P311" s="211"/>
      <c r="Q311" s="211"/>
      <c r="R311" s="211"/>
      <c r="S311" s="211"/>
      <c r="T311" s="21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06" t="s">
        <v>519</v>
      </c>
      <c r="AU311" s="206" t="s">
        <v>89</v>
      </c>
      <c r="AV311" s="13" t="s">
        <v>89</v>
      </c>
      <c r="AW311" s="13" t="s">
        <v>35</v>
      </c>
      <c r="AX311" s="13" t="s">
        <v>79</v>
      </c>
      <c r="AY311" s="206" t="s">
        <v>230</v>
      </c>
    </row>
    <row r="312" s="14" customFormat="1">
      <c r="A312" s="14"/>
      <c r="B312" s="213"/>
      <c r="C312" s="14"/>
      <c r="D312" s="191" t="s">
        <v>519</v>
      </c>
      <c r="E312" s="214" t="s">
        <v>1</v>
      </c>
      <c r="F312" s="215" t="s">
        <v>534</v>
      </c>
      <c r="G312" s="14"/>
      <c r="H312" s="216">
        <v>2</v>
      </c>
      <c r="I312" s="217"/>
      <c r="J312" s="14"/>
      <c r="K312" s="14"/>
      <c r="L312" s="213"/>
      <c r="M312" s="218"/>
      <c r="N312" s="219"/>
      <c r="O312" s="219"/>
      <c r="P312" s="219"/>
      <c r="Q312" s="219"/>
      <c r="R312" s="219"/>
      <c r="S312" s="219"/>
      <c r="T312" s="22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14" t="s">
        <v>519</v>
      </c>
      <c r="AU312" s="214" t="s">
        <v>89</v>
      </c>
      <c r="AV312" s="14" t="s">
        <v>235</v>
      </c>
      <c r="AW312" s="14" t="s">
        <v>35</v>
      </c>
      <c r="AX312" s="14" t="s">
        <v>87</v>
      </c>
      <c r="AY312" s="214" t="s">
        <v>230</v>
      </c>
    </row>
    <row r="313" s="2" customFormat="1" ht="16.5" customHeight="1">
      <c r="A313" s="38"/>
      <c r="B313" s="177"/>
      <c r="C313" s="178" t="s">
        <v>348</v>
      </c>
      <c r="D313" s="178" t="s">
        <v>231</v>
      </c>
      <c r="E313" s="179" t="s">
        <v>3709</v>
      </c>
      <c r="F313" s="180" t="s">
        <v>3710</v>
      </c>
      <c r="G313" s="181" t="s">
        <v>543</v>
      </c>
      <c r="H313" s="182">
        <v>8</v>
      </c>
      <c r="I313" s="183"/>
      <c r="J313" s="184">
        <f>ROUND(I313*H313,2)</f>
        <v>0</v>
      </c>
      <c r="K313" s="180" t="s">
        <v>515</v>
      </c>
      <c r="L313" s="39"/>
      <c r="M313" s="185" t="s">
        <v>1</v>
      </c>
      <c r="N313" s="186" t="s">
        <v>44</v>
      </c>
      <c r="O313" s="77"/>
      <c r="P313" s="187">
        <f>O313*H313</f>
        <v>0</v>
      </c>
      <c r="Q313" s="187">
        <v>4.3699999999999997E-06</v>
      </c>
      <c r="R313" s="187">
        <f>Q313*H313</f>
        <v>3.4959999999999997E-05</v>
      </c>
      <c r="S313" s="187">
        <v>0</v>
      </c>
      <c r="T313" s="188">
        <f>S313*H313</f>
        <v>0</v>
      </c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R313" s="189" t="s">
        <v>235</v>
      </c>
      <c r="AT313" s="189" t="s">
        <v>231</v>
      </c>
      <c r="AU313" s="189" t="s">
        <v>89</v>
      </c>
      <c r="AY313" s="19" t="s">
        <v>230</v>
      </c>
      <c r="BE313" s="190">
        <f>IF(N313="základní",J313,0)</f>
        <v>0</v>
      </c>
      <c r="BF313" s="190">
        <f>IF(N313="snížená",J313,0)</f>
        <v>0</v>
      </c>
      <c r="BG313" s="190">
        <f>IF(N313="zákl. přenesená",J313,0)</f>
        <v>0</v>
      </c>
      <c r="BH313" s="190">
        <f>IF(N313="sníž. přenesená",J313,0)</f>
        <v>0</v>
      </c>
      <c r="BI313" s="190">
        <f>IF(N313="nulová",J313,0)</f>
        <v>0</v>
      </c>
      <c r="BJ313" s="19" t="s">
        <v>87</v>
      </c>
      <c r="BK313" s="190">
        <f>ROUND(I313*H313,2)</f>
        <v>0</v>
      </c>
      <c r="BL313" s="19" t="s">
        <v>235</v>
      </c>
      <c r="BM313" s="189" t="s">
        <v>4879</v>
      </c>
    </row>
    <row r="314" s="2" customFormat="1">
      <c r="A314" s="38"/>
      <c r="B314" s="39"/>
      <c r="C314" s="38"/>
      <c r="D314" s="191" t="s">
        <v>237</v>
      </c>
      <c r="E314" s="38"/>
      <c r="F314" s="192" t="s">
        <v>3712</v>
      </c>
      <c r="G314" s="38"/>
      <c r="H314" s="38"/>
      <c r="I314" s="193"/>
      <c r="J314" s="38"/>
      <c r="K314" s="38"/>
      <c r="L314" s="39"/>
      <c r="M314" s="194"/>
      <c r="N314" s="195"/>
      <c r="O314" s="77"/>
      <c r="P314" s="77"/>
      <c r="Q314" s="77"/>
      <c r="R314" s="77"/>
      <c r="S314" s="77"/>
      <c r="T314" s="7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T314" s="19" t="s">
        <v>237</v>
      </c>
      <c r="AU314" s="19" t="s">
        <v>89</v>
      </c>
    </row>
    <row r="315" s="2" customFormat="1">
      <c r="A315" s="38"/>
      <c r="B315" s="39"/>
      <c r="C315" s="38"/>
      <c r="D315" s="199" t="s">
        <v>397</v>
      </c>
      <c r="E315" s="38"/>
      <c r="F315" s="200" t="s">
        <v>3713</v>
      </c>
      <c r="G315" s="38"/>
      <c r="H315" s="38"/>
      <c r="I315" s="193"/>
      <c r="J315" s="38"/>
      <c r="K315" s="38"/>
      <c r="L315" s="39"/>
      <c r="M315" s="194"/>
      <c r="N315" s="195"/>
      <c r="O315" s="77"/>
      <c r="P315" s="77"/>
      <c r="Q315" s="77"/>
      <c r="R315" s="77"/>
      <c r="S315" s="77"/>
      <c r="T315" s="7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19" t="s">
        <v>397</v>
      </c>
      <c r="AU315" s="19" t="s">
        <v>89</v>
      </c>
    </row>
    <row r="316" s="15" customFormat="1">
      <c r="A316" s="15"/>
      <c r="B316" s="221"/>
      <c r="C316" s="15"/>
      <c r="D316" s="191" t="s">
        <v>519</v>
      </c>
      <c r="E316" s="222" t="s">
        <v>1</v>
      </c>
      <c r="F316" s="223" t="s">
        <v>3593</v>
      </c>
      <c r="G316" s="15"/>
      <c r="H316" s="222" t="s">
        <v>1</v>
      </c>
      <c r="I316" s="224"/>
      <c r="J316" s="15"/>
      <c r="K316" s="15"/>
      <c r="L316" s="221"/>
      <c r="M316" s="225"/>
      <c r="N316" s="226"/>
      <c r="O316" s="226"/>
      <c r="P316" s="226"/>
      <c r="Q316" s="226"/>
      <c r="R316" s="226"/>
      <c r="S316" s="226"/>
      <c r="T316" s="227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22" t="s">
        <v>519</v>
      </c>
      <c r="AU316" s="222" t="s">
        <v>89</v>
      </c>
      <c r="AV316" s="15" t="s">
        <v>87</v>
      </c>
      <c r="AW316" s="15" t="s">
        <v>35</v>
      </c>
      <c r="AX316" s="15" t="s">
        <v>79</v>
      </c>
      <c r="AY316" s="222" t="s">
        <v>230</v>
      </c>
    </row>
    <row r="317" s="13" customFormat="1">
      <c r="A317" s="13"/>
      <c r="B317" s="205"/>
      <c r="C317" s="13"/>
      <c r="D317" s="191" t="s">
        <v>519</v>
      </c>
      <c r="E317" s="206" t="s">
        <v>1</v>
      </c>
      <c r="F317" s="207" t="s">
        <v>4880</v>
      </c>
      <c r="G317" s="13"/>
      <c r="H317" s="208">
        <v>8</v>
      </c>
      <c r="I317" s="209"/>
      <c r="J317" s="13"/>
      <c r="K317" s="13"/>
      <c r="L317" s="205"/>
      <c r="M317" s="210"/>
      <c r="N317" s="211"/>
      <c r="O317" s="211"/>
      <c r="P317" s="211"/>
      <c r="Q317" s="211"/>
      <c r="R317" s="211"/>
      <c r="S317" s="211"/>
      <c r="T317" s="21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06" t="s">
        <v>519</v>
      </c>
      <c r="AU317" s="206" t="s">
        <v>89</v>
      </c>
      <c r="AV317" s="13" t="s">
        <v>89</v>
      </c>
      <c r="AW317" s="13" t="s">
        <v>35</v>
      </c>
      <c r="AX317" s="13" t="s">
        <v>79</v>
      </c>
      <c r="AY317" s="206" t="s">
        <v>230</v>
      </c>
    </row>
    <row r="318" s="14" customFormat="1">
      <c r="A318" s="14"/>
      <c r="B318" s="213"/>
      <c r="C318" s="14"/>
      <c r="D318" s="191" t="s">
        <v>519</v>
      </c>
      <c r="E318" s="214" t="s">
        <v>1</v>
      </c>
      <c r="F318" s="215" t="s">
        <v>534</v>
      </c>
      <c r="G318" s="14"/>
      <c r="H318" s="216">
        <v>8</v>
      </c>
      <c r="I318" s="217"/>
      <c r="J318" s="14"/>
      <c r="K318" s="14"/>
      <c r="L318" s="213"/>
      <c r="M318" s="218"/>
      <c r="N318" s="219"/>
      <c r="O318" s="219"/>
      <c r="P318" s="219"/>
      <c r="Q318" s="219"/>
      <c r="R318" s="219"/>
      <c r="S318" s="219"/>
      <c r="T318" s="220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14" t="s">
        <v>519</v>
      </c>
      <c r="AU318" s="214" t="s">
        <v>89</v>
      </c>
      <c r="AV318" s="14" t="s">
        <v>235</v>
      </c>
      <c r="AW318" s="14" t="s">
        <v>35</v>
      </c>
      <c r="AX318" s="14" t="s">
        <v>87</v>
      </c>
      <c r="AY318" s="214" t="s">
        <v>230</v>
      </c>
    </row>
    <row r="319" s="2" customFormat="1" ht="16.5" customHeight="1">
      <c r="A319" s="38"/>
      <c r="B319" s="177"/>
      <c r="C319" s="178" t="s">
        <v>352</v>
      </c>
      <c r="D319" s="178" t="s">
        <v>231</v>
      </c>
      <c r="E319" s="179" t="s">
        <v>3715</v>
      </c>
      <c r="F319" s="180" t="s">
        <v>3716</v>
      </c>
      <c r="G319" s="181" t="s">
        <v>543</v>
      </c>
      <c r="H319" s="182">
        <v>8</v>
      </c>
      <c r="I319" s="183"/>
      <c r="J319" s="184">
        <f>ROUND(I319*H319,2)</f>
        <v>0</v>
      </c>
      <c r="K319" s="180" t="s">
        <v>515</v>
      </c>
      <c r="L319" s="39"/>
      <c r="M319" s="185" t="s">
        <v>1</v>
      </c>
      <c r="N319" s="186" t="s">
        <v>44</v>
      </c>
      <c r="O319" s="77"/>
      <c r="P319" s="187">
        <f>O319*H319</f>
        <v>0</v>
      </c>
      <c r="Q319" s="187">
        <v>0</v>
      </c>
      <c r="R319" s="187">
        <f>Q319*H319</f>
        <v>0</v>
      </c>
      <c r="S319" s="187">
        <v>0</v>
      </c>
      <c r="T319" s="188">
        <f>S319*H319</f>
        <v>0</v>
      </c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R319" s="189" t="s">
        <v>235</v>
      </c>
      <c r="AT319" s="189" t="s">
        <v>231</v>
      </c>
      <c r="AU319" s="189" t="s">
        <v>89</v>
      </c>
      <c r="AY319" s="19" t="s">
        <v>230</v>
      </c>
      <c r="BE319" s="190">
        <f>IF(N319="základní",J319,0)</f>
        <v>0</v>
      </c>
      <c r="BF319" s="190">
        <f>IF(N319="snížená",J319,0)</f>
        <v>0</v>
      </c>
      <c r="BG319" s="190">
        <f>IF(N319="zákl. přenesená",J319,0)</f>
        <v>0</v>
      </c>
      <c r="BH319" s="190">
        <f>IF(N319="sníž. přenesená",J319,0)</f>
        <v>0</v>
      </c>
      <c r="BI319" s="190">
        <f>IF(N319="nulová",J319,0)</f>
        <v>0</v>
      </c>
      <c r="BJ319" s="19" t="s">
        <v>87</v>
      </c>
      <c r="BK319" s="190">
        <f>ROUND(I319*H319,2)</f>
        <v>0</v>
      </c>
      <c r="BL319" s="19" t="s">
        <v>235</v>
      </c>
      <c r="BM319" s="189" t="s">
        <v>4881</v>
      </c>
    </row>
    <row r="320" s="2" customFormat="1">
      <c r="A320" s="38"/>
      <c r="B320" s="39"/>
      <c r="C320" s="38"/>
      <c r="D320" s="191" t="s">
        <v>237</v>
      </c>
      <c r="E320" s="38"/>
      <c r="F320" s="192" t="s">
        <v>3718</v>
      </c>
      <c r="G320" s="38"/>
      <c r="H320" s="38"/>
      <c r="I320" s="193"/>
      <c r="J320" s="38"/>
      <c r="K320" s="38"/>
      <c r="L320" s="39"/>
      <c r="M320" s="194"/>
      <c r="N320" s="195"/>
      <c r="O320" s="77"/>
      <c r="P320" s="77"/>
      <c r="Q320" s="77"/>
      <c r="R320" s="77"/>
      <c r="S320" s="77"/>
      <c r="T320" s="7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T320" s="19" t="s">
        <v>237</v>
      </c>
      <c r="AU320" s="19" t="s">
        <v>89</v>
      </c>
    </row>
    <row r="321" s="2" customFormat="1">
      <c r="A321" s="38"/>
      <c r="B321" s="39"/>
      <c r="C321" s="38"/>
      <c r="D321" s="199" t="s">
        <v>397</v>
      </c>
      <c r="E321" s="38"/>
      <c r="F321" s="200" t="s">
        <v>3719</v>
      </c>
      <c r="G321" s="38"/>
      <c r="H321" s="38"/>
      <c r="I321" s="193"/>
      <c r="J321" s="38"/>
      <c r="K321" s="38"/>
      <c r="L321" s="39"/>
      <c r="M321" s="194"/>
      <c r="N321" s="195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397</v>
      </c>
      <c r="AU321" s="19" t="s">
        <v>89</v>
      </c>
    </row>
    <row r="322" s="2" customFormat="1" ht="16.5" customHeight="1">
      <c r="A322" s="38"/>
      <c r="B322" s="177"/>
      <c r="C322" s="178" t="s">
        <v>356</v>
      </c>
      <c r="D322" s="178" t="s">
        <v>231</v>
      </c>
      <c r="E322" s="179" t="s">
        <v>3720</v>
      </c>
      <c r="F322" s="180" t="s">
        <v>3721</v>
      </c>
      <c r="G322" s="181" t="s">
        <v>543</v>
      </c>
      <c r="H322" s="182">
        <v>8</v>
      </c>
      <c r="I322" s="183"/>
      <c r="J322" s="184">
        <f>ROUND(I322*H322,2)</f>
        <v>0</v>
      </c>
      <c r="K322" s="180" t="s">
        <v>515</v>
      </c>
      <c r="L322" s="39"/>
      <c r="M322" s="185" t="s">
        <v>1</v>
      </c>
      <c r="N322" s="186" t="s">
        <v>44</v>
      </c>
      <c r="O322" s="77"/>
      <c r="P322" s="187">
        <f>O322*H322</f>
        <v>0</v>
      </c>
      <c r="Q322" s="187">
        <v>0.00015660000000000001</v>
      </c>
      <c r="R322" s="187">
        <f>Q322*H322</f>
        <v>0.0012528000000000001</v>
      </c>
      <c r="S322" s="187">
        <v>0</v>
      </c>
      <c r="T322" s="188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89" t="s">
        <v>235</v>
      </c>
      <c r="AT322" s="189" t="s">
        <v>231</v>
      </c>
      <c r="AU322" s="189" t="s">
        <v>89</v>
      </c>
      <c r="AY322" s="19" t="s">
        <v>230</v>
      </c>
      <c r="BE322" s="190">
        <f>IF(N322="základní",J322,0)</f>
        <v>0</v>
      </c>
      <c r="BF322" s="190">
        <f>IF(N322="snížená",J322,0)</f>
        <v>0</v>
      </c>
      <c r="BG322" s="190">
        <f>IF(N322="zákl. přenesená",J322,0)</f>
        <v>0</v>
      </c>
      <c r="BH322" s="190">
        <f>IF(N322="sníž. přenesená",J322,0)</f>
        <v>0</v>
      </c>
      <c r="BI322" s="190">
        <f>IF(N322="nulová",J322,0)</f>
        <v>0</v>
      </c>
      <c r="BJ322" s="19" t="s">
        <v>87</v>
      </c>
      <c r="BK322" s="190">
        <f>ROUND(I322*H322,2)</f>
        <v>0</v>
      </c>
      <c r="BL322" s="19" t="s">
        <v>235</v>
      </c>
      <c r="BM322" s="189" t="s">
        <v>4882</v>
      </c>
    </row>
    <row r="323" s="2" customFormat="1">
      <c r="A323" s="38"/>
      <c r="B323" s="39"/>
      <c r="C323" s="38"/>
      <c r="D323" s="191" t="s">
        <v>237</v>
      </c>
      <c r="E323" s="38"/>
      <c r="F323" s="192" t="s">
        <v>3723</v>
      </c>
      <c r="G323" s="38"/>
      <c r="H323" s="38"/>
      <c r="I323" s="193"/>
      <c r="J323" s="38"/>
      <c r="K323" s="38"/>
      <c r="L323" s="39"/>
      <c r="M323" s="194"/>
      <c r="N323" s="195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237</v>
      </c>
      <c r="AU323" s="19" t="s">
        <v>89</v>
      </c>
    </row>
    <row r="324" s="2" customFormat="1">
      <c r="A324" s="38"/>
      <c r="B324" s="39"/>
      <c r="C324" s="38"/>
      <c r="D324" s="199" t="s">
        <v>397</v>
      </c>
      <c r="E324" s="38"/>
      <c r="F324" s="200" t="s">
        <v>3724</v>
      </c>
      <c r="G324" s="38"/>
      <c r="H324" s="38"/>
      <c r="I324" s="193"/>
      <c r="J324" s="38"/>
      <c r="K324" s="38"/>
      <c r="L324" s="39"/>
      <c r="M324" s="194"/>
      <c r="N324" s="195"/>
      <c r="O324" s="77"/>
      <c r="P324" s="77"/>
      <c r="Q324" s="77"/>
      <c r="R324" s="77"/>
      <c r="S324" s="77"/>
      <c r="T324" s="7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T324" s="19" t="s">
        <v>397</v>
      </c>
      <c r="AU324" s="19" t="s">
        <v>89</v>
      </c>
    </row>
    <row r="325" s="2" customFormat="1" ht="16.5" customHeight="1">
      <c r="A325" s="38"/>
      <c r="B325" s="177"/>
      <c r="C325" s="178" t="s">
        <v>360</v>
      </c>
      <c r="D325" s="178" t="s">
        <v>231</v>
      </c>
      <c r="E325" s="179" t="s">
        <v>3725</v>
      </c>
      <c r="F325" s="180" t="s">
        <v>3726</v>
      </c>
      <c r="G325" s="181" t="s">
        <v>543</v>
      </c>
      <c r="H325" s="182">
        <v>8</v>
      </c>
      <c r="I325" s="183"/>
      <c r="J325" s="184">
        <f>ROUND(I325*H325,2)</f>
        <v>0</v>
      </c>
      <c r="K325" s="180" t="s">
        <v>515</v>
      </c>
      <c r="L325" s="39"/>
      <c r="M325" s="185" t="s">
        <v>1</v>
      </c>
      <c r="N325" s="186" t="s">
        <v>44</v>
      </c>
      <c r="O325" s="77"/>
      <c r="P325" s="187">
        <f>O325*H325</f>
        <v>0</v>
      </c>
      <c r="Q325" s="187">
        <v>0</v>
      </c>
      <c r="R325" s="187">
        <f>Q325*H325</f>
        <v>0</v>
      </c>
      <c r="S325" s="187">
        <v>0</v>
      </c>
      <c r="T325" s="188">
        <f>S325*H325</f>
        <v>0</v>
      </c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R325" s="189" t="s">
        <v>235</v>
      </c>
      <c r="AT325" s="189" t="s">
        <v>231</v>
      </c>
      <c r="AU325" s="189" t="s">
        <v>89</v>
      </c>
      <c r="AY325" s="19" t="s">
        <v>230</v>
      </c>
      <c r="BE325" s="190">
        <f>IF(N325="základní",J325,0)</f>
        <v>0</v>
      </c>
      <c r="BF325" s="190">
        <f>IF(N325="snížená",J325,0)</f>
        <v>0</v>
      </c>
      <c r="BG325" s="190">
        <f>IF(N325="zákl. přenesená",J325,0)</f>
        <v>0</v>
      </c>
      <c r="BH325" s="190">
        <f>IF(N325="sníž. přenesená",J325,0)</f>
        <v>0</v>
      </c>
      <c r="BI325" s="190">
        <f>IF(N325="nulová",J325,0)</f>
        <v>0</v>
      </c>
      <c r="BJ325" s="19" t="s">
        <v>87</v>
      </c>
      <c r="BK325" s="190">
        <f>ROUND(I325*H325,2)</f>
        <v>0</v>
      </c>
      <c r="BL325" s="19" t="s">
        <v>235</v>
      </c>
      <c r="BM325" s="189" t="s">
        <v>4883</v>
      </c>
    </row>
    <row r="326" s="2" customFormat="1">
      <c r="A326" s="38"/>
      <c r="B326" s="39"/>
      <c r="C326" s="38"/>
      <c r="D326" s="191" t="s">
        <v>237</v>
      </c>
      <c r="E326" s="38"/>
      <c r="F326" s="192" t="s">
        <v>3728</v>
      </c>
      <c r="G326" s="38"/>
      <c r="H326" s="38"/>
      <c r="I326" s="193"/>
      <c r="J326" s="38"/>
      <c r="K326" s="38"/>
      <c r="L326" s="39"/>
      <c r="M326" s="194"/>
      <c r="N326" s="195"/>
      <c r="O326" s="77"/>
      <c r="P326" s="77"/>
      <c r="Q326" s="77"/>
      <c r="R326" s="77"/>
      <c r="S326" s="77"/>
      <c r="T326" s="7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T326" s="19" t="s">
        <v>237</v>
      </c>
      <c r="AU326" s="19" t="s">
        <v>89</v>
      </c>
    </row>
    <row r="327" s="2" customFormat="1">
      <c r="A327" s="38"/>
      <c r="B327" s="39"/>
      <c r="C327" s="38"/>
      <c r="D327" s="199" t="s">
        <v>397</v>
      </c>
      <c r="E327" s="38"/>
      <c r="F327" s="200" t="s">
        <v>3729</v>
      </c>
      <c r="G327" s="38"/>
      <c r="H327" s="38"/>
      <c r="I327" s="193"/>
      <c r="J327" s="38"/>
      <c r="K327" s="38"/>
      <c r="L327" s="39"/>
      <c r="M327" s="194"/>
      <c r="N327" s="195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397</v>
      </c>
      <c r="AU327" s="19" t="s">
        <v>89</v>
      </c>
    </row>
    <row r="328" s="15" customFormat="1">
      <c r="A328" s="15"/>
      <c r="B328" s="221"/>
      <c r="C328" s="15"/>
      <c r="D328" s="191" t="s">
        <v>519</v>
      </c>
      <c r="E328" s="222" t="s">
        <v>1</v>
      </c>
      <c r="F328" s="223" t="s">
        <v>3593</v>
      </c>
      <c r="G328" s="15"/>
      <c r="H328" s="222" t="s">
        <v>1</v>
      </c>
      <c r="I328" s="224"/>
      <c r="J328" s="15"/>
      <c r="K328" s="15"/>
      <c r="L328" s="221"/>
      <c r="M328" s="225"/>
      <c r="N328" s="226"/>
      <c r="O328" s="226"/>
      <c r="P328" s="226"/>
      <c r="Q328" s="226"/>
      <c r="R328" s="226"/>
      <c r="S328" s="226"/>
      <c r="T328" s="227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22" t="s">
        <v>519</v>
      </c>
      <c r="AU328" s="222" t="s">
        <v>89</v>
      </c>
      <c r="AV328" s="15" t="s">
        <v>87</v>
      </c>
      <c r="AW328" s="15" t="s">
        <v>35</v>
      </c>
      <c r="AX328" s="15" t="s">
        <v>79</v>
      </c>
      <c r="AY328" s="222" t="s">
        <v>230</v>
      </c>
    </row>
    <row r="329" s="13" customFormat="1">
      <c r="A329" s="13"/>
      <c r="B329" s="205"/>
      <c r="C329" s="13"/>
      <c r="D329" s="191" t="s">
        <v>519</v>
      </c>
      <c r="E329" s="206" t="s">
        <v>1</v>
      </c>
      <c r="F329" s="207" t="s">
        <v>4880</v>
      </c>
      <c r="G329" s="13"/>
      <c r="H329" s="208">
        <v>8</v>
      </c>
      <c r="I329" s="209"/>
      <c r="J329" s="13"/>
      <c r="K329" s="13"/>
      <c r="L329" s="205"/>
      <c r="M329" s="210"/>
      <c r="N329" s="211"/>
      <c r="O329" s="211"/>
      <c r="P329" s="211"/>
      <c r="Q329" s="211"/>
      <c r="R329" s="211"/>
      <c r="S329" s="211"/>
      <c r="T329" s="21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06" t="s">
        <v>519</v>
      </c>
      <c r="AU329" s="206" t="s">
        <v>89</v>
      </c>
      <c r="AV329" s="13" t="s">
        <v>89</v>
      </c>
      <c r="AW329" s="13" t="s">
        <v>35</v>
      </c>
      <c r="AX329" s="13" t="s">
        <v>79</v>
      </c>
      <c r="AY329" s="206" t="s">
        <v>230</v>
      </c>
    </row>
    <row r="330" s="14" customFormat="1">
      <c r="A330" s="14"/>
      <c r="B330" s="213"/>
      <c r="C330" s="14"/>
      <c r="D330" s="191" t="s">
        <v>519</v>
      </c>
      <c r="E330" s="214" t="s">
        <v>1</v>
      </c>
      <c r="F330" s="215" t="s">
        <v>534</v>
      </c>
      <c r="G330" s="14"/>
      <c r="H330" s="216">
        <v>8</v>
      </c>
      <c r="I330" s="217"/>
      <c r="J330" s="14"/>
      <c r="K330" s="14"/>
      <c r="L330" s="213"/>
      <c r="M330" s="218"/>
      <c r="N330" s="219"/>
      <c r="O330" s="219"/>
      <c r="P330" s="219"/>
      <c r="Q330" s="219"/>
      <c r="R330" s="219"/>
      <c r="S330" s="219"/>
      <c r="T330" s="22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14" t="s">
        <v>519</v>
      </c>
      <c r="AU330" s="214" t="s">
        <v>89</v>
      </c>
      <c r="AV330" s="14" t="s">
        <v>235</v>
      </c>
      <c r="AW330" s="14" t="s">
        <v>35</v>
      </c>
      <c r="AX330" s="14" t="s">
        <v>87</v>
      </c>
      <c r="AY330" s="214" t="s">
        <v>230</v>
      </c>
    </row>
    <row r="331" s="2" customFormat="1" ht="16.5" customHeight="1">
      <c r="A331" s="38"/>
      <c r="B331" s="177"/>
      <c r="C331" s="178" t="s">
        <v>367</v>
      </c>
      <c r="D331" s="178" t="s">
        <v>231</v>
      </c>
      <c r="E331" s="179" t="s">
        <v>3836</v>
      </c>
      <c r="F331" s="180" t="s">
        <v>3837</v>
      </c>
      <c r="G331" s="181" t="s">
        <v>543</v>
      </c>
      <c r="H331" s="182">
        <v>2</v>
      </c>
      <c r="I331" s="183"/>
      <c r="J331" s="184">
        <f>ROUND(I331*H331,2)</f>
        <v>0</v>
      </c>
      <c r="K331" s="180" t="s">
        <v>515</v>
      </c>
      <c r="L331" s="39"/>
      <c r="M331" s="185" t="s">
        <v>1</v>
      </c>
      <c r="N331" s="186" t="s">
        <v>44</v>
      </c>
      <c r="O331" s="77"/>
      <c r="P331" s="187">
        <f>O331*H331</f>
        <v>0</v>
      </c>
      <c r="Q331" s="187">
        <v>0</v>
      </c>
      <c r="R331" s="187">
        <f>Q331*H331</f>
        <v>0</v>
      </c>
      <c r="S331" s="187">
        <v>0</v>
      </c>
      <c r="T331" s="188">
        <f>S331*H331</f>
        <v>0</v>
      </c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R331" s="189" t="s">
        <v>235</v>
      </c>
      <c r="AT331" s="189" t="s">
        <v>231</v>
      </c>
      <c r="AU331" s="189" t="s">
        <v>89</v>
      </c>
      <c r="AY331" s="19" t="s">
        <v>230</v>
      </c>
      <c r="BE331" s="190">
        <f>IF(N331="základní",J331,0)</f>
        <v>0</v>
      </c>
      <c r="BF331" s="190">
        <f>IF(N331="snížená",J331,0)</f>
        <v>0</v>
      </c>
      <c r="BG331" s="190">
        <f>IF(N331="zákl. přenesená",J331,0)</f>
        <v>0</v>
      </c>
      <c r="BH331" s="190">
        <f>IF(N331="sníž. přenesená",J331,0)</f>
        <v>0</v>
      </c>
      <c r="BI331" s="190">
        <f>IF(N331="nulová",J331,0)</f>
        <v>0</v>
      </c>
      <c r="BJ331" s="19" t="s">
        <v>87</v>
      </c>
      <c r="BK331" s="190">
        <f>ROUND(I331*H331,2)</f>
        <v>0</v>
      </c>
      <c r="BL331" s="19" t="s">
        <v>235</v>
      </c>
      <c r="BM331" s="189" t="s">
        <v>4884</v>
      </c>
    </row>
    <row r="332" s="2" customFormat="1">
      <c r="A332" s="38"/>
      <c r="B332" s="39"/>
      <c r="C332" s="38"/>
      <c r="D332" s="191" t="s">
        <v>237</v>
      </c>
      <c r="E332" s="38"/>
      <c r="F332" s="192" t="s">
        <v>3839</v>
      </c>
      <c r="G332" s="38"/>
      <c r="H332" s="38"/>
      <c r="I332" s="193"/>
      <c r="J332" s="38"/>
      <c r="K332" s="38"/>
      <c r="L332" s="39"/>
      <c r="M332" s="194"/>
      <c r="N332" s="195"/>
      <c r="O332" s="77"/>
      <c r="P332" s="77"/>
      <c r="Q332" s="77"/>
      <c r="R332" s="77"/>
      <c r="S332" s="77"/>
      <c r="T332" s="7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T332" s="19" t="s">
        <v>237</v>
      </c>
      <c r="AU332" s="19" t="s">
        <v>89</v>
      </c>
    </row>
    <row r="333" s="2" customFormat="1">
      <c r="A333" s="38"/>
      <c r="B333" s="39"/>
      <c r="C333" s="38"/>
      <c r="D333" s="199" t="s">
        <v>397</v>
      </c>
      <c r="E333" s="38"/>
      <c r="F333" s="200" t="s">
        <v>3840</v>
      </c>
      <c r="G333" s="38"/>
      <c r="H333" s="38"/>
      <c r="I333" s="193"/>
      <c r="J333" s="38"/>
      <c r="K333" s="38"/>
      <c r="L333" s="39"/>
      <c r="M333" s="194"/>
      <c r="N333" s="195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397</v>
      </c>
      <c r="AU333" s="19" t="s">
        <v>89</v>
      </c>
    </row>
    <row r="334" s="2" customFormat="1" ht="16.5" customHeight="1">
      <c r="A334" s="38"/>
      <c r="B334" s="177"/>
      <c r="C334" s="178" t="s">
        <v>373</v>
      </c>
      <c r="D334" s="178" t="s">
        <v>231</v>
      </c>
      <c r="E334" s="179" t="s">
        <v>3841</v>
      </c>
      <c r="F334" s="180" t="s">
        <v>3842</v>
      </c>
      <c r="G334" s="181" t="s">
        <v>543</v>
      </c>
      <c r="H334" s="182">
        <v>2</v>
      </c>
      <c r="I334" s="183"/>
      <c r="J334" s="184">
        <f>ROUND(I334*H334,2)</f>
        <v>0</v>
      </c>
      <c r="K334" s="180" t="s">
        <v>515</v>
      </c>
      <c r="L334" s="39"/>
      <c r="M334" s="185" t="s">
        <v>1</v>
      </c>
      <c r="N334" s="186" t="s">
        <v>44</v>
      </c>
      <c r="O334" s="77"/>
      <c r="P334" s="187">
        <f>O334*H334</f>
        <v>0</v>
      </c>
      <c r="Q334" s="187">
        <v>0</v>
      </c>
      <c r="R334" s="187">
        <f>Q334*H334</f>
        <v>0</v>
      </c>
      <c r="S334" s="187">
        <v>0</v>
      </c>
      <c r="T334" s="188">
        <f>S334*H334</f>
        <v>0</v>
      </c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89" t="s">
        <v>235</v>
      </c>
      <c r="AT334" s="189" t="s">
        <v>231</v>
      </c>
      <c r="AU334" s="189" t="s">
        <v>89</v>
      </c>
      <c r="AY334" s="19" t="s">
        <v>230</v>
      </c>
      <c r="BE334" s="190">
        <f>IF(N334="základní",J334,0)</f>
        <v>0</v>
      </c>
      <c r="BF334" s="190">
        <f>IF(N334="snížená",J334,0)</f>
        <v>0</v>
      </c>
      <c r="BG334" s="190">
        <f>IF(N334="zákl. přenesená",J334,0)</f>
        <v>0</v>
      </c>
      <c r="BH334" s="190">
        <f>IF(N334="sníž. přenesená",J334,0)</f>
        <v>0</v>
      </c>
      <c r="BI334" s="190">
        <f>IF(N334="nulová",J334,0)</f>
        <v>0</v>
      </c>
      <c r="BJ334" s="19" t="s">
        <v>87</v>
      </c>
      <c r="BK334" s="190">
        <f>ROUND(I334*H334,2)</f>
        <v>0</v>
      </c>
      <c r="BL334" s="19" t="s">
        <v>235</v>
      </c>
      <c r="BM334" s="189" t="s">
        <v>4885</v>
      </c>
    </row>
    <row r="335" s="2" customFormat="1">
      <c r="A335" s="38"/>
      <c r="B335" s="39"/>
      <c r="C335" s="38"/>
      <c r="D335" s="191" t="s">
        <v>237</v>
      </c>
      <c r="E335" s="38"/>
      <c r="F335" s="192" t="s">
        <v>3844</v>
      </c>
      <c r="G335" s="38"/>
      <c r="H335" s="38"/>
      <c r="I335" s="193"/>
      <c r="J335" s="38"/>
      <c r="K335" s="38"/>
      <c r="L335" s="39"/>
      <c r="M335" s="194"/>
      <c r="N335" s="195"/>
      <c r="O335" s="77"/>
      <c r="P335" s="77"/>
      <c r="Q335" s="77"/>
      <c r="R335" s="77"/>
      <c r="S335" s="77"/>
      <c r="T335" s="7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T335" s="19" t="s">
        <v>237</v>
      </c>
      <c r="AU335" s="19" t="s">
        <v>89</v>
      </c>
    </row>
    <row r="336" s="2" customFormat="1">
      <c r="A336" s="38"/>
      <c r="B336" s="39"/>
      <c r="C336" s="38"/>
      <c r="D336" s="199" t="s">
        <v>397</v>
      </c>
      <c r="E336" s="38"/>
      <c r="F336" s="200" t="s">
        <v>3845</v>
      </c>
      <c r="G336" s="38"/>
      <c r="H336" s="38"/>
      <c r="I336" s="193"/>
      <c r="J336" s="38"/>
      <c r="K336" s="38"/>
      <c r="L336" s="39"/>
      <c r="M336" s="194"/>
      <c r="N336" s="195"/>
      <c r="O336" s="77"/>
      <c r="P336" s="77"/>
      <c r="Q336" s="77"/>
      <c r="R336" s="77"/>
      <c r="S336" s="77"/>
      <c r="T336" s="7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T336" s="19" t="s">
        <v>397</v>
      </c>
      <c r="AU336" s="19" t="s">
        <v>89</v>
      </c>
    </row>
    <row r="337" s="2" customFormat="1" ht="16.5" customHeight="1">
      <c r="A337" s="38"/>
      <c r="B337" s="177"/>
      <c r="C337" s="178" t="s">
        <v>377</v>
      </c>
      <c r="D337" s="178" t="s">
        <v>231</v>
      </c>
      <c r="E337" s="179" t="s">
        <v>3846</v>
      </c>
      <c r="F337" s="180" t="s">
        <v>3847</v>
      </c>
      <c r="G337" s="181" t="s">
        <v>514</v>
      </c>
      <c r="H337" s="182">
        <v>4</v>
      </c>
      <c r="I337" s="183"/>
      <c r="J337" s="184">
        <f>ROUND(I337*H337,2)</f>
        <v>0</v>
      </c>
      <c r="K337" s="180" t="s">
        <v>515</v>
      </c>
      <c r="L337" s="39"/>
      <c r="M337" s="185" t="s">
        <v>1</v>
      </c>
      <c r="N337" s="186" t="s">
        <v>44</v>
      </c>
      <c r="O337" s="77"/>
      <c r="P337" s="187">
        <f>O337*H337</f>
        <v>0</v>
      </c>
      <c r="Q337" s="187">
        <v>0</v>
      </c>
      <c r="R337" s="187">
        <f>Q337*H337</f>
        <v>0</v>
      </c>
      <c r="S337" s="187">
        <v>0</v>
      </c>
      <c r="T337" s="188">
        <f>S337*H337</f>
        <v>0</v>
      </c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R337" s="189" t="s">
        <v>235</v>
      </c>
      <c r="AT337" s="189" t="s">
        <v>231</v>
      </c>
      <c r="AU337" s="189" t="s">
        <v>89</v>
      </c>
      <c r="AY337" s="19" t="s">
        <v>230</v>
      </c>
      <c r="BE337" s="190">
        <f>IF(N337="základní",J337,0)</f>
        <v>0</v>
      </c>
      <c r="BF337" s="190">
        <f>IF(N337="snížená",J337,0)</f>
        <v>0</v>
      </c>
      <c r="BG337" s="190">
        <f>IF(N337="zákl. přenesená",J337,0)</f>
        <v>0</v>
      </c>
      <c r="BH337" s="190">
        <f>IF(N337="sníž. přenesená",J337,0)</f>
        <v>0</v>
      </c>
      <c r="BI337" s="190">
        <f>IF(N337="nulová",J337,0)</f>
        <v>0</v>
      </c>
      <c r="BJ337" s="19" t="s">
        <v>87</v>
      </c>
      <c r="BK337" s="190">
        <f>ROUND(I337*H337,2)</f>
        <v>0</v>
      </c>
      <c r="BL337" s="19" t="s">
        <v>235</v>
      </c>
      <c r="BM337" s="189" t="s">
        <v>4886</v>
      </c>
    </row>
    <row r="338" s="2" customFormat="1">
      <c r="A338" s="38"/>
      <c r="B338" s="39"/>
      <c r="C338" s="38"/>
      <c r="D338" s="191" t="s">
        <v>237</v>
      </c>
      <c r="E338" s="38"/>
      <c r="F338" s="192" t="s">
        <v>3849</v>
      </c>
      <c r="G338" s="38"/>
      <c r="H338" s="38"/>
      <c r="I338" s="193"/>
      <c r="J338" s="38"/>
      <c r="K338" s="38"/>
      <c r="L338" s="39"/>
      <c r="M338" s="194"/>
      <c r="N338" s="195"/>
      <c r="O338" s="77"/>
      <c r="P338" s="77"/>
      <c r="Q338" s="77"/>
      <c r="R338" s="77"/>
      <c r="S338" s="77"/>
      <c r="T338" s="7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T338" s="19" t="s">
        <v>237</v>
      </c>
      <c r="AU338" s="19" t="s">
        <v>89</v>
      </c>
    </row>
    <row r="339" s="2" customFormat="1">
      <c r="A339" s="38"/>
      <c r="B339" s="39"/>
      <c r="C339" s="38"/>
      <c r="D339" s="199" t="s">
        <v>397</v>
      </c>
      <c r="E339" s="38"/>
      <c r="F339" s="200" t="s">
        <v>3850</v>
      </c>
      <c r="G339" s="38"/>
      <c r="H339" s="38"/>
      <c r="I339" s="193"/>
      <c r="J339" s="38"/>
      <c r="K339" s="38"/>
      <c r="L339" s="39"/>
      <c r="M339" s="194"/>
      <c r="N339" s="195"/>
      <c r="O339" s="77"/>
      <c r="P339" s="77"/>
      <c r="Q339" s="77"/>
      <c r="R339" s="77"/>
      <c r="S339" s="77"/>
      <c r="T339" s="7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T339" s="19" t="s">
        <v>397</v>
      </c>
      <c r="AU339" s="19" t="s">
        <v>89</v>
      </c>
    </row>
    <row r="340" s="13" customFormat="1">
      <c r="A340" s="13"/>
      <c r="B340" s="205"/>
      <c r="C340" s="13"/>
      <c r="D340" s="191" t="s">
        <v>519</v>
      </c>
      <c r="E340" s="206" t="s">
        <v>1</v>
      </c>
      <c r="F340" s="207" t="s">
        <v>4829</v>
      </c>
      <c r="G340" s="13"/>
      <c r="H340" s="208">
        <v>4</v>
      </c>
      <c r="I340" s="209"/>
      <c r="J340" s="13"/>
      <c r="K340" s="13"/>
      <c r="L340" s="205"/>
      <c r="M340" s="210"/>
      <c r="N340" s="211"/>
      <c r="O340" s="211"/>
      <c r="P340" s="211"/>
      <c r="Q340" s="211"/>
      <c r="R340" s="211"/>
      <c r="S340" s="211"/>
      <c r="T340" s="21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06" t="s">
        <v>519</v>
      </c>
      <c r="AU340" s="206" t="s">
        <v>89</v>
      </c>
      <c r="AV340" s="13" t="s">
        <v>89</v>
      </c>
      <c r="AW340" s="13" t="s">
        <v>35</v>
      </c>
      <c r="AX340" s="13" t="s">
        <v>79</v>
      </c>
      <c r="AY340" s="206" t="s">
        <v>230</v>
      </c>
    </row>
    <row r="341" s="14" customFormat="1">
      <c r="A341" s="14"/>
      <c r="B341" s="213"/>
      <c r="C341" s="14"/>
      <c r="D341" s="191" t="s">
        <v>519</v>
      </c>
      <c r="E341" s="214" t="s">
        <v>1</v>
      </c>
      <c r="F341" s="215" t="s">
        <v>534</v>
      </c>
      <c r="G341" s="14"/>
      <c r="H341" s="216">
        <v>4</v>
      </c>
      <c r="I341" s="217"/>
      <c r="J341" s="14"/>
      <c r="K341" s="14"/>
      <c r="L341" s="213"/>
      <c r="M341" s="218"/>
      <c r="N341" s="219"/>
      <c r="O341" s="219"/>
      <c r="P341" s="219"/>
      <c r="Q341" s="219"/>
      <c r="R341" s="219"/>
      <c r="S341" s="219"/>
      <c r="T341" s="220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14" t="s">
        <v>519</v>
      </c>
      <c r="AU341" s="214" t="s">
        <v>89</v>
      </c>
      <c r="AV341" s="14" t="s">
        <v>235</v>
      </c>
      <c r="AW341" s="14" t="s">
        <v>35</v>
      </c>
      <c r="AX341" s="14" t="s">
        <v>87</v>
      </c>
      <c r="AY341" s="214" t="s">
        <v>230</v>
      </c>
    </row>
    <row r="342" s="12" customFormat="1" ht="22.8" customHeight="1">
      <c r="A342" s="12"/>
      <c r="B342" s="166"/>
      <c r="C342" s="12"/>
      <c r="D342" s="167" t="s">
        <v>78</v>
      </c>
      <c r="E342" s="197" t="s">
        <v>1313</v>
      </c>
      <c r="F342" s="197" t="s">
        <v>1314</v>
      </c>
      <c r="G342" s="12"/>
      <c r="H342" s="12"/>
      <c r="I342" s="169"/>
      <c r="J342" s="198">
        <f>BK342</f>
        <v>0</v>
      </c>
      <c r="K342" s="12"/>
      <c r="L342" s="166"/>
      <c r="M342" s="171"/>
      <c r="N342" s="172"/>
      <c r="O342" s="172"/>
      <c r="P342" s="173">
        <f>SUM(P343:P383)</f>
        <v>0</v>
      </c>
      <c r="Q342" s="172"/>
      <c r="R342" s="173">
        <f>SUM(R343:R383)</f>
        <v>0</v>
      </c>
      <c r="S342" s="172"/>
      <c r="T342" s="174">
        <f>SUM(T343:T383)</f>
        <v>0</v>
      </c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R342" s="167" t="s">
        <v>87</v>
      </c>
      <c r="AT342" s="175" t="s">
        <v>78</v>
      </c>
      <c r="AU342" s="175" t="s">
        <v>87</v>
      </c>
      <c r="AY342" s="167" t="s">
        <v>230</v>
      </c>
      <c r="BK342" s="176">
        <f>SUM(BK343:BK383)</f>
        <v>0</v>
      </c>
    </row>
    <row r="343" s="2" customFormat="1" ht="16.5" customHeight="1">
      <c r="A343" s="38"/>
      <c r="B343" s="177"/>
      <c r="C343" s="178" t="s">
        <v>381</v>
      </c>
      <c r="D343" s="178" t="s">
        <v>231</v>
      </c>
      <c r="E343" s="179" t="s">
        <v>1316</v>
      </c>
      <c r="F343" s="180" t="s">
        <v>1317</v>
      </c>
      <c r="G343" s="181" t="s">
        <v>748</v>
      </c>
      <c r="H343" s="182">
        <v>5.0899999999999999</v>
      </c>
      <c r="I343" s="183"/>
      <c r="J343" s="184">
        <f>ROUND(I343*H343,2)</f>
        <v>0</v>
      </c>
      <c r="K343" s="180" t="s">
        <v>515</v>
      </c>
      <c r="L343" s="39"/>
      <c r="M343" s="185" t="s">
        <v>1</v>
      </c>
      <c r="N343" s="186" t="s">
        <v>44</v>
      </c>
      <c r="O343" s="77"/>
      <c r="P343" s="187">
        <f>O343*H343</f>
        <v>0</v>
      </c>
      <c r="Q343" s="187">
        <v>0</v>
      </c>
      <c r="R343" s="187">
        <f>Q343*H343</f>
        <v>0</v>
      </c>
      <c r="S343" s="187">
        <v>0</v>
      </c>
      <c r="T343" s="188">
        <f>S343*H343</f>
        <v>0</v>
      </c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R343" s="189" t="s">
        <v>235</v>
      </c>
      <c r="AT343" s="189" t="s">
        <v>231</v>
      </c>
      <c r="AU343" s="189" t="s">
        <v>89</v>
      </c>
      <c r="AY343" s="19" t="s">
        <v>230</v>
      </c>
      <c r="BE343" s="190">
        <f>IF(N343="základní",J343,0)</f>
        <v>0</v>
      </c>
      <c r="BF343" s="190">
        <f>IF(N343="snížená",J343,0)</f>
        <v>0</v>
      </c>
      <c r="BG343" s="190">
        <f>IF(N343="zákl. přenesená",J343,0)</f>
        <v>0</v>
      </c>
      <c r="BH343" s="190">
        <f>IF(N343="sníž. přenesená",J343,0)</f>
        <v>0</v>
      </c>
      <c r="BI343" s="190">
        <f>IF(N343="nulová",J343,0)</f>
        <v>0</v>
      </c>
      <c r="BJ343" s="19" t="s">
        <v>87</v>
      </c>
      <c r="BK343" s="190">
        <f>ROUND(I343*H343,2)</f>
        <v>0</v>
      </c>
      <c r="BL343" s="19" t="s">
        <v>235</v>
      </c>
      <c r="BM343" s="189" t="s">
        <v>4887</v>
      </c>
    </row>
    <row r="344" s="2" customFormat="1">
      <c r="A344" s="38"/>
      <c r="B344" s="39"/>
      <c r="C344" s="38"/>
      <c r="D344" s="191" t="s">
        <v>237</v>
      </c>
      <c r="E344" s="38"/>
      <c r="F344" s="192" t="s">
        <v>1319</v>
      </c>
      <c r="G344" s="38"/>
      <c r="H344" s="38"/>
      <c r="I344" s="193"/>
      <c r="J344" s="38"/>
      <c r="K344" s="38"/>
      <c r="L344" s="39"/>
      <c r="M344" s="194"/>
      <c r="N344" s="195"/>
      <c r="O344" s="77"/>
      <c r="P344" s="77"/>
      <c r="Q344" s="77"/>
      <c r="R344" s="77"/>
      <c r="S344" s="77"/>
      <c r="T344" s="7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T344" s="19" t="s">
        <v>237</v>
      </c>
      <c r="AU344" s="19" t="s">
        <v>89</v>
      </c>
    </row>
    <row r="345" s="2" customFormat="1">
      <c r="A345" s="38"/>
      <c r="B345" s="39"/>
      <c r="C345" s="38"/>
      <c r="D345" s="199" t="s">
        <v>397</v>
      </c>
      <c r="E345" s="38"/>
      <c r="F345" s="200" t="s">
        <v>1320</v>
      </c>
      <c r="G345" s="38"/>
      <c r="H345" s="38"/>
      <c r="I345" s="193"/>
      <c r="J345" s="38"/>
      <c r="K345" s="38"/>
      <c r="L345" s="39"/>
      <c r="M345" s="194"/>
      <c r="N345" s="195"/>
      <c r="O345" s="77"/>
      <c r="P345" s="77"/>
      <c r="Q345" s="77"/>
      <c r="R345" s="77"/>
      <c r="S345" s="77"/>
      <c r="T345" s="7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397</v>
      </c>
      <c r="AU345" s="19" t="s">
        <v>89</v>
      </c>
    </row>
    <row r="346" s="15" customFormat="1">
      <c r="A346" s="15"/>
      <c r="B346" s="221"/>
      <c r="C346" s="15"/>
      <c r="D346" s="191" t="s">
        <v>519</v>
      </c>
      <c r="E346" s="222" t="s">
        <v>1</v>
      </c>
      <c r="F346" s="223" t="s">
        <v>3731</v>
      </c>
      <c r="G346" s="15"/>
      <c r="H346" s="222" t="s">
        <v>1</v>
      </c>
      <c r="I346" s="224"/>
      <c r="J346" s="15"/>
      <c r="K346" s="15"/>
      <c r="L346" s="221"/>
      <c r="M346" s="225"/>
      <c r="N346" s="226"/>
      <c r="O346" s="226"/>
      <c r="P346" s="226"/>
      <c r="Q346" s="226"/>
      <c r="R346" s="226"/>
      <c r="S346" s="226"/>
      <c r="T346" s="227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22" t="s">
        <v>519</v>
      </c>
      <c r="AU346" s="222" t="s">
        <v>89</v>
      </c>
      <c r="AV346" s="15" t="s">
        <v>87</v>
      </c>
      <c r="AW346" s="15" t="s">
        <v>35</v>
      </c>
      <c r="AX346" s="15" t="s">
        <v>79</v>
      </c>
      <c r="AY346" s="222" t="s">
        <v>230</v>
      </c>
    </row>
    <row r="347" s="13" customFormat="1">
      <c r="A347" s="13"/>
      <c r="B347" s="205"/>
      <c r="C347" s="13"/>
      <c r="D347" s="191" t="s">
        <v>519</v>
      </c>
      <c r="E347" s="206" t="s">
        <v>1</v>
      </c>
      <c r="F347" s="207" t="s">
        <v>4888</v>
      </c>
      <c r="G347" s="13"/>
      <c r="H347" s="208">
        <v>2.3300000000000001</v>
      </c>
      <c r="I347" s="209"/>
      <c r="J347" s="13"/>
      <c r="K347" s="13"/>
      <c r="L347" s="205"/>
      <c r="M347" s="210"/>
      <c r="N347" s="211"/>
      <c r="O347" s="211"/>
      <c r="P347" s="211"/>
      <c r="Q347" s="211"/>
      <c r="R347" s="211"/>
      <c r="S347" s="211"/>
      <c r="T347" s="21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06" t="s">
        <v>519</v>
      </c>
      <c r="AU347" s="206" t="s">
        <v>89</v>
      </c>
      <c r="AV347" s="13" t="s">
        <v>89</v>
      </c>
      <c r="AW347" s="13" t="s">
        <v>35</v>
      </c>
      <c r="AX347" s="13" t="s">
        <v>79</v>
      </c>
      <c r="AY347" s="206" t="s">
        <v>230</v>
      </c>
    </row>
    <row r="348" s="13" customFormat="1">
      <c r="A348" s="13"/>
      <c r="B348" s="205"/>
      <c r="C348" s="13"/>
      <c r="D348" s="191" t="s">
        <v>519</v>
      </c>
      <c r="E348" s="206" t="s">
        <v>1</v>
      </c>
      <c r="F348" s="207" t="s">
        <v>4889</v>
      </c>
      <c r="G348" s="13"/>
      <c r="H348" s="208">
        <v>2.7599999999999998</v>
      </c>
      <c r="I348" s="209"/>
      <c r="J348" s="13"/>
      <c r="K348" s="13"/>
      <c r="L348" s="205"/>
      <c r="M348" s="210"/>
      <c r="N348" s="211"/>
      <c r="O348" s="211"/>
      <c r="P348" s="211"/>
      <c r="Q348" s="211"/>
      <c r="R348" s="211"/>
      <c r="S348" s="211"/>
      <c r="T348" s="21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06" t="s">
        <v>519</v>
      </c>
      <c r="AU348" s="206" t="s">
        <v>89</v>
      </c>
      <c r="AV348" s="13" t="s">
        <v>89</v>
      </c>
      <c r="AW348" s="13" t="s">
        <v>35</v>
      </c>
      <c r="AX348" s="13" t="s">
        <v>79</v>
      </c>
      <c r="AY348" s="206" t="s">
        <v>230</v>
      </c>
    </row>
    <row r="349" s="14" customFormat="1">
      <c r="A349" s="14"/>
      <c r="B349" s="213"/>
      <c r="C349" s="14"/>
      <c r="D349" s="191" t="s">
        <v>519</v>
      </c>
      <c r="E349" s="214" t="s">
        <v>1</v>
      </c>
      <c r="F349" s="215" t="s">
        <v>534</v>
      </c>
      <c r="G349" s="14"/>
      <c r="H349" s="216">
        <v>5.0899999999999999</v>
      </c>
      <c r="I349" s="217"/>
      <c r="J349" s="14"/>
      <c r="K349" s="14"/>
      <c r="L349" s="213"/>
      <c r="M349" s="218"/>
      <c r="N349" s="219"/>
      <c r="O349" s="219"/>
      <c r="P349" s="219"/>
      <c r="Q349" s="219"/>
      <c r="R349" s="219"/>
      <c r="S349" s="219"/>
      <c r="T349" s="220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14" t="s">
        <v>519</v>
      </c>
      <c r="AU349" s="214" t="s">
        <v>89</v>
      </c>
      <c r="AV349" s="14" t="s">
        <v>235</v>
      </c>
      <c r="AW349" s="14" t="s">
        <v>35</v>
      </c>
      <c r="AX349" s="14" t="s">
        <v>87</v>
      </c>
      <c r="AY349" s="214" t="s">
        <v>230</v>
      </c>
    </row>
    <row r="350" s="2" customFormat="1" ht="16.5" customHeight="1">
      <c r="A350" s="38"/>
      <c r="B350" s="177"/>
      <c r="C350" s="178" t="s">
        <v>386</v>
      </c>
      <c r="D350" s="178" t="s">
        <v>231</v>
      </c>
      <c r="E350" s="179" t="s">
        <v>1323</v>
      </c>
      <c r="F350" s="180" t="s">
        <v>1324</v>
      </c>
      <c r="G350" s="181" t="s">
        <v>748</v>
      </c>
      <c r="H350" s="182">
        <v>71.260000000000005</v>
      </c>
      <c r="I350" s="183"/>
      <c r="J350" s="184">
        <f>ROUND(I350*H350,2)</f>
        <v>0</v>
      </c>
      <c r="K350" s="180" t="s">
        <v>515</v>
      </c>
      <c r="L350" s="39"/>
      <c r="M350" s="185" t="s">
        <v>1</v>
      </c>
      <c r="N350" s="186" t="s">
        <v>44</v>
      </c>
      <c r="O350" s="77"/>
      <c r="P350" s="187">
        <f>O350*H350</f>
        <v>0</v>
      </c>
      <c r="Q350" s="187">
        <v>0</v>
      </c>
      <c r="R350" s="187">
        <f>Q350*H350</f>
        <v>0</v>
      </c>
      <c r="S350" s="187">
        <v>0</v>
      </c>
      <c r="T350" s="188">
        <f>S350*H350</f>
        <v>0</v>
      </c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R350" s="189" t="s">
        <v>235</v>
      </c>
      <c r="AT350" s="189" t="s">
        <v>231</v>
      </c>
      <c r="AU350" s="189" t="s">
        <v>89</v>
      </c>
      <c r="AY350" s="19" t="s">
        <v>230</v>
      </c>
      <c r="BE350" s="190">
        <f>IF(N350="základní",J350,0)</f>
        <v>0</v>
      </c>
      <c r="BF350" s="190">
        <f>IF(N350="snížená",J350,0)</f>
        <v>0</v>
      </c>
      <c r="BG350" s="190">
        <f>IF(N350="zákl. přenesená",J350,0)</f>
        <v>0</v>
      </c>
      <c r="BH350" s="190">
        <f>IF(N350="sníž. přenesená",J350,0)</f>
        <v>0</v>
      </c>
      <c r="BI350" s="190">
        <f>IF(N350="nulová",J350,0)</f>
        <v>0</v>
      </c>
      <c r="BJ350" s="19" t="s">
        <v>87</v>
      </c>
      <c r="BK350" s="190">
        <f>ROUND(I350*H350,2)</f>
        <v>0</v>
      </c>
      <c r="BL350" s="19" t="s">
        <v>235</v>
      </c>
      <c r="BM350" s="189" t="s">
        <v>4890</v>
      </c>
    </row>
    <row r="351" s="2" customFormat="1">
      <c r="A351" s="38"/>
      <c r="B351" s="39"/>
      <c r="C351" s="38"/>
      <c r="D351" s="191" t="s">
        <v>237</v>
      </c>
      <c r="E351" s="38"/>
      <c r="F351" s="192" t="s">
        <v>1326</v>
      </c>
      <c r="G351" s="38"/>
      <c r="H351" s="38"/>
      <c r="I351" s="193"/>
      <c r="J351" s="38"/>
      <c r="K351" s="38"/>
      <c r="L351" s="39"/>
      <c r="M351" s="194"/>
      <c r="N351" s="195"/>
      <c r="O351" s="77"/>
      <c r="P351" s="77"/>
      <c r="Q351" s="77"/>
      <c r="R351" s="77"/>
      <c r="S351" s="77"/>
      <c r="T351" s="7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19" t="s">
        <v>237</v>
      </c>
      <c r="AU351" s="19" t="s">
        <v>89</v>
      </c>
    </row>
    <row r="352" s="2" customFormat="1">
      <c r="A352" s="38"/>
      <c r="B352" s="39"/>
      <c r="C352" s="38"/>
      <c r="D352" s="199" t="s">
        <v>397</v>
      </c>
      <c r="E352" s="38"/>
      <c r="F352" s="200" t="s">
        <v>1327</v>
      </c>
      <c r="G352" s="38"/>
      <c r="H352" s="38"/>
      <c r="I352" s="193"/>
      <c r="J352" s="38"/>
      <c r="K352" s="38"/>
      <c r="L352" s="39"/>
      <c r="M352" s="194"/>
      <c r="N352" s="195"/>
      <c r="O352" s="77"/>
      <c r="P352" s="77"/>
      <c r="Q352" s="77"/>
      <c r="R352" s="77"/>
      <c r="S352" s="77"/>
      <c r="T352" s="7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T352" s="19" t="s">
        <v>397</v>
      </c>
      <c r="AU352" s="19" t="s">
        <v>89</v>
      </c>
    </row>
    <row r="353" s="15" customFormat="1">
      <c r="A353" s="15"/>
      <c r="B353" s="221"/>
      <c r="C353" s="15"/>
      <c r="D353" s="191" t="s">
        <v>519</v>
      </c>
      <c r="E353" s="222" t="s">
        <v>1</v>
      </c>
      <c r="F353" s="223" t="s">
        <v>3731</v>
      </c>
      <c r="G353" s="15"/>
      <c r="H353" s="222" t="s">
        <v>1</v>
      </c>
      <c r="I353" s="224"/>
      <c r="J353" s="15"/>
      <c r="K353" s="15"/>
      <c r="L353" s="221"/>
      <c r="M353" s="225"/>
      <c r="N353" s="226"/>
      <c r="O353" s="226"/>
      <c r="P353" s="226"/>
      <c r="Q353" s="226"/>
      <c r="R353" s="226"/>
      <c r="S353" s="226"/>
      <c r="T353" s="227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22" t="s">
        <v>519</v>
      </c>
      <c r="AU353" s="222" t="s">
        <v>89</v>
      </c>
      <c r="AV353" s="15" t="s">
        <v>87</v>
      </c>
      <c r="AW353" s="15" t="s">
        <v>35</v>
      </c>
      <c r="AX353" s="15" t="s">
        <v>79</v>
      </c>
      <c r="AY353" s="222" t="s">
        <v>230</v>
      </c>
    </row>
    <row r="354" s="13" customFormat="1">
      <c r="A354" s="13"/>
      <c r="B354" s="205"/>
      <c r="C354" s="13"/>
      <c r="D354" s="191" t="s">
        <v>519</v>
      </c>
      <c r="E354" s="206" t="s">
        <v>1</v>
      </c>
      <c r="F354" s="207" t="s">
        <v>4888</v>
      </c>
      <c r="G354" s="13"/>
      <c r="H354" s="208">
        <v>2.3300000000000001</v>
      </c>
      <c r="I354" s="209"/>
      <c r="J354" s="13"/>
      <c r="K354" s="13"/>
      <c r="L354" s="205"/>
      <c r="M354" s="210"/>
      <c r="N354" s="211"/>
      <c r="O354" s="211"/>
      <c r="P354" s="211"/>
      <c r="Q354" s="211"/>
      <c r="R354" s="211"/>
      <c r="S354" s="211"/>
      <c r="T354" s="21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06" t="s">
        <v>519</v>
      </c>
      <c r="AU354" s="206" t="s">
        <v>89</v>
      </c>
      <c r="AV354" s="13" t="s">
        <v>89</v>
      </c>
      <c r="AW354" s="13" t="s">
        <v>35</v>
      </c>
      <c r="AX354" s="13" t="s">
        <v>79</v>
      </c>
      <c r="AY354" s="206" t="s">
        <v>230</v>
      </c>
    </row>
    <row r="355" s="13" customFormat="1">
      <c r="A355" s="13"/>
      <c r="B355" s="205"/>
      <c r="C355" s="13"/>
      <c r="D355" s="191" t="s">
        <v>519</v>
      </c>
      <c r="E355" s="206" t="s">
        <v>1</v>
      </c>
      <c r="F355" s="207" t="s">
        <v>4889</v>
      </c>
      <c r="G355" s="13"/>
      <c r="H355" s="208">
        <v>2.7599999999999998</v>
      </c>
      <c r="I355" s="209"/>
      <c r="J355" s="13"/>
      <c r="K355" s="13"/>
      <c r="L355" s="205"/>
      <c r="M355" s="210"/>
      <c r="N355" s="211"/>
      <c r="O355" s="211"/>
      <c r="P355" s="211"/>
      <c r="Q355" s="211"/>
      <c r="R355" s="211"/>
      <c r="S355" s="211"/>
      <c r="T355" s="21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06" t="s">
        <v>519</v>
      </c>
      <c r="AU355" s="206" t="s">
        <v>89</v>
      </c>
      <c r="AV355" s="13" t="s">
        <v>89</v>
      </c>
      <c r="AW355" s="13" t="s">
        <v>35</v>
      </c>
      <c r="AX355" s="13" t="s">
        <v>79</v>
      </c>
      <c r="AY355" s="206" t="s">
        <v>230</v>
      </c>
    </row>
    <row r="356" s="14" customFormat="1">
      <c r="A356" s="14"/>
      <c r="B356" s="213"/>
      <c r="C356" s="14"/>
      <c r="D356" s="191" t="s">
        <v>519</v>
      </c>
      <c r="E356" s="214" t="s">
        <v>1</v>
      </c>
      <c r="F356" s="215" t="s">
        <v>534</v>
      </c>
      <c r="G356" s="14"/>
      <c r="H356" s="216">
        <v>5.0899999999999999</v>
      </c>
      <c r="I356" s="217"/>
      <c r="J356" s="14"/>
      <c r="K356" s="14"/>
      <c r="L356" s="213"/>
      <c r="M356" s="218"/>
      <c r="N356" s="219"/>
      <c r="O356" s="219"/>
      <c r="P356" s="219"/>
      <c r="Q356" s="219"/>
      <c r="R356" s="219"/>
      <c r="S356" s="219"/>
      <c r="T356" s="22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14" t="s">
        <v>519</v>
      </c>
      <c r="AU356" s="214" t="s">
        <v>89</v>
      </c>
      <c r="AV356" s="14" t="s">
        <v>235</v>
      </c>
      <c r="AW356" s="14" t="s">
        <v>35</v>
      </c>
      <c r="AX356" s="14" t="s">
        <v>87</v>
      </c>
      <c r="AY356" s="214" t="s">
        <v>230</v>
      </c>
    </row>
    <row r="357" s="13" customFormat="1">
      <c r="A357" s="13"/>
      <c r="B357" s="205"/>
      <c r="C357" s="13"/>
      <c r="D357" s="191" t="s">
        <v>519</v>
      </c>
      <c r="E357" s="13"/>
      <c r="F357" s="207" t="s">
        <v>4891</v>
      </c>
      <c r="G357" s="13"/>
      <c r="H357" s="208">
        <v>71.260000000000005</v>
      </c>
      <c r="I357" s="209"/>
      <c r="J357" s="13"/>
      <c r="K357" s="13"/>
      <c r="L357" s="205"/>
      <c r="M357" s="210"/>
      <c r="N357" s="211"/>
      <c r="O357" s="211"/>
      <c r="P357" s="211"/>
      <c r="Q357" s="211"/>
      <c r="R357" s="211"/>
      <c r="S357" s="211"/>
      <c r="T357" s="21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06" t="s">
        <v>519</v>
      </c>
      <c r="AU357" s="206" t="s">
        <v>89</v>
      </c>
      <c r="AV357" s="13" t="s">
        <v>89</v>
      </c>
      <c r="AW357" s="13" t="s">
        <v>3</v>
      </c>
      <c r="AX357" s="13" t="s">
        <v>87</v>
      </c>
      <c r="AY357" s="206" t="s">
        <v>230</v>
      </c>
    </row>
    <row r="358" s="2" customFormat="1" ht="16.5" customHeight="1">
      <c r="A358" s="38"/>
      <c r="B358" s="177"/>
      <c r="C358" s="178" t="s">
        <v>391</v>
      </c>
      <c r="D358" s="178" t="s">
        <v>231</v>
      </c>
      <c r="E358" s="179" t="s">
        <v>1330</v>
      </c>
      <c r="F358" s="180" t="s">
        <v>1331</v>
      </c>
      <c r="G358" s="181" t="s">
        <v>748</v>
      </c>
      <c r="H358" s="182">
        <v>0.88</v>
      </c>
      <c r="I358" s="183"/>
      <c r="J358" s="184">
        <f>ROUND(I358*H358,2)</f>
        <v>0</v>
      </c>
      <c r="K358" s="180" t="s">
        <v>515</v>
      </c>
      <c r="L358" s="39"/>
      <c r="M358" s="185" t="s">
        <v>1</v>
      </c>
      <c r="N358" s="186" t="s">
        <v>44</v>
      </c>
      <c r="O358" s="77"/>
      <c r="P358" s="187">
        <f>O358*H358</f>
        <v>0</v>
      </c>
      <c r="Q358" s="187">
        <v>0</v>
      </c>
      <c r="R358" s="187">
        <f>Q358*H358</f>
        <v>0</v>
      </c>
      <c r="S358" s="187">
        <v>0</v>
      </c>
      <c r="T358" s="188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89" t="s">
        <v>235</v>
      </c>
      <c r="AT358" s="189" t="s">
        <v>231</v>
      </c>
      <c r="AU358" s="189" t="s">
        <v>89</v>
      </c>
      <c r="AY358" s="19" t="s">
        <v>230</v>
      </c>
      <c r="BE358" s="190">
        <f>IF(N358="základní",J358,0)</f>
        <v>0</v>
      </c>
      <c r="BF358" s="190">
        <f>IF(N358="snížená",J358,0)</f>
        <v>0</v>
      </c>
      <c r="BG358" s="190">
        <f>IF(N358="zákl. přenesená",J358,0)</f>
        <v>0</v>
      </c>
      <c r="BH358" s="190">
        <f>IF(N358="sníž. přenesená",J358,0)</f>
        <v>0</v>
      </c>
      <c r="BI358" s="190">
        <f>IF(N358="nulová",J358,0)</f>
        <v>0</v>
      </c>
      <c r="BJ358" s="19" t="s">
        <v>87</v>
      </c>
      <c r="BK358" s="190">
        <f>ROUND(I358*H358,2)</f>
        <v>0</v>
      </c>
      <c r="BL358" s="19" t="s">
        <v>235</v>
      </c>
      <c r="BM358" s="189" t="s">
        <v>4892</v>
      </c>
    </row>
    <row r="359" s="2" customFormat="1">
      <c r="A359" s="38"/>
      <c r="B359" s="39"/>
      <c r="C359" s="38"/>
      <c r="D359" s="191" t="s">
        <v>237</v>
      </c>
      <c r="E359" s="38"/>
      <c r="F359" s="192" t="s">
        <v>1333</v>
      </c>
      <c r="G359" s="38"/>
      <c r="H359" s="38"/>
      <c r="I359" s="193"/>
      <c r="J359" s="38"/>
      <c r="K359" s="38"/>
      <c r="L359" s="39"/>
      <c r="M359" s="194"/>
      <c r="N359" s="195"/>
      <c r="O359" s="77"/>
      <c r="P359" s="77"/>
      <c r="Q359" s="77"/>
      <c r="R359" s="77"/>
      <c r="S359" s="77"/>
      <c r="T359" s="7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T359" s="19" t="s">
        <v>237</v>
      </c>
      <c r="AU359" s="19" t="s">
        <v>89</v>
      </c>
    </row>
    <row r="360" s="2" customFormat="1">
      <c r="A360" s="38"/>
      <c r="B360" s="39"/>
      <c r="C360" s="38"/>
      <c r="D360" s="199" t="s">
        <v>397</v>
      </c>
      <c r="E360" s="38"/>
      <c r="F360" s="200" t="s">
        <v>1334</v>
      </c>
      <c r="G360" s="38"/>
      <c r="H360" s="38"/>
      <c r="I360" s="193"/>
      <c r="J360" s="38"/>
      <c r="K360" s="38"/>
      <c r="L360" s="39"/>
      <c r="M360" s="194"/>
      <c r="N360" s="195"/>
      <c r="O360" s="77"/>
      <c r="P360" s="77"/>
      <c r="Q360" s="77"/>
      <c r="R360" s="77"/>
      <c r="S360" s="77"/>
      <c r="T360" s="7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T360" s="19" t="s">
        <v>397</v>
      </c>
      <c r="AU360" s="19" t="s">
        <v>89</v>
      </c>
    </row>
    <row r="361" s="15" customFormat="1">
      <c r="A361" s="15"/>
      <c r="B361" s="221"/>
      <c r="C361" s="15"/>
      <c r="D361" s="191" t="s">
        <v>519</v>
      </c>
      <c r="E361" s="222" t="s">
        <v>1</v>
      </c>
      <c r="F361" s="223" t="s">
        <v>3731</v>
      </c>
      <c r="G361" s="15"/>
      <c r="H361" s="222" t="s">
        <v>1</v>
      </c>
      <c r="I361" s="224"/>
      <c r="J361" s="15"/>
      <c r="K361" s="15"/>
      <c r="L361" s="221"/>
      <c r="M361" s="225"/>
      <c r="N361" s="226"/>
      <c r="O361" s="226"/>
      <c r="P361" s="226"/>
      <c r="Q361" s="226"/>
      <c r="R361" s="226"/>
      <c r="S361" s="226"/>
      <c r="T361" s="227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22" t="s">
        <v>519</v>
      </c>
      <c r="AU361" s="222" t="s">
        <v>89</v>
      </c>
      <c r="AV361" s="15" t="s">
        <v>87</v>
      </c>
      <c r="AW361" s="15" t="s">
        <v>35</v>
      </c>
      <c r="AX361" s="15" t="s">
        <v>79</v>
      </c>
      <c r="AY361" s="222" t="s">
        <v>230</v>
      </c>
    </row>
    <row r="362" s="13" customFormat="1">
      <c r="A362" s="13"/>
      <c r="B362" s="205"/>
      <c r="C362" s="13"/>
      <c r="D362" s="191" t="s">
        <v>519</v>
      </c>
      <c r="E362" s="206" t="s">
        <v>1</v>
      </c>
      <c r="F362" s="207" t="s">
        <v>4893</v>
      </c>
      <c r="G362" s="13"/>
      <c r="H362" s="208">
        <v>0.88</v>
      </c>
      <c r="I362" s="209"/>
      <c r="J362" s="13"/>
      <c r="K362" s="13"/>
      <c r="L362" s="205"/>
      <c r="M362" s="210"/>
      <c r="N362" s="211"/>
      <c r="O362" s="211"/>
      <c r="P362" s="211"/>
      <c r="Q362" s="211"/>
      <c r="R362" s="211"/>
      <c r="S362" s="211"/>
      <c r="T362" s="21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06" t="s">
        <v>519</v>
      </c>
      <c r="AU362" s="206" t="s">
        <v>89</v>
      </c>
      <c r="AV362" s="13" t="s">
        <v>89</v>
      </c>
      <c r="AW362" s="13" t="s">
        <v>35</v>
      </c>
      <c r="AX362" s="13" t="s">
        <v>79</v>
      </c>
      <c r="AY362" s="206" t="s">
        <v>230</v>
      </c>
    </row>
    <row r="363" s="14" customFormat="1">
      <c r="A363" s="14"/>
      <c r="B363" s="213"/>
      <c r="C363" s="14"/>
      <c r="D363" s="191" t="s">
        <v>519</v>
      </c>
      <c r="E363" s="214" t="s">
        <v>1</v>
      </c>
      <c r="F363" s="215" t="s">
        <v>534</v>
      </c>
      <c r="G363" s="14"/>
      <c r="H363" s="216">
        <v>0.88</v>
      </c>
      <c r="I363" s="217"/>
      <c r="J363" s="14"/>
      <c r="K363" s="14"/>
      <c r="L363" s="213"/>
      <c r="M363" s="218"/>
      <c r="N363" s="219"/>
      <c r="O363" s="219"/>
      <c r="P363" s="219"/>
      <c r="Q363" s="219"/>
      <c r="R363" s="219"/>
      <c r="S363" s="219"/>
      <c r="T363" s="220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14" t="s">
        <v>519</v>
      </c>
      <c r="AU363" s="214" t="s">
        <v>89</v>
      </c>
      <c r="AV363" s="14" t="s">
        <v>235</v>
      </c>
      <c r="AW363" s="14" t="s">
        <v>35</v>
      </c>
      <c r="AX363" s="14" t="s">
        <v>87</v>
      </c>
      <c r="AY363" s="214" t="s">
        <v>230</v>
      </c>
    </row>
    <row r="364" s="2" customFormat="1" ht="16.5" customHeight="1">
      <c r="A364" s="38"/>
      <c r="B364" s="177"/>
      <c r="C364" s="178" t="s">
        <v>402</v>
      </c>
      <c r="D364" s="178" t="s">
        <v>231</v>
      </c>
      <c r="E364" s="179" t="s">
        <v>1339</v>
      </c>
      <c r="F364" s="180" t="s">
        <v>1340</v>
      </c>
      <c r="G364" s="181" t="s">
        <v>748</v>
      </c>
      <c r="H364" s="182">
        <v>12.32</v>
      </c>
      <c r="I364" s="183"/>
      <c r="J364" s="184">
        <f>ROUND(I364*H364,2)</f>
        <v>0</v>
      </c>
      <c r="K364" s="180" t="s">
        <v>515</v>
      </c>
      <c r="L364" s="39"/>
      <c r="M364" s="185" t="s">
        <v>1</v>
      </c>
      <c r="N364" s="186" t="s">
        <v>44</v>
      </c>
      <c r="O364" s="77"/>
      <c r="P364" s="187">
        <f>O364*H364</f>
        <v>0</v>
      </c>
      <c r="Q364" s="187">
        <v>0</v>
      </c>
      <c r="R364" s="187">
        <f>Q364*H364</f>
        <v>0</v>
      </c>
      <c r="S364" s="187">
        <v>0</v>
      </c>
      <c r="T364" s="188">
        <f>S364*H364</f>
        <v>0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189" t="s">
        <v>235</v>
      </c>
      <c r="AT364" s="189" t="s">
        <v>231</v>
      </c>
      <c r="AU364" s="189" t="s">
        <v>89</v>
      </c>
      <c r="AY364" s="19" t="s">
        <v>230</v>
      </c>
      <c r="BE364" s="190">
        <f>IF(N364="základní",J364,0)</f>
        <v>0</v>
      </c>
      <c r="BF364" s="190">
        <f>IF(N364="snížená",J364,0)</f>
        <v>0</v>
      </c>
      <c r="BG364" s="190">
        <f>IF(N364="zákl. přenesená",J364,0)</f>
        <v>0</v>
      </c>
      <c r="BH364" s="190">
        <f>IF(N364="sníž. přenesená",J364,0)</f>
        <v>0</v>
      </c>
      <c r="BI364" s="190">
        <f>IF(N364="nulová",J364,0)</f>
        <v>0</v>
      </c>
      <c r="BJ364" s="19" t="s">
        <v>87</v>
      </c>
      <c r="BK364" s="190">
        <f>ROUND(I364*H364,2)</f>
        <v>0</v>
      </c>
      <c r="BL364" s="19" t="s">
        <v>235</v>
      </c>
      <c r="BM364" s="189" t="s">
        <v>4894</v>
      </c>
    </row>
    <row r="365" s="2" customFormat="1">
      <c r="A365" s="38"/>
      <c r="B365" s="39"/>
      <c r="C365" s="38"/>
      <c r="D365" s="191" t="s">
        <v>237</v>
      </c>
      <c r="E365" s="38"/>
      <c r="F365" s="192" t="s">
        <v>1342</v>
      </c>
      <c r="G365" s="38"/>
      <c r="H365" s="38"/>
      <c r="I365" s="193"/>
      <c r="J365" s="38"/>
      <c r="K365" s="38"/>
      <c r="L365" s="39"/>
      <c r="M365" s="194"/>
      <c r="N365" s="195"/>
      <c r="O365" s="77"/>
      <c r="P365" s="77"/>
      <c r="Q365" s="77"/>
      <c r="R365" s="77"/>
      <c r="S365" s="77"/>
      <c r="T365" s="7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T365" s="19" t="s">
        <v>237</v>
      </c>
      <c r="AU365" s="19" t="s">
        <v>89</v>
      </c>
    </row>
    <row r="366" s="2" customFormat="1">
      <c r="A366" s="38"/>
      <c r="B366" s="39"/>
      <c r="C366" s="38"/>
      <c r="D366" s="199" t="s">
        <v>397</v>
      </c>
      <c r="E366" s="38"/>
      <c r="F366" s="200" t="s">
        <v>1343</v>
      </c>
      <c r="G366" s="38"/>
      <c r="H366" s="38"/>
      <c r="I366" s="193"/>
      <c r="J366" s="38"/>
      <c r="K366" s="38"/>
      <c r="L366" s="39"/>
      <c r="M366" s="194"/>
      <c r="N366" s="195"/>
      <c r="O366" s="77"/>
      <c r="P366" s="77"/>
      <c r="Q366" s="77"/>
      <c r="R366" s="77"/>
      <c r="S366" s="77"/>
      <c r="T366" s="7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T366" s="19" t="s">
        <v>397</v>
      </c>
      <c r="AU366" s="19" t="s">
        <v>89</v>
      </c>
    </row>
    <row r="367" s="15" customFormat="1">
      <c r="A367" s="15"/>
      <c r="B367" s="221"/>
      <c r="C367" s="15"/>
      <c r="D367" s="191" t="s">
        <v>519</v>
      </c>
      <c r="E367" s="222" t="s">
        <v>1</v>
      </c>
      <c r="F367" s="223" t="s">
        <v>3731</v>
      </c>
      <c r="G367" s="15"/>
      <c r="H367" s="222" t="s">
        <v>1</v>
      </c>
      <c r="I367" s="224"/>
      <c r="J367" s="15"/>
      <c r="K367" s="15"/>
      <c r="L367" s="221"/>
      <c r="M367" s="225"/>
      <c r="N367" s="226"/>
      <c r="O367" s="226"/>
      <c r="P367" s="226"/>
      <c r="Q367" s="226"/>
      <c r="R367" s="226"/>
      <c r="S367" s="226"/>
      <c r="T367" s="227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22" t="s">
        <v>519</v>
      </c>
      <c r="AU367" s="222" t="s">
        <v>89</v>
      </c>
      <c r="AV367" s="15" t="s">
        <v>87</v>
      </c>
      <c r="AW367" s="15" t="s">
        <v>35</v>
      </c>
      <c r="AX367" s="15" t="s">
        <v>79</v>
      </c>
      <c r="AY367" s="222" t="s">
        <v>230</v>
      </c>
    </row>
    <row r="368" s="13" customFormat="1">
      <c r="A368" s="13"/>
      <c r="B368" s="205"/>
      <c r="C368" s="13"/>
      <c r="D368" s="191" t="s">
        <v>519</v>
      </c>
      <c r="E368" s="206" t="s">
        <v>1</v>
      </c>
      <c r="F368" s="207" t="s">
        <v>4893</v>
      </c>
      <c r="G368" s="13"/>
      <c r="H368" s="208">
        <v>0.88</v>
      </c>
      <c r="I368" s="209"/>
      <c r="J368" s="13"/>
      <c r="K368" s="13"/>
      <c r="L368" s="205"/>
      <c r="M368" s="210"/>
      <c r="N368" s="211"/>
      <c r="O368" s="211"/>
      <c r="P368" s="211"/>
      <c r="Q368" s="211"/>
      <c r="R368" s="211"/>
      <c r="S368" s="211"/>
      <c r="T368" s="21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06" t="s">
        <v>519</v>
      </c>
      <c r="AU368" s="206" t="s">
        <v>89</v>
      </c>
      <c r="AV368" s="13" t="s">
        <v>89</v>
      </c>
      <c r="AW368" s="13" t="s">
        <v>35</v>
      </c>
      <c r="AX368" s="13" t="s">
        <v>79</v>
      </c>
      <c r="AY368" s="206" t="s">
        <v>230</v>
      </c>
    </row>
    <row r="369" s="14" customFormat="1">
      <c r="A369" s="14"/>
      <c r="B369" s="213"/>
      <c r="C369" s="14"/>
      <c r="D369" s="191" t="s">
        <v>519</v>
      </c>
      <c r="E369" s="214" t="s">
        <v>1</v>
      </c>
      <c r="F369" s="215" t="s">
        <v>534</v>
      </c>
      <c r="G369" s="14"/>
      <c r="H369" s="216">
        <v>0.88</v>
      </c>
      <c r="I369" s="217"/>
      <c r="J369" s="14"/>
      <c r="K369" s="14"/>
      <c r="L369" s="213"/>
      <c r="M369" s="218"/>
      <c r="N369" s="219"/>
      <c r="O369" s="219"/>
      <c r="P369" s="219"/>
      <c r="Q369" s="219"/>
      <c r="R369" s="219"/>
      <c r="S369" s="219"/>
      <c r="T369" s="220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14" t="s">
        <v>519</v>
      </c>
      <c r="AU369" s="214" t="s">
        <v>89</v>
      </c>
      <c r="AV369" s="14" t="s">
        <v>235</v>
      </c>
      <c r="AW369" s="14" t="s">
        <v>35</v>
      </c>
      <c r="AX369" s="14" t="s">
        <v>87</v>
      </c>
      <c r="AY369" s="214" t="s">
        <v>230</v>
      </c>
    </row>
    <row r="370" s="13" customFormat="1">
      <c r="A370" s="13"/>
      <c r="B370" s="205"/>
      <c r="C370" s="13"/>
      <c r="D370" s="191" t="s">
        <v>519</v>
      </c>
      <c r="E370" s="13"/>
      <c r="F370" s="207" t="s">
        <v>4895</v>
      </c>
      <c r="G370" s="13"/>
      <c r="H370" s="208">
        <v>12.32</v>
      </c>
      <c r="I370" s="209"/>
      <c r="J370" s="13"/>
      <c r="K370" s="13"/>
      <c r="L370" s="205"/>
      <c r="M370" s="210"/>
      <c r="N370" s="211"/>
      <c r="O370" s="211"/>
      <c r="P370" s="211"/>
      <c r="Q370" s="211"/>
      <c r="R370" s="211"/>
      <c r="S370" s="211"/>
      <c r="T370" s="21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06" t="s">
        <v>519</v>
      </c>
      <c r="AU370" s="206" t="s">
        <v>89</v>
      </c>
      <c r="AV370" s="13" t="s">
        <v>89</v>
      </c>
      <c r="AW370" s="13" t="s">
        <v>3</v>
      </c>
      <c r="AX370" s="13" t="s">
        <v>87</v>
      </c>
      <c r="AY370" s="206" t="s">
        <v>230</v>
      </c>
    </row>
    <row r="371" s="2" customFormat="1" ht="24.15" customHeight="1">
      <c r="A371" s="38"/>
      <c r="B371" s="177"/>
      <c r="C371" s="178" t="s">
        <v>406</v>
      </c>
      <c r="D371" s="178" t="s">
        <v>231</v>
      </c>
      <c r="E371" s="179" t="s">
        <v>1353</v>
      </c>
      <c r="F371" s="180" t="s">
        <v>1354</v>
      </c>
      <c r="G371" s="181" t="s">
        <v>748</v>
      </c>
      <c r="H371" s="182">
        <v>2.3199999999999998</v>
      </c>
      <c r="I371" s="183"/>
      <c r="J371" s="184">
        <f>ROUND(I371*H371,2)</f>
        <v>0</v>
      </c>
      <c r="K371" s="180" t="s">
        <v>515</v>
      </c>
      <c r="L371" s="39"/>
      <c r="M371" s="185" t="s">
        <v>1</v>
      </c>
      <c r="N371" s="186" t="s">
        <v>44</v>
      </c>
      <c r="O371" s="77"/>
      <c r="P371" s="187">
        <f>O371*H371</f>
        <v>0</v>
      </c>
      <c r="Q371" s="187">
        <v>0</v>
      </c>
      <c r="R371" s="187">
        <f>Q371*H371</f>
        <v>0</v>
      </c>
      <c r="S371" s="187">
        <v>0</v>
      </c>
      <c r="T371" s="188">
        <f>S371*H371</f>
        <v>0</v>
      </c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R371" s="189" t="s">
        <v>235</v>
      </c>
      <c r="AT371" s="189" t="s">
        <v>231</v>
      </c>
      <c r="AU371" s="189" t="s">
        <v>89</v>
      </c>
      <c r="AY371" s="19" t="s">
        <v>230</v>
      </c>
      <c r="BE371" s="190">
        <f>IF(N371="základní",J371,0)</f>
        <v>0</v>
      </c>
      <c r="BF371" s="190">
        <f>IF(N371="snížená",J371,0)</f>
        <v>0</v>
      </c>
      <c r="BG371" s="190">
        <f>IF(N371="zákl. přenesená",J371,0)</f>
        <v>0</v>
      </c>
      <c r="BH371" s="190">
        <f>IF(N371="sníž. přenesená",J371,0)</f>
        <v>0</v>
      </c>
      <c r="BI371" s="190">
        <f>IF(N371="nulová",J371,0)</f>
        <v>0</v>
      </c>
      <c r="BJ371" s="19" t="s">
        <v>87</v>
      </c>
      <c r="BK371" s="190">
        <f>ROUND(I371*H371,2)</f>
        <v>0</v>
      </c>
      <c r="BL371" s="19" t="s">
        <v>235</v>
      </c>
      <c r="BM371" s="189" t="s">
        <v>4896</v>
      </c>
    </row>
    <row r="372" s="2" customFormat="1">
      <c r="A372" s="38"/>
      <c r="B372" s="39"/>
      <c r="C372" s="38"/>
      <c r="D372" s="191" t="s">
        <v>237</v>
      </c>
      <c r="E372" s="38"/>
      <c r="F372" s="192" t="s">
        <v>1356</v>
      </c>
      <c r="G372" s="38"/>
      <c r="H372" s="38"/>
      <c r="I372" s="193"/>
      <c r="J372" s="38"/>
      <c r="K372" s="38"/>
      <c r="L372" s="39"/>
      <c r="M372" s="194"/>
      <c r="N372" s="195"/>
      <c r="O372" s="77"/>
      <c r="P372" s="77"/>
      <c r="Q372" s="77"/>
      <c r="R372" s="77"/>
      <c r="S372" s="77"/>
      <c r="T372" s="7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T372" s="19" t="s">
        <v>237</v>
      </c>
      <c r="AU372" s="19" t="s">
        <v>89</v>
      </c>
    </row>
    <row r="373" s="2" customFormat="1">
      <c r="A373" s="38"/>
      <c r="B373" s="39"/>
      <c r="C373" s="38"/>
      <c r="D373" s="199" t="s">
        <v>397</v>
      </c>
      <c r="E373" s="38"/>
      <c r="F373" s="200" t="s">
        <v>1357</v>
      </c>
      <c r="G373" s="38"/>
      <c r="H373" s="38"/>
      <c r="I373" s="193"/>
      <c r="J373" s="38"/>
      <c r="K373" s="38"/>
      <c r="L373" s="39"/>
      <c r="M373" s="194"/>
      <c r="N373" s="195"/>
      <c r="O373" s="77"/>
      <c r="P373" s="77"/>
      <c r="Q373" s="77"/>
      <c r="R373" s="77"/>
      <c r="S373" s="77"/>
      <c r="T373" s="7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T373" s="19" t="s">
        <v>397</v>
      </c>
      <c r="AU373" s="19" t="s">
        <v>89</v>
      </c>
    </row>
    <row r="374" s="15" customFormat="1">
      <c r="A374" s="15"/>
      <c r="B374" s="221"/>
      <c r="C374" s="15"/>
      <c r="D374" s="191" t="s">
        <v>519</v>
      </c>
      <c r="E374" s="222" t="s">
        <v>1</v>
      </c>
      <c r="F374" s="223" t="s">
        <v>3731</v>
      </c>
      <c r="G374" s="15"/>
      <c r="H374" s="222" t="s">
        <v>1</v>
      </c>
      <c r="I374" s="224"/>
      <c r="J374" s="15"/>
      <c r="K374" s="15"/>
      <c r="L374" s="221"/>
      <c r="M374" s="225"/>
      <c r="N374" s="226"/>
      <c r="O374" s="226"/>
      <c r="P374" s="226"/>
      <c r="Q374" s="226"/>
      <c r="R374" s="226"/>
      <c r="S374" s="226"/>
      <c r="T374" s="227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22" t="s">
        <v>519</v>
      </c>
      <c r="AU374" s="222" t="s">
        <v>89</v>
      </c>
      <c r="AV374" s="15" t="s">
        <v>87</v>
      </c>
      <c r="AW374" s="15" t="s">
        <v>35</v>
      </c>
      <c r="AX374" s="15" t="s">
        <v>79</v>
      </c>
      <c r="AY374" s="222" t="s">
        <v>230</v>
      </c>
    </row>
    <row r="375" s="13" customFormat="1">
      <c r="A375" s="13"/>
      <c r="B375" s="205"/>
      <c r="C375" s="13"/>
      <c r="D375" s="191" t="s">
        <v>519</v>
      </c>
      <c r="E375" s="206" t="s">
        <v>1</v>
      </c>
      <c r="F375" s="207" t="s">
        <v>4897</v>
      </c>
      <c r="G375" s="13"/>
      <c r="H375" s="208">
        <v>2.3199999999999998</v>
      </c>
      <c r="I375" s="209"/>
      <c r="J375" s="13"/>
      <c r="K375" s="13"/>
      <c r="L375" s="205"/>
      <c r="M375" s="210"/>
      <c r="N375" s="211"/>
      <c r="O375" s="211"/>
      <c r="P375" s="211"/>
      <c r="Q375" s="211"/>
      <c r="R375" s="211"/>
      <c r="S375" s="211"/>
      <c r="T375" s="21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06" t="s">
        <v>519</v>
      </c>
      <c r="AU375" s="206" t="s">
        <v>89</v>
      </c>
      <c r="AV375" s="13" t="s">
        <v>89</v>
      </c>
      <c r="AW375" s="13" t="s">
        <v>35</v>
      </c>
      <c r="AX375" s="13" t="s">
        <v>79</v>
      </c>
      <c r="AY375" s="206" t="s">
        <v>230</v>
      </c>
    </row>
    <row r="376" s="14" customFormat="1">
      <c r="A376" s="14"/>
      <c r="B376" s="213"/>
      <c r="C376" s="14"/>
      <c r="D376" s="191" t="s">
        <v>519</v>
      </c>
      <c r="E376" s="214" t="s">
        <v>1</v>
      </c>
      <c r="F376" s="215" t="s">
        <v>534</v>
      </c>
      <c r="G376" s="14"/>
      <c r="H376" s="216">
        <v>2.3199999999999998</v>
      </c>
      <c r="I376" s="217"/>
      <c r="J376" s="14"/>
      <c r="K376" s="14"/>
      <c r="L376" s="213"/>
      <c r="M376" s="218"/>
      <c r="N376" s="219"/>
      <c r="O376" s="219"/>
      <c r="P376" s="219"/>
      <c r="Q376" s="219"/>
      <c r="R376" s="219"/>
      <c r="S376" s="219"/>
      <c r="T376" s="220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14" t="s">
        <v>519</v>
      </c>
      <c r="AU376" s="214" t="s">
        <v>89</v>
      </c>
      <c r="AV376" s="14" t="s">
        <v>235</v>
      </c>
      <c r="AW376" s="14" t="s">
        <v>35</v>
      </c>
      <c r="AX376" s="14" t="s">
        <v>87</v>
      </c>
      <c r="AY376" s="214" t="s">
        <v>230</v>
      </c>
    </row>
    <row r="377" s="2" customFormat="1" ht="24.15" customHeight="1">
      <c r="A377" s="38"/>
      <c r="B377" s="177"/>
      <c r="C377" s="178" t="s">
        <v>410</v>
      </c>
      <c r="D377" s="178" t="s">
        <v>231</v>
      </c>
      <c r="E377" s="179" t="s">
        <v>1360</v>
      </c>
      <c r="F377" s="180" t="s">
        <v>1361</v>
      </c>
      <c r="G377" s="181" t="s">
        <v>748</v>
      </c>
      <c r="H377" s="182">
        <v>3.6400000000000001</v>
      </c>
      <c r="I377" s="183"/>
      <c r="J377" s="184">
        <f>ROUND(I377*H377,2)</f>
        <v>0</v>
      </c>
      <c r="K377" s="180" t="s">
        <v>515</v>
      </c>
      <c r="L377" s="39"/>
      <c r="M377" s="185" t="s">
        <v>1</v>
      </c>
      <c r="N377" s="186" t="s">
        <v>44</v>
      </c>
      <c r="O377" s="77"/>
      <c r="P377" s="187">
        <f>O377*H377</f>
        <v>0</v>
      </c>
      <c r="Q377" s="187">
        <v>0</v>
      </c>
      <c r="R377" s="187">
        <f>Q377*H377</f>
        <v>0</v>
      </c>
      <c r="S377" s="187">
        <v>0</v>
      </c>
      <c r="T377" s="188">
        <f>S377*H377</f>
        <v>0</v>
      </c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R377" s="189" t="s">
        <v>235</v>
      </c>
      <c r="AT377" s="189" t="s">
        <v>231</v>
      </c>
      <c r="AU377" s="189" t="s">
        <v>89</v>
      </c>
      <c r="AY377" s="19" t="s">
        <v>230</v>
      </c>
      <c r="BE377" s="190">
        <f>IF(N377="základní",J377,0)</f>
        <v>0</v>
      </c>
      <c r="BF377" s="190">
        <f>IF(N377="snížená",J377,0)</f>
        <v>0</v>
      </c>
      <c r="BG377" s="190">
        <f>IF(N377="zákl. přenesená",J377,0)</f>
        <v>0</v>
      </c>
      <c r="BH377" s="190">
        <f>IF(N377="sníž. přenesená",J377,0)</f>
        <v>0</v>
      </c>
      <c r="BI377" s="190">
        <f>IF(N377="nulová",J377,0)</f>
        <v>0</v>
      </c>
      <c r="BJ377" s="19" t="s">
        <v>87</v>
      </c>
      <c r="BK377" s="190">
        <f>ROUND(I377*H377,2)</f>
        <v>0</v>
      </c>
      <c r="BL377" s="19" t="s">
        <v>235</v>
      </c>
      <c r="BM377" s="189" t="s">
        <v>4898</v>
      </c>
    </row>
    <row r="378" s="2" customFormat="1">
      <c r="A378" s="38"/>
      <c r="B378" s="39"/>
      <c r="C378" s="38"/>
      <c r="D378" s="191" t="s">
        <v>237</v>
      </c>
      <c r="E378" s="38"/>
      <c r="F378" s="192" t="s">
        <v>1363</v>
      </c>
      <c r="G378" s="38"/>
      <c r="H378" s="38"/>
      <c r="I378" s="193"/>
      <c r="J378" s="38"/>
      <c r="K378" s="38"/>
      <c r="L378" s="39"/>
      <c r="M378" s="194"/>
      <c r="N378" s="195"/>
      <c r="O378" s="77"/>
      <c r="P378" s="77"/>
      <c r="Q378" s="77"/>
      <c r="R378" s="77"/>
      <c r="S378" s="77"/>
      <c r="T378" s="7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T378" s="19" t="s">
        <v>237</v>
      </c>
      <c r="AU378" s="19" t="s">
        <v>89</v>
      </c>
    </row>
    <row r="379" s="2" customFormat="1">
      <c r="A379" s="38"/>
      <c r="B379" s="39"/>
      <c r="C379" s="38"/>
      <c r="D379" s="199" t="s">
        <v>397</v>
      </c>
      <c r="E379" s="38"/>
      <c r="F379" s="200" t="s">
        <v>1364</v>
      </c>
      <c r="G379" s="38"/>
      <c r="H379" s="38"/>
      <c r="I379" s="193"/>
      <c r="J379" s="38"/>
      <c r="K379" s="38"/>
      <c r="L379" s="39"/>
      <c r="M379" s="194"/>
      <c r="N379" s="195"/>
      <c r="O379" s="77"/>
      <c r="P379" s="77"/>
      <c r="Q379" s="77"/>
      <c r="R379" s="77"/>
      <c r="S379" s="77"/>
      <c r="T379" s="7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T379" s="19" t="s">
        <v>397</v>
      </c>
      <c r="AU379" s="19" t="s">
        <v>89</v>
      </c>
    </row>
    <row r="380" s="15" customFormat="1">
      <c r="A380" s="15"/>
      <c r="B380" s="221"/>
      <c r="C380" s="15"/>
      <c r="D380" s="191" t="s">
        <v>519</v>
      </c>
      <c r="E380" s="222" t="s">
        <v>1</v>
      </c>
      <c r="F380" s="223" t="s">
        <v>3731</v>
      </c>
      <c r="G380" s="15"/>
      <c r="H380" s="222" t="s">
        <v>1</v>
      </c>
      <c r="I380" s="224"/>
      <c r="J380" s="15"/>
      <c r="K380" s="15"/>
      <c r="L380" s="221"/>
      <c r="M380" s="225"/>
      <c r="N380" s="226"/>
      <c r="O380" s="226"/>
      <c r="P380" s="226"/>
      <c r="Q380" s="226"/>
      <c r="R380" s="226"/>
      <c r="S380" s="226"/>
      <c r="T380" s="227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22" t="s">
        <v>519</v>
      </c>
      <c r="AU380" s="222" t="s">
        <v>89</v>
      </c>
      <c r="AV380" s="15" t="s">
        <v>87</v>
      </c>
      <c r="AW380" s="15" t="s">
        <v>35</v>
      </c>
      <c r="AX380" s="15" t="s">
        <v>79</v>
      </c>
      <c r="AY380" s="222" t="s">
        <v>230</v>
      </c>
    </row>
    <row r="381" s="13" customFormat="1">
      <c r="A381" s="13"/>
      <c r="B381" s="205"/>
      <c r="C381" s="13"/>
      <c r="D381" s="191" t="s">
        <v>519</v>
      </c>
      <c r="E381" s="206" t="s">
        <v>1</v>
      </c>
      <c r="F381" s="207" t="s">
        <v>4893</v>
      </c>
      <c r="G381" s="13"/>
      <c r="H381" s="208">
        <v>0.88</v>
      </c>
      <c r="I381" s="209"/>
      <c r="J381" s="13"/>
      <c r="K381" s="13"/>
      <c r="L381" s="205"/>
      <c r="M381" s="210"/>
      <c r="N381" s="211"/>
      <c r="O381" s="211"/>
      <c r="P381" s="211"/>
      <c r="Q381" s="211"/>
      <c r="R381" s="211"/>
      <c r="S381" s="211"/>
      <c r="T381" s="21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06" t="s">
        <v>519</v>
      </c>
      <c r="AU381" s="206" t="s">
        <v>89</v>
      </c>
      <c r="AV381" s="13" t="s">
        <v>89</v>
      </c>
      <c r="AW381" s="13" t="s">
        <v>35</v>
      </c>
      <c r="AX381" s="13" t="s">
        <v>79</v>
      </c>
      <c r="AY381" s="206" t="s">
        <v>230</v>
      </c>
    </row>
    <row r="382" s="13" customFormat="1">
      <c r="A382" s="13"/>
      <c r="B382" s="205"/>
      <c r="C382" s="13"/>
      <c r="D382" s="191" t="s">
        <v>519</v>
      </c>
      <c r="E382" s="206" t="s">
        <v>1</v>
      </c>
      <c r="F382" s="207" t="s">
        <v>4889</v>
      </c>
      <c r="G382" s="13"/>
      <c r="H382" s="208">
        <v>2.7599999999999998</v>
      </c>
      <c r="I382" s="209"/>
      <c r="J382" s="13"/>
      <c r="K382" s="13"/>
      <c r="L382" s="205"/>
      <c r="M382" s="210"/>
      <c r="N382" s="211"/>
      <c r="O382" s="211"/>
      <c r="P382" s="211"/>
      <c r="Q382" s="211"/>
      <c r="R382" s="211"/>
      <c r="S382" s="211"/>
      <c r="T382" s="21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06" t="s">
        <v>519</v>
      </c>
      <c r="AU382" s="206" t="s">
        <v>89</v>
      </c>
      <c r="AV382" s="13" t="s">
        <v>89</v>
      </c>
      <c r="AW382" s="13" t="s">
        <v>35</v>
      </c>
      <c r="AX382" s="13" t="s">
        <v>79</v>
      </c>
      <c r="AY382" s="206" t="s">
        <v>230</v>
      </c>
    </row>
    <row r="383" s="14" customFormat="1">
      <c r="A383" s="14"/>
      <c r="B383" s="213"/>
      <c r="C383" s="14"/>
      <c r="D383" s="191" t="s">
        <v>519</v>
      </c>
      <c r="E383" s="214" t="s">
        <v>1</v>
      </c>
      <c r="F383" s="215" t="s">
        <v>534</v>
      </c>
      <c r="G383" s="14"/>
      <c r="H383" s="216">
        <v>3.6400000000000001</v>
      </c>
      <c r="I383" s="217"/>
      <c r="J383" s="14"/>
      <c r="K383" s="14"/>
      <c r="L383" s="213"/>
      <c r="M383" s="218"/>
      <c r="N383" s="219"/>
      <c r="O383" s="219"/>
      <c r="P383" s="219"/>
      <c r="Q383" s="219"/>
      <c r="R383" s="219"/>
      <c r="S383" s="219"/>
      <c r="T383" s="220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14" t="s">
        <v>519</v>
      </c>
      <c r="AU383" s="214" t="s">
        <v>89</v>
      </c>
      <c r="AV383" s="14" t="s">
        <v>235</v>
      </c>
      <c r="AW383" s="14" t="s">
        <v>35</v>
      </c>
      <c r="AX383" s="14" t="s">
        <v>87</v>
      </c>
      <c r="AY383" s="214" t="s">
        <v>230</v>
      </c>
    </row>
    <row r="384" s="12" customFormat="1" ht="22.8" customHeight="1">
      <c r="A384" s="12"/>
      <c r="B384" s="166"/>
      <c r="C384" s="12"/>
      <c r="D384" s="167" t="s">
        <v>78</v>
      </c>
      <c r="E384" s="197" t="s">
        <v>1366</v>
      </c>
      <c r="F384" s="197" t="s">
        <v>1367</v>
      </c>
      <c r="G384" s="12"/>
      <c r="H384" s="12"/>
      <c r="I384" s="169"/>
      <c r="J384" s="198">
        <f>BK384</f>
        <v>0</v>
      </c>
      <c r="K384" s="12"/>
      <c r="L384" s="166"/>
      <c r="M384" s="171"/>
      <c r="N384" s="172"/>
      <c r="O384" s="172"/>
      <c r="P384" s="173">
        <f>SUM(P385:P390)</f>
        <v>0</v>
      </c>
      <c r="Q384" s="172"/>
      <c r="R384" s="173">
        <f>SUM(R385:R390)</f>
        <v>0</v>
      </c>
      <c r="S384" s="172"/>
      <c r="T384" s="174">
        <f>SUM(T385:T390)</f>
        <v>0</v>
      </c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R384" s="167" t="s">
        <v>87</v>
      </c>
      <c r="AT384" s="175" t="s">
        <v>78</v>
      </c>
      <c r="AU384" s="175" t="s">
        <v>87</v>
      </c>
      <c r="AY384" s="167" t="s">
        <v>230</v>
      </c>
      <c r="BK384" s="176">
        <f>SUM(BK385:BK390)</f>
        <v>0</v>
      </c>
    </row>
    <row r="385" s="2" customFormat="1" ht="16.5" customHeight="1">
      <c r="A385" s="38"/>
      <c r="B385" s="177"/>
      <c r="C385" s="178" t="s">
        <v>416</v>
      </c>
      <c r="D385" s="178" t="s">
        <v>231</v>
      </c>
      <c r="E385" s="179" t="s">
        <v>2241</v>
      </c>
      <c r="F385" s="180" t="s">
        <v>2242</v>
      </c>
      <c r="G385" s="181" t="s">
        <v>748</v>
      </c>
      <c r="H385" s="182">
        <v>0.97599999999999998</v>
      </c>
      <c r="I385" s="183"/>
      <c r="J385" s="184">
        <f>ROUND(I385*H385,2)</f>
        <v>0</v>
      </c>
      <c r="K385" s="180" t="s">
        <v>515</v>
      </c>
      <c r="L385" s="39"/>
      <c r="M385" s="185" t="s">
        <v>1</v>
      </c>
      <c r="N385" s="186" t="s">
        <v>44</v>
      </c>
      <c r="O385" s="77"/>
      <c r="P385" s="187">
        <f>O385*H385</f>
        <v>0</v>
      </c>
      <c r="Q385" s="187">
        <v>0</v>
      </c>
      <c r="R385" s="187">
        <f>Q385*H385</f>
        <v>0</v>
      </c>
      <c r="S385" s="187">
        <v>0</v>
      </c>
      <c r="T385" s="188">
        <f>S385*H385</f>
        <v>0</v>
      </c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R385" s="189" t="s">
        <v>235</v>
      </c>
      <c r="AT385" s="189" t="s">
        <v>231</v>
      </c>
      <c r="AU385" s="189" t="s">
        <v>89</v>
      </c>
      <c r="AY385" s="19" t="s">
        <v>230</v>
      </c>
      <c r="BE385" s="190">
        <f>IF(N385="základní",J385,0)</f>
        <v>0</v>
      </c>
      <c r="BF385" s="190">
        <f>IF(N385="snížená",J385,0)</f>
        <v>0</v>
      </c>
      <c r="BG385" s="190">
        <f>IF(N385="zákl. přenesená",J385,0)</f>
        <v>0</v>
      </c>
      <c r="BH385" s="190">
        <f>IF(N385="sníž. přenesená",J385,0)</f>
        <v>0</v>
      </c>
      <c r="BI385" s="190">
        <f>IF(N385="nulová",J385,0)</f>
        <v>0</v>
      </c>
      <c r="BJ385" s="19" t="s">
        <v>87</v>
      </c>
      <c r="BK385" s="190">
        <f>ROUND(I385*H385,2)</f>
        <v>0</v>
      </c>
      <c r="BL385" s="19" t="s">
        <v>235</v>
      </c>
      <c r="BM385" s="189" t="s">
        <v>4899</v>
      </c>
    </row>
    <row r="386" s="2" customFormat="1">
      <c r="A386" s="38"/>
      <c r="B386" s="39"/>
      <c r="C386" s="38"/>
      <c r="D386" s="191" t="s">
        <v>237</v>
      </c>
      <c r="E386" s="38"/>
      <c r="F386" s="192" t="s">
        <v>2244</v>
      </c>
      <c r="G386" s="38"/>
      <c r="H386" s="38"/>
      <c r="I386" s="193"/>
      <c r="J386" s="38"/>
      <c r="K386" s="38"/>
      <c r="L386" s="39"/>
      <c r="M386" s="194"/>
      <c r="N386" s="195"/>
      <c r="O386" s="77"/>
      <c r="P386" s="77"/>
      <c r="Q386" s="77"/>
      <c r="R386" s="77"/>
      <c r="S386" s="77"/>
      <c r="T386" s="7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T386" s="19" t="s">
        <v>237</v>
      </c>
      <c r="AU386" s="19" t="s">
        <v>89</v>
      </c>
    </row>
    <row r="387" s="2" customFormat="1">
      <c r="A387" s="38"/>
      <c r="B387" s="39"/>
      <c r="C387" s="38"/>
      <c r="D387" s="199" t="s">
        <v>397</v>
      </c>
      <c r="E387" s="38"/>
      <c r="F387" s="200" t="s">
        <v>2245</v>
      </c>
      <c r="G387" s="38"/>
      <c r="H387" s="38"/>
      <c r="I387" s="193"/>
      <c r="J387" s="38"/>
      <c r="K387" s="38"/>
      <c r="L387" s="39"/>
      <c r="M387" s="194"/>
      <c r="N387" s="195"/>
      <c r="O387" s="77"/>
      <c r="P387" s="77"/>
      <c r="Q387" s="77"/>
      <c r="R387" s="77"/>
      <c r="S387" s="77"/>
      <c r="T387" s="7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T387" s="19" t="s">
        <v>397</v>
      </c>
      <c r="AU387" s="19" t="s">
        <v>89</v>
      </c>
    </row>
    <row r="388" s="2" customFormat="1" ht="21.75" customHeight="1">
      <c r="A388" s="38"/>
      <c r="B388" s="177"/>
      <c r="C388" s="178" t="s">
        <v>422</v>
      </c>
      <c r="D388" s="178" t="s">
        <v>231</v>
      </c>
      <c r="E388" s="179" t="s">
        <v>2246</v>
      </c>
      <c r="F388" s="180" t="s">
        <v>2247</v>
      </c>
      <c r="G388" s="181" t="s">
        <v>748</v>
      </c>
      <c r="H388" s="182">
        <v>0.97599999999999998</v>
      </c>
      <c r="I388" s="183"/>
      <c r="J388" s="184">
        <f>ROUND(I388*H388,2)</f>
        <v>0</v>
      </c>
      <c r="K388" s="180" t="s">
        <v>515</v>
      </c>
      <c r="L388" s="39"/>
      <c r="M388" s="185" t="s">
        <v>1</v>
      </c>
      <c r="N388" s="186" t="s">
        <v>44</v>
      </c>
      <c r="O388" s="77"/>
      <c r="P388" s="187">
        <f>O388*H388</f>
        <v>0</v>
      </c>
      <c r="Q388" s="187">
        <v>0</v>
      </c>
      <c r="R388" s="187">
        <f>Q388*H388</f>
        <v>0</v>
      </c>
      <c r="S388" s="187">
        <v>0</v>
      </c>
      <c r="T388" s="188">
        <f>S388*H388</f>
        <v>0</v>
      </c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R388" s="189" t="s">
        <v>235</v>
      </c>
      <c r="AT388" s="189" t="s">
        <v>231</v>
      </c>
      <c r="AU388" s="189" t="s">
        <v>89</v>
      </c>
      <c r="AY388" s="19" t="s">
        <v>230</v>
      </c>
      <c r="BE388" s="190">
        <f>IF(N388="základní",J388,0)</f>
        <v>0</v>
      </c>
      <c r="BF388" s="190">
        <f>IF(N388="snížená",J388,0)</f>
        <v>0</v>
      </c>
      <c r="BG388" s="190">
        <f>IF(N388="zákl. přenesená",J388,0)</f>
        <v>0</v>
      </c>
      <c r="BH388" s="190">
        <f>IF(N388="sníž. přenesená",J388,0)</f>
        <v>0</v>
      </c>
      <c r="BI388" s="190">
        <f>IF(N388="nulová",J388,0)</f>
        <v>0</v>
      </c>
      <c r="BJ388" s="19" t="s">
        <v>87</v>
      </c>
      <c r="BK388" s="190">
        <f>ROUND(I388*H388,2)</f>
        <v>0</v>
      </c>
      <c r="BL388" s="19" t="s">
        <v>235</v>
      </c>
      <c r="BM388" s="189" t="s">
        <v>4900</v>
      </c>
    </row>
    <row r="389" s="2" customFormat="1">
      <c r="A389" s="38"/>
      <c r="B389" s="39"/>
      <c r="C389" s="38"/>
      <c r="D389" s="191" t="s">
        <v>237</v>
      </c>
      <c r="E389" s="38"/>
      <c r="F389" s="192" t="s">
        <v>2249</v>
      </c>
      <c r="G389" s="38"/>
      <c r="H389" s="38"/>
      <c r="I389" s="193"/>
      <c r="J389" s="38"/>
      <c r="K389" s="38"/>
      <c r="L389" s="39"/>
      <c r="M389" s="194"/>
      <c r="N389" s="195"/>
      <c r="O389" s="77"/>
      <c r="P389" s="77"/>
      <c r="Q389" s="77"/>
      <c r="R389" s="77"/>
      <c r="S389" s="77"/>
      <c r="T389" s="7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19" t="s">
        <v>237</v>
      </c>
      <c r="AU389" s="19" t="s">
        <v>89</v>
      </c>
    </row>
    <row r="390" s="2" customFormat="1">
      <c r="A390" s="38"/>
      <c r="B390" s="39"/>
      <c r="C390" s="38"/>
      <c r="D390" s="199" t="s">
        <v>397</v>
      </c>
      <c r="E390" s="38"/>
      <c r="F390" s="200" t="s">
        <v>2250</v>
      </c>
      <c r="G390" s="38"/>
      <c r="H390" s="38"/>
      <c r="I390" s="193"/>
      <c r="J390" s="38"/>
      <c r="K390" s="38"/>
      <c r="L390" s="39"/>
      <c r="M390" s="201"/>
      <c r="N390" s="202"/>
      <c r="O390" s="203"/>
      <c r="P390" s="203"/>
      <c r="Q390" s="203"/>
      <c r="R390" s="203"/>
      <c r="S390" s="203"/>
      <c r="T390" s="204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T390" s="19" t="s">
        <v>397</v>
      </c>
      <c r="AU390" s="19" t="s">
        <v>89</v>
      </c>
    </row>
    <row r="391" s="2" customFormat="1" ht="6.96" customHeight="1">
      <c r="A391" s="38"/>
      <c r="B391" s="60"/>
      <c r="C391" s="61"/>
      <c r="D391" s="61"/>
      <c r="E391" s="61"/>
      <c r="F391" s="61"/>
      <c r="G391" s="61"/>
      <c r="H391" s="61"/>
      <c r="I391" s="61"/>
      <c r="J391" s="61"/>
      <c r="K391" s="61"/>
      <c r="L391" s="39"/>
      <c r="M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</row>
  </sheetData>
  <autoFilter ref="C126:K39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hyperlinks>
    <hyperlink ref="F132" r:id="rId1" display="https://podminky.urs.cz/item/CS_URS_2025_02/113106123"/>
    <hyperlink ref="F137" r:id="rId2" display="https://podminky.urs.cz/item/CS_URS_2025_02/113107424"/>
    <hyperlink ref="F143" r:id="rId3" display="https://podminky.urs.cz/item/CS_URS_2025_02/113107442"/>
    <hyperlink ref="F149" r:id="rId4" display="https://podminky.urs.cz/item/CS_URS_2025_02/113154523"/>
    <hyperlink ref="F156" r:id="rId5" display="https://podminky.urs.cz/item/CS_URS_2025_02/132251256"/>
    <hyperlink ref="F164" r:id="rId6" display="https://podminky.urs.cz/item/CS_URS_2025_02/132351256"/>
    <hyperlink ref="F172" r:id="rId7" display="https://podminky.urs.cz/item/CS_URS_2025_02/132451256"/>
    <hyperlink ref="F180" r:id="rId8" display="https://podminky.urs.cz/item/CS_URS_2025_02/132551256"/>
    <hyperlink ref="F188" r:id="rId9" display="https://podminky.urs.cz/item/CS_URS_2025_02/162751117"/>
    <hyperlink ref="F194" r:id="rId10" display="https://podminky.urs.cz/item/CS_URS_2025_02/162751119"/>
    <hyperlink ref="F201" r:id="rId11" display="https://podminky.urs.cz/item/CS_URS_2025_02/162751137"/>
    <hyperlink ref="F208" r:id="rId12" display="https://podminky.urs.cz/item/CS_URS_2025_02/162751139"/>
    <hyperlink ref="F216" r:id="rId13" display="https://podminky.urs.cz/item/CS_URS_2025_02/162751157"/>
    <hyperlink ref="F222" r:id="rId14" display="https://podminky.urs.cz/item/CS_URS_2025_02/162751159"/>
    <hyperlink ref="F229" r:id="rId15" display="https://podminky.urs.cz/item/CS_URS_2025_02/171201231"/>
    <hyperlink ref="F236" r:id="rId16" display="https://podminky.urs.cz/item/CS_URS_2025_02/174151101"/>
    <hyperlink ref="F247" r:id="rId17" display="https://podminky.urs.cz/item/CS_URS_2025_02/175151101"/>
    <hyperlink ref="F256" r:id="rId18" display="https://podminky.urs.cz/item/CS_URS_2025_02/451573111"/>
    <hyperlink ref="F262" r:id="rId19" display="https://podminky.urs.cz/item/CS_URS_2025_02/564831011"/>
    <hyperlink ref="F268" r:id="rId20" display="https://podminky.urs.cz/item/CS_URS_2025_02/564851011"/>
    <hyperlink ref="F274" r:id="rId21" display="https://podminky.urs.cz/item/CS_URS_2025_02/565165001"/>
    <hyperlink ref="F280" r:id="rId22" display="https://podminky.urs.cz/item/CS_URS_2025_02/573211109"/>
    <hyperlink ref="F287" r:id="rId23" display="https://podminky.urs.cz/item/CS_URS_2025_02/577144111"/>
    <hyperlink ref="F293" r:id="rId24" display="https://podminky.urs.cz/item/CS_URS_2025_02/577145112"/>
    <hyperlink ref="F299" r:id="rId25" display="https://podminky.urs.cz/item/CS_URS_2025_02/596211110"/>
    <hyperlink ref="F305" r:id="rId26" display="https://podminky.urs.cz/item/CS_URS_2025_02/916131213"/>
    <hyperlink ref="F310" r:id="rId27" display="https://podminky.urs.cz/item/CS_URS_2025_02/916231213"/>
    <hyperlink ref="F315" r:id="rId28" display="https://podminky.urs.cz/item/CS_URS_2025_02/919112111"/>
    <hyperlink ref="F321" r:id="rId29" display="https://podminky.urs.cz/item/CS_URS_2025_02/919112212"/>
    <hyperlink ref="F324" r:id="rId30" display="https://podminky.urs.cz/item/CS_URS_2025_02/919121111"/>
    <hyperlink ref="F327" r:id="rId31" display="https://podminky.urs.cz/item/CS_URS_2025_02/919735112"/>
    <hyperlink ref="F333" r:id="rId32" display="https://podminky.urs.cz/item/CS_URS_2025_02/979021112"/>
    <hyperlink ref="F336" r:id="rId33" display="https://podminky.urs.cz/item/CS_URS_2025_02/979021113"/>
    <hyperlink ref="F339" r:id="rId34" display="https://podminky.urs.cz/item/CS_URS_2025_02/979051121"/>
    <hyperlink ref="F345" r:id="rId35" display="https://podminky.urs.cz/item/CS_URS_2025_02/997221551"/>
    <hyperlink ref="F352" r:id="rId36" display="https://podminky.urs.cz/item/CS_URS_2025_02/997221559"/>
    <hyperlink ref="F360" r:id="rId37" display="https://podminky.urs.cz/item/CS_URS_2025_02/997221561"/>
    <hyperlink ref="F366" r:id="rId38" display="https://podminky.urs.cz/item/CS_URS_2025_02/997221569"/>
    <hyperlink ref="F373" r:id="rId39" display="https://podminky.urs.cz/item/CS_URS_2025_02/997221873"/>
    <hyperlink ref="F379" r:id="rId40" display="https://podminky.urs.cz/item/CS_URS_2025_02/997221875"/>
    <hyperlink ref="F387" r:id="rId41" display="https://podminky.urs.cz/item/CS_URS_2025_02/998276101"/>
    <hyperlink ref="F390" r:id="rId42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3"/>
</worksheet>
</file>

<file path=xl/worksheets/sheet3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4684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4901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ROUND(J125,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ROUND((SUM(BE125:BE188)),  2)</f>
        <v>0</v>
      </c>
      <c r="G35" s="38"/>
      <c r="H35" s="38"/>
      <c r="I35" s="136">
        <v>0.20999999999999999</v>
      </c>
      <c r="J35" s="135">
        <f>ROUND(((SUM(BE125:BE188))*I35),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ROUND((SUM(BF125:BF188)),  2)</f>
        <v>0</v>
      </c>
      <c r="G36" s="38"/>
      <c r="H36" s="38"/>
      <c r="I36" s="136">
        <v>0.12</v>
      </c>
      <c r="J36" s="135">
        <f>ROUND(((SUM(BF125:BF188))*I36),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ROUND((SUM(BG125:BG188)),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ROUND((SUM(BH125:BH188)),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ROUND((SUM(BI125:BI188)),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4684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SO501.5 - Výpis materiálu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J125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499</v>
      </c>
      <c r="E99" s="150"/>
      <c r="F99" s="150"/>
      <c r="G99" s="150"/>
      <c r="H99" s="150"/>
      <c r="I99" s="150"/>
      <c r="J99" s="151">
        <f>J126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505</v>
      </c>
      <c r="E100" s="154"/>
      <c r="F100" s="154"/>
      <c r="G100" s="154"/>
      <c r="H100" s="154"/>
      <c r="I100" s="154"/>
      <c r="J100" s="155">
        <f>J127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508</v>
      </c>
      <c r="E101" s="154"/>
      <c r="F101" s="154"/>
      <c r="G101" s="154"/>
      <c r="H101" s="154"/>
      <c r="I101" s="154"/>
      <c r="J101" s="155">
        <f>J136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48"/>
      <c r="C102" s="9"/>
      <c r="D102" s="149" t="s">
        <v>4516</v>
      </c>
      <c r="E102" s="150"/>
      <c r="F102" s="150"/>
      <c r="G102" s="150"/>
      <c r="H102" s="150"/>
      <c r="I102" s="150"/>
      <c r="J102" s="151">
        <f>J143</f>
        <v>0</v>
      </c>
      <c r="K102" s="9"/>
      <c r="L102" s="148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52"/>
      <c r="C103" s="10"/>
      <c r="D103" s="153" t="s">
        <v>4902</v>
      </c>
      <c r="E103" s="154"/>
      <c r="F103" s="154"/>
      <c r="G103" s="154"/>
      <c r="H103" s="154"/>
      <c r="I103" s="154"/>
      <c r="J103" s="155">
        <f>J144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215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6.5" customHeight="1">
      <c r="A113" s="38"/>
      <c r="B113" s="39"/>
      <c r="C113" s="38"/>
      <c r="D113" s="38"/>
      <c r="E113" s="129" t="str">
        <f>E7</f>
        <v>Veřejná prostranství v lokalitě Z15 v Plané - etapa 1</v>
      </c>
      <c r="F113" s="32"/>
      <c r="G113" s="32"/>
      <c r="H113" s="32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29" t="s">
        <v>4684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1924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E11</f>
        <v>SO501.5 - Výpis materiálu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F14</f>
        <v xml:space="preserve">Planá u Mariánských Lázní [721280] </v>
      </c>
      <c r="G119" s="38"/>
      <c r="H119" s="38"/>
      <c r="I119" s="32" t="s">
        <v>22</v>
      </c>
      <c r="J119" s="69" t="str">
        <f>IF(J14="","",J14)</f>
        <v>10. 12. 2024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E17</f>
        <v>Planá</v>
      </c>
      <c r="G121" s="38"/>
      <c r="H121" s="38"/>
      <c r="I121" s="32" t="s">
        <v>31</v>
      </c>
      <c r="J121" s="36" t="str">
        <f>E23</f>
        <v>Laboro ateliér s.r.o.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29</v>
      </c>
      <c r="D122" s="38"/>
      <c r="E122" s="38"/>
      <c r="F122" s="27" t="str">
        <f>IF(E20="","",E20)</f>
        <v>Vyplň údaj</v>
      </c>
      <c r="G122" s="38"/>
      <c r="H122" s="38"/>
      <c r="I122" s="32" t="s">
        <v>36</v>
      </c>
      <c r="J122" s="36" t="str">
        <f>E26</f>
        <v>Laboro ateliér s.r.o.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6"/>
      <c r="B124" s="157"/>
      <c r="C124" s="158" t="s">
        <v>216</v>
      </c>
      <c r="D124" s="159" t="s">
        <v>64</v>
      </c>
      <c r="E124" s="159" t="s">
        <v>60</v>
      </c>
      <c r="F124" s="159" t="s">
        <v>61</v>
      </c>
      <c r="G124" s="159" t="s">
        <v>217</v>
      </c>
      <c r="H124" s="159" t="s">
        <v>218</v>
      </c>
      <c r="I124" s="159" t="s">
        <v>219</v>
      </c>
      <c r="J124" s="159" t="s">
        <v>205</v>
      </c>
      <c r="K124" s="160" t="s">
        <v>220</v>
      </c>
      <c r="L124" s="161"/>
      <c r="M124" s="86" t="s">
        <v>1</v>
      </c>
      <c r="N124" s="87" t="s">
        <v>43</v>
      </c>
      <c r="O124" s="87" t="s">
        <v>221</v>
      </c>
      <c r="P124" s="87" t="s">
        <v>222</v>
      </c>
      <c r="Q124" s="87" t="s">
        <v>223</v>
      </c>
      <c r="R124" s="87" t="s">
        <v>224</v>
      </c>
      <c r="S124" s="87" t="s">
        <v>225</v>
      </c>
      <c r="T124" s="88" t="s">
        <v>226</v>
      </c>
      <c r="U124" s="156"/>
      <c r="V124" s="156"/>
      <c r="W124" s="156"/>
      <c r="X124" s="156"/>
      <c r="Y124" s="156"/>
      <c r="Z124" s="156"/>
      <c r="AA124" s="156"/>
      <c r="AB124" s="156"/>
      <c r="AC124" s="156"/>
      <c r="AD124" s="156"/>
      <c r="AE124" s="156"/>
    </row>
    <row r="125" s="2" customFormat="1" ht="22.8" customHeight="1">
      <c r="A125" s="38"/>
      <c r="B125" s="39"/>
      <c r="C125" s="93" t="s">
        <v>227</v>
      </c>
      <c r="D125" s="38"/>
      <c r="E125" s="38"/>
      <c r="F125" s="38"/>
      <c r="G125" s="38"/>
      <c r="H125" s="38"/>
      <c r="I125" s="38"/>
      <c r="J125" s="162">
        <f>BK125</f>
        <v>0</v>
      </c>
      <c r="K125" s="38"/>
      <c r="L125" s="39"/>
      <c r="M125" s="89"/>
      <c r="N125" s="73"/>
      <c r="O125" s="90"/>
      <c r="P125" s="163">
        <f>P126+P143</f>
        <v>0</v>
      </c>
      <c r="Q125" s="90"/>
      <c r="R125" s="163">
        <f>R126+R143</f>
        <v>0.64093155200000007</v>
      </c>
      <c r="S125" s="90"/>
      <c r="T125" s="164">
        <f>T126+T143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78</v>
      </c>
      <c r="AU125" s="19" t="s">
        <v>207</v>
      </c>
      <c r="BK125" s="165">
        <f>BK126+BK143</f>
        <v>0</v>
      </c>
    </row>
    <row r="126" s="12" customFormat="1" ht="25.92" customHeight="1">
      <c r="A126" s="12"/>
      <c r="B126" s="166"/>
      <c r="C126" s="12"/>
      <c r="D126" s="167" t="s">
        <v>78</v>
      </c>
      <c r="E126" s="168" t="s">
        <v>509</v>
      </c>
      <c r="F126" s="168" t="s">
        <v>510</v>
      </c>
      <c r="G126" s="12"/>
      <c r="H126" s="12"/>
      <c r="I126" s="169"/>
      <c r="J126" s="170">
        <f>BK126</f>
        <v>0</v>
      </c>
      <c r="K126" s="12"/>
      <c r="L126" s="166"/>
      <c r="M126" s="171"/>
      <c r="N126" s="172"/>
      <c r="O126" s="172"/>
      <c r="P126" s="173">
        <f>P127+P136</f>
        <v>0</v>
      </c>
      <c r="Q126" s="172"/>
      <c r="R126" s="173">
        <f>R127+R136</f>
        <v>0.119557452</v>
      </c>
      <c r="S126" s="172"/>
      <c r="T126" s="174">
        <f>T127+T136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7" t="s">
        <v>87</v>
      </c>
      <c r="AT126" s="175" t="s">
        <v>78</v>
      </c>
      <c r="AU126" s="175" t="s">
        <v>79</v>
      </c>
      <c r="AY126" s="167" t="s">
        <v>230</v>
      </c>
      <c r="BK126" s="176">
        <f>BK127+BK136</f>
        <v>0</v>
      </c>
    </row>
    <row r="127" s="12" customFormat="1" ht="22.8" customHeight="1">
      <c r="A127" s="12"/>
      <c r="B127" s="166"/>
      <c r="C127" s="12"/>
      <c r="D127" s="167" t="s">
        <v>78</v>
      </c>
      <c r="E127" s="197" t="s">
        <v>260</v>
      </c>
      <c r="F127" s="197" t="s">
        <v>1038</v>
      </c>
      <c r="G127" s="12"/>
      <c r="H127" s="12"/>
      <c r="I127" s="169"/>
      <c r="J127" s="198">
        <f>BK127</f>
        <v>0</v>
      </c>
      <c r="K127" s="12"/>
      <c r="L127" s="166"/>
      <c r="M127" s="171"/>
      <c r="N127" s="172"/>
      <c r="O127" s="172"/>
      <c r="P127" s="173">
        <f>SUM(P128:P135)</f>
        <v>0</v>
      </c>
      <c r="Q127" s="172"/>
      <c r="R127" s="173">
        <f>SUM(R128:R135)</f>
        <v>0.119557452</v>
      </c>
      <c r="S127" s="172"/>
      <c r="T127" s="174">
        <f>SUM(T128:T135)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7" t="s">
        <v>87</v>
      </c>
      <c r="AT127" s="175" t="s">
        <v>78</v>
      </c>
      <c r="AU127" s="175" t="s">
        <v>87</v>
      </c>
      <c r="AY127" s="167" t="s">
        <v>230</v>
      </c>
      <c r="BK127" s="176">
        <f>SUM(BK128:BK135)</f>
        <v>0</v>
      </c>
    </row>
    <row r="128" s="2" customFormat="1" ht="16.5" customHeight="1">
      <c r="A128" s="38"/>
      <c r="B128" s="177"/>
      <c r="C128" s="178" t="s">
        <v>87</v>
      </c>
      <c r="D128" s="178" t="s">
        <v>231</v>
      </c>
      <c r="E128" s="179" t="s">
        <v>4132</v>
      </c>
      <c r="F128" s="180" t="s">
        <v>4133</v>
      </c>
      <c r="G128" s="181" t="s">
        <v>543</v>
      </c>
      <c r="H128" s="182">
        <v>455.69999999999999</v>
      </c>
      <c r="I128" s="183"/>
      <c r="J128" s="184">
        <f>ROUND(I128*H128,2)</f>
        <v>0</v>
      </c>
      <c r="K128" s="180" t="s">
        <v>515</v>
      </c>
      <c r="L128" s="39"/>
      <c r="M128" s="185" t="s">
        <v>1</v>
      </c>
      <c r="N128" s="186" t="s">
        <v>44</v>
      </c>
      <c r="O128" s="77"/>
      <c r="P128" s="187">
        <f>O128*H128</f>
        <v>0</v>
      </c>
      <c r="Q128" s="187">
        <v>0.00019236000000000001</v>
      </c>
      <c r="R128" s="187">
        <f>Q128*H128</f>
        <v>0.087658451999999998</v>
      </c>
      <c r="S128" s="187">
        <v>0</v>
      </c>
      <c r="T128" s="18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89" t="s">
        <v>235</v>
      </c>
      <c r="AT128" s="189" t="s">
        <v>231</v>
      </c>
      <c r="AU128" s="189" t="s">
        <v>89</v>
      </c>
      <c r="AY128" s="19" t="s">
        <v>230</v>
      </c>
      <c r="BE128" s="190">
        <f>IF(N128="základní",J128,0)</f>
        <v>0</v>
      </c>
      <c r="BF128" s="190">
        <f>IF(N128="snížená",J128,0)</f>
        <v>0</v>
      </c>
      <c r="BG128" s="190">
        <f>IF(N128="zákl. přenesená",J128,0)</f>
        <v>0</v>
      </c>
      <c r="BH128" s="190">
        <f>IF(N128="sníž. přenesená",J128,0)</f>
        <v>0</v>
      </c>
      <c r="BI128" s="190">
        <f>IF(N128="nulová",J128,0)</f>
        <v>0</v>
      </c>
      <c r="BJ128" s="19" t="s">
        <v>87</v>
      </c>
      <c r="BK128" s="190">
        <f>ROUND(I128*H128,2)</f>
        <v>0</v>
      </c>
      <c r="BL128" s="19" t="s">
        <v>235</v>
      </c>
      <c r="BM128" s="189" t="s">
        <v>4903</v>
      </c>
    </row>
    <row r="129" s="2" customFormat="1">
      <c r="A129" s="38"/>
      <c r="B129" s="39"/>
      <c r="C129" s="38"/>
      <c r="D129" s="191" t="s">
        <v>237</v>
      </c>
      <c r="E129" s="38"/>
      <c r="F129" s="192" t="s">
        <v>4135</v>
      </c>
      <c r="G129" s="38"/>
      <c r="H129" s="38"/>
      <c r="I129" s="193"/>
      <c r="J129" s="38"/>
      <c r="K129" s="38"/>
      <c r="L129" s="39"/>
      <c r="M129" s="194"/>
      <c r="N129" s="195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237</v>
      </c>
      <c r="AU129" s="19" t="s">
        <v>89</v>
      </c>
    </row>
    <row r="130" s="2" customFormat="1">
      <c r="A130" s="38"/>
      <c r="B130" s="39"/>
      <c r="C130" s="38"/>
      <c r="D130" s="199" t="s">
        <v>397</v>
      </c>
      <c r="E130" s="38"/>
      <c r="F130" s="200" t="s">
        <v>4136</v>
      </c>
      <c r="G130" s="38"/>
      <c r="H130" s="38"/>
      <c r="I130" s="193"/>
      <c r="J130" s="38"/>
      <c r="K130" s="38"/>
      <c r="L130" s="39"/>
      <c r="M130" s="194"/>
      <c r="N130" s="195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397</v>
      </c>
      <c r="AU130" s="19" t="s">
        <v>89</v>
      </c>
    </row>
    <row r="131" s="13" customFormat="1">
      <c r="A131" s="13"/>
      <c r="B131" s="205"/>
      <c r="C131" s="13"/>
      <c r="D131" s="191" t="s">
        <v>519</v>
      </c>
      <c r="E131" s="206" t="s">
        <v>1</v>
      </c>
      <c r="F131" s="207" t="s">
        <v>4904</v>
      </c>
      <c r="G131" s="13"/>
      <c r="H131" s="208">
        <v>455.69999999999999</v>
      </c>
      <c r="I131" s="209"/>
      <c r="J131" s="13"/>
      <c r="K131" s="13"/>
      <c r="L131" s="205"/>
      <c r="M131" s="210"/>
      <c r="N131" s="211"/>
      <c r="O131" s="211"/>
      <c r="P131" s="211"/>
      <c r="Q131" s="211"/>
      <c r="R131" s="211"/>
      <c r="S131" s="211"/>
      <c r="T131" s="21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06" t="s">
        <v>519</v>
      </c>
      <c r="AU131" s="206" t="s">
        <v>89</v>
      </c>
      <c r="AV131" s="13" t="s">
        <v>89</v>
      </c>
      <c r="AW131" s="13" t="s">
        <v>35</v>
      </c>
      <c r="AX131" s="13" t="s">
        <v>79</v>
      </c>
      <c r="AY131" s="206" t="s">
        <v>230</v>
      </c>
    </row>
    <row r="132" s="14" customFormat="1">
      <c r="A132" s="14"/>
      <c r="B132" s="213"/>
      <c r="C132" s="14"/>
      <c r="D132" s="191" t="s">
        <v>519</v>
      </c>
      <c r="E132" s="214" t="s">
        <v>1</v>
      </c>
      <c r="F132" s="215" t="s">
        <v>534</v>
      </c>
      <c r="G132" s="14"/>
      <c r="H132" s="216">
        <v>455.69999999999999</v>
      </c>
      <c r="I132" s="217"/>
      <c r="J132" s="14"/>
      <c r="K132" s="14"/>
      <c r="L132" s="213"/>
      <c r="M132" s="218"/>
      <c r="N132" s="219"/>
      <c r="O132" s="219"/>
      <c r="P132" s="219"/>
      <c r="Q132" s="219"/>
      <c r="R132" s="219"/>
      <c r="S132" s="219"/>
      <c r="T132" s="22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14" t="s">
        <v>519</v>
      </c>
      <c r="AU132" s="214" t="s">
        <v>89</v>
      </c>
      <c r="AV132" s="14" t="s">
        <v>235</v>
      </c>
      <c r="AW132" s="14" t="s">
        <v>35</v>
      </c>
      <c r="AX132" s="14" t="s">
        <v>87</v>
      </c>
      <c r="AY132" s="214" t="s">
        <v>230</v>
      </c>
    </row>
    <row r="133" s="2" customFormat="1" ht="16.5" customHeight="1">
      <c r="A133" s="38"/>
      <c r="B133" s="177"/>
      <c r="C133" s="178" t="s">
        <v>89</v>
      </c>
      <c r="D133" s="178" t="s">
        <v>231</v>
      </c>
      <c r="E133" s="179" t="s">
        <v>4137</v>
      </c>
      <c r="F133" s="180" t="s">
        <v>4138</v>
      </c>
      <c r="G133" s="181" t="s">
        <v>543</v>
      </c>
      <c r="H133" s="182">
        <v>455.69999999999999</v>
      </c>
      <c r="I133" s="183"/>
      <c r="J133" s="184">
        <f>ROUND(I133*H133,2)</f>
        <v>0</v>
      </c>
      <c r="K133" s="180" t="s">
        <v>515</v>
      </c>
      <c r="L133" s="39"/>
      <c r="M133" s="185" t="s">
        <v>1</v>
      </c>
      <c r="N133" s="186" t="s">
        <v>44</v>
      </c>
      <c r="O133" s="77"/>
      <c r="P133" s="187">
        <f>O133*H133</f>
        <v>0</v>
      </c>
      <c r="Q133" s="187">
        <v>6.9999999999999994E-05</v>
      </c>
      <c r="R133" s="187">
        <f>Q133*H133</f>
        <v>0.031898999999999997</v>
      </c>
      <c r="S133" s="187">
        <v>0</v>
      </c>
      <c r="T133" s="18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89" t="s">
        <v>235</v>
      </c>
      <c r="AT133" s="189" t="s">
        <v>231</v>
      </c>
      <c r="AU133" s="189" t="s">
        <v>89</v>
      </c>
      <c r="AY133" s="19" t="s">
        <v>230</v>
      </c>
      <c r="BE133" s="190">
        <f>IF(N133="základní",J133,0)</f>
        <v>0</v>
      </c>
      <c r="BF133" s="190">
        <f>IF(N133="snížená",J133,0)</f>
        <v>0</v>
      </c>
      <c r="BG133" s="190">
        <f>IF(N133="zákl. přenesená",J133,0)</f>
        <v>0</v>
      </c>
      <c r="BH133" s="190">
        <f>IF(N133="sníž. přenesená",J133,0)</f>
        <v>0</v>
      </c>
      <c r="BI133" s="190">
        <f>IF(N133="nulová",J133,0)</f>
        <v>0</v>
      </c>
      <c r="BJ133" s="19" t="s">
        <v>87</v>
      </c>
      <c r="BK133" s="190">
        <f>ROUND(I133*H133,2)</f>
        <v>0</v>
      </c>
      <c r="BL133" s="19" t="s">
        <v>235</v>
      </c>
      <c r="BM133" s="189" t="s">
        <v>4905</v>
      </c>
    </row>
    <row r="134" s="2" customFormat="1">
      <c r="A134" s="38"/>
      <c r="B134" s="39"/>
      <c r="C134" s="38"/>
      <c r="D134" s="191" t="s">
        <v>237</v>
      </c>
      <c r="E134" s="38"/>
      <c r="F134" s="192" t="s">
        <v>4140</v>
      </c>
      <c r="G134" s="38"/>
      <c r="H134" s="38"/>
      <c r="I134" s="193"/>
      <c r="J134" s="38"/>
      <c r="K134" s="38"/>
      <c r="L134" s="39"/>
      <c r="M134" s="194"/>
      <c r="N134" s="195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237</v>
      </c>
      <c r="AU134" s="19" t="s">
        <v>89</v>
      </c>
    </row>
    <row r="135" s="2" customFormat="1">
      <c r="A135" s="38"/>
      <c r="B135" s="39"/>
      <c r="C135" s="38"/>
      <c r="D135" s="199" t="s">
        <v>397</v>
      </c>
      <c r="E135" s="38"/>
      <c r="F135" s="200" t="s">
        <v>4141</v>
      </c>
      <c r="G135" s="38"/>
      <c r="H135" s="38"/>
      <c r="I135" s="193"/>
      <c r="J135" s="38"/>
      <c r="K135" s="38"/>
      <c r="L135" s="39"/>
      <c r="M135" s="194"/>
      <c r="N135" s="195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397</v>
      </c>
      <c r="AU135" s="19" t="s">
        <v>89</v>
      </c>
    </row>
    <row r="136" s="12" customFormat="1" ht="22.8" customHeight="1">
      <c r="A136" s="12"/>
      <c r="B136" s="166"/>
      <c r="C136" s="12"/>
      <c r="D136" s="167" t="s">
        <v>78</v>
      </c>
      <c r="E136" s="197" t="s">
        <v>1366</v>
      </c>
      <c r="F136" s="197" t="s">
        <v>1367</v>
      </c>
      <c r="G136" s="12"/>
      <c r="H136" s="12"/>
      <c r="I136" s="169"/>
      <c r="J136" s="198">
        <f>BK136</f>
        <v>0</v>
      </c>
      <c r="K136" s="12"/>
      <c r="L136" s="166"/>
      <c r="M136" s="171"/>
      <c r="N136" s="172"/>
      <c r="O136" s="172"/>
      <c r="P136" s="173">
        <f>SUM(P137:P142)</f>
        <v>0</v>
      </c>
      <c r="Q136" s="172"/>
      <c r="R136" s="173">
        <f>SUM(R137:R142)</f>
        <v>0</v>
      </c>
      <c r="S136" s="172"/>
      <c r="T136" s="174">
        <f>SUM(T137:T142)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167" t="s">
        <v>87</v>
      </c>
      <c r="AT136" s="175" t="s">
        <v>78</v>
      </c>
      <c r="AU136" s="175" t="s">
        <v>87</v>
      </c>
      <c r="AY136" s="167" t="s">
        <v>230</v>
      </c>
      <c r="BK136" s="176">
        <f>SUM(BK137:BK142)</f>
        <v>0</v>
      </c>
    </row>
    <row r="137" s="2" customFormat="1" ht="16.5" customHeight="1">
      <c r="A137" s="38"/>
      <c r="B137" s="177"/>
      <c r="C137" s="178" t="s">
        <v>241</v>
      </c>
      <c r="D137" s="178" t="s">
        <v>231</v>
      </c>
      <c r="E137" s="179" t="s">
        <v>2241</v>
      </c>
      <c r="F137" s="180" t="s">
        <v>2242</v>
      </c>
      <c r="G137" s="181" t="s">
        <v>748</v>
      </c>
      <c r="H137" s="182">
        <v>0.12</v>
      </c>
      <c r="I137" s="183"/>
      <c r="J137" s="184">
        <f>ROUND(I137*H137,2)</f>
        <v>0</v>
      </c>
      <c r="K137" s="180" t="s">
        <v>515</v>
      </c>
      <c r="L137" s="39"/>
      <c r="M137" s="185" t="s">
        <v>1</v>
      </c>
      <c r="N137" s="186" t="s">
        <v>44</v>
      </c>
      <c r="O137" s="77"/>
      <c r="P137" s="187">
        <f>O137*H137</f>
        <v>0</v>
      </c>
      <c r="Q137" s="187">
        <v>0</v>
      </c>
      <c r="R137" s="187">
        <f>Q137*H137</f>
        <v>0</v>
      </c>
      <c r="S137" s="187">
        <v>0</v>
      </c>
      <c r="T137" s="18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9" t="s">
        <v>235</v>
      </c>
      <c r="AT137" s="189" t="s">
        <v>231</v>
      </c>
      <c r="AU137" s="189" t="s">
        <v>89</v>
      </c>
      <c r="AY137" s="19" t="s">
        <v>230</v>
      </c>
      <c r="BE137" s="190">
        <f>IF(N137="základní",J137,0)</f>
        <v>0</v>
      </c>
      <c r="BF137" s="190">
        <f>IF(N137="snížená",J137,0)</f>
        <v>0</v>
      </c>
      <c r="BG137" s="190">
        <f>IF(N137="zákl. přenesená",J137,0)</f>
        <v>0</v>
      </c>
      <c r="BH137" s="190">
        <f>IF(N137="sníž. přenesená",J137,0)</f>
        <v>0</v>
      </c>
      <c r="BI137" s="190">
        <f>IF(N137="nulová",J137,0)</f>
        <v>0</v>
      </c>
      <c r="BJ137" s="19" t="s">
        <v>87</v>
      </c>
      <c r="BK137" s="190">
        <f>ROUND(I137*H137,2)</f>
        <v>0</v>
      </c>
      <c r="BL137" s="19" t="s">
        <v>235</v>
      </c>
      <c r="BM137" s="189" t="s">
        <v>4906</v>
      </c>
    </row>
    <row r="138" s="2" customFormat="1">
      <c r="A138" s="38"/>
      <c r="B138" s="39"/>
      <c r="C138" s="38"/>
      <c r="D138" s="191" t="s">
        <v>237</v>
      </c>
      <c r="E138" s="38"/>
      <c r="F138" s="192" t="s">
        <v>2244</v>
      </c>
      <c r="G138" s="38"/>
      <c r="H138" s="38"/>
      <c r="I138" s="193"/>
      <c r="J138" s="38"/>
      <c r="K138" s="38"/>
      <c r="L138" s="39"/>
      <c r="M138" s="194"/>
      <c r="N138" s="195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237</v>
      </c>
      <c r="AU138" s="19" t="s">
        <v>89</v>
      </c>
    </row>
    <row r="139" s="2" customFormat="1">
      <c r="A139" s="38"/>
      <c r="B139" s="39"/>
      <c r="C139" s="38"/>
      <c r="D139" s="199" t="s">
        <v>397</v>
      </c>
      <c r="E139" s="38"/>
      <c r="F139" s="200" t="s">
        <v>2245</v>
      </c>
      <c r="G139" s="38"/>
      <c r="H139" s="38"/>
      <c r="I139" s="193"/>
      <c r="J139" s="38"/>
      <c r="K139" s="38"/>
      <c r="L139" s="39"/>
      <c r="M139" s="194"/>
      <c r="N139" s="195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397</v>
      </c>
      <c r="AU139" s="19" t="s">
        <v>89</v>
      </c>
    </row>
    <row r="140" s="2" customFormat="1" ht="21.75" customHeight="1">
      <c r="A140" s="38"/>
      <c r="B140" s="177"/>
      <c r="C140" s="178" t="s">
        <v>235</v>
      </c>
      <c r="D140" s="178" t="s">
        <v>231</v>
      </c>
      <c r="E140" s="179" t="s">
        <v>2246</v>
      </c>
      <c r="F140" s="180" t="s">
        <v>2247</v>
      </c>
      <c r="G140" s="181" t="s">
        <v>748</v>
      </c>
      <c r="H140" s="182">
        <v>0.12</v>
      </c>
      <c r="I140" s="183"/>
      <c r="J140" s="184">
        <f>ROUND(I140*H140,2)</f>
        <v>0</v>
      </c>
      <c r="K140" s="180" t="s">
        <v>515</v>
      </c>
      <c r="L140" s="39"/>
      <c r="M140" s="185" t="s">
        <v>1</v>
      </c>
      <c r="N140" s="186" t="s">
        <v>44</v>
      </c>
      <c r="O140" s="77"/>
      <c r="P140" s="187">
        <f>O140*H140</f>
        <v>0</v>
      </c>
      <c r="Q140" s="187">
        <v>0</v>
      </c>
      <c r="R140" s="187">
        <f>Q140*H140</f>
        <v>0</v>
      </c>
      <c r="S140" s="187">
        <v>0</v>
      </c>
      <c r="T140" s="18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89" t="s">
        <v>235</v>
      </c>
      <c r="AT140" s="189" t="s">
        <v>231</v>
      </c>
      <c r="AU140" s="189" t="s">
        <v>89</v>
      </c>
      <c r="AY140" s="19" t="s">
        <v>230</v>
      </c>
      <c r="BE140" s="190">
        <f>IF(N140="základní",J140,0)</f>
        <v>0</v>
      </c>
      <c r="BF140" s="190">
        <f>IF(N140="snížená",J140,0)</f>
        <v>0</v>
      </c>
      <c r="BG140" s="190">
        <f>IF(N140="zákl. přenesená",J140,0)</f>
        <v>0</v>
      </c>
      <c r="BH140" s="190">
        <f>IF(N140="sníž. přenesená",J140,0)</f>
        <v>0</v>
      </c>
      <c r="BI140" s="190">
        <f>IF(N140="nulová",J140,0)</f>
        <v>0</v>
      </c>
      <c r="BJ140" s="19" t="s">
        <v>87</v>
      </c>
      <c r="BK140" s="190">
        <f>ROUND(I140*H140,2)</f>
        <v>0</v>
      </c>
      <c r="BL140" s="19" t="s">
        <v>235</v>
      </c>
      <c r="BM140" s="189" t="s">
        <v>4907</v>
      </c>
    </row>
    <row r="141" s="2" customFormat="1">
      <c r="A141" s="38"/>
      <c r="B141" s="39"/>
      <c r="C141" s="38"/>
      <c r="D141" s="191" t="s">
        <v>237</v>
      </c>
      <c r="E141" s="38"/>
      <c r="F141" s="192" t="s">
        <v>2249</v>
      </c>
      <c r="G141" s="38"/>
      <c r="H141" s="38"/>
      <c r="I141" s="193"/>
      <c r="J141" s="38"/>
      <c r="K141" s="38"/>
      <c r="L141" s="39"/>
      <c r="M141" s="194"/>
      <c r="N141" s="195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237</v>
      </c>
      <c r="AU141" s="19" t="s">
        <v>89</v>
      </c>
    </row>
    <row r="142" s="2" customFormat="1">
      <c r="A142" s="38"/>
      <c r="B142" s="39"/>
      <c r="C142" s="38"/>
      <c r="D142" s="199" t="s">
        <v>397</v>
      </c>
      <c r="E142" s="38"/>
      <c r="F142" s="200" t="s">
        <v>2250</v>
      </c>
      <c r="G142" s="38"/>
      <c r="H142" s="38"/>
      <c r="I142" s="193"/>
      <c r="J142" s="38"/>
      <c r="K142" s="38"/>
      <c r="L142" s="39"/>
      <c r="M142" s="194"/>
      <c r="N142" s="195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397</v>
      </c>
      <c r="AU142" s="19" t="s">
        <v>89</v>
      </c>
    </row>
    <row r="143" s="12" customFormat="1" ht="25.92" customHeight="1">
      <c r="A143" s="12"/>
      <c r="B143" s="166"/>
      <c r="C143" s="12"/>
      <c r="D143" s="167" t="s">
        <v>78</v>
      </c>
      <c r="E143" s="168" t="s">
        <v>745</v>
      </c>
      <c r="F143" s="168" t="s">
        <v>4637</v>
      </c>
      <c r="G143" s="12"/>
      <c r="H143" s="12"/>
      <c r="I143" s="169"/>
      <c r="J143" s="170">
        <f>BK143</f>
        <v>0</v>
      </c>
      <c r="K143" s="12"/>
      <c r="L143" s="166"/>
      <c r="M143" s="171"/>
      <c r="N143" s="172"/>
      <c r="O143" s="172"/>
      <c r="P143" s="173">
        <f>P144</f>
        <v>0</v>
      </c>
      <c r="Q143" s="172"/>
      <c r="R143" s="173">
        <f>R144</f>
        <v>0.52137410000000006</v>
      </c>
      <c r="S143" s="172"/>
      <c r="T143" s="174">
        <f>T144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7" t="s">
        <v>241</v>
      </c>
      <c r="AT143" s="175" t="s">
        <v>78</v>
      </c>
      <c r="AU143" s="175" t="s">
        <v>79</v>
      </c>
      <c r="AY143" s="167" t="s">
        <v>230</v>
      </c>
      <c r="BK143" s="176">
        <f>BK144</f>
        <v>0</v>
      </c>
    </row>
    <row r="144" s="12" customFormat="1" ht="22.8" customHeight="1">
      <c r="A144" s="12"/>
      <c r="B144" s="166"/>
      <c r="C144" s="12"/>
      <c r="D144" s="167" t="s">
        <v>78</v>
      </c>
      <c r="E144" s="197" t="s">
        <v>4908</v>
      </c>
      <c r="F144" s="197" t="s">
        <v>4909</v>
      </c>
      <c r="G144" s="12"/>
      <c r="H144" s="12"/>
      <c r="I144" s="169"/>
      <c r="J144" s="198">
        <f>BK144</f>
        <v>0</v>
      </c>
      <c r="K144" s="12"/>
      <c r="L144" s="166"/>
      <c r="M144" s="171"/>
      <c r="N144" s="172"/>
      <c r="O144" s="172"/>
      <c r="P144" s="173">
        <f>SUM(P145:P188)</f>
        <v>0</v>
      </c>
      <c r="Q144" s="172"/>
      <c r="R144" s="173">
        <f>SUM(R145:R188)</f>
        <v>0.52137410000000006</v>
      </c>
      <c r="S144" s="172"/>
      <c r="T144" s="174">
        <f>SUM(T145:T188)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167" t="s">
        <v>241</v>
      </c>
      <c r="AT144" s="175" t="s">
        <v>78</v>
      </c>
      <c r="AU144" s="175" t="s">
        <v>87</v>
      </c>
      <c r="AY144" s="167" t="s">
        <v>230</v>
      </c>
      <c r="BK144" s="176">
        <f>SUM(BK145:BK188)</f>
        <v>0</v>
      </c>
    </row>
    <row r="145" s="2" customFormat="1" ht="16.5" customHeight="1">
      <c r="A145" s="38"/>
      <c r="B145" s="177"/>
      <c r="C145" s="178" t="s">
        <v>248</v>
      </c>
      <c r="D145" s="178" t="s">
        <v>231</v>
      </c>
      <c r="E145" s="179" t="s">
        <v>4910</v>
      </c>
      <c r="F145" s="180" t="s">
        <v>4911</v>
      </c>
      <c r="G145" s="181" t="s">
        <v>543</v>
      </c>
      <c r="H145" s="182">
        <v>7</v>
      </c>
      <c r="I145" s="183"/>
      <c r="J145" s="184">
        <f>ROUND(I145*H145,2)</f>
        <v>0</v>
      </c>
      <c r="K145" s="180" t="s">
        <v>515</v>
      </c>
      <c r="L145" s="39"/>
      <c r="M145" s="185" t="s">
        <v>1</v>
      </c>
      <c r="N145" s="186" t="s">
        <v>44</v>
      </c>
      <c r="O145" s="77"/>
      <c r="P145" s="187">
        <f>O145*H145</f>
        <v>0</v>
      </c>
      <c r="Q145" s="187">
        <v>0</v>
      </c>
      <c r="R145" s="187">
        <f>Q145*H145</f>
        <v>0</v>
      </c>
      <c r="S145" s="187">
        <v>0</v>
      </c>
      <c r="T145" s="18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89" t="s">
        <v>970</v>
      </c>
      <c r="AT145" s="189" t="s">
        <v>231</v>
      </c>
      <c r="AU145" s="189" t="s">
        <v>89</v>
      </c>
      <c r="AY145" s="19" t="s">
        <v>230</v>
      </c>
      <c r="BE145" s="190">
        <f>IF(N145="základní",J145,0)</f>
        <v>0</v>
      </c>
      <c r="BF145" s="190">
        <f>IF(N145="snížená",J145,0)</f>
        <v>0</v>
      </c>
      <c r="BG145" s="190">
        <f>IF(N145="zákl. přenesená",J145,0)</f>
        <v>0</v>
      </c>
      <c r="BH145" s="190">
        <f>IF(N145="sníž. přenesená",J145,0)</f>
        <v>0</v>
      </c>
      <c r="BI145" s="190">
        <f>IF(N145="nulová",J145,0)</f>
        <v>0</v>
      </c>
      <c r="BJ145" s="19" t="s">
        <v>87</v>
      </c>
      <c r="BK145" s="190">
        <f>ROUND(I145*H145,2)</f>
        <v>0</v>
      </c>
      <c r="BL145" s="19" t="s">
        <v>970</v>
      </c>
      <c r="BM145" s="189" t="s">
        <v>4912</v>
      </c>
    </row>
    <row r="146" s="2" customFormat="1">
      <c r="A146" s="38"/>
      <c r="B146" s="39"/>
      <c r="C146" s="38"/>
      <c r="D146" s="191" t="s">
        <v>237</v>
      </c>
      <c r="E146" s="38"/>
      <c r="F146" s="192" t="s">
        <v>4913</v>
      </c>
      <c r="G146" s="38"/>
      <c r="H146" s="38"/>
      <c r="I146" s="193"/>
      <c r="J146" s="38"/>
      <c r="K146" s="38"/>
      <c r="L146" s="39"/>
      <c r="M146" s="194"/>
      <c r="N146" s="195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237</v>
      </c>
      <c r="AU146" s="19" t="s">
        <v>89</v>
      </c>
    </row>
    <row r="147" s="2" customFormat="1">
      <c r="A147" s="38"/>
      <c r="B147" s="39"/>
      <c r="C147" s="38"/>
      <c r="D147" s="199" t="s">
        <v>397</v>
      </c>
      <c r="E147" s="38"/>
      <c r="F147" s="200" t="s">
        <v>4914</v>
      </c>
      <c r="G147" s="38"/>
      <c r="H147" s="38"/>
      <c r="I147" s="193"/>
      <c r="J147" s="38"/>
      <c r="K147" s="38"/>
      <c r="L147" s="39"/>
      <c r="M147" s="194"/>
      <c r="N147" s="195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397</v>
      </c>
      <c r="AU147" s="19" t="s">
        <v>89</v>
      </c>
    </row>
    <row r="148" s="2" customFormat="1" ht="16.5" customHeight="1">
      <c r="A148" s="38"/>
      <c r="B148" s="177"/>
      <c r="C148" s="236" t="s">
        <v>252</v>
      </c>
      <c r="D148" s="236" t="s">
        <v>745</v>
      </c>
      <c r="E148" s="237" t="s">
        <v>4915</v>
      </c>
      <c r="F148" s="238" t="s">
        <v>4916</v>
      </c>
      <c r="G148" s="239" t="s">
        <v>543</v>
      </c>
      <c r="H148" s="240">
        <v>7</v>
      </c>
      <c r="I148" s="241"/>
      <c r="J148" s="242">
        <f>ROUND(I148*H148,2)</f>
        <v>0</v>
      </c>
      <c r="K148" s="238" t="s">
        <v>1</v>
      </c>
      <c r="L148" s="243"/>
      <c r="M148" s="244" t="s">
        <v>1</v>
      </c>
      <c r="N148" s="245" t="s">
        <v>44</v>
      </c>
      <c r="O148" s="77"/>
      <c r="P148" s="187">
        <f>O148*H148</f>
        <v>0</v>
      </c>
      <c r="Q148" s="187">
        <v>0</v>
      </c>
      <c r="R148" s="187">
        <f>Q148*H148</f>
        <v>0</v>
      </c>
      <c r="S148" s="187">
        <v>0</v>
      </c>
      <c r="T148" s="18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89" t="s">
        <v>4646</v>
      </c>
      <c r="AT148" s="189" t="s">
        <v>745</v>
      </c>
      <c r="AU148" s="189" t="s">
        <v>89</v>
      </c>
      <c r="AY148" s="19" t="s">
        <v>230</v>
      </c>
      <c r="BE148" s="190">
        <f>IF(N148="základní",J148,0)</f>
        <v>0</v>
      </c>
      <c r="BF148" s="190">
        <f>IF(N148="snížená",J148,0)</f>
        <v>0</v>
      </c>
      <c r="BG148" s="190">
        <f>IF(N148="zákl. přenesená",J148,0)</f>
        <v>0</v>
      </c>
      <c r="BH148" s="190">
        <f>IF(N148="sníž. přenesená",J148,0)</f>
        <v>0</v>
      </c>
      <c r="BI148" s="190">
        <f>IF(N148="nulová",J148,0)</f>
        <v>0</v>
      </c>
      <c r="BJ148" s="19" t="s">
        <v>87</v>
      </c>
      <c r="BK148" s="190">
        <f>ROUND(I148*H148,2)</f>
        <v>0</v>
      </c>
      <c r="BL148" s="19" t="s">
        <v>970</v>
      </c>
      <c r="BM148" s="189" t="s">
        <v>4917</v>
      </c>
    </row>
    <row r="149" s="2" customFormat="1">
      <c r="A149" s="38"/>
      <c r="B149" s="39"/>
      <c r="C149" s="38"/>
      <c r="D149" s="191" t="s">
        <v>237</v>
      </c>
      <c r="E149" s="38"/>
      <c r="F149" s="192" t="s">
        <v>4916</v>
      </c>
      <c r="G149" s="38"/>
      <c r="H149" s="38"/>
      <c r="I149" s="193"/>
      <c r="J149" s="38"/>
      <c r="K149" s="38"/>
      <c r="L149" s="39"/>
      <c r="M149" s="194"/>
      <c r="N149" s="195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237</v>
      </c>
      <c r="AU149" s="19" t="s">
        <v>89</v>
      </c>
    </row>
    <row r="150" s="2" customFormat="1" ht="16.5" customHeight="1">
      <c r="A150" s="38"/>
      <c r="B150" s="177"/>
      <c r="C150" s="178" t="s">
        <v>256</v>
      </c>
      <c r="D150" s="178" t="s">
        <v>231</v>
      </c>
      <c r="E150" s="179" t="s">
        <v>4918</v>
      </c>
      <c r="F150" s="180" t="s">
        <v>4919</v>
      </c>
      <c r="G150" s="181" t="s">
        <v>543</v>
      </c>
      <c r="H150" s="182">
        <v>7</v>
      </c>
      <c r="I150" s="183"/>
      <c r="J150" s="184">
        <f>ROUND(I150*H150,2)</f>
        <v>0</v>
      </c>
      <c r="K150" s="180" t="s">
        <v>515</v>
      </c>
      <c r="L150" s="39"/>
      <c r="M150" s="185" t="s">
        <v>1</v>
      </c>
      <c r="N150" s="186" t="s">
        <v>44</v>
      </c>
      <c r="O150" s="77"/>
      <c r="P150" s="187">
        <f>O150*H150</f>
        <v>0</v>
      </c>
      <c r="Q150" s="187">
        <v>0</v>
      </c>
      <c r="R150" s="187">
        <f>Q150*H150</f>
        <v>0</v>
      </c>
      <c r="S150" s="187">
        <v>0</v>
      </c>
      <c r="T150" s="18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89" t="s">
        <v>970</v>
      </c>
      <c r="AT150" s="189" t="s">
        <v>231</v>
      </c>
      <c r="AU150" s="189" t="s">
        <v>89</v>
      </c>
      <c r="AY150" s="19" t="s">
        <v>230</v>
      </c>
      <c r="BE150" s="190">
        <f>IF(N150="základní",J150,0)</f>
        <v>0</v>
      </c>
      <c r="BF150" s="190">
        <f>IF(N150="snížená",J150,0)</f>
        <v>0</v>
      </c>
      <c r="BG150" s="190">
        <f>IF(N150="zákl. přenesená",J150,0)</f>
        <v>0</v>
      </c>
      <c r="BH150" s="190">
        <f>IF(N150="sníž. přenesená",J150,0)</f>
        <v>0</v>
      </c>
      <c r="BI150" s="190">
        <f>IF(N150="nulová",J150,0)</f>
        <v>0</v>
      </c>
      <c r="BJ150" s="19" t="s">
        <v>87</v>
      </c>
      <c r="BK150" s="190">
        <f>ROUND(I150*H150,2)</f>
        <v>0</v>
      </c>
      <c r="BL150" s="19" t="s">
        <v>970</v>
      </c>
      <c r="BM150" s="189" t="s">
        <v>4920</v>
      </c>
    </row>
    <row r="151" s="2" customFormat="1">
      <c r="A151" s="38"/>
      <c r="B151" s="39"/>
      <c r="C151" s="38"/>
      <c r="D151" s="191" t="s">
        <v>237</v>
      </c>
      <c r="E151" s="38"/>
      <c r="F151" s="192" t="s">
        <v>4921</v>
      </c>
      <c r="G151" s="38"/>
      <c r="H151" s="38"/>
      <c r="I151" s="193"/>
      <c r="J151" s="38"/>
      <c r="K151" s="38"/>
      <c r="L151" s="39"/>
      <c r="M151" s="194"/>
      <c r="N151" s="195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237</v>
      </c>
      <c r="AU151" s="19" t="s">
        <v>89</v>
      </c>
    </row>
    <row r="152" s="2" customFormat="1">
      <c r="A152" s="38"/>
      <c r="B152" s="39"/>
      <c r="C152" s="38"/>
      <c r="D152" s="199" t="s">
        <v>397</v>
      </c>
      <c r="E152" s="38"/>
      <c r="F152" s="200" t="s">
        <v>4922</v>
      </c>
      <c r="G152" s="38"/>
      <c r="H152" s="38"/>
      <c r="I152" s="193"/>
      <c r="J152" s="38"/>
      <c r="K152" s="38"/>
      <c r="L152" s="39"/>
      <c r="M152" s="194"/>
      <c r="N152" s="195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397</v>
      </c>
      <c r="AU152" s="19" t="s">
        <v>89</v>
      </c>
    </row>
    <row r="153" s="2" customFormat="1" ht="21.75" customHeight="1">
      <c r="A153" s="38"/>
      <c r="B153" s="177"/>
      <c r="C153" s="178" t="s">
        <v>260</v>
      </c>
      <c r="D153" s="178" t="s">
        <v>231</v>
      </c>
      <c r="E153" s="179" t="s">
        <v>4923</v>
      </c>
      <c r="F153" s="180" t="s">
        <v>4924</v>
      </c>
      <c r="G153" s="181" t="s">
        <v>458</v>
      </c>
      <c r="H153" s="182">
        <v>7</v>
      </c>
      <c r="I153" s="183"/>
      <c r="J153" s="184">
        <f>ROUND(I153*H153,2)</f>
        <v>0</v>
      </c>
      <c r="K153" s="180" t="s">
        <v>515</v>
      </c>
      <c r="L153" s="39"/>
      <c r="M153" s="185" t="s">
        <v>1</v>
      </c>
      <c r="N153" s="186" t="s">
        <v>44</v>
      </c>
      <c r="O153" s="77"/>
      <c r="P153" s="187">
        <f>O153*H153</f>
        <v>0</v>
      </c>
      <c r="Q153" s="187">
        <v>0</v>
      </c>
      <c r="R153" s="187">
        <f>Q153*H153</f>
        <v>0</v>
      </c>
      <c r="S153" s="187">
        <v>0</v>
      </c>
      <c r="T153" s="18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89" t="s">
        <v>970</v>
      </c>
      <c r="AT153" s="189" t="s">
        <v>231</v>
      </c>
      <c r="AU153" s="189" t="s">
        <v>89</v>
      </c>
      <c r="AY153" s="19" t="s">
        <v>230</v>
      </c>
      <c r="BE153" s="190">
        <f>IF(N153="základní",J153,0)</f>
        <v>0</v>
      </c>
      <c r="BF153" s="190">
        <f>IF(N153="snížená",J153,0)</f>
        <v>0</v>
      </c>
      <c r="BG153" s="190">
        <f>IF(N153="zákl. přenesená",J153,0)</f>
        <v>0</v>
      </c>
      <c r="BH153" s="190">
        <f>IF(N153="sníž. přenesená",J153,0)</f>
        <v>0</v>
      </c>
      <c r="BI153" s="190">
        <f>IF(N153="nulová",J153,0)</f>
        <v>0</v>
      </c>
      <c r="BJ153" s="19" t="s">
        <v>87</v>
      </c>
      <c r="BK153" s="190">
        <f>ROUND(I153*H153,2)</f>
        <v>0</v>
      </c>
      <c r="BL153" s="19" t="s">
        <v>970</v>
      </c>
      <c r="BM153" s="189" t="s">
        <v>4925</v>
      </c>
    </row>
    <row r="154" s="2" customFormat="1">
      <c r="A154" s="38"/>
      <c r="B154" s="39"/>
      <c r="C154" s="38"/>
      <c r="D154" s="191" t="s">
        <v>237</v>
      </c>
      <c r="E154" s="38"/>
      <c r="F154" s="192" t="s">
        <v>4926</v>
      </c>
      <c r="G154" s="38"/>
      <c r="H154" s="38"/>
      <c r="I154" s="193"/>
      <c r="J154" s="38"/>
      <c r="K154" s="38"/>
      <c r="L154" s="39"/>
      <c r="M154" s="194"/>
      <c r="N154" s="195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237</v>
      </c>
      <c r="AU154" s="19" t="s">
        <v>89</v>
      </c>
    </row>
    <row r="155" s="2" customFormat="1">
      <c r="A155" s="38"/>
      <c r="B155" s="39"/>
      <c r="C155" s="38"/>
      <c r="D155" s="199" t="s">
        <v>397</v>
      </c>
      <c r="E155" s="38"/>
      <c r="F155" s="200" t="s">
        <v>4927</v>
      </c>
      <c r="G155" s="38"/>
      <c r="H155" s="38"/>
      <c r="I155" s="193"/>
      <c r="J155" s="38"/>
      <c r="K155" s="38"/>
      <c r="L155" s="39"/>
      <c r="M155" s="194"/>
      <c r="N155" s="195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397</v>
      </c>
      <c r="AU155" s="19" t="s">
        <v>89</v>
      </c>
    </row>
    <row r="156" s="2" customFormat="1" ht="16.5" customHeight="1">
      <c r="A156" s="38"/>
      <c r="B156" s="177"/>
      <c r="C156" s="236" t="s">
        <v>264</v>
      </c>
      <c r="D156" s="236" t="s">
        <v>745</v>
      </c>
      <c r="E156" s="237" t="s">
        <v>4928</v>
      </c>
      <c r="F156" s="238" t="s">
        <v>4929</v>
      </c>
      <c r="G156" s="239" t="s">
        <v>458</v>
      </c>
      <c r="H156" s="240">
        <v>7</v>
      </c>
      <c r="I156" s="241"/>
      <c r="J156" s="242">
        <f>ROUND(I156*H156,2)</f>
        <v>0</v>
      </c>
      <c r="K156" s="238" t="s">
        <v>515</v>
      </c>
      <c r="L156" s="243"/>
      <c r="M156" s="244" t="s">
        <v>1</v>
      </c>
      <c r="N156" s="245" t="s">
        <v>44</v>
      </c>
      <c r="O156" s="77"/>
      <c r="P156" s="187">
        <f>O156*H156</f>
        <v>0</v>
      </c>
      <c r="Q156" s="187">
        <v>3.0000000000000001E-05</v>
      </c>
      <c r="R156" s="187">
        <f>Q156*H156</f>
        <v>0.00021000000000000001</v>
      </c>
      <c r="S156" s="187">
        <v>0</v>
      </c>
      <c r="T156" s="18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89" t="s">
        <v>4602</v>
      </c>
      <c r="AT156" s="189" t="s">
        <v>745</v>
      </c>
      <c r="AU156" s="189" t="s">
        <v>89</v>
      </c>
      <c r="AY156" s="19" t="s">
        <v>230</v>
      </c>
      <c r="BE156" s="190">
        <f>IF(N156="základní",J156,0)</f>
        <v>0</v>
      </c>
      <c r="BF156" s="190">
        <f>IF(N156="snížená",J156,0)</f>
        <v>0</v>
      </c>
      <c r="BG156" s="190">
        <f>IF(N156="zákl. přenesená",J156,0)</f>
        <v>0</v>
      </c>
      <c r="BH156" s="190">
        <f>IF(N156="sníž. přenesená",J156,0)</f>
        <v>0</v>
      </c>
      <c r="BI156" s="190">
        <f>IF(N156="nulová",J156,0)</f>
        <v>0</v>
      </c>
      <c r="BJ156" s="19" t="s">
        <v>87</v>
      </c>
      <c r="BK156" s="190">
        <f>ROUND(I156*H156,2)</f>
        <v>0</v>
      </c>
      <c r="BL156" s="19" t="s">
        <v>4602</v>
      </c>
      <c r="BM156" s="189" t="s">
        <v>4930</v>
      </c>
    </row>
    <row r="157" s="2" customFormat="1">
      <c r="A157" s="38"/>
      <c r="B157" s="39"/>
      <c r="C157" s="38"/>
      <c r="D157" s="191" t="s">
        <v>237</v>
      </c>
      <c r="E157" s="38"/>
      <c r="F157" s="192" t="s">
        <v>4929</v>
      </c>
      <c r="G157" s="38"/>
      <c r="H157" s="38"/>
      <c r="I157" s="193"/>
      <c r="J157" s="38"/>
      <c r="K157" s="38"/>
      <c r="L157" s="39"/>
      <c r="M157" s="194"/>
      <c r="N157" s="195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237</v>
      </c>
      <c r="AU157" s="19" t="s">
        <v>89</v>
      </c>
    </row>
    <row r="158" s="2" customFormat="1" ht="16.5" customHeight="1">
      <c r="A158" s="38"/>
      <c r="B158" s="177"/>
      <c r="C158" s="178" t="s">
        <v>268</v>
      </c>
      <c r="D158" s="178" t="s">
        <v>231</v>
      </c>
      <c r="E158" s="179" t="s">
        <v>4931</v>
      </c>
      <c r="F158" s="180" t="s">
        <v>4932</v>
      </c>
      <c r="G158" s="181" t="s">
        <v>458</v>
      </c>
      <c r="H158" s="182">
        <v>2</v>
      </c>
      <c r="I158" s="183"/>
      <c r="J158" s="184">
        <f>ROUND(I158*H158,2)</f>
        <v>0</v>
      </c>
      <c r="K158" s="180" t="s">
        <v>515</v>
      </c>
      <c r="L158" s="39"/>
      <c r="M158" s="185" t="s">
        <v>1</v>
      </c>
      <c r="N158" s="186" t="s">
        <v>44</v>
      </c>
      <c r="O158" s="77"/>
      <c r="P158" s="187">
        <f>O158*H158</f>
        <v>0</v>
      </c>
      <c r="Q158" s="187">
        <v>0</v>
      </c>
      <c r="R158" s="187">
        <f>Q158*H158</f>
        <v>0</v>
      </c>
      <c r="S158" s="187">
        <v>0</v>
      </c>
      <c r="T158" s="18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89" t="s">
        <v>970</v>
      </c>
      <c r="AT158" s="189" t="s">
        <v>231</v>
      </c>
      <c r="AU158" s="189" t="s">
        <v>89</v>
      </c>
      <c r="AY158" s="19" t="s">
        <v>230</v>
      </c>
      <c r="BE158" s="190">
        <f>IF(N158="základní",J158,0)</f>
        <v>0</v>
      </c>
      <c r="BF158" s="190">
        <f>IF(N158="snížená",J158,0)</f>
        <v>0</v>
      </c>
      <c r="BG158" s="190">
        <f>IF(N158="zákl. přenesená",J158,0)</f>
        <v>0</v>
      </c>
      <c r="BH158" s="190">
        <f>IF(N158="sníž. přenesená",J158,0)</f>
        <v>0</v>
      </c>
      <c r="BI158" s="190">
        <f>IF(N158="nulová",J158,0)</f>
        <v>0</v>
      </c>
      <c r="BJ158" s="19" t="s">
        <v>87</v>
      </c>
      <c r="BK158" s="190">
        <f>ROUND(I158*H158,2)</f>
        <v>0</v>
      </c>
      <c r="BL158" s="19" t="s">
        <v>970</v>
      </c>
      <c r="BM158" s="189" t="s">
        <v>4933</v>
      </c>
    </row>
    <row r="159" s="2" customFormat="1">
      <c r="A159" s="38"/>
      <c r="B159" s="39"/>
      <c r="C159" s="38"/>
      <c r="D159" s="191" t="s">
        <v>237</v>
      </c>
      <c r="E159" s="38"/>
      <c r="F159" s="192" t="s">
        <v>4934</v>
      </c>
      <c r="G159" s="38"/>
      <c r="H159" s="38"/>
      <c r="I159" s="193"/>
      <c r="J159" s="38"/>
      <c r="K159" s="38"/>
      <c r="L159" s="39"/>
      <c r="M159" s="194"/>
      <c r="N159" s="195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237</v>
      </c>
      <c r="AU159" s="19" t="s">
        <v>89</v>
      </c>
    </row>
    <row r="160" s="2" customFormat="1">
      <c r="A160" s="38"/>
      <c r="B160" s="39"/>
      <c r="C160" s="38"/>
      <c r="D160" s="199" t="s">
        <v>397</v>
      </c>
      <c r="E160" s="38"/>
      <c r="F160" s="200" t="s">
        <v>4935</v>
      </c>
      <c r="G160" s="38"/>
      <c r="H160" s="38"/>
      <c r="I160" s="193"/>
      <c r="J160" s="38"/>
      <c r="K160" s="38"/>
      <c r="L160" s="39"/>
      <c r="M160" s="194"/>
      <c r="N160" s="195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397</v>
      </c>
      <c r="AU160" s="19" t="s">
        <v>89</v>
      </c>
    </row>
    <row r="161" s="2" customFormat="1" ht="16.5" customHeight="1">
      <c r="A161" s="38"/>
      <c r="B161" s="177"/>
      <c r="C161" s="236" t="s">
        <v>272</v>
      </c>
      <c r="D161" s="236" t="s">
        <v>745</v>
      </c>
      <c r="E161" s="237" t="s">
        <v>4936</v>
      </c>
      <c r="F161" s="238" t="s">
        <v>4937</v>
      </c>
      <c r="G161" s="239" t="s">
        <v>458</v>
      </c>
      <c r="H161" s="240">
        <v>2</v>
      </c>
      <c r="I161" s="241"/>
      <c r="J161" s="242">
        <f>ROUND(I161*H161,2)</f>
        <v>0</v>
      </c>
      <c r="K161" s="238" t="s">
        <v>515</v>
      </c>
      <c r="L161" s="243"/>
      <c r="M161" s="244" t="s">
        <v>1</v>
      </c>
      <c r="N161" s="245" t="s">
        <v>44</v>
      </c>
      <c r="O161" s="77"/>
      <c r="P161" s="187">
        <f>O161*H161</f>
        <v>0</v>
      </c>
      <c r="Q161" s="187">
        <v>0.00050000000000000001</v>
      </c>
      <c r="R161" s="187">
        <f>Q161*H161</f>
        <v>0.001</v>
      </c>
      <c r="S161" s="187">
        <v>0</v>
      </c>
      <c r="T161" s="18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89" t="s">
        <v>4602</v>
      </c>
      <c r="AT161" s="189" t="s">
        <v>745</v>
      </c>
      <c r="AU161" s="189" t="s">
        <v>89</v>
      </c>
      <c r="AY161" s="19" t="s">
        <v>230</v>
      </c>
      <c r="BE161" s="190">
        <f>IF(N161="základní",J161,0)</f>
        <v>0</v>
      </c>
      <c r="BF161" s="190">
        <f>IF(N161="snížená",J161,0)</f>
        <v>0</v>
      </c>
      <c r="BG161" s="190">
        <f>IF(N161="zákl. přenesená",J161,0)</f>
        <v>0</v>
      </c>
      <c r="BH161" s="190">
        <f>IF(N161="sníž. přenesená",J161,0)</f>
        <v>0</v>
      </c>
      <c r="BI161" s="190">
        <f>IF(N161="nulová",J161,0)</f>
        <v>0</v>
      </c>
      <c r="BJ161" s="19" t="s">
        <v>87</v>
      </c>
      <c r="BK161" s="190">
        <f>ROUND(I161*H161,2)</f>
        <v>0</v>
      </c>
      <c r="BL161" s="19" t="s">
        <v>4602</v>
      </c>
      <c r="BM161" s="189" t="s">
        <v>4938</v>
      </c>
    </row>
    <row r="162" s="2" customFormat="1">
      <c r="A162" s="38"/>
      <c r="B162" s="39"/>
      <c r="C162" s="38"/>
      <c r="D162" s="191" t="s">
        <v>237</v>
      </c>
      <c r="E162" s="38"/>
      <c r="F162" s="192" t="s">
        <v>4937</v>
      </c>
      <c r="G162" s="38"/>
      <c r="H162" s="38"/>
      <c r="I162" s="193"/>
      <c r="J162" s="38"/>
      <c r="K162" s="38"/>
      <c r="L162" s="39"/>
      <c r="M162" s="194"/>
      <c r="N162" s="195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237</v>
      </c>
      <c r="AU162" s="19" t="s">
        <v>89</v>
      </c>
    </row>
    <row r="163" s="2" customFormat="1" ht="21.75" customHeight="1">
      <c r="A163" s="38"/>
      <c r="B163" s="177"/>
      <c r="C163" s="178" t="s">
        <v>8</v>
      </c>
      <c r="D163" s="178" t="s">
        <v>231</v>
      </c>
      <c r="E163" s="179" t="s">
        <v>4939</v>
      </c>
      <c r="F163" s="180" t="s">
        <v>4940</v>
      </c>
      <c r="G163" s="181" t="s">
        <v>543</v>
      </c>
      <c r="H163" s="182">
        <v>455.69999999999999</v>
      </c>
      <c r="I163" s="183"/>
      <c r="J163" s="184">
        <f>ROUND(I163*H163,2)</f>
        <v>0</v>
      </c>
      <c r="K163" s="180" t="s">
        <v>515</v>
      </c>
      <c r="L163" s="39"/>
      <c r="M163" s="185" t="s">
        <v>1</v>
      </c>
      <c r="N163" s="186" t="s">
        <v>44</v>
      </c>
      <c r="O163" s="77"/>
      <c r="P163" s="187">
        <f>O163*H163</f>
        <v>0</v>
      </c>
      <c r="Q163" s="187">
        <v>0</v>
      </c>
      <c r="R163" s="187">
        <f>Q163*H163</f>
        <v>0</v>
      </c>
      <c r="S163" s="187">
        <v>0</v>
      </c>
      <c r="T163" s="18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89" t="s">
        <v>970</v>
      </c>
      <c r="AT163" s="189" t="s">
        <v>231</v>
      </c>
      <c r="AU163" s="189" t="s">
        <v>89</v>
      </c>
      <c r="AY163" s="19" t="s">
        <v>230</v>
      </c>
      <c r="BE163" s="190">
        <f>IF(N163="základní",J163,0)</f>
        <v>0</v>
      </c>
      <c r="BF163" s="190">
        <f>IF(N163="snížená",J163,0)</f>
        <v>0</v>
      </c>
      <c r="BG163" s="190">
        <f>IF(N163="zákl. přenesená",J163,0)</f>
        <v>0</v>
      </c>
      <c r="BH163" s="190">
        <f>IF(N163="sníž. přenesená",J163,0)</f>
        <v>0</v>
      </c>
      <c r="BI163" s="190">
        <f>IF(N163="nulová",J163,0)</f>
        <v>0</v>
      </c>
      <c r="BJ163" s="19" t="s">
        <v>87</v>
      </c>
      <c r="BK163" s="190">
        <f>ROUND(I163*H163,2)</f>
        <v>0</v>
      </c>
      <c r="BL163" s="19" t="s">
        <v>970</v>
      </c>
      <c r="BM163" s="189" t="s">
        <v>4941</v>
      </c>
    </row>
    <row r="164" s="2" customFormat="1">
      <c r="A164" s="38"/>
      <c r="B164" s="39"/>
      <c r="C164" s="38"/>
      <c r="D164" s="191" t="s">
        <v>237</v>
      </c>
      <c r="E164" s="38"/>
      <c r="F164" s="192" t="s">
        <v>4942</v>
      </c>
      <c r="G164" s="38"/>
      <c r="H164" s="38"/>
      <c r="I164" s="193"/>
      <c r="J164" s="38"/>
      <c r="K164" s="38"/>
      <c r="L164" s="39"/>
      <c r="M164" s="194"/>
      <c r="N164" s="195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237</v>
      </c>
      <c r="AU164" s="19" t="s">
        <v>89</v>
      </c>
    </row>
    <row r="165" s="2" customFormat="1">
      <c r="A165" s="38"/>
      <c r="B165" s="39"/>
      <c r="C165" s="38"/>
      <c r="D165" s="199" t="s">
        <v>397</v>
      </c>
      <c r="E165" s="38"/>
      <c r="F165" s="200" t="s">
        <v>4943</v>
      </c>
      <c r="G165" s="38"/>
      <c r="H165" s="38"/>
      <c r="I165" s="193"/>
      <c r="J165" s="38"/>
      <c r="K165" s="38"/>
      <c r="L165" s="39"/>
      <c r="M165" s="194"/>
      <c r="N165" s="195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397</v>
      </c>
      <c r="AU165" s="19" t="s">
        <v>89</v>
      </c>
    </row>
    <row r="166" s="13" customFormat="1">
      <c r="A166" s="13"/>
      <c r="B166" s="205"/>
      <c r="C166" s="13"/>
      <c r="D166" s="191" t="s">
        <v>519</v>
      </c>
      <c r="E166" s="206" t="s">
        <v>1</v>
      </c>
      <c r="F166" s="207" t="s">
        <v>4904</v>
      </c>
      <c r="G166" s="13"/>
      <c r="H166" s="208">
        <v>455.69999999999999</v>
      </c>
      <c r="I166" s="209"/>
      <c r="J166" s="13"/>
      <c r="K166" s="13"/>
      <c r="L166" s="205"/>
      <c r="M166" s="210"/>
      <c r="N166" s="211"/>
      <c r="O166" s="211"/>
      <c r="P166" s="211"/>
      <c r="Q166" s="211"/>
      <c r="R166" s="211"/>
      <c r="S166" s="211"/>
      <c r="T166" s="21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06" t="s">
        <v>519</v>
      </c>
      <c r="AU166" s="206" t="s">
        <v>89</v>
      </c>
      <c r="AV166" s="13" t="s">
        <v>89</v>
      </c>
      <c r="AW166" s="13" t="s">
        <v>35</v>
      </c>
      <c r="AX166" s="13" t="s">
        <v>79</v>
      </c>
      <c r="AY166" s="206" t="s">
        <v>230</v>
      </c>
    </row>
    <row r="167" s="14" customFormat="1">
      <c r="A167" s="14"/>
      <c r="B167" s="213"/>
      <c r="C167" s="14"/>
      <c r="D167" s="191" t="s">
        <v>519</v>
      </c>
      <c r="E167" s="214" t="s">
        <v>1</v>
      </c>
      <c r="F167" s="215" t="s">
        <v>534</v>
      </c>
      <c r="G167" s="14"/>
      <c r="H167" s="216">
        <v>455.69999999999999</v>
      </c>
      <c r="I167" s="217"/>
      <c r="J167" s="14"/>
      <c r="K167" s="14"/>
      <c r="L167" s="213"/>
      <c r="M167" s="218"/>
      <c r="N167" s="219"/>
      <c r="O167" s="219"/>
      <c r="P167" s="219"/>
      <c r="Q167" s="219"/>
      <c r="R167" s="219"/>
      <c r="S167" s="219"/>
      <c r="T167" s="220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14" t="s">
        <v>519</v>
      </c>
      <c r="AU167" s="214" t="s">
        <v>89</v>
      </c>
      <c r="AV167" s="14" t="s">
        <v>235</v>
      </c>
      <c r="AW167" s="14" t="s">
        <v>35</v>
      </c>
      <c r="AX167" s="14" t="s">
        <v>87</v>
      </c>
      <c r="AY167" s="214" t="s">
        <v>230</v>
      </c>
    </row>
    <row r="168" s="2" customFormat="1" ht="16.5" customHeight="1">
      <c r="A168" s="38"/>
      <c r="B168" s="177"/>
      <c r="C168" s="236" t="s">
        <v>281</v>
      </c>
      <c r="D168" s="236" t="s">
        <v>745</v>
      </c>
      <c r="E168" s="237" t="s">
        <v>4944</v>
      </c>
      <c r="F168" s="238" t="s">
        <v>4945</v>
      </c>
      <c r="G168" s="239" t="s">
        <v>543</v>
      </c>
      <c r="H168" s="240">
        <v>478.48500000000001</v>
      </c>
      <c r="I168" s="241"/>
      <c r="J168" s="242">
        <f>ROUND(I168*H168,2)</f>
        <v>0</v>
      </c>
      <c r="K168" s="238" t="s">
        <v>1</v>
      </c>
      <c r="L168" s="243"/>
      <c r="M168" s="244" t="s">
        <v>1</v>
      </c>
      <c r="N168" s="245" t="s">
        <v>44</v>
      </c>
      <c r="O168" s="77"/>
      <c r="P168" s="187">
        <f>O168*H168</f>
        <v>0</v>
      </c>
      <c r="Q168" s="187">
        <v>0.00106</v>
      </c>
      <c r="R168" s="187">
        <f>Q168*H168</f>
        <v>0.50719409999999998</v>
      </c>
      <c r="S168" s="187">
        <v>0</v>
      </c>
      <c r="T168" s="18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89" t="s">
        <v>4646</v>
      </c>
      <c r="AT168" s="189" t="s">
        <v>745</v>
      </c>
      <c r="AU168" s="189" t="s">
        <v>89</v>
      </c>
      <c r="AY168" s="19" t="s">
        <v>230</v>
      </c>
      <c r="BE168" s="190">
        <f>IF(N168="základní",J168,0)</f>
        <v>0</v>
      </c>
      <c r="BF168" s="190">
        <f>IF(N168="snížená",J168,0)</f>
        <v>0</v>
      </c>
      <c r="BG168" s="190">
        <f>IF(N168="zákl. přenesená",J168,0)</f>
        <v>0</v>
      </c>
      <c r="BH168" s="190">
        <f>IF(N168="sníž. přenesená",J168,0)</f>
        <v>0</v>
      </c>
      <c r="BI168" s="190">
        <f>IF(N168="nulová",J168,0)</f>
        <v>0</v>
      </c>
      <c r="BJ168" s="19" t="s">
        <v>87</v>
      </c>
      <c r="BK168" s="190">
        <f>ROUND(I168*H168,2)</f>
        <v>0</v>
      </c>
      <c r="BL168" s="19" t="s">
        <v>970</v>
      </c>
      <c r="BM168" s="189" t="s">
        <v>4946</v>
      </c>
    </row>
    <row r="169" s="2" customFormat="1">
      <c r="A169" s="38"/>
      <c r="B169" s="39"/>
      <c r="C169" s="38"/>
      <c r="D169" s="191" t="s">
        <v>237</v>
      </c>
      <c r="E169" s="38"/>
      <c r="F169" s="192" t="s">
        <v>4945</v>
      </c>
      <c r="G169" s="38"/>
      <c r="H169" s="38"/>
      <c r="I169" s="193"/>
      <c r="J169" s="38"/>
      <c r="K169" s="38"/>
      <c r="L169" s="39"/>
      <c r="M169" s="194"/>
      <c r="N169" s="195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237</v>
      </c>
      <c r="AU169" s="19" t="s">
        <v>89</v>
      </c>
    </row>
    <row r="170" s="13" customFormat="1">
      <c r="A170" s="13"/>
      <c r="B170" s="205"/>
      <c r="C170" s="13"/>
      <c r="D170" s="191" t="s">
        <v>519</v>
      </c>
      <c r="E170" s="13"/>
      <c r="F170" s="207" t="s">
        <v>4947</v>
      </c>
      <c r="G170" s="13"/>
      <c r="H170" s="208">
        <v>478.48500000000001</v>
      </c>
      <c r="I170" s="209"/>
      <c r="J170" s="13"/>
      <c r="K170" s="13"/>
      <c r="L170" s="205"/>
      <c r="M170" s="210"/>
      <c r="N170" s="211"/>
      <c r="O170" s="211"/>
      <c r="P170" s="211"/>
      <c r="Q170" s="211"/>
      <c r="R170" s="211"/>
      <c r="S170" s="211"/>
      <c r="T170" s="21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06" t="s">
        <v>519</v>
      </c>
      <c r="AU170" s="206" t="s">
        <v>89</v>
      </c>
      <c r="AV170" s="13" t="s">
        <v>89</v>
      </c>
      <c r="AW170" s="13" t="s">
        <v>3</v>
      </c>
      <c r="AX170" s="13" t="s">
        <v>87</v>
      </c>
      <c r="AY170" s="206" t="s">
        <v>230</v>
      </c>
    </row>
    <row r="171" s="2" customFormat="1" ht="21.75" customHeight="1">
      <c r="A171" s="38"/>
      <c r="B171" s="177"/>
      <c r="C171" s="178" t="s">
        <v>285</v>
      </c>
      <c r="D171" s="178" t="s">
        <v>231</v>
      </c>
      <c r="E171" s="179" t="s">
        <v>4948</v>
      </c>
      <c r="F171" s="180" t="s">
        <v>4949</v>
      </c>
      <c r="G171" s="181" t="s">
        <v>458</v>
      </c>
      <c r="H171" s="182">
        <v>53</v>
      </c>
      <c r="I171" s="183"/>
      <c r="J171" s="184">
        <f>ROUND(I171*H171,2)</f>
        <v>0</v>
      </c>
      <c r="K171" s="180" t="s">
        <v>515</v>
      </c>
      <c r="L171" s="39"/>
      <c r="M171" s="185" t="s">
        <v>1</v>
      </c>
      <c r="N171" s="186" t="s">
        <v>44</v>
      </c>
      <c r="O171" s="77"/>
      <c r="P171" s="187">
        <f>O171*H171</f>
        <v>0</v>
      </c>
      <c r="Q171" s="187">
        <v>0</v>
      </c>
      <c r="R171" s="187">
        <f>Q171*H171</f>
        <v>0</v>
      </c>
      <c r="S171" s="187">
        <v>0</v>
      </c>
      <c r="T171" s="18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9" t="s">
        <v>970</v>
      </c>
      <c r="AT171" s="189" t="s">
        <v>231</v>
      </c>
      <c r="AU171" s="189" t="s">
        <v>89</v>
      </c>
      <c r="AY171" s="19" t="s">
        <v>230</v>
      </c>
      <c r="BE171" s="190">
        <f>IF(N171="základní",J171,0)</f>
        <v>0</v>
      </c>
      <c r="BF171" s="190">
        <f>IF(N171="snížená",J171,0)</f>
        <v>0</v>
      </c>
      <c r="BG171" s="190">
        <f>IF(N171="zákl. přenesená",J171,0)</f>
        <v>0</v>
      </c>
      <c r="BH171" s="190">
        <f>IF(N171="sníž. přenesená",J171,0)</f>
        <v>0</v>
      </c>
      <c r="BI171" s="190">
        <f>IF(N171="nulová",J171,0)</f>
        <v>0</v>
      </c>
      <c r="BJ171" s="19" t="s">
        <v>87</v>
      </c>
      <c r="BK171" s="190">
        <f>ROUND(I171*H171,2)</f>
        <v>0</v>
      </c>
      <c r="BL171" s="19" t="s">
        <v>970</v>
      </c>
      <c r="BM171" s="189" t="s">
        <v>4950</v>
      </c>
    </row>
    <row r="172" s="2" customFormat="1">
      <c r="A172" s="38"/>
      <c r="B172" s="39"/>
      <c r="C172" s="38"/>
      <c r="D172" s="191" t="s">
        <v>237</v>
      </c>
      <c r="E172" s="38"/>
      <c r="F172" s="192" t="s">
        <v>4951</v>
      </c>
      <c r="G172" s="38"/>
      <c r="H172" s="38"/>
      <c r="I172" s="193"/>
      <c r="J172" s="38"/>
      <c r="K172" s="38"/>
      <c r="L172" s="39"/>
      <c r="M172" s="194"/>
      <c r="N172" s="195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237</v>
      </c>
      <c r="AU172" s="19" t="s">
        <v>89</v>
      </c>
    </row>
    <row r="173" s="2" customFormat="1">
      <c r="A173" s="38"/>
      <c r="B173" s="39"/>
      <c r="C173" s="38"/>
      <c r="D173" s="199" t="s">
        <v>397</v>
      </c>
      <c r="E173" s="38"/>
      <c r="F173" s="200" t="s">
        <v>4952</v>
      </c>
      <c r="G173" s="38"/>
      <c r="H173" s="38"/>
      <c r="I173" s="193"/>
      <c r="J173" s="38"/>
      <c r="K173" s="38"/>
      <c r="L173" s="39"/>
      <c r="M173" s="194"/>
      <c r="N173" s="195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397</v>
      </c>
      <c r="AU173" s="19" t="s">
        <v>89</v>
      </c>
    </row>
    <row r="174" s="2" customFormat="1" ht="16.5" customHeight="1">
      <c r="A174" s="38"/>
      <c r="B174" s="177"/>
      <c r="C174" s="236" t="s">
        <v>289</v>
      </c>
      <c r="D174" s="236" t="s">
        <v>745</v>
      </c>
      <c r="E174" s="237" t="s">
        <v>4953</v>
      </c>
      <c r="F174" s="238" t="s">
        <v>4954</v>
      </c>
      <c r="G174" s="239" t="s">
        <v>458</v>
      </c>
      <c r="H174" s="240">
        <v>4</v>
      </c>
      <c r="I174" s="241"/>
      <c r="J174" s="242">
        <f>ROUND(I174*H174,2)</f>
        <v>0</v>
      </c>
      <c r="K174" s="238" t="s">
        <v>515</v>
      </c>
      <c r="L174" s="243"/>
      <c r="M174" s="244" t="s">
        <v>1</v>
      </c>
      <c r="N174" s="245" t="s">
        <v>44</v>
      </c>
      <c r="O174" s="77"/>
      <c r="P174" s="187">
        <f>O174*H174</f>
        <v>0</v>
      </c>
      <c r="Q174" s="187">
        <v>0.00020000000000000001</v>
      </c>
      <c r="R174" s="187">
        <f>Q174*H174</f>
        <v>0.00080000000000000004</v>
      </c>
      <c r="S174" s="187">
        <v>0</v>
      </c>
      <c r="T174" s="188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89" t="s">
        <v>4646</v>
      </c>
      <c r="AT174" s="189" t="s">
        <v>745</v>
      </c>
      <c r="AU174" s="189" t="s">
        <v>89</v>
      </c>
      <c r="AY174" s="19" t="s">
        <v>230</v>
      </c>
      <c r="BE174" s="190">
        <f>IF(N174="základní",J174,0)</f>
        <v>0</v>
      </c>
      <c r="BF174" s="190">
        <f>IF(N174="snížená",J174,0)</f>
        <v>0</v>
      </c>
      <c r="BG174" s="190">
        <f>IF(N174="zákl. přenesená",J174,0)</f>
        <v>0</v>
      </c>
      <c r="BH174" s="190">
        <f>IF(N174="sníž. přenesená",J174,0)</f>
        <v>0</v>
      </c>
      <c r="BI174" s="190">
        <f>IF(N174="nulová",J174,0)</f>
        <v>0</v>
      </c>
      <c r="BJ174" s="19" t="s">
        <v>87</v>
      </c>
      <c r="BK174" s="190">
        <f>ROUND(I174*H174,2)</f>
        <v>0</v>
      </c>
      <c r="BL174" s="19" t="s">
        <v>970</v>
      </c>
      <c r="BM174" s="189" t="s">
        <v>4955</v>
      </c>
    </row>
    <row r="175" s="2" customFormat="1">
      <c r="A175" s="38"/>
      <c r="B175" s="39"/>
      <c r="C175" s="38"/>
      <c r="D175" s="191" t="s">
        <v>237</v>
      </c>
      <c r="E175" s="38"/>
      <c r="F175" s="192" t="s">
        <v>4954</v>
      </c>
      <c r="G175" s="38"/>
      <c r="H175" s="38"/>
      <c r="I175" s="193"/>
      <c r="J175" s="38"/>
      <c r="K175" s="38"/>
      <c r="L175" s="39"/>
      <c r="M175" s="194"/>
      <c r="N175" s="195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237</v>
      </c>
      <c r="AU175" s="19" t="s">
        <v>89</v>
      </c>
    </row>
    <row r="176" s="2" customFormat="1" ht="16.5" customHeight="1">
      <c r="A176" s="38"/>
      <c r="B176" s="177"/>
      <c r="C176" s="236" t="s">
        <v>293</v>
      </c>
      <c r="D176" s="236" t="s">
        <v>745</v>
      </c>
      <c r="E176" s="237" t="s">
        <v>4956</v>
      </c>
      <c r="F176" s="238" t="s">
        <v>4957</v>
      </c>
      <c r="G176" s="239" t="s">
        <v>458</v>
      </c>
      <c r="H176" s="240">
        <v>4</v>
      </c>
      <c r="I176" s="241"/>
      <c r="J176" s="242">
        <f>ROUND(I176*H176,2)</f>
        <v>0</v>
      </c>
      <c r="K176" s="238" t="s">
        <v>515</v>
      </c>
      <c r="L176" s="243"/>
      <c r="M176" s="244" t="s">
        <v>1</v>
      </c>
      <c r="N176" s="245" t="s">
        <v>44</v>
      </c>
      <c r="O176" s="77"/>
      <c r="P176" s="187">
        <f>O176*H176</f>
        <v>0</v>
      </c>
      <c r="Q176" s="187">
        <v>0.00055999999999999995</v>
      </c>
      <c r="R176" s="187">
        <f>Q176*H176</f>
        <v>0.0022399999999999998</v>
      </c>
      <c r="S176" s="187">
        <v>0</v>
      </c>
      <c r="T176" s="188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89" t="s">
        <v>4646</v>
      </c>
      <c r="AT176" s="189" t="s">
        <v>745</v>
      </c>
      <c r="AU176" s="189" t="s">
        <v>89</v>
      </c>
      <c r="AY176" s="19" t="s">
        <v>230</v>
      </c>
      <c r="BE176" s="190">
        <f>IF(N176="základní",J176,0)</f>
        <v>0</v>
      </c>
      <c r="BF176" s="190">
        <f>IF(N176="snížená",J176,0)</f>
        <v>0</v>
      </c>
      <c r="BG176" s="190">
        <f>IF(N176="zákl. přenesená",J176,0)</f>
        <v>0</v>
      </c>
      <c r="BH176" s="190">
        <f>IF(N176="sníž. přenesená",J176,0)</f>
        <v>0</v>
      </c>
      <c r="BI176" s="190">
        <f>IF(N176="nulová",J176,0)</f>
        <v>0</v>
      </c>
      <c r="BJ176" s="19" t="s">
        <v>87</v>
      </c>
      <c r="BK176" s="190">
        <f>ROUND(I176*H176,2)</f>
        <v>0</v>
      </c>
      <c r="BL176" s="19" t="s">
        <v>970</v>
      </c>
      <c r="BM176" s="189" t="s">
        <v>4958</v>
      </c>
    </row>
    <row r="177" s="2" customFormat="1">
      <c r="A177" s="38"/>
      <c r="B177" s="39"/>
      <c r="C177" s="38"/>
      <c r="D177" s="191" t="s">
        <v>237</v>
      </c>
      <c r="E177" s="38"/>
      <c r="F177" s="192" t="s">
        <v>4957</v>
      </c>
      <c r="G177" s="38"/>
      <c r="H177" s="38"/>
      <c r="I177" s="193"/>
      <c r="J177" s="38"/>
      <c r="K177" s="38"/>
      <c r="L177" s="39"/>
      <c r="M177" s="194"/>
      <c r="N177" s="195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237</v>
      </c>
      <c r="AU177" s="19" t="s">
        <v>89</v>
      </c>
    </row>
    <row r="178" s="2" customFormat="1" ht="16.5" customHeight="1">
      <c r="A178" s="38"/>
      <c r="B178" s="177"/>
      <c r="C178" s="236" t="s">
        <v>297</v>
      </c>
      <c r="D178" s="236" t="s">
        <v>745</v>
      </c>
      <c r="E178" s="237" t="s">
        <v>4959</v>
      </c>
      <c r="F178" s="238" t="s">
        <v>4960</v>
      </c>
      <c r="G178" s="239" t="s">
        <v>458</v>
      </c>
      <c r="H178" s="240">
        <v>2</v>
      </c>
      <c r="I178" s="241"/>
      <c r="J178" s="242">
        <f>ROUND(I178*H178,2)</f>
        <v>0</v>
      </c>
      <c r="K178" s="238" t="s">
        <v>515</v>
      </c>
      <c r="L178" s="243"/>
      <c r="M178" s="244" t="s">
        <v>1</v>
      </c>
      <c r="N178" s="245" t="s">
        <v>44</v>
      </c>
      <c r="O178" s="77"/>
      <c r="P178" s="187">
        <f>O178*H178</f>
        <v>0</v>
      </c>
      <c r="Q178" s="187">
        <v>0.00027999999999999998</v>
      </c>
      <c r="R178" s="187">
        <f>Q178*H178</f>
        <v>0.00055999999999999995</v>
      </c>
      <c r="S178" s="187">
        <v>0</v>
      </c>
      <c r="T178" s="18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89" t="s">
        <v>4646</v>
      </c>
      <c r="AT178" s="189" t="s">
        <v>745</v>
      </c>
      <c r="AU178" s="189" t="s">
        <v>89</v>
      </c>
      <c r="AY178" s="19" t="s">
        <v>230</v>
      </c>
      <c r="BE178" s="190">
        <f>IF(N178="základní",J178,0)</f>
        <v>0</v>
      </c>
      <c r="BF178" s="190">
        <f>IF(N178="snížená",J178,0)</f>
        <v>0</v>
      </c>
      <c r="BG178" s="190">
        <f>IF(N178="zákl. přenesená",J178,0)</f>
        <v>0</v>
      </c>
      <c r="BH178" s="190">
        <f>IF(N178="sníž. přenesená",J178,0)</f>
        <v>0</v>
      </c>
      <c r="BI178" s="190">
        <f>IF(N178="nulová",J178,0)</f>
        <v>0</v>
      </c>
      <c r="BJ178" s="19" t="s">
        <v>87</v>
      </c>
      <c r="BK178" s="190">
        <f>ROUND(I178*H178,2)</f>
        <v>0</v>
      </c>
      <c r="BL178" s="19" t="s">
        <v>970</v>
      </c>
      <c r="BM178" s="189" t="s">
        <v>4961</v>
      </c>
    </row>
    <row r="179" s="2" customFormat="1">
      <c r="A179" s="38"/>
      <c r="B179" s="39"/>
      <c r="C179" s="38"/>
      <c r="D179" s="191" t="s">
        <v>237</v>
      </c>
      <c r="E179" s="38"/>
      <c r="F179" s="192" t="s">
        <v>4960</v>
      </c>
      <c r="G179" s="38"/>
      <c r="H179" s="38"/>
      <c r="I179" s="193"/>
      <c r="J179" s="38"/>
      <c r="K179" s="38"/>
      <c r="L179" s="39"/>
      <c r="M179" s="194"/>
      <c r="N179" s="195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237</v>
      </c>
      <c r="AU179" s="19" t="s">
        <v>89</v>
      </c>
    </row>
    <row r="180" s="2" customFormat="1" ht="16.5" customHeight="1">
      <c r="A180" s="38"/>
      <c r="B180" s="177"/>
      <c r="C180" s="236" t="s">
        <v>301</v>
      </c>
      <c r="D180" s="236" t="s">
        <v>745</v>
      </c>
      <c r="E180" s="237" t="s">
        <v>4033</v>
      </c>
      <c r="F180" s="238" t="s">
        <v>4034</v>
      </c>
      <c r="G180" s="239" t="s">
        <v>458</v>
      </c>
      <c r="H180" s="240">
        <v>40</v>
      </c>
      <c r="I180" s="241"/>
      <c r="J180" s="242">
        <f>ROUND(I180*H180,2)</f>
        <v>0</v>
      </c>
      <c r="K180" s="238" t="s">
        <v>515</v>
      </c>
      <c r="L180" s="243"/>
      <c r="M180" s="244" t="s">
        <v>1</v>
      </c>
      <c r="N180" s="245" t="s">
        <v>44</v>
      </c>
      <c r="O180" s="77"/>
      <c r="P180" s="187">
        <f>O180*H180</f>
        <v>0</v>
      </c>
      <c r="Q180" s="187">
        <v>0.00022000000000000001</v>
      </c>
      <c r="R180" s="187">
        <f>Q180*H180</f>
        <v>0.0088000000000000005</v>
      </c>
      <c r="S180" s="187">
        <v>0</v>
      </c>
      <c r="T180" s="188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89" t="s">
        <v>4646</v>
      </c>
      <c r="AT180" s="189" t="s">
        <v>745</v>
      </c>
      <c r="AU180" s="189" t="s">
        <v>89</v>
      </c>
      <c r="AY180" s="19" t="s">
        <v>230</v>
      </c>
      <c r="BE180" s="190">
        <f>IF(N180="základní",J180,0)</f>
        <v>0</v>
      </c>
      <c r="BF180" s="190">
        <f>IF(N180="snížená",J180,0)</f>
        <v>0</v>
      </c>
      <c r="BG180" s="190">
        <f>IF(N180="zákl. přenesená",J180,0)</f>
        <v>0</v>
      </c>
      <c r="BH180" s="190">
        <f>IF(N180="sníž. přenesená",J180,0)</f>
        <v>0</v>
      </c>
      <c r="BI180" s="190">
        <f>IF(N180="nulová",J180,0)</f>
        <v>0</v>
      </c>
      <c r="BJ180" s="19" t="s">
        <v>87</v>
      </c>
      <c r="BK180" s="190">
        <f>ROUND(I180*H180,2)</f>
        <v>0</v>
      </c>
      <c r="BL180" s="19" t="s">
        <v>970</v>
      </c>
      <c r="BM180" s="189" t="s">
        <v>4962</v>
      </c>
    </row>
    <row r="181" s="2" customFormat="1">
      <c r="A181" s="38"/>
      <c r="B181" s="39"/>
      <c r="C181" s="38"/>
      <c r="D181" s="191" t="s">
        <v>237</v>
      </c>
      <c r="E181" s="38"/>
      <c r="F181" s="192" t="s">
        <v>4034</v>
      </c>
      <c r="G181" s="38"/>
      <c r="H181" s="38"/>
      <c r="I181" s="193"/>
      <c r="J181" s="38"/>
      <c r="K181" s="38"/>
      <c r="L181" s="39"/>
      <c r="M181" s="194"/>
      <c r="N181" s="195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237</v>
      </c>
      <c r="AU181" s="19" t="s">
        <v>89</v>
      </c>
    </row>
    <row r="182" s="2" customFormat="1" ht="16.5" customHeight="1">
      <c r="A182" s="38"/>
      <c r="B182" s="177"/>
      <c r="C182" s="236" t="s">
        <v>305</v>
      </c>
      <c r="D182" s="236" t="s">
        <v>745</v>
      </c>
      <c r="E182" s="237" t="s">
        <v>4963</v>
      </c>
      <c r="F182" s="238" t="s">
        <v>4964</v>
      </c>
      <c r="G182" s="239" t="s">
        <v>458</v>
      </c>
      <c r="H182" s="240">
        <v>3</v>
      </c>
      <c r="I182" s="241"/>
      <c r="J182" s="242">
        <f>ROUND(I182*H182,2)</f>
        <v>0</v>
      </c>
      <c r="K182" s="238" t="s">
        <v>515</v>
      </c>
      <c r="L182" s="243"/>
      <c r="M182" s="244" t="s">
        <v>1</v>
      </c>
      <c r="N182" s="245" t="s">
        <v>44</v>
      </c>
      <c r="O182" s="77"/>
      <c r="P182" s="187">
        <f>O182*H182</f>
        <v>0</v>
      </c>
      <c r="Q182" s="187">
        <v>0.00019000000000000001</v>
      </c>
      <c r="R182" s="187">
        <f>Q182*H182</f>
        <v>0.00056999999999999998</v>
      </c>
      <c r="S182" s="187">
        <v>0</v>
      </c>
      <c r="T182" s="188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89" t="s">
        <v>4646</v>
      </c>
      <c r="AT182" s="189" t="s">
        <v>745</v>
      </c>
      <c r="AU182" s="189" t="s">
        <v>89</v>
      </c>
      <c r="AY182" s="19" t="s">
        <v>230</v>
      </c>
      <c r="BE182" s="190">
        <f>IF(N182="základní",J182,0)</f>
        <v>0</v>
      </c>
      <c r="BF182" s="190">
        <f>IF(N182="snížená",J182,0)</f>
        <v>0</v>
      </c>
      <c r="BG182" s="190">
        <f>IF(N182="zákl. přenesená",J182,0)</f>
        <v>0</v>
      </c>
      <c r="BH182" s="190">
        <f>IF(N182="sníž. přenesená",J182,0)</f>
        <v>0</v>
      </c>
      <c r="BI182" s="190">
        <f>IF(N182="nulová",J182,0)</f>
        <v>0</v>
      </c>
      <c r="BJ182" s="19" t="s">
        <v>87</v>
      </c>
      <c r="BK182" s="190">
        <f>ROUND(I182*H182,2)</f>
        <v>0</v>
      </c>
      <c r="BL182" s="19" t="s">
        <v>970</v>
      </c>
      <c r="BM182" s="189" t="s">
        <v>4965</v>
      </c>
    </row>
    <row r="183" s="2" customFormat="1">
      <c r="A183" s="38"/>
      <c r="B183" s="39"/>
      <c r="C183" s="38"/>
      <c r="D183" s="191" t="s">
        <v>237</v>
      </c>
      <c r="E183" s="38"/>
      <c r="F183" s="192" t="s">
        <v>4964</v>
      </c>
      <c r="G183" s="38"/>
      <c r="H183" s="38"/>
      <c r="I183" s="193"/>
      <c r="J183" s="38"/>
      <c r="K183" s="38"/>
      <c r="L183" s="39"/>
      <c r="M183" s="194"/>
      <c r="N183" s="195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237</v>
      </c>
      <c r="AU183" s="19" t="s">
        <v>89</v>
      </c>
    </row>
    <row r="184" s="2" customFormat="1" ht="16.5" customHeight="1">
      <c r="A184" s="38"/>
      <c r="B184" s="177"/>
      <c r="C184" s="178" t="s">
        <v>310</v>
      </c>
      <c r="D184" s="178" t="s">
        <v>231</v>
      </c>
      <c r="E184" s="179" t="s">
        <v>4966</v>
      </c>
      <c r="F184" s="180" t="s">
        <v>4967</v>
      </c>
      <c r="G184" s="181" t="s">
        <v>543</v>
      </c>
      <c r="H184" s="182">
        <v>455.69999999999999</v>
      </c>
      <c r="I184" s="183"/>
      <c r="J184" s="184">
        <f>ROUND(I184*H184,2)</f>
        <v>0</v>
      </c>
      <c r="K184" s="180" t="s">
        <v>515</v>
      </c>
      <c r="L184" s="39"/>
      <c r="M184" s="185" t="s">
        <v>1</v>
      </c>
      <c r="N184" s="186" t="s">
        <v>44</v>
      </c>
      <c r="O184" s="77"/>
      <c r="P184" s="187">
        <f>O184*H184</f>
        <v>0</v>
      </c>
      <c r="Q184" s="187">
        <v>0</v>
      </c>
      <c r="R184" s="187">
        <f>Q184*H184</f>
        <v>0</v>
      </c>
      <c r="S184" s="187">
        <v>0</v>
      </c>
      <c r="T184" s="188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89" t="s">
        <v>970</v>
      </c>
      <c r="AT184" s="189" t="s">
        <v>231</v>
      </c>
      <c r="AU184" s="189" t="s">
        <v>89</v>
      </c>
      <c r="AY184" s="19" t="s">
        <v>230</v>
      </c>
      <c r="BE184" s="190">
        <f>IF(N184="základní",J184,0)</f>
        <v>0</v>
      </c>
      <c r="BF184" s="190">
        <f>IF(N184="snížená",J184,0)</f>
        <v>0</v>
      </c>
      <c r="BG184" s="190">
        <f>IF(N184="zákl. přenesená",J184,0)</f>
        <v>0</v>
      </c>
      <c r="BH184" s="190">
        <f>IF(N184="sníž. přenesená",J184,0)</f>
        <v>0</v>
      </c>
      <c r="BI184" s="190">
        <f>IF(N184="nulová",J184,0)</f>
        <v>0</v>
      </c>
      <c r="BJ184" s="19" t="s">
        <v>87</v>
      </c>
      <c r="BK184" s="190">
        <f>ROUND(I184*H184,2)</f>
        <v>0</v>
      </c>
      <c r="BL184" s="19" t="s">
        <v>970</v>
      </c>
      <c r="BM184" s="189" t="s">
        <v>4968</v>
      </c>
    </row>
    <row r="185" s="2" customFormat="1">
      <c r="A185" s="38"/>
      <c r="B185" s="39"/>
      <c r="C185" s="38"/>
      <c r="D185" s="191" t="s">
        <v>237</v>
      </c>
      <c r="E185" s="38"/>
      <c r="F185" s="192" t="s">
        <v>4969</v>
      </c>
      <c r="G185" s="38"/>
      <c r="H185" s="38"/>
      <c r="I185" s="193"/>
      <c r="J185" s="38"/>
      <c r="K185" s="38"/>
      <c r="L185" s="39"/>
      <c r="M185" s="194"/>
      <c r="N185" s="195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237</v>
      </c>
      <c r="AU185" s="19" t="s">
        <v>89</v>
      </c>
    </row>
    <row r="186" s="2" customFormat="1">
      <c r="A186" s="38"/>
      <c r="B186" s="39"/>
      <c r="C186" s="38"/>
      <c r="D186" s="199" t="s">
        <v>397</v>
      </c>
      <c r="E186" s="38"/>
      <c r="F186" s="200" t="s">
        <v>4970</v>
      </c>
      <c r="G186" s="38"/>
      <c r="H186" s="38"/>
      <c r="I186" s="193"/>
      <c r="J186" s="38"/>
      <c r="K186" s="38"/>
      <c r="L186" s="39"/>
      <c r="M186" s="194"/>
      <c r="N186" s="195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397</v>
      </c>
      <c r="AU186" s="19" t="s">
        <v>89</v>
      </c>
    </row>
    <row r="187" s="13" customFormat="1">
      <c r="A187" s="13"/>
      <c r="B187" s="205"/>
      <c r="C187" s="13"/>
      <c r="D187" s="191" t="s">
        <v>519</v>
      </c>
      <c r="E187" s="206" t="s">
        <v>1</v>
      </c>
      <c r="F187" s="207" t="s">
        <v>4904</v>
      </c>
      <c r="G187" s="13"/>
      <c r="H187" s="208">
        <v>455.69999999999999</v>
      </c>
      <c r="I187" s="209"/>
      <c r="J187" s="13"/>
      <c r="K187" s="13"/>
      <c r="L187" s="205"/>
      <c r="M187" s="210"/>
      <c r="N187" s="211"/>
      <c r="O187" s="211"/>
      <c r="P187" s="211"/>
      <c r="Q187" s="211"/>
      <c r="R187" s="211"/>
      <c r="S187" s="211"/>
      <c r="T187" s="21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06" t="s">
        <v>519</v>
      </c>
      <c r="AU187" s="206" t="s">
        <v>89</v>
      </c>
      <c r="AV187" s="13" t="s">
        <v>89</v>
      </c>
      <c r="AW187" s="13" t="s">
        <v>35</v>
      </c>
      <c r="AX187" s="13" t="s">
        <v>79</v>
      </c>
      <c r="AY187" s="206" t="s">
        <v>230</v>
      </c>
    </row>
    <row r="188" s="14" customFormat="1">
      <c r="A188" s="14"/>
      <c r="B188" s="213"/>
      <c r="C188" s="14"/>
      <c r="D188" s="191" t="s">
        <v>519</v>
      </c>
      <c r="E188" s="214" t="s">
        <v>1</v>
      </c>
      <c r="F188" s="215" t="s">
        <v>534</v>
      </c>
      <c r="G188" s="14"/>
      <c r="H188" s="216">
        <v>455.69999999999999</v>
      </c>
      <c r="I188" s="217"/>
      <c r="J188" s="14"/>
      <c r="K188" s="14"/>
      <c r="L188" s="213"/>
      <c r="M188" s="249"/>
      <c r="N188" s="250"/>
      <c r="O188" s="250"/>
      <c r="P188" s="250"/>
      <c r="Q188" s="250"/>
      <c r="R188" s="250"/>
      <c r="S188" s="250"/>
      <c r="T188" s="251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14" t="s">
        <v>519</v>
      </c>
      <c r="AU188" s="214" t="s">
        <v>89</v>
      </c>
      <c r="AV188" s="14" t="s">
        <v>235</v>
      </c>
      <c r="AW188" s="14" t="s">
        <v>35</v>
      </c>
      <c r="AX188" s="14" t="s">
        <v>87</v>
      </c>
      <c r="AY188" s="214" t="s">
        <v>230</v>
      </c>
    </row>
    <row r="189" s="2" customFormat="1" ht="6.96" customHeight="1">
      <c r="A189" s="38"/>
      <c r="B189" s="60"/>
      <c r="C189" s="61"/>
      <c r="D189" s="61"/>
      <c r="E189" s="61"/>
      <c r="F189" s="61"/>
      <c r="G189" s="61"/>
      <c r="H189" s="61"/>
      <c r="I189" s="61"/>
      <c r="J189" s="61"/>
      <c r="K189" s="61"/>
      <c r="L189" s="39"/>
      <c r="M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</row>
  </sheetData>
  <autoFilter ref="C124:K18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hyperlinks>
    <hyperlink ref="F130" r:id="rId1" display="https://podminky.urs.cz/item/CS_URS_2025_02/899721111"/>
    <hyperlink ref="F135" r:id="rId2" display="https://podminky.urs.cz/item/CS_URS_2025_02/899722112"/>
    <hyperlink ref="F139" r:id="rId3" display="https://podminky.urs.cz/item/CS_URS_2025_02/998276101"/>
    <hyperlink ref="F142" r:id="rId4" display="https://podminky.urs.cz/item/CS_URS_2025_02/998276125"/>
    <hyperlink ref="F147" r:id="rId5" display="https://podminky.urs.cz/item/CS_URS_2025_02/230202032"/>
    <hyperlink ref="F152" r:id="rId6" display="https://podminky.urs.cz/item/CS_URS_2025_02/230202071"/>
    <hyperlink ref="F155" r:id="rId7" display="https://podminky.urs.cz/item/CS_URS_2025_02/230202112"/>
    <hyperlink ref="F160" r:id="rId8" display="https://podminky.urs.cz/item/CS_URS_2025_02/230202225"/>
    <hyperlink ref="F165" r:id="rId9" display="https://podminky.urs.cz/item/CS_URS_2025_02/230205042"/>
    <hyperlink ref="F173" r:id="rId10" display="https://podminky.urs.cz/item/CS_URS_2025_02/230205242"/>
    <hyperlink ref="F186" r:id="rId11" display="https://podminky.urs.cz/item/CS_URS_2025_02/230230016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2"/>
</worksheet>
</file>

<file path=xl/worksheets/sheet3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4684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4971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ROUND(J127,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ROUND((SUM(BE127:BE298)),  2)</f>
        <v>0</v>
      </c>
      <c r="G35" s="38"/>
      <c r="H35" s="38"/>
      <c r="I35" s="136">
        <v>0.20999999999999999</v>
      </c>
      <c r="J35" s="135">
        <f>ROUND(((SUM(BE127:BE298))*I35),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ROUND((SUM(BF127:BF298)),  2)</f>
        <v>0</v>
      </c>
      <c r="G36" s="38"/>
      <c r="H36" s="38"/>
      <c r="I36" s="136">
        <v>0.12</v>
      </c>
      <c r="J36" s="135">
        <f>ROUND(((SUM(BF127:BF298))*I36),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ROUND((SUM(BG127:BG298)),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ROUND((SUM(BH127:BH298)),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ROUND((SUM(BI127:BI298)),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4684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SO501.6 - Odbočení pro přípojky plynu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J127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499</v>
      </c>
      <c r="E99" s="150"/>
      <c r="F99" s="150"/>
      <c r="G99" s="150"/>
      <c r="H99" s="150"/>
      <c r="I99" s="150"/>
      <c r="J99" s="151">
        <f>J128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J129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502</v>
      </c>
      <c r="E101" s="154"/>
      <c r="F101" s="154"/>
      <c r="G101" s="154"/>
      <c r="H101" s="154"/>
      <c r="I101" s="154"/>
      <c r="J101" s="155">
        <f>J239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505</v>
      </c>
      <c r="E102" s="154"/>
      <c r="F102" s="154"/>
      <c r="G102" s="154"/>
      <c r="H102" s="154"/>
      <c r="I102" s="154"/>
      <c r="J102" s="155">
        <f>J245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508</v>
      </c>
      <c r="E103" s="154"/>
      <c r="F103" s="154"/>
      <c r="G103" s="154"/>
      <c r="H103" s="154"/>
      <c r="I103" s="154"/>
      <c r="J103" s="155">
        <f>J256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48"/>
      <c r="C104" s="9"/>
      <c r="D104" s="149" t="s">
        <v>4516</v>
      </c>
      <c r="E104" s="150"/>
      <c r="F104" s="150"/>
      <c r="G104" s="150"/>
      <c r="H104" s="150"/>
      <c r="I104" s="150"/>
      <c r="J104" s="151">
        <f>J263</f>
        <v>0</v>
      </c>
      <c r="K104" s="9"/>
      <c r="L104" s="148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52"/>
      <c r="C105" s="10"/>
      <c r="D105" s="153" t="s">
        <v>4902</v>
      </c>
      <c r="E105" s="154"/>
      <c r="F105" s="154"/>
      <c r="G105" s="154"/>
      <c r="H105" s="154"/>
      <c r="I105" s="154"/>
      <c r="J105" s="155">
        <f>J264</f>
        <v>0</v>
      </c>
      <c r="K105" s="10"/>
      <c r="L105" s="152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60"/>
      <c r="C107" s="61"/>
      <c r="D107" s="61"/>
      <c r="E107" s="61"/>
      <c r="F107" s="61"/>
      <c r="G107" s="61"/>
      <c r="H107" s="61"/>
      <c r="I107" s="61"/>
      <c r="J107" s="61"/>
      <c r="K107" s="61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11" s="2" customFormat="1" ht="6.96" customHeight="1">
      <c r="A111" s="38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96" customHeight="1">
      <c r="A112" s="38"/>
      <c r="B112" s="39"/>
      <c r="C112" s="23" t="s">
        <v>215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16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129" t="str">
        <f>E7</f>
        <v>Veřejná prostranství v lokalitě Z15 v Plané - etapa 1</v>
      </c>
      <c r="F115" s="32"/>
      <c r="G115" s="32"/>
      <c r="H115" s="32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1" customFormat="1" ht="12" customHeight="1">
      <c r="B116" s="22"/>
      <c r="C116" s="32" t="s">
        <v>201</v>
      </c>
      <c r="L116" s="22"/>
    </row>
    <row r="117" s="2" customFormat="1" ht="16.5" customHeight="1">
      <c r="A117" s="38"/>
      <c r="B117" s="39"/>
      <c r="C117" s="38"/>
      <c r="D117" s="38"/>
      <c r="E117" s="129" t="s">
        <v>4684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1924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67" t="str">
        <f>E11</f>
        <v>SO501.6 - Odbočení pro přípojky plynu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</v>
      </c>
      <c r="D121" s="38"/>
      <c r="E121" s="38"/>
      <c r="F121" s="27" t="str">
        <f>F14</f>
        <v xml:space="preserve">Planá u Mariánských Lázní [721280] </v>
      </c>
      <c r="G121" s="38"/>
      <c r="H121" s="38"/>
      <c r="I121" s="32" t="s">
        <v>22</v>
      </c>
      <c r="J121" s="69" t="str">
        <f>IF(J14="","",J14)</f>
        <v>10. 12. 2024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24</v>
      </c>
      <c r="D123" s="38"/>
      <c r="E123" s="38"/>
      <c r="F123" s="27" t="str">
        <f>E17</f>
        <v>Planá</v>
      </c>
      <c r="G123" s="38"/>
      <c r="H123" s="38"/>
      <c r="I123" s="32" t="s">
        <v>31</v>
      </c>
      <c r="J123" s="36" t="str">
        <f>E23</f>
        <v>Laboro ateliér s.r.o.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29</v>
      </c>
      <c r="D124" s="38"/>
      <c r="E124" s="38"/>
      <c r="F124" s="27" t="str">
        <f>IF(E20="","",E20)</f>
        <v>Vyplň údaj</v>
      </c>
      <c r="G124" s="38"/>
      <c r="H124" s="38"/>
      <c r="I124" s="32" t="s">
        <v>36</v>
      </c>
      <c r="J124" s="36" t="str">
        <f>E26</f>
        <v>Laboro ateliér s.r.o.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0.32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11" customFormat="1" ht="29.28" customHeight="1">
      <c r="A126" s="156"/>
      <c r="B126" s="157"/>
      <c r="C126" s="158" t="s">
        <v>216</v>
      </c>
      <c r="D126" s="159" t="s">
        <v>64</v>
      </c>
      <c r="E126" s="159" t="s">
        <v>60</v>
      </c>
      <c r="F126" s="159" t="s">
        <v>61</v>
      </c>
      <c r="G126" s="159" t="s">
        <v>217</v>
      </c>
      <c r="H126" s="159" t="s">
        <v>218</v>
      </c>
      <c r="I126" s="159" t="s">
        <v>219</v>
      </c>
      <c r="J126" s="159" t="s">
        <v>205</v>
      </c>
      <c r="K126" s="160" t="s">
        <v>220</v>
      </c>
      <c r="L126" s="161"/>
      <c r="M126" s="86" t="s">
        <v>1</v>
      </c>
      <c r="N126" s="87" t="s">
        <v>43</v>
      </c>
      <c r="O126" s="87" t="s">
        <v>221</v>
      </c>
      <c r="P126" s="87" t="s">
        <v>222</v>
      </c>
      <c r="Q126" s="87" t="s">
        <v>223</v>
      </c>
      <c r="R126" s="87" t="s">
        <v>224</v>
      </c>
      <c r="S126" s="87" t="s">
        <v>225</v>
      </c>
      <c r="T126" s="88" t="s">
        <v>226</v>
      </c>
      <c r="U126" s="156"/>
      <c r="V126" s="156"/>
      <c r="W126" s="156"/>
      <c r="X126" s="156"/>
      <c r="Y126" s="156"/>
      <c r="Z126" s="156"/>
      <c r="AA126" s="156"/>
      <c r="AB126" s="156"/>
      <c r="AC126" s="156"/>
      <c r="AD126" s="156"/>
      <c r="AE126" s="156"/>
    </row>
    <row r="127" s="2" customFormat="1" ht="22.8" customHeight="1">
      <c r="A127" s="38"/>
      <c r="B127" s="39"/>
      <c r="C127" s="93" t="s">
        <v>227</v>
      </c>
      <c r="D127" s="38"/>
      <c r="E127" s="38"/>
      <c r="F127" s="38"/>
      <c r="G127" s="38"/>
      <c r="H127" s="38"/>
      <c r="I127" s="38"/>
      <c r="J127" s="162">
        <f>BK127</f>
        <v>0</v>
      </c>
      <c r="K127" s="38"/>
      <c r="L127" s="39"/>
      <c r="M127" s="89"/>
      <c r="N127" s="73"/>
      <c r="O127" s="90"/>
      <c r="P127" s="163">
        <f>P128+P263</f>
        <v>0</v>
      </c>
      <c r="Q127" s="90"/>
      <c r="R127" s="163">
        <f>R128+R263</f>
        <v>0.078080376000000007</v>
      </c>
      <c r="S127" s="90"/>
      <c r="T127" s="164">
        <f>T128+T263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78</v>
      </c>
      <c r="AU127" s="19" t="s">
        <v>207</v>
      </c>
      <c r="BK127" s="165">
        <f>BK128+BK263</f>
        <v>0</v>
      </c>
    </row>
    <row r="128" s="12" customFormat="1" ht="25.92" customHeight="1">
      <c r="A128" s="12"/>
      <c r="B128" s="166"/>
      <c r="C128" s="12"/>
      <c r="D128" s="167" t="s">
        <v>78</v>
      </c>
      <c r="E128" s="168" t="s">
        <v>509</v>
      </c>
      <c r="F128" s="168" t="s">
        <v>510</v>
      </c>
      <c r="G128" s="12"/>
      <c r="H128" s="12"/>
      <c r="I128" s="169"/>
      <c r="J128" s="170">
        <f>BK128</f>
        <v>0</v>
      </c>
      <c r="K128" s="12"/>
      <c r="L128" s="166"/>
      <c r="M128" s="171"/>
      <c r="N128" s="172"/>
      <c r="O128" s="172"/>
      <c r="P128" s="173">
        <f>P129+P239+P245+P256</f>
        <v>0</v>
      </c>
      <c r="Q128" s="172"/>
      <c r="R128" s="173">
        <f>R129+R239+R245+R256</f>
        <v>0.029669976000000001</v>
      </c>
      <c r="S128" s="172"/>
      <c r="T128" s="174">
        <f>T129+T239+T245+T256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87</v>
      </c>
      <c r="AT128" s="175" t="s">
        <v>78</v>
      </c>
      <c r="AU128" s="175" t="s">
        <v>79</v>
      </c>
      <c r="AY128" s="167" t="s">
        <v>230</v>
      </c>
      <c r="BK128" s="176">
        <f>BK129+BK239+BK245+BK256</f>
        <v>0</v>
      </c>
    </row>
    <row r="129" s="12" customFormat="1" ht="22.8" customHeight="1">
      <c r="A129" s="12"/>
      <c r="B129" s="166"/>
      <c r="C129" s="12"/>
      <c r="D129" s="167" t="s">
        <v>78</v>
      </c>
      <c r="E129" s="197" t="s">
        <v>87</v>
      </c>
      <c r="F129" s="197" t="s">
        <v>511</v>
      </c>
      <c r="G129" s="12"/>
      <c r="H129" s="12"/>
      <c r="I129" s="169"/>
      <c r="J129" s="198">
        <f>BK129</f>
        <v>0</v>
      </c>
      <c r="K129" s="12"/>
      <c r="L129" s="166"/>
      <c r="M129" s="171"/>
      <c r="N129" s="172"/>
      <c r="O129" s="172"/>
      <c r="P129" s="173">
        <f>SUM(P130:P238)</f>
        <v>0</v>
      </c>
      <c r="Q129" s="172"/>
      <c r="R129" s="173">
        <f>SUM(R130:R238)</f>
        <v>0</v>
      </c>
      <c r="S129" s="172"/>
      <c r="T129" s="174">
        <f>SUM(T130:T238)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67" t="s">
        <v>87</v>
      </c>
      <c r="AT129" s="175" t="s">
        <v>78</v>
      </c>
      <c r="AU129" s="175" t="s">
        <v>87</v>
      </c>
      <c r="AY129" s="167" t="s">
        <v>230</v>
      </c>
      <c r="BK129" s="176">
        <f>SUM(BK130:BK238)</f>
        <v>0</v>
      </c>
    </row>
    <row r="130" s="2" customFormat="1" ht="21.75" customHeight="1">
      <c r="A130" s="38"/>
      <c r="B130" s="177"/>
      <c r="C130" s="178" t="s">
        <v>87</v>
      </c>
      <c r="D130" s="178" t="s">
        <v>231</v>
      </c>
      <c r="E130" s="179" t="s">
        <v>3610</v>
      </c>
      <c r="F130" s="180" t="s">
        <v>3611</v>
      </c>
      <c r="G130" s="181" t="s">
        <v>578</v>
      </c>
      <c r="H130" s="182">
        <v>74.966999999999999</v>
      </c>
      <c r="I130" s="183"/>
      <c r="J130" s="184">
        <f>ROUND(I130*H130,2)</f>
        <v>0</v>
      </c>
      <c r="K130" s="180" t="s">
        <v>515</v>
      </c>
      <c r="L130" s="39"/>
      <c r="M130" s="185" t="s">
        <v>1</v>
      </c>
      <c r="N130" s="186" t="s">
        <v>44</v>
      </c>
      <c r="O130" s="77"/>
      <c r="P130" s="187">
        <f>O130*H130</f>
        <v>0</v>
      </c>
      <c r="Q130" s="187">
        <v>0</v>
      </c>
      <c r="R130" s="187">
        <f>Q130*H130</f>
        <v>0</v>
      </c>
      <c r="S130" s="187">
        <v>0</v>
      </c>
      <c r="T130" s="18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89" t="s">
        <v>235</v>
      </c>
      <c r="AT130" s="189" t="s">
        <v>231</v>
      </c>
      <c r="AU130" s="189" t="s">
        <v>89</v>
      </c>
      <c r="AY130" s="19" t="s">
        <v>230</v>
      </c>
      <c r="BE130" s="190">
        <f>IF(N130="základní",J130,0)</f>
        <v>0</v>
      </c>
      <c r="BF130" s="190">
        <f>IF(N130="snížená",J130,0)</f>
        <v>0</v>
      </c>
      <c r="BG130" s="190">
        <f>IF(N130="zákl. přenesená",J130,0)</f>
        <v>0</v>
      </c>
      <c r="BH130" s="190">
        <f>IF(N130="sníž. přenesená",J130,0)</f>
        <v>0</v>
      </c>
      <c r="BI130" s="190">
        <f>IF(N130="nulová",J130,0)</f>
        <v>0</v>
      </c>
      <c r="BJ130" s="19" t="s">
        <v>87</v>
      </c>
      <c r="BK130" s="190">
        <f>ROUND(I130*H130,2)</f>
        <v>0</v>
      </c>
      <c r="BL130" s="19" t="s">
        <v>235</v>
      </c>
      <c r="BM130" s="189" t="s">
        <v>4972</v>
      </c>
    </row>
    <row r="131" s="2" customFormat="1">
      <c r="A131" s="38"/>
      <c r="B131" s="39"/>
      <c r="C131" s="38"/>
      <c r="D131" s="191" t="s">
        <v>237</v>
      </c>
      <c r="E131" s="38"/>
      <c r="F131" s="192" t="s">
        <v>3613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237</v>
      </c>
      <c r="AU131" s="19" t="s">
        <v>89</v>
      </c>
    </row>
    <row r="132" s="2" customFormat="1">
      <c r="A132" s="38"/>
      <c r="B132" s="39"/>
      <c r="C132" s="38"/>
      <c r="D132" s="199" t="s">
        <v>397</v>
      </c>
      <c r="E132" s="38"/>
      <c r="F132" s="200" t="s">
        <v>3614</v>
      </c>
      <c r="G132" s="38"/>
      <c r="H132" s="38"/>
      <c r="I132" s="193"/>
      <c r="J132" s="38"/>
      <c r="K132" s="38"/>
      <c r="L132" s="39"/>
      <c r="M132" s="194"/>
      <c r="N132" s="195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397</v>
      </c>
      <c r="AU132" s="19" t="s">
        <v>89</v>
      </c>
    </row>
    <row r="133" s="15" customFormat="1">
      <c r="A133" s="15"/>
      <c r="B133" s="221"/>
      <c r="C133" s="15"/>
      <c r="D133" s="191" t="s">
        <v>519</v>
      </c>
      <c r="E133" s="222" t="s">
        <v>1</v>
      </c>
      <c r="F133" s="223" t="s">
        <v>3767</v>
      </c>
      <c r="G133" s="15"/>
      <c r="H133" s="222" t="s">
        <v>1</v>
      </c>
      <c r="I133" s="224"/>
      <c r="J133" s="15"/>
      <c r="K133" s="15"/>
      <c r="L133" s="221"/>
      <c r="M133" s="225"/>
      <c r="N133" s="226"/>
      <c r="O133" s="226"/>
      <c r="P133" s="226"/>
      <c r="Q133" s="226"/>
      <c r="R133" s="226"/>
      <c r="S133" s="226"/>
      <c r="T133" s="227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22" t="s">
        <v>519</v>
      </c>
      <c r="AU133" s="222" t="s">
        <v>89</v>
      </c>
      <c r="AV133" s="15" t="s">
        <v>87</v>
      </c>
      <c r="AW133" s="15" t="s">
        <v>35</v>
      </c>
      <c r="AX133" s="15" t="s">
        <v>79</v>
      </c>
      <c r="AY133" s="222" t="s">
        <v>230</v>
      </c>
    </row>
    <row r="134" s="13" customFormat="1">
      <c r="A134" s="13"/>
      <c r="B134" s="205"/>
      <c r="C134" s="13"/>
      <c r="D134" s="191" t="s">
        <v>519</v>
      </c>
      <c r="E134" s="206" t="s">
        <v>1</v>
      </c>
      <c r="F134" s="207" t="s">
        <v>4973</v>
      </c>
      <c r="G134" s="13"/>
      <c r="H134" s="208">
        <v>107.136</v>
      </c>
      <c r="I134" s="209"/>
      <c r="J134" s="13"/>
      <c r="K134" s="13"/>
      <c r="L134" s="205"/>
      <c r="M134" s="210"/>
      <c r="N134" s="211"/>
      <c r="O134" s="211"/>
      <c r="P134" s="211"/>
      <c r="Q134" s="211"/>
      <c r="R134" s="211"/>
      <c r="S134" s="211"/>
      <c r="T134" s="21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06" t="s">
        <v>519</v>
      </c>
      <c r="AU134" s="206" t="s">
        <v>89</v>
      </c>
      <c r="AV134" s="13" t="s">
        <v>89</v>
      </c>
      <c r="AW134" s="13" t="s">
        <v>35</v>
      </c>
      <c r="AX134" s="13" t="s">
        <v>79</v>
      </c>
      <c r="AY134" s="206" t="s">
        <v>230</v>
      </c>
    </row>
    <row r="135" s="14" customFormat="1">
      <c r="A135" s="14"/>
      <c r="B135" s="213"/>
      <c r="C135" s="14"/>
      <c r="D135" s="191" t="s">
        <v>519</v>
      </c>
      <c r="E135" s="214" t="s">
        <v>1</v>
      </c>
      <c r="F135" s="215" t="s">
        <v>534</v>
      </c>
      <c r="G135" s="14"/>
      <c r="H135" s="216">
        <v>107.136</v>
      </c>
      <c r="I135" s="217"/>
      <c r="J135" s="14"/>
      <c r="K135" s="14"/>
      <c r="L135" s="213"/>
      <c r="M135" s="218"/>
      <c r="N135" s="219"/>
      <c r="O135" s="219"/>
      <c r="P135" s="219"/>
      <c r="Q135" s="219"/>
      <c r="R135" s="219"/>
      <c r="S135" s="219"/>
      <c r="T135" s="220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14" t="s">
        <v>519</v>
      </c>
      <c r="AU135" s="214" t="s">
        <v>89</v>
      </c>
      <c r="AV135" s="14" t="s">
        <v>235</v>
      </c>
      <c r="AW135" s="14" t="s">
        <v>35</v>
      </c>
      <c r="AX135" s="14" t="s">
        <v>79</v>
      </c>
      <c r="AY135" s="214" t="s">
        <v>230</v>
      </c>
    </row>
    <row r="136" s="13" customFormat="1">
      <c r="A136" s="13"/>
      <c r="B136" s="205"/>
      <c r="C136" s="13"/>
      <c r="D136" s="191" t="s">
        <v>519</v>
      </c>
      <c r="E136" s="206" t="s">
        <v>1</v>
      </c>
      <c r="F136" s="207" t="s">
        <v>4974</v>
      </c>
      <c r="G136" s="13"/>
      <c r="H136" s="208">
        <v>74.966999999999999</v>
      </c>
      <c r="I136" s="209"/>
      <c r="J136" s="13"/>
      <c r="K136" s="13"/>
      <c r="L136" s="205"/>
      <c r="M136" s="210"/>
      <c r="N136" s="211"/>
      <c r="O136" s="211"/>
      <c r="P136" s="211"/>
      <c r="Q136" s="211"/>
      <c r="R136" s="211"/>
      <c r="S136" s="211"/>
      <c r="T136" s="21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06" t="s">
        <v>519</v>
      </c>
      <c r="AU136" s="206" t="s">
        <v>89</v>
      </c>
      <c r="AV136" s="13" t="s">
        <v>89</v>
      </c>
      <c r="AW136" s="13" t="s">
        <v>35</v>
      </c>
      <c r="AX136" s="13" t="s">
        <v>79</v>
      </c>
      <c r="AY136" s="206" t="s">
        <v>230</v>
      </c>
    </row>
    <row r="137" s="14" customFormat="1">
      <c r="A137" s="14"/>
      <c r="B137" s="213"/>
      <c r="C137" s="14"/>
      <c r="D137" s="191" t="s">
        <v>519</v>
      </c>
      <c r="E137" s="214" t="s">
        <v>1</v>
      </c>
      <c r="F137" s="215" t="s">
        <v>534</v>
      </c>
      <c r="G137" s="14"/>
      <c r="H137" s="216">
        <v>74.966999999999999</v>
      </c>
      <c r="I137" s="217"/>
      <c r="J137" s="14"/>
      <c r="K137" s="14"/>
      <c r="L137" s="213"/>
      <c r="M137" s="218"/>
      <c r="N137" s="219"/>
      <c r="O137" s="219"/>
      <c r="P137" s="219"/>
      <c r="Q137" s="219"/>
      <c r="R137" s="219"/>
      <c r="S137" s="219"/>
      <c r="T137" s="220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14" t="s">
        <v>519</v>
      </c>
      <c r="AU137" s="214" t="s">
        <v>89</v>
      </c>
      <c r="AV137" s="14" t="s">
        <v>235</v>
      </c>
      <c r="AW137" s="14" t="s">
        <v>35</v>
      </c>
      <c r="AX137" s="14" t="s">
        <v>87</v>
      </c>
      <c r="AY137" s="214" t="s">
        <v>230</v>
      </c>
    </row>
    <row r="138" s="2" customFormat="1" ht="21.75" customHeight="1">
      <c r="A138" s="38"/>
      <c r="B138" s="177"/>
      <c r="C138" s="178" t="s">
        <v>89</v>
      </c>
      <c r="D138" s="178" t="s">
        <v>231</v>
      </c>
      <c r="E138" s="179" t="s">
        <v>3623</v>
      </c>
      <c r="F138" s="180" t="s">
        <v>3624</v>
      </c>
      <c r="G138" s="181" t="s">
        <v>578</v>
      </c>
      <c r="H138" s="182">
        <v>10.710000000000001</v>
      </c>
      <c r="I138" s="183"/>
      <c r="J138" s="184">
        <f>ROUND(I138*H138,2)</f>
        <v>0</v>
      </c>
      <c r="K138" s="180" t="s">
        <v>515</v>
      </c>
      <c r="L138" s="39"/>
      <c r="M138" s="185" t="s">
        <v>1</v>
      </c>
      <c r="N138" s="186" t="s">
        <v>44</v>
      </c>
      <c r="O138" s="77"/>
      <c r="P138" s="187">
        <f>O138*H138</f>
        <v>0</v>
      </c>
      <c r="Q138" s="187">
        <v>0</v>
      </c>
      <c r="R138" s="187">
        <f>Q138*H138</f>
        <v>0</v>
      </c>
      <c r="S138" s="187">
        <v>0</v>
      </c>
      <c r="T138" s="188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89" t="s">
        <v>235</v>
      </c>
      <c r="AT138" s="189" t="s">
        <v>231</v>
      </c>
      <c r="AU138" s="189" t="s">
        <v>89</v>
      </c>
      <c r="AY138" s="19" t="s">
        <v>230</v>
      </c>
      <c r="BE138" s="190">
        <f>IF(N138="základní",J138,0)</f>
        <v>0</v>
      </c>
      <c r="BF138" s="190">
        <f>IF(N138="snížená",J138,0)</f>
        <v>0</v>
      </c>
      <c r="BG138" s="190">
        <f>IF(N138="zákl. přenesená",J138,0)</f>
        <v>0</v>
      </c>
      <c r="BH138" s="190">
        <f>IF(N138="sníž. přenesená",J138,0)</f>
        <v>0</v>
      </c>
      <c r="BI138" s="190">
        <f>IF(N138="nulová",J138,0)</f>
        <v>0</v>
      </c>
      <c r="BJ138" s="19" t="s">
        <v>87</v>
      </c>
      <c r="BK138" s="190">
        <f>ROUND(I138*H138,2)</f>
        <v>0</v>
      </c>
      <c r="BL138" s="19" t="s">
        <v>235</v>
      </c>
      <c r="BM138" s="189" t="s">
        <v>4975</v>
      </c>
    </row>
    <row r="139" s="2" customFormat="1">
      <c r="A139" s="38"/>
      <c r="B139" s="39"/>
      <c r="C139" s="38"/>
      <c r="D139" s="191" t="s">
        <v>237</v>
      </c>
      <c r="E139" s="38"/>
      <c r="F139" s="192" t="s">
        <v>3626</v>
      </c>
      <c r="G139" s="38"/>
      <c r="H139" s="38"/>
      <c r="I139" s="193"/>
      <c r="J139" s="38"/>
      <c r="K139" s="38"/>
      <c r="L139" s="39"/>
      <c r="M139" s="194"/>
      <c r="N139" s="195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237</v>
      </c>
      <c r="AU139" s="19" t="s">
        <v>89</v>
      </c>
    </row>
    <row r="140" s="2" customFormat="1">
      <c r="A140" s="38"/>
      <c r="B140" s="39"/>
      <c r="C140" s="38"/>
      <c r="D140" s="199" t="s">
        <v>397</v>
      </c>
      <c r="E140" s="38"/>
      <c r="F140" s="200" t="s">
        <v>3627</v>
      </c>
      <c r="G140" s="38"/>
      <c r="H140" s="38"/>
      <c r="I140" s="193"/>
      <c r="J140" s="38"/>
      <c r="K140" s="38"/>
      <c r="L140" s="39"/>
      <c r="M140" s="194"/>
      <c r="N140" s="195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397</v>
      </c>
      <c r="AU140" s="19" t="s">
        <v>89</v>
      </c>
    </row>
    <row r="141" s="15" customFormat="1">
      <c r="A141" s="15"/>
      <c r="B141" s="221"/>
      <c r="C141" s="15"/>
      <c r="D141" s="191" t="s">
        <v>519</v>
      </c>
      <c r="E141" s="222" t="s">
        <v>1</v>
      </c>
      <c r="F141" s="223" t="s">
        <v>3767</v>
      </c>
      <c r="G141" s="15"/>
      <c r="H141" s="222" t="s">
        <v>1</v>
      </c>
      <c r="I141" s="224"/>
      <c r="J141" s="15"/>
      <c r="K141" s="15"/>
      <c r="L141" s="221"/>
      <c r="M141" s="225"/>
      <c r="N141" s="226"/>
      <c r="O141" s="226"/>
      <c r="P141" s="226"/>
      <c r="Q141" s="226"/>
      <c r="R141" s="226"/>
      <c r="S141" s="226"/>
      <c r="T141" s="227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22" t="s">
        <v>519</v>
      </c>
      <c r="AU141" s="222" t="s">
        <v>89</v>
      </c>
      <c r="AV141" s="15" t="s">
        <v>87</v>
      </c>
      <c r="AW141" s="15" t="s">
        <v>35</v>
      </c>
      <c r="AX141" s="15" t="s">
        <v>79</v>
      </c>
      <c r="AY141" s="222" t="s">
        <v>230</v>
      </c>
    </row>
    <row r="142" s="13" customFormat="1">
      <c r="A142" s="13"/>
      <c r="B142" s="205"/>
      <c r="C142" s="13"/>
      <c r="D142" s="191" t="s">
        <v>519</v>
      </c>
      <c r="E142" s="206" t="s">
        <v>1</v>
      </c>
      <c r="F142" s="207" t="s">
        <v>4973</v>
      </c>
      <c r="G142" s="13"/>
      <c r="H142" s="208">
        <v>107.136</v>
      </c>
      <c r="I142" s="209"/>
      <c r="J142" s="13"/>
      <c r="K142" s="13"/>
      <c r="L142" s="205"/>
      <c r="M142" s="210"/>
      <c r="N142" s="211"/>
      <c r="O142" s="211"/>
      <c r="P142" s="211"/>
      <c r="Q142" s="211"/>
      <c r="R142" s="211"/>
      <c r="S142" s="211"/>
      <c r="T142" s="21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6" t="s">
        <v>519</v>
      </c>
      <c r="AU142" s="206" t="s">
        <v>89</v>
      </c>
      <c r="AV142" s="13" t="s">
        <v>89</v>
      </c>
      <c r="AW142" s="13" t="s">
        <v>35</v>
      </c>
      <c r="AX142" s="13" t="s">
        <v>79</v>
      </c>
      <c r="AY142" s="206" t="s">
        <v>230</v>
      </c>
    </row>
    <row r="143" s="14" customFormat="1">
      <c r="A143" s="14"/>
      <c r="B143" s="213"/>
      <c r="C143" s="14"/>
      <c r="D143" s="191" t="s">
        <v>519</v>
      </c>
      <c r="E143" s="214" t="s">
        <v>1</v>
      </c>
      <c r="F143" s="215" t="s">
        <v>534</v>
      </c>
      <c r="G143" s="14"/>
      <c r="H143" s="216">
        <v>107.136</v>
      </c>
      <c r="I143" s="217"/>
      <c r="J143" s="14"/>
      <c r="K143" s="14"/>
      <c r="L143" s="213"/>
      <c r="M143" s="218"/>
      <c r="N143" s="219"/>
      <c r="O143" s="219"/>
      <c r="P143" s="219"/>
      <c r="Q143" s="219"/>
      <c r="R143" s="219"/>
      <c r="S143" s="219"/>
      <c r="T143" s="220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14" t="s">
        <v>519</v>
      </c>
      <c r="AU143" s="214" t="s">
        <v>89</v>
      </c>
      <c r="AV143" s="14" t="s">
        <v>235</v>
      </c>
      <c r="AW143" s="14" t="s">
        <v>35</v>
      </c>
      <c r="AX143" s="14" t="s">
        <v>79</v>
      </c>
      <c r="AY143" s="214" t="s">
        <v>230</v>
      </c>
    </row>
    <row r="144" s="13" customFormat="1">
      <c r="A144" s="13"/>
      <c r="B144" s="205"/>
      <c r="C144" s="13"/>
      <c r="D144" s="191" t="s">
        <v>519</v>
      </c>
      <c r="E144" s="206" t="s">
        <v>1</v>
      </c>
      <c r="F144" s="207" t="s">
        <v>4976</v>
      </c>
      <c r="G144" s="13"/>
      <c r="H144" s="208">
        <v>10.710000000000001</v>
      </c>
      <c r="I144" s="209"/>
      <c r="J144" s="13"/>
      <c r="K144" s="13"/>
      <c r="L144" s="205"/>
      <c r="M144" s="210"/>
      <c r="N144" s="211"/>
      <c r="O144" s="211"/>
      <c r="P144" s="211"/>
      <c r="Q144" s="211"/>
      <c r="R144" s="211"/>
      <c r="S144" s="211"/>
      <c r="T144" s="21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06" t="s">
        <v>519</v>
      </c>
      <c r="AU144" s="206" t="s">
        <v>89</v>
      </c>
      <c r="AV144" s="13" t="s">
        <v>89</v>
      </c>
      <c r="AW144" s="13" t="s">
        <v>35</v>
      </c>
      <c r="AX144" s="13" t="s">
        <v>79</v>
      </c>
      <c r="AY144" s="206" t="s">
        <v>230</v>
      </c>
    </row>
    <row r="145" s="14" customFormat="1">
      <c r="A145" s="14"/>
      <c r="B145" s="213"/>
      <c r="C145" s="14"/>
      <c r="D145" s="191" t="s">
        <v>519</v>
      </c>
      <c r="E145" s="214" t="s">
        <v>1</v>
      </c>
      <c r="F145" s="215" t="s">
        <v>534</v>
      </c>
      <c r="G145" s="14"/>
      <c r="H145" s="216">
        <v>10.710000000000001</v>
      </c>
      <c r="I145" s="217"/>
      <c r="J145" s="14"/>
      <c r="K145" s="14"/>
      <c r="L145" s="213"/>
      <c r="M145" s="218"/>
      <c r="N145" s="219"/>
      <c r="O145" s="219"/>
      <c r="P145" s="219"/>
      <c r="Q145" s="219"/>
      <c r="R145" s="219"/>
      <c r="S145" s="219"/>
      <c r="T145" s="220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14" t="s">
        <v>519</v>
      </c>
      <c r="AU145" s="214" t="s">
        <v>89</v>
      </c>
      <c r="AV145" s="14" t="s">
        <v>235</v>
      </c>
      <c r="AW145" s="14" t="s">
        <v>35</v>
      </c>
      <c r="AX145" s="14" t="s">
        <v>87</v>
      </c>
      <c r="AY145" s="214" t="s">
        <v>230</v>
      </c>
    </row>
    <row r="146" s="2" customFormat="1" ht="21.75" customHeight="1">
      <c r="A146" s="38"/>
      <c r="B146" s="177"/>
      <c r="C146" s="178" t="s">
        <v>241</v>
      </c>
      <c r="D146" s="178" t="s">
        <v>231</v>
      </c>
      <c r="E146" s="179" t="s">
        <v>3631</v>
      </c>
      <c r="F146" s="180" t="s">
        <v>3632</v>
      </c>
      <c r="G146" s="181" t="s">
        <v>578</v>
      </c>
      <c r="H146" s="182">
        <v>10.710000000000001</v>
      </c>
      <c r="I146" s="183"/>
      <c r="J146" s="184">
        <f>ROUND(I146*H146,2)</f>
        <v>0</v>
      </c>
      <c r="K146" s="180" t="s">
        <v>515</v>
      </c>
      <c r="L146" s="39"/>
      <c r="M146" s="185" t="s">
        <v>1</v>
      </c>
      <c r="N146" s="186" t="s">
        <v>44</v>
      </c>
      <c r="O146" s="77"/>
      <c r="P146" s="187">
        <f>O146*H146</f>
        <v>0</v>
      </c>
      <c r="Q146" s="187">
        <v>0</v>
      </c>
      <c r="R146" s="187">
        <f>Q146*H146</f>
        <v>0</v>
      </c>
      <c r="S146" s="187">
        <v>0</v>
      </c>
      <c r="T146" s="18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89" t="s">
        <v>235</v>
      </c>
      <c r="AT146" s="189" t="s">
        <v>231</v>
      </c>
      <c r="AU146" s="189" t="s">
        <v>89</v>
      </c>
      <c r="AY146" s="19" t="s">
        <v>230</v>
      </c>
      <c r="BE146" s="190">
        <f>IF(N146="základní",J146,0)</f>
        <v>0</v>
      </c>
      <c r="BF146" s="190">
        <f>IF(N146="snížená",J146,0)</f>
        <v>0</v>
      </c>
      <c r="BG146" s="190">
        <f>IF(N146="zákl. přenesená",J146,0)</f>
        <v>0</v>
      </c>
      <c r="BH146" s="190">
        <f>IF(N146="sníž. přenesená",J146,0)</f>
        <v>0</v>
      </c>
      <c r="BI146" s="190">
        <f>IF(N146="nulová",J146,0)</f>
        <v>0</v>
      </c>
      <c r="BJ146" s="19" t="s">
        <v>87</v>
      </c>
      <c r="BK146" s="190">
        <f>ROUND(I146*H146,2)</f>
        <v>0</v>
      </c>
      <c r="BL146" s="19" t="s">
        <v>235</v>
      </c>
      <c r="BM146" s="189" t="s">
        <v>4977</v>
      </c>
    </row>
    <row r="147" s="2" customFormat="1">
      <c r="A147" s="38"/>
      <c r="B147" s="39"/>
      <c r="C147" s="38"/>
      <c r="D147" s="191" t="s">
        <v>237</v>
      </c>
      <c r="E147" s="38"/>
      <c r="F147" s="192" t="s">
        <v>3634</v>
      </c>
      <c r="G147" s="38"/>
      <c r="H147" s="38"/>
      <c r="I147" s="193"/>
      <c r="J147" s="38"/>
      <c r="K147" s="38"/>
      <c r="L147" s="39"/>
      <c r="M147" s="194"/>
      <c r="N147" s="195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237</v>
      </c>
      <c r="AU147" s="19" t="s">
        <v>89</v>
      </c>
    </row>
    <row r="148" s="2" customFormat="1">
      <c r="A148" s="38"/>
      <c r="B148" s="39"/>
      <c r="C148" s="38"/>
      <c r="D148" s="199" t="s">
        <v>397</v>
      </c>
      <c r="E148" s="38"/>
      <c r="F148" s="200" t="s">
        <v>3635</v>
      </c>
      <c r="G148" s="38"/>
      <c r="H148" s="38"/>
      <c r="I148" s="193"/>
      <c r="J148" s="38"/>
      <c r="K148" s="38"/>
      <c r="L148" s="39"/>
      <c r="M148" s="194"/>
      <c r="N148" s="195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397</v>
      </c>
      <c r="AU148" s="19" t="s">
        <v>89</v>
      </c>
    </row>
    <row r="149" s="15" customFormat="1">
      <c r="A149" s="15"/>
      <c r="B149" s="221"/>
      <c r="C149" s="15"/>
      <c r="D149" s="191" t="s">
        <v>519</v>
      </c>
      <c r="E149" s="222" t="s">
        <v>1</v>
      </c>
      <c r="F149" s="223" t="s">
        <v>3767</v>
      </c>
      <c r="G149" s="15"/>
      <c r="H149" s="222" t="s">
        <v>1</v>
      </c>
      <c r="I149" s="224"/>
      <c r="J149" s="15"/>
      <c r="K149" s="15"/>
      <c r="L149" s="221"/>
      <c r="M149" s="225"/>
      <c r="N149" s="226"/>
      <c r="O149" s="226"/>
      <c r="P149" s="226"/>
      <c r="Q149" s="226"/>
      <c r="R149" s="226"/>
      <c r="S149" s="226"/>
      <c r="T149" s="227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22" t="s">
        <v>519</v>
      </c>
      <c r="AU149" s="222" t="s">
        <v>89</v>
      </c>
      <c r="AV149" s="15" t="s">
        <v>87</v>
      </c>
      <c r="AW149" s="15" t="s">
        <v>35</v>
      </c>
      <c r="AX149" s="15" t="s">
        <v>79</v>
      </c>
      <c r="AY149" s="222" t="s">
        <v>230</v>
      </c>
    </row>
    <row r="150" s="13" customFormat="1">
      <c r="A150" s="13"/>
      <c r="B150" s="205"/>
      <c r="C150" s="13"/>
      <c r="D150" s="191" t="s">
        <v>519</v>
      </c>
      <c r="E150" s="206" t="s">
        <v>1</v>
      </c>
      <c r="F150" s="207" t="s">
        <v>4973</v>
      </c>
      <c r="G150" s="13"/>
      <c r="H150" s="208">
        <v>107.136</v>
      </c>
      <c r="I150" s="209"/>
      <c r="J150" s="13"/>
      <c r="K150" s="13"/>
      <c r="L150" s="205"/>
      <c r="M150" s="210"/>
      <c r="N150" s="211"/>
      <c r="O150" s="211"/>
      <c r="P150" s="211"/>
      <c r="Q150" s="211"/>
      <c r="R150" s="211"/>
      <c r="S150" s="211"/>
      <c r="T150" s="21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06" t="s">
        <v>519</v>
      </c>
      <c r="AU150" s="206" t="s">
        <v>89</v>
      </c>
      <c r="AV150" s="13" t="s">
        <v>89</v>
      </c>
      <c r="AW150" s="13" t="s">
        <v>35</v>
      </c>
      <c r="AX150" s="13" t="s">
        <v>79</v>
      </c>
      <c r="AY150" s="206" t="s">
        <v>230</v>
      </c>
    </row>
    <row r="151" s="14" customFormat="1">
      <c r="A151" s="14"/>
      <c r="B151" s="213"/>
      <c r="C151" s="14"/>
      <c r="D151" s="191" t="s">
        <v>519</v>
      </c>
      <c r="E151" s="214" t="s">
        <v>1</v>
      </c>
      <c r="F151" s="215" t="s">
        <v>534</v>
      </c>
      <c r="G151" s="14"/>
      <c r="H151" s="216">
        <v>107.136</v>
      </c>
      <c r="I151" s="217"/>
      <c r="J151" s="14"/>
      <c r="K151" s="14"/>
      <c r="L151" s="213"/>
      <c r="M151" s="218"/>
      <c r="N151" s="219"/>
      <c r="O151" s="219"/>
      <c r="P151" s="219"/>
      <c r="Q151" s="219"/>
      <c r="R151" s="219"/>
      <c r="S151" s="219"/>
      <c r="T151" s="220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14" t="s">
        <v>519</v>
      </c>
      <c r="AU151" s="214" t="s">
        <v>89</v>
      </c>
      <c r="AV151" s="14" t="s">
        <v>235</v>
      </c>
      <c r="AW151" s="14" t="s">
        <v>35</v>
      </c>
      <c r="AX151" s="14" t="s">
        <v>79</v>
      </c>
      <c r="AY151" s="214" t="s">
        <v>230</v>
      </c>
    </row>
    <row r="152" s="13" customFormat="1">
      <c r="A152" s="13"/>
      <c r="B152" s="205"/>
      <c r="C152" s="13"/>
      <c r="D152" s="191" t="s">
        <v>519</v>
      </c>
      <c r="E152" s="206" t="s">
        <v>1</v>
      </c>
      <c r="F152" s="207" t="s">
        <v>4976</v>
      </c>
      <c r="G152" s="13"/>
      <c r="H152" s="208">
        <v>10.710000000000001</v>
      </c>
      <c r="I152" s="209"/>
      <c r="J152" s="13"/>
      <c r="K152" s="13"/>
      <c r="L152" s="205"/>
      <c r="M152" s="210"/>
      <c r="N152" s="211"/>
      <c r="O152" s="211"/>
      <c r="P152" s="211"/>
      <c r="Q152" s="211"/>
      <c r="R152" s="211"/>
      <c r="S152" s="211"/>
      <c r="T152" s="21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6" t="s">
        <v>519</v>
      </c>
      <c r="AU152" s="206" t="s">
        <v>89</v>
      </c>
      <c r="AV152" s="13" t="s">
        <v>89</v>
      </c>
      <c r="AW152" s="13" t="s">
        <v>35</v>
      </c>
      <c r="AX152" s="13" t="s">
        <v>79</v>
      </c>
      <c r="AY152" s="206" t="s">
        <v>230</v>
      </c>
    </row>
    <row r="153" s="14" customFormat="1">
      <c r="A153" s="14"/>
      <c r="B153" s="213"/>
      <c r="C153" s="14"/>
      <c r="D153" s="191" t="s">
        <v>519</v>
      </c>
      <c r="E153" s="214" t="s">
        <v>1</v>
      </c>
      <c r="F153" s="215" t="s">
        <v>534</v>
      </c>
      <c r="G153" s="14"/>
      <c r="H153" s="216">
        <v>10.710000000000001</v>
      </c>
      <c r="I153" s="217"/>
      <c r="J153" s="14"/>
      <c r="K153" s="14"/>
      <c r="L153" s="213"/>
      <c r="M153" s="218"/>
      <c r="N153" s="219"/>
      <c r="O153" s="219"/>
      <c r="P153" s="219"/>
      <c r="Q153" s="219"/>
      <c r="R153" s="219"/>
      <c r="S153" s="219"/>
      <c r="T153" s="22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14" t="s">
        <v>519</v>
      </c>
      <c r="AU153" s="214" t="s">
        <v>89</v>
      </c>
      <c r="AV153" s="14" t="s">
        <v>235</v>
      </c>
      <c r="AW153" s="14" t="s">
        <v>35</v>
      </c>
      <c r="AX153" s="14" t="s">
        <v>87</v>
      </c>
      <c r="AY153" s="214" t="s">
        <v>230</v>
      </c>
    </row>
    <row r="154" s="2" customFormat="1" ht="21.75" customHeight="1">
      <c r="A154" s="38"/>
      <c r="B154" s="177"/>
      <c r="C154" s="178" t="s">
        <v>235</v>
      </c>
      <c r="D154" s="178" t="s">
        <v>231</v>
      </c>
      <c r="E154" s="179" t="s">
        <v>3637</v>
      </c>
      <c r="F154" s="180" t="s">
        <v>3638</v>
      </c>
      <c r="G154" s="181" t="s">
        <v>578</v>
      </c>
      <c r="H154" s="182">
        <v>10.710000000000001</v>
      </c>
      <c r="I154" s="183"/>
      <c r="J154" s="184">
        <f>ROUND(I154*H154,2)</f>
        <v>0</v>
      </c>
      <c r="K154" s="180" t="s">
        <v>515</v>
      </c>
      <c r="L154" s="39"/>
      <c r="M154" s="185" t="s">
        <v>1</v>
      </c>
      <c r="N154" s="186" t="s">
        <v>44</v>
      </c>
      <c r="O154" s="77"/>
      <c r="P154" s="187">
        <f>O154*H154</f>
        <v>0</v>
      </c>
      <c r="Q154" s="187">
        <v>0</v>
      </c>
      <c r="R154" s="187">
        <f>Q154*H154</f>
        <v>0</v>
      </c>
      <c r="S154" s="187">
        <v>0</v>
      </c>
      <c r="T154" s="18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89" t="s">
        <v>235</v>
      </c>
      <c r="AT154" s="189" t="s">
        <v>231</v>
      </c>
      <c r="AU154" s="189" t="s">
        <v>89</v>
      </c>
      <c r="AY154" s="19" t="s">
        <v>230</v>
      </c>
      <c r="BE154" s="190">
        <f>IF(N154="základní",J154,0)</f>
        <v>0</v>
      </c>
      <c r="BF154" s="190">
        <f>IF(N154="snížená",J154,0)</f>
        <v>0</v>
      </c>
      <c r="BG154" s="190">
        <f>IF(N154="zákl. přenesená",J154,0)</f>
        <v>0</v>
      </c>
      <c r="BH154" s="190">
        <f>IF(N154="sníž. přenesená",J154,0)</f>
        <v>0</v>
      </c>
      <c r="BI154" s="190">
        <f>IF(N154="nulová",J154,0)</f>
        <v>0</v>
      </c>
      <c r="BJ154" s="19" t="s">
        <v>87</v>
      </c>
      <c r="BK154" s="190">
        <f>ROUND(I154*H154,2)</f>
        <v>0</v>
      </c>
      <c r="BL154" s="19" t="s">
        <v>235</v>
      </c>
      <c r="BM154" s="189" t="s">
        <v>4978</v>
      </c>
    </row>
    <row r="155" s="2" customFormat="1">
      <c r="A155" s="38"/>
      <c r="B155" s="39"/>
      <c r="C155" s="38"/>
      <c r="D155" s="191" t="s">
        <v>237</v>
      </c>
      <c r="E155" s="38"/>
      <c r="F155" s="192" t="s">
        <v>3640</v>
      </c>
      <c r="G155" s="38"/>
      <c r="H155" s="38"/>
      <c r="I155" s="193"/>
      <c r="J155" s="38"/>
      <c r="K155" s="38"/>
      <c r="L155" s="39"/>
      <c r="M155" s="194"/>
      <c r="N155" s="195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237</v>
      </c>
      <c r="AU155" s="19" t="s">
        <v>89</v>
      </c>
    </row>
    <row r="156" s="2" customFormat="1">
      <c r="A156" s="38"/>
      <c r="B156" s="39"/>
      <c r="C156" s="38"/>
      <c r="D156" s="199" t="s">
        <v>397</v>
      </c>
      <c r="E156" s="38"/>
      <c r="F156" s="200" t="s">
        <v>3641</v>
      </c>
      <c r="G156" s="38"/>
      <c r="H156" s="38"/>
      <c r="I156" s="193"/>
      <c r="J156" s="38"/>
      <c r="K156" s="38"/>
      <c r="L156" s="39"/>
      <c r="M156" s="194"/>
      <c r="N156" s="195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397</v>
      </c>
      <c r="AU156" s="19" t="s">
        <v>89</v>
      </c>
    </row>
    <row r="157" s="15" customFormat="1">
      <c r="A157" s="15"/>
      <c r="B157" s="221"/>
      <c r="C157" s="15"/>
      <c r="D157" s="191" t="s">
        <v>519</v>
      </c>
      <c r="E157" s="222" t="s">
        <v>1</v>
      </c>
      <c r="F157" s="223" t="s">
        <v>3767</v>
      </c>
      <c r="G157" s="15"/>
      <c r="H157" s="222" t="s">
        <v>1</v>
      </c>
      <c r="I157" s="224"/>
      <c r="J157" s="15"/>
      <c r="K157" s="15"/>
      <c r="L157" s="221"/>
      <c r="M157" s="225"/>
      <c r="N157" s="226"/>
      <c r="O157" s="226"/>
      <c r="P157" s="226"/>
      <c r="Q157" s="226"/>
      <c r="R157" s="226"/>
      <c r="S157" s="226"/>
      <c r="T157" s="22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22" t="s">
        <v>519</v>
      </c>
      <c r="AU157" s="222" t="s">
        <v>89</v>
      </c>
      <c r="AV157" s="15" t="s">
        <v>87</v>
      </c>
      <c r="AW157" s="15" t="s">
        <v>35</v>
      </c>
      <c r="AX157" s="15" t="s">
        <v>79</v>
      </c>
      <c r="AY157" s="222" t="s">
        <v>230</v>
      </c>
    </row>
    <row r="158" s="13" customFormat="1">
      <c r="A158" s="13"/>
      <c r="B158" s="205"/>
      <c r="C158" s="13"/>
      <c r="D158" s="191" t="s">
        <v>519</v>
      </c>
      <c r="E158" s="206" t="s">
        <v>1</v>
      </c>
      <c r="F158" s="207" t="s">
        <v>4973</v>
      </c>
      <c r="G158" s="13"/>
      <c r="H158" s="208">
        <v>107.136</v>
      </c>
      <c r="I158" s="209"/>
      <c r="J158" s="13"/>
      <c r="K158" s="13"/>
      <c r="L158" s="205"/>
      <c r="M158" s="210"/>
      <c r="N158" s="211"/>
      <c r="O158" s="211"/>
      <c r="P158" s="211"/>
      <c r="Q158" s="211"/>
      <c r="R158" s="211"/>
      <c r="S158" s="211"/>
      <c r="T158" s="21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06" t="s">
        <v>519</v>
      </c>
      <c r="AU158" s="206" t="s">
        <v>89</v>
      </c>
      <c r="AV158" s="13" t="s">
        <v>89</v>
      </c>
      <c r="AW158" s="13" t="s">
        <v>35</v>
      </c>
      <c r="AX158" s="13" t="s">
        <v>79</v>
      </c>
      <c r="AY158" s="206" t="s">
        <v>230</v>
      </c>
    </row>
    <row r="159" s="14" customFormat="1">
      <c r="A159" s="14"/>
      <c r="B159" s="213"/>
      <c r="C159" s="14"/>
      <c r="D159" s="191" t="s">
        <v>519</v>
      </c>
      <c r="E159" s="214" t="s">
        <v>1</v>
      </c>
      <c r="F159" s="215" t="s">
        <v>534</v>
      </c>
      <c r="G159" s="14"/>
      <c r="H159" s="216">
        <v>107.136</v>
      </c>
      <c r="I159" s="217"/>
      <c r="J159" s="14"/>
      <c r="K159" s="14"/>
      <c r="L159" s="213"/>
      <c r="M159" s="218"/>
      <c r="N159" s="219"/>
      <c r="O159" s="219"/>
      <c r="P159" s="219"/>
      <c r="Q159" s="219"/>
      <c r="R159" s="219"/>
      <c r="S159" s="219"/>
      <c r="T159" s="220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14" t="s">
        <v>519</v>
      </c>
      <c r="AU159" s="214" t="s">
        <v>89</v>
      </c>
      <c r="AV159" s="14" t="s">
        <v>235</v>
      </c>
      <c r="AW159" s="14" t="s">
        <v>35</v>
      </c>
      <c r="AX159" s="14" t="s">
        <v>79</v>
      </c>
      <c r="AY159" s="214" t="s">
        <v>230</v>
      </c>
    </row>
    <row r="160" s="13" customFormat="1">
      <c r="A160" s="13"/>
      <c r="B160" s="205"/>
      <c r="C160" s="13"/>
      <c r="D160" s="191" t="s">
        <v>519</v>
      </c>
      <c r="E160" s="206" t="s">
        <v>1</v>
      </c>
      <c r="F160" s="207" t="s">
        <v>4976</v>
      </c>
      <c r="G160" s="13"/>
      <c r="H160" s="208">
        <v>10.710000000000001</v>
      </c>
      <c r="I160" s="209"/>
      <c r="J160" s="13"/>
      <c r="K160" s="13"/>
      <c r="L160" s="205"/>
      <c r="M160" s="210"/>
      <c r="N160" s="211"/>
      <c r="O160" s="211"/>
      <c r="P160" s="211"/>
      <c r="Q160" s="211"/>
      <c r="R160" s="211"/>
      <c r="S160" s="211"/>
      <c r="T160" s="21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06" t="s">
        <v>519</v>
      </c>
      <c r="AU160" s="206" t="s">
        <v>89</v>
      </c>
      <c r="AV160" s="13" t="s">
        <v>89</v>
      </c>
      <c r="AW160" s="13" t="s">
        <v>35</v>
      </c>
      <c r="AX160" s="13" t="s">
        <v>79</v>
      </c>
      <c r="AY160" s="206" t="s">
        <v>230</v>
      </c>
    </row>
    <row r="161" s="14" customFormat="1">
      <c r="A161" s="14"/>
      <c r="B161" s="213"/>
      <c r="C161" s="14"/>
      <c r="D161" s="191" t="s">
        <v>519</v>
      </c>
      <c r="E161" s="214" t="s">
        <v>1</v>
      </c>
      <c r="F161" s="215" t="s">
        <v>534</v>
      </c>
      <c r="G161" s="14"/>
      <c r="H161" s="216">
        <v>10.710000000000001</v>
      </c>
      <c r="I161" s="217"/>
      <c r="J161" s="14"/>
      <c r="K161" s="14"/>
      <c r="L161" s="213"/>
      <c r="M161" s="218"/>
      <c r="N161" s="219"/>
      <c r="O161" s="219"/>
      <c r="P161" s="219"/>
      <c r="Q161" s="219"/>
      <c r="R161" s="219"/>
      <c r="S161" s="219"/>
      <c r="T161" s="22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14" t="s">
        <v>519</v>
      </c>
      <c r="AU161" s="214" t="s">
        <v>89</v>
      </c>
      <c r="AV161" s="14" t="s">
        <v>235</v>
      </c>
      <c r="AW161" s="14" t="s">
        <v>35</v>
      </c>
      <c r="AX161" s="14" t="s">
        <v>87</v>
      </c>
      <c r="AY161" s="214" t="s">
        <v>230</v>
      </c>
    </row>
    <row r="162" s="2" customFormat="1" ht="21.75" customHeight="1">
      <c r="A162" s="38"/>
      <c r="B162" s="177"/>
      <c r="C162" s="178" t="s">
        <v>248</v>
      </c>
      <c r="D162" s="178" t="s">
        <v>231</v>
      </c>
      <c r="E162" s="179" t="s">
        <v>689</v>
      </c>
      <c r="F162" s="180" t="s">
        <v>690</v>
      </c>
      <c r="G162" s="181" t="s">
        <v>578</v>
      </c>
      <c r="H162" s="182">
        <v>74.966999999999999</v>
      </c>
      <c r="I162" s="183"/>
      <c r="J162" s="184">
        <f>ROUND(I162*H162,2)</f>
        <v>0</v>
      </c>
      <c r="K162" s="180" t="s">
        <v>515</v>
      </c>
      <c r="L162" s="39"/>
      <c r="M162" s="185" t="s">
        <v>1</v>
      </c>
      <c r="N162" s="186" t="s">
        <v>44</v>
      </c>
      <c r="O162" s="77"/>
      <c r="P162" s="187">
        <f>O162*H162</f>
        <v>0</v>
      </c>
      <c r="Q162" s="187">
        <v>0</v>
      </c>
      <c r="R162" s="187">
        <f>Q162*H162</f>
        <v>0</v>
      </c>
      <c r="S162" s="187">
        <v>0</v>
      </c>
      <c r="T162" s="18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89" t="s">
        <v>235</v>
      </c>
      <c r="AT162" s="189" t="s">
        <v>231</v>
      </c>
      <c r="AU162" s="189" t="s">
        <v>89</v>
      </c>
      <c r="AY162" s="19" t="s">
        <v>230</v>
      </c>
      <c r="BE162" s="190">
        <f>IF(N162="základní",J162,0)</f>
        <v>0</v>
      </c>
      <c r="BF162" s="190">
        <f>IF(N162="snížená",J162,0)</f>
        <v>0</v>
      </c>
      <c r="BG162" s="190">
        <f>IF(N162="zákl. přenesená",J162,0)</f>
        <v>0</v>
      </c>
      <c r="BH162" s="190">
        <f>IF(N162="sníž. přenesená",J162,0)</f>
        <v>0</v>
      </c>
      <c r="BI162" s="190">
        <f>IF(N162="nulová",J162,0)</f>
        <v>0</v>
      </c>
      <c r="BJ162" s="19" t="s">
        <v>87</v>
      </c>
      <c r="BK162" s="190">
        <f>ROUND(I162*H162,2)</f>
        <v>0</v>
      </c>
      <c r="BL162" s="19" t="s">
        <v>235</v>
      </c>
      <c r="BM162" s="189" t="s">
        <v>4979</v>
      </c>
    </row>
    <row r="163" s="2" customFormat="1">
      <c r="A163" s="38"/>
      <c r="B163" s="39"/>
      <c r="C163" s="38"/>
      <c r="D163" s="191" t="s">
        <v>237</v>
      </c>
      <c r="E163" s="38"/>
      <c r="F163" s="192" t="s">
        <v>692</v>
      </c>
      <c r="G163" s="38"/>
      <c r="H163" s="38"/>
      <c r="I163" s="193"/>
      <c r="J163" s="38"/>
      <c r="K163" s="38"/>
      <c r="L163" s="39"/>
      <c r="M163" s="194"/>
      <c r="N163" s="195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237</v>
      </c>
      <c r="AU163" s="19" t="s">
        <v>89</v>
      </c>
    </row>
    <row r="164" s="2" customFormat="1">
      <c r="A164" s="38"/>
      <c r="B164" s="39"/>
      <c r="C164" s="38"/>
      <c r="D164" s="199" t="s">
        <v>397</v>
      </c>
      <c r="E164" s="38"/>
      <c r="F164" s="200" t="s">
        <v>693</v>
      </c>
      <c r="G164" s="38"/>
      <c r="H164" s="38"/>
      <c r="I164" s="193"/>
      <c r="J164" s="38"/>
      <c r="K164" s="38"/>
      <c r="L164" s="39"/>
      <c r="M164" s="194"/>
      <c r="N164" s="195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397</v>
      </c>
      <c r="AU164" s="19" t="s">
        <v>89</v>
      </c>
    </row>
    <row r="165" s="15" customFormat="1">
      <c r="A165" s="15"/>
      <c r="B165" s="221"/>
      <c r="C165" s="15"/>
      <c r="D165" s="191" t="s">
        <v>519</v>
      </c>
      <c r="E165" s="222" t="s">
        <v>1</v>
      </c>
      <c r="F165" s="223" t="s">
        <v>2039</v>
      </c>
      <c r="G165" s="15"/>
      <c r="H165" s="222" t="s">
        <v>1</v>
      </c>
      <c r="I165" s="224"/>
      <c r="J165" s="15"/>
      <c r="K165" s="15"/>
      <c r="L165" s="221"/>
      <c r="M165" s="225"/>
      <c r="N165" s="226"/>
      <c r="O165" s="226"/>
      <c r="P165" s="226"/>
      <c r="Q165" s="226"/>
      <c r="R165" s="226"/>
      <c r="S165" s="226"/>
      <c r="T165" s="227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22" t="s">
        <v>519</v>
      </c>
      <c r="AU165" s="222" t="s">
        <v>89</v>
      </c>
      <c r="AV165" s="15" t="s">
        <v>87</v>
      </c>
      <c r="AW165" s="15" t="s">
        <v>35</v>
      </c>
      <c r="AX165" s="15" t="s">
        <v>79</v>
      </c>
      <c r="AY165" s="222" t="s">
        <v>230</v>
      </c>
    </row>
    <row r="166" s="15" customFormat="1">
      <c r="A166" s="15"/>
      <c r="B166" s="221"/>
      <c r="C166" s="15"/>
      <c r="D166" s="191" t="s">
        <v>519</v>
      </c>
      <c r="E166" s="222" t="s">
        <v>1</v>
      </c>
      <c r="F166" s="223" t="s">
        <v>3767</v>
      </c>
      <c r="G166" s="15"/>
      <c r="H166" s="222" t="s">
        <v>1</v>
      </c>
      <c r="I166" s="224"/>
      <c r="J166" s="15"/>
      <c r="K166" s="15"/>
      <c r="L166" s="221"/>
      <c r="M166" s="225"/>
      <c r="N166" s="226"/>
      <c r="O166" s="226"/>
      <c r="P166" s="226"/>
      <c r="Q166" s="226"/>
      <c r="R166" s="226"/>
      <c r="S166" s="226"/>
      <c r="T166" s="227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22" t="s">
        <v>519</v>
      </c>
      <c r="AU166" s="222" t="s">
        <v>89</v>
      </c>
      <c r="AV166" s="15" t="s">
        <v>87</v>
      </c>
      <c r="AW166" s="15" t="s">
        <v>35</v>
      </c>
      <c r="AX166" s="15" t="s">
        <v>79</v>
      </c>
      <c r="AY166" s="222" t="s">
        <v>230</v>
      </c>
    </row>
    <row r="167" s="13" customFormat="1">
      <c r="A167" s="13"/>
      <c r="B167" s="205"/>
      <c r="C167" s="13"/>
      <c r="D167" s="191" t="s">
        <v>519</v>
      </c>
      <c r="E167" s="206" t="s">
        <v>1</v>
      </c>
      <c r="F167" s="207" t="s">
        <v>4973</v>
      </c>
      <c r="G167" s="13"/>
      <c r="H167" s="208">
        <v>107.136</v>
      </c>
      <c r="I167" s="209"/>
      <c r="J167" s="13"/>
      <c r="K167" s="13"/>
      <c r="L167" s="205"/>
      <c r="M167" s="210"/>
      <c r="N167" s="211"/>
      <c r="O167" s="211"/>
      <c r="P167" s="211"/>
      <c r="Q167" s="211"/>
      <c r="R167" s="211"/>
      <c r="S167" s="211"/>
      <c r="T167" s="21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06" t="s">
        <v>519</v>
      </c>
      <c r="AU167" s="206" t="s">
        <v>89</v>
      </c>
      <c r="AV167" s="13" t="s">
        <v>89</v>
      </c>
      <c r="AW167" s="13" t="s">
        <v>35</v>
      </c>
      <c r="AX167" s="13" t="s">
        <v>79</v>
      </c>
      <c r="AY167" s="206" t="s">
        <v>230</v>
      </c>
    </row>
    <row r="168" s="14" customFormat="1">
      <c r="A168" s="14"/>
      <c r="B168" s="213"/>
      <c r="C168" s="14"/>
      <c r="D168" s="191" t="s">
        <v>519</v>
      </c>
      <c r="E168" s="214" t="s">
        <v>1</v>
      </c>
      <c r="F168" s="215" t="s">
        <v>534</v>
      </c>
      <c r="G168" s="14"/>
      <c r="H168" s="216">
        <v>107.136</v>
      </c>
      <c r="I168" s="217"/>
      <c r="J168" s="14"/>
      <c r="K168" s="14"/>
      <c r="L168" s="213"/>
      <c r="M168" s="218"/>
      <c r="N168" s="219"/>
      <c r="O168" s="219"/>
      <c r="P168" s="219"/>
      <c r="Q168" s="219"/>
      <c r="R168" s="219"/>
      <c r="S168" s="219"/>
      <c r="T168" s="220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14" t="s">
        <v>519</v>
      </c>
      <c r="AU168" s="214" t="s">
        <v>89</v>
      </c>
      <c r="AV168" s="14" t="s">
        <v>235</v>
      </c>
      <c r="AW168" s="14" t="s">
        <v>35</v>
      </c>
      <c r="AX168" s="14" t="s">
        <v>79</v>
      </c>
      <c r="AY168" s="214" t="s">
        <v>230</v>
      </c>
    </row>
    <row r="169" s="13" customFormat="1">
      <c r="A169" s="13"/>
      <c r="B169" s="205"/>
      <c r="C169" s="13"/>
      <c r="D169" s="191" t="s">
        <v>519</v>
      </c>
      <c r="E169" s="206" t="s">
        <v>1</v>
      </c>
      <c r="F169" s="207" t="s">
        <v>4974</v>
      </c>
      <c r="G169" s="13"/>
      <c r="H169" s="208">
        <v>74.966999999999999</v>
      </c>
      <c r="I169" s="209"/>
      <c r="J169" s="13"/>
      <c r="K169" s="13"/>
      <c r="L169" s="205"/>
      <c r="M169" s="210"/>
      <c r="N169" s="211"/>
      <c r="O169" s="211"/>
      <c r="P169" s="211"/>
      <c r="Q169" s="211"/>
      <c r="R169" s="211"/>
      <c r="S169" s="211"/>
      <c r="T169" s="21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06" t="s">
        <v>519</v>
      </c>
      <c r="AU169" s="206" t="s">
        <v>89</v>
      </c>
      <c r="AV169" s="13" t="s">
        <v>89</v>
      </c>
      <c r="AW169" s="13" t="s">
        <v>35</v>
      </c>
      <c r="AX169" s="13" t="s">
        <v>79</v>
      </c>
      <c r="AY169" s="206" t="s">
        <v>230</v>
      </c>
    </row>
    <row r="170" s="14" customFormat="1">
      <c r="A170" s="14"/>
      <c r="B170" s="213"/>
      <c r="C170" s="14"/>
      <c r="D170" s="191" t="s">
        <v>519</v>
      </c>
      <c r="E170" s="214" t="s">
        <v>1</v>
      </c>
      <c r="F170" s="215" t="s">
        <v>534</v>
      </c>
      <c r="G170" s="14"/>
      <c r="H170" s="216">
        <v>74.966999999999999</v>
      </c>
      <c r="I170" s="217"/>
      <c r="J170" s="14"/>
      <c r="K170" s="14"/>
      <c r="L170" s="213"/>
      <c r="M170" s="218"/>
      <c r="N170" s="219"/>
      <c r="O170" s="219"/>
      <c r="P170" s="219"/>
      <c r="Q170" s="219"/>
      <c r="R170" s="219"/>
      <c r="S170" s="219"/>
      <c r="T170" s="22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14" t="s">
        <v>519</v>
      </c>
      <c r="AU170" s="214" t="s">
        <v>89</v>
      </c>
      <c r="AV170" s="14" t="s">
        <v>235</v>
      </c>
      <c r="AW170" s="14" t="s">
        <v>35</v>
      </c>
      <c r="AX170" s="14" t="s">
        <v>87</v>
      </c>
      <c r="AY170" s="214" t="s">
        <v>230</v>
      </c>
    </row>
    <row r="171" s="2" customFormat="1" ht="24.15" customHeight="1">
      <c r="A171" s="38"/>
      <c r="B171" s="177"/>
      <c r="C171" s="178" t="s">
        <v>252</v>
      </c>
      <c r="D171" s="178" t="s">
        <v>231</v>
      </c>
      <c r="E171" s="179" t="s">
        <v>698</v>
      </c>
      <c r="F171" s="180" t="s">
        <v>699</v>
      </c>
      <c r="G171" s="181" t="s">
        <v>578</v>
      </c>
      <c r="H171" s="182">
        <v>374.83499999999998</v>
      </c>
      <c r="I171" s="183"/>
      <c r="J171" s="184">
        <f>ROUND(I171*H171,2)</f>
        <v>0</v>
      </c>
      <c r="K171" s="180" t="s">
        <v>515</v>
      </c>
      <c r="L171" s="39"/>
      <c r="M171" s="185" t="s">
        <v>1</v>
      </c>
      <c r="N171" s="186" t="s">
        <v>44</v>
      </c>
      <c r="O171" s="77"/>
      <c r="P171" s="187">
        <f>O171*H171</f>
        <v>0</v>
      </c>
      <c r="Q171" s="187">
        <v>0</v>
      </c>
      <c r="R171" s="187">
        <f>Q171*H171</f>
        <v>0</v>
      </c>
      <c r="S171" s="187">
        <v>0</v>
      </c>
      <c r="T171" s="18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9" t="s">
        <v>235</v>
      </c>
      <c r="AT171" s="189" t="s">
        <v>231</v>
      </c>
      <c r="AU171" s="189" t="s">
        <v>89</v>
      </c>
      <c r="AY171" s="19" t="s">
        <v>230</v>
      </c>
      <c r="BE171" s="190">
        <f>IF(N171="základní",J171,0)</f>
        <v>0</v>
      </c>
      <c r="BF171" s="190">
        <f>IF(N171="snížená",J171,0)</f>
        <v>0</v>
      </c>
      <c r="BG171" s="190">
        <f>IF(N171="zákl. přenesená",J171,0)</f>
        <v>0</v>
      </c>
      <c r="BH171" s="190">
        <f>IF(N171="sníž. přenesená",J171,0)</f>
        <v>0</v>
      </c>
      <c r="BI171" s="190">
        <f>IF(N171="nulová",J171,0)</f>
        <v>0</v>
      </c>
      <c r="BJ171" s="19" t="s">
        <v>87</v>
      </c>
      <c r="BK171" s="190">
        <f>ROUND(I171*H171,2)</f>
        <v>0</v>
      </c>
      <c r="BL171" s="19" t="s">
        <v>235</v>
      </c>
      <c r="BM171" s="189" t="s">
        <v>4980</v>
      </c>
    </row>
    <row r="172" s="2" customFormat="1">
      <c r="A172" s="38"/>
      <c r="B172" s="39"/>
      <c r="C172" s="38"/>
      <c r="D172" s="191" t="s">
        <v>237</v>
      </c>
      <c r="E172" s="38"/>
      <c r="F172" s="192" t="s">
        <v>701</v>
      </c>
      <c r="G172" s="38"/>
      <c r="H172" s="38"/>
      <c r="I172" s="193"/>
      <c r="J172" s="38"/>
      <c r="K172" s="38"/>
      <c r="L172" s="39"/>
      <c r="M172" s="194"/>
      <c r="N172" s="195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237</v>
      </c>
      <c r="AU172" s="19" t="s">
        <v>89</v>
      </c>
    </row>
    <row r="173" s="2" customFormat="1">
      <c r="A173" s="38"/>
      <c r="B173" s="39"/>
      <c r="C173" s="38"/>
      <c r="D173" s="199" t="s">
        <v>397</v>
      </c>
      <c r="E173" s="38"/>
      <c r="F173" s="200" t="s">
        <v>702</v>
      </c>
      <c r="G173" s="38"/>
      <c r="H173" s="38"/>
      <c r="I173" s="193"/>
      <c r="J173" s="38"/>
      <c r="K173" s="38"/>
      <c r="L173" s="39"/>
      <c r="M173" s="194"/>
      <c r="N173" s="195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397</v>
      </c>
      <c r="AU173" s="19" t="s">
        <v>89</v>
      </c>
    </row>
    <row r="174" s="15" customFormat="1">
      <c r="A174" s="15"/>
      <c r="B174" s="221"/>
      <c r="C174" s="15"/>
      <c r="D174" s="191" t="s">
        <v>519</v>
      </c>
      <c r="E174" s="222" t="s">
        <v>1</v>
      </c>
      <c r="F174" s="223" t="s">
        <v>2039</v>
      </c>
      <c r="G174" s="15"/>
      <c r="H174" s="222" t="s">
        <v>1</v>
      </c>
      <c r="I174" s="224"/>
      <c r="J174" s="15"/>
      <c r="K174" s="15"/>
      <c r="L174" s="221"/>
      <c r="M174" s="225"/>
      <c r="N174" s="226"/>
      <c r="O174" s="226"/>
      <c r="P174" s="226"/>
      <c r="Q174" s="226"/>
      <c r="R174" s="226"/>
      <c r="S174" s="226"/>
      <c r="T174" s="227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22" t="s">
        <v>519</v>
      </c>
      <c r="AU174" s="222" t="s">
        <v>89</v>
      </c>
      <c r="AV174" s="15" t="s">
        <v>87</v>
      </c>
      <c r="AW174" s="15" t="s">
        <v>35</v>
      </c>
      <c r="AX174" s="15" t="s">
        <v>79</v>
      </c>
      <c r="AY174" s="222" t="s">
        <v>230</v>
      </c>
    </row>
    <row r="175" s="15" customFormat="1">
      <c r="A175" s="15"/>
      <c r="B175" s="221"/>
      <c r="C175" s="15"/>
      <c r="D175" s="191" t="s">
        <v>519</v>
      </c>
      <c r="E175" s="222" t="s">
        <v>1</v>
      </c>
      <c r="F175" s="223" t="s">
        <v>3767</v>
      </c>
      <c r="G175" s="15"/>
      <c r="H175" s="222" t="s">
        <v>1</v>
      </c>
      <c r="I175" s="224"/>
      <c r="J175" s="15"/>
      <c r="K175" s="15"/>
      <c r="L175" s="221"/>
      <c r="M175" s="225"/>
      <c r="N175" s="226"/>
      <c r="O175" s="226"/>
      <c r="P175" s="226"/>
      <c r="Q175" s="226"/>
      <c r="R175" s="226"/>
      <c r="S175" s="226"/>
      <c r="T175" s="227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22" t="s">
        <v>519</v>
      </c>
      <c r="AU175" s="222" t="s">
        <v>89</v>
      </c>
      <c r="AV175" s="15" t="s">
        <v>87</v>
      </c>
      <c r="AW175" s="15" t="s">
        <v>35</v>
      </c>
      <c r="AX175" s="15" t="s">
        <v>79</v>
      </c>
      <c r="AY175" s="222" t="s">
        <v>230</v>
      </c>
    </row>
    <row r="176" s="13" customFormat="1">
      <c r="A176" s="13"/>
      <c r="B176" s="205"/>
      <c r="C176" s="13"/>
      <c r="D176" s="191" t="s">
        <v>519</v>
      </c>
      <c r="E176" s="206" t="s">
        <v>1</v>
      </c>
      <c r="F176" s="207" t="s">
        <v>4973</v>
      </c>
      <c r="G176" s="13"/>
      <c r="H176" s="208">
        <v>107.136</v>
      </c>
      <c r="I176" s="209"/>
      <c r="J176" s="13"/>
      <c r="K176" s="13"/>
      <c r="L176" s="205"/>
      <c r="M176" s="210"/>
      <c r="N176" s="211"/>
      <c r="O176" s="211"/>
      <c r="P176" s="211"/>
      <c r="Q176" s="211"/>
      <c r="R176" s="211"/>
      <c r="S176" s="211"/>
      <c r="T176" s="21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06" t="s">
        <v>519</v>
      </c>
      <c r="AU176" s="206" t="s">
        <v>89</v>
      </c>
      <c r="AV176" s="13" t="s">
        <v>89</v>
      </c>
      <c r="AW176" s="13" t="s">
        <v>35</v>
      </c>
      <c r="AX176" s="13" t="s">
        <v>79</v>
      </c>
      <c r="AY176" s="206" t="s">
        <v>230</v>
      </c>
    </row>
    <row r="177" s="14" customFormat="1">
      <c r="A177" s="14"/>
      <c r="B177" s="213"/>
      <c r="C177" s="14"/>
      <c r="D177" s="191" t="s">
        <v>519</v>
      </c>
      <c r="E177" s="214" t="s">
        <v>1</v>
      </c>
      <c r="F177" s="215" t="s">
        <v>534</v>
      </c>
      <c r="G177" s="14"/>
      <c r="H177" s="216">
        <v>107.136</v>
      </c>
      <c r="I177" s="217"/>
      <c r="J177" s="14"/>
      <c r="K177" s="14"/>
      <c r="L177" s="213"/>
      <c r="M177" s="218"/>
      <c r="N177" s="219"/>
      <c r="O177" s="219"/>
      <c r="P177" s="219"/>
      <c r="Q177" s="219"/>
      <c r="R177" s="219"/>
      <c r="S177" s="219"/>
      <c r="T177" s="220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14" t="s">
        <v>519</v>
      </c>
      <c r="AU177" s="214" t="s">
        <v>89</v>
      </c>
      <c r="AV177" s="14" t="s">
        <v>235</v>
      </c>
      <c r="AW177" s="14" t="s">
        <v>35</v>
      </c>
      <c r="AX177" s="14" t="s">
        <v>79</v>
      </c>
      <c r="AY177" s="214" t="s">
        <v>230</v>
      </c>
    </row>
    <row r="178" s="13" customFormat="1">
      <c r="A178" s="13"/>
      <c r="B178" s="205"/>
      <c r="C178" s="13"/>
      <c r="D178" s="191" t="s">
        <v>519</v>
      </c>
      <c r="E178" s="206" t="s">
        <v>1</v>
      </c>
      <c r="F178" s="207" t="s">
        <v>4974</v>
      </c>
      <c r="G178" s="13"/>
      <c r="H178" s="208">
        <v>74.966999999999999</v>
      </c>
      <c r="I178" s="209"/>
      <c r="J178" s="13"/>
      <c r="K178" s="13"/>
      <c r="L178" s="205"/>
      <c r="M178" s="210"/>
      <c r="N178" s="211"/>
      <c r="O178" s="211"/>
      <c r="P178" s="211"/>
      <c r="Q178" s="211"/>
      <c r="R178" s="211"/>
      <c r="S178" s="211"/>
      <c r="T178" s="21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06" t="s">
        <v>519</v>
      </c>
      <c r="AU178" s="206" t="s">
        <v>89</v>
      </c>
      <c r="AV178" s="13" t="s">
        <v>89</v>
      </c>
      <c r="AW178" s="13" t="s">
        <v>35</v>
      </c>
      <c r="AX178" s="13" t="s">
        <v>79</v>
      </c>
      <c r="AY178" s="206" t="s">
        <v>230</v>
      </c>
    </row>
    <row r="179" s="14" customFormat="1">
      <c r="A179" s="14"/>
      <c r="B179" s="213"/>
      <c r="C179" s="14"/>
      <c r="D179" s="191" t="s">
        <v>519</v>
      </c>
      <c r="E179" s="214" t="s">
        <v>1</v>
      </c>
      <c r="F179" s="215" t="s">
        <v>534</v>
      </c>
      <c r="G179" s="14"/>
      <c r="H179" s="216">
        <v>74.966999999999999</v>
      </c>
      <c r="I179" s="217"/>
      <c r="J179" s="14"/>
      <c r="K179" s="14"/>
      <c r="L179" s="213"/>
      <c r="M179" s="218"/>
      <c r="N179" s="219"/>
      <c r="O179" s="219"/>
      <c r="P179" s="219"/>
      <c r="Q179" s="219"/>
      <c r="R179" s="219"/>
      <c r="S179" s="219"/>
      <c r="T179" s="220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14" t="s">
        <v>519</v>
      </c>
      <c r="AU179" s="214" t="s">
        <v>89</v>
      </c>
      <c r="AV179" s="14" t="s">
        <v>235</v>
      </c>
      <c r="AW179" s="14" t="s">
        <v>35</v>
      </c>
      <c r="AX179" s="14" t="s">
        <v>87</v>
      </c>
      <c r="AY179" s="214" t="s">
        <v>230</v>
      </c>
    </row>
    <row r="180" s="13" customFormat="1">
      <c r="A180" s="13"/>
      <c r="B180" s="205"/>
      <c r="C180" s="13"/>
      <c r="D180" s="191" t="s">
        <v>519</v>
      </c>
      <c r="E180" s="13"/>
      <c r="F180" s="207" t="s">
        <v>4981</v>
      </c>
      <c r="G180" s="13"/>
      <c r="H180" s="208">
        <v>374.83499999999998</v>
      </c>
      <c r="I180" s="209"/>
      <c r="J180" s="13"/>
      <c r="K180" s="13"/>
      <c r="L180" s="205"/>
      <c r="M180" s="210"/>
      <c r="N180" s="211"/>
      <c r="O180" s="211"/>
      <c r="P180" s="211"/>
      <c r="Q180" s="211"/>
      <c r="R180" s="211"/>
      <c r="S180" s="211"/>
      <c r="T180" s="21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06" t="s">
        <v>519</v>
      </c>
      <c r="AU180" s="206" t="s">
        <v>89</v>
      </c>
      <c r="AV180" s="13" t="s">
        <v>89</v>
      </c>
      <c r="AW180" s="13" t="s">
        <v>3</v>
      </c>
      <c r="AX180" s="13" t="s">
        <v>87</v>
      </c>
      <c r="AY180" s="206" t="s">
        <v>230</v>
      </c>
    </row>
    <row r="181" s="2" customFormat="1" ht="21.75" customHeight="1">
      <c r="A181" s="38"/>
      <c r="B181" s="177"/>
      <c r="C181" s="178" t="s">
        <v>256</v>
      </c>
      <c r="D181" s="178" t="s">
        <v>231</v>
      </c>
      <c r="E181" s="179" t="s">
        <v>704</v>
      </c>
      <c r="F181" s="180" t="s">
        <v>705</v>
      </c>
      <c r="G181" s="181" t="s">
        <v>578</v>
      </c>
      <c r="H181" s="182">
        <v>21.420000000000002</v>
      </c>
      <c r="I181" s="183"/>
      <c r="J181" s="184">
        <f>ROUND(I181*H181,2)</f>
        <v>0</v>
      </c>
      <c r="K181" s="180" t="s">
        <v>515</v>
      </c>
      <c r="L181" s="39"/>
      <c r="M181" s="185" t="s">
        <v>1</v>
      </c>
      <c r="N181" s="186" t="s">
        <v>44</v>
      </c>
      <c r="O181" s="77"/>
      <c r="P181" s="187">
        <f>O181*H181</f>
        <v>0</v>
      </c>
      <c r="Q181" s="187">
        <v>0</v>
      </c>
      <c r="R181" s="187">
        <f>Q181*H181</f>
        <v>0</v>
      </c>
      <c r="S181" s="187">
        <v>0</v>
      </c>
      <c r="T181" s="18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89" t="s">
        <v>235</v>
      </c>
      <c r="AT181" s="189" t="s">
        <v>231</v>
      </c>
      <c r="AU181" s="189" t="s">
        <v>89</v>
      </c>
      <c r="AY181" s="19" t="s">
        <v>230</v>
      </c>
      <c r="BE181" s="190">
        <f>IF(N181="základní",J181,0)</f>
        <v>0</v>
      </c>
      <c r="BF181" s="190">
        <f>IF(N181="snížená",J181,0)</f>
        <v>0</v>
      </c>
      <c r="BG181" s="190">
        <f>IF(N181="zákl. přenesená",J181,0)</f>
        <v>0</v>
      </c>
      <c r="BH181" s="190">
        <f>IF(N181="sníž. přenesená",J181,0)</f>
        <v>0</v>
      </c>
      <c r="BI181" s="190">
        <f>IF(N181="nulová",J181,0)</f>
        <v>0</v>
      </c>
      <c r="BJ181" s="19" t="s">
        <v>87</v>
      </c>
      <c r="BK181" s="190">
        <f>ROUND(I181*H181,2)</f>
        <v>0</v>
      </c>
      <c r="BL181" s="19" t="s">
        <v>235</v>
      </c>
      <c r="BM181" s="189" t="s">
        <v>4982</v>
      </c>
    </row>
    <row r="182" s="2" customFormat="1">
      <c r="A182" s="38"/>
      <c r="B182" s="39"/>
      <c r="C182" s="38"/>
      <c r="D182" s="191" t="s">
        <v>237</v>
      </c>
      <c r="E182" s="38"/>
      <c r="F182" s="192" t="s">
        <v>707</v>
      </c>
      <c r="G182" s="38"/>
      <c r="H182" s="38"/>
      <c r="I182" s="193"/>
      <c r="J182" s="38"/>
      <c r="K182" s="38"/>
      <c r="L182" s="39"/>
      <c r="M182" s="194"/>
      <c r="N182" s="195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237</v>
      </c>
      <c r="AU182" s="19" t="s">
        <v>89</v>
      </c>
    </row>
    <row r="183" s="2" customFormat="1">
      <c r="A183" s="38"/>
      <c r="B183" s="39"/>
      <c r="C183" s="38"/>
      <c r="D183" s="199" t="s">
        <v>397</v>
      </c>
      <c r="E183" s="38"/>
      <c r="F183" s="200" t="s">
        <v>708</v>
      </c>
      <c r="G183" s="38"/>
      <c r="H183" s="38"/>
      <c r="I183" s="193"/>
      <c r="J183" s="38"/>
      <c r="K183" s="38"/>
      <c r="L183" s="39"/>
      <c r="M183" s="194"/>
      <c r="N183" s="195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397</v>
      </c>
      <c r="AU183" s="19" t="s">
        <v>89</v>
      </c>
    </row>
    <row r="184" s="15" customFormat="1">
      <c r="A184" s="15"/>
      <c r="B184" s="221"/>
      <c r="C184" s="15"/>
      <c r="D184" s="191" t="s">
        <v>519</v>
      </c>
      <c r="E184" s="222" t="s">
        <v>1</v>
      </c>
      <c r="F184" s="223" t="s">
        <v>2039</v>
      </c>
      <c r="G184" s="15"/>
      <c r="H184" s="222" t="s">
        <v>1</v>
      </c>
      <c r="I184" s="224"/>
      <c r="J184" s="15"/>
      <c r="K184" s="15"/>
      <c r="L184" s="221"/>
      <c r="M184" s="225"/>
      <c r="N184" s="226"/>
      <c r="O184" s="226"/>
      <c r="P184" s="226"/>
      <c r="Q184" s="226"/>
      <c r="R184" s="226"/>
      <c r="S184" s="226"/>
      <c r="T184" s="227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22" t="s">
        <v>519</v>
      </c>
      <c r="AU184" s="222" t="s">
        <v>89</v>
      </c>
      <c r="AV184" s="15" t="s">
        <v>87</v>
      </c>
      <c r="AW184" s="15" t="s">
        <v>35</v>
      </c>
      <c r="AX184" s="15" t="s">
        <v>79</v>
      </c>
      <c r="AY184" s="222" t="s">
        <v>230</v>
      </c>
    </row>
    <row r="185" s="13" customFormat="1">
      <c r="A185" s="13"/>
      <c r="B185" s="205"/>
      <c r="C185" s="13"/>
      <c r="D185" s="191" t="s">
        <v>519</v>
      </c>
      <c r="E185" s="206" t="s">
        <v>1</v>
      </c>
      <c r="F185" s="207" t="s">
        <v>4976</v>
      </c>
      <c r="G185" s="13"/>
      <c r="H185" s="208">
        <v>10.710000000000001</v>
      </c>
      <c r="I185" s="209"/>
      <c r="J185" s="13"/>
      <c r="K185" s="13"/>
      <c r="L185" s="205"/>
      <c r="M185" s="210"/>
      <c r="N185" s="211"/>
      <c r="O185" s="211"/>
      <c r="P185" s="211"/>
      <c r="Q185" s="211"/>
      <c r="R185" s="211"/>
      <c r="S185" s="211"/>
      <c r="T185" s="21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06" t="s">
        <v>519</v>
      </c>
      <c r="AU185" s="206" t="s">
        <v>89</v>
      </c>
      <c r="AV185" s="13" t="s">
        <v>89</v>
      </c>
      <c r="AW185" s="13" t="s">
        <v>35</v>
      </c>
      <c r="AX185" s="13" t="s">
        <v>79</v>
      </c>
      <c r="AY185" s="206" t="s">
        <v>230</v>
      </c>
    </row>
    <row r="186" s="13" customFormat="1">
      <c r="A186" s="13"/>
      <c r="B186" s="205"/>
      <c r="C186" s="13"/>
      <c r="D186" s="191" t="s">
        <v>519</v>
      </c>
      <c r="E186" s="206" t="s">
        <v>1</v>
      </c>
      <c r="F186" s="207" t="s">
        <v>4976</v>
      </c>
      <c r="G186" s="13"/>
      <c r="H186" s="208">
        <v>10.710000000000001</v>
      </c>
      <c r="I186" s="209"/>
      <c r="J186" s="13"/>
      <c r="K186" s="13"/>
      <c r="L186" s="205"/>
      <c r="M186" s="210"/>
      <c r="N186" s="211"/>
      <c r="O186" s="211"/>
      <c r="P186" s="211"/>
      <c r="Q186" s="211"/>
      <c r="R186" s="211"/>
      <c r="S186" s="211"/>
      <c r="T186" s="21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06" t="s">
        <v>519</v>
      </c>
      <c r="AU186" s="206" t="s">
        <v>89</v>
      </c>
      <c r="AV186" s="13" t="s">
        <v>89</v>
      </c>
      <c r="AW186" s="13" t="s">
        <v>35</v>
      </c>
      <c r="AX186" s="13" t="s">
        <v>79</v>
      </c>
      <c r="AY186" s="206" t="s">
        <v>230</v>
      </c>
    </row>
    <row r="187" s="14" customFormat="1">
      <c r="A187" s="14"/>
      <c r="B187" s="213"/>
      <c r="C187" s="14"/>
      <c r="D187" s="191" t="s">
        <v>519</v>
      </c>
      <c r="E187" s="214" t="s">
        <v>1</v>
      </c>
      <c r="F187" s="215" t="s">
        <v>534</v>
      </c>
      <c r="G187" s="14"/>
      <c r="H187" s="216">
        <v>21.420000000000002</v>
      </c>
      <c r="I187" s="217"/>
      <c r="J187" s="14"/>
      <c r="K187" s="14"/>
      <c r="L187" s="213"/>
      <c r="M187" s="218"/>
      <c r="N187" s="219"/>
      <c r="O187" s="219"/>
      <c r="P187" s="219"/>
      <c r="Q187" s="219"/>
      <c r="R187" s="219"/>
      <c r="S187" s="219"/>
      <c r="T187" s="220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14" t="s">
        <v>519</v>
      </c>
      <c r="AU187" s="214" t="s">
        <v>89</v>
      </c>
      <c r="AV187" s="14" t="s">
        <v>235</v>
      </c>
      <c r="AW187" s="14" t="s">
        <v>35</v>
      </c>
      <c r="AX187" s="14" t="s">
        <v>87</v>
      </c>
      <c r="AY187" s="214" t="s">
        <v>230</v>
      </c>
    </row>
    <row r="188" s="2" customFormat="1" ht="24.15" customHeight="1">
      <c r="A188" s="38"/>
      <c r="B188" s="177"/>
      <c r="C188" s="178" t="s">
        <v>260</v>
      </c>
      <c r="D188" s="178" t="s">
        <v>231</v>
      </c>
      <c r="E188" s="179" t="s">
        <v>713</v>
      </c>
      <c r="F188" s="180" t="s">
        <v>714</v>
      </c>
      <c r="G188" s="181" t="s">
        <v>578</v>
      </c>
      <c r="H188" s="182">
        <v>107.09999999999999</v>
      </c>
      <c r="I188" s="183"/>
      <c r="J188" s="184">
        <f>ROUND(I188*H188,2)</f>
        <v>0</v>
      </c>
      <c r="K188" s="180" t="s">
        <v>515</v>
      </c>
      <c r="L188" s="39"/>
      <c r="M188" s="185" t="s">
        <v>1</v>
      </c>
      <c r="N188" s="186" t="s">
        <v>44</v>
      </c>
      <c r="O188" s="77"/>
      <c r="P188" s="187">
        <f>O188*H188</f>
        <v>0</v>
      </c>
      <c r="Q188" s="187">
        <v>0</v>
      </c>
      <c r="R188" s="187">
        <f>Q188*H188</f>
        <v>0</v>
      </c>
      <c r="S188" s="187">
        <v>0</v>
      </c>
      <c r="T188" s="18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89" t="s">
        <v>235</v>
      </c>
      <c r="AT188" s="189" t="s">
        <v>231</v>
      </c>
      <c r="AU188" s="189" t="s">
        <v>89</v>
      </c>
      <c r="AY188" s="19" t="s">
        <v>230</v>
      </c>
      <c r="BE188" s="190">
        <f>IF(N188="základní",J188,0)</f>
        <v>0</v>
      </c>
      <c r="BF188" s="190">
        <f>IF(N188="snížená",J188,0)</f>
        <v>0</v>
      </c>
      <c r="BG188" s="190">
        <f>IF(N188="zákl. přenesená",J188,0)</f>
        <v>0</v>
      </c>
      <c r="BH188" s="190">
        <f>IF(N188="sníž. přenesená",J188,0)</f>
        <v>0</v>
      </c>
      <c r="BI188" s="190">
        <f>IF(N188="nulová",J188,0)</f>
        <v>0</v>
      </c>
      <c r="BJ188" s="19" t="s">
        <v>87</v>
      </c>
      <c r="BK188" s="190">
        <f>ROUND(I188*H188,2)</f>
        <v>0</v>
      </c>
      <c r="BL188" s="19" t="s">
        <v>235</v>
      </c>
      <c r="BM188" s="189" t="s">
        <v>4983</v>
      </c>
    </row>
    <row r="189" s="2" customFormat="1">
      <c r="A189" s="38"/>
      <c r="B189" s="39"/>
      <c r="C189" s="38"/>
      <c r="D189" s="191" t="s">
        <v>237</v>
      </c>
      <c r="E189" s="38"/>
      <c r="F189" s="192" t="s">
        <v>716</v>
      </c>
      <c r="G189" s="38"/>
      <c r="H189" s="38"/>
      <c r="I189" s="193"/>
      <c r="J189" s="38"/>
      <c r="K189" s="38"/>
      <c r="L189" s="39"/>
      <c r="M189" s="194"/>
      <c r="N189" s="195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237</v>
      </c>
      <c r="AU189" s="19" t="s">
        <v>89</v>
      </c>
    </row>
    <row r="190" s="2" customFormat="1">
      <c r="A190" s="38"/>
      <c r="B190" s="39"/>
      <c r="C190" s="38"/>
      <c r="D190" s="199" t="s">
        <v>397</v>
      </c>
      <c r="E190" s="38"/>
      <c r="F190" s="200" t="s">
        <v>717</v>
      </c>
      <c r="G190" s="38"/>
      <c r="H190" s="38"/>
      <c r="I190" s="193"/>
      <c r="J190" s="38"/>
      <c r="K190" s="38"/>
      <c r="L190" s="39"/>
      <c r="M190" s="194"/>
      <c r="N190" s="195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397</v>
      </c>
      <c r="AU190" s="19" t="s">
        <v>89</v>
      </c>
    </row>
    <row r="191" s="15" customFormat="1">
      <c r="A191" s="15"/>
      <c r="B191" s="221"/>
      <c r="C191" s="15"/>
      <c r="D191" s="191" t="s">
        <v>519</v>
      </c>
      <c r="E191" s="222" t="s">
        <v>1</v>
      </c>
      <c r="F191" s="223" t="s">
        <v>2039</v>
      </c>
      <c r="G191" s="15"/>
      <c r="H191" s="222" t="s">
        <v>1</v>
      </c>
      <c r="I191" s="224"/>
      <c r="J191" s="15"/>
      <c r="K191" s="15"/>
      <c r="L191" s="221"/>
      <c r="M191" s="225"/>
      <c r="N191" s="226"/>
      <c r="O191" s="226"/>
      <c r="P191" s="226"/>
      <c r="Q191" s="226"/>
      <c r="R191" s="226"/>
      <c r="S191" s="226"/>
      <c r="T191" s="227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22" t="s">
        <v>519</v>
      </c>
      <c r="AU191" s="222" t="s">
        <v>89</v>
      </c>
      <c r="AV191" s="15" t="s">
        <v>87</v>
      </c>
      <c r="AW191" s="15" t="s">
        <v>35</v>
      </c>
      <c r="AX191" s="15" t="s">
        <v>79</v>
      </c>
      <c r="AY191" s="222" t="s">
        <v>230</v>
      </c>
    </row>
    <row r="192" s="13" customFormat="1">
      <c r="A192" s="13"/>
      <c r="B192" s="205"/>
      <c r="C192" s="13"/>
      <c r="D192" s="191" t="s">
        <v>519</v>
      </c>
      <c r="E192" s="206" t="s">
        <v>1</v>
      </c>
      <c r="F192" s="207" t="s">
        <v>4976</v>
      </c>
      <c r="G192" s="13"/>
      <c r="H192" s="208">
        <v>10.710000000000001</v>
      </c>
      <c r="I192" s="209"/>
      <c r="J192" s="13"/>
      <c r="K192" s="13"/>
      <c r="L192" s="205"/>
      <c r="M192" s="210"/>
      <c r="N192" s="211"/>
      <c r="O192" s="211"/>
      <c r="P192" s="211"/>
      <c r="Q192" s="211"/>
      <c r="R192" s="211"/>
      <c r="S192" s="211"/>
      <c r="T192" s="21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06" t="s">
        <v>519</v>
      </c>
      <c r="AU192" s="206" t="s">
        <v>89</v>
      </c>
      <c r="AV192" s="13" t="s">
        <v>89</v>
      </c>
      <c r="AW192" s="13" t="s">
        <v>35</v>
      </c>
      <c r="AX192" s="13" t="s">
        <v>79</v>
      </c>
      <c r="AY192" s="206" t="s">
        <v>230</v>
      </c>
    </row>
    <row r="193" s="13" customFormat="1">
      <c r="A193" s="13"/>
      <c r="B193" s="205"/>
      <c r="C193" s="13"/>
      <c r="D193" s="191" t="s">
        <v>519</v>
      </c>
      <c r="E193" s="206" t="s">
        <v>1</v>
      </c>
      <c r="F193" s="207" t="s">
        <v>4976</v>
      </c>
      <c r="G193" s="13"/>
      <c r="H193" s="208">
        <v>10.710000000000001</v>
      </c>
      <c r="I193" s="209"/>
      <c r="J193" s="13"/>
      <c r="K193" s="13"/>
      <c r="L193" s="205"/>
      <c r="M193" s="210"/>
      <c r="N193" s="211"/>
      <c r="O193" s="211"/>
      <c r="P193" s="211"/>
      <c r="Q193" s="211"/>
      <c r="R193" s="211"/>
      <c r="S193" s="211"/>
      <c r="T193" s="21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06" t="s">
        <v>519</v>
      </c>
      <c r="AU193" s="206" t="s">
        <v>89</v>
      </c>
      <c r="AV193" s="13" t="s">
        <v>89</v>
      </c>
      <c r="AW193" s="13" t="s">
        <v>35</v>
      </c>
      <c r="AX193" s="13" t="s">
        <v>79</v>
      </c>
      <c r="AY193" s="206" t="s">
        <v>230</v>
      </c>
    </row>
    <row r="194" s="14" customFormat="1">
      <c r="A194" s="14"/>
      <c r="B194" s="213"/>
      <c r="C194" s="14"/>
      <c r="D194" s="191" t="s">
        <v>519</v>
      </c>
      <c r="E194" s="214" t="s">
        <v>1</v>
      </c>
      <c r="F194" s="215" t="s">
        <v>534</v>
      </c>
      <c r="G194" s="14"/>
      <c r="H194" s="216">
        <v>21.420000000000002</v>
      </c>
      <c r="I194" s="217"/>
      <c r="J194" s="14"/>
      <c r="K194" s="14"/>
      <c r="L194" s="213"/>
      <c r="M194" s="218"/>
      <c r="N194" s="219"/>
      <c r="O194" s="219"/>
      <c r="P194" s="219"/>
      <c r="Q194" s="219"/>
      <c r="R194" s="219"/>
      <c r="S194" s="219"/>
      <c r="T194" s="22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14" t="s">
        <v>519</v>
      </c>
      <c r="AU194" s="214" t="s">
        <v>89</v>
      </c>
      <c r="AV194" s="14" t="s">
        <v>235</v>
      </c>
      <c r="AW194" s="14" t="s">
        <v>35</v>
      </c>
      <c r="AX194" s="14" t="s">
        <v>87</v>
      </c>
      <c r="AY194" s="214" t="s">
        <v>230</v>
      </c>
    </row>
    <row r="195" s="13" customFormat="1">
      <c r="A195" s="13"/>
      <c r="B195" s="205"/>
      <c r="C195" s="13"/>
      <c r="D195" s="191" t="s">
        <v>519</v>
      </c>
      <c r="E195" s="13"/>
      <c r="F195" s="207" t="s">
        <v>4984</v>
      </c>
      <c r="G195" s="13"/>
      <c r="H195" s="208">
        <v>107.09999999999999</v>
      </c>
      <c r="I195" s="209"/>
      <c r="J195" s="13"/>
      <c r="K195" s="13"/>
      <c r="L195" s="205"/>
      <c r="M195" s="210"/>
      <c r="N195" s="211"/>
      <c r="O195" s="211"/>
      <c r="P195" s="211"/>
      <c r="Q195" s="211"/>
      <c r="R195" s="211"/>
      <c r="S195" s="211"/>
      <c r="T195" s="21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06" t="s">
        <v>519</v>
      </c>
      <c r="AU195" s="206" t="s">
        <v>89</v>
      </c>
      <c r="AV195" s="13" t="s">
        <v>89</v>
      </c>
      <c r="AW195" s="13" t="s">
        <v>3</v>
      </c>
      <c r="AX195" s="13" t="s">
        <v>87</v>
      </c>
      <c r="AY195" s="206" t="s">
        <v>230</v>
      </c>
    </row>
    <row r="196" s="2" customFormat="1" ht="21.75" customHeight="1">
      <c r="A196" s="38"/>
      <c r="B196" s="177"/>
      <c r="C196" s="178" t="s">
        <v>264</v>
      </c>
      <c r="D196" s="178" t="s">
        <v>231</v>
      </c>
      <c r="E196" s="179" t="s">
        <v>719</v>
      </c>
      <c r="F196" s="180" t="s">
        <v>720</v>
      </c>
      <c r="G196" s="181" t="s">
        <v>578</v>
      </c>
      <c r="H196" s="182">
        <v>10.710000000000001</v>
      </c>
      <c r="I196" s="183"/>
      <c r="J196" s="184">
        <f>ROUND(I196*H196,2)</f>
        <v>0</v>
      </c>
      <c r="K196" s="180" t="s">
        <v>515</v>
      </c>
      <c r="L196" s="39"/>
      <c r="M196" s="185" t="s">
        <v>1</v>
      </c>
      <c r="N196" s="186" t="s">
        <v>44</v>
      </c>
      <c r="O196" s="77"/>
      <c r="P196" s="187">
        <f>O196*H196</f>
        <v>0</v>
      </c>
      <c r="Q196" s="187">
        <v>0</v>
      </c>
      <c r="R196" s="187">
        <f>Q196*H196</f>
        <v>0</v>
      </c>
      <c r="S196" s="187">
        <v>0</v>
      </c>
      <c r="T196" s="188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89" t="s">
        <v>235</v>
      </c>
      <c r="AT196" s="189" t="s">
        <v>231</v>
      </c>
      <c r="AU196" s="189" t="s">
        <v>89</v>
      </c>
      <c r="AY196" s="19" t="s">
        <v>230</v>
      </c>
      <c r="BE196" s="190">
        <f>IF(N196="základní",J196,0)</f>
        <v>0</v>
      </c>
      <c r="BF196" s="190">
        <f>IF(N196="snížená",J196,0)</f>
        <v>0</v>
      </c>
      <c r="BG196" s="190">
        <f>IF(N196="zákl. přenesená",J196,0)</f>
        <v>0</v>
      </c>
      <c r="BH196" s="190">
        <f>IF(N196="sníž. přenesená",J196,0)</f>
        <v>0</v>
      </c>
      <c r="BI196" s="190">
        <f>IF(N196="nulová",J196,0)</f>
        <v>0</v>
      </c>
      <c r="BJ196" s="19" t="s">
        <v>87</v>
      </c>
      <c r="BK196" s="190">
        <f>ROUND(I196*H196,2)</f>
        <v>0</v>
      </c>
      <c r="BL196" s="19" t="s">
        <v>235</v>
      </c>
      <c r="BM196" s="189" t="s">
        <v>4985</v>
      </c>
    </row>
    <row r="197" s="2" customFormat="1">
      <c r="A197" s="38"/>
      <c r="B197" s="39"/>
      <c r="C197" s="38"/>
      <c r="D197" s="191" t="s">
        <v>237</v>
      </c>
      <c r="E197" s="38"/>
      <c r="F197" s="192" t="s">
        <v>722</v>
      </c>
      <c r="G197" s="38"/>
      <c r="H197" s="38"/>
      <c r="I197" s="193"/>
      <c r="J197" s="38"/>
      <c r="K197" s="38"/>
      <c r="L197" s="39"/>
      <c r="M197" s="194"/>
      <c r="N197" s="195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237</v>
      </c>
      <c r="AU197" s="19" t="s">
        <v>89</v>
      </c>
    </row>
    <row r="198" s="2" customFormat="1">
      <c r="A198" s="38"/>
      <c r="B198" s="39"/>
      <c r="C198" s="38"/>
      <c r="D198" s="199" t="s">
        <v>397</v>
      </c>
      <c r="E198" s="38"/>
      <c r="F198" s="200" t="s">
        <v>723</v>
      </c>
      <c r="G198" s="38"/>
      <c r="H198" s="38"/>
      <c r="I198" s="193"/>
      <c r="J198" s="38"/>
      <c r="K198" s="38"/>
      <c r="L198" s="39"/>
      <c r="M198" s="194"/>
      <c r="N198" s="195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397</v>
      </c>
      <c r="AU198" s="19" t="s">
        <v>89</v>
      </c>
    </row>
    <row r="199" s="15" customFormat="1">
      <c r="A199" s="15"/>
      <c r="B199" s="221"/>
      <c r="C199" s="15"/>
      <c r="D199" s="191" t="s">
        <v>519</v>
      </c>
      <c r="E199" s="222" t="s">
        <v>1</v>
      </c>
      <c r="F199" s="223" t="s">
        <v>2039</v>
      </c>
      <c r="G199" s="15"/>
      <c r="H199" s="222" t="s">
        <v>1</v>
      </c>
      <c r="I199" s="224"/>
      <c r="J199" s="15"/>
      <c r="K199" s="15"/>
      <c r="L199" s="221"/>
      <c r="M199" s="225"/>
      <c r="N199" s="226"/>
      <c r="O199" s="226"/>
      <c r="P199" s="226"/>
      <c r="Q199" s="226"/>
      <c r="R199" s="226"/>
      <c r="S199" s="226"/>
      <c r="T199" s="227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22" t="s">
        <v>519</v>
      </c>
      <c r="AU199" s="222" t="s">
        <v>89</v>
      </c>
      <c r="AV199" s="15" t="s">
        <v>87</v>
      </c>
      <c r="AW199" s="15" t="s">
        <v>35</v>
      </c>
      <c r="AX199" s="15" t="s">
        <v>79</v>
      </c>
      <c r="AY199" s="222" t="s">
        <v>230</v>
      </c>
    </row>
    <row r="200" s="13" customFormat="1">
      <c r="A200" s="13"/>
      <c r="B200" s="205"/>
      <c r="C200" s="13"/>
      <c r="D200" s="191" t="s">
        <v>519</v>
      </c>
      <c r="E200" s="206" t="s">
        <v>1</v>
      </c>
      <c r="F200" s="207" t="s">
        <v>4976</v>
      </c>
      <c r="G200" s="13"/>
      <c r="H200" s="208">
        <v>10.710000000000001</v>
      </c>
      <c r="I200" s="209"/>
      <c r="J200" s="13"/>
      <c r="K200" s="13"/>
      <c r="L200" s="205"/>
      <c r="M200" s="210"/>
      <c r="N200" s="211"/>
      <c r="O200" s="211"/>
      <c r="P200" s="211"/>
      <c r="Q200" s="211"/>
      <c r="R200" s="211"/>
      <c r="S200" s="211"/>
      <c r="T200" s="21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06" t="s">
        <v>519</v>
      </c>
      <c r="AU200" s="206" t="s">
        <v>89</v>
      </c>
      <c r="AV200" s="13" t="s">
        <v>89</v>
      </c>
      <c r="AW200" s="13" t="s">
        <v>35</v>
      </c>
      <c r="AX200" s="13" t="s">
        <v>79</v>
      </c>
      <c r="AY200" s="206" t="s">
        <v>230</v>
      </c>
    </row>
    <row r="201" s="14" customFormat="1">
      <c r="A201" s="14"/>
      <c r="B201" s="213"/>
      <c r="C201" s="14"/>
      <c r="D201" s="191" t="s">
        <v>519</v>
      </c>
      <c r="E201" s="214" t="s">
        <v>1</v>
      </c>
      <c r="F201" s="215" t="s">
        <v>534</v>
      </c>
      <c r="G201" s="14"/>
      <c r="H201" s="216">
        <v>10.710000000000001</v>
      </c>
      <c r="I201" s="217"/>
      <c r="J201" s="14"/>
      <c r="K201" s="14"/>
      <c r="L201" s="213"/>
      <c r="M201" s="218"/>
      <c r="N201" s="219"/>
      <c r="O201" s="219"/>
      <c r="P201" s="219"/>
      <c r="Q201" s="219"/>
      <c r="R201" s="219"/>
      <c r="S201" s="219"/>
      <c r="T201" s="220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14" t="s">
        <v>519</v>
      </c>
      <c r="AU201" s="214" t="s">
        <v>89</v>
      </c>
      <c r="AV201" s="14" t="s">
        <v>235</v>
      </c>
      <c r="AW201" s="14" t="s">
        <v>35</v>
      </c>
      <c r="AX201" s="14" t="s">
        <v>87</v>
      </c>
      <c r="AY201" s="214" t="s">
        <v>230</v>
      </c>
    </row>
    <row r="202" s="2" customFormat="1" ht="24.15" customHeight="1">
      <c r="A202" s="38"/>
      <c r="B202" s="177"/>
      <c r="C202" s="178" t="s">
        <v>268</v>
      </c>
      <c r="D202" s="178" t="s">
        <v>231</v>
      </c>
      <c r="E202" s="179" t="s">
        <v>728</v>
      </c>
      <c r="F202" s="180" t="s">
        <v>729</v>
      </c>
      <c r="G202" s="181" t="s">
        <v>578</v>
      </c>
      <c r="H202" s="182">
        <v>53.549999999999997</v>
      </c>
      <c r="I202" s="183"/>
      <c r="J202" s="184">
        <f>ROUND(I202*H202,2)</f>
        <v>0</v>
      </c>
      <c r="K202" s="180" t="s">
        <v>515</v>
      </c>
      <c r="L202" s="39"/>
      <c r="M202" s="185" t="s">
        <v>1</v>
      </c>
      <c r="N202" s="186" t="s">
        <v>44</v>
      </c>
      <c r="O202" s="77"/>
      <c r="P202" s="187">
        <f>O202*H202</f>
        <v>0</v>
      </c>
      <c r="Q202" s="187">
        <v>0</v>
      </c>
      <c r="R202" s="187">
        <f>Q202*H202</f>
        <v>0</v>
      </c>
      <c r="S202" s="187">
        <v>0</v>
      </c>
      <c r="T202" s="188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89" t="s">
        <v>235</v>
      </c>
      <c r="AT202" s="189" t="s">
        <v>231</v>
      </c>
      <c r="AU202" s="189" t="s">
        <v>89</v>
      </c>
      <c r="AY202" s="19" t="s">
        <v>230</v>
      </c>
      <c r="BE202" s="190">
        <f>IF(N202="základní",J202,0)</f>
        <v>0</v>
      </c>
      <c r="BF202" s="190">
        <f>IF(N202="snížená",J202,0)</f>
        <v>0</v>
      </c>
      <c r="BG202" s="190">
        <f>IF(N202="zákl. přenesená",J202,0)</f>
        <v>0</v>
      </c>
      <c r="BH202" s="190">
        <f>IF(N202="sníž. přenesená",J202,0)</f>
        <v>0</v>
      </c>
      <c r="BI202" s="190">
        <f>IF(N202="nulová",J202,0)</f>
        <v>0</v>
      </c>
      <c r="BJ202" s="19" t="s">
        <v>87</v>
      </c>
      <c r="BK202" s="190">
        <f>ROUND(I202*H202,2)</f>
        <v>0</v>
      </c>
      <c r="BL202" s="19" t="s">
        <v>235</v>
      </c>
      <c r="BM202" s="189" t="s">
        <v>4986</v>
      </c>
    </row>
    <row r="203" s="2" customFormat="1">
      <c r="A203" s="38"/>
      <c r="B203" s="39"/>
      <c r="C203" s="38"/>
      <c r="D203" s="191" t="s">
        <v>237</v>
      </c>
      <c r="E203" s="38"/>
      <c r="F203" s="192" t="s">
        <v>731</v>
      </c>
      <c r="G203" s="38"/>
      <c r="H203" s="38"/>
      <c r="I203" s="193"/>
      <c r="J203" s="38"/>
      <c r="K203" s="38"/>
      <c r="L203" s="39"/>
      <c r="M203" s="194"/>
      <c r="N203" s="195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237</v>
      </c>
      <c r="AU203" s="19" t="s">
        <v>89</v>
      </c>
    </row>
    <row r="204" s="2" customFormat="1">
      <c r="A204" s="38"/>
      <c r="B204" s="39"/>
      <c r="C204" s="38"/>
      <c r="D204" s="199" t="s">
        <v>397</v>
      </c>
      <c r="E204" s="38"/>
      <c r="F204" s="200" t="s">
        <v>732</v>
      </c>
      <c r="G204" s="38"/>
      <c r="H204" s="38"/>
      <c r="I204" s="193"/>
      <c r="J204" s="38"/>
      <c r="K204" s="38"/>
      <c r="L204" s="39"/>
      <c r="M204" s="194"/>
      <c r="N204" s="195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397</v>
      </c>
      <c r="AU204" s="19" t="s">
        <v>89</v>
      </c>
    </row>
    <row r="205" s="15" customFormat="1">
      <c r="A205" s="15"/>
      <c r="B205" s="221"/>
      <c r="C205" s="15"/>
      <c r="D205" s="191" t="s">
        <v>519</v>
      </c>
      <c r="E205" s="222" t="s">
        <v>1</v>
      </c>
      <c r="F205" s="223" t="s">
        <v>2039</v>
      </c>
      <c r="G205" s="15"/>
      <c r="H205" s="222" t="s">
        <v>1</v>
      </c>
      <c r="I205" s="224"/>
      <c r="J205" s="15"/>
      <c r="K205" s="15"/>
      <c r="L205" s="221"/>
      <c r="M205" s="225"/>
      <c r="N205" s="226"/>
      <c r="O205" s="226"/>
      <c r="P205" s="226"/>
      <c r="Q205" s="226"/>
      <c r="R205" s="226"/>
      <c r="S205" s="226"/>
      <c r="T205" s="227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22" t="s">
        <v>519</v>
      </c>
      <c r="AU205" s="222" t="s">
        <v>89</v>
      </c>
      <c r="AV205" s="15" t="s">
        <v>87</v>
      </c>
      <c r="AW205" s="15" t="s">
        <v>35</v>
      </c>
      <c r="AX205" s="15" t="s">
        <v>79</v>
      </c>
      <c r="AY205" s="222" t="s">
        <v>230</v>
      </c>
    </row>
    <row r="206" s="13" customFormat="1">
      <c r="A206" s="13"/>
      <c r="B206" s="205"/>
      <c r="C206" s="13"/>
      <c r="D206" s="191" t="s">
        <v>519</v>
      </c>
      <c r="E206" s="206" t="s">
        <v>1</v>
      </c>
      <c r="F206" s="207" t="s">
        <v>4976</v>
      </c>
      <c r="G206" s="13"/>
      <c r="H206" s="208">
        <v>10.710000000000001</v>
      </c>
      <c r="I206" s="209"/>
      <c r="J206" s="13"/>
      <c r="K206" s="13"/>
      <c r="L206" s="205"/>
      <c r="M206" s="210"/>
      <c r="N206" s="211"/>
      <c r="O206" s="211"/>
      <c r="P206" s="211"/>
      <c r="Q206" s="211"/>
      <c r="R206" s="211"/>
      <c r="S206" s="211"/>
      <c r="T206" s="21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06" t="s">
        <v>519</v>
      </c>
      <c r="AU206" s="206" t="s">
        <v>89</v>
      </c>
      <c r="AV206" s="13" t="s">
        <v>89</v>
      </c>
      <c r="AW206" s="13" t="s">
        <v>35</v>
      </c>
      <c r="AX206" s="13" t="s">
        <v>79</v>
      </c>
      <c r="AY206" s="206" t="s">
        <v>230</v>
      </c>
    </row>
    <row r="207" s="14" customFormat="1">
      <c r="A207" s="14"/>
      <c r="B207" s="213"/>
      <c r="C207" s="14"/>
      <c r="D207" s="191" t="s">
        <v>519</v>
      </c>
      <c r="E207" s="214" t="s">
        <v>1</v>
      </c>
      <c r="F207" s="215" t="s">
        <v>534</v>
      </c>
      <c r="G207" s="14"/>
      <c r="H207" s="216">
        <v>10.710000000000001</v>
      </c>
      <c r="I207" s="217"/>
      <c r="J207" s="14"/>
      <c r="K207" s="14"/>
      <c r="L207" s="213"/>
      <c r="M207" s="218"/>
      <c r="N207" s="219"/>
      <c r="O207" s="219"/>
      <c r="P207" s="219"/>
      <c r="Q207" s="219"/>
      <c r="R207" s="219"/>
      <c r="S207" s="219"/>
      <c r="T207" s="220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14" t="s">
        <v>519</v>
      </c>
      <c r="AU207" s="214" t="s">
        <v>89</v>
      </c>
      <c r="AV207" s="14" t="s">
        <v>235</v>
      </c>
      <c r="AW207" s="14" t="s">
        <v>35</v>
      </c>
      <c r="AX207" s="14" t="s">
        <v>87</v>
      </c>
      <c r="AY207" s="214" t="s">
        <v>230</v>
      </c>
    </row>
    <row r="208" s="13" customFormat="1">
      <c r="A208" s="13"/>
      <c r="B208" s="205"/>
      <c r="C208" s="13"/>
      <c r="D208" s="191" t="s">
        <v>519</v>
      </c>
      <c r="E208" s="13"/>
      <c r="F208" s="207" t="s">
        <v>4987</v>
      </c>
      <c r="G208" s="13"/>
      <c r="H208" s="208">
        <v>53.549999999999997</v>
      </c>
      <c r="I208" s="209"/>
      <c r="J208" s="13"/>
      <c r="K208" s="13"/>
      <c r="L208" s="205"/>
      <c r="M208" s="210"/>
      <c r="N208" s="211"/>
      <c r="O208" s="211"/>
      <c r="P208" s="211"/>
      <c r="Q208" s="211"/>
      <c r="R208" s="211"/>
      <c r="S208" s="211"/>
      <c r="T208" s="21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06" t="s">
        <v>519</v>
      </c>
      <c r="AU208" s="206" t="s">
        <v>89</v>
      </c>
      <c r="AV208" s="13" t="s">
        <v>89</v>
      </c>
      <c r="AW208" s="13" t="s">
        <v>3</v>
      </c>
      <c r="AX208" s="13" t="s">
        <v>87</v>
      </c>
      <c r="AY208" s="206" t="s">
        <v>230</v>
      </c>
    </row>
    <row r="209" s="2" customFormat="1" ht="16.5" customHeight="1">
      <c r="A209" s="38"/>
      <c r="B209" s="177"/>
      <c r="C209" s="178" t="s">
        <v>272</v>
      </c>
      <c r="D209" s="178" t="s">
        <v>231</v>
      </c>
      <c r="E209" s="179" t="s">
        <v>2053</v>
      </c>
      <c r="F209" s="180" t="s">
        <v>2054</v>
      </c>
      <c r="G209" s="181" t="s">
        <v>748</v>
      </c>
      <c r="H209" s="182">
        <v>214.27199999999999</v>
      </c>
      <c r="I209" s="183"/>
      <c r="J209" s="184">
        <f>ROUND(I209*H209,2)</f>
        <v>0</v>
      </c>
      <c r="K209" s="180" t="s">
        <v>515</v>
      </c>
      <c r="L209" s="39"/>
      <c r="M209" s="185" t="s">
        <v>1</v>
      </c>
      <c r="N209" s="186" t="s">
        <v>44</v>
      </c>
      <c r="O209" s="77"/>
      <c r="P209" s="187">
        <f>O209*H209</f>
        <v>0</v>
      </c>
      <c r="Q209" s="187">
        <v>0</v>
      </c>
      <c r="R209" s="187">
        <f>Q209*H209</f>
        <v>0</v>
      </c>
      <c r="S209" s="187">
        <v>0</v>
      </c>
      <c r="T209" s="188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89" t="s">
        <v>235</v>
      </c>
      <c r="AT209" s="189" t="s">
        <v>231</v>
      </c>
      <c r="AU209" s="189" t="s">
        <v>89</v>
      </c>
      <c r="AY209" s="19" t="s">
        <v>230</v>
      </c>
      <c r="BE209" s="190">
        <f>IF(N209="základní",J209,0)</f>
        <v>0</v>
      </c>
      <c r="BF209" s="190">
        <f>IF(N209="snížená",J209,0)</f>
        <v>0</v>
      </c>
      <c r="BG209" s="190">
        <f>IF(N209="zákl. přenesená",J209,0)</f>
        <v>0</v>
      </c>
      <c r="BH209" s="190">
        <f>IF(N209="sníž. přenesená",J209,0)</f>
        <v>0</v>
      </c>
      <c r="BI209" s="190">
        <f>IF(N209="nulová",J209,0)</f>
        <v>0</v>
      </c>
      <c r="BJ209" s="19" t="s">
        <v>87</v>
      </c>
      <c r="BK209" s="190">
        <f>ROUND(I209*H209,2)</f>
        <v>0</v>
      </c>
      <c r="BL209" s="19" t="s">
        <v>235</v>
      </c>
      <c r="BM209" s="189" t="s">
        <v>4988</v>
      </c>
    </row>
    <row r="210" s="2" customFormat="1">
      <c r="A210" s="38"/>
      <c r="B210" s="39"/>
      <c r="C210" s="38"/>
      <c r="D210" s="191" t="s">
        <v>237</v>
      </c>
      <c r="E210" s="38"/>
      <c r="F210" s="192" t="s">
        <v>1356</v>
      </c>
      <c r="G210" s="38"/>
      <c r="H210" s="38"/>
      <c r="I210" s="193"/>
      <c r="J210" s="38"/>
      <c r="K210" s="38"/>
      <c r="L210" s="39"/>
      <c r="M210" s="194"/>
      <c r="N210" s="195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237</v>
      </c>
      <c r="AU210" s="19" t="s">
        <v>89</v>
      </c>
    </row>
    <row r="211" s="2" customFormat="1">
      <c r="A211" s="38"/>
      <c r="B211" s="39"/>
      <c r="C211" s="38"/>
      <c r="D211" s="199" t="s">
        <v>397</v>
      </c>
      <c r="E211" s="38"/>
      <c r="F211" s="200" t="s">
        <v>2056</v>
      </c>
      <c r="G211" s="38"/>
      <c r="H211" s="38"/>
      <c r="I211" s="193"/>
      <c r="J211" s="38"/>
      <c r="K211" s="38"/>
      <c r="L211" s="39"/>
      <c r="M211" s="194"/>
      <c r="N211" s="195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397</v>
      </c>
      <c r="AU211" s="19" t="s">
        <v>89</v>
      </c>
    </row>
    <row r="212" s="15" customFormat="1">
      <c r="A212" s="15"/>
      <c r="B212" s="221"/>
      <c r="C212" s="15"/>
      <c r="D212" s="191" t="s">
        <v>519</v>
      </c>
      <c r="E212" s="222" t="s">
        <v>1</v>
      </c>
      <c r="F212" s="223" t="s">
        <v>3767</v>
      </c>
      <c r="G212" s="15"/>
      <c r="H212" s="222" t="s">
        <v>1</v>
      </c>
      <c r="I212" s="224"/>
      <c r="J212" s="15"/>
      <c r="K212" s="15"/>
      <c r="L212" s="221"/>
      <c r="M212" s="225"/>
      <c r="N212" s="226"/>
      <c r="O212" s="226"/>
      <c r="P212" s="226"/>
      <c r="Q212" s="226"/>
      <c r="R212" s="226"/>
      <c r="S212" s="226"/>
      <c r="T212" s="227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22" t="s">
        <v>519</v>
      </c>
      <c r="AU212" s="222" t="s">
        <v>89</v>
      </c>
      <c r="AV212" s="15" t="s">
        <v>87</v>
      </c>
      <c r="AW212" s="15" t="s">
        <v>35</v>
      </c>
      <c r="AX212" s="15" t="s">
        <v>79</v>
      </c>
      <c r="AY212" s="222" t="s">
        <v>230</v>
      </c>
    </row>
    <row r="213" s="13" customFormat="1">
      <c r="A213" s="13"/>
      <c r="B213" s="205"/>
      <c r="C213" s="13"/>
      <c r="D213" s="191" t="s">
        <v>519</v>
      </c>
      <c r="E213" s="206" t="s">
        <v>1</v>
      </c>
      <c r="F213" s="207" t="s">
        <v>4973</v>
      </c>
      <c r="G213" s="13"/>
      <c r="H213" s="208">
        <v>107.136</v>
      </c>
      <c r="I213" s="209"/>
      <c r="J213" s="13"/>
      <c r="K213" s="13"/>
      <c r="L213" s="205"/>
      <c r="M213" s="210"/>
      <c r="N213" s="211"/>
      <c r="O213" s="211"/>
      <c r="P213" s="211"/>
      <c r="Q213" s="211"/>
      <c r="R213" s="211"/>
      <c r="S213" s="211"/>
      <c r="T213" s="21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06" t="s">
        <v>519</v>
      </c>
      <c r="AU213" s="206" t="s">
        <v>89</v>
      </c>
      <c r="AV213" s="13" t="s">
        <v>89</v>
      </c>
      <c r="AW213" s="13" t="s">
        <v>35</v>
      </c>
      <c r="AX213" s="13" t="s">
        <v>79</v>
      </c>
      <c r="AY213" s="206" t="s">
        <v>230</v>
      </c>
    </row>
    <row r="214" s="14" customFormat="1">
      <c r="A214" s="14"/>
      <c r="B214" s="213"/>
      <c r="C214" s="14"/>
      <c r="D214" s="191" t="s">
        <v>519</v>
      </c>
      <c r="E214" s="214" t="s">
        <v>1</v>
      </c>
      <c r="F214" s="215" t="s">
        <v>534</v>
      </c>
      <c r="G214" s="14"/>
      <c r="H214" s="216">
        <v>107.136</v>
      </c>
      <c r="I214" s="217"/>
      <c r="J214" s="14"/>
      <c r="K214" s="14"/>
      <c r="L214" s="213"/>
      <c r="M214" s="218"/>
      <c r="N214" s="219"/>
      <c r="O214" s="219"/>
      <c r="P214" s="219"/>
      <c r="Q214" s="219"/>
      <c r="R214" s="219"/>
      <c r="S214" s="219"/>
      <c r="T214" s="22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14" t="s">
        <v>519</v>
      </c>
      <c r="AU214" s="214" t="s">
        <v>89</v>
      </c>
      <c r="AV214" s="14" t="s">
        <v>235</v>
      </c>
      <c r="AW214" s="14" t="s">
        <v>35</v>
      </c>
      <c r="AX214" s="14" t="s">
        <v>87</v>
      </c>
      <c r="AY214" s="214" t="s">
        <v>230</v>
      </c>
    </row>
    <row r="215" s="13" customFormat="1">
      <c r="A215" s="13"/>
      <c r="B215" s="205"/>
      <c r="C215" s="13"/>
      <c r="D215" s="191" t="s">
        <v>519</v>
      </c>
      <c r="E215" s="13"/>
      <c r="F215" s="207" t="s">
        <v>4989</v>
      </c>
      <c r="G215" s="13"/>
      <c r="H215" s="208">
        <v>214.27199999999999</v>
      </c>
      <c r="I215" s="209"/>
      <c r="J215" s="13"/>
      <c r="K215" s="13"/>
      <c r="L215" s="205"/>
      <c r="M215" s="210"/>
      <c r="N215" s="211"/>
      <c r="O215" s="211"/>
      <c r="P215" s="211"/>
      <c r="Q215" s="211"/>
      <c r="R215" s="211"/>
      <c r="S215" s="211"/>
      <c r="T215" s="21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06" t="s">
        <v>519</v>
      </c>
      <c r="AU215" s="206" t="s">
        <v>89</v>
      </c>
      <c r="AV215" s="13" t="s">
        <v>89</v>
      </c>
      <c r="AW215" s="13" t="s">
        <v>3</v>
      </c>
      <c r="AX215" s="13" t="s">
        <v>87</v>
      </c>
      <c r="AY215" s="206" t="s">
        <v>230</v>
      </c>
    </row>
    <row r="216" s="2" customFormat="1" ht="16.5" customHeight="1">
      <c r="A216" s="38"/>
      <c r="B216" s="177"/>
      <c r="C216" s="178" t="s">
        <v>8</v>
      </c>
      <c r="D216" s="178" t="s">
        <v>231</v>
      </c>
      <c r="E216" s="179" t="s">
        <v>771</v>
      </c>
      <c r="F216" s="180" t="s">
        <v>772</v>
      </c>
      <c r="G216" s="181" t="s">
        <v>578</v>
      </c>
      <c r="H216" s="182">
        <v>62.496000000000002</v>
      </c>
      <c r="I216" s="183"/>
      <c r="J216" s="184">
        <f>ROUND(I216*H216,2)</f>
        <v>0</v>
      </c>
      <c r="K216" s="180" t="s">
        <v>515</v>
      </c>
      <c r="L216" s="39"/>
      <c r="M216" s="185" t="s">
        <v>1</v>
      </c>
      <c r="N216" s="186" t="s">
        <v>44</v>
      </c>
      <c r="O216" s="77"/>
      <c r="P216" s="187">
        <f>O216*H216</f>
        <v>0</v>
      </c>
      <c r="Q216" s="187">
        <v>0</v>
      </c>
      <c r="R216" s="187">
        <f>Q216*H216</f>
        <v>0</v>
      </c>
      <c r="S216" s="187">
        <v>0</v>
      </c>
      <c r="T216" s="188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89" t="s">
        <v>235</v>
      </c>
      <c r="AT216" s="189" t="s">
        <v>231</v>
      </c>
      <c r="AU216" s="189" t="s">
        <v>89</v>
      </c>
      <c r="AY216" s="19" t="s">
        <v>230</v>
      </c>
      <c r="BE216" s="190">
        <f>IF(N216="základní",J216,0)</f>
        <v>0</v>
      </c>
      <c r="BF216" s="190">
        <f>IF(N216="snížená",J216,0)</f>
        <v>0</v>
      </c>
      <c r="BG216" s="190">
        <f>IF(N216="zákl. přenesená",J216,0)</f>
        <v>0</v>
      </c>
      <c r="BH216" s="190">
        <f>IF(N216="sníž. přenesená",J216,0)</f>
        <v>0</v>
      </c>
      <c r="BI216" s="190">
        <f>IF(N216="nulová",J216,0)</f>
        <v>0</v>
      </c>
      <c r="BJ216" s="19" t="s">
        <v>87</v>
      </c>
      <c r="BK216" s="190">
        <f>ROUND(I216*H216,2)</f>
        <v>0</v>
      </c>
      <c r="BL216" s="19" t="s">
        <v>235</v>
      </c>
      <c r="BM216" s="189" t="s">
        <v>4990</v>
      </c>
    </row>
    <row r="217" s="2" customFormat="1">
      <c r="A217" s="38"/>
      <c r="B217" s="39"/>
      <c r="C217" s="38"/>
      <c r="D217" s="191" t="s">
        <v>237</v>
      </c>
      <c r="E217" s="38"/>
      <c r="F217" s="192" t="s">
        <v>774</v>
      </c>
      <c r="G217" s="38"/>
      <c r="H217" s="38"/>
      <c r="I217" s="193"/>
      <c r="J217" s="38"/>
      <c r="K217" s="38"/>
      <c r="L217" s="39"/>
      <c r="M217" s="194"/>
      <c r="N217" s="195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237</v>
      </c>
      <c r="AU217" s="19" t="s">
        <v>89</v>
      </c>
    </row>
    <row r="218" s="2" customFormat="1">
      <c r="A218" s="38"/>
      <c r="B218" s="39"/>
      <c r="C218" s="38"/>
      <c r="D218" s="199" t="s">
        <v>397</v>
      </c>
      <c r="E218" s="38"/>
      <c r="F218" s="200" t="s">
        <v>775</v>
      </c>
      <c r="G218" s="38"/>
      <c r="H218" s="38"/>
      <c r="I218" s="193"/>
      <c r="J218" s="38"/>
      <c r="K218" s="38"/>
      <c r="L218" s="39"/>
      <c r="M218" s="194"/>
      <c r="N218" s="195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397</v>
      </c>
      <c r="AU218" s="19" t="s">
        <v>89</v>
      </c>
    </row>
    <row r="219" s="15" customFormat="1">
      <c r="A219" s="15"/>
      <c r="B219" s="221"/>
      <c r="C219" s="15"/>
      <c r="D219" s="191" t="s">
        <v>519</v>
      </c>
      <c r="E219" s="222" t="s">
        <v>1</v>
      </c>
      <c r="F219" s="223" t="s">
        <v>3767</v>
      </c>
      <c r="G219" s="15"/>
      <c r="H219" s="222" t="s">
        <v>1</v>
      </c>
      <c r="I219" s="224"/>
      <c r="J219" s="15"/>
      <c r="K219" s="15"/>
      <c r="L219" s="221"/>
      <c r="M219" s="225"/>
      <c r="N219" s="226"/>
      <c r="O219" s="226"/>
      <c r="P219" s="226"/>
      <c r="Q219" s="226"/>
      <c r="R219" s="226"/>
      <c r="S219" s="226"/>
      <c r="T219" s="227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22" t="s">
        <v>519</v>
      </c>
      <c r="AU219" s="222" t="s">
        <v>89</v>
      </c>
      <c r="AV219" s="15" t="s">
        <v>87</v>
      </c>
      <c r="AW219" s="15" t="s">
        <v>35</v>
      </c>
      <c r="AX219" s="15" t="s">
        <v>79</v>
      </c>
      <c r="AY219" s="222" t="s">
        <v>230</v>
      </c>
    </row>
    <row r="220" s="13" customFormat="1">
      <c r="A220" s="13"/>
      <c r="B220" s="205"/>
      <c r="C220" s="13"/>
      <c r="D220" s="191" t="s">
        <v>519</v>
      </c>
      <c r="E220" s="206" t="s">
        <v>1</v>
      </c>
      <c r="F220" s="207" t="s">
        <v>4973</v>
      </c>
      <c r="G220" s="13"/>
      <c r="H220" s="208">
        <v>107.136</v>
      </c>
      <c r="I220" s="209"/>
      <c r="J220" s="13"/>
      <c r="K220" s="13"/>
      <c r="L220" s="205"/>
      <c r="M220" s="210"/>
      <c r="N220" s="211"/>
      <c r="O220" s="211"/>
      <c r="P220" s="211"/>
      <c r="Q220" s="211"/>
      <c r="R220" s="211"/>
      <c r="S220" s="211"/>
      <c r="T220" s="21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06" t="s">
        <v>519</v>
      </c>
      <c r="AU220" s="206" t="s">
        <v>89</v>
      </c>
      <c r="AV220" s="13" t="s">
        <v>89</v>
      </c>
      <c r="AW220" s="13" t="s">
        <v>35</v>
      </c>
      <c r="AX220" s="13" t="s">
        <v>79</v>
      </c>
      <c r="AY220" s="206" t="s">
        <v>230</v>
      </c>
    </row>
    <row r="221" s="16" customFormat="1">
      <c r="A221" s="16"/>
      <c r="B221" s="228"/>
      <c r="C221" s="16"/>
      <c r="D221" s="191" t="s">
        <v>519</v>
      </c>
      <c r="E221" s="229" t="s">
        <v>1</v>
      </c>
      <c r="F221" s="230" t="s">
        <v>685</v>
      </c>
      <c r="G221" s="16"/>
      <c r="H221" s="231">
        <v>107.136</v>
      </c>
      <c r="I221" s="232"/>
      <c r="J221" s="16"/>
      <c r="K221" s="16"/>
      <c r="L221" s="228"/>
      <c r="M221" s="233"/>
      <c r="N221" s="234"/>
      <c r="O221" s="234"/>
      <c r="P221" s="234"/>
      <c r="Q221" s="234"/>
      <c r="R221" s="234"/>
      <c r="S221" s="234"/>
      <c r="T221" s="235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T221" s="229" t="s">
        <v>519</v>
      </c>
      <c r="AU221" s="229" t="s">
        <v>89</v>
      </c>
      <c r="AV221" s="16" t="s">
        <v>241</v>
      </c>
      <c r="AW221" s="16" t="s">
        <v>35</v>
      </c>
      <c r="AX221" s="16" t="s">
        <v>79</v>
      </c>
      <c r="AY221" s="229" t="s">
        <v>230</v>
      </c>
    </row>
    <row r="222" s="15" customFormat="1">
      <c r="A222" s="15"/>
      <c r="B222" s="221"/>
      <c r="C222" s="15"/>
      <c r="D222" s="191" t="s">
        <v>519</v>
      </c>
      <c r="E222" s="222" t="s">
        <v>1</v>
      </c>
      <c r="F222" s="223" t="s">
        <v>2061</v>
      </c>
      <c r="G222" s="15"/>
      <c r="H222" s="222" t="s">
        <v>1</v>
      </c>
      <c r="I222" s="224"/>
      <c r="J222" s="15"/>
      <c r="K222" s="15"/>
      <c r="L222" s="221"/>
      <c r="M222" s="225"/>
      <c r="N222" s="226"/>
      <c r="O222" s="226"/>
      <c r="P222" s="226"/>
      <c r="Q222" s="226"/>
      <c r="R222" s="226"/>
      <c r="S222" s="226"/>
      <c r="T222" s="227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22" t="s">
        <v>519</v>
      </c>
      <c r="AU222" s="222" t="s">
        <v>89</v>
      </c>
      <c r="AV222" s="15" t="s">
        <v>87</v>
      </c>
      <c r="AW222" s="15" t="s">
        <v>35</v>
      </c>
      <c r="AX222" s="15" t="s">
        <v>79</v>
      </c>
      <c r="AY222" s="222" t="s">
        <v>230</v>
      </c>
    </row>
    <row r="223" s="15" customFormat="1">
      <c r="A223" s="15"/>
      <c r="B223" s="221"/>
      <c r="C223" s="15"/>
      <c r="D223" s="191" t="s">
        <v>519</v>
      </c>
      <c r="E223" s="222" t="s">
        <v>1</v>
      </c>
      <c r="F223" s="223" t="s">
        <v>2062</v>
      </c>
      <c r="G223" s="15"/>
      <c r="H223" s="222" t="s">
        <v>1</v>
      </c>
      <c r="I223" s="224"/>
      <c r="J223" s="15"/>
      <c r="K223" s="15"/>
      <c r="L223" s="221"/>
      <c r="M223" s="225"/>
      <c r="N223" s="226"/>
      <c r="O223" s="226"/>
      <c r="P223" s="226"/>
      <c r="Q223" s="226"/>
      <c r="R223" s="226"/>
      <c r="S223" s="226"/>
      <c r="T223" s="227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22" t="s">
        <v>519</v>
      </c>
      <c r="AU223" s="222" t="s">
        <v>89</v>
      </c>
      <c r="AV223" s="15" t="s">
        <v>87</v>
      </c>
      <c r="AW223" s="15" t="s">
        <v>35</v>
      </c>
      <c r="AX223" s="15" t="s">
        <v>79</v>
      </c>
      <c r="AY223" s="222" t="s">
        <v>230</v>
      </c>
    </row>
    <row r="224" s="13" customFormat="1">
      <c r="A224" s="13"/>
      <c r="B224" s="205"/>
      <c r="C224" s="13"/>
      <c r="D224" s="191" t="s">
        <v>519</v>
      </c>
      <c r="E224" s="206" t="s">
        <v>1</v>
      </c>
      <c r="F224" s="207" t="s">
        <v>4991</v>
      </c>
      <c r="G224" s="13"/>
      <c r="H224" s="208">
        <v>-8.9280000000000008</v>
      </c>
      <c r="I224" s="209"/>
      <c r="J224" s="13"/>
      <c r="K224" s="13"/>
      <c r="L224" s="205"/>
      <c r="M224" s="210"/>
      <c r="N224" s="211"/>
      <c r="O224" s="211"/>
      <c r="P224" s="211"/>
      <c r="Q224" s="211"/>
      <c r="R224" s="211"/>
      <c r="S224" s="211"/>
      <c r="T224" s="21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06" t="s">
        <v>519</v>
      </c>
      <c r="AU224" s="206" t="s">
        <v>89</v>
      </c>
      <c r="AV224" s="13" t="s">
        <v>89</v>
      </c>
      <c r="AW224" s="13" t="s">
        <v>35</v>
      </c>
      <c r="AX224" s="13" t="s">
        <v>79</v>
      </c>
      <c r="AY224" s="206" t="s">
        <v>230</v>
      </c>
    </row>
    <row r="225" s="13" customFormat="1">
      <c r="A225" s="13"/>
      <c r="B225" s="205"/>
      <c r="C225" s="13"/>
      <c r="D225" s="191" t="s">
        <v>519</v>
      </c>
      <c r="E225" s="206" t="s">
        <v>1</v>
      </c>
      <c r="F225" s="207" t="s">
        <v>4992</v>
      </c>
      <c r="G225" s="13"/>
      <c r="H225" s="208">
        <v>-35.712000000000003</v>
      </c>
      <c r="I225" s="209"/>
      <c r="J225" s="13"/>
      <c r="K225" s="13"/>
      <c r="L225" s="205"/>
      <c r="M225" s="210"/>
      <c r="N225" s="211"/>
      <c r="O225" s="211"/>
      <c r="P225" s="211"/>
      <c r="Q225" s="211"/>
      <c r="R225" s="211"/>
      <c r="S225" s="211"/>
      <c r="T225" s="21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06" t="s">
        <v>519</v>
      </c>
      <c r="AU225" s="206" t="s">
        <v>89</v>
      </c>
      <c r="AV225" s="13" t="s">
        <v>89</v>
      </c>
      <c r="AW225" s="13" t="s">
        <v>35</v>
      </c>
      <c r="AX225" s="13" t="s">
        <v>79</v>
      </c>
      <c r="AY225" s="206" t="s">
        <v>230</v>
      </c>
    </row>
    <row r="226" s="16" customFormat="1">
      <c r="A226" s="16"/>
      <c r="B226" s="228"/>
      <c r="C226" s="16"/>
      <c r="D226" s="191" t="s">
        <v>519</v>
      </c>
      <c r="E226" s="229" t="s">
        <v>1</v>
      </c>
      <c r="F226" s="230" t="s">
        <v>685</v>
      </c>
      <c r="G226" s="16"/>
      <c r="H226" s="231">
        <v>-44.640000000000001</v>
      </c>
      <c r="I226" s="232"/>
      <c r="J226" s="16"/>
      <c r="K226" s="16"/>
      <c r="L226" s="228"/>
      <c r="M226" s="233"/>
      <c r="N226" s="234"/>
      <c r="O226" s="234"/>
      <c r="P226" s="234"/>
      <c r="Q226" s="234"/>
      <c r="R226" s="234"/>
      <c r="S226" s="234"/>
      <c r="T226" s="235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T226" s="229" t="s">
        <v>519</v>
      </c>
      <c r="AU226" s="229" t="s">
        <v>89</v>
      </c>
      <c r="AV226" s="16" t="s">
        <v>241</v>
      </c>
      <c r="AW226" s="16" t="s">
        <v>35</v>
      </c>
      <c r="AX226" s="16" t="s">
        <v>79</v>
      </c>
      <c r="AY226" s="229" t="s">
        <v>230</v>
      </c>
    </row>
    <row r="227" s="14" customFormat="1">
      <c r="A227" s="14"/>
      <c r="B227" s="213"/>
      <c r="C227" s="14"/>
      <c r="D227" s="191" t="s">
        <v>519</v>
      </c>
      <c r="E227" s="214" t="s">
        <v>1</v>
      </c>
      <c r="F227" s="215" t="s">
        <v>534</v>
      </c>
      <c r="G227" s="14"/>
      <c r="H227" s="216">
        <v>62.496000000000002</v>
      </c>
      <c r="I227" s="217"/>
      <c r="J227" s="14"/>
      <c r="K227" s="14"/>
      <c r="L227" s="213"/>
      <c r="M227" s="218"/>
      <c r="N227" s="219"/>
      <c r="O227" s="219"/>
      <c r="P227" s="219"/>
      <c r="Q227" s="219"/>
      <c r="R227" s="219"/>
      <c r="S227" s="219"/>
      <c r="T227" s="220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14" t="s">
        <v>519</v>
      </c>
      <c r="AU227" s="214" t="s">
        <v>89</v>
      </c>
      <c r="AV227" s="14" t="s">
        <v>235</v>
      </c>
      <c r="AW227" s="14" t="s">
        <v>35</v>
      </c>
      <c r="AX227" s="14" t="s">
        <v>87</v>
      </c>
      <c r="AY227" s="214" t="s">
        <v>230</v>
      </c>
    </row>
    <row r="228" s="2" customFormat="1" ht="16.5" customHeight="1">
      <c r="A228" s="38"/>
      <c r="B228" s="177"/>
      <c r="C228" s="236" t="s">
        <v>281</v>
      </c>
      <c r="D228" s="236" t="s">
        <v>745</v>
      </c>
      <c r="E228" s="237" t="s">
        <v>779</v>
      </c>
      <c r="F228" s="238" t="s">
        <v>780</v>
      </c>
      <c r="G228" s="239" t="s">
        <v>748</v>
      </c>
      <c r="H228" s="240">
        <v>124.992</v>
      </c>
      <c r="I228" s="241"/>
      <c r="J228" s="242">
        <f>ROUND(I228*H228,2)</f>
        <v>0</v>
      </c>
      <c r="K228" s="238" t="s">
        <v>515</v>
      </c>
      <c r="L228" s="243"/>
      <c r="M228" s="244" t="s">
        <v>1</v>
      </c>
      <c r="N228" s="245" t="s">
        <v>44</v>
      </c>
      <c r="O228" s="77"/>
      <c r="P228" s="187">
        <f>O228*H228</f>
        <v>0</v>
      </c>
      <c r="Q228" s="187">
        <v>0</v>
      </c>
      <c r="R228" s="187">
        <f>Q228*H228</f>
        <v>0</v>
      </c>
      <c r="S228" s="187">
        <v>0</v>
      </c>
      <c r="T228" s="188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89" t="s">
        <v>260</v>
      </c>
      <c r="AT228" s="189" t="s">
        <v>745</v>
      </c>
      <c r="AU228" s="189" t="s">
        <v>89</v>
      </c>
      <c r="AY228" s="19" t="s">
        <v>230</v>
      </c>
      <c r="BE228" s="190">
        <f>IF(N228="základní",J228,0)</f>
        <v>0</v>
      </c>
      <c r="BF228" s="190">
        <f>IF(N228="snížená",J228,0)</f>
        <v>0</v>
      </c>
      <c r="BG228" s="190">
        <f>IF(N228="zákl. přenesená",J228,0)</f>
        <v>0</v>
      </c>
      <c r="BH228" s="190">
        <f>IF(N228="sníž. přenesená",J228,0)</f>
        <v>0</v>
      </c>
      <c r="BI228" s="190">
        <f>IF(N228="nulová",J228,0)</f>
        <v>0</v>
      </c>
      <c r="BJ228" s="19" t="s">
        <v>87</v>
      </c>
      <c r="BK228" s="190">
        <f>ROUND(I228*H228,2)</f>
        <v>0</v>
      </c>
      <c r="BL228" s="19" t="s">
        <v>235</v>
      </c>
      <c r="BM228" s="189" t="s">
        <v>4993</v>
      </c>
    </row>
    <row r="229" s="2" customFormat="1">
      <c r="A229" s="38"/>
      <c r="B229" s="39"/>
      <c r="C229" s="38"/>
      <c r="D229" s="191" t="s">
        <v>237</v>
      </c>
      <c r="E229" s="38"/>
      <c r="F229" s="192" t="s">
        <v>780</v>
      </c>
      <c r="G229" s="38"/>
      <c r="H229" s="38"/>
      <c r="I229" s="193"/>
      <c r="J229" s="38"/>
      <c r="K229" s="38"/>
      <c r="L229" s="39"/>
      <c r="M229" s="194"/>
      <c r="N229" s="195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237</v>
      </c>
      <c r="AU229" s="19" t="s">
        <v>89</v>
      </c>
    </row>
    <row r="230" s="13" customFormat="1">
      <c r="A230" s="13"/>
      <c r="B230" s="205"/>
      <c r="C230" s="13"/>
      <c r="D230" s="191" t="s">
        <v>519</v>
      </c>
      <c r="E230" s="13"/>
      <c r="F230" s="207" t="s">
        <v>4994</v>
      </c>
      <c r="G230" s="13"/>
      <c r="H230" s="208">
        <v>124.992</v>
      </c>
      <c r="I230" s="209"/>
      <c r="J230" s="13"/>
      <c r="K230" s="13"/>
      <c r="L230" s="205"/>
      <c r="M230" s="210"/>
      <c r="N230" s="211"/>
      <c r="O230" s="211"/>
      <c r="P230" s="211"/>
      <c r="Q230" s="211"/>
      <c r="R230" s="211"/>
      <c r="S230" s="211"/>
      <c r="T230" s="21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06" t="s">
        <v>519</v>
      </c>
      <c r="AU230" s="206" t="s">
        <v>89</v>
      </c>
      <c r="AV230" s="13" t="s">
        <v>89</v>
      </c>
      <c r="AW230" s="13" t="s">
        <v>3</v>
      </c>
      <c r="AX230" s="13" t="s">
        <v>87</v>
      </c>
      <c r="AY230" s="206" t="s">
        <v>230</v>
      </c>
    </row>
    <row r="231" s="2" customFormat="1" ht="16.5" customHeight="1">
      <c r="A231" s="38"/>
      <c r="B231" s="177"/>
      <c r="C231" s="178" t="s">
        <v>285</v>
      </c>
      <c r="D231" s="178" t="s">
        <v>231</v>
      </c>
      <c r="E231" s="179" t="s">
        <v>789</v>
      </c>
      <c r="F231" s="180" t="s">
        <v>790</v>
      </c>
      <c r="G231" s="181" t="s">
        <v>578</v>
      </c>
      <c r="H231" s="182">
        <v>35.712000000000003</v>
      </c>
      <c r="I231" s="183"/>
      <c r="J231" s="184">
        <f>ROUND(I231*H231,2)</f>
        <v>0</v>
      </c>
      <c r="K231" s="180" t="s">
        <v>515</v>
      </c>
      <c r="L231" s="39"/>
      <c r="M231" s="185" t="s">
        <v>1</v>
      </c>
      <c r="N231" s="186" t="s">
        <v>44</v>
      </c>
      <c r="O231" s="77"/>
      <c r="P231" s="187">
        <f>O231*H231</f>
        <v>0</v>
      </c>
      <c r="Q231" s="187">
        <v>0</v>
      </c>
      <c r="R231" s="187">
        <f>Q231*H231</f>
        <v>0</v>
      </c>
      <c r="S231" s="187">
        <v>0</v>
      </c>
      <c r="T231" s="188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89" t="s">
        <v>235</v>
      </c>
      <c r="AT231" s="189" t="s">
        <v>231</v>
      </c>
      <c r="AU231" s="189" t="s">
        <v>89</v>
      </c>
      <c r="AY231" s="19" t="s">
        <v>230</v>
      </c>
      <c r="BE231" s="190">
        <f>IF(N231="základní",J231,0)</f>
        <v>0</v>
      </c>
      <c r="BF231" s="190">
        <f>IF(N231="snížená",J231,0)</f>
        <v>0</v>
      </c>
      <c r="BG231" s="190">
        <f>IF(N231="zákl. přenesená",J231,0)</f>
        <v>0</v>
      </c>
      <c r="BH231" s="190">
        <f>IF(N231="sníž. přenesená",J231,0)</f>
        <v>0</v>
      </c>
      <c r="BI231" s="190">
        <f>IF(N231="nulová",J231,0)</f>
        <v>0</v>
      </c>
      <c r="BJ231" s="19" t="s">
        <v>87</v>
      </c>
      <c r="BK231" s="190">
        <f>ROUND(I231*H231,2)</f>
        <v>0</v>
      </c>
      <c r="BL231" s="19" t="s">
        <v>235</v>
      </c>
      <c r="BM231" s="189" t="s">
        <v>4995</v>
      </c>
    </row>
    <row r="232" s="2" customFormat="1">
      <c r="A232" s="38"/>
      <c r="B232" s="39"/>
      <c r="C232" s="38"/>
      <c r="D232" s="191" t="s">
        <v>237</v>
      </c>
      <c r="E232" s="38"/>
      <c r="F232" s="192" t="s">
        <v>792</v>
      </c>
      <c r="G232" s="38"/>
      <c r="H232" s="38"/>
      <c r="I232" s="193"/>
      <c r="J232" s="38"/>
      <c r="K232" s="38"/>
      <c r="L232" s="39"/>
      <c r="M232" s="194"/>
      <c r="N232" s="195"/>
      <c r="O232" s="77"/>
      <c r="P232" s="77"/>
      <c r="Q232" s="77"/>
      <c r="R232" s="77"/>
      <c r="S232" s="77"/>
      <c r="T232" s="7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T232" s="19" t="s">
        <v>237</v>
      </c>
      <c r="AU232" s="19" t="s">
        <v>89</v>
      </c>
    </row>
    <row r="233" s="2" customFormat="1">
      <c r="A233" s="38"/>
      <c r="B233" s="39"/>
      <c r="C233" s="38"/>
      <c r="D233" s="199" t="s">
        <v>397</v>
      </c>
      <c r="E233" s="38"/>
      <c r="F233" s="200" t="s">
        <v>793</v>
      </c>
      <c r="G233" s="38"/>
      <c r="H233" s="38"/>
      <c r="I233" s="193"/>
      <c r="J233" s="38"/>
      <c r="K233" s="38"/>
      <c r="L233" s="39"/>
      <c r="M233" s="194"/>
      <c r="N233" s="195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397</v>
      </c>
      <c r="AU233" s="19" t="s">
        <v>89</v>
      </c>
    </row>
    <row r="234" s="13" customFormat="1">
      <c r="A234" s="13"/>
      <c r="B234" s="205"/>
      <c r="C234" s="13"/>
      <c r="D234" s="191" t="s">
        <v>519</v>
      </c>
      <c r="E234" s="206" t="s">
        <v>1</v>
      </c>
      <c r="F234" s="207" t="s">
        <v>4996</v>
      </c>
      <c r="G234" s="13"/>
      <c r="H234" s="208">
        <v>35.712000000000003</v>
      </c>
      <c r="I234" s="209"/>
      <c r="J234" s="13"/>
      <c r="K234" s="13"/>
      <c r="L234" s="205"/>
      <c r="M234" s="210"/>
      <c r="N234" s="211"/>
      <c r="O234" s="211"/>
      <c r="P234" s="211"/>
      <c r="Q234" s="211"/>
      <c r="R234" s="211"/>
      <c r="S234" s="211"/>
      <c r="T234" s="21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06" t="s">
        <v>519</v>
      </c>
      <c r="AU234" s="206" t="s">
        <v>89</v>
      </c>
      <c r="AV234" s="13" t="s">
        <v>89</v>
      </c>
      <c r="AW234" s="13" t="s">
        <v>35</v>
      </c>
      <c r="AX234" s="13" t="s">
        <v>79</v>
      </c>
      <c r="AY234" s="206" t="s">
        <v>230</v>
      </c>
    </row>
    <row r="235" s="14" customFormat="1">
      <c r="A235" s="14"/>
      <c r="B235" s="213"/>
      <c r="C235" s="14"/>
      <c r="D235" s="191" t="s">
        <v>519</v>
      </c>
      <c r="E235" s="214" t="s">
        <v>1</v>
      </c>
      <c r="F235" s="215" t="s">
        <v>534</v>
      </c>
      <c r="G235" s="14"/>
      <c r="H235" s="216">
        <v>35.712000000000003</v>
      </c>
      <c r="I235" s="217"/>
      <c r="J235" s="14"/>
      <c r="K235" s="14"/>
      <c r="L235" s="213"/>
      <c r="M235" s="218"/>
      <c r="N235" s="219"/>
      <c r="O235" s="219"/>
      <c r="P235" s="219"/>
      <c r="Q235" s="219"/>
      <c r="R235" s="219"/>
      <c r="S235" s="219"/>
      <c r="T235" s="220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14" t="s">
        <v>519</v>
      </c>
      <c r="AU235" s="214" t="s">
        <v>89</v>
      </c>
      <c r="AV235" s="14" t="s">
        <v>235</v>
      </c>
      <c r="AW235" s="14" t="s">
        <v>35</v>
      </c>
      <c r="AX235" s="14" t="s">
        <v>87</v>
      </c>
      <c r="AY235" s="214" t="s">
        <v>230</v>
      </c>
    </row>
    <row r="236" s="2" customFormat="1" ht="16.5" customHeight="1">
      <c r="A236" s="38"/>
      <c r="B236" s="177"/>
      <c r="C236" s="236" t="s">
        <v>289</v>
      </c>
      <c r="D236" s="236" t="s">
        <v>745</v>
      </c>
      <c r="E236" s="237" t="s">
        <v>3670</v>
      </c>
      <c r="F236" s="238" t="s">
        <v>3671</v>
      </c>
      <c r="G236" s="239" t="s">
        <v>748</v>
      </c>
      <c r="H236" s="240">
        <v>71.424000000000007</v>
      </c>
      <c r="I236" s="241"/>
      <c r="J236" s="242">
        <f>ROUND(I236*H236,2)</f>
        <v>0</v>
      </c>
      <c r="K236" s="238" t="s">
        <v>515</v>
      </c>
      <c r="L236" s="243"/>
      <c r="M236" s="244" t="s">
        <v>1</v>
      </c>
      <c r="N236" s="245" t="s">
        <v>44</v>
      </c>
      <c r="O236" s="77"/>
      <c r="P236" s="187">
        <f>O236*H236</f>
        <v>0</v>
      </c>
      <c r="Q236" s="187">
        <v>0</v>
      </c>
      <c r="R236" s="187">
        <f>Q236*H236</f>
        <v>0</v>
      </c>
      <c r="S236" s="187">
        <v>0</v>
      </c>
      <c r="T236" s="188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89" t="s">
        <v>260</v>
      </c>
      <c r="AT236" s="189" t="s">
        <v>745</v>
      </c>
      <c r="AU236" s="189" t="s">
        <v>89</v>
      </c>
      <c r="AY236" s="19" t="s">
        <v>230</v>
      </c>
      <c r="BE236" s="190">
        <f>IF(N236="základní",J236,0)</f>
        <v>0</v>
      </c>
      <c r="BF236" s="190">
        <f>IF(N236="snížená",J236,0)</f>
        <v>0</v>
      </c>
      <c r="BG236" s="190">
        <f>IF(N236="zákl. přenesená",J236,0)</f>
        <v>0</v>
      </c>
      <c r="BH236" s="190">
        <f>IF(N236="sníž. přenesená",J236,0)</f>
        <v>0</v>
      </c>
      <c r="BI236" s="190">
        <f>IF(N236="nulová",J236,0)</f>
        <v>0</v>
      </c>
      <c r="BJ236" s="19" t="s">
        <v>87</v>
      </c>
      <c r="BK236" s="190">
        <f>ROUND(I236*H236,2)</f>
        <v>0</v>
      </c>
      <c r="BL236" s="19" t="s">
        <v>235</v>
      </c>
      <c r="BM236" s="189" t="s">
        <v>4997</v>
      </c>
    </row>
    <row r="237" s="2" customFormat="1">
      <c r="A237" s="38"/>
      <c r="B237" s="39"/>
      <c r="C237" s="38"/>
      <c r="D237" s="191" t="s">
        <v>237</v>
      </c>
      <c r="E237" s="38"/>
      <c r="F237" s="192" t="s">
        <v>3671</v>
      </c>
      <c r="G237" s="38"/>
      <c r="H237" s="38"/>
      <c r="I237" s="193"/>
      <c r="J237" s="38"/>
      <c r="K237" s="38"/>
      <c r="L237" s="39"/>
      <c r="M237" s="194"/>
      <c r="N237" s="195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237</v>
      </c>
      <c r="AU237" s="19" t="s">
        <v>89</v>
      </c>
    </row>
    <row r="238" s="13" customFormat="1">
      <c r="A238" s="13"/>
      <c r="B238" s="205"/>
      <c r="C238" s="13"/>
      <c r="D238" s="191" t="s">
        <v>519</v>
      </c>
      <c r="E238" s="13"/>
      <c r="F238" s="207" t="s">
        <v>4998</v>
      </c>
      <c r="G238" s="13"/>
      <c r="H238" s="208">
        <v>71.424000000000007</v>
      </c>
      <c r="I238" s="209"/>
      <c r="J238" s="13"/>
      <c r="K238" s="13"/>
      <c r="L238" s="205"/>
      <c r="M238" s="210"/>
      <c r="N238" s="211"/>
      <c r="O238" s="211"/>
      <c r="P238" s="211"/>
      <c r="Q238" s="211"/>
      <c r="R238" s="211"/>
      <c r="S238" s="211"/>
      <c r="T238" s="21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06" t="s">
        <v>519</v>
      </c>
      <c r="AU238" s="206" t="s">
        <v>89</v>
      </c>
      <c r="AV238" s="13" t="s">
        <v>89</v>
      </c>
      <c r="AW238" s="13" t="s">
        <v>3</v>
      </c>
      <c r="AX238" s="13" t="s">
        <v>87</v>
      </c>
      <c r="AY238" s="206" t="s">
        <v>230</v>
      </c>
    </row>
    <row r="239" s="12" customFormat="1" ht="22.8" customHeight="1">
      <c r="A239" s="12"/>
      <c r="B239" s="166"/>
      <c r="C239" s="12"/>
      <c r="D239" s="167" t="s">
        <v>78</v>
      </c>
      <c r="E239" s="197" t="s">
        <v>235</v>
      </c>
      <c r="F239" s="197" t="s">
        <v>845</v>
      </c>
      <c r="G239" s="12"/>
      <c r="H239" s="12"/>
      <c r="I239" s="169"/>
      <c r="J239" s="198">
        <f>BK239</f>
        <v>0</v>
      </c>
      <c r="K239" s="12"/>
      <c r="L239" s="166"/>
      <c r="M239" s="171"/>
      <c r="N239" s="172"/>
      <c r="O239" s="172"/>
      <c r="P239" s="173">
        <f>SUM(P240:P244)</f>
        <v>0</v>
      </c>
      <c r="Q239" s="172"/>
      <c r="R239" s="173">
        <f>SUM(R240:R244)</f>
        <v>0</v>
      </c>
      <c r="S239" s="172"/>
      <c r="T239" s="174">
        <f>SUM(T240:T244)</f>
        <v>0</v>
      </c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R239" s="167" t="s">
        <v>87</v>
      </c>
      <c r="AT239" s="175" t="s">
        <v>78</v>
      </c>
      <c r="AU239" s="175" t="s">
        <v>87</v>
      </c>
      <c r="AY239" s="167" t="s">
        <v>230</v>
      </c>
      <c r="BK239" s="176">
        <f>SUM(BK240:BK244)</f>
        <v>0</v>
      </c>
    </row>
    <row r="240" s="2" customFormat="1" ht="16.5" customHeight="1">
      <c r="A240" s="38"/>
      <c r="B240" s="177"/>
      <c r="C240" s="178" t="s">
        <v>293</v>
      </c>
      <c r="D240" s="178" t="s">
        <v>231</v>
      </c>
      <c r="E240" s="179" t="s">
        <v>846</v>
      </c>
      <c r="F240" s="180" t="s">
        <v>847</v>
      </c>
      <c r="G240" s="181" t="s">
        <v>578</v>
      </c>
      <c r="H240" s="182">
        <v>8.9280000000000008</v>
      </c>
      <c r="I240" s="183"/>
      <c r="J240" s="184">
        <f>ROUND(I240*H240,2)</f>
        <v>0</v>
      </c>
      <c r="K240" s="180" t="s">
        <v>515</v>
      </c>
      <c r="L240" s="39"/>
      <c r="M240" s="185" t="s">
        <v>1</v>
      </c>
      <c r="N240" s="186" t="s">
        <v>44</v>
      </c>
      <c r="O240" s="77"/>
      <c r="P240" s="187">
        <f>O240*H240</f>
        <v>0</v>
      </c>
      <c r="Q240" s="187">
        <v>0</v>
      </c>
      <c r="R240" s="187">
        <f>Q240*H240</f>
        <v>0</v>
      </c>
      <c r="S240" s="187">
        <v>0</v>
      </c>
      <c r="T240" s="188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89" t="s">
        <v>235</v>
      </c>
      <c r="AT240" s="189" t="s">
        <v>231</v>
      </c>
      <c r="AU240" s="189" t="s">
        <v>89</v>
      </c>
      <c r="AY240" s="19" t="s">
        <v>230</v>
      </c>
      <c r="BE240" s="190">
        <f>IF(N240="základní",J240,0)</f>
        <v>0</v>
      </c>
      <c r="BF240" s="190">
        <f>IF(N240="snížená",J240,0)</f>
        <v>0</v>
      </c>
      <c r="BG240" s="190">
        <f>IF(N240="zákl. přenesená",J240,0)</f>
        <v>0</v>
      </c>
      <c r="BH240" s="190">
        <f>IF(N240="sníž. přenesená",J240,0)</f>
        <v>0</v>
      </c>
      <c r="BI240" s="190">
        <f>IF(N240="nulová",J240,0)</f>
        <v>0</v>
      </c>
      <c r="BJ240" s="19" t="s">
        <v>87</v>
      </c>
      <c r="BK240" s="190">
        <f>ROUND(I240*H240,2)</f>
        <v>0</v>
      </c>
      <c r="BL240" s="19" t="s">
        <v>235</v>
      </c>
      <c r="BM240" s="189" t="s">
        <v>4999</v>
      </c>
    </row>
    <row r="241" s="2" customFormat="1">
      <c r="A241" s="38"/>
      <c r="B241" s="39"/>
      <c r="C241" s="38"/>
      <c r="D241" s="191" t="s">
        <v>237</v>
      </c>
      <c r="E241" s="38"/>
      <c r="F241" s="192" t="s">
        <v>849</v>
      </c>
      <c r="G241" s="38"/>
      <c r="H241" s="38"/>
      <c r="I241" s="193"/>
      <c r="J241" s="38"/>
      <c r="K241" s="38"/>
      <c r="L241" s="39"/>
      <c r="M241" s="194"/>
      <c r="N241" s="195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237</v>
      </c>
      <c r="AU241" s="19" t="s">
        <v>89</v>
      </c>
    </row>
    <row r="242" s="2" customFormat="1">
      <c r="A242" s="38"/>
      <c r="B242" s="39"/>
      <c r="C242" s="38"/>
      <c r="D242" s="199" t="s">
        <v>397</v>
      </c>
      <c r="E242" s="38"/>
      <c r="F242" s="200" t="s">
        <v>850</v>
      </c>
      <c r="G242" s="38"/>
      <c r="H242" s="38"/>
      <c r="I242" s="193"/>
      <c r="J242" s="38"/>
      <c r="K242" s="38"/>
      <c r="L242" s="39"/>
      <c r="M242" s="194"/>
      <c r="N242" s="195"/>
      <c r="O242" s="77"/>
      <c r="P242" s="77"/>
      <c r="Q242" s="77"/>
      <c r="R242" s="77"/>
      <c r="S242" s="77"/>
      <c r="T242" s="7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19" t="s">
        <v>397</v>
      </c>
      <c r="AU242" s="19" t="s">
        <v>89</v>
      </c>
    </row>
    <row r="243" s="13" customFormat="1">
      <c r="A243" s="13"/>
      <c r="B243" s="205"/>
      <c r="C243" s="13"/>
      <c r="D243" s="191" t="s">
        <v>519</v>
      </c>
      <c r="E243" s="206" t="s">
        <v>1</v>
      </c>
      <c r="F243" s="207" t="s">
        <v>5000</v>
      </c>
      <c r="G243" s="13"/>
      <c r="H243" s="208">
        <v>8.9280000000000008</v>
      </c>
      <c r="I243" s="209"/>
      <c r="J243" s="13"/>
      <c r="K243" s="13"/>
      <c r="L243" s="205"/>
      <c r="M243" s="210"/>
      <c r="N243" s="211"/>
      <c r="O243" s="211"/>
      <c r="P243" s="211"/>
      <c r="Q243" s="211"/>
      <c r="R243" s="211"/>
      <c r="S243" s="211"/>
      <c r="T243" s="21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06" t="s">
        <v>519</v>
      </c>
      <c r="AU243" s="206" t="s">
        <v>89</v>
      </c>
      <c r="AV243" s="13" t="s">
        <v>89</v>
      </c>
      <c r="AW243" s="13" t="s">
        <v>35</v>
      </c>
      <c r="AX243" s="13" t="s">
        <v>79</v>
      </c>
      <c r="AY243" s="206" t="s">
        <v>230</v>
      </c>
    </row>
    <row r="244" s="14" customFormat="1">
      <c r="A244" s="14"/>
      <c r="B244" s="213"/>
      <c r="C244" s="14"/>
      <c r="D244" s="191" t="s">
        <v>519</v>
      </c>
      <c r="E244" s="214" t="s">
        <v>1</v>
      </c>
      <c r="F244" s="215" t="s">
        <v>534</v>
      </c>
      <c r="G244" s="14"/>
      <c r="H244" s="216">
        <v>8.9280000000000008</v>
      </c>
      <c r="I244" s="217"/>
      <c r="J244" s="14"/>
      <c r="K244" s="14"/>
      <c r="L244" s="213"/>
      <c r="M244" s="218"/>
      <c r="N244" s="219"/>
      <c r="O244" s="219"/>
      <c r="P244" s="219"/>
      <c r="Q244" s="219"/>
      <c r="R244" s="219"/>
      <c r="S244" s="219"/>
      <c r="T244" s="220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14" t="s">
        <v>519</v>
      </c>
      <c r="AU244" s="214" t="s">
        <v>89</v>
      </c>
      <c r="AV244" s="14" t="s">
        <v>235</v>
      </c>
      <c r="AW244" s="14" t="s">
        <v>35</v>
      </c>
      <c r="AX244" s="14" t="s">
        <v>87</v>
      </c>
      <c r="AY244" s="214" t="s">
        <v>230</v>
      </c>
    </row>
    <row r="245" s="12" customFormat="1" ht="22.8" customHeight="1">
      <c r="A245" s="12"/>
      <c r="B245" s="166"/>
      <c r="C245" s="12"/>
      <c r="D245" s="167" t="s">
        <v>78</v>
      </c>
      <c r="E245" s="197" t="s">
        <v>260</v>
      </c>
      <c r="F245" s="197" t="s">
        <v>1038</v>
      </c>
      <c r="G245" s="12"/>
      <c r="H245" s="12"/>
      <c r="I245" s="169"/>
      <c r="J245" s="198">
        <f>BK245</f>
        <v>0</v>
      </c>
      <c r="K245" s="12"/>
      <c r="L245" s="166"/>
      <c r="M245" s="171"/>
      <c r="N245" s="172"/>
      <c r="O245" s="172"/>
      <c r="P245" s="173">
        <f>SUM(P246:P255)</f>
        <v>0</v>
      </c>
      <c r="Q245" s="172"/>
      <c r="R245" s="173">
        <f>SUM(R246:R255)</f>
        <v>0.029669976000000001</v>
      </c>
      <c r="S245" s="172"/>
      <c r="T245" s="174">
        <f>SUM(T246:T255)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167" t="s">
        <v>87</v>
      </c>
      <c r="AT245" s="175" t="s">
        <v>78</v>
      </c>
      <c r="AU245" s="175" t="s">
        <v>87</v>
      </c>
      <c r="AY245" s="167" t="s">
        <v>230</v>
      </c>
      <c r="BK245" s="176">
        <f>SUM(BK246:BK255)</f>
        <v>0</v>
      </c>
    </row>
    <row r="246" s="2" customFormat="1" ht="16.5" customHeight="1">
      <c r="A246" s="38"/>
      <c r="B246" s="177"/>
      <c r="C246" s="178" t="s">
        <v>297</v>
      </c>
      <c r="D246" s="178" t="s">
        <v>231</v>
      </c>
      <c r="E246" s="179" t="s">
        <v>4132</v>
      </c>
      <c r="F246" s="180" t="s">
        <v>4133</v>
      </c>
      <c r="G246" s="181" t="s">
        <v>543</v>
      </c>
      <c r="H246" s="182">
        <v>111.59999999999999</v>
      </c>
      <c r="I246" s="183"/>
      <c r="J246" s="184">
        <f>ROUND(I246*H246,2)</f>
        <v>0</v>
      </c>
      <c r="K246" s="180" t="s">
        <v>515</v>
      </c>
      <c r="L246" s="39"/>
      <c r="M246" s="185" t="s">
        <v>1</v>
      </c>
      <c r="N246" s="186" t="s">
        <v>44</v>
      </c>
      <c r="O246" s="77"/>
      <c r="P246" s="187">
        <f>O246*H246</f>
        <v>0</v>
      </c>
      <c r="Q246" s="187">
        <v>0.00019236000000000001</v>
      </c>
      <c r="R246" s="187">
        <f>Q246*H246</f>
        <v>0.021467376</v>
      </c>
      <c r="S246" s="187">
        <v>0</v>
      </c>
      <c r="T246" s="188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89" t="s">
        <v>235</v>
      </c>
      <c r="AT246" s="189" t="s">
        <v>231</v>
      </c>
      <c r="AU246" s="189" t="s">
        <v>89</v>
      </c>
      <c r="AY246" s="19" t="s">
        <v>230</v>
      </c>
      <c r="BE246" s="190">
        <f>IF(N246="základní",J246,0)</f>
        <v>0</v>
      </c>
      <c r="BF246" s="190">
        <f>IF(N246="snížená",J246,0)</f>
        <v>0</v>
      </c>
      <c r="BG246" s="190">
        <f>IF(N246="zákl. přenesená",J246,0)</f>
        <v>0</v>
      </c>
      <c r="BH246" s="190">
        <f>IF(N246="sníž. přenesená",J246,0)</f>
        <v>0</v>
      </c>
      <c r="BI246" s="190">
        <f>IF(N246="nulová",J246,0)</f>
        <v>0</v>
      </c>
      <c r="BJ246" s="19" t="s">
        <v>87</v>
      </c>
      <c r="BK246" s="190">
        <f>ROUND(I246*H246,2)</f>
        <v>0</v>
      </c>
      <c r="BL246" s="19" t="s">
        <v>235</v>
      </c>
      <c r="BM246" s="189" t="s">
        <v>5001</v>
      </c>
    </row>
    <row r="247" s="2" customFormat="1">
      <c r="A247" s="38"/>
      <c r="B247" s="39"/>
      <c r="C247" s="38"/>
      <c r="D247" s="191" t="s">
        <v>237</v>
      </c>
      <c r="E247" s="38"/>
      <c r="F247" s="192" t="s">
        <v>4135</v>
      </c>
      <c r="G247" s="38"/>
      <c r="H247" s="38"/>
      <c r="I247" s="193"/>
      <c r="J247" s="38"/>
      <c r="K247" s="38"/>
      <c r="L247" s="39"/>
      <c r="M247" s="194"/>
      <c r="N247" s="195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237</v>
      </c>
      <c r="AU247" s="19" t="s">
        <v>89</v>
      </c>
    </row>
    <row r="248" s="2" customFormat="1">
      <c r="A248" s="38"/>
      <c r="B248" s="39"/>
      <c r="C248" s="38"/>
      <c r="D248" s="199" t="s">
        <v>397</v>
      </c>
      <c r="E248" s="38"/>
      <c r="F248" s="200" t="s">
        <v>4136</v>
      </c>
      <c r="G248" s="38"/>
      <c r="H248" s="38"/>
      <c r="I248" s="193"/>
      <c r="J248" s="38"/>
      <c r="K248" s="38"/>
      <c r="L248" s="39"/>
      <c r="M248" s="194"/>
      <c r="N248" s="195"/>
      <c r="O248" s="77"/>
      <c r="P248" s="77"/>
      <c r="Q248" s="77"/>
      <c r="R248" s="77"/>
      <c r="S248" s="77"/>
      <c r="T248" s="7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19" t="s">
        <v>397</v>
      </c>
      <c r="AU248" s="19" t="s">
        <v>89</v>
      </c>
    </row>
    <row r="249" s="13" customFormat="1">
      <c r="A249" s="13"/>
      <c r="B249" s="205"/>
      <c r="C249" s="13"/>
      <c r="D249" s="191" t="s">
        <v>519</v>
      </c>
      <c r="E249" s="206" t="s">
        <v>1</v>
      </c>
      <c r="F249" s="207" t="s">
        <v>5002</v>
      </c>
      <c r="G249" s="13"/>
      <c r="H249" s="208">
        <v>111.59999999999999</v>
      </c>
      <c r="I249" s="209"/>
      <c r="J249" s="13"/>
      <c r="K249" s="13"/>
      <c r="L249" s="205"/>
      <c r="M249" s="210"/>
      <c r="N249" s="211"/>
      <c r="O249" s="211"/>
      <c r="P249" s="211"/>
      <c r="Q249" s="211"/>
      <c r="R249" s="211"/>
      <c r="S249" s="211"/>
      <c r="T249" s="21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06" t="s">
        <v>519</v>
      </c>
      <c r="AU249" s="206" t="s">
        <v>89</v>
      </c>
      <c r="AV249" s="13" t="s">
        <v>89</v>
      </c>
      <c r="AW249" s="13" t="s">
        <v>35</v>
      </c>
      <c r="AX249" s="13" t="s">
        <v>79</v>
      </c>
      <c r="AY249" s="206" t="s">
        <v>230</v>
      </c>
    </row>
    <row r="250" s="14" customFormat="1">
      <c r="A250" s="14"/>
      <c r="B250" s="213"/>
      <c r="C250" s="14"/>
      <c r="D250" s="191" t="s">
        <v>519</v>
      </c>
      <c r="E250" s="214" t="s">
        <v>1</v>
      </c>
      <c r="F250" s="215" t="s">
        <v>534</v>
      </c>
      <c r="G250" s="14"/>
      <c r="H250" s="216">
        <v>111.59999999999999</v>
      </c>
      <c r="I250" s="217"/>
      <c r="J250" s="14"/>
      <c r="K250" s="14"/>
      <c r="L250" s="213"/>
      <c r="M250" s="218"/>
      <c r="N250" s="219"/>
      <c r="O250" s="219"/>
      <c r="P250" s="219"/>
      <c r="Q250" s="219"/>
      <c r="R250" s="219"/>
      <c r="S250" s="219"/>
      <c r="T250" s="22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14" t="s">
        <v>519</v>
      </c>
      <c r="AU250" s="214" t="s">
        <v>89</v>
      </c>
      <c r="AV250" s="14" t="s">
        <v>235</v>
      </c>
      <c r="AW250" s="14" t="s">
        <v>35</v>
      </c>
      <c r="AX250" s="14" t="s">
        <v>87</v>
      </c>
      <c r="AY250" s="214" t="s">
        <v>230</v>
      </c>
    </row>
    <row r="251" s="2" customFormat="1" ht="16.5" customHeight="1">
      <c r="A251" s="38"/>
      <c r="B251" s="177"/>
      <c r="C251" s="178" t="s">
        <v>301</v>
      </c>
      <c r="D251" s="178" t="s">
        <v>231</v>
      </c>
      <c r="E251" s="179" t="s">
        <v>4137</v>
      </c>
      <c r="F251" s="180" t="s">
        <v>4138</v>
      </c>
      <c r="G251" s="181" t="s">
        <v>543</v>
      </c>
      <c r="H251" s="182">
        <v>111.59999999999999</v>
      </c>
      <c r="I251" s="183"/>
      <c r="J251" s="184">
        <f>ROUND(I251*H251,2)</f>
        <v>0</v>
      </c>
      <c r="K251" s="180" t="s">
        <v>515</v>
      </c>
      <c r="L251" s="39"/>
      <c r="M251" s="185" t="s">
        <v>1</v>
      </c>
      <c r="N251" s="186" t="s">
        <v>44</v>
      </c>
      <c r="O251" s="77"/>
      <c r="P251" s="187">
        <f>O251*H251</f>
        <v>0</v>
      </c>
      <c r="Q251" s="187">
        <v>7.3499999999999998E-05</v>
      </c>
      <c r="R251" s="187">
        <f>Q251*H251</f>
        <v>0.0082025999999999991</v>
      </c>
      <c r="S251" s="187">
        <v>0</v>
      </c>
      <c r="T251" s="188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89" t="s">
        <v>235</v>
      </c>
      <c r="AT251" s="189" t="s">
        <v>231</v>
      </c>
      <c r="AU251" s="189" t="s">
        <v>89</v>
      </c>
      <c r="AY251" s="19" t="s">
        <v>230</v>
      </c>
      <c r="BE251" s="190">
        <f>IF(N251="základní",J251,0)</f>
        <v>0</v>
      </c>
      <c r="BF251" s="190">
        <f>IF(N251="snížená",J251,0)</f>
        <v>0</v>
      </c>
      <c r="BG251" s="190">
        <f>IF(N251="zákl. přenesená",J251,0)</f>
        <v>0</v>
      </c>
      <c r="BH251" s="190">
        <f>IF(N251="sníž. přenesená",J251,0)</f>
        <v>0</v>
      </c>
      <c r="BI251" s="190">
        <f>IF(N251="nulová",J251,0)</f>
        <v>0</v>
      </c>
      <c r="BJ251" s="19" t="s">
        <v>87</v>
      </c>
      <c r="BK251" s="190">
        <f>ROUND(I251*H251,2)</f>
        <v>0</v>
      </c>
      <c r="BL251" s="19" t="s">
        <v>235</v>
      </c>
      <c r="BM251" s="189" t="s">
        <v>5003</v>
      </c>
    </row>
    <row r="252" s="2" customFormat="1">
      <c r="A252" s="38"/>
      <c r="B252" s="39"/>
      <c r="C252" s="38"/>
      <c r="D252" s="191" t="s">
        <v>237</v>
      </c>
      <c r="E252" s="38"/>
      <c r="F252" s="192" t="s">
        <v>4140</v>
      </c>
      <c r="G252" s="38"/>
      <c r="H252" s="38"/>
      <c r="I252" s="193"/>
      <c r="J252" s="38"/>
      <c r="K252" s="38"/>
      <c r="L252" s="39"/>
      <c r="M252" s="194"/>
      <c r="N252" s="195"/>
      <c r="O252" s="77"/>
      <c r="P252" s="77"/>
      <c r="Q252" s="77"/>
      <c r="R252" s="77"/>
      <c r="S252" s="77"/>
      <c r="T252" s="7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19" t="s">
        <v>237</v>
      </c>
      <c r="AU252" s="19" t="s">
        <v>89</v>
      </c>
    </row>
    <row r="253" s="2" customFormat="1">
      <c r="A253" s="38"/>
      <c r="B253" s="39"/>
      <c r="C253" s="38"/>
      <c r="D253" s="199" t="s">
        <v>397</v>
      </c>
      <c r="E253" s="38"/>
      <c r="F253" s="200" t="s">
        <v>4141</v>
      </c>
      <c r="G253" s="38"/>
      <c r="H253" s="38"/>
      <c r="I253" s="193"/>
      <c r="J253" s="38"/>
      <c r="K253" s="38"/>
      <c r="L253" s="39"/>
      <c r="M253" s="194"/>
      <c r="N253" s="195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397</v>
      </c>
      <c r="AU253" s="19" t="s">
        <v>89</v>
      </c>
    </row>
    <row r="254" s="13" customFormat="1">
      <c r="A254" s="13"/>
      <c r="B254" s="205"/>
      <c r="C254" s="13"/>
      <c r="D254" s="191" t="s">
        <v>519</v>
      </c>
      <c r="E254" s="206" t="s">
        <v>1</v>
      </c>
      <c r="F254" s="207" t="s">
        <v>5002</v>
      </c>
      <c r="G254" s="13"/>
      <c r="H254" s="208">
        <v>111.59999999999999</v>
      </c>
      <c r="I254" s="209"/>
      <c r="J254" s="13"/>
      <c r="K254" s="13"/>
      <c r="L254" s="205"/>
      <c r="M254" s="210"/>
      <c r="N254" s="211"/>
      <c r="O254" s="211"/>
      <c r="P254" s="211"/>
      <c r="Q254" s="211"/>
      <c r="R254" s="211"/>
      <c r="S254" s="211"/>
      <c r="T254" s="21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06" t="s">
        <v>519</v>
      </c>
      <c r="AU254" s="206" t="s">
        <v>89</v>
      </c>
      <c r="AV254" s="13" t="s">
        <v>89</v>
      </c>
      <c r="AW254" s="13" t="s">
        <v>35</v>
      </c>
      <c r="AX254" s="13" t="s">
        <v>79</v>
      </c>
      <c r="AY254" s="206" t="s">
        <v>230</v>
      </c>
    </row>
    <row r="255" s="14" customFormat="1">
      <c r="A255" s="14"/>
      <c r="B255" s="213"/>
      <c r="C255" s="14"/>
      <c r="D255" s="191" t="s">
        <v>519</v>
      </c>
      <c r="E255" s="214" t="s">
        <v>1</v>
      </c>
      <c r="F255" s="215" t="s">
        <v>534</v>
      </c>
      <c r="G255" s="14"/>
      <c r="H255" s="216">
        <v>111.59999999999999</v>
      </c>
      <c r="I255" s="217"/>
      <c r="J255" s="14"/>
      <c r="K255" s="14"/>
      <c r="L255" s="213"/>
      <c r="M255" s="218"/>
      <c r="N255" s="219"/>
      <c r="O255" s="219"/>
      <c r="P255" s="219"/>
      <c r="Q255" s="219"/>
      <c r="R255" s="219"/>
      <c r="S255" s="219"/>
      <c r="T255" s="220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14" t="s">
        <v>519</v>
      </c>
      <c r="AU255" s="214" t="s">
        <v>89</v>
      </c>
      <c r="AV255" s="14" t="s">
        <v>235</v>
      </c>
      <c r="AW255" s="14" t="s">
        <v>35</v>
      </c>
      <c r="AX255" s="14" t="s">
        <v>87</v>
      </c>
      <c r="AY255" s="214" t="s">
        <v>230</v>
      </c>
    </row>
    <row r="256" s="12" customFormat="1" ht="22.8" customHeight="1">
      <c r="A256" s="12"/>
      <c r="B256" s="166"/>
      <c r="C256" s="12"/>
      <c r="D256" s="167" t="s">
        <v>78</v>
      </c>
      <c r="E256" s="197" t="s">
        <v>1366</v>
      </c>
      <c r="F256" s="197" t="s">
        <v>1367</v>
      </c>
      <c r="G256" s="12"/>
      <c r="H256" s="12"/>
      <c r="I256" s="169"/>
      <c r="J256" s="198">
        <f>BK256</f>
        <v>0</v>
      </c>
      <c r="K256" s="12"/>
      <c r="L256" s="166"/>
      <c r="M256" s="171"/>
      <c r="N256" s="172"/>
      <c r="O256" s="172"/>
      <c r="P256" s="173">
        <f>SUM(P257:P262)</f>
        <v>0</v>
      </c>
      <c r="Q256" s="172"/>
      <c r="R256" s="173">
        <f>SUM(R257:R262)</f>
        <v>0</v>
      </c>
      <c r="S256" s="172"/>
      <c r="T256" s="174">
        <f>SUM(T257:T262)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167" t="s">
        <v>87</v>
      </c>
      <c r="AT256" s="175" t="s">
        <v>78</v>
      </c>
      <c r="AU256" s="175" t="s">
        <v>87</v>
      </c>
      <c r="AY256" s="167" t="s">
        <v>230</v>
      </c>
      <c r="BK256" s="176">
        <f>SUM(BK257:BK262)</f>
        <v>0</v>
      </c>
    </row>
    <row r="257" s="2" customFormat="1" ht="16.5" customHeight="1">
      <c r="A257" s="38"/>
      <c r="B257" s="177"/>
      <c r="C257" s="178" t="s">
        <v>305</v>
      </c>
      <c r="D257" s="178" t="s">
        <v>231</v>
      </c>
      <c r="E257" s="179" t="s">
        <v>2241</v>
      </c>
      <c r="F257" s="180" t="s">
        <v>2242</v>
      </c>
      <c r="G257" s="181" t="s">
        <v>748</v>
      </c>
      <c r="H257" s="182">
        <v>0.029999999999999999</v>
      </c>
      <c r="I257" s="183"/>
      <c r="J257" s="184">
        <f>ROUND(I257*H257,2)</f>
        <v>0</v>
      </c>
      <c r="K257" s="180" t="s">
        <v>515</v>
      </c>
      <c r="L257" s="39"/>
      <c r="M257" s="185" t="s">
        <v>1</v>
      </c>
      <c r="N257" s="186" t="s">
        <v>44</v>
      </c>
      <c r="O257" s="77"/>
      <c r="P257" s="187">
        <f>O257*H257</f>
        <v>0</v>
      </c>
      <c r="Q257" s="187">
        <v>0</v>
      </c>
      <c r="R257" s="187">
        <f>Q257*H257</f>
        <v>0</v>
      </c>
      <c r="S257" s="187">
        <v>0</v>
      </c>
      <c r="T257" s="188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89" t="s">
        <v>235</v>
      </c>
      <c r="AT257" s="189" t="s">
        <v>231</v>
      </c>
      <c r="AU257" s="189" t="s">
        <v>89</v>
      </c>
      <c r="AY257" s="19" t="s">
        <v>230</v>
      </c>
      <c r="BE257" s="190">
        <f>IF(N257="základní",J257,0)</f>
        <v>0</v>
      </c>
      <c r="BF257" s="190">
        <f>IF(N257="snížená",J257,0)</f>
        <v>0</v>
      </c>
      <c r="BG257" s="190">
        <f>IF(N257="zákl. přenesená",J257,0)</f>
        <v>0</v>
      </c>
      <c r="BH257" s="190">
        <f>IF(N257="sníž. přenesená",J257,0)</f>
        <v>0</v>
      </c>
      <c r="BI257" s="190">
        <f>IF(N257="nulová",J257,0)</f>
        <v>0</v>
      </c>
      <c r="BJ257" s="19" t="s">
        <v>87</v>
      </c>
      <c r="BK257" s="190">
        <f>ROUND(I257*H257,2)</f>
        <v>0</v>
      </c>
      <c r="BL257" s="19" t="s">
        <v>235</v>
      </c>
      <c r="BM257" s="189" t="s">
        <v>5004</v>
      </c>
    </row>
    <row r="258" s="2" customFormat="1">
      <c r="A258" s="38"/>
      <c r="B258" s="39"/>
      <c r="C258" s="38"/>
      <c r="D258" s="191" t="s">
        <v>237</v>
      </c>
      <c r="E258" s="38"/>
      <c r="F258" s="192" t="s">
        <v>2244</v>
      </c>
      <c r="G258" s="38"/>
      <c r="H258" s="38"/>
      <c r="I258" s="193"/>
      <c r="J258" s="38"/>
      <c r="K258" s="38"/>
      <c r="L258" s="39"/>
      <c r="M258" s="194"/>
      <c r="N258" s="195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237</v>
      </c>
      <c r="AU258" s="19" t="s">
        <v>89</v>
      </c>
    </row>
    <row r="259" s="2" customFormat="1">
      <c r="A259" s="38"/>
      <c r="B259" s="39"/>
      <c r="C259" s="38"/>
      <c r="D259" s="199" t="s">
        <v>397</v>
      </c>
      <c r="E259" s="38"/>
      <c r="F259" s="200" t="s">
        <v>2245</v>
      </c>
      <c r="G259" s="38"/>
      <c r="H259" s="38"/>
      <c r="I259" s="193"/>
      <c r="J259" s="38"/>
      <c r="K259" s="38"/>
      <c r="L259" s="39"/>
      <c r="M259" s="194"/>
      <c r="N259" s="195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397</v>
      </c>
      <c r="AU259" s="19" t="s">
        <v>89</v>
      </c>
    </row>
    <row r="260" s="2" customFormat="1" ht="21.75" customHeight="1">
      <c r="A260" s="38"/>
      <c r="B260" s="177"/>
      <c r="C260" s="178" t="s">
        <v>310</v>
      </c>
      <c r="D260" s="178" t="s">
        <v>231</v>
      </c>
      <c r="E260" s="179" t="s">
        <v>2246</v>
      </c>
      <c r="F260" s="180" t="s">
        <v>2247</v>
      </c>
      <c r="G260" s="181" t="s">
        <v>748</v>
      </c>
      <c r="H260" s="182">
        <v>0.029999999999999999</v>
      </c>
      <c r="I260" s="183"/>
      <c r="J260" s="184">
        <f>ROUND(I260*H260,2)</f>
        <v>0</v>
      </c>
      <c r="K260" s="180" t="s">
        <v>515</v>
      </c>
      <c r="L260" s="39"/>
      <c r="M260" s="185" t="s">
        <v>1</v>
      </c>
      <c r="N260" s="186" t="s">
        <v>44</v>
      </c>
      <c r="O260" s="77"/>
      <c r="P260" s="187">
        <f>O260*H260</f>
        <v>0</v>
      </c>
      <c r="Q260" s="187">
        <v>0</v>
      </c>
      <c r="R260" s="187">
        <f>Q260*H260</f>
        <v>0</v>
      </c>
      <c r="S260" s="187">
        <v>0</v>
      </c>
      <c r="T260" s="188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89" t="s">
        <v>235</v>
      </c>
      <c r="AT260" s="189" t="s">
        <v>231</v>
      </c>
      <c r="AU260" s="189" t="s">
        <v>89</v>
      </c>
      <c r="AY260" s="19" t="s">
        <v>230</v>
      </c>
      <c r="BE260" s="190">
        <f>IF(N260="základní",J260,0)</f>
        <v>0</v>
      </c>
      <c r="BF260" s="190">
        <f>IF(N260="snížená",J260,0)</f>
        <v>0</v>
      </c>
      <c r="BG260" s="190">
        <f>IF(N260="zákl. přenesená",J260,0)</f>
        <v>0</v>
      </c>
      <c r="BH260" s="190">
        <f>IF(N260="sníž. přenesená",J260,0)</f>
        <v>0</v>
      </c>
      <c r="BI260" s="190">
        <f>IF(N260="nulová",J260,0)</f>
        <v>0</v>
      </c>
      <c r="BJ260" s="19" t="s">
        <v>87</v>
      </c>
      <c r="BK260" s="190">
        <f>ROUND(I260*H260,2)</f>
        <v>0</v>
      </c>
      <c r="BL260" s="19" t="s">
        <v>235</v>
      </c>
      <c r="BM260" s="189" t="s">
        <v>5005</v>
      </c>
    </row>
    <row r="261" s="2" customFormat="1">
      <c r="A261" s="38"/>
      <c r="B261" s="39"/>
      <c r="C261" s="38"/>
      <c r="D261" s="191" t="s">
        <v>237</v>
      </c>
      <c r="E261" s="38"/>
      <c r="F261" s="192" t="s">
        <v>2249</v>
      </c>
      <c r="G261" s="38"/>
      <c r="H261" s="38"/>
      <c r="I261" s="193"/>
      <c r="J261" s="38"/>
      <c r="K261" s="38"/>
      <c r="L261" s="39"/>
      <c r="M261" s="194"/>
      <c r="N261" s="195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237</v>
      </c>
      <c r="AU261" s="19" t="s">
        <v>89</v>
      </c>
    </row>
    <row r="262" s="2" customFormat="1">
      <c r="A262" s="38"/>
      <c r="B262" s="39"/>
      <c r="C262" s="38"/>
      <c r="D262" s="199" t="s">
        <v>397</v>
      </c>
      <c r="E262" s="38"/>
      <c r="F262" s="200" t="s">
        <v>2250</v>
      </c>
      <c r="G262" s="38"/>
      <c r="H262" s="38"/>
      <c r="I262" s="193"/>
      <c r="J262" s="38"/>
      <c r="K262" s="38"/>
      <c r="L262" s="39"/>
      <c r="M262" s="194"/>
      <c r="N262" s="195"/>
      <c r="O262" s="77"/>
      <c r="P262" s="77"/>
      <c r="Q262" s="77"/>
      <c r="R262" s="77"/>
      <c r="S262" s="77"/>
      <c r="T262" s="7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T262" s="19" t="s">
        <v>397</v>
      </c>
      <c r="AU262" s="19" t="s">
        <v>89</v>
      </c>
    </row>
    <row r="263" s="12" customFormat="1" ht="25.92" customHeight="1">
      <c r="A263" s="12"/>
      <c r="B263" s="166"/>
      <c r="C263" s="12"/>
      <c r="D263" s="167" t="s">
        <v>78</v>
      </c>
      <c r="E263" s="168" t="s">
        <v>745</v>
      </c>
      <c r="F263" s="168" t="s">
        <v>4637</v>
      </c>
      <c r="G263" s="12"/>
      <c r="H263" s="12"/>
      <c r="I263" s="169"/>
      <c r="J263" s="170">
        <f>BK263</f>
        <v>0</v>
      </c>
      <c r="K263" s="12"/>
      <c r="L263" s="166"/>
      <c r="M263" s="171"/>
      <c r="N263" s="172"/>
      <c r="O263" s="172"/>
      <c r="P263" s="173">
        <f>P264</f>
        <v>0</v>
      </c>
      <c r="Q263" s="172"/>
      <c r="R263" s="173">
        <f>R264</f>
        <v>0.048410399999999999</v>
      </c>
      <c r="S263" s="172"/>
      <c r="T263" s="174">
        <f>T264</f>
        <v>0</v>
      </c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R263" s="167" t="s">
        <v>241</v>
      </c>
      <c r="AT263" s="175" t="s">
        <v>78</v>
      </c>
      <c r="AU263" s="175" t="s">
        <v>79</v>
      </c>
      <c r="AY263" s="167" t="s">
        <v>230</v>
      </c>
      <c r="BK263" s="176">
        <f>BK264</f>
        <v>0</v>
      </c>
    </row>
    <row r="264" s="12" customFormat="1" ht="22.8" customHeight="1">
      <c r="A264" s="12"/>
      <c r="B264" s="166"/>
      <c r="C264" s="12"/>
      <c r="D264" s="167" t="s">
        <v>78</v>
      </c>
      <c r="E264" s="197" t="s">
        <v>4908</v>
      </c>
      <c r="F264" s="197" t="s">
        <v>4909</v>
      </c>
      <c r="G264" s="12"/>
      <c r="H264" s="12"/>
      <c r="I264" s="169"/>
      <c r="J264" s="198">
        <f>BK264</f>
        <v>0</v>
      </c>
      <c r="K264" s="12"/>
      <c r="L264" s="166"/>
      <c r="M264" s="171"/>
      <c r="N264" s="172"/>
      <c r="O264" s="172"/>
      <c r="P264" s="173">
        <f>SUM(P265:P298)</f>
        <v>0</v>
      </c>
      <c r="Q264" s="172"/>
      <c r="R264" s="173">
        <f>SUM(R265:R298)</f>
        <v>0.048410399999999999</v>
      </c>
      <c r="S264" s="172"/>
      <c r="T264" s="174">
        <f>SUM(T265:T298)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167" t="s">
        <v>241</v>
      </c>
      <c r="AT264" s="175" t="s">
        <v>78</v>
      </c>
      <c r="AU264" s="175" t="s">
        <v>87</v>
      </c>
      <c r="AY264" s="167" t="s">
        <v>230</v>
      </c>
      <c r="BK264" s="176">
        <f>SUM(BK265:BK298)</f>
        <v>0</v>
      </c>
    </row>
    <row r="265" s="2" customFormat="1" ht="16.5" customHeight="1">
      <c r="A265" s="38"/>
      <c r="B265" s="177"/>
      <c r="C265" s="178" t="s">
        <v>7</v>
      </c>
      <c r="D265" s="178" t="s">
        <v>231</v>
      </c>
      <c r="E265" s="179" t="s">
        <v>4910</v>
      </c>
      <c r="F265" s="180" t="s">
        <v>4911</v>
      </c>
      <c r="G265" s="181" t="s">
        <v>543</v>
      </c>
      <c r="H265" s="182">
        <v>111.59999999999999</v>
      </c>
      <c r="I265" s="183"/>
      <c r="J265" s="184">
        <f>ROUND(I265*H265,2)</f>
        <v>0</v>
      </c>
      <c r="K265" s="180" t="s">
        <v>515</v>
      </c>
      <c r="L265" s="39"/>
      <c r="M265" s="185" t="s">
        <v>1</v>
      </c>
      <c r="N265" s="186" t="s">
        <v>44</v>
      </c>
      <c r="O265" s="77"/>
      <c r="P265" s="187">
        <f>O265*H265</f>
        <v>0</v>
      </c>
      <c r="Q265" s="187">
        <v>0</v>
      </c>
      <c r="R265" s="187">
        <f>Q265*H265</f>
        <v>0</v>
      </c>
      <c r="S265" s="187">
        <v>0</v>
      </c>
      <c r="T265" s="188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89" t="s">
        <v>970</v>
      </c>
      <c r="AT265" s="189" t="s">
        <v>231</v>
      </c>
      <c r="AU265" s="189" t="s">
        <v>89</v>
      </c>
      <c r="AY265" s="19" t="s">
        <v>230</v>
      </c>
      <c r="BE265" s="190">
        <f>IF(N265="základní",J265,0)</f>
        <v>0</v>
      </c>
      <c r="BF265" s="190">
        <f>IF(N265="snížená",J265,0)</f>
        <v>0</v>
      </c>
      <c r="BG265" s="190">
        <f>IF(N265="zákl. přenesená",J265,0)</f>
        <v>0</v>
      </c>
      <c r="BH265" s="190">
        <f>IF(N265="sníž. přenesená",J265,0)</f>
        <v>0</v>
      </c>
      <c r="BI265" s="190">
        <f>IF(N265="nulová",J265,0)</f>
        <v>0</v>
      </c>
      <c r="BJ265" s="19" t="s">
        <v>87</v>
      </c>
      <c r="BK265" s="190">
        <f>ROUND(I265*H265,2)</f>
        <v>0</v>
      </c>
      <c r="BL265" s="19" t="s">
        <v>970</v>
      </c>
      <c r="BM265" s="189" t="s">
        <v>5006</v>
      </c>
    </row>
    <row r="266" s="2" customFormat="1">
      <c r="A266" s="38"/>
      <c r="B266" s="39"/>
      <c r="C266" s="38"/>
      <c r="D266" s="191" t="s">
        <v>237</v>
      </c>
      <c r="E266" s="38"/>
      <c r="F266" s="192" t="s">
        <v>4913</v>
      </c>
      <c r="G266" s="38"/>
      <c r="H266" s="38"/>
      <c r="I266" s="193"/>
      <c r="J266" s="38"/>
      <c r="K266" s="38"/>
      <c r="L266" s="39"/>
      <c r="M266" s="194"/>
      <c r="N266" s="195"/>
      <c r="O266" s="77"/>
      <c r="P266" s="77"/>
      <c r="Q266" s="77"/>
      <c r="R266" s="77"/>
      <c r="S266" s="77"/>
      <c r="T266" s="7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T266" s="19" t="s">
        <v>237</v>
      </c>
      <c r="AU266" s="19" t="s">
        <v>89</v>
      </c>
    </row>
    <row r="267" s="2" customFormat="1">
      <c r="A267" s="38"/>
      <c r="B267" s="39"/>
      <c r="C267" s="38"/>
      <c r="D267" s="199" t="s">
        <v>397</v>
      </c>
      <c r="E267" s="38"/>
      <c r="F267" s="200" t="s">
        <v>4914</v>
      </c>
      <c r="G267" s="38"/>
      <c r="H267" s="38"/>
      <c r="I267" s="193"/>
      <c r="J267" s="38"/>
      <c r="K267" s="38"/>
      <c r="L267" s="39"/>
      <c r="M267" s="194"/>
      <c r="N267" s="195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397</v>
      </c>
      <c r="AU267" s="19" t="s">
        <v>89</v>
      </c>
    </row>
    <row r="268" s="2" customFormat="1" ht="16.5" customHeight="1">
      <c r="A268" s="38"/>
      <c r="B268" s="177"/>
      <c r="C268" s="236" t="s">
        <v>317</v>
      </c>
      <c r="D268" s="236" t="s">
        <v>745</v>
      </c>
      <c r="E268" s="237" t="s">
        <v>5007</v>
      </c>
      <c r="F268" s="238" t="s">
        <v>5008</v>
      </c>
      <c r="G268" s="239" t="s">
        <v>543</v>
      </c>
      <c r="H268" s="240">
        <v>117.18000000000001</v>
      </c>
      <c r="I268" s="241"/>
      <c r="J268" s="242">
        <f>ROUND(I268*H268,2)</f>
        <v>0</v>
      </c>
      <c r="K268" s="238" t="s">
        <v>1</v>
      </c>
      <c r="L268" s="243"/>
      <c r="M268" s="244" t="s">
        <v>1</v>
      </c>
      <c r="N268" s="245" t="s">
        <v>44</v>
      </c>
      <c r="O268" s="77"/>
      <c r="P268" s="187">
        <f>O268*H268</f>
        <v>0</v>
      </c>
      <c r="Q268" s="187">
        <v>0</v>
      </c>
      <c r="R268" s="187">
        <f>Q268*H268</f>
        <v>0</v>
      </c>
      <c r="S268" s="187">
        <v>0</v>
      </c>
      <c r="T268" s="188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89" t="s">
        <v>4646</v>
      </c>
      <c r="AT268" s="189" t="s">
        <v>745</v>
      </c>
      <c r="AU268" s="189" t="s">
        <v>89</v>
      </c>
      <c r="AY268" s="19" t="s">
        <v>230</v>
      </c>
      <c r="BE268" s="190">
        <f>IF(N268="základní",J268,0)</f>
        <v>0</v>
      </c>
      <c r="BF268" s="190">
        <f>IF(N268="snížená",J268,0)</f>
        <v>0</v>
      </c>
      <c r="BG268" s="190">
        <f>IF(N268="zákl. přenesená",J268,0)</f>
        <v>0</v>
      </c>
      <c r="BH268" s="190">
        <f>IF(N268="sníž. přenesená",J268,0)</f>
        <v>0</v>
      </c>
      <c r="BI268" s="190">
        <f>IF(N268="nulová",J268,0)</f>
        <v>0</v>
      </c>
      <c r="BJ268" s="19" t="s">
        <v>87</v>
      </c>
      <c r="BK268" s="190">
        <f>ROUND(I268*H268,2)</f>
        <v>0</v>
      </c>
      <c r="BL268" s="19" t="s">
        <v>970</v>
      </c>
      <c r="BM268" s="189" t="s">
        <v>5009</v>
      </c>
    </row>
    <row r="269" s="2" customFormat="1">
      <c r="A269" s="38"/>
      <c r="B269" s="39"/>
      <c r="C269" s="38"/>
      <c r="D269" s="191" t="s">
        <v>237</v>
      </c>
      <c r="E269" s="38"/>
      <c r="F269" s="192" t="s">
        <v>5008</v>
      </c>
      <c r="G269" s="38"/>
      <c r="H269" s="38"/>
      <c r="I269" s="193"/>
      <c r="J269" s="38"/>
      <c r="K269" s="38"/>
      <c r="L269" s="39"/>
      <c r="M269" s="194"/>
      <c r="N269" s="195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237</v>
      </c>
      <c r="AU269" s="19" t="s">
        <v>89</v>
      </c>
    </row>
    <row r="270" s="13" customFormat="1">
      <c r="A270" s="13"/>
      <c r="B270" s="205"/>
      <c r="C270" s="13"/>
      <c r="D270" s="191" t="s">
        <v>519</v>
      </c>
      <c r="E270" s="13"/>
      <c r="F270" s="207" t="s">
        <v>5010</v>
      </c>
      <c r="G270" s="13"/>
      <c r="H270" s="208">
        <v>117.18000000000001</v>
      </c>
      <c r="I270" s="209"/>
      <c r="J270" s="13"/>
      <c r="K270" s="13"/>
      <c r="L270" s="205"/>
      <c r="M270" s="210"/>
      <c r="N270" s="211"/>
      <c r="O270" s="211"/>
      <c r="P270" s="211"/>
      <c r="Q270" s="211"/>
      <c r="R270" s="211"/>
      <c r="S270" s="211"/>
      <c r="T270" s="21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06" t="s">
        <v>519</v>
      </c>
      <c r="AU270" s="206" t="s">
        <v>89</v>
      </c>
      <c r="AV270" s="13" t="s">
        <v>89</v>
      </c>
      <c r="AW270" s="13" t="s">
        <v>3</v>
      </c>
      <c r="AX270" s="13" t="s">
        <v>87</v>
      </c>
      <c r="AY270" s="206" t="s">
        <v>230</v>
      </c>
    </row>
    <row r="271" s="2" customFormat="1" ht="16.5" customHeight="1">
      <c r="A271" s="38"/>
      <c r="B271" s="177"/>
      <c r="C271" s="178" t="s">
        <v>321</v>
      </c>
      <c r="D271" s="178" t="s">
        <v>231</v>
      </c>
      <c r="E271" s="179" t="s">
        <v>4918</v>
      </c>
      <c r="F271" s="180" t="s">
        <v>4919</v>
      </c>
      <c r="G271" s="181" t="s">
        <v>543</v>
      </c>
      <c r="H271" s="182">
        <v>111.59999999999999</v>
      </c>
      <c r="I271" s="183"/>
      <c r="J271" s="184">
        <f>ROUND(I271*H271,2)</f>
        <v>0</v>
      </c>
      <c r="K271" s="180" t="s">
        <v>515</v>
      </c>
      <c r="L271" s="39"/>
      <c r="M271" s="185" t="s">
        <v>1</v>
      </c>
      <c r="N271" s="186" t="s">
        <v>44</v>
      </c>
      <c r="O271" s="77"/>
      <c r="P271" s="187">
        <f>O271*H271</f>
        <v>0</v>
      </c>
      <c r="Q271" s="187">
        <v>0</v>
      </c>
      <c r="R271" s="187">
        <f>Q271*H271</f>
        <v>0</v>
      </c>
      <c r="S271" s="187">
        <v>0</v>
      </c>
      <c r="T271" s="188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89" t="s">
        <v>970</v>
      </c>
      <c r="AT271" s="189" t="s">
        <v>231</v>
      </c>
      <c r="AU271" s="189" t="s">
        <v>89</v>
      </c>
      <c r="AY271" s="19" t="s">
        <v>230</v>
      </c>
      <c r="BE271" s="190">
        <f>IF(N271="základní",J271,0)</f>
        <v>0</v>
      </c>
      <c r="BF271" s="190">
        <f>IF(N271="snížená",J271,0)</f>
        <v>0</v>
      </c>
      <c r="BG271" s="190">
        <f>IF(N271="zákl. přenesená",J271,0)</f>
        <v>0</v>
      </c>
      <c r="BH271" s="190">
        <f>IF(N271="sníž. přenesená",J271,0)</f>
        <v>0</v>
      </c>
      <c r="BI271" s="190">
        <f>IF(N271="nulová",J271,0)</f>
        <v>0</v>
      </c>
      <c r="BJ271" s="19" t="s">
        <v>87</v>
      </c>
      <c r="BK271" s="190">
        <f>ROUND(I271*H271,2)</f>
        <v>0</v>
      </c>
      <c r="BL271" s="19" t="s">
        <v>970</v>
      </c>
      <c r="BM271" s="189" t="s">
        <v>5011</v>
      </c>
    </row>
    <row r="272" s="2" customFormat="1">
      <c r="A272" s="38"/>
      <c r="B272" s="39"/>
      <c r="C272" s="38"/>
      <c r="D272" s="191" t="s">
        <v>237</v>
      </c>
      <c r="E272" s="38"/>
      <c r="F272" s="192" t="s">
        <v>4921</v>
      </c>
      <c r="G272" s="38"/>
      <c r="H272" s="38"/>
      <c r="I272" s="193"/>
      <c r="J272" s="38"/>
      <c r="K272" s="38"/>
      <c r="L272" s="39"/>
      <c r="M272" s="194"/>
      <c r="N272" s="195"/>
      <c r="O272" s="77"/>
      <c r="P272" s="77"/>
      <c r="Q272" s="77"/>
      <c r="R272" s="77"/>
      <c r="S272" s="77"/>
      <c r="T272" s="7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T272" s="19" t="s">
        <v>237</v>
      </c>
      <c r="AU272" s="19" t="s">
        <v>89</v>
      </c>
    </row>
    <row r="273" s="2" customFormat="1">
      <c r="A273" s="38"/>
      <c r="B273" s="39"/>
      <c r="C273" s="38"/>
      <c r="D273" s="199" t="s">
        <v>397</v>
      </c>
      <c r="E273" s="38"/>
      <c r="F273" s="200" t="s">
        <v>4922</v>
      </c>
      <c r="G273" s="38"/>
      <c r="H273" s="38"/>
      <c r="I273" s="193"/>
      <c r="J273" s="38"/>
      <c r="K273" s="38"/>
      <c r="L273" s="39"/>
      <c r="M273" s="194"/>
      <c r="N273" s="195"/>
      <c r="O273" s="77"/>
      <c r="P273" s="77"/>
      <c r="Q273" s="77"/>
      <c r="R273" s="77"/>
      <c r="S273" s="77"/>
      <c r="T273" s="7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19" t="s">
        <v>397</v>
      </c>
      <c r="AU273" s="19" t="s">
        <v>89</v>
      </c>
    </row>
    <row r="274" s="2" customFormat="1" ht="21.75" customHeight="1">
      <c r="A274" s="38"/>
      <c r="B274" s="177"/>
      <c r="C274" s="178" t="s">
        <v>325</v>
      </c>
      <c r="D274" s="178" t="s">
        <v>231</v>
      </c>
      <c r="E274" s="179" t="s">
        <v>5012</v>
      </c>
      <c r="F274" s="180" t="s">
        <v>5013</v>
      </c>
      <c r="G274" s="181" t="s">
        <v>543</v>
      </c>
      <c r="H274" s="182">
        <v>111.59999999999999</v>
      </c>
      <c r="I274" s="183"/>
      <c r="J274" s="184">
        <f>ROUND(I274*H274,2)</f>
        <v>0</v>
      </c>
      <c r="K274" s="180" t="s">
        <v>515</v>
      </c>
      <c r="L274" s="39"/>
      <c r="M274" s="185" t="s">
        <v>1</v>
      </c>
      <c r="N274" s="186" t="s">
        <v>44</v>
      </c>
      <c r="O274" s="77"/>
      <c r="P274" s="187">
        <f>O274*H274</f>
        <v>0</v>
      </c>
      <c r="Q274" s="187">
        <v>0</v>
      </c>
      <c r="R274" s="187">
        <f>Q274*H274</f>
        <v>0</v>
      </c>
      <c r="S274" s="187">
        <v>0</v>
      </c>
      <c r="T274" s="188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89" t="s">
        <v>970</v>
      </c>
      <c r="AT274" s="189" t="s">
        <v>231</v>
      </c>
      <c r="AU274" s="189" t="s">
        <v>89</v>
      </c>
      <c r="AY274" s="19" t="s">
        <v>230</v>
      </c>
      <c r="BE274" s="190">
        <f>IF(N274="základní",J274,0)</f>
        <v>0</v>
      </c>
      <c r="BF274" s="190">
        <f>IF(N274="snížená",J274,0)</f>
        <v>0</v>
      </c>
      <c r="BG274" s="190">
        <f>IF(N274="zákl. přenesená",J274,0)</f>
        <v>0</v>
      </c>
      <c r="BH274" s="190">
        <f>IF(N274="sníž. přenesená",J274,0)</f>
        <v>0</v>
      </c>
      <c r="BI274" s="190">
        <f>IF(N274="nulová",J274,0)</f>
        <v>0</v>
      </c>
      <c r="BJ274" s="19" t="s">
        <v>87</v>
      </c>
      <c r="BK274" s="190">
        <f>ROUND(I274*H274,2)</f>
        <v>0</v>
      </c>
      <c r="BL274" s="19" t="s">
        <v>970</v>
      </c>
      <c r="BM274" s="189" t="s">
        <v>5014</v>
      </c>
    </row>
    <row r="275" s="2" customFormat="1">
      <c r="A275" s="38"/>
      <c r="B275" s="39"/>
      <c r="C275" s="38"/>
      <c r="D275" s="191" t="s">
        <v>237</v>
      </c>
      <c r="E275" s="38"/>
      <c r="F275" s="192" t="s">
        <v>5015</v>
      </c>
      <c r="G275" s="38"/>
      <c r="H275" s="38"/>
      <c r="I275" s="193"/>
      <c r="J275" s="38"/>
      <c r="K275" s="38"/>
      <c r="L275" s="39"/>
      <c r="M275" s="194"/>
      <c r="N275" s="195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237</v>
      </c>
      <c r="AU275" s="19" t="s">
        <v>89</v>
      </c>
    </row>
    <row r="276" s="2" customFormat="1">
      <c r="A276" s="38"/>
      <c r="B276" s="39"/>
      <c r="C276" s="38"/>
      <c r="D276" s="199" t="s">
        <v>397</v>
      </c>
      <c r="E276" s="38"/>
      <c r="F276" s="200" t="s">
        <v>5016</v>
      </c>
      <c r="G276" s="38"/>
      <c r="H276" s="38"/>
      <c r="I276" s="193"/>
      <c r="J276" s="38"/>
      <c r="K276" s="38"/>
      <c r="L276" s="39"/>
      <c r="M276" s="194"/>
      <c r="N276" s="195"/>
      <c r="O276" s="77"/>
      <c r="P276" s="77"/>
      <c r="Q276" s="77"/>
      <c r="R276" s="77"/>
      <c r="S276" s="77"/>
      <c r="T276" s="7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T276" s="19" t="s">
        <v>397</v>
      </c>
      <c r="AU276" s="19" t="s">
        <v>89</v>
      </c>
    </row>
    <row r="277" s="2" customFormat="1" ht="16.5" customHeight="1">
      <c r="A277" s="38"/>
      <c r="B277" s="177"/>
      <c r="C277" s="236" t="s">
        <v>329</v>
      </c>
      <c r="D277" s="236" t="s">
        <v>745</v>
      </c>
      <c r="E277" s="237" t="s">
        <v>5017</v>
      </c>
      <c r="F277" s="238" t="s">
        <v>5018</v>
      </c>
      <c r="G277" s="239" t="s">
        <v>543</v>
      </c>
      <c r="H277" s="240">
        <v>117.18000000000001</v>
      </c>
      <c r="I277" s="241"/>
      <c r="J277" s="242">
        <f>ROUND(I277*H277,2)</f>
        <v>0</v>
      </c>
      <c r="K277" s="238" t="s">
        <v>1</v>
      </c>
      <c r="L277" s="243"/>
      <c r="M277" s="244" t="s">
        <v>1</v>
      </c>
      <c r="N277" s="245" t="s">
        <v>44</v>
      </c>
      <c r="O277" s="77"/>
      <c r="P277" s="187">
        <f>O277*H277</f>
        <v>0</v>
      </c>
      <c r="Q277" s="187">
        <v>0.00027999999999999998</v>
      </c>
      <c r="R277" s="187">
        <f>Q277*H277</f>
        <v>0.032810399999999997</v>
      </c>
      <c r="S277" s="187">
        <v>0</v>
      </c>
      <c r="T277" s="188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89" t="s">
        <v>4602</v>
      </c>
      <c r="AT277" s="189" t="s">
        <v>745</v>
      </c>
      <c r="AU277" s="189" t="s">
        <v>89</v>
      </c>
      <c r="AY277" s="19" t="s">
        <v>230</v>
      </c>
      <c r="BE277" s="190">
        <f>IF(N277="základní",J277,0)</f>
        <v>0</v>
      </c>
      <c r="BF277" s="190">
        <f>IF(N277="snížená",J277,0)</f>
        <v>0</v>
      </c>
      <c r="BG277" s="190">
        <f>IF(N277="zákl. přenesená",J277,0)</f>
        <v>0</v>
      </c>
      <c r="BH277" s="190">
        <f>IF(N277="sníž. přenesená",J277,0)</f>
        <v>0</v>
      </c>
      <c r="BI277" s="190">
        <f>IF(N277="nulová",J277,0)</f>
        <v>0</v>
      </c>
      <c r="BJ277" s="19" t="s">
        <v>87</v>
      </c>
      <c r="BK277" s="190">
        <f>ROUND(I277*H277,2)</f>
        <v>0</v>
      </c>
      <c r="BL277" s="19" t="s">
        <v>4602</v>
      </c>
      <c r="BM277" s="189" t="s">
        <v>5019</v>
      </c>
    </row>
    <row r="278" s="2" customFormat="1">
      <c r="A278" s="38"/>
      <c r="B278" s="39"/>
      <c r="C278" s="38"/>
      <c r="D278" s="191" t="s">
        <v>237</v>
      </c>
      <c r="E278" s="38"/>
      <c r="F278" s="192" t="s">
        <v>5018</v>
      </c>
      <c r="G278" s="38"/>
      <c r="H278" s="38"/>
      <c r="I278" s="193"/>
      <c r="J278" s="38"/>
      <c r="K278" s="38"/>
      <c r="L278" s="39"/>
      <c r="M278" s="194"/>
      <c r="N278" s="195"/>
      <c r="O278" s="77"/>
      <c r="P278" s="77"/>
      <c r="Q278" s="77"/>
      <c r="R278" s="77"/>
      <c r="S278" s="77"/>
      <c r="T278" s="7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19" t="s">
        <v>237</v>
      </c>
      <c r="AU278" s="19" t="s">
        <v>89</v>
      </c>
    </row>
    <row r="279" s="13" customFormat="1">
      <c r="A279" s="13"/>
      <c r="B279" s="205"/>
      <c r="C279" s="13"/>
      <c r="D279" s="191" t="s">
        <v>519</v>
      </c>
      <c r="E279" s="13"/>
      <c r="F279" s="207" t="s">
        <v>5010</v>
      </c>
      <c r="G279" s="13"/>
      <c r="H279" s="208">
        <v>117.18000000000001</v>
      </c>
      <c r="I279" s="209"/>
      <c r="J279" s="13"/>
      <c r="K279" s="13"/>
      <c r="L279" s="205"/>
      <c r="M279" s="210"/>
      <c r="N279" s="211"/>
      <c r="O279" s="211"/>
      <c r="P279" s="211"/>
      <c r="Q279" s="211"/>
      <c r="R279" s="211"/>
      <c r="S279" s="211"/>
      <c r="T279" s="21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06" t="s">
        <v>519</v>
      </c>
      <c r="AU279" s="206" t="s">
        <v>89</v>
      </c>
      <c r="AV279" s="13" t="s">
        <v>89</v>
      </c>
      <c r="AW279" s="13" t="s">
        <v>3</v>
      </c>
      <c r="AX279" s="13" t="s">
        <v>87</v>
      </c>
      <c r="AY279" s="206" t="s">
        <v>230</v>
      </c>
    </row>
    <row r="280" s="2" customFormat="1" ht="21.75" customHeight="1">
      <c r="A280" s="38"/>
      <c r="B280" s="177"/>
      <c r="C280" s="178" t="s">
        <v>332</v>
      </c>
      <c r="D280" s="178" t="s">
        <v>231</v>
      </c>
      <c r="E280" s="179" t="s">
        <v>5020</v>
      </c>
      <c r="F280" s="180" t="s">
        <v>5021</v>
      </c>
      <c r="G280" s="181" t="s">
        <v>458</v>
      </c>
      <c r="H280" s="182">
        <v>78</v>
      </c>
      <c r="I280" s="183"/>
      <c r="J280" s="184">
        <f>ROUND(I280*H280,2)</f>
        <v>0</v>
      </c>
      <c r="K280" s="180" t="s">
        <v>515</v>
      </c>
      <c r="L280" s="39"/>
      <c r="M280" s="185" t="s">
        <v>1</v>
      </c>
      <c r="N280" s="186" t="s">
        <v>44</v>
      </c>
      <c r="O280" s="77"/>
      <c r="P280" s="187">
        <f>O280*H280</f>
        <v>0</v>
      </c>
      <c r="Q280" s="187">
        <v>0</v>
      </c>
      <c r="R280" s="187">
        <f>Q280*H280</f>
        <v>0</v>
      </c>
      <c r="S280" s="187">
        <v>0</v>
      </c>
      <c r="T280" s="188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89" t="s">
        <v>970</v>
      </c>
      <c r="AT280" s="189" t="s">
        <v>231</v>
      </c>
      <c r="AU280" s="189" t="s">
        <v>89</v>
      </c>
      <c r="AY280" s="19" t="s">
        <v>230</v>
      </c>
      <c r="BE280" s="190">
        <f>IF(N280="základní",J280,0)</f>
        <v>0</v>
      </c>
      <c r="BF280" s="190">
        <f>IF(N280="snížená",J280,0)</f>
        <v>0</v>
      </c>
      <c r="BG280" s="190">
        <f>IF(N280="zákl. přenesená",J280,0)</f>
        <v>0</v>
      </c>
      <c r="BH280" s="190">
        <f>IF(N280="sníž. přenesená",J280,0)</f>
        <v>0</v>
      </c>
      <c r="BI280" s="190">
        <f>IF(N280="nulová",J280,0)</f>
        <v>0</v>
      </c>
      <c r="BJ280" s="19" t="s">
        <v>87</v>
      </c>
      <c r="BK280" s="190">
        <f>ROUND(I280*H280,2)</f>
        <v>0</v>
      </c>
      <c r="BL280" s="19" t="s">
        <v>970</v>
      </c>
      <c r="BM280" s="189" t="s">
        <v>5022</v>
      </c>
    </row>
    <row r="281" s="2" customFormat="1">
      <c r="A281" s="38"/>
      <c r="B281" s="39"/>
      <c r="C281" s="38"/>
      <c r="D281" s="191" t="s">
        <v>237</v>
      </c>
      <c r="E281" s="38"/>
      <c r="F281" s="192" t="s">
        <v>5023</v>
      </c>
      <c r="G281" s="38"/>
      <c r="H281" s="38"/>
      <c r="I281" s="193"/>
      <c r="J281" s="38"/>
      <c r="K281" s="38"/>
      <c r="L281" s="39"/>
      <c r="M281" s="194"/>
      <c r="N281" s="195"/>
      <c r="O281" s="77"/>
      <c r="P281" s="77"/>
      <c r="Q281" s="77"/>
      <c r="R281" s="77"/>
      <c r="S281" s="77"/>
      <c r="T281" s="7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T281" s="19" t="s">
        <v>237</v>
      </c>
      <c r="AU281" s="19" t="s">
        <v>89</v>
      </c>
    </row>
    <row r="282" s="2" customFormat="1">
      <c r="A282" s="38"/>
      <c r="B282" s="39"/>
      <c r="C282" s="38"/>
      <c r="D282" s="199" t="s">
        <v>397</v>
      </c>
      <c r="E282" s="38"/>
      <c r="F282" s="200" t="s">
        <v>5024</v>
      </c>
      <c r="G282" s="38"/>
      <c r="H282" s="38"/>
      <c r="I282" s="193"/>
      <c r="J282" s="38"/>
      <c r="K282" s="38"/>
      <c r="L282" s="39"/>
      <c r="M282" s="194"/>
      <c r="N282" s="195"/>
      <c r="O282" s="77"/>
      <c r="P282" s="77"/>
      <c r="Q282" s="77"/>
      <c r="R282" s="77"/>
      <c r="S282" s="77"/>
      <c r="T282" s="7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19" t="s">
        <v>397</v>
      </c>
      <c r="AU282" s="19" t="s">
        <v>89</v>
      </c>
    </row>
    <row r="283" s="2" customFormat="1" ht="16.5" customHeight="1">
      <c r="A283" s="38"/>
      <c r="B283" s="177"/>
      <c r="C283" s="236" t="s">
        <v>336</v>
      </c>
      <c r="D283" s="236" t="s">
        <v>745</v>
      </c>
      <c r="E283" s="237" t="s">
        <v>5025</v>
      </c>
      <c r="F283" s="238" t="s">
        <v>5026</v>
      </c>
      <c r="G283" s="239" t="s">
        <v>458</v>
      </c>
      <c r="H283" s="240">
        <v>26</v>
      </c>
      <c r="I283" s="241"/>
      <c r="J283" s="242">
        <f>ROUND(I283*H283,2)</f>
        <v>0</v>
      </c>
      <c r="K283" s="238" t="s">
        <v>515</v>
      </c>
      <c r="L283" s="243"/>
      <c r="M283" s="244" t="s">
        <v>1</v>
      </c>
      <c r="N283" s="245" t="s">
        <v>44</v>
      </c>
      <c r="O283" s="77"/>
      <c r="P283" s="187">
        <f>O283*H283</f>
        <v>0</v>
      </c>
      <c r="Q283" s="187">
        <v>6.0000000000000002E-05</v>
      </c>
      <c r="R283" s="187">
        <f>Q283*H283</f>
        <v>0.00156</v>
      </c>
      <c r="S283" s="187">
        <v>0</v>
      </c>
      <c r="T283" s="188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189" t="s">
        <v>4602</v>
      </c>
      <c r="AT283" s="189" t="s">
        <v>745</v>
      </c>
      <c r="AU283" s="189" t="s">
        <v>89</v>
      </c>
      <c r="AY283" s="19" t="s">
        <v>230</v>
      </c>
      <c r="BE283" s="190">
        <f>IF(N283="základní",J283,0)</f>
        <v>0</v>
      </c>
      <c r="BF283" s="190">
        <f>IF(N283="snížená",J283,0)</f>
        <v>0</v>
      </c>
      <c r="BG283" s="190">
        <f>IF(N283="zákl. přenesená",J283,0)</f>
        <v>0</v>
      </c>
      <c r="BH283" s="190">
        <f>IF(N283="sníž. přenesená",J283,0)</f>
        <v>0</v>
      </c>
      <c r="BI283" s="190">
        <f>IF(N283="nulová",J283,0)</f>
        <v>0</v>
      </c>
      <c r="BJ283" s="19" t="s">
        <v>87</v>
      </c>
      <c r="BK283" s="190">
        <f>ROUND(I283*H283,2)</f>
        <v>0</v>
      </c>
      <c r="BL283" s="19" t="s">
        <v>4602</v>
      </c>
      <c r="BM283" s="189" t="s">
        <v>5027</v>
      </c>
    </row>
    <row r="284" s="2" customFormat="1">
      <c r="A284" s="38"/>
      <c r="B284" s="39"/>
      <c r="C284" s="38"/>
      <c r="D284" s="191" t="s">
        <v>237</v>
      </c>
      <c r="E284" s="38"/>
      <c r="F284" s="192" t="s">
        <v>5026</v>
      </c>
      <c r="G284" s="38"/>
      <c r="H284" s="38"/>
      <c r="I284" s="193"/>
      <c r="J284" s="38"/>
      <c r="K284" s="38"/>
      <c r="L284" s="39"/>
      <c r="M284" s="194"/>
      <c r="N284" s="195"/>
      <c r="O284" s="77"/>
      <c r="P284" s="77"/>
      <c r="Q284" s="77"/>
      <c r="R284" s="77"/>
      <c r="S284" s="77"/>
      <c r="T284" s="7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T284" s="19" t="s">
        <v>237</v>
      </c>
      <c r="AU284" s="19" t="s">
        <v>89</v>
      </c>
    </row>
    <row r="285" s="2" customFormat="1" ht="16.5" customHeight="1">
      <c r="A285" s="38"/>
      <c r="B285" s="177"/>
      <c r="C285" s="236" t="s">
        <v>340</v>
      </c>
      <c r="D285" s="236" t="s">
        <v>745</v>
      </c>
      <c r="E285" s="237" t="s">
        <v>5028</v>
      </c>
      <c r="F285" s="238" t="s">
        <v>5029</v>
      </c>
      <c r="G285" s="239" t="s">
        <v>458</v>
      </c>
      <c r="H285" s="240">
        <v>26</v>
      </c>
      <c r="I285" s="241"/>
      <c r="J285" s="242">
        <f>ROUND(I285*H285,2)</f>
        <v>0</v>
      </c>
      <c r="K285" s="238" t="s">
        <v>515</v>
      </c>
      <c r="L285" s="243"/>
      <c r="M285" s="244" t="s">
        <v>1</v>
      </c>
      <c r="N285" s="245" t="s">
        <v>44</v>
      </c>
      <c r="O285" s="77"/>
      <c r="P285" s="187">
        <f>O285*H285</f>
        <v>0</v>
      </c>
      <c r="Q285" s="187">
        <v>5.0000000000000002E-05</v>
      </c>
      <c r="R285" s="187">
        <f>Q285*H285</f>
        <v>0.0013000000000000002</v>
      </c>
      <c r="S285" s="187">
        <v>0</v>
      </c>
      <c r="T285" s="188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189" t="s">
        <v>4602</v>
      </c>
      <c r="AT285" s="189" t="s">
        <v>745</v>
      </c>
      <c r="AU285" s="189" t="s">
        <v>89</v>
      </c>
      <c r="AY285" s="19" t="s">
        <v>230</v>
      </c>
      <c r="BE285" s="190">
        <f>IF(N285="základní",J285,0)</f>
        <v>0</v>
      </c>
      <c r="BF285" s="190">
        <f>IF(N285="snížená",J285,0)</f>
        <v>0</v>
      </c>
      <c r="BG285" s="190">
        <f>IF(N285="zákl. přenesená",J285,0)</f>
        <v>0</v>
      </c>
      <c r="BH285" s="190">
        <f>IF(N285="sníž. přenesená",J285,0)</f>
        <v>0</v>
      </c>
      <c r="BI285" s="190">
        <f>IF(N285="nulová",J285,0)</f>
        <v>0</v>
      </c>
      <c r="BJ285" s="19" t="s">
        <v>87</v>
      </c>
      <c r="BK285" s="190">
        <f>ROUND(I285*H285,2)</f>
        <v>0</v>
      </c>
      <c r="BL285" s="19" t="s">
        <v>4602</v>
      </c>
      <c r="BM285" s="189" t="s">
        <v>5030</v>
      </c>
    </row>
    <row r="286" s="2" customFormat="1">
      <c r="A286" s="38"/>
      <c r="B286" s="39"/>
      <c r="C286" s="38"/>
      <c r="D286" s="191" t="s">
        <v>237</v>
      </c>
      <c r="E286" s="38"/>
      <c r="F286" s="192" t="s">
        <v>5029</v>
      </c>
      <c r="G286" s="38"/>
      <c r="H286" s="38"/>
      <c r="I286" s="193"/>
      <c r="J286" s="38"/>
      <c r="K286" s="38"/>
      <c r="L286" s="39"/>
      <c r="M286" s="194"/>
      <c r="N286" s="195"/>
      <c r="O286" s="77"/>
      <c r="P286" s="77"/>
      <c r="Q286" s="77"/>
      <c r="R286" s="77"/>
      <c r="S286" s="77"/>
      <c r="T286" s="7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T286" s="19" t="s">
        <v>237</v>
      </c>
      <c r="AU286" s="19" t="s">
        <v>89</v>
      </c>
    </row>
    <row r="287" s="2" customFormat="1" ht="21.75" customHeight="1">
      <c r="A287" s="38"/>
      <c r="B287" s="177"/>
      <c r="C287" s="178" t="s">
        <v>344</v>
      </c>
      <c r="D287" s="178" t="s">
        <v>231</v>
      </c>
      <c r="E287" s="179" t="s">
        <v>4948</v>
      </c>
      <c r="F287" s="180" t="s">
        <v>4949</v>
      </c>
      <c r="G287" s="181" t="s">
        <v>458</v>
      </c>
      <c r="H287" s="182">
        <v>26</v>
      </c>
      <c r="I287" s="183"/>
      <c r="J287" s="184">
        <f>ROUND(I287*H287,2)</f>
        <v>0</v>
      </c>
      <c r="K287" s="180" t="s">
        <v>515</v>
      </c>
      <c r="L287" s="39"/>
      <c r="M287" s="185" t="s">
        <v>1</v>
      </c>
      <c r="N287" s="186" t="s">
        <v>44</v>
      </c>
      <c r="O287" s="77"/>
      <c r="P287" s="187">
        <f>O287*H287</f>
        <v>0</v>
      </c>
      <c r="Q287" s="187">
        <v>0</v>
      </c>
      <c r="R287" s="187">
        <f>Q287*H287</f>
        <v>0</v>
      </c>
      <c r="S287" s="187">
        <v>0</v>
      </c>
      <c r="T287" s="188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89" t="s">
        <v>970</v>
      </c>
      <c r="AT287" s="189" t="s">
        <v>231</v>
      </c>
      <c r="AU287" s="189" t="s">
        <v>89</v>
      </c>
      <c r="AY287" s="19" t="s">
        <v>230</v>
      </c>
      <c r="BE287" s="190">
        <f>IF(N287="základní",J287,0)</f>
        <v>0</v>
      </c>
      <c r="BF287" s="190">
        <f>IF(N287="snížená",J287,0)</f>
        <v>0</v>
      </c>
      <c r="BG287" s="190">
        <f>IF(N287="zákl. přenesená",J287,0)</f>
        <v>0</v>
      </c>
      <c r="BH287" s="190">
        <f>IF(N287="sníž. přenesená",J287,0)</f>
        <v>0</v>
      </c>
      <c r="BI287" s="190">
        <f>IF(N287="nulová",J287,0)</f>
        <v>0</v>
      </c>
      <c r="BJ287" s="19" t="s">
        <v>87</v>
      </c>
      <c r="BK287" s="190">
        <f>ROUND(I287*H287,2)</f>
        <v>0</v>
      </c>
      <c r="BL287" s="19" t="s">
        <v>970</v>
      </c>
      <c r="BM287" s="189" t="s">
        <v>5031</v>
      </c>
    </row>
    <row r="288" s="2" customFormat="1">
      <c r="A288" s="38"/>
      <c r="B288" s="39"/>
      <c r="C288" s="38"/>
      <c r="D288" s="191" t="s">
        <v>237</v>
      </c>
      <c r="E288" s="38"/>
      <c r="F288" s="192" t="s">
        <v>4951</v>
      </c>
      <c r="G288" s="38"/>
      <c r="H288" s="38"/>
      <c r="I288" s="193"/>
      <c r="J288" s="38"/>
      <c r="K288" s="38"/>
      <c r="L288" s="39"/>
      <c r="M288" s="194"/>
      <c r="N288" s="195"/>
      <c r="O288" s="77"/>
      <c r="P288" s="77"/>
      <c r="Q288" s="77"/>
      <c r="R288" s="77"/>
      <c r="S288" s="77"/>
      <c r="T288" s="7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T288" s="19" t="s">
        <v>237</v>
      </c>
      <c r="AU288" s="19" t="s">
        <v>89</v>
      </c>
    </row>
    <row r="289" s="2" customFormat="1">
      <c r="A289" s="38"/>
      <c r="B289" s="39"/>
      <c r="C289" s="38"/>
      <c r="D289" s="199" t="s">
        <v>397</v>
      </c>
      <c r="E289" s="38"/>
      <c r="F289" s="200" t="s">
        <v>4952</v>
      </c>
      <c r="G289" s="38"/>
      <c r="H289" s="38"/>
      <c r="I289" s="193"/>
      <c r="J289" s="38"/>
      <c r="K289" s="38"/>
      <c r="L289" s="39"/>
      <c r="M289" s="194"/>
      <c r="N289" s="195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397</v>
      </c>
      <c r="AU289" s="19" t="s">
        <v>89</v>
      </c>
    </row>
    <row r="290" s="2" customFormat="1" ht="16.5" customHeight="1">
      <c r="A290" s="38"/>
      <c r="B290" s="177"/>
      <c r="C290" s="236" t="s">
        <v>348</v>
      </c>
      <c r="D290" s="236" t="s">
        <v>745</v>
      </c>
      <c r="E290" s="237" t="s">
        <v>5032</v>
      </c>
      <c r="F290" s="238" t="s">
        <v>5033</v>
      </c>
      <c r="G290" s="239" t="s">
        <v>458</v>
      </c>
      <c r="H290" s="240">
        <v>26</v>
      </c>
      <c r="I290" s="241"/>
      <c r="J290" s="242">
        <f>ROUND(I290*H290,2)</f>
        <v>0</v>
      </c>
      <c r="K290" s="238" t="s">
        <v>1</v>
      </c>
      <c r="L290" s="243"/>
      <c r="M290" s="244" t="s">
        <v>1</v>
      </c>
      <c r="N290" s="245" t="s">
        <v>44</v>
      </c>
      <c r="O290" s="77"/>
      <c r="P290" s="187">
        <f>O290*H290</f>
        <v>0</v>
      </c>
      <c r="Q290" s="187">
        <v>0.00048999999999999998</v>
      </c>
      <c r="R290" s="187">
        <f>Q290*H290</f>
        <v>0.01274</v>
      </c>
      <c r="S290" s="187">
        <v>0</v>
      </c>
      <c r="T290" s="188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89" t="s">
        <v>4602</v>
      </c>
      <c r="AT290" s="189" t="s">
        <v>745</v>
      </c>
      <c r="AU290" s="189" t="s">
        <v>89</v>
      </c>
      <c r="AY290" s="19" t="s">
        <v>230</v>
      </c>
      <c r="BE290" s="190">
        <f>IF(N290="základní",J290,0)</f>
        <v>0</v>
      </c>
      <c r="BF290" s="190">
        <f>IF(N290="snížená",J290,0)</f>
        <v>0</v>
      </c>
      <c r="BG290" s="190">
        <f>IF(N290="zákl. přenesená",J290,0)</f>
        <v>0</v>
      </c>
      <c r="BH290" s="190">
        <f>IF(N290="sníž. přenesená",J290,0)</f>
        <v>0</v>
      </c>
      <c r="BI290" s="190">
        <f>IF(N290="nulová",J290,0)</f>
        <v>0</v>
      </c>
      <c r="BJ290" s="19" t="s">
        <v>87</v>
      </c>
      <c r="BK290" s="190">
        <f>ROUND(I290*H290,2)</f>
        <v>0</v>
      </c>
      <c r="BL290" s="19" t="s">
        <v>4602</v>
      </c>
      <c r="BM290" s="189" t="s">
        <v>5034</v>
      </c>
    </row>
    <row r="291" s="2" customFormat="1">
      <c r="A291" s="38"/>
      <c r="B291" s="39"/>
      <c r="C291" s="38"/>
      <c r="D291" s="191" t="s">
        <v>237</v>
      </c>
      <c r="E291" s="38"/>
      <c r="F291" s="192" t="s">
        <v>5033</v>
      </c>
      <c r="G291" s="38"/>
      <c r="H291" s="38"/>
      <c r="I291" s="193"/>
      <c r="J291" s="38"/>
      <c r="K291" s="38"/>
      <c r="L291" s="39"/>
      <c r="M291" s="194"/>
      <c r="N291" s="195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237</v>
      </c>
      <c r="AU291" s="19" t="s">
        <v>89</v>
      </c>
    </row>
    <row r="292" s="2" customFormat="1" ht="16.5" customHeight="1">
      <c r="A292" s="38"/>
      <c r="B292" s="177"/>
      <c r="C292" s="178" t="s">
        <v>352</v>
      </c>
      <c r="D292" s="178" t="s">
        <v>231</v>
      </c>
      <c r="E292" s="179" t="s">
        <v>4966</v>
      </c>
      <c r="F292" s="180" t="s">
        <v>4967</v>
      </c>
      <c r="G292" s="181" t="s">
        <v>543</v>
      </c>
      <c r="H292" s="182">
        <v>111.59999999999999</v>
      </c>
      <c r="I292" s="183"/>
      <c r="J292" s="184">
        <f>ROUND(I292*H292,2)</f>
        <v>0</v>
      </c>
      <c r="K292" s="180" t="s">
        <v>515</v>
      </c>
      <c r="L292" s="39"/>
      <c r="M292" s="185" t="s">
        <v>1</v>
      </c>
      <c r="N292" s="186" t="s">
        <v>44</v>
      </c>
      <c r="O292" s="77"/>
      <c r="P292" s="187">
        <f>O292*H292</f>
        <v>0</v>
      </c>
      <c r="Q292" s="187">
        <v>0</v>
      </c>
      <c r="R292" s="187">
        <f>Q292*H292</f>
        <v>0</v>
      </c>
      <c r="S292" s="187">
        <v>0</v>
      </c>
      <c r="T292" s="188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89" t="s">
        <v>970</v>
      </c>
      <c r="AT292" s="189" t="s">
        <v>231</v>
      </c>
      <c r="AU292" s="189" t="s">
        <v>89</v>
      </c>
      <c r="AY292" s="19" t="s">
        <v>230</v>
      </c>
      <c r="BE292" s="190">
        <f>IF(N292="základní",J292,0)</f>
        <v>0</v>
      </c>
      <c r="BF292" s="190">
        <f>IF(N292="snížená",J292,0)</f>
        <v>0</v>
      </c>
      <c r="BG292" s="190">
        <f>IF(N292="zákl. přenesená",J292,0)</f>
        <v>0</v>
      </c>
      <c r="BH292" s="190">
        <f>IF(N292="sníž. přenesená",J292,0)</f>
        <v>0</v>
      </c>
      <c r="BI292" s="190">
        <f>IF(N292="nulová",J292,0)</f>
        <v>0</v>
      </c>
      <c r="BJ292" s="19" t="s">
        <v>87</v>
      </c>
      <c r="BK292" s="190">
        <f>ROUND(I292*H292,2)</f>
        <v>0</v>
      </c>
      <c r="BL292" s="19" t="s">
        <v>970</v>
      </c>
      <c r="BM292" s="189" t="s">
        <v>5035</v>
      </c>
    </row>
    <row r="293" s="2" customFormat="1">
      <c r="A293" s="38"/>
      <c r="B293" s="39"/>
      <c r="C293" s="38"/>
      <c r="D293" s="191" t="s">
        <v>237</v>
      </c>
      <c r="E293" s="38"/>
      <c r="F293" s="192" t="s">
        <v>4969</v>
      </c>
      <c r="G293" s="38"/>
      <c r="H293" s="38"/>
      <c r="I293" s="193"/>
      <c r="J293" s="38"/>
      <c r="K293" s="38"/>
      <c r="L293" s="39"/>
      <c r="M293" s="194"/>
      <c r="N293" s="195"/>
      <c r="O293" s="77"/>
      <c r="P293" s="77"/>
      <c r="Q293" s="77"/>
      <c r="R293" s="77"/>
      <c r="S293" s="77"/>
      <c r="T293" s="7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T293" s="19" t="s">
        <v>237</v>
      </c>
      <c r="AU293" s="19" t="s">
        <v>89</v>
      </c>
    </row>
    <row r="294" s="2" customFormat="1">
      <c r="A294" s="38"/>
      <c r="B294" s="39"/>
      <c r="C294" s="38"/>
      <c r="D294" s="199" t="s">
        <v>397</v>
      </c>
      <c r="E294" s="38"/>
      <c r="F294" s="200" t="s">
        <v>4970</v>
      </c>
      <c r="G294" s="38"/>
      <c r="H294" s="38"/>
      <c r="I294" s="193"/>
      <c r="J294" s="38"/>
      <c r="K294" s="38"/>
      <c r="L294" s="39"/>
      <c r="M294" s="194"/>
      <c r="N294" s="195"/>
      <c r="O294" s="77"/>
      <c r="P294" s="77"/>
      <c r="Q294" s="77"/>
      <c r="R294" s="77"/>
      <c r="S294" s="77"/>
      <c r="T294" s="7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19" t="s">
        <v>397</v>
      </c>
      <c r="AU294" s="19" t="s">
        <v>89</v>
      </c>
    </row>
    <row r="295" s="13" customFormat="1">
      <c r="A295" s="13"/>
      <c r="B295" s="205"/>
      <c r="C295" s="13"/>
      <c r="D295" s="191" t="s">
        <v>519</v>
      </c>
      <c r="E295" s="206" t="s">
        <v>1</v>
      </c>
      <c r="F295" s="207" t="s">
        <v>5002</v>
      </c>
      <c r="G295" s="13"/>
      <c r="H295" s="208">
        <v>111.59999999999999</v>
      </c>
      <c r="I295" s="209"/>
      <c r="J295" s="13"/>
      <c r="K295" s="13"/>
      <c r="L295" s="205"/>
      <c r="M295" s="210"/>
      <c r="N295" s="211"/>
      <c r="O295" s="211"/>
      <c r="P295" s="211"/>
      <c r="Q295" s="211"/>
      <c r="R295" s="211"/>
      <c r="S295" s="211"/>
      <c r="T295" s="21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06" t="s">
        <v>519</v>
      </c>
      <c r="AU295" s="206" t="s">
        <v>89</v>
      </c>
      <c r="AV295" s="13" t="s">
        <v>89</v>
      </c>
      <c r="AW295" s="13" t="s">
        <v>35</v>
      </c>
      <c r="AX295" s="13" t="s">
        <v>79</v>
      </c>
      <c r="AY295" s="206" t="s">
        <v>230</v>
      </c>
    </row>
    <row r="296" s="14" customFormat="1">
      <c r="A296" s="14"/>
      <c r="B296" s="213"/>
      <c r="C296" s="14"/>
      <c r="D296" s="191" t="s">
        <v>519</v>
      </c>
      <c r="E296" s="214" t="s">
        <v>1</v>
      </c>
      <c r="F296" s="215" t="s">
        <v>534</v>
      </c>
      <c r="G296" s="14"/>
      <c r="H296" s="216">
        <v>111.59999999999999</v>
      </c>
      <c r="I296" s="217"/>
      <c r="J296" s="14"/>
      <c r="K296" s="14"/>
      <c r="L296" s="213"/>
      <c r="M296" s="218"/>
      <c r="N296" s="219"/>
      <c r="O296" s="219"/>
      <c r="P296" s="219"/>
      <c r="Q296" s="219"/>
      <c r="R296" s="219"/>
      <c r="S296" s="219"/>
      <c r="T296" s="220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14" t="s">
        <v>519</v>
      </c>
      <c r="AU296" s="214" t="s">
        <v>89</v>
      </c>
      <c r="AV296" s="14" t="s">
        <v>235</v>
      </c>
      <c r="AW296" s="14" t="s">
        <v>35</v>
      </c>
      <c r="AX296" s="14" t="s">
        <v>87</v>
      </c>
      <c r="AY296" s="214" t="s">
        <v>230</v>
      </c>
    </row>
    <row r="297" s="2" customFormat="1" ht="21.75" customHeight="1">
      <c r="A297" s="38"/>
      <c r="B297" s="177"/>
      <c r="C297" s="178" t="s">
        <v>356</v>
      </c>
      <c r="D297" s="178" t="s">
        <v>231</v>
      </c>
      <c r="E297" s="179" t="s">
        <v>5036</v>
      </c>
      <c r="F297" s="180" t="s">
        <v>5037</v>
      </c>
      <c r="G297" s="181" t="s">
        <v>458</v>
      </c>
      <c r="H297" s="182">
        <v>26</v>
      </c>
      <c r="I297" s="183"/>
      <c r="J297" s="184">
        <f>ROUND(I297*H297,2)</f>
        <v>0</v>
      </c>
      <c r="K297" s="180" t="s">
        <v>1</v>
      </c>
      <c r="L297" s="39"/>
      <c r="M297" s="185" t="s">
        <v>1</v>
      </c>
      <c r="N297" s="186" t="s">
        <v>44</v>
      </c>
      <c r="O297" s="77"/>
      <c r="P297" s="187">
        <f>O297*H297</f>
        <v>0</v>
      </c>
      <c r="Q297" s="187">
        <v>0</v>
      </c>
      <c r="R297" s="187">
        <f>Q297*H297</f>
        <v>0</v>
      </c>
      <c r="S297" s="187">
        <v>0</v>
      </c>
      <c r="T297" s="188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89" t="s">
        <v>970</v>
      </c>
      <c r="AT297" s="189" t="s">
        <v>231</v>
      </c>
      <c r="AU297" s="189" t="s">
        <v>89</v>
      </c>
      <c r="AY297" s="19" t="s">
        <v>230</v>
      </c>
      <c r="BE297" s="190">
        <f>IF(N297="základní",J297,0)</f>
        <v>0</v>
      </c>
      <c r="BF297" s="190">
        <f>IF(N297="snížená",J297,0)</f>
        <v>0</v>
      </c>
      <c r="BG297" s="190">
        <f>IF(N297="zákl. přenesená",J297,0)</f>
        <v>0</v>
      </c>
      <c r="BH297" s="190">
        <f>IF(N297="sníž. přenesená",J297,0)</f>
        <v>0</v>
      </c>
      <c r="BI297" s="190">
        <f>IF(N297="nulová",J297,0)</f>
        <v>0</v>
      </c>
      <c r="BJ297" s="19" t="s">
        <v>87</v>
      </c>
      <c r="BK297" s="190">
        <f>ROUND(I297*H297,2)</f>
        <v>0</v>
      </c>
      <c r="BL297" s="19" t="s">
        <v>970</v>
      </c>
      <c r="BM297" s="189" t="s">
        <v>5038</v>
      </c>
    </row>
    <row r="298" s="2" customFormat="1">
      <c r="A298" s="38"/>
      <c r="B298" s="39"/>
      <c r="C298" s="38"/>
      <c r="D298" s="191" t="s">
        <v>237</v>
      </c>
      <c r="E298" s="38"/>
      <c r="F298" s="192" t="s">
        <v>5037</v>
      </c>
      <c r="G298" s="38"/>
      <c r="H298" s="38"/>
      <c r="I298" s="193"/>
      <c r="J298" s="38"/>
      <c r="K298" s="38"/>
      <c r="L298" s="39"/>
      <c r="M298" s="201"/>
      <c r="N298" s="202"/>
      <c r="O298" s="203"/>
      <c r="P298" s="203"/>
      <c r="Q298" s="203"/>
      <c r="R298" s="203"/>
      <c r="S298" s="203"/>
      <c r="T298" s="204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237</v>
      </c>
      <c r="AU298" s="19" t="s">
        <v>89</v>
      </c>
    </row>
    <row r="299" s="2" customFormat="1" ht="6.96" customHeight="1">
      <c r="A299" s="38"/>
      <c r="B299" s="60"/>
      <c r="C299" s="61"/>
      <c r="D299" s="61"/>
      <c r="E299" s="61"/>
      <c r="F299" s="61"/>
      <c r="G299" s="61"/>
      <c r="H299" s="61"/>
      <c r="I299" s="61"/>
      <c r="J299" s="61"/>
      <c r="K299" s="61"/>
      <c r="L299" s="39"/>
      <c r="M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</row>
  </sheetData>
  <autoFilter ref="C126:K29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hyperlinks>
    <hyperlink ref="F132" r:id="rId1" display="https://podminky.urs.cz/item/CS_URS_2025_02/132251256"/>
    <hyperlink ref="F140" r:id="rId2" display="https://podminky.urs.cz/item/CS_URS_2025_02/132351256"/>
    <hyperlink ref="F148" r:id="rId3" display="https://podminky.urs.cz/item/CS_URS_2025_02/132451256"/>
    <hyperlink ref="F156" r:id="rId4" display="https://podminky.urs.cz/item/CS_URS_2025_02/132551256"/>
    <hyperlink ref="F164" r:id="rId5" display="https://podminky.urs.cz/item/CS_URS_2025_02/162751117"/>
    <hyperlink ref="F173" r:id="rId6" display="https://podminky.urs.cz/item/CS_URS_2025_02/162751119"/>
    <hyperlink ref="F183" r:id="rId7" display="https://podminky.urs.cz/item/CS_URS_2025_02/162751137"/>
    <hyperlink ref="F190" r:id="rId8" display="https://podminky.urs.cz/item/CS_URS_2025_02/162751139"/>
    <hyperlink ref="F198" r:id="rId9" display="https://podminky.urs.cz/item/CS_URS_2025_02/162751157"/>
    <hyperlink ref="F204" r:id="rId10" display="https://podminky.urs.cz/item/CS_URS_2025_02/162751159"/>
    <hyperlink ref="F211" r:id="rId11" display="https://podminky.urs.cz/item/CS_URS_2025_02/171201231"/>
    <hyperlink ref="F218" r:id="rId12" display="https://podminky.urs.cz/item/CS_URS_2025_02/174151101"/>
    <hyperlink ref="F233" r:id="rId13" display="https://podminky.urs.cz/item/CS_URS_2025_02/175151101"/>
    <hyperlink ref="F242" r:id="rId14" display="https://podminky.urs.cz/item/CS_URS_2025_02/451573111"/>
    <hyperlink ref="F248" r:id="rId15" display="https://podminky.urs.cz/item/CS_URS_2025_02/899721111"/>
    <hyperlink ref="F253" r:id="rId16" display="https://podminky.urs.cz/item/CS_URS_2025_02/899722112"/>
    <hyperlink ref="F259" r:id="rId17" display="https://podminky.urs.cz/item/CS_URS_2025_02/998276101"/>
    <hyperlink ref="F262" r:id="rId18" display="https://podminky.urs.cz/item/CS_URS_2025_02/998276125"/>
    <hyperlink ref="F267" r:id="rId19" display="https://podminky.urs.cz/item/CS_URS_2025_02/230202032"/>
    <hyperlink ref="F273" r:id="rId20" display="https://podminky.urs.cz/item/CS_URS_2025_02/230202071"/>
    <hyperlink ref="F276" r:id="rId21" display="https://podminky.urs.cz/item/CS_URS_2025_02/230205025"/>
    <hyperlink ref="F282" r:id="rId22" display="https://podminky.urs.cz/item/CS_URS_2025_02/230205225"/>
    <hyperlink ref="F289" r:id="rId23" display="https://podminky.urs.cz/item/CS_URS_2025_02/230205242"/>
    <hyperlink ref="F294" r:id="rId24" display="https://podminky.urs.cz/item/CS_URS_2025_02/230230016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5"/>
</worksheet>
</file>

<file path=xl/worksheets/sheet3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201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5039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1</v>
      </c>
      <c r="G11" s="38"/>
      <c r="H11" s="38"/>
      <c r="I11" s="32" t="s">
        <v>19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</v>
      </c>
      <c r="E12" s="38"/>
      <c r="F12" s="27" t="s">
        <v>1926</v>
      </c>
      <c r="G12" s="38"/>
      <c r="H12" s="38"/>
      <c r="I12" s="32" t="s">
        <v>22</v>
      </c>
      <c r="J12" s="69" t="str">
        <f>'Rekapitulace stavby'!AN8</f>
        <v>10. 12. 2024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24</v>
      </c>
      <c r="E14" s="38"/>
      <c r="F14" s="38"/>
      <c r="G14" s="38"/>
      <c r="H14" s="38"/>
      <c r="I14" s="32" t="s">
        <v>25</v>
      </c>
      <c r="J14" s="27" t="str">
        <f>IF('Rekapitulace stavby'!AN10="","",'Rekapitulace stavby'!AN10)</f>
        <v>00260096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tr">
        <f>IF('Rekapitulace stavby'!E11="","",'Rekapitulace stavby'!E11)</f>
        <v>Planá</v>
      </c>
      <c r="F15" s="38"/>
      <c r="G15" s="38"/>
      <c r="H15" s="38"/>
      <c r="I15" s="32" t="s">
        <v>27</v>
      </c>
      <c r="J15" s="27" t="str">
        <f>IF('Rekapitulace stavby'!AN11="","",'Rekapitulace stavby'!AN11)</f>
        <v>CZ00260096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29</v>
      </c>
      <c r="E17" s="38"/>
      <c r="F17" s="38"/>
      <c r="G17" s="38"/>
      <c r="H17" s="38"/>
      <c r="I17" s="32" t="s">
        <v>25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27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31</v>
      </c>
      <c r="E20" s="38"/>
      <c r="F20" s="38"/>
      <c r="G20" s="38"/>
      <c r="H20" s="38"/>
      <c r="I20" s="32" t="s">
        <v>25</v>
      </c>
      <c r="J20" s="27" t="str">
        <f>IF('Rekapitulace stavby'!AN16="","",'Rekapitulace stavby'!AN16)</f>
        <v>03706940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tr">
        <f>IF('Rekapitulace stavby'!E17="","",'Rekapitulace stavby'!E17)</f>
        <v>Laboro ateliér s.r.o.</v>
      </c>
      <c r="F21" s="38"/>
      <c r="G21" s="38"/>
      <c r="H21" s="38"/>
      <c r="I21" s="32" t="s">
        <v>27</v>
      </c>
      <c r="J21" s="27" t="str">
        <f>IF('Rekapitulace stavby'!AN17="","",'Rekapitulace stavby'!AN17)</f>
        <v>CZ03706940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25</v>
      </c>
      <c r="J23" s="27" t="str">
        <f>IF('Rekapitulace stavby'!AN19="","",'Rekapitulace stavby'!AN19)</f>
        <v>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tr">
        <f>IF('Rekapitulace stavby'!E20="","",'Rekapitulace stavby'!E20)</f>
        <v>Laboro ateliér s.r.o.</v>
      </c>
      <c r="F24" s="38"/>
      <c r="G24" s="38"/>
      <c r="H24" s="38"/>
      <c r="I24" s="32" t="s">
        <v>27</v>
      </c>
      <c r="J24" s="27" t="str">
        <f>IF('Rekapitulace stavby'!AN20="","",'Rekapitulace stavby'!AN20)</f>
        <v>CZ03706940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30"/>
      <c r="B27" s="131"/>
      <c r="C27" s="130"/>
      <c r="D27" s="130"/>
      <c r="E27" s="36" t="s">
        <v>1</v>
      </c>
      <c r="F27" s="36"/>
      <c r="G27" s="36"/>
      <c r="H27" s="36"/>
      <c r="I27" s="130"/>
      <c r="J27" s="130"/>
      <c r="K27" s="130"/>
      <c r="L27" s="132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3" t="s">
        <v>39</v>
      </c>
      <c r="E30" s="38"/>
      <c r="F30" s="38"/>
      <c r="G30" s="38"/>
      <c r="H30" s="38"/>
      <c r="I30" s="38"/>
      <c r="J30" s="96">
        <f>ROUND(J120,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4" t="s">
        <v>43</v>
      </c>
      <c r="E33" s="32" t="s">
        <v>44</v>
      </c>
      <c r="F33" s="135">
        <f>ROUND((SUM(BE120:BE215)),  2)</f>
        <v>0</v>
      </c>
      <c r="G33" s="38"/>
      <c r="H33" s="38"/>
      <c r="I33" s="136">
        <v>0.20999999999999999</v>
      </c>
      <c r="J33" s="135">
        <f>ROUND(((SUM(BE120:BE215))*I33),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35">
        <f>ROUND((SUM(BF120:BF215)),  2)</f>
        <v>0</v>
      </c>
      <c r="G34" s="38"/>
      <c r="H34" s="38"/>
      <c r="I34" s="136">
        <v>0.12</v>
      </c>
      <c r="J34" s="135">
        <f>ROUND(((SUM(BF120:BF215))*I34),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35">
        <f>ROUND((SUM(BG120:BG215)),  2)</f>
        <v>0</v>
      </c>
      <c r="G35" s="38"/>
      <c r="H35" s="38"/>
      <c r="I35" s="136">
        <v>0.20999999999999999</v>
      </c>
      <c r="J35" s="135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35">
        <f>ROUND((SUM(BH120:BH215)),  2)</f>
        <v>0</v>
      </c>
      <c r="G36" s="38"/>
      <c r="H36" s="38"/>
      <c r="I36" s="136">
        <v>0.12</v>
      </c>
      <c r="J36" s="135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35">
        <f>ROUND((SUM(BI120:BI215)),  2)</f>
        <v>0</v>
      </c>
      <c r="G37" s="38"/>
      <c r="H37" s="38"/>
      <c r="I37" s="136">
        <v>0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7"/>
      <c r="D39" s="138" t="s">
        <v>49</v>
      </c>
      <c r="E39" s="81"/>
      <c r="F39" s="81"/>
      <c r="G39" s="139" t="s">
        <v>50</v>
      </c>
      <c r="H39" s="140" t="s">
        <v>51</v>
      </c>
      <c r="I39" s="81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201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801 - Architektonické a krajinné řešení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38"/>
      <c r="E89" s="38"/>
      <c r="F89" s="27" t="str">
        <f>F12</f>
        <v xml:space="preserve">Planá u Mariánských Lázní [721280] </v>
      </c>
      <c r="G89" s="38"/>
      <c r="H89" s="38"/>
      <c r="I89" s="32" t="s">
        <v>22</v>
      </c>
      <c r="J89" s="69" t="str">
        <f>IF(J12="","",J12)</f>
        <v>10. 12. 2024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38"/>
      <c r="E91" s="38"/>
      <c r="F91" s="27" t="str">
        <f>E15</f>
        <v>Planá</v>
      </c>
      <c r="G91" s="38"/>
      <c r="H91" s="38"/>
      <c r="I91" s="32" t="s">
        <v>31</v>
      </c>
      <c r="J91" s="36" t="str">
        <f>E21</f>
        <v>Laboro ateliér s.r.o.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29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Laboro ateliér s.r.o.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45" t="s">
        <v>204</v>
      </c>
      <c r="D94" s="137"/>
      <c r="E94" s="137"/>
      <c r="F94" s="137"/>
      <c r="G94" s="137"/>
      <c r="H94" s="137"/>
      <c r="I94" s="137"/>
      <c r="J94" s="146" t="s">
        <v>205</v>
      </c>
      <c r="K94" s="137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47" t="s">
        <v>206</v>
      </c>
      <c r="D96" s="38"/>
      <c r="E96" s="38"/>
      <c r="F96" s="38"/>
      <c r="G96" s="38"/>
      <c r="H96" s="38"/>
      <c r="I96" s="38"/>
      <c r="J96" s="96">
        <f>J120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207</v>
      </c>
    </row>
    <row r="97" s="9" customFormat="1" ht="24.96" customHeight="1">
      <c r="A97" s="9"/>
      <c r="B97" s="148"/>
      <c r="C97" s="9"/>
      <c r="D97" s="149" t="s">
        <v>499</v>
      </c>
      <c r="E97" s="150"/>
      <c r="F97" s="150"/>
      <c r="G97" s="150"/>
      <c r="H97" s="150"/>
      <c r="I97" s="150"/>
      <c r="J97" s="151">
        <f>J121</f>
        <v>0</v>
      </c>
      <c r="K97" s="9"/>
      <c r="L97" s="148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2"/>
      <c r="C98" s="10"/>
      <c r="D98" s="153" t="s">
        <v>500</v>
      </c>
      <c r="E98" s="154"/>
      <c r="F98" s="154"/>
      <c r="G98" s="154"/>
      <c r="H98" s="154"/>
      <c r="I98" s="154"/>
      <c r="J98" s="155">
        <f>J122</f>
        <v>0</v>
      </c>
      <c r="K98" s="10"/>
      <c r="L98" s="152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2"/>
      <c r="C99" s="10"/>
      <c r="D99" s="153" t="s">
        <v>501</v>
      </c>
      <c r="E99" s="154"/>
      <c r="F99" s="154"/>
      <c r="G99" s="154"/>
      <c r="H99" s="154"/>
      <c r="I99" s="154"/>
      <c r="J99" s="155">
        <f>J203</f>
        <v>0</v>
      </c>
      <c r="K99" s="10"/>
      <c r="L99" s="152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52"/>
      <c r="C100" s="10"/>
      <c r="D100" s="153" t="s">
        <v>506</v>
      </c>
      <c r="E100" s="154"/>
      <c r="F100" s="154"/>
      <c r="G100" s="154"/>
      <c r="H100" s="154"/>
      <c r="I100" s="154"/>
      <c r="J100" s="155">
        <f>J208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2" customFormat="1" ht="21.84" customHeight="1">
      <c r="A101" s="38"/>
      <c r="B101" s="39"/>
      <c r="C101" s="38"/>
      <c r="D101" s="38"/>
      <c r="E101" s="38"/>
      <c r="F101" s="38"/>
      <c r="G101" s="38"/>
      <c r="H101" s="38"/>
      <c r="I101" s="38"/>
      <c r="J101" s="38"/>
      <c r="K101" s="38"/>
      <c r="L101" s="55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="2" customFormat="1" ht="6.96" customHeight="1">
      <c r="A102" s="38"/>
      <c r="B102" s="60"/>
      <c r="C102" s="61"/>
      <c r="D102" s="61"/>
      <c r="E102" s="61"/>
      <c r="F102" s="61"/>
      <c r="G102" s="61"/>
      <c r="H102" s="61"/>
      <c r="I102" s="61"/>
      <c r="J102" s="61"/>
      <c r="K102" s="61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6" s="2" customFormat="1" ht="6.96" customHeight="1">
      <c r="A106" s="38"/>
      <c r="B106" s="62"/>
      <c r="C106" s="63"/>
      <c r="D106" s="63"/>
      <c r="E106" s="63"/>
      <c r="F106" s="63"/>
      <c r="G106" s="63"/>
      <c r="H106" s="63"/>
      <c r="I106" s="63"/>
      <c r="J106" s="63"/>
      <c r="K106" s="63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24.96" customHeight="1">
      <c r="A107" s="38"/>
      <c r="B107" s="39"/>
      <c r="C107" s="23" t="s">
        <v>215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16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129" t="str">
        <f>E7</f>
        <v>Veřejná prostranství v lokalitě Z15 v Plané - etapa 1</v>
      </c>
      <c r="F110" s="32"/>
      <c r="G110" s="32"/>
      <c r="H110" s="32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201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67" t="str">
        <f>E9</f>
        <v>SO 801 - Architektonické a krajinné řešení</v>
      </c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20</v>
      </c>
      <c r="D114" s="38"/>
      <c r="E114" s="38"/>
      <c r="F114" s="27" t="str">
        <f>F12</f>
        <v xml:space="preserve">Planá u Mariánských Lázní [721280] </v>
      </c>
      <c r="G114" s="38"/>
      <c r="H114" s="38"/>
      <c r="I114" s="32" t="s">
        <v>22</v>
      </c>
      <c r="J114" s="69" t="str">
        <f>IF(J12="","",J12)</f>
        <v>10. 12. 2024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5.15" customHeight="1">
      <c r="A116" s="38"/>
      <c r="B116" s="39"/>
      <c r="C116" s="32" t="s">
        <v>24</v>
      </c>
      <c r="D116" s="38"/>
      <c r="E116" s="38"/>
      <c r="F116" s="27" t="str">
        <f>E15</f>
        <v>Planá</v>
      </c>
      <c r="G116" s="38"/>
      <c r="H116" s="38"/>
      <c r="I116" s="32" t="s">
        <v>31</v>
      </c>
      <c r="J116" s="36" t="str">
        <f>E21</f>
        <v>Laboro ateliér s.r.o.</v>
      </c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5.15" customHeight="1">
      <c r="A117" s="38"/>
      <c r="B117" s="39"/>
      <c r="C117" s="32" t="s">
        <v>29</v>
      </c>
      <c r="D117" s="38"/>
      <c r="E117" s="38"/>
      <c r="F117" s="27" t="str">
        <f>IF(E18="","",E18)</f>
        <v>Vyplň údaj</v>
      </c>
      <c r="G117" s="38"/>
      <c r="H117" s="38"/>
      <c r="I117" s="32" t="s">
        <v>36</v>
      </c>
      <c r="J117" s="36" t="str">
        <f>E24</f>
        <v>Laboro ateliér s.r.o.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0.32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11" customFormat="1" ht="29.28" customHeight="1">
      <c r="A119" s="156"/>
      <c r="B119" s="157"/>
      <c r="C119" s="158" t="s">
        <v>216</v>
      </c>
      <c r="D119" s="159" t="s">
        <v>64</v>
      </c>
      <c r="E119" s="159" t="s">
        <v>60</v>
      </c>
      <c r="F119" s="159" t="s">
        <v>61</v>
      </c>
      <c r="G119" s="159" t="s">
        <v>217</v>
      </c>
      <c r="H119" s="159" t="s">
        <v>218</v>
      </c>
      <c r="I119" s="159" t="s">
        <v>219</v>
      </c>
      <c r="J119" s="159" t="s">
        <v>205</v>
      </c>
      <c r="K119" s="160" t="s">
        <v>220</v>
      </c>
      <c r="L119" s="161"/>
      <c r="M119" s="86" t="s">
        <v>1</v>
      </c>
      <c r="N119" s="87" t="s">
        <v>43</v>
      </c>
      <c r="O119" s="87" t="s">
        <v>221</v>
      </c>
      <c r="P119" s="87" t="s">
        <v>222</v>
      </c>
      <c r="Q119" s="87" t="s">
        <v>223</v>
      </c>
      <c r="R119" s="87" t="s">
        <v>224</v>
      </c>
      <c r="S119" s="87" t="s">
        <v>225</v>
      </c>
      <c r="T119" s="88" t="s">
        <v>226</v>
      </c>
      <c r="U119" s="156"/>
      <c r="V119" s="156"/>
      <c r="W119" s="156"/>
      <c r="X119" s="156"/>
      <c r="Y119" s="156"/>
      <c r="Z119" s="156"/>
      <c r="AA119" s="156"/>
      <c r="AB119" s="156"/>
      <c r="AC119" s="156"/>
      <c r="AD119" s="156"/>
      <c r="AE119" s="156"/>
    </row>
    <row r="120" s="2" customFormat="1" ht="22.8" customHeight="1">
      <c r="A120" s="38"/>
      <c r="B120" s="39"/>
      <c r="C120" s="93" t="s">
        <v>227</v>
      </c>
      <c r="D120" s="38"/>
      <c r="E120" s="38"/>
      <c r="F120" s="38"/>
      <c r="G120" s="38"/>
      <c r="H120" s="38"/>
      <c r="I120" s="38"/>
      <c r="J120" s="162">
        <f>BK120</f>
        <v>0</v>
      </c>
      <c r="K120" s="38"/>
      <c r="L120" s="39"/>
      <c r="M120" s="89"/>
      <c r="N120" s="73"/>
      <c r="O120" s="90"/>
      <c r="P120" s="163">
        <f>P121</f>
        <v>0</v>
      </c>
      <c r="Q120" s="90"/>
      <c r="R120" s="163">
        <f>R121</f>
        <v>29.037908999999999</v>
      </c>
      <c r="S120" s="90"/>
      <c r="T120" s="164">
        <f>T121</f>
        <v>0</v>
      </c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T120" s="19" t="s">
        <v>78</v>
      </c>
      <c r="AU120" s="19" t="s">
        <v>207</v>
      </c>
      <c r="BK120" s="165">
        <f>BK121</f>
        <v>0</v>
      </c>
    </row>
    <row r="121" s="12" customFormat="1" ht="25.92" customHeight="1">
      <c r="A121" s="12"/>
      <c r="B121" s="166"/>
      <c r="C121" s="12"/>
      <c r="D121" s="167" t="s">
        <v>78</v>
      </c>
      <c r="E121" s="168" t="s">
        <v>509</v>
      </c>
      <c r="F121" s="168" t="s">
        <v>510</v>
      </c>
      <c r="G121" s="12"/>
      <c r="H121" s="12"/>
      <c r="I121" s="169"/>
      <c r="J121" s="170">
        <f>BK121</f>
        <v>0</v>
      </c>
      <c r="K121" s="12"/>
      <c r="L121" s="166"/>
      <c r="M121" s="171"/>
      <c r="N121" s="172"/>
      <c r="O121" s="172"/>
      <c r="P121" s="173">
        <f>P122+P203+P208</f>
        <v>0</v>
      </c>
      <c r="Q121" s="172"/>
      <c r="R121" s="173">
        <f>R122+R203+R208</f>
        <v>29.037908999999999</v>
      </c>
      <c r="S121" s="172"/>
      <c r="T121" s="174">
        <f>T122+T203+T208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167" t="s">
        <v>87</v>
      </c>
      <c r="AT121" s="175" t="s">
        <v>78</v>
      </c>
      <c r="AU121" s="175" t="s">
        <v>79</v>
      </c>
      <c r="AY121" s="167" t="s">
        <v>230</v>
      </c>
      <c r="BK121" s="176">
        <f>BK122+BK203+BK208</f>
        <v>0</v>
      </c>
    </row>
    <row r="122" s="12" customFormat="1" ht="22.8" customHeight="1">
      <c r="A122" s="12"/>
      <c r="B122" s="166"/>
      <c r="C122" s="12"/>
      <c r="D122" s="167" t="s">
        <v>78</v>
      </c>
      <c r="E122" s="197" t="s">
        <v>87</v>
      </c>
      <c r="F122" s="197" t="s">
        <v>511</v>
      </c>
      <c r="G122" s="12"/>
      <c r="H122" s="12"/>
      <c r="I122" s="169"/>
      <c r="J122" s="198">
        <f>BK122</f>
        <v>0</v>
      </c>
      <c r="K122" s="12"/>
      <c r="L122" s="166"/>
      <c r="M122" s="171"/>
      <c r="N122" s="172"/>
      <c r="O122" s="172"/>
      <c r="P122" s="173">
        <f>SUM(P123:P202)</f>
        <v>0</v>
      </c>
      <c r="Q122" s="172"/>
      <c r="R122" s="173">
        <f>SUM(R123:R202)</f>
        <v>24.43572</v>
      </c>
      <c r="S122" s="172"/>
      <c r="T122" s="174">
        <f>SUM(T123:T202)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167" t="s">
        <v>87</v>
      </c>
      <c r="AT122" s="175" t="s">
        <v>78</v>
      </c>
      <c r="AU122" s="175" t="s">
        <v>87</v>
      </c>
      <c r="AY122" s="167" t="s">
        <v>230</v>
      </c>
      <c r="BK122" s="176">
        <f>SUM(BK123:BK202)</f>
        <v>0</v>
      </c>
    </row>
    <row r="123" s="2" customFormat="1" ht="21.75" customHeight="1">
      <c r="A123" s="38"/>
      <c r="B123" s="177"/>
      <c r="C123" s="178" t="s">
        <v>87</v>
      </c>
      <c r="D123" s="178" t="s">
        <v>231</v>
      </c>
      <c r="E123" s="179" t="s">
        <v>5040</v>
      </c>
      <c r="F123" s="180" t="s">
        <v>5041</v>
      </c>
      <c r="G123" s="181" t="s">
        <v>514</v>
      </c>
      <c r="H123" s="182">
        <v>35</v>
      </c>
      <c r="I123" s="183"/>
      <c r="J123" s="184">
        <f>ROUND(I123*H123,2)</f>
        <v>0</v>
      </c>
      <c r="K123" s="180" t="s">
        <v>515</v>
      </c>
      <c r="L123" s="39"/>
      <c r="M123" s="185" t="s">
        <v>1</v>
      </c>
      <c r="N123" s="186" t="s">
        <v>44</v>
      </c>
      <c r="O123" s="77"/>
      <c r="P123" s="187">
        <f>O123*H123</f>
        <v>0</v>
      </c>
      <c r="Q123" s="187">
        <v>0</v>
      </c>
      <c r="R123" s="187">
        <f>Q123*H123</f>
        <v>0</v>
      </c>
      <c r="S123" s="187">
        <v>0</v>
      </c>
      <c r="T123" s="188">
        <f>S123*H123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R123" s="189" t="s">
        <v>235</v>
      </c>
      <c r="AT123" s="189" t="s">
        <v>231</v>
      </c>
      <c r="AU123" s="189" t="s">
        <v>89</v>
      </c>
      <c r="AY123" s="19" t="s">
        <v>230</v>
      </c>
      <c r="BE123" s="190">
        <f>IF(N123="základní",J123,0)</f>
        <v>0</v>
      </c>
      <c r="BF123" s="190">
        <f>IF(N123="snížená",J123,0)</f>
        <v>0</v>
      </c>
      <c r="BG123" s="190">
        <f>IF(N123="zákl. přenesená",J123,0)</f>
        <v>0</v>
      </c>
      <c r="BH123" s="190">
        <f>IF(N123="sníž. přenesená",J123,0)</f>
        <v>0</v>
      </c>
      <c r="BI123" s="190">
        <f>IF(N123="nulová",J123,0)</f>
        <v>0</v>
      </c>
      <c r="BJ123" s="19" t="s">
        <v>87</v>
      </c>
      <c r="BK123" s="190">
        <f>ROUND(I123*H123,2)</f>
        <v>0</v>
      </c>
      <c r="BL123" s="19" t="s">
        <v>235</v>
      </c>
      <c r="BM123" s="189" t="s">
        <v>5042</v>
      </c>
    </row>
    <row r="124" s="2" customFormat="1">
      <c r="A124" s="38"/>
      <c r="B124" s="39"/>
      <c r="C124" s="38"/>
      <c r="D124" s="191" t="s">
        <v>237</v>
      </c>
      <c r="E124" s="38"/>
      <c r="F124" s="192" t="s">
        <v>5043</v>
      </c>
      <c r="G124" s="38"/>
      <c r="H124" s="38"/>
      <c r="I124" s="193"/>
      <c r="J124" s="38"/>
      <c r="K124" s="38"/>
      <c r="L124" s="39"/>
      <c r="M124" s="194"/>
      <c r="N124" s="195"/>
      <c r="O124" s="77"/>
      <c r="P124" s="77"/>
      <c r="Q124" s="77"/>
      <c r="R124" s="77"/>
      <c r="S124" s="77"/>
      <c r="T124" s="7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9" t="s">
        <v>237</v>
      </c>
      <c r="AU124" s="19" t="s">
        <v>89</v>
      </c>
    </row>
    <row r="125" s="2" customFormat="1">
      <c r="A125" s="38"/>
      <c r="B125" s="39"/>
      <c r="C125" s="38"/>
      <c r="D125" s="199" t="s">
        <v>397</v>
      </c>
      <c r="E125" s="38"/>
      <c r="F125" s="200" t="s">
        <v>5044</v>
      </c>
      <c r="G125" s="38"/>
      <c r="H125" s="38"/>
      <c r="I125" s="193"/>
      <c r="J125" s="38"/>
      <c r="K125" s="38"/>
      <c r="L125" s="39"/>
      <c r="M125" s="194"/>
      <c r="N125" s="195"/>
      <c r="O125" s="77"/>
      <c r="P125" s="77"/>
      <c r="Q125" s="77"/>
      <c r="R125" s="77"/>
      <c r="S125" s="77"/>
      <c r="T125" s="7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397</v>
      </c>
      <c r="AU125" s="19" t="s">
        <v>89</v>
      </c>
    </row>
    <row r="126" s="2" customFormat="1" ht="16.5" customHeight="1">
      <c r="A126" s="38"/>
      <c r="B126" s="177"/>
      <c r="C126" s="178" t="s">
        <v>89</v>
      </c>
      <c r="D126" s="178" t="s">
        <v>231</v>
      </c>
      <c r="E126" s="179" t="s">
        <v>5045</v>
      </c>
      <c r="F126" s="180" t="s">
        <v>5046</v>
      </c>
      <c r="G126" s="181" t="s">
        <v>458</v>
      </c>
      <c r="H126" s="182">
        <v>12</v>
      </c>
      <c r="I126" s="183"/>
      <c r="J126" s="184">
        <f>ROUND(I126*H126,2)</f>
        <v>0</v>
      </c>
      <c r="K126" s="180" t="s">
        <v>515</v>
      </c>
      <c r="L126" s="39"/>
      <c r="M126" s="185" t="s">
        <v>1</v>
      </c>
      <c r="N126" s="186" t="s">
        <v>44</v>
      </c>
      <c r="O126" s="77"/>
      <c r="P126" s="187">
        <f>O126*H126</f>
        <v>0</v>
      </c>
      <c r="Q126" s="187">
        <v>0</v>
      </c>
      <c r="R126" s="187">
        <f>Q126*H126</f>
        <v>0</v>
      </c>
      <c r="S126" s="187">
        <v>0</v>
      </c>
      <c r="T126" s="188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89" t="s">
        <v>235</v>
      </c>
      <c r="AT126" s="189" t="s">
        <v>231</v>
      </c>
      <c r="AU126" s="189" t="s">
        <v>89</v>
      </c>
      <c r="AY126" s="19" t="s">
        <v>230</v>
      </c>
      <c r="BE126" s="190">
        <f>IF(N126="základní",J126,0)</f>
        <v>0</v>
      </c>
      <c r="BF126" s="190">
        <f>IF(N126="snížená",J126,0)</f>
        <v>0</v>
      </c>
      <c r="BG126" s="190">
        <f>IF(N126="zákl. přenesená",J126,0)</f>
        <v>0</v>
      </c>
      <c r="BH126" s="190">
        <f>IF(N126="sníž. přenesená",J126,0)</f>
        <v>0</v>
      </c>
      <c r="BI126" s="190">
        <f>IF(N126="nulová",J126,0)</f>
        <v>0</v>
      </c>
      <c r="BJ126" s="19" t="s">
        <v>87</v>
      </c>
      <c r="BK126" s="190">
        <f>ROUND(I126*H126,2)</f>
        <v>0</v>
      </c>
      <c r="BL126" s="19" t="s">
        <v>235</v>
      </c>
      <c r="BM126" s="189" t="s">
        <v>5047</v>
      </c>
    </row>
    <row r="127" s="2" customFormat="1">
      <c r="A127" s="38"/>
      <c r="B127" s="39"/>
      <c r="C127" s="38"/>
      <c r="D127" s="191" t="s">
        <v>237</v>
      </c>
      <c r="E127" s="38"/>
      <c r="F127" s="192" t="s">
        <v>5048</v>
      </c>
      <c r="G127" s="38"/>
      <c r="H127" s="38"/>
      <c r="I127" s="193"/>
      <c r="J127" s="38"/>
      <c r="K127" s="38"/>
      <c r="L127" s="39"/>
      <c r="M127" s="194"/>
      <c r="N127" s="195"/>
      <c r="O127" s="77"/>
      <c r="P127" s="77"/>
      <c r="Q127" s="77"/>
      <c r="R127" s="77"/>
      <c r="S127" s="77"/>
      <c r="T127" s="7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237</v>
      </c>
      <c r="AU127" s="19" t="s">
        <v>89</v>
      </c>
    </row>
    <row r="128" s="2" customFormat="1">
      <c r="A128" s="38"/>
      <c r="B128" s="39"/>
      <c r="C128" s="38"/>
      <c r="D128" s="199" t="s">
        <v>397</v>
      </c>
      <c r="E128" s="38"/>
      <c r="F128" s="200" t="s">
        <v>5049</v>
      </c>
      <c r="G128" s="38"/>
      <c r="H128" s="38"/>
      <c r="I128" s="193"/>
      <c r="J128" s="38"/>
      <c r="K128" s="38"/>
      <c r="L128" s="39"/>
      <c r="M128" s="194"/>
      <c r="N128" s="195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397</v>
      </c>
      <c r="AU128" s="19" t="s">
        <v>89</v>
      </c>
    </row>
    <row r="129" s="2" customFormat="1" ht="16.5" customHeight="1">
      <c r="A129" s="38"/>
      <c r="B129" s="177"/>
      <c r="C129" s="178" t="s">
        <v>241</v>
      </c>
      <c r="D129" s="178" t="s">
        <v>231</v>
      </c>
      <c r="E129" s="179" t="s">
        <v>5050</v>
      </c>
      <c r="F129" s="180" t="s">
        <v>5051</v>
      </c>
      <c r="G129" s="181" t="s">
        <v>458</v>
      </c>
      <c r="H129" s="182">
        <v>12</v>
      </c>
      <c r="I129" s="183"/>
      <c r="J129" s="184">
        <f>ROUND(I129*H129,2)</f>
        <v>0</v>
      </c>
      <c r="K129" s="180" t="s">
        <v>515</v>
      </c>
      <c r="L129" s="39"/>
      <c r="M129" s="185" t="s">
        <v>1</v>
      </c>
      <c r="N129" s="186" t="s">
        <v>44</v>
      </c>
      <c r="O129" s="77"/>
      <c r="P129" s="187">
        <f>O129*H129</f>
        <v>0</v>
      </c>
      <c r="Q129" s="187">
        <v>0</v>
      </c>
      <c r="R129" s="187">
        <f>Q129*H129</f>
        <v>0</v>
      </c>
      <c r="S129" s="187">
        <v>0</v>
      </c>
      <c r="T129" s="18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9" t="s">
        <v>235</v>
      </c>
      <c r="AT129" s="189" t="s">
        <v>231</v>
      </c>
      <c r="AU129" s="189" t="s">
        <v>89</v>
      </c>
      <c r="AY129" s="19" t="s">
        <v>230</v>
      </c>
      <c r="BE129" s="190">
        <f>IF(N129="základní",J129,0)</f>
        <v>0</v>
      </c>
      <c r="BF129" s="190">
        <f>IF(N129="snížená",J129,0)</f>
        <v>0</v>
      </c>
      <c r="BG129" s="190">
        <f>IF(N129="zákl. přenesená",J129,0)</f>
        <v>0</v>
      </c>
      <c r="BH129" s="190">
        <f>IF(N129="sníž. přenesená",J129,0)</f>
        <v>0</v>
      </c>
      <c r="BI129" s="190">
        <f>IF(N129="nulová",J129,0)</f>
        <v>0</v>
      </c>
      <c r="BJ129" s="19" t="s">
        <v>87</v>
      </c>
      <c r="BK129" s="190">
        <f>ROUND(I129*H129,2)</f>
        <v>0</v>
      </c>
      <c r="BL129" s="19" t="s">
        <v>235</v>
      </c>
      <c r="BM129" s="189" t="s">
        <v>5052</v>
      </c>
    </row>
    <row r="130" s="2" customFormat="1">
      <c r="A130" s="38"/>
      <c r="B130" s="39"/>
      <c r="C130" s="38"/>
      <c r="D130" s="191" t="s">
        <v>237</v>
      </c>
      <c r="E130" s="38"/>
      <c r="F130" s="192" t="s">
        <v>5053</v>
      </c>
      <c r="G130" s="38"/>
      <c r="H130" s="38"/>
      <c r="I130" s="193"/>
      <c r="J130" s="38"/>
      <c r="K130" s="38"/>
      <c r="L130" s="39"/>
      <c r="M130" s="194"/>
      <c r="N130" s="195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237</v>
      </c>
      <c r="AU130" s="19" t="s">
        <v>89</v>
      </c>
    </row>
    <row r="131" s="2" customFormat="1">
      <c r="A131" s="38"/>
      <c r="B131" s="39"/>
      <c r="C131" s="38"/>
      <c r="D131" s="199" t="s">
        <v>397</v>
      </c>
      <c r="E131" s="38"/>
      <c r="F131" s="200" t="s">
        <v>5054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397</v>
      </c>
      <c r="AU131" s="19" t="s">
        <v>89</v>
      </c>
    </row>
    <row r="132" s="2" customFormat="1" ht="21.75" customHeight="1">
      <c r="A132" s="38"/>
      <c r="B132" s="177"/>
      <c r="C132" s="178" t="s">
        <v>235</v>
      </c>
      <c r="D132" s="178" t="s">
        <v>231</v>
      </c>
      <c r="E132" s="179" t="s">
        <v>5055</v>
      </c>
      <c r="F132" s="180" t="s">
        <v>5056</v>
      </c>
      <c r="G132" s="181" t="s">
        <v>578</v>
      </c>
      <c r="H132" s="182">
        <v>28.899999999999999</v>
      </c>
      <c r="I132" s="183"/>
      <c r="J132" s="184">
        <f>ROUND(I132*H132,2)</f>
        <v>0</v>
      </c>
      <c r="K132" s="180" t="s">
        <v>515</v>
      </c>
      <c r="L132" s="39"/>
      <c r="M132" s="185" t="s">
        <v>1</v>
      </c>
      <c r="N132" s="186" t="s">
        <v>44</v>
      </c>
      <c r="O132" s="77"/>
      <c r="P132" s="187">
        <f>O132*H132</f>
        <v>0</v>
      </c>
      <c r="Q132" s="187">
        <v>0</v>
      </c>
      <c r="R132" s="187">
        <f>Q132*H132</f>
        <v>0</v>
      </c>
      <c r="S132" s="187">
        <v>0</v>
      </c>
      <c r="T132" s="18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89" t="s">
        <v>235</v>
      </c>
      <c r="AT132" s="189" t="s">
        <v>231</v>
      </c>
      <c r="AU132" s="189" t="s">
        <v>89</v>
      </c>
      <c r="AY132" s="19" t="s">
        <v>230</v>
      </c>
      <c r="BE132" s="190">
        <f>IF(N132="základní",J132,0)</f>
        <v>0</v>
      </c>
      <c r="BF132" s="190">
        <f>IF(N132="snížená",J132,0)</f>
        <v>0</v>
      </c>
      <c r="BG132" s="190">
        <f>IF(N132="zákl. přenesená",J132,0)</f>
        <v>0</v>
      </c>
      <c r="BH132" s="190">
        <f>IF(N132="sníž. přenesená",J132,0)</f>
        <v>0</v>
      </c>
      <c r="BI132" s="190">
        <f>IF(N132="nulová",J132,0)</f>
        <v>0</v>
      </c>
      <c r="BJ132" s="19" t="s">
        <v>87</v>
      </c>
      <c r="BK132" s="190">
        <f>ROUND(I132*H132,2)</f>
        <v>0</v>
      </c>
      <c r="BL132" s="19" t="s">
        <v>235</v>
      </c>
      <c r="BM132" s="189" t="s">
        <v>5057</v>
      </c>
    </row>
    <row r="133" s="2" customFormat="1">
      <c r="A133" s="38"/>
      <c r="B133" s="39"/>
      <c r="C133" s="38"/>
      <c r="D133" s="191" t="s">
        <v>237</v>
      </c>
      <c r="E133" s="38"/>
      <c r="F133" s="192" t="s">
        <v>5058</v>
      </c>
      <c r="G133" s="38"/>
      <c r="H133" s="38"/>
      <c r="I133" s="193"/>
      <c r="J133" s="38"/>
      <c r="K133" s="38"/>
      <c r="L133" s="39"/>
      <c r="M133" s="194"/>
      <c r="N133" s="195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237</v>
      </c>
      <c r="AU133" s="19" t="s">
        <v>89</v>
      </c>
    </row>
    <row r="134" s="2" customFormat="1">
      <c r="A134" s="38"/>
      <c r="B134" s="39"/>
      <c r="C134" s="38"/>
      <c r="D134" s="199" t="s">
        <v>397</v>
      </c>
      <c r="E134" s="38"/>
      <c r="F134" s="200" t="s">
        <v>5059</v>
      </c>
      <c r="G134" s="38"/>
      <c r="H134" s="38"/>
      <c r="I134" s="193"/>
      <c r="J134" s="38"/>
      <c r="K134" s="38"/>
      <c r="L134" s="39"/>
      <c r="M134" s="194"/>
      <c r="N134" s="195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397</v>
      </c>
      <c r="AU134" s="19" t="s">
        <v>89</v>
      </c>
    </row>
    <row r="135" s="13" customFormat="1">
      <c r="A135" s="13"/>
      <c r="B135" s="205"/>
      <c r="C135" s="13"/>
      <c r="D135" s="191" t="s">
        <v>519</v>
      </c>
      <c r="E135" s="206" t="s">
        <v>1</v>
      </c>
      <c r="F135" s="207" t="s">
        <v>5060</v>
      </c>
      <c r="G135" s="13"/>
      <c r="H135" s="208">
        <v>28.899999999999999</v>
      </c>
      <c r="I135" s="209"/>
      <c r="J135" s="13"/>
      <c r="K135" s="13"/>
      <c r="L135" s="205"/>
      <c r="M135" s="210"/>
      <c r="N135" s="211"/>
      <c r="O135" s="211"/>
      <c r="P135" s="211"/>
      <c r="Q135" s="211"/>
      <c r="R135" s="211"/>
      <c r="S135" s="211"/>
      <c r="T135" s="21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06" t="s">
        <v>519</v>
      </c>
      <c r="AU135" s="206" t="s">
        <v>89</v>
      </c>
      <c r="AV135" s="13" t="s">
        <v>89</v>
      </c>
      <c r="AW135" s="13" t="s">
        <v>35</v>
      </c>
      <c r="AX135" s="13" t="s">
        <v>87</v>
      </c>
      <c r="AY135" s="206" t="s">
        <v>230</v>
      </c>
    </row>
    <row r="136" s="2" customFormat="1" ht="16.5" customHeight="1">
      <c r="A136" s="38"/>
      <c r="B136" s="177"/>
      <c r="C136" s="178" t="s">
        <v>248</v>
      </c>
      <c r="D136" s="178" t="s">
        <v>231</v>
      </c>
      <c r="E136" s="179" t="s">
        <v>771</v>
      </c>
      <c r="F136" s="180" t="s">
        <v>772</v>
      </c>
      <c r="G136" s="181" t="s">
        <v>578</v>
      </c>
      <c r="H136" s="182">
        <v>23.677</v>
      </c>
      <c r="I136" s="183"/>
      <c r="J136" s="184">
        <f>ROUND(I136*H136,2)</f>
        <v>0</v>
      </c>
      <c r="K136" s="180" t="s">
        <v>515</v>
      </c>
      <c r="L136" s="39"/>
      <c r="M136" s="185" t="s">
        <v>1</v>
      </c>
      <c r="N136" s="186" t="s">
        <v>44</v>
      </c>
      <c r="O136" s="77"/>
      <c r="P136" s="187">
        <f>O136*H136</f>
        <v>0</v>
      </c>
      <c r="Q136" s="187">
        <v>0</v>
      </c>
      <c r="R136" s="187">
        <f>Q136*H136</f>
        <v>0</v>
      </c>
      <c r="S136" s="187">
        <v>0</v>
      </c>
      <c r="T136" s="18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89" t="s">
        <v>235</v>
      </c>
      <c r="AT136" s="189" t="s">
        <v>231</v>
      </c>
      <c r="AU136" s="189" t="s">
        <v>89</v>
      </c>
      <c r="AY136" s="19" t="s">
        <v>230</v>
      </c>
      <c r="BE136" s="190">
        <f>IF(N136="základní",J136,0)</f>
        <v>0</v>
      </c>
      <c r="BF136" s="190">
        <f>IF(N136="snížená",J136,0)</f>
        <v>0</v>
      </c>
      <c r="BG136" s="190">
        <f>IF(N136="zákl. přenesená",J136,0)</f>
        <v>0</v>
      </c>
      <c r="BH136" s="190">
        <f>IF(N136="sníž. přenesená",J136,0)</f>
        <v>0</v>
      </c>
      <c r="BI136" s="190">
        <f>IF(N136="nulová",J136,0)</f>
        <v>0</v>
      </c>
      <c r="BJ136" s="19" t="s">
        <v>87</v>
      </c>
      <c r="BK136" s="190">
        <f>ROUND(I136*H136,2)</f>
        <v>0</v>
      </c>
      <c r="BL136" s="19" t="s">
        <v>235</v>
      </c>
      <c r="BM136" s="189" t="s">
        <v>5061</v>
      </c>
    </row>
    <row r="137" s="2" customFormat="1">
      <c r="A137" s="38"/>
      <c r="B137" s="39"/>
      <c r="C137" s="38"/>
      <c r="D137" s="191" t="s">
        <v>237</v>
      </c>
      <c r="E137" s="38"/>
      <c r="F137" s="192" t="s">
        <v>774</v>
      </c>
      <c r="G137" s="38"/>
      <c r="H137" s="38"/>
      <c r="I137" s="193"/>
      <c r="J137" s="38"/>
      <c r="K137" s="38"/>
      <c r="L137" s="39"/>
      <c r="M137" s="194"/>
      <c r="N137" s="195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237</v>
      </c>
      <c r="AU137" s="19" t="s">
        <v>89</v>
      </c>
    </row>
    <row r="138" s="2" customFormat="1">
      <c r="A138" s="38"/>
      <c r="B138" s="39"/>
      <c r="C138" s="38"/>
      <c r="D138" s="199" t="s">
        <v>397</v>
      </c>
      <c r="E138" s="38"/>
      <c r="F138" s="200" t="s">
        <v>775</v>
      </c>
      <c r="G138" s="38"/>
      <c r="H138" s="38"/>
      <c r="I138" s="193"/>
      <c r="J138" s="38"/>
      <c r="K138" s="38"/>
      <c r="L138" s="39"/>
      <c r="M138" s="194"/>
      <c r="N138" s="195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397</v>
      </c>
      <c r="AU138" s="19" t="s">
        <v>89</v>
      </c>
    </row>
    <row r="139" s="13" customFormat="1">
      <c r="A139" s="13"/>
      <c r="B139" s="205"/>
      <c r="C139" s="13"/>
      <c r="D139" s="191" t="s">
        <v>519</v>
      </c>
      <c r="E139" s="206" t="s">
        <v>1</v>
      </c>
      <c r="F139" s="207" t="s">
        <v>5062</v>
      </c>
      <c r="G139" s="13"/>
      <c r="H139" s="208">
        <v>23.677</v>
      </c>
      <c r="I139" s="209"/>
      <c r="J139" s="13"/>
      <c r="K139" s="13"/>
      <c r="L139" s="205"/>
      <c r="M139" s="210"/>
      <c r="N139" s="211"/>
      <c r="O139" s="211"/>
      <c r="P139" s="211"/>
      <c r="Q139" s="211"/>
      <c r="R139" s="211"/>
      <c r="S139" s="211"/>
      <c r="T139" s="21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06" t="s">
        <v>519</v>
      </c>
      <c r="AU139" s="206" t="s">
        <v>89</v>
      </c>
      <c r="AV139" s="13" t="s">
        <v>89</v>
      </c>
      <c r="AW139" s="13" t="s">
        <v>35</v>
      </c>
      <c r="AX139" s="13" t="s">
        <v>87</v>
      </c>
      <c r="AY139" s="206" t="s">
        <v>230</v>
      </c>
    </row>
    <row r="140" s="2" customFormat="1" ht="21.75" customHeight="1">
      <c r="A140" s="38"/>
      <c r="B140" s="177"/>
      <c r="C140" s="178" t="s">
        <v>252</v>
      </c>
      <c r="D140" s="178" t="s">
        <v>231</v>
      </c>
      <c r="E140" s="179" t="s">
        <v>5063</v>
      </c>
      <c r="F140" s="180" t="s">
        <v>5064</v>
      </c>
      <c r="G140" s="181" t="s">
        <v>458</v>
      </c>
      <c r="H140" s="182">
        <v>936.60000000000002</v>
      </c>
      <c r="I140" s="183"/>
      <c r="J140" s="184">
        <f>ROUND(I140*H140,2)</f>
        <v>0</v>
      </c>
      <c r="K140" s="180" t="s">
        <v>515</v>
      </c>
      <c r="L140" s="39"/>
      <c r="M140" s="185" t="s">
        <v>1</v>
      </c>
      <c r="N140" s="186" t="s">
        <v>44</v>
      </c>
      <c r="O140" s="77"/>
      <c r="P140" s="187">
        <f>O140*H140</f>
        <v>0</v>
      </c>
      <c r="Q140" s="187">
        <v>0</v>
      </c>
      <c r="R140" s="187">
        <f>Q140*H140</f>
        <v>0</v>
      </c>
      <c r="S140" s="187">
        <v>0</v>
      </c>
      <c r="T140" s="18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89" t="s">
        <v>235</v>
      </c>
      <c r="AT140" s="189" t="s">
        <v>231</v>
      </c>
      <c r="AU140" s="189" t="s">
        <v>89</v>
      </c>
      <c r="AY140" s="19" t="s">
        <v>230</v>
      </c>
      <c r="BE140" s="190">
        <f>IF(N140="základní",J140,0)</f>
        <v>0</v>
      </c>
      <c r="BF140" s="190">
        <f>IF(N140="snížená",J140,0)</f>
        <v>0</v>
      </c>
      <c r="BG140" s="190">
        <f>IF(N140="zákl. přenesená",J140,0)</f>
        <v>0</v>
      </c>
      <c r="BH140" s="190">
        <f>IF(N140="sníž. přenesená",J140,0)</f>
        <v>0</v>
      </c>
      <c r="BI140" s="190">
        <f>IF(N140="nulová",J140,0)</f>
        <v>0</v>
      </c>
      <c r="BJ140" s="19" t="s">
        <v>87</v>
      </c>
      <c r="BK140" s="190">
        <f>ROUND(I140*H140,2)</f>
        <v>0</v>
      </c>
      <c r="BL140" s="19" t="s">
        <v>235</v>
      </c>
      <c r="BM140" s="189" t="s">
        <v>5065</v>
      </c>
    </row>
    <row r="141" s="2" customFormat="1">
      <c r="A141" s="38"/>
      <c r="B141" s="39"/>
      <c r="C141" s="38"/>
      <c r="D141" s="191" t="s">
        <v>237</v>
      </c>
      <c r="E141" s="38"/>
      <c r="F141" s="192" t="s">
        <v>5066</v>
      </c>
      <c r="G141" s="38"/>
      <c r="H141" s="38"/>
      <c r="I141" s="193"/>
      <c r="J141" s="38"/>
      <c r="K141" s="38"/>
      <c r="L141" s="39"/>
      <c r="M141" s="194"/>
      <c r="N141" s="195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237</v>
      </c>
      <c r="AU141" s="19" t="s">
        <v>89</v>
      </c>
    </row>
    <row r="142" s="2" customFormat="1">
      <c r="A142" s="38"/>
      <c r="B142" s="39"/>
      <c r="C142" s="38"/>
      <c r="D142" s="199" t="s">
        <v>397</v>
      </c>
      <c r="E142" s="38"/>
      <c r="F142" s="200" t="s">
        <v>5067</v>
      </c>
      <c r="G142" s="38"/>
      <c r="H142" s="38"/>
      <c r="I142" s="193"/>
      <c r="J142" s="38"/>
      <c r="K142" s="38"/>
      <c r="L142" s="39"/>
      <c r="M142" s="194"/>
      <c r="N142" s="195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397</v>
      </c>
      <c r="AU142" s="19" t="s">
        <v>89</v>
      </c>
    </row>
    <row r="143" s="13" customFormat="1">
      <c r="A143" s="13"/>
      <c r="B143" s="205"/>
      <c r="C143" s="13"/>
      <c r="D143" s="191" t="s">
        <v>519</v>
      </c>
      <c r="E143" s="206" t="s">
        <v>1</v>
      </c>
      <c r="F143" s="207" t="s">
        <v>5068</v>
      </c>
      <c r="G143" s="13"/>
      <c r="H143" s="208">
        <v>936.60000000000002</v>
      </c>
      <c r="I143" s="209"/>
      <c r="J143" s="13"/>
      <c r="K143" s="13"/>
      <c r="L143" s="205"/>
      <c r="M143" s="210"/>
      <c r="N143" s="211"/>
      <c r="O143" s="211"/>
      <c r="P143" s="211"/>
      <c r="Q143" s="211"/>
      <c r="R143" s="211"/>
      <c r="S143" s="211"/>
      <c r="T143" s="21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6" t="s">
        <v>519</v>
      </c>
      <c r="AU143" s="206" t="s">
        <v>89</v>
      </c>
      <c r="AV143" s="13" t="s">
        <v>89</v>
      </c>
      <c r="AW143" s="13" t="s">
        <v>35</v>
      </c>
      <c r="AX143" s="13" t="s">
        <v>87</v>
      </c>
      <c r="AY143" s="206" t="s">
        <v>230</v>
      </c>
    </row>
    <row r="144" s="2" customFormat="1" ht="21.75" customHeight="1">
      <c r="A144" s="38"/>
      <c r="B144" s="177"/>
      <c r="C144" s="178" t="s">
        <v>256</v>
      </c>
      <c r="D144" s="178" t="s">
        <v>231</v>
      </c>
      <c r="E144" s="179" t="s">
        <v>5069</v>
      </c>
      <c r="F144" s="180" t="s">
        <v>5070</v>
      </c>
      <c r="G144" s="181" t="s">
        <v>458</v>
      </c>
      <c r="H144" s="182">
        <v>112</v>
      </c>
      <c r="I144" s="183"/>
      <c r="J144" s="184">
        <f>ROUND(I144*H144,2)</f>
        <v>0</v>
      </c>
      <c r="K144" s="180" t="s">
        <v>515</v>
      </c>
      <c r="L144" s="39"/>
      <c r="M144" s="185" t="s">
        <v>1</v>
      </c>
      <c r="N144" s="186" t="s">
        <v>44</v>
      </c>
      <c r="O144" s="77"/>
      <c r="P144" s="187">
        <f>O144*H144</f>
        <v>0</v>
      </c>
      <c r="Q144" s="187">
        <v>0</v>
      </c>
      <c r="R144" s="187">
        <f>Q144*H144</f>
        <v>0</v>
      </c>
      <c r="S144" s="187">
        <v>0</v>
      </c>
      <c r="T144" s="18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89" t="s">
        <v>235</v>
      </c>
      <c r="AT144" s="189" t="s">
        <v>231</v>
      </c>
      <c r="AU144" s="189" t="s">
        <v>89</v>
      </c>
      <c r="AY144" s="19" t="s">
        <v>230</v>
      </c>
      <c r="BE144" s="190">
        <f>IF(N144="základní",J144,0)</f>
        <v>0</v>
      </c>
      <c r="BF144" s="190">
        <f>IF(N144="snížená",J144,0)</f>
        <v>0</v>
      </c>
      <c r="BG144" s="190">
        <f>IF(N144="zákl. přenesená",J144,0)</f>
        <v>0</v>
      </c>
      <c r="BH144" s="190">
        <f>IF(N144="sníž. přenesená",J144,0)</f>
        <v>0</v>
      </c>
      <c r="BI144" s="190">
        <f>IF(N144="nulová",J144,0)</f>
        <v>0</v>
      </c>
      <c r="BJ144" s="19" t="s">
        <v>87</v>
      </c>
      <c r="BK144" s="190">
        <f>ROUND(I144*H144,2)</f>
        <v>0</v>
      </c>
      <c r="BL144" s="19" t="s">
        <v>235</v>
      </c>
      <c r="BM144" s="189" t="s">
        <v>5071</v>
      </c>
    </row>
    <row r="145" s="2" customFormat="1">
      <c r="A145" s="38"/>
      <c r="B145" s="39"/>
      <c r="C145" s="38"/>
      <c r="D145" s="191" t="s">
        <v>237</v>
      </c>
      <c r="E145" s="38"/>
      <c r="F145" s="192" t="s">
        <v>5072</v>
      </c>
      <c r="G145" s="38"/>
      <c r="H145" s="38"/>
      <c r="I145" s="193"/>
      <c r="J145" s="38"/>
      <c r="K145" s="38"/>
      <c r="L145" s="39"/>
      <c r="M145" s="194"/>
      <c r="N145" s="195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237</v>
      </c>
      <c r="AU145" s="19" t="s">
        <v>89</v>
      </c>
    </row>
    <row r="146" s="2" customFormat="1">
      <c r="A146" s="38"/>
      <c r="B146" s="39"/>
      <c r="C146" s="38"/>
      <c r="D146" s="199" t="s">
        <v>397</v>
      </c>
      <c r="E146" s="38"/>
      <c r="F146" s="200" t="s">
        <v>5073</v>
      </c>
      <c r="G146" s="38"/>
      <c r="H146" s="38"/>
      <c r="I146" s="193"/>
      <c r="J146" s="38"/>
      <c r="K146" s="38"/>
      <c r="L146" s="39"/>
      <c r="M146" s="194"/>
      <c r="N146" s="195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397</v>
      </c>
      <c r="AU146" s="19" t="s">
        <v>89</v>
      </c>
    </row>
    <row r="147" s="2" customFormat="1" ht="21.75" customHeight="1">
      <c r="A147" s="38"/>
      <c r="B147" s="177"/>
      <c r="C147" s="178" t="s">
        <v>260</v>
      </c>
      <c r="D147" s="178" t="s">
        <v>231</v>
      </c>
      <c r="E147" s="179" t="s">
        <v>5074</v>
      </c>
      <c r="F147" s="180" t="s">
        <v>5075</v>
      </c>
      <c r="G147" s="181" t="s">
        <v>543</v>
      </c>
      <c r="H147" s="182">
        <v>496</v>
      </c>
      <c r="I147" s="183"/>
      <c r="J147" s="184">
        <f>ROUND(I147*H147,2)</f>
        <v>0</v>
      </c>
      <c r="K147" s="180" t="s">
        <v>515</v>
      </c>
      <c r="L147" s="39"/>
      <c r="M147" s="185" t="s">
        <v>1</v>
      </c>
      <c r="N147" s="186" t="s">
        <v>44</v>
      </c>
      <c r="O147" s="77"/>
      <c r="P147" s="187">
        <f>O147*H147</f>
        <v>0</v>
      </c>
      <c r="Q147" s="187">
        <v>0</v>
      </c>
      <c r="R147" s="187">
        <f>Q147*H147</f>
        <v>0</v>
      </c>
      <c r="S147" s="187">
        <v>0</v>
      </c>
      <c r="T147" s="18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89" t="s">
        <v>235</v>
      </c>
      <c r="AT147" s="189" t="s">
        <v>231</v>
      </c>
      <c r="AU147" s="189" t="s">
        <v>89</v>
      </c>
      <c r="AY147" s="19" t="s">
        <v>230</v>
      </c>
      <c r="BE147" s="190">
        <f>IF(N147="základní",J147,0)</f>
        <v>0</v>
      </c>
      <c r="BF147" s="190">
        <f>IF(N147="snížená",J147,0)</f>
        <v>0</v>
      </c>
      <c r="BG147" s="190">
        <f>IF(N147="zákl. přenesená",J147,0)</f>
        <v>0</v>
      </c>
      <c r="BH147" s="190">
        <f>IF(N147="sníž. přenesená",J147,0)</f>
        <v>0</v>
      </c>
      <c r="BI147" s="190">
        <f>IF(N147="nulová",J147,0)</f>
        <v>0</v>
      </c>
      <c r="BJ147" s="19" t="s">
        <v>87</v>
      </c>
      <c r="BK147" s="190">
        <f>ROUND(I147*H147,2)</f>
        <v>0</v>
      </c>
      <c r="BL147" s="19" t="s">
        <v>235</v>
      </c>
      <c r="BM147" s="189" t="s">
        <v>5076</v>
      </c>
    </row>
    <row r="148" s="2" customFormat="1">
      <c r="A148" s="38"/>
      <c r="B148" s="39"/>
      <c r="C148" s="38"/>
      <c r="D148" s="191" t="s">
        <v>237</v>
      </c>
      <c r="E148" s="38"/>
      <c r="F148" s="192" t="s">
        <v>5077</v>
      </c>
      <c r="G148" s="38"/>
      <c r="H148" s="38"/>
      <c r="I148" s="193"/>
      <c r="J148" s="38"/>
      <c r="K148" s="38"/>
      <c r="L148" s="39"/>
      <c r="M148" s="194"/>
      <c r="N148" s="195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237</v>
      </c>
      <c r="AU148" s="19" t="s">
        <v>89</v>
      </c>
    </row>
    <row r="149" s="2" customFormat="1">
      <c r="A149" s="38"/>
      <c r="B149" s="39"/>
      <c r="C149" s="38"/>
      <c r="D149" s="199" t="s">
        <v>397</v>
      </c>
      <c r="E149" s="38"/>
      <c r="F149" s="200" t="s">
        <v>5078</v>
      </c>
      <c r="G149" s="38"/>
      <c r="H149" s="38"/>
      <c r="I149" s="193"/>
      <c r="J149" s="38"/>
      <c r="K149" s="38"/>
      <c r="L149" s="39"/>
      <c r="M149" s="194"/>
      <c r="N149" s="195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397</v>
      </c>
      <c r="AU149" s="19" t="s">
        <v>89</v>
      </c>
    </row>
    <row r="150" s="13" customFormat="1">
      <c r="A150" s="13"/>
      <c r="B150" s="205"/>
      <c r="C150" s="13"/>
      <c r="D150" s="191" t="s">
        <v>519</v>
      </c>
      <c r="E150" s="206" t="s">
        <v>1</v>
      </c>
      <c r="F150" s="207" t="s">
        <v>5079</v>
      </c>
      <c r="G150" s="13"/>
      <c r="H150" s="208">
        <v>496</v>
      </c>
      <c r="I150" s="209"/>
      <c r="J150" s="13"/>
      <c r="K150" s="13"/>
      <c r="L150" s="205"/>
      <c r="M150" s="210"/>
      <c r="N150" s="211"/>
      <c r="O150" s="211"/>
      <c r="P150" s="211"/>
      <c r="Q150" s="211"/>
      <c r="R150" s="211"/>
      <c r="S150" s="211"/>
      <c r="T150" s="21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06" t="s">
        <v>519</v>
      </c>
      <c r="AU150" s="206" t="s">
        <v>89</v>
      </c>
      <c r="AV150" s="13" t="s">
        <v>89</v>
      </c>
      <c r="AW150" s="13" t="s">
        <v>35</v>
      </c>
      <c r="AX150" s="13" t="s">
        <v>87</v>
      </c>
      <c r="AY150" s="206" t="s">
        <v>230</v>
      </c>
    </row>
    <row r="151" s="2" customFormat="1" ht="16.5" customHeight="1">
      <c r="A151" s="38"/>
      <c r="B151" s="177"/>
      <c r="C151" s="236" t="s">
        <v>264</v>
      </c>
      <c r="D151" s="236" t="s">
        <v>745</v>
      </c>
      <c r="E151" s="237" t="s">
        <v>5080</v>
      </c>
      <c r="F151" s="238" t="s">
        <v>5081</v>
      </c>
      <c r="G151" s="239" t="s">
        <v>514</v>
      </c>
      <c r="H151" s="240">
        <v>1190.4000000000001</v>
      </c>
      <c r="I151" s="241"/>
      <c r="J151" s="242">
        <f>ROUND(I151*H151,2)</f>
        <v>0</v>
      </c>
      <c r="K151" s="238" t="s">
        <v>515</v>
      </c>
      <c r="L151" s="243"/>
      <c r="M151" s="244" t="s">
        <v>1</v>
      </c>
      <c r="N151" s="245" t="s">
        <v>44</v>
      </c>
      <c r="O151" s="77"/>
      <c r="P151" s="187">
        <f>O151*H151</f>
        <v>0</v>
      </c>
      <c r="Q151" s="187">
        <v>0.00080000000000000004</v>
      </c>
      <c r="R151" s="187">
        <f>Q151*H151</f>
        <v>0.95232000000000017</v>
      </c>
      <c r="S151" s="187">
        <v>0</v>
      </c>
      <c r="T151" s="18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89" t="s">
        <v>260</v>
      </c>
      <c r="AT151" s="189" t="s">
        <v>745</v>
      </c>
      <c r="AU151" s="189" t="s">
        <v>89</v>
      </c>
      <c r="AY151" s="19" t="s">
        <v>230</v>
      </c>
      <c r="BE151" s="190">
        <f>IF(N151="základní",J151,0)</f>
        <v>0</v>
      </c>
      <c r="BF151" s="190">
        <f>IF(N151="snížená",J151,0)</f>
        <v>0</v>
      </c>
      <c r="BG151" s="190">
        <f>IF(N151="zákl. přenesená",J151,0)</f>
        <v>0</v>
      </c>
      <c r="BH151" s="190">
        <f>IF(N151="sníž. přenesená",J151,0)</f>
        <v>0</v>
      </c>
      <c r="BI151" s="190">
        <f>IF(N151="nulová",J151,0)</f>
        <v>0</v>
      </c>
      <c r="BJ151" s="19" t="s">
        <v>87</v>
      </c>
      <c r="BK151" s="190">
        <f>ROUND(I151*H151,2)</f>
        <v>0</v>
      </c>
      <c r="BL151" s="19" t="s">
        <v>235</v>
      </c>
      <c r="BM151" s="189" t="s">
        <v>5082</v>
      </c>
    </row>
    <row r="152" s="2" customFormat="1">
      <c r="A152" s="38"/>
      <c r="B152" s="39"/>
      <c r="C152" s="38"/>
      <c r="D152" s="191" t="s">
        <v>237</v>
      </c>
      <c r="E152" s="38"/>
      <c r="F152" s="192" t="s">
        <v>5081</v>
      </c>
      <c r="G152" s="38"/>
      <c r="H152" s="38"/>
      <c r="I152" s="193"/>
      <c r="J152" s="38"/>
      <c r="K152" s="38"/>
      <c r="L152" s="39"/>
      <c r="M152" s="194"/>
      <c r="N152" s="195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237</v>
      </c>
      <c r="AU152" s="19" t="s">
        <v>89</v>
      </c>
    </row>
    <row r="153" s="13" customFormat="1">
      <c r="A153" s="13"/>
      <c r="B153" s="205"/>
      <c r="C153" s="13"/>
      <c r="D153" s="191" t="s">
        <v>519</v>
      </c>
      <c r="E153" s="13"/>
      <c r="F153" s="207" t="s">
        <v>5083</v>
      </c>
      <c r="G153" s="13"/>
      <c r="H153" s="208">
        <v>1190.4000000000001</v>
      </c>
      <c r="I153" s="209"/>
      <c r="J153" s="13"/>
      <c r="K153" s="13"/>
      <c r="L153" s="205"/>
      <c r="M153" s="210"/>
      <c r="N153" s="211"/>
      <c r="O153" s="211"/>
      <c r="P153" s="211"/>
      <c r="Q153" s="211"/>
      <c r="R153" s="211"/>
      <c r="S153" s="211"/>
      <c r="T153" s="21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06" t="s">
        <v>519</v>
      </c>
      <c r="AU153" s="206" t="s">
        <v>89</v>
      </c>
      <c r="AV153" s="13" t="s">
        <v>89</v>
      </c>
      <c r="AW153" s="13" t="s">
        <v>3</v>
      </c>
      <c r="AX153" s="13" t="s">
        <v>87</v>
      </c>
      <c r="AY153" s="206" t="s">
        <v>230</v>
      </c>
    </row>
    <row r="154" s="2" customFormat="1" ht="21.75" customHeight="1">
      <c r="A154" s="38"/>
      <c r="B154" s="177"/>
      <c r="C154" s="178" t="s">
        <v>268</v>
      </c>
      <c r="D154" s="178" t="s">
        <v>231</v>
      </c>
      <c r="E154" s="179" t="s">
        <v>5084</v>
      </c>
      <c r="F154" s="180" t="s">
        <v>5085</v>
      </c>
      <c r="G154" s="181" t="s">
        <v>543</v>
      </c>
      <c r="H154" s="182">
        <v>165.333</v>
      </c>
      <c r="I154" s="183"/>
      <c r="J154" s="184">
        <f>ROUND(I154*H154,2)</f>
        <v>0</v>
      </c>
      <c r="K154" s="180" t="s">
        <v>515</v>
      </c>
      <c r="L154" s="39"/>
      <c r="M154" s="185" t="s">
        <v>1</v>
      </c>
      <c r="N154" s="186" t="s">
        <v>44</v>
      </c>
      <c r="O154" s="77"/>
      <c r="P154" s="187">
        <f>O154*H154</f>
        <v>0</v>
      </c>
      <c r="Q154" s="187">
        <v>0</v>
      </c>
      <c r="R154" s="187">
        <f>Q154*H154</f>
        <v>0</v>
      </c>
      <c r="S154" s="187">
        <v>0</v>
      </c>
      <c r="T154" s="18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89" t="s">
        <v>235</v>
      </c>
      <c r="AT154" s="189" t="s">
        <v>231</v>
      </c>
      <c r="AU154" s="189" t="s">
        <v>89</v>
      </c>
      <c r="AY154" s="19" t="s">
        <v>230</v>
      </c>
      <c r="BE154" s="190">
        <f>IF(N154="základní",J154,0)</f>
        <v>0</v>
      </c>
      <c r="BF154" s="190">
        <f>IF(N154="snížená",J154,0)</f>
        <v>0</v>
      </c>
      <c r="BG154" s="190">
        <f>IF(N154="zákl. přenesená",J154,0)</f>
        <v>0</v>
      </c>
      <c r="BH154" s="190">
        <f>IF(N154="sníž. přenesená",J154,0)</f>
        <v>0</v>
      </c>
      <c r="BI154" s="190">
        <f>IF(N154="nulová",J154,0)</f>
        <v>0</v>
      </c>
      <c r="BJ154" s="19" t="s">
        <v>87</v>
      </c>
      <c r="BK154" s="190">
        <f>ROUND(I154*H154,2)</f>
        <v>0</v>
      </c>
      <c r="BL154" s="19" t="s">
        <v>235</v>
      </c>
      <c r="BM154" s="189" t="s">
        <v>5086</v>
      </c>
    </row>
    <row r="155" s="2" customFormat="1">
      <c r="A155" s="38"/>
      <c r="B155" s="39"/>
      <c r="C155" s="38"/>
      <c r="D155" s="191" t="s">
        <v>237</v>
      </c>
      <c r="E155" s="38"/>
      <c r="F155" s="192" t="s">
        <v>5087</v>
      </c>
      <c r="G155" s="38"/>
      <c r="H155" s="38"/>
      <c r="I155" s="193"/>
      <c r="J155" s="38"/>
      <c r="K155" s="38"/>
      <c r="L155" s="39"/>
      <c r="M155" s="194"/>
      <c r="N155" s="195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237</v>
      </c>
      <c r="AU155" s="19" t="s">
        <v>89</v>
      </c>
    </row>
    <row r="156" s="2" customFormat="1">
      <c r="A156" s="38"/>
      <c r="B156" s="39"/>
      <c r="C156" s="38"/>
      <c r="D156" s="199" t="s">
        <v>397</v>
      </c>
      <c r="E156" s="38"/>
      <c r="F156" s="200" t="s">
        <v>5088</v>
      </c>
      <c r="G156" s="38"/>
      <c r="H156" s="38"/>
      <c r="I156" s="193"/>
      <c r="J156" s="38"/>
      <c r="K156" s="38"/>
      <c r="L156" s="39"/>
      <c r="M156" s="194"/>
      <c r="N156" s="195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397</v>
      </c>
      <c r="AU156" s="19" t="s">
        <v>89</v>
      </c>
    </row>
    <row r="157" s="13" customFormat="1">
      <c r="A157" s="13"/>
      <c r="B157" s="205"/>
      <c r="C157" s="13"/>
      <c r="D157" s="191" t="s">
        <v>519</v>
      </c>
      <c r="E157" s="206" t="s">
        <v>1</v>
      </c>
      <c r="F157" s="207" t="s">
        <v>5089</v>
      </c>
      <c r="G157" s="13"/>
      <c r="H157" s="208">
        <v>165.333</v>
      </c>
      <c r="I157" s="209"/>
      <c r="J157" s="13"/>
      <c r="K157" s="13"/>
      <c r="L157" s="205"/>
      <c r="M157" s="210"/>
      <c r="N157" s="211"/>
      <c r="O157" s="211"/>
      <c r="P157" s="211"/>
      <c r="Q157" s="211"/>
      <c r="R157" s="211"/>
      <c r="S157" s="211"/>
      <c r="T157" s="21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6" t="s">
        <v>519</v>
      </c>
      <c r="AU157" s="206" t="s">
        <v>89</v>
      </c>
      <c r="AV157" s="13" t="s">
        <v>89</v>
      </c>
      <c r="AW157" s="13" t="s">
        <v>35</v>
      </c>
      <c r="AX157" s="13" t="s">
        <v>87</v>
      </c>
      <c r="AY157" s="206" t="s">
        <v>230</v>
      </c>
    </row>
    <row r="158" s="2" customFormat="1" ht="21.75" customHeight="1">
      <c r="A158" s="38"/>
      <c r="B158" s="177"/>
      <c r="C158" s="178" t="s">
        <v>272</v>
      </c>
      <c r="D158" s="178" t="s">
        <v>231</v>
      </c>
      <c r="E158" s="179" t="s">
        <v>5090</v>
      </c>
      <c r="F158" s="180" t="s">
        <v>5091</v>
      </c>
      <c r="G158" s="181" t="s">
        <v>514</v>
      </c>
      <c r="H158" s="182">
        <v>487</v>
      </c>
      <c r="I158" s="183"/>
      <c r="J158" s="184">
        <f>ROUND(I158*H158,2)</f>
        <v>0</v>
      </c>
      <c r="K158" s="180" t="s">
        <v>395</v>
      </c>
      <c r="L158" s="39"/>
      <c r="M158" s="185" t="s">
        <v>1</v>
      </c>
      <c r="N158" s="186" t="s">
        <v>44</v>
      </c>
      <c r="O158" s="77"/>
      <c r="P158" s="187">
        <f>O158*H158</f>
        <v>0</v>
      </c>
      <c r="Q158" s="187">
        <v>0</v>
      </c>
      <c r="R158" s="187">
        <f>Q158*H158</f>
        <v>0</v>
      </c>
      <c r="S158" s="187">
        <v>0</v>
      </c>
      <c r="T158" s="18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89" t="s">
        <v>235</v>
      </c>
      <c r="AT158" s="189" t="s">
        <v>231</v>
      </c>
      <c r="AU158" s="189" t="s">
        <v>89</v>
      </c>
      <c r="AY158" s="19" t="s">
        <v>230</v>
      </c>
      <c r="BE158" s="190">
        <f>IF(N158="základní",J158,0)</f>
        <v>0</v>
      </c>
      <c r="BF158" s="190">
        <f>IF(N158="snížená",J158,0)</f>
        <v>0</v>
      </c>
      <c r="BG158" s="190">
        <f>IF(N158="zákl. přenesená",J158,0)</f>
        <v>0</v>
      </c>
      <c r="BH158" s="190">
        <f>IF(N158="sníž. přenesená",J158,0)</f>
        <v>0</v>
      </c>
      <c r="BI158" s="190">
        <f>IF(N158="nulová",J158,0)</f>
        <v>0</v>
      </c>
      <c r="BJ158" s="19" t="s">
        <v>87</v>
      </c>
      <c r="BK158" s="190">
        <f>ROUND(I158*H158,2)</f>
        <v>0</v>
      </c>
      <c r="BL158" s="19" t="s">
        <v>235</v>
      </c>
      <c r="BM158" s="189" t="s">
        <v>5092</v>
      </c>
    </row>
    <row r="159" s="2" customFormat="1">
      <c r="A159" s="38"/>
      <c r="B159" s="39"/>
      <c r="C159" s="38"/>
      <c r="D159" s="191" t="s">
        <v>237</v>
      </c>
      <c r="E159" s="38"/>
      <c r="F159" s="192" t="s">
        <v>5093</v>
      </c>
      <c r="G159" s="38"/>
      <c r="H159" s="38"/>
      <c r="I159" s="193"/>
      <c r="J159" s="38"/>
      <c r="K159" s="38"/>
      <c r="L159" s="39"/>
      <c r="M159" s="194"/>
      <c r="N159" s="195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237</v>
      </c>
      <c r="AU159" s="19" t="s">
        <v>89</v>
      </c>
    </row>
    <row r="160" s="2" customFormat="1">
      <c r="A160" s="38"/>
      <c r="B160" s="39"/>
      <c r="C160" s="38"/>
      <c r="D160" s="199" t="s">
        <v>397</v>
      </c>
      <c r="E160" s="38"/>
      <c r="F160" s="200" t="s">
        <v>5094</v>
      </c>
      <c r="G160" s="38"/>
      <c r="H160" s="38"/>
      <c r="I160" s="193"/>
      <c r="J160" s="38"/>
      <c r="K160" s="38"/>
      <c r="L160" s="39"/>
      <c r="M160" s="194"/>
      <c r="N160" s="195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397</v>
      </c>
      <c r="AU160" s="19" t="s">
        <v>89</v>
      </c>
    </row>
    <row r="161" s="2" customFormat="1" ht="16.5" customHeight="1">
      <c r="A161" s="38"/>
      <c r="B161" s="177"/>
      <c r="C161" s="178" t="s">
        <v>8</v>
      </c>
      <c r="D161" s="178" t="s">
        <v>231</v>
      </c>
      <c r="E161" s="179" t="s">
        <v>5095</v>
      </c>
      <c r="F161" s="180" t="s">
        <v>5096</v>
      </c>
      <c r="G161" s="181" t="s">
        <v>458</v>
      </c>
      <c r="H161" s="182">
        <v>2435</v>
      </c>
      <c r="I161" s="183"/>
      <c r="J161" s="184">
        <f>ROUND(I161*H161,2)</f>
        <v>0</v>
      </c>
      <c r="K161" s="180" t="s">
        <v>395</v>
      </c>
      <c r="L161" s="39"/>
      <c r="M161" s="185" t="s">
        <v>1</v>
      </c>
      <c r="N161" s="186" t="s">
        <v>44</v>
      </c>
      <c r="O161" s="77"/>
      <c r="P161" s="187">
        <f>O161*H161</f>
        <v>0</v>
      </c>
      <c r="Q161" s="187">
        <v>0</v>
      </c>
      <c r="R161" s="187">
        <f>Q161*H161</f>
        <v>0</v>
      </c>
      <c r="S161" s="187">
        <v>0</v>
      </c>
      <c r="T161" s="18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89" t="s">
        <v>235</v>
      </c>
      <c r="AT161" s="189" t="s">
        <v>231</v>
      </c>
      <c r="AU161" s="189" t="s">
        <v>89</v>
      </c>
      <c r="AY161" s="19" t="s">
        <v>230</v>
      </c>
      <c r="BE161" s="190">
        <f>IF(N161="základní",J161,0)</f>
        <v>0</v>
      </c>
      <c r="BF161" s="190">
        <f>IF(N161="snížená",J161,0)</f>
        <v>0</v>
      </c>
      <c r="BG161" s="190">
        <f>IF(N161="zákl. přenesená",J161,0)</f>
        <v>0</v>
      </c>
      <c r="BH161" s="190">
        <f>IF(N161="sníž. přenesená",J161,0)</f>
        <v>0</v>
      </c>
      <c r="BI161" s="190">
        <f>IF(N161="nulová",J161,0)</f>
        <v>0</v>
      </c>
      <c r="BJ161" s="19" t="s">
        <v>87</v>
      </c>
      <c r="BK161" s="190">
        <f>ROUND(I161*H161,2)</f>
        <v>0</v>
      </c>
      <c r="BL161" s="19" t="s">
        <v>235</v>
      </c>
      <c r="BM161" s="189" t="s">
        <v>5097</v>
      </c>
    </row>
    <row r="162" s="2" customFormat="1">
      <c r="A162" s="38"/>
      <c r="B162" s="39"/>
      <c r="C162" s="38"/>
      <c r="D162" s="191" t="s">
        <v>237</v>
      </c>
      <c r="E162" s="38"/>
      <c r="F162" s="192" t="s">
        <v>5098</v>
      </c>
      <c r="G162" s="38"/>
      <c r="H162" s="38"/>
      <c r="I162" s="193"/>
      <c r="J162" s="38"/>
      <c r="K162" s="38"/>
      <c r="L162" s="39"/>
      <c r="M162" s="194"/>
      <c r="N162" s="195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237</v>
      </c>
      <c r="AU162" s="19" t="s">
        <v>89</v>
      </c>
    </row>
    <row r="163" s="2" customFormat="1">
      <c r="A163" s="38"/>
      <c r="B163" s="39"/>
      <c r="C163" s="38"/>
      <c r="D163" s="199" t="s">
        <v>397</v>
      </c>
      <c r="E163" s="38"/>
      <c r="F163" s="200" t="s">
        <v>5099</v>
      </c>
      <c r="G163" s="38"/>
      <c r="H163" s="38"/>
      <c r="I163" s="193"/>
      <c r="J163" s="38"/>
      <c r="K163" s="38"/>
      <c r="L163" s="39"/>
      <c r="M163" s="194"/>
      <c r="N163" s="195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397</v>
      </c>
      <c r="AU163" s="19" t="s">
        <v>89</v>
      </c>
    </row>
    <row r="164" s="13" customFormat="1">
      <c r="A164" s="13"/>
      <c r="B164" s="205"/>
      <c r="C164" s="13"/>
      <c r="D164" s="191" t="s">
        <v>519</v>
      </c>
      <c r="E164" s="206" t="s">
        <v>1</v>
      </c>
      <c r="F164" s="207" t="s">
        <v>5100</v>
      </c>
      <c r="G164" s="13"/>
      <c r="H164" s="208">
        <v>2435</v>
      </c>
      <c r="I164" s="209"/>
      <c r="J164" s="13"/>
      <c r="K164" s="13"/>
      <c r="L164" s="205"/>
      <c r="M164" s="210"/>
      <c r="N164" s="211"/>
      <c r="O164" s="211"/>
      <c r="P164" s="211"/>
      <c r="Q164" s="211"/>
      <c r="R164" s="211"/>
      <c r="S164" s="211"/>
      <c r="T164" s="21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06" t="s">
        <v>519</v>
      </c>
      <c r="AU164" s="206" t="s">
        <v>89</v>
      </c>
      <c r="AV164" s="13" t="s">
        <v>89</v>
      </c>
      <c r="AW164" s="13" t="s">
        <v>35</v>
      </c>
      <c r="AX164" s="13" t="s">
        <v>87</v>
      </c>
      <c r="AY164" s="206" t="s">
        <v>230</v>
      </c>
    </row>
    <row r="165" s="2" customFormat="1" ht="21.75" customHeight="1">
      <c r="A165" s="38"/>
      <c r="B165" s="177"/>
      <c r="C165" s="178" t="s">
        <v>281</v>
      </c>
      <c r="D165" s="178" t="s">
        <v>231</v>
      </c>
      <c r="E165" s="179" t="s">
        <v>5101</v>
      </c>
      <c r="F165" s="180" t="s">
        <v>5102</v>
      </c>
      <c r="G165" s="181" t="s">
        <v>514</v>
      </c>
      <c r="H165" s="182">
        <v>669</v>
      </c>
      <c r="I165" s="183"/>
      <c r="J165" s="184">
        <f>ROUND(I165*H165,2)</f>
        <v>0</v>
      </c>
      <c r="K165" s="180" t="s">
        <v>515</v>
      </c>
      <c r="L165" s="39"/>
      <c r="M165" s="185" t="s">
        <v>1</v>
      </c>
      <c r="N165" s="186" t="s">
        <v>44</v>
      </c>
      <c r="O165" s="77"/>
      <c r="P165" s="187">
        <f>O165*H165</f>
        <v>0</v>
      </c>
      <c r="Q165" s="187">
        <v>0</v>
      </c>
      <c r="R165" s="187">
        <f>Q165*H165</f>
        <v>0</v>
      </c>
      <c r="S165" s="187">
        <v>0</v>
      </c>
      <c r="T165" s="18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89" t="s">
        <v>235</v>
      </c>
      <c r="AT165" s="189" t="s">
        <v>231</v>
      </c>
      <c r="AU165" s="189" t="s">
        <v>89</v>
      </c>
      <c r="AY165" s="19" t="s">
        <v>230</v>
      </c>
      <c r="BE165" s="190">
        <f>IF(N165="základní",J165,0)</f>
        <v>0</v>
      </c>
      <c r="BF165" s="190">
        <f>IF(N165="snížená",J165,0)</f>
        <v>0</v>
      </c>
      <c r="BG165" s="190">
        <f>IF(N165="zákl. přenesená",J165,0)</f>
        <v>0</v>
      </c>
      <c r="BH165" s="190">
        <f>IF(N165="sníž. přenesená",J165,0)</f>
        <v>0</v>
      </c>
      <c r="BI165" s="190">
        <f>IF(N165="nulová",J165,0)</f>
        <v>0</v>
      </c>
      <c r="BJ165" s="19" t="s">
        <v>87</v>
      </c>
      <c r="BK165" s="190">
        <f>ROUND(I165*H165,2)</f>
        <v>0</v>
      </c>
      <c r="BL165" s="19" t="s">
        <v>235</v>
      </c>
      <c r="BM165" s="189" t="s">
        <v>5103</v>
      </c>
    </row>
    <row r="166" s="2" customFormat="1">
      <c r="A166" s="38"/>
      <c r="B166" s="39"/>
      <c r="C166" s="38"/>
      <c r="D166" s="191" t="s">
        <v>237</v>
      </c>
      <c r="E166" s="38"/>
      <c r="F166" s="192" t="s">
        <v>5104</v>
      </c>
      <c r="G166" s="38"/>
      <c r="H166" s="38"/>
      <c r="I166" s="193"/>
      <c r="J166" s="38"/>
      <c r="K166" s="38"/>
      <c r="L166" s="39"/>
      <c r="M166" s="194"/>
      <c r="N166" s="195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237</v>
      </c>
      <c r="AU166" s="19" t="s">
        <v>89</v>
      </c>
    </row>
    <row r="167" s="2" customFormat="1">
      <c r="A167" s="38"/>
      <c r="B167" s="39"/>
      <c r="C167" s="38"/>
      <c r="D167" s="199" t="s">
        <v>397</v>
      </c>
      <c r="E167" s="38"/>
      <c r="F167" s="200" t="s">
        <v>5105</v>
      </c>
      <c r="G167" s="38"/>
      <c r="H167" s="38"/>
      <c r="I167" s="193"/>
      <c r="J167" s="38"/>
      <c r="K167" s="38"/>
      <c r="L167" s="39"/>
      <c r="M167" s="194"/>
      <c r="N167" s="195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397</v>
      </c>
      <c r="AU167" s="19" t="s">
        <v>89</v>
      </c>
    </row>
    <row r="168" s="2" customFormat="1" ht="16.5" customHeight="1">
      <c r="A168" s="38"/>
      <c r="B168" s="177"/>
      <c r="C168" s="178" t="s">
        <v>285</v>
      </c>
      <c r="D168" s="178" t="s">
        <v>231</v>
      </c>
      <c r="E168" s="179" t="s">
        <v>5106</v>
      </c>
      <c r="F168" s="180" t="s">
        <v>5107</v>
      </c>
      <c r="G168" s="181" t="s">
        <v>514</v>
      </c>
      <c r="H168" s="182">
        <v>669</v>
      </c>
      <c r="I168" s="183"/>
      <c r="J168" s="184">
        <f>ROUND(I168*H168,2)</f>
        <v>0</v>
      </c>
      <c r="K168" s="180" t="s">
        <v>515</v>
      </c>
      <c r="L168" s="39"/>
      <c r="M168" s="185" t="s">
        <v>1</v>
      </c>
      <c r="N168" s="186" t="s">
        <v>44</v>
      </c>
      <c r="O168" s="77"/>
      <c r="P168" s="187">
        <f>O168*H168</f>
        <v>0</v>
      </c>
      <c r="Q168" s="187">
        <v>0</v>
      </c>
      <c r="R168" s="187">
        <f>Q168*H168</f>
        <v>0</v>
      </c>
      <c r="S168" s="187">
        <v>0</v>
      </c>
      <c r="T168" s="18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89" t="s">
        <v>235</v>
      </c>
      <c r="AT168" s="189" t="s">
        <v>231</v>
      </c>
      <c r="AU168" s="189" t="s">
        <v>89</v>
      </c>
      <c r="AY168" s="19" t="s">
        <v>230</v>
      </c>
      <c r="BE168" s="190">
        <f>IF(N168="základní",J168,0)</f>
        <v>0</v>
      </c>
      <c r="BF168" s="190">
        <f>IF(N168="snížená",J168,0)</f>
        <v>0</v>
      </c>
      <c r="BG168" s="190">
        <f>IF(N168="zákl. přenesená",J168,0)</f>
        <v>0</v>
      </c>
      <c r="BH168" s="190">
        <f>IF(N168="sníž. přenesená",J168,0)</f>
        <v>0</v>
      </c>
      <c r="BI168" s="190">
        <f>IF(N168="nulová",J168,0)</f>
        <v>0</v>
      </c>
      <c r="BJ168" s="19" t="s">
        <v>87</v>
      </c>
      <c r="BK168" s="190">
        <f>ROUND(I168*H168,2)</f>
        <v>0</v>
      </c>
      <c r="BL168" s="19" t="s">
        <v>235</v>
      </c>
      <c r="BM168" s="189" t="s">
        <v>5108</v>
      </c>
    </row>
    <row r="169" s="2" customFormat="1">
      <c r="A169" s="38"/>
      <c r="B169" s="39"/>
      <c r="C169" s="38"/>
      <c r="D169" s="191" t="s">
        <v>237</v>
      </c>
      <c r="E169" s="38"/>
      <c r="F169" s="192" t="s">
        <v>5109</v>
      </c>
      <c r="G169" s="38"/>
      <c r="H169" s="38"/>
      <c r="I169" s="193"/>
      <c r="J169" s="38"/>
      <c r="K169" s="38"/>
      <c r="L169" s="39"/>
      <c r="M169" s="194"/>
      <c r="N169" s="195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237</v>
      </c>
      <c r="AU169" s="19" t="s">
        <v>89</v>
      </c>
    </row>
    <row r="170" s="2" customFormat="1">
      <c r="A170" s="38"/>
      <c r="B170" s="39"/>
      <c r="C170" s="38"/>
      <c r="D170" s="199" t="s">
        <v>397</v>
      </c>
      <c r="E170" s="38"/>
      <c r="F170" s="200" t="s">
        <v>5110</v>
      </c>
      <c r="G170" s="38"/>
      <c r="H170" s="38"/>
      <c r="I170" s="193"/>
      <c r="J170" s="38"/>
      <c r="K170" s="38"/>
      <c r="L170" s="39"/>
      <c r="M170" s="194"/>
      <c r="N170" s="195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397</v>
      </c>
      <c r="AU170" s="19" t="s">
        <v>89</v>
      </c>
    </row>
    <row r="171" s="2" customFormat="1" ht="16.5" customHeight="1">
      <c r="A171" s="38"/>
      <c r="B171" s="177"/>
      <c r="C171" s="178" t="s">
        <v>289</v>
      </c>
      <c r="D171" s="178" t="s">
        <v>231</v>
      </c>
      <c r="E171" s="179" t="s">
        <v>5111</v>
      </c>
      <c r="F171" s="180" t="s">
        <v>5112</v>
      </c>
      <c r="G171" s="181" t="s">
        <v>458</v>
      </c>
      <c r="H171" s="182">
        <v>112</v>
      </c>
      <c r="I171" s="183"/>
      <c r="J171" s="184">
        <f>ROUND(I171*H171,2)</f>
        <v>0</v>
      </c>
      <c r="K171" s="180" t="s">
        <v>515</v>
      </c>
      <c r="L171" s="39"/>
      <c r="M171" s="185" t="s">
        <v>1</v>
      </c>
      <c r="N171" s="186" t="s">
        <v>44</v>
      </c>
      <c r="O171" s="77"/>
      <c r="P171" s="187">
        <f>O171*H171</f>
        <v>0</v>
      </c>
      <c r="Q171" s="187">
        <v>0</v>
      </c>
      <c r="R171" s="187">
        <f>Q171*H171</f>
        <v>0</v>
      </c>
      <c r="S171" s="187">
        <v>0</v>
      </c>
      <c r="T171" s="18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9" t="s">
        <v>235</v>
      </c>
      <c r="AT171" s="189" t="s">
        <v>231</v>
      </c>
      <c r="AU171" s="189" t="s">
        <v>89</v>
      </c>
      <c r="AY171" s="19" t="s">
        <v>230</v>
      </c>
      <c r="BE171" s="190">
        <f>IF(N171="základní",J171,0)</f>
        <v>0</v>
      </c>
      <c r="BF171" s="190">
        <f>IF(N171="snížená",J171,0)</f>
        <v>0</v>
      </c>
      <c r="BG171" s="190">
        <f>IF(N171="zákl. přenesená",J171,0)</f>
        <v>0</v>
      </c>
      <c r="BH171" s="190">
        <f>IF(N171="sníž. přenesená",J171,0)</f>
        <v>0</v>
      </c>
      <c r="BI171" s="190">
        <f>IF(N171="nulová",J171,0)</f>
        <v>0</v>
      </c>
      <c r="BJ171" s="19" t="s">
        <v>87</v>
      </c>
      <c r="BK171" s="190">
        <f>ROUND(I171*H171,2)</f>
        <v>0</v>
      </c>
      <c r="BL171" s="19" t="s">
        <v>235</v>
      </c>
      <c r="BM171" s="189" t="s">
        <v>5113</v>
      </c>
    </row>
    <row r="172" s="2" customFormat="1">
      <c r="A172" s="38"/>
      <c r="B172" s="39"/>
      <c r="C172" s="38"/>
      <c r="D172" s="191" t="s">
        <v>237</v>
      </c>
      <c r="E172" s="38"/>
      <c r="F172" s="192" t="s">
        <v>5114</v>
      </c>
      <c r="G172" s="38"/>
      <c r="H172" s="38"/>
      <c r="I172" s="193"/>
      <c r="J172" s="38"/>
      <c r="K172" s="38"/>
      <c r="L172" s="39"/>
      <c r="M172" s="194"/>
      <c r="N172" s="195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237</v>
      </c>
      <c r="AU172" s="19" t="s">
        <v>89</v>
      </c>
    </row>
    <row r="173" s="2" customFormat="1">
      <c r="A173" s="38"/>
      <c r="B173" s="39"/>
      <c r="C173" s="38"/>
      <c r="D173" s="199" t="s">
        <v>397</v>
      </c>
      <c r="E173" s="38"/>
      <c r="F173" s="200" t="s">
        <v>5115</v>
      </c>
      <c r="G173" s="38"/>
      <c r="H173" s="38"/>
      <c r="I173" s="193"/>
      <c r="J173" s="38"/>
      <c r="K173" s="38"/>
      <c r="L173" s="39"/>
      <c r="M173" s="194"/>
      <c r="N173" s="195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397</v>
      </c>
      <c r="AU173" s="19" t="s">
        <v>89</v>
      </c>
    </row>
    <row r="174" s="2" customFormat="1" ht="16.5" customHeight="1">
      <c r="A174" s="38"/>
      <c r="B174" s="177"/>
      <c r="C174" s="236" t="s">
        <v>293</v>
      </c>
      <c r="D174" s="236" t="s">
        <v>745</v>
      </c>
      <c r="E174" s="237" t="s">
        <v>5116</v>
      </c>
      <c r="F174" s="238" t="s">
        <v>5117</v>
      </c>
      <c r="G174" s="239" t="s">
        <v>458</v>
      </c>
      <c r="H174" s="240">
        <v>28</v>
      </c>
      <c r="I174" s="241"/>
      <c r="J174" s="242">
        <f>ROUND(I174*H174,2)</f>
        <v>0</v>
      </c>
      <c r="K174" s="238" t="s">
        <v>1</v>
      </c>
      <c r="L174" s="243"/>
      <c r="M174" s="244" t="s">
        <v>1</v>
      </c>
      <c r="N174" s="245" t="s">
        <v>44</v>
      </c>
      <c r="O174" s="77"/>
      <c r="P174" s="187">
        <f>O174*H174</f>
        <v>0</v>
      </c>
      <c r="Q174" s="187">
        <v>0</v>
      </c>
      <c r="R174" s="187">
        <f>Q174*H174</f>
        <v>0</v>
      </c>
      <c r="S174" s="187">
        <v>0</v>
      </c>
      <c r="T174" s="188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89" t="s">
        <v>260</v>
      </c>
      <c r="AT174" s="189" t="s">
        <v>745</v>
      </c>
      <c r="AU174" s="189" t="s">
        <v>89</v>
      </c>
      <c r="AY174" s="19" t="s">
        <v>230</v>
      </c>
      <c r="BE174" s="190">
        <f>IF(N174="základní",J174,0)</f>
        <v>0</v>
      </c>
      <c r="BF174" s="190">
        <f>IF(N174="snížená",J174,0)</f>
        <v>0</v>
      </c>
      <c r="BG174" s="190">
        <f>IF(N174="zákl. přenesená",J174,0)</f>
        <v>0</v>
      </c>
      <c r="BH174" s="190">
        <f>IF(N174="sníž. přenesená",J174,0)</f>
        <v>0</v>
      </c>
      <c r="BI174" s="190">
        <f>IF(N174="nulová",J174,0)</f>
        <v>0</v>
      </c>
      <c r="BJ174" s="19" t="s">
        <v>87</v>
      </c>
      <c r="BK174" s="190">
        <f>ROUND(I174*H174,2)</f>
        <v>0</v>
      </c>
      <c r="BL174" s="19" t="s">
        <v>235</v>
      </c>
      <c r="BM174" s="189" t="s">
        <v>5118</v>
      </c>
    </row>
    <row r="175" s="2" customFormat="1">
      <c r="A175" s="38"/>
      <c r="B175" s="39"/>
      <c r="C175" s="38"/>
      <c r="D175" s="191" t="s">
        <v>237</v>
      </c>
      <c r="E175" s="38"/>
      <c r="F175" s="192" t="s">
        <v>5117</v>
      </c>
      <c r="G175" s="38"/>
      <c r="H175" s="38"/>
      <c r="I175" s="193"/>
      <c r="J175" s="38"/>
      <c r="K175" s="38"/>
      <c r="L175" s="39"/>
      <c r="M175" s="194"/>
      <c r="N175" s="195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237</v>
      </c>
      <c r="AU175" s="19" t="s">
        <v>89</v>
      </c>
    </row>
    <row r="176" s="2" customFormat="1" ht="16.5" customHeight="1">
      <c r="A176" s="38"/>
      <c r="B176" s="177"/>
      <c r="C176" s="236" t="s">
        <v>297</v>
      </c>
      <c r="D176" s="236" t="s">
        <v>745</v>
      </c>
      <c r="E176" s="237" t="s">
        <v>5119</v>
      </c>
      <c r="F176" s="238" t="s">
        <v>5120</v>
      </c>
      <c r="G176" s="239" t="s">
        <v>458</v>
      </c>
      <c r="H176" s="240">
        <v>28</v>
      </c>
      <c r="I176" s="241"/>
      <c r="J176" s="242">
        <f>ROUND(I176*H176,2)</f>
        <v>0</v>
      </c>
      <c r="K176" s="238" t="s">
        <v>1</v>
      </c>
      <c r="L176" s="243"/>
      <c r="M176" s="244" t="s">
        <v>1</v>
      </c>
      <c r="N176" s="245" t="s">
        <v>44</v>
      </c>
      <c r="O176" s="77"/>
      <c r="P176" s="187">
        <f>O176*H176</f>
        <v>0</v>
      </c>
      <c r="Q176" s="187">
        <v>0</v>
      </c>
      <c r="R176" s="187">
        <f>Q176*H176</f>
        <v>0</v>
      </c>
      <c r="S176" s="187">
        <v>0</v>
      </c>
      <c r="T176" s="188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89" t="s">
        <v>260</v>
      </c>
      <c r="AT176" s="189" t="s">
        <v>745</v>
      </c>
      <c r="AU176" s="189" t="s">
        <v>89</v>
      </c>
      <c r="AY176" s="19" t="s">
        <v>230</v>
      </c>
      <c r="BE176" s="190">
        <f>IF(N176="základní",J176,0)</f>
        <v>0</v>
      </c>
      <c r="BF176" s="190">
        <f>IF(N176="snížená",J176,0)</f>
        <v>0</v>
      </c>
      <c r="BG176" s="190">
        <f>IF(N176="zákl. přenesená",J176,0)</f>
        <v>0</v>
      </c>
      <c r="BH176" s="190">
        <f>IF(N176="sníž. přenesená",J176,0)</f>
        <v>0</v>
      </c>
      <c r="BI176" s="190">
        <f>IF(N176="nulová",J176,0)</f>
        <v>0</v>
      </c>
      <c r="BJ176" s="19" t="s">
        <v>87</v>
      </c>
      <c r="BK176" s="190">
        <f>ROUND(I176*H176,2)</f>
        <v>0</v>
      </c>
      <c r="BL176" s="19" t="s">
        <v>235</v>
      </c>
      <c r="BM176" s="189" t="s">
        <v>5121</v>
      </c>
    </row>
    <row r="177" s="2" customFormat="1">
      <c r="A177" s="38"/>
      <c r="B177" s="39"/>
      <c r="C177" s="38"/>
      <c r="D177" s="191" t="s">
        <v>237</v>
      </c>
      <c r="E177" s="38"/>
      <c r="F177" s="192" t="s">
        <v>5120</v>
      </c>
      <c r="G177" s="38"/>
      <c r="H177" s="38"/>
      <c r="I177" s="193"/>
      <c r="J177" s="38"/>
      <c r="K177" s="38"/>
      <c r="L177" s="39"/>
      <c r="M177" s="194"/>
      <c r="N177" s="195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237</v>
      </c>
      <c r="AU177" s="19" t="s">
        <v>89</v>
      </c>
    </row>
    <row r="178" s="2" customFormat="1" ht="16.5" customHeight="1">
      <c r="A178" s="38"/>
      <c r="B178" s="177"/>
      <c r="C178" s="236" t="s">
        <v>301</v>
      </c>
      <c r="D178" s="236" t="s">
        <v>745</v>
      </c>
      <c r="E178" s="237" t="s">
        <v>5122</v>
      </c>
      <c r="F178" s="238" t="s">
        <v>5123</v>
      </c>
      <c r="G178" s="239" t="s">
        <v>458</v>
      </c>
      <c r="H178" s="240">
        <v>28</v>
      </c>
      <c r="I178" s="241"/>
      <c r="J178" s="242">
        <f>ROUND(I178*H178,2)</f>
        <v>0</v>
      </c>
      <c r="K178" s="238" t="s">
        <v>1</v>
      </c>
      <c r="L178" s="243"/>
      <c r="M178" s="244" t="s">
        <v>1</v>
      </c>
      <c r="N178" s="245" t="s">
        <v>44</v>
      </c>
      <c r="O178" s="77"/>
      <c r="P178" s="187">
        <f>O178*H178</f>
        <v>0</v>
      </c>
      <c r="Q178" s="187">
        <v>0</v>
      </c>
      <c r="R178" s="187">
        <f>Q178*H178</f>
        <v>0</v>
      </c>
      <c r="S178" s="187">
        <v>0</v>
      </c>
      <c r="T178" s="18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89" t="s">
        <v>260</v>
      </c>
      <c r="AT178" s="189" t="s">
        <v>745</v>
      </c>
      <c r="AU178" s="189" t="s">
        <v>89</v>
      </c>
      <c r="AY178" s="19" t="s">
        <v>230</v>
      </c>
      <c r="BE178" s="190">
        <f>IF(N178="základní",J178,0)</f>
        <v>0</v>
      </c>
      <c r="BF178" s="190">
        <f>IF(N178="snížená",J178,0)</f>
        <v>0</v>
      </c>
      <c r="BG178" s="190">
        <f>IF(N178="zákl. přenesená",J178,0)</f>
        <v>0</v>
      </c>
      <c r="BH178" s="190">
        <f>IF(N178="sníž. přenesená",J178,0)</f>
        <v>0</v>
      </c>
      <c r="BI178" s="190">
        <f>IF(N178="nulová",J178,0)</f>
        <v>0</v>
      </c>
      <c r="BJ178" s="19" t="s">
        <v>87</v>
      </c>
      <c r="BK178" s="190">
        <f>ROUND(I178*H178,2)</f>
        <v>0</v>
      </c>
      <c r="BL178" s="19" t="s">
        <v>235</v>
      </c>
      <c r="BM178" s="189" t="s">
        <v>5124</v>
      </c>
    </row>
    <row r="179" s="2" customFormat="1">
      <c r="A179" s="38"/>
      <c r="B179" s="39"/>
      <c r="C179" s="38"/>
      <c r="D179" s="191" t="s">
        <v>237</v>
      </c>
      <c r="E179" s="38"/>
      <c r="F179" s="192" t="s">
        <v>5123</v>
      </c>
      <c r="G179" s="38"/>
      <c r="H179" s="38"/>
      <c r="I179" s="193"/>
      <c r="J179" s="38"/>
      <c r="K179" s="38"/>
      <c r="L179" s="39"/>
      <c r="M179" s="194"/>
      <c r="N179" s="195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237</v>
      </c>
      <c r="AU179" s="19" t="s">
        <v>89</v>
      </c>
    </row>
    <row r="180" s="2" customFormat="1" ht="16.5" customHeight="1">
      <c r="A180" s="38"/>
      <c r="B180" s="177"/>
      <c r="C180" s="236" t="s">
        <v>305</v>
      </c>
      <c r="D180" s="236" t="s">
        <v>745</v>
      </c>
      <c r="E180" s="237" t="s">
        <v>5125</v>
      </c>
      <c r="F180" s="238" t="s">
        <v>5126</v>
      </c>
      <c r="G180" s="239" t="s">
        <v>458</v>
      </c>
      <c r="H180" s="240">
        <v>28</v>
      </c>
      <c r="I180" s="241"/>
      <c r="J180" s="242">
        <f>ROUND(I180*H180,2)</f>
        <v>0</v>
      </c>
      <c r="K180" s="238" t="s">
        <v>1</v>
      </c>
      <c r="L180" s="243"/>
      <c r="M180" s="244" t="s">
        <v>1</v>
      </c>
      <c r="N180" s="245" t="s">
        <v>44</v>
      </c>
      <c r="O180" s="77"/>
      <c r="P180" s="187">
        <f>O180*H180</f>
        <v>0</v>
      </c>
      <c r="Q180" s="187">
        <v>0</v>
      </c>
      <c r="R180" s="187">
        <f>Q180*H180</f>
        <v>0</v>
      </c>
      <c r="S180" s="187">
        <v>0</v>
      </c>
      <c r="T180" s="188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89" t="s">
        <v>260</v>
      </c>
      <c r="AT180" s="189" t="s">
        <v>745</v>
      </c>
      <c r="AU180" s="189" t="s">
        <v>89</v>
      </c>
      <c r="AY180" s="19" t="s">
        <v>230</v>
      </c>
      <c r="BE180" s="190">
        <f>IF(N180="základní",J180,0)</f>
        <v>0</v>
      </c>
      <c r="BF180" s="190">
        <f>IF(N180="snížená",J180,0)</f>
        <v>0</v>
      </c>
      <c r="BG180" s="190">
        <f>IF(N180="zákl. přenesená",J180,0)</f>
        <v>0</v>
      </c>
      <c r="BH180" s="190">
        <f>IF(N180="sníž. přenesená",J180,0)</f>
        <v>0</v>
      </c>
      <c r="BI180" s="190">
        <f>IF(N180="nulová",J180,0)</f>
        <v>0</v>
      </c>
      <c r="BJ180" s="19" t="s">
        <v>87</v>
      </c>
      <c r="BK180" s="190">
        <f>ROUND(I180*H180,2)</f>
        <v>0</v>
      </c>
      <c r="BL180" s="19" t="s">
        <v>235</v>
      </c>
      <c r="BM180" s="189" t="s">
        <v>5127</v>
      </c>
    </row>
    <row r="181" s="2" customFormat="1" ht="16.5" customHeight="1">
      <c r="A181" s="38"/>
      <c r="B181" s="177"/>
      <c r="C181" s="178" t="s">
        <v>310</v>
      </c>
      <c r="D181" s="178" t="s">
        <v>231</v>
      </c>
      <c r="E181" s="179" t="s">
        <v>5128</v>
      </c>
      <c r="F181" s="180" t="s">
        <v>5129</v>
      </c>
      <c r="G181" s="181" t="s">
        <v>458</v>
      </c>
      <c r="H181" s="182">
        <v>936.60000000000002</v>
      </c>
      <c r="I181" s="183"/>
      <c r="J181" s="184">
        <f>ROUND(I181*H181,2)</f>
        <v>0</v>
      </c>
      <c r="K181" s="180" t="s">
        <v>515</v>
      </c>
      <c r="L181" s="39"/>
      <c r="M181" s="185" t="s">
        <v>1</v>
      </c>
      <c r="N181" s="186" t="s">
        <v>44</v>
      </c>
      <c r="O181" s="77"/>
      <c r="P181" s="187">
        <f>O181*H181</f>
        <v>0</v>
      </c>
      <c r="Q181" s="187">
        <v>0</v>
      </c>
      <c r="R181" s="187">
        <f>Q181*H181</f>
        <v>0</v>
      </c>
      <c r="S181" s="187">
        <v>0</v>
      </c>
      <c r="T181" s="18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89" t="s">
        <v>235</v>
      </c>
      <c r="AT181" s="189" t="s">
        <v>231</v>
      </c>
      <c r="AU181" s="189" t="s">
        <v>89</v>
      </c>
      <c r="AY181" s="19" t="s">
        <v>230</v>
      </c>
      <c r="BE181" s="190">
        <f>IF(N181="základní",J181,0)</f>
        <v>0</v>
      </c>
      <c r="BF181" s="190">
        <f>IF(N181="snížená",J181,0)</f>
        <v>0</v>
      </c>
      <c r="BG181" s="190">
        <f>IF(N181="zákl. přenesená",J181,0)</f>
        <v>0</v>
      </c>
      <c r="BH181" s="190">
        <f>IF(N181="sníž. přenesená",J181,0)</f>
        <v>0</v>
      </c>
      <c r="BI181" s="190">
        <f>IF(N181="nulová",J181,0)</f>
        <v>0</v>
      </c>
      <c r="BJ181" s="19" t="s">
        <v>87</v>
      </c>
      <c r="BK181" s="190">
        <f>ROUND(I181*H181,2)</f>
        <v>0</v>
      </c>
      <c r="BL181" s="19" t="s">
        <v>235</v>
      </c>
      <c r="BM181" s="189" t="s">
        <v>5130</v>
      </c>
    </row>
    <row r="182" s="2" customFormat="1">
      <c r="A182" s="38"/>
      <c r="B182" s="39"/>
      <c r="C182" s="38"/>
      <c r="D182" s="191" t="s">
        <v>237</v>
      </c>
      <c r="E182" s="38"/>
      <c r="F182" s="192" t="s">
        <v>5131</v>
      </c>
      <c r="G182" s="38"/>
      <c r="H182" s="38"/>
      <c r="I182" s="193"/>
      <c r="J182" s="38"/>
      <c r="K182" s="38"/>
      <c r="L182" s="39"/>
      <c r="M182" s="194"/>
      <c r="N182" s="195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237</v>
      </c>
      <c r="AU182" s="19" t="s">
        <v>89</v>
      </c>
    </row>
    <row r="183" s="2" customFormat="1">
      <c r="A183" s="38"/>
      <c r="B183" s="39"/>
      <c r="C183" s="38"/>
      <c r="D183" s="199" t="s">
        <v>397</v>
      </c>
      <c r="E183" s="38"/>
      <c r="F183" s="200" t="s">
        <v>5132</v>
      </c>
      <c r="G183" s="38"/>
      <c r="H183" s="38"/>
      <c r="I183" s="193"/>
      <c r="J183" s="38"/>
      <c r="K183" s="38"/>
      <c r="L183" s="39"/>
      <c r="M183" s="194"/>
      <c r="N183" s="195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397</v>
      </c>
      <c r="AU183" s="19" t="s">
        <v>89</v>
      </c>
    </row>
    <row r="184" s="2" customFormat="1" ht="16.5" customHeight="1">
      <c r="A184" s="38"/>
      <c r="B184" s="177"/>
      <c r="C184" s="236" t="s">
        <v>7</v>
      </c>
      <c r="D184" s="236" t="s">
        <v>745</v>
      </c>
      <c r="E184" s="237" t="s">
        <v>5133</v>
      </c>
      <c r="F184" s="238" t="s">
        <v>5134</v>
      </c>
      <c r="G184" s="239" t="s">
        <v>458</v>
      </c>
      <c r="H184" s="240">
        <v>936.60000000000002</v>
      </c>
      <c r="I184" s="241"/>
      <c r="J184" s="242">
        <f>ROUND(I184*H184,2)</f>
        <v>0</v>
      </c>
      <c r="K184" s="238" t="s">
        <v>515</v>
      </c>
      <c r="L184" s="243"/>
      <c r="M184" s="244" t="s">
        <v>1</v>
      </c>
      <c r="N184" s="245" t="s">
        <v>44</v>
      </c>
      <c r="O184" s="77"/>
      <c r="P184" s="187">
        <f>O184*H184</f>
        <v>0</v>
      </c>
      <c r="Q184" s="187">
        <v>0.01</v>
      </c>
      <c r="R184" s="187">
        <f>Q184*H184</f>
        <v>9.3659999999999997</v>
      </c>
      <c r="S184" s="187">
        <v>0</v>
      </c>
      <c r="T184" s="188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89" t="s">
        <v>260</v>
      </c>
      <c r="AT184" s="189" t="s">
        <v>745</v>
      </c>
      <c r="AU184" s="189" t="s">
        <v>89</v>
      </c>
      <c r="AY184" s="19" t="s">
        <v>230</v>
      </c>
      <c r="BE184" s="190">
        <f>IF(N184="základní",J184,0)</f>
        <v>0</v>
      </c>
      <c r="BF184" s="190">
        <f>IF(N184="snížená",J184,0)</f>
        <v>0</v>
      </c>
      <c r="BG184" s="190">
        <f>IF(N184="zákl. přenesená",J184,0)</f>
        <v>0</v>
      </c>
      <c r="BH184" s="190">
        <f>IF(N184="sníž. přenesená",J184,0)</f>
        <v>0</v>
      </c>
      <c r="BI184" s="190">
        <f>IF(N184="nulová",J184,0)</f>
        <v>0</v>
      </c>
      <c r="BJ184" s="19" t="s">
        <v>87</v>
      </c>
      <c r="BK184" s="190">
        <f>ROUND(I184*H184,2)</f>
        <v>0</v>
      </c>
      <c r="BL184" s="19" t="s">
        <v>235</v>
      </c>
      <c r="BM184" s="189" t="s">
        <v>5135</v>
      </c>
    </row>
    <row r="185" s="2" customFormat="1">
      <c r="A185" s="38"/>
      <c r="B185" s="39"/>
      <c r="C185" s="38"/>
      <c r="D185" s="191" t="s">
        <v>237</v>
      </c>
      <c r="E185" s="38"/>
      <c r="F185" s="192" t="s">
        <v>5134</v>
      </c>
      <c r="G185" s="38"/>
      <c r="H185" s="38"/>
      <c r="I185" s="193"/>
      <c r="J185" s="38"/>
      <c r="K185" s="38"/>
      <c r="L185" s="39"/>
      <c r="M185" s="194"/>
      <c r="N185" s="195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237</v>
      </c>
      <c r="AU185" s="19" t="s">
        <v>89</v>
      </c>
    </row>
    <row r="186" s="2" customFormat="1" ht="21.75" customHeight="1">
      <c r="A186" s="38"/>
      <c r="B186" s="177"/>
      <c r="C186" s="178" t="s">
        <v>317</v>
      </c>
      <c r="D186" s="178" t="s">
        <v>231</v>
      </c>
      <c r="E186" s="179" t="s">
        <v>5136</v>
      </c>
      <c r="F186" s="180" t="s">
        <v>5137</v>
      </c>
      <c r="G186" s="181" t="s">
        <v>458</v>
      </c>
      <c r="H186" s="182">
        <v>112</v>
      </c>
      <c r="I186" s="183"/>
      <c r="J186" s="184">
        <f>ROUND(I186*H186,2)</f>
        <v>0</v>
      </c>
      <c r="K186" s="180" t="s">
        <v>515</v>
      </c>
      <c r="L186" s="39"/>
      <c r="M186" s="185" t="s">
        <v>1</v>
      </c>
      <c r="N186" s="186" t="s">
        <v>44</v>
      </c>
      <c r="O186" s="77"/>
      <c r="P186" s="187">
        <f>O186*H186</f>
        <v>0</v>
      </c>
      <c r="Q186" s="187">
        <v>0</v>
      </c>
      <c r="R186" s="187">
        <f>Q186*H186</f>
        <v>0</v>
      </c>
      <c r="S186" s="187">
        <v>0</v>
      </c>
      <c r="T186" s="18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89" t="s">
        <v>235</v>
      </c>
      <c r="AT186" s="189" t="s">
        <v>231</v>
      </c>
      <c r="AU186" s="189" t="s">
        <v>89</v>
      </c>
      <c r="AY186" s="19" t="s">
        <v>230</v>
      </c>
      <c r="BE186" s="190">
        <f>IF(N186="základní",J186,0)</f>
        <v>0</v>
      </c>
      <c r="BF186" s="190">
        <f>IF(N186="snížená",J186,0)</f>
        <v>0</v>
      </c>
      <c r="BG186" s="190">
        <f>IF(N186="zákl. přenesená",J186,0)</f>
        <v>0</v>
      </c>
      <c r="BH186" s="190">
        <f>IF(N186="sníž. přenesená",J186,0)</f>
        <v>0</v>
      </c>
      <c r="BI186" s="190">
        <f>IF(N186="nulová",J186,0)</f>
        <v>0</v>
      </c>
      <c r="BJ186" s="19" t="s">
        <v>87</v>
      </c>
      <c r="BK186" s="190">
        <f>ROUND(I186*H186,2)</f>
        <v>0</v>
      </c>
      <c r="BL186" s="19" t="s">
        <v>235</v>
      </c>
      <c r="BM186" s="189" t="s">
        <v>5138</v>
      </c>
    </row>
    <row r="187" s="2" customFormat="1">
      <c r="A187" s="38"/>
      <c r="B187" s="39"/>
      <c r="C187" s="38"/>
      <c r="D187" s="191" t="s">
        <v>237</v>
      </c>
      <c r="E187" s="38"/>
      <c r="F187" s="192" t="s">
        <v>5139</v>
      </c>
      <c r="G187" s="38"/>
      <c r="H187" s="38"/>
      <c r="I187" s="193"/>
      <c r="J187" s="38"/>
      <c r="K187" s="38"/>
      <c r="L187" s="39"/>
      <c r="M187" s="194"/>
      <c r="N187" s="195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237</v>
      </c>
      <c r="AU187" s="19" t="s">
        <v>89</v>
      </c>
    </row>
    <row r="188" s="2" customFormat="1">
      <c r="A188" s="38"/>
      <c r="B188" s="39"/>
      <c r="C188" s="38"/>
      <c r="D188" s="199" t="s">
        <v>397</v>
      </c>
      <c r="E188" s="38"/>
      <c r="F188" s="200" t="s">
        <v>5140</v>
      </c>
      <c r="G188" s="38"/>
      <c r="H188" s="38"/>
      <c r="I188" s="193"/>
      <c r="J188" s="38"/>
      <c r="K188" s="38"/>
      <c r="L188" s="39"/>
      <c r="M188" s="194"/>
      <c r="N188" s="195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397</v>
      </c>
      <c r="AU188" s="19" t="s">
        <v>89</v>
      </c>
    </row>
    <row r="189" s="2" customFormat="1" ht="21.75" customHeight="1">
      <c r="A189" s="38"/>
      <c r="B189" s="177"/>
      <c r="C189" s="236" t="s">
        <v>321</v>
      </c>
      <c r="D189" s="236" t="s">
        <v>745</v>
      </c>
      <c r="E189" s="237" t="s">
        <v>5141</v>
      </c>
      <c r="F189" s="238" t="s">
        <v>5142</v>
      </c>
      <c r="G189" s="239" t="s">
        <v>5143</v>
      </c>
      <c r="H189" s="240">
        <v>112</v>
      </c>
      <c r="I189" s="241"/>
      <c r="J189" s="242">
        <f>ROUND(I189*H189,2)</f>
        <v>0</v>
      </c>
      <c r="K189" s="238" t="s">
        <v>515</v>
      </c>
      <c r="L189" s="243"/>
      <c r="M189" s="244" t="s">
        <v>1</v>
      </c>
      <c r="N189" s="245" t="s">
        <v>44</v>
      </c>
      <c r="O189" s="77"/>
      <c r="P189" s="187">
        <f>O189*H189</f>
        <v>0</v>
      </c>
      <c r="Q189" s="187">
        <v>0.0030000000000000001</v>
      </c>
      <c r="R189" s="187">
        <f>Q189*H189</f>
        <v>0.33600000000000002</v>
      </c>
      <c r="S189" s="187">
        <v>0</v>
      </c>
      <c r="T189" s="18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89" t="s">
        <v>260</v>
      </c>
      <c r="AT189" s="189" t="s">
        <v>745</v>
      </c>
      <c r="AU189" s="189" t="s">
        <v>89</v>
      </c>
      <c r="AY189" s="19" t="s">
        <v>230</v>
      </c>
      <c r="BE189" s="190">
        <f>IF(N189="základní",J189,0)</f>
        <v>0</v>
      </c>
      <c r="BF189" s="190">
        <f>IF(N189="snížená",J189,0)</f>
        <v>0</v>
      </c>
      <c r="BG189" s="190">
        <f>IF(N189="zákl. přenesená",J189,0)</f>
        <v>0</v>
      </c>
      <c r="BH189" s="190">
        <f>IF(N189="sníž. přenesená",J189,0)</f>
        <v>0</v>
      </c>
      <c r="BI189" s="190">
        <f>IF(N189="nulová",J189,0)</f>
        <v>0</v>
      </c>
      <c r="BJ189" s="19" t="s">
        <v>87</v>
      </c>
      <c r="BK189" s="190">
        <f>ROUND(I189*H189,2)</f>
        <v>0</v>
      </c>
      <c r="BL189" s="19" t="s">
        <v>235</v>
      </c>
      <c r="BM189" s="189" t="s">
        <v>5144</v>
      </c>
    </row>
    <row r="190" s="2" customFormat="1">
      <c r="A190" s="38"/>
      <c r="B190" s="39"/>
      <c r="C190" s="38"/>
      <c r="D190" s="191" t="s">
        <v>237</v>
      </c>
      <c r="E190" s="38"/>
      <c r="F190" s="192" t="s">
        <v>5142</v>
      </c>
      <c r="G190" s="38"/>
      <c r="H190" s="38"/>
      <c r="I190" s="193"/>
      <c r="J190" s="38"/>
      <c r="K190" s="38"/>
      <c r="L190" s="39"/>
      <c r="M190" s="194"/>
      <c r="N190" s="195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237</v>
      </c>
      <c r="AU190" s="19" t="s">
        <v>89</v>
      </c>
    </row>
    <row r="191" s="2" customFormat="1" ht="16.5" customHeight="1">
      <c r="A191" s="38"/>
      <c r="B191" s="177"/>
      <c r="C191" s="178" t="s">
        <v>325</v>
      </c>
      <c r="D191" s="178" t="s">
        <v>231</v>
      </c>
      <c r="E191" s="179" t="s">
        <v>5145</v>
      </c>
      <c r="F191" s="180" t="s">
        <v>5146</v>
      </c>
      <c r="G191" s="181" t="s">
        <v>458</v>
      </c>
      <c r="H191" s="182">
        <v>112</v>
      </c>
      <c r="I191" s="183"/>
      <c r="J191" s="184">
        <f>ROUND(I191*H191,2)</f>
        <v>0</v>
      </c>
      <c r="K191" s="180" t="s">
        <v>515</v>
      </c>
      <c r="L191" s="39"/>
      <c r="M191" s="185" t="s">
        <v>1</v>
      </c>
      <c r="N191" s="186" t="s">
        <v>44</v>
      </c>
      <c r="O191" s="77"/>
      <c r="P191" s="187">
        <f>O191*H191</f>
        <v>0</v>
      </c>
      <c r="Q191" s="187">
        <v>0</v>
      </c>
      <c r="R191" s="187">
        <f>Q191*H191</f>
        <v>0</v>
      </c>
      <c r="S191" s="187">
        <v>0</v>
      </c>
      <c r="T191" s="188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89" t="s">
        <v>235</v>
      </c>
      <c r="AT191" s="189" t="s">
        <v>231</v>
      </c>
      <c r="AU191" s="189" t="s">
        <v>89</v>
      </c>
      <c r="AY191" s="19" t="s">
        <v>230</v>
      </c>
      <c r="BE191" s="190">
        <f>IF(N191="základní",J191,0)</f>
        <v>0</v>
      </c>
      <c r="BF191" s="190">
        <f>IF(N191="snížená",J191,0)</f>
        <v>0</v>
      </c>
      <c r="BG191" s="190">
        <f>IF(N191="zákl. přenesená",J191,0)</f>
        <v>0</v>
      </c>
      <c r="BH191" s="190">
        <f>IF(N191="sníž. přenesená",J191,0)</f>
        <v>0</v>
      </c>
      <c r="BI191" s="190">
        <f>IF(N191="nulová",J191,0)</f>
        <v>0</v>
      </c>
      <c r="BJ191" s="19" t="s">
        <v>87</v>
      </c>
      <c r="BK191" s="190">
        <f>ROUND(I191*H191,2)</f>
        <v>0</v>
      </c>
      <c r="BL191" s="19" t="s">
        <v>235</v>
      </c>
      <c r="BM191" s="189" t="s">
        <v>5147</v>
      </c>
    </row>
    <row r="192" s="2" customFormat="1">
      <c r="A192" s="38"/>
      <c r="B192" s="39"/>
      <c r="C192" s="38"/>
      <c r="D192" s="191" t="s">
        <v>237</v>
      </c>
      <c r="E192" s="38"/>
      <c r="F192" s="192" t="s">
        <v>5148</v>
      </c>
      <c r="G192" s="38"/>
      <c r="H192" s="38"/>
      <c r="I192" s="193"/>
      <c r="J192" s="38"/>
      <c r="K192" s="38"/>
      <c r="L192" s="39"/>
      <c r="M192" s="194"/>
      <c r="N192" s="195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237</v>
      </c>
      <c r="AU192" s="19" t="s">
        <v>89</v>
      </c>
    </row>
    <row r="193" s="2" customFormat="1">
      <c r="A193" s="38"/>
      <c r="B193" s="39"/>
      <c r="C193" s="38"/>
      <c r="D193" s="199" t="s">
        <v>397</v>
      </c>
      <c r="E193" s="38"/>
      <c r="F193" s="200" t="s">
        <v>5149</v>
      </c>
      <c r="G193" s="38"/>
      <c r="H193" s="38"/>
      <c r="I193" s="193"/>
      <c r="J193" s="38"/>
      <c r="K193" s="38"/>
      <c r="L193" s="39"/>
      <c r="M193" s="194"/>
      <c r="N193" s="195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397</v>
      </c>
      <c r="AU193" s="19" t="s">
        <v>89</v>
      </c>
    </row>
    <row r="194" s="2" customFormat="1" ht="21.75" customHeight="1">
      <c r="A194" s="38"/>
      <c r="B194" s="177"/>
      <c r="C194" s="178" t="s">
        <v>329</v>
      </c>
      <c r="D194" s="178" t="s">
        <v>231</v>
      </c>
      <c r="E194" s="179" t="s">
        <v>5150</v>
      </c>
      <c r="F194" s="180" t="s">
        <v>5151</v>
      </c>
      <c r="G194" s="181" t="s">
        <v>514</v>
      </c>
      <c r="H194" s="182">
        <v>669</v>
      </c>
      <c r="I194" s="183"/>
      <c r="J194" s="184">
        <f>ROUND(I194*H194,2)</f>
        <v>0</v>
      </c>
      <c r="K194" s="180" t="s">
        <v>515</v>
      </c>
      <c r="L194" s="39"/>
      <c r="M194" s="185" t="s">
        <v>1</v>
      </c>
      <c r="N194" s="186" t="s">
        <v>44</v>
      </c>
      <c r="O194" s="77"/>
      <c r="P194" s="187">
        <f>O194*H194</f>
        <v>0</v>
      </c>
      <c r="Q194" s="187">
        <v>0</v>
      </c>
      <c r="R194" s="187">
        <f>Q194*H194</f>
        <v>0</v>
      </c>
      <c r="S194" s="187">
        <v>0</v>
      </c>
      <c r="T194" s="188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89" t="s">
        <v>235</v>
      </c>
      <c r="AT194" s="189" t="s">
        <v>231</v>
      </c>
      <c r="AU194" s="189" t="s">
        <v>89</v>
      </c>
      <c r="AY194" s="19" t="s">
        <v>230</v>
      </c>
      <c r="BE194" s="190">
        <f>IF(N194="základní",J194,0)</f>
        <v>0</v>
      </c>
      <c r="BF194" s="190">
        <f>IF(N194="snížená",J194,0)</f>
        <v>0</v>
      </c>
      <c r="BG194" s="190">
        <f>IF(N194="zákl. přenesená",J194,0)</f>
        <v>0</v>
      </c>
      <c r="BH194" s="190">
        <f>IF(N194="sníž. přenesená",J194,0)</f>
        <v>0</v>
      </c>
      <c r="BI194" s="190">
        <f>IF(N194="nulová",J194,0)</f>
        <v>0</v>
      </c>
      <c r="BJ194" s="19" t="s">
        <v>87</v>
      </c>
      <c r="BK194" s="190">
        <f>ROUND(I194*H194,2)</f>
        <v>0</v>
      </c>
      <c r="BL194" s="19" t="s">
        <v>235</v>
      </c>
      <c r="BM194" s="189" t="s">
        <v>5152</v>
      </c>
    </row>
    <row r="195" s="2" customFormat="1">
      <c r="A195" s="38"/>
      <c r="B195" s="39"/>
      <c r="C195" s="38"/>
      <c r="D195" s="191" t="s">
        <v>237</v>
      </c>
      <c r="E195" s="38"/>
      <c r="F195" s="192" t="s">
        <v>5153</v>
      </c>
      <c r="G195" s="38"/>
      <c r="H195" s="38"/>
      <c r="I195" s="193"/>
      <c r="J195" s="38"/>
      <c r="K195" s="38"/>
      <c r="L195" s="39"/>
      <c r="M195" s="194"/>
      <c r="N195" s="195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237</v>
      </c>
      <c r="AU195" s="19" t="s">
        <v>89</v>
      </c>
    </row>
    <row r="196" s="2" customFormat="1">
      <c r="A196" s="38"/>
      <c r="B196" s="39"/>
      <c r="C196" s="38"/>
      <c r="D196" s="199" t="s">
        <v>397</v>
      </c>
      <c r="E196" s="38"/>
      <c r="F196" s="200" t="s">
        <v>5154</v>
      </c>
      <c r="G196" s="38"/>
      <c r="H196" s="38"/>
      <c r="I196" s="193"/>
      <c r="J196" s="38"/>
      <c r="K196" s="38"/>
      <c r="L196" s="39"/>
      <c r="M196" s="194"/>
      <c r="N196" s="195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397</v>
      </c>
      <c r="AU196" s="19" t="s">
        <v>89</v>
      </c>
    </row>
    <row r="197" s="2" customFormat="1" ht="16.5" customHeight="1">
      <c r="A197" s="38"/>
      <c r="B197" s="177"/>
      <c r="C197" s="178" t="s">
        <v>332</v>
      </c>
      <c r="D197" s="178" t="s">
        <v>231</v>
      </c>
      <c r="E197" s="179" t="s">
        <v>5155</v>
      </c>
      <c r="F197" s="180" t="s">
        <v>5156</v>
      </c>
      <c r="G197" s="181" t="s">
        <v>514</v>
      </c>
      <c r="H197" s="182">
        <v>669</v>
      </c>
      <c r="I197" s="183"/>
      <c r="J197" s="184">
        <f>ROUND(I197*H197,2)</f>
        <v>0</v>
      </c>
      <c r="K197" s="180" t="s">
        <v>515</v>
      </c>
      <c r="L197" s="39"/>
      <c r="M197" s="185" t="s">
        <v>1</v>
      </c>
      <c r="N197" s="186" t="s">
        <v>44</v>
      </c>
      <c r="O197" s="77"/>
      <c r="P197" s="187">
        <f>O197*H197</f>
        <v>0</v>
      </c>
      <c r="Q197" s="187">
        <v>0</v>
      </c>
      <c r="R197" s="187">
        <f>Q197*H197</f>
        <v>0</v>
      </c>
      <c r="S197" s="187">
        <v>0</v>
      </c>
      <c r="T197" s="18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89" t="s">
        <v>235</v>
      </c>
      <c r="AT197" s="189" t="s">
        <v>231</v>
      </c>
      <c r="AU197" s="189" t="s">
        <v>89</v>
      </c>
      <c r="AY197" s="19" t="s">
        <v>230</v>
      </c>
      <c r="BE197" s="190">
        <f>IF(N197="základní",J197,0)</f>
        <v>0</v>
      </c>
      <c r="BF197" s="190">
        <f>IF(N197="snížená",J197,0)</f>
        <v>0</v>
      </c>
      <c r="BG197" s="190">
        <f>IF(N197="zákl. přenesená",J197,0)</f>
        <v>0</v>
      </c>
      <c r="BH197" s="190">
        <f>IF(N197="sníž. přenesená",J197,0)</f>
        <v>0</v>
      </c>
      <c r="BI197" s="190">
        <f>IF(N197="nulová",J197,0)</f>
        <v>0</v>
      </c>
      <c r="BJ197" s="19" t="s">
        <v>87</v>
      </c>
      <c r="BK197" s="190">
        <f>ROUND(I197*H197,2)</f>
        <v>0</v>
      </c>
      <c r="BL197" s="19" t="s">
        <v>235</v>
      </c>
      <c r="BM197" s="189" t="s">
        <v>5157</v>
      </c>
    </row>
    <row r="198" s="2" customFormat="1">
      <c r="A198" s="38"/>
      <c r="B198" s="39"/>
      <c r="C198" s="38"/>
      <c r="D198" s="191" t="s">
        <v>237</v>
      </c>
      <c r="E198" s="38"/>
      <c r="F198" s="192" t="s">
        <v>5158</v>
      </c>
      <c r="G198" s="38"/>
      <c r="H198" s="38"/>
      <c r="I198" s="193"/>
      <c r="J198" s="38"/>
      <c r="K198" s="38"/>
      <c r="L198" s="39"/>
      <c r="M198" s="194"/>
      <c r="N198" s="195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237</v>
      </c>
      <c r="AU198" s="19" t="s">
        <v>89</v>
      </c>
    </row>
    <row r="199" s="2" customFormat="1">
      <c r="A199" s="38"/>
      <c r="B199" s="39"/>
      <c r="C199" s="38"/>
      <c r="D199" s="199" t="s">
        <v>397</v>
      </c>
      <c r="E199" s="38"/>
      <c r="F199" s="200" t="s">
        <v>5159</v>
      </c>
      <c r="G199" s="38"/>
      <c r="H199" s="38"/>
      <c r="I199" s="193"/>
      <c r="J199" s="38"/>
      <c r="K199" s="38"/>
      <c r="L199" s="39"/>
      <c r="M199" s="194"/>
      <c r="N199" s="195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397</v>
      </c>
      <c r="AU199" s="19" t="s">
        <v>89</v>
      </c>
    </row>
    <row r="200" s="2" customFormat="1" ht="16.5" customHeight="1">
      <c r="A200" s="38"/>
      <c r="B200" s="177"/>
      <c r="C200" s="236" t="s">
        <v>336</v>
      </c>
      <c r="D200" s="236" t="s">
        <v>745</v>
      </c>
      <c r="E200" s="237" t="s">
        <v>5160</v>
      </c>
      <c r="F200" s="238" t="s">
        <v>5161</v>
      </c>
      <c r="G200" s="239" t="s">
        <v>578</v>
      </c>
      <c r="H200" s="240">
        <v>68.906999999999996</v>
      </c>
      <c r="I200" s="241"/>
      <c r="J200" s="242">
        <f>ROUND(I200*H200,2)</f>
        <v>0</v>
      </c>
      <c r="K200" s="238" t="s">
        <v>515</v>
      </c>
      <c r="L200" s="243"/>
      <c r="M200" s="244" t="s">
        <v>1</v>
      </c>
      <c r="N200" s="245" t="s">
        <v>44</v>
      </c>
      <c r="O200" s="77"/>
      <c r="P200" s="187">
        <f>O200*H200</f>
        <v>0</v>
      </c>
      <c r="Q200" s="187">
        <v>0.20000000000000001</v>
      </c>
      <c r="R200" s="187">
        <f>Q200*H200</f>
        <v>13.7814</v>
      </c>
      <c r="S200" s="187">
        <v>0</v>
      </c>
      <c r="T200" s="18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89" t="s">
        <v>260</v>
      </c>
      <c r="AT200" s="189" t="s">
        <v>745</v>
      </c>
      <c r="AU200" s="189" t="s">
        <v>89</v>
      </c>
      <c r="AY200" s="19" t="s">
        <v>230</v>
      </c>
      <c r="BE200" s="190">
        <f>IF(N200="základní",J200,0)</f>
        <v>0</v>
      </c>
      <c r="BF200" s="190">
        <f>IF(N200="snížená",J200,0)</f>
        <v>0</v>
      </c>
      <c r="BG200" s="190">
        <f>IF(N200="zákl. přenesená",J200,0)</f>
        <v>0</v>
      </c>
      <c r="BH200" s="190">
        <f>IF(N200="sníž. přenesená",J200,0)</f>
        <v>0</v>
      </c>
      <c r="BI200" s="190">
        <f>IF(N200="nulová",J200,0)</f>
        <v>0</v>
      </c>
      <c r="BJ200" s="19" t="s">
        <v>87</v>
      </c>
      <c r="BK200" s="190">
        <f>ROUND(I200*H200,2)</f>
        <v>0</v>
      </c>
      <c r="BL200" s="19" t="s">
        <v>235</v>
      </c>
      <c r="BM200" s="189" t="s">
        <v>5162</v>
      </c>
    </row>
    <row r="201" s="2" customFormat="1">
      <c r="A201" s="38"/>
      <c r="B201" s="39"/>
      <c r="C201" s="38"/>
      <c r="D201" s="191" t="s">
        <v>237</v>
      </c>
      <c r="E201" s="38"/>
      <c r="F201" s="192" t="s">
        <v>5161</v>
      </c>
      <c r="G201" s="38"/>
      <c r="H201" s="38"/>
      <c r="I201" s="193"/>
      <c r="J201" s="38"/>
      <c r="K201" s="38"/>
      <c r="L201" s="39"/>
      <c r="M201" s="194"/>
      <c r="N201" s="195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237</v>
      </c>
      <c r="AU201" s="19" t="s">
        <v>89</v>
      </c>
    </row>
    <row r="202" s="13" customFormat="1">
      <c r="A202" s="13"/>
      <c r="B202" s="205"/>
      <c r="C202" s="13"/>
      <c r="D202" s="191" t="s">
        <v>519</v>
      </c>
      <c r="E202" s="13"/>
      <c r="F202" s="207" t="s">
        <v>5163</v>
      </c>
      <c r="G202" s="13"/>
      <c r="H202" s="208">
        <v>68.906999999999996</v>
      </c>
      <c r="I202" s="209"/>
      <c r="J202" s="13"/>
      <c r="K202" s="13"/>
      <c r="L202" s="205"/>
      <c r="M202" s="210"/>
      <c r="N202" s="211"/>
      <c r="O202" s="211"/>
      <c r="P202" s="211"/>
      <c r="Q202" s="211"/>
      <c r="R202" s="211"/>
      <c r="S202" s="211"/>
      <c r="T202" s="21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06" t="s">
        <v>519</v>
      </c>
      <c r="AU202" s="206" t="s">
        <v>89</v>
      </c>
      <c r="AV202" s="13" t="s">
        <v>89</v>
      </c>
      <c r="AW202" s="13" t="s">
        <v>3</v>
      </c>
      <c r="AX202" s="13" t="s">
        <v>87</v>
      </c>
      <c r="AY202" s="206" t="s">
        <v>230</v>
      </c>
    </row>
    <row r="203" s="12" customFormat="1" ht="22.8" customHeight="1">
      <c r="A203" s="12"/>
      <c r="B203" s="166"/>
      <c r="C203" s="12"/>
      <c r="D203" s="167" t="s">
        <v>78</v>
      </c>
      <c r="E203" s="197" t="s">
        <v>89</v>
      </c>
      <c r="F203" s="197" t="s">
        <v>830</v>
      </c>
      <c r="G203" s="12"/>
      <c r="H203" s="12"/>
      <c r="I203" s="169"/>
      <c r="J203" s="198">
        <f>BK203</f>
        <v>0</v>
      </c>
      <c r="K203" s="12"/>
      <c r="L203" s="166"/>
      <c r="M203" s="171"/>
      <c r="N203" s="172"/>
      <c r="O203" s="172"/>
      <c r="P203" s="173">
        <f>SUM(P204:P207)</f>
        <v>0</v>
      </c>
      <c r="Q203" s="172"/>
      <c r="R203" s="173">
        <f>SUM(R204:R207)</f>
        <v>4.4869889999999994</v>
      </c>
      <c r="S203" s="172"/>
      <c r="T203" s="174">
        <f>SUM(T204:T207)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167" t="s">
        <v>87</v>
      </c>
      <c r="AT203" s="175" t="s">
        <v>78</v>
      </c>
      <c r="AU203" s="175" t="s">
        <v>87</v>
      </c>
      <c r="AY203" s="167" t="s">
        <v>230</v>
      </c>
      <c r="BK203" s="176">
        <f>SUM(BK204:BK207)</f>
        <v>0</v>
      </c>
    </row>
    <row r="204" s="2" customFormat="1" ht="16.5" customHeight="1">
      <c r="A204" s="38"/>
      <c r="B204" s="177"/>
      <c r="C204" s="178" t="s">
        <v>340</v>
      </c>
      <c r="D204" s="178" t="s">
        <v>231</v>
      </c>
      <c r="E204" s="179" t="s">
        <v>5164</v>
      </c>
      <c r="F204" s="180" t="s">
        <v>5165</v>
      </c>
      <c r="G204" s="181" t="s">
        <v>578</v>
      </c>
      <c r="H204" s="182">
        <v>1.95</v>
      </c>
      <c r="I204" s="183"/>
      <c r="J204" s="184">
        <f>ROUND(I204*H204,2)</f>
        <v>0</v>
      </c>
      <c r="K204" s="180" t="s">
        <v>515</v>
      </c>
      <c r="L204" s="39"/>
      <c r="M204" s="185" t="s">
        <v>1</v>
      </c>
      <c r="N204" s="186" t="s">
        <v>44</v>
      </c>
      <c r="O204" s="77"/>
      <c r="P204" s="187">
        <f>O204*H204</f>
        <v>0</v>
      </c>
      <c r="Q204" s="187">
        <v>2.3010199999999998</v>
      </c>
      <c r="R204" s="187">
        <f>Q204*H204</f>
        <v>4.4869889999999994</v>
      </c>
      <c r="S204" s="187">
        <v>0</v>
      </c>
      <c r="T204" s="188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89" t="s">
        <v>235</v>
      </c>
      <c r="AT204" s="189" t="s">
        <v>231</v>
      </c>
      <c r="AU204" s="189" t="s">
        <v>89</v>
      </c>
      <c r="AY204" s="19" t="s">
        <v>230</v>
      </c>
      <c r="BE204" s="190">
        <f>IF(N204="základní",J204,0)</f>
        <v>0</v>
      </c>
      <c r="BF204" s="190">
        <f>IF(N204="snížená",J204,0)</f>
        <v>0</v>
      </c>
      <c r="BG204" s="190">
        <f>IF(N204="zákl. přenesená",J204,0)</f>
        <v>0</v>
      </c>
      <c r="BH204" s="190">
        <f>IF(N204="sníž. přenesená",J204,0)</f>
        <v>0</v>
      </c>
      <c r="BI204" s="190">
        <f>IF(N204="nulová",J204,0)</f>
        <v>0</v>
      </c>
      <c r="BJ204" s="19" t="s">
        <v>87</v>
      </c>
      <c r="BK204" s="190">
        <f>ROUND(I204*H204,2)</f>
        <v>0</v>
      </c>
      <c r="BL204" s="19" t="s">
        <v>235</v>
      </c>
      <c r="BM204" s="189" t="s">
        <v>5166</v>
      </c>
    </row>
    <row r="205" s="2" customFormat="1">
      <c r="A205" s="38"/>
      <c r="B205" s="39"/>
      <c r="C205" s="38"/>
      <c r="D205" s="191" t="s">
        <v>237</v>
      </c>
      <c r="E205" s="38"/>
      <c r="F205" s="192" t="s">
        <v>5167</v>
      </c>
      <c r="G205" s="38"/>
      <c r="H205" s="38"/>
      <c r="I205" s="193"/>
      <c r="J205" s="38"/>
      <c r="K205" s="38"/>
      <c r="L205" s="39"/>
      <c r="M205" s="194"/>
      <c r="N205" s="195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237</v>
      </c>
      <c r="AU205" s="19" t="s">
        <v>89</v>
      </c>
    </row>
    <row r="206" s="2" customFormat="1">
      <c r="A206" s="38"/>
      <c r="B206" s="39"/>
      <c r="C206" s="38"/>
      <c r="D206" s="199" t="s">
        <v>397</v>
      </c>
      <c r="E206" s="38"/>
      <c r="F206" s="200" t="s">
        <v>5168</v>
      </c>
      <c r="G206" s="38"/>
      <c r="H206" s="38"/>
      <c r="I206" s="193"/>
      <c r="J206" s="38"/>
      <c r="K206" s="38"/>
      <c r="L206" s="39"/>
      <c r="M206" s="194"/>
      <c r="N206" s="195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397</v>
      </c>
      <c r="AU206" s="19" t="s">
        <v>89</v>
      </c>
    </row>
    <row r="207" s="13" customFormat="1">
      <c r="A207" s="13"/>
      <c r="B207" s="205"/>
      <c r="C207" s="13"/>
      <c r="D207" s="191" t="s">
        <v>519</v>
      </c>
      <c r="E207" s="206" t="s">
        <v>1</v>
      </c>
      <c r="F207" s="207" t="s">
        <v>5169</v>
      </c>
      <c r="G207" s="13"/>
      <c r="H207" s="208">
        <v>1.95</v>
      </c>
      <c r="I207" s="209"/>
      <c r="J207" s="13"/>
      <c r="K207" s="13"/>
      <c r="L207" s="205"/>
      <c r="M207" s="210"/>
      <c r="N207" s="211"/>
      <c r="O207" s="211"/>
      <c r="P207" s="211"/>
      <c r="Q207" s="211"/>
      <c r="R207" s="211"/>
      <c r="S207" s="211"/>
      <c r="T207" s="21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06" t="s">
        <v>519</v>
      </c>
      <c r="AU207" s="206" t="s">
        <v>89</v>
      </c>
      <c r="AV207" s="13" t="s">
        <v>89</v>
      </c>
      <c r="AW207" s="13" t="s">
        <v>35</v>
      </c>
      <c r="AX207" s="13" t="s">
        <v>87</v>
      </c>
      <c r="AY207" s="206" t="s">
        <v>230</v>
      </c>
    </row>
    <row r="208" s="12" customFormat="1" ht="22.8" customHeight="1">
      <c r="A208" s="12"/>
      <c r="B208" s="166"/>
      <c r="C208" s="12"/>
      <c r="D208" s="167" t="s">
        <v>78</v>
      </c>
      <c r="E208" s="197" t="s">
        <v>264</v>
      </c>
      <c r="F208" s="197" t="s">
        <v>1139</v>
      </c>
      <c r="G208" s="12"/>
      <c r="H208" s="12"/>
      <c r="I208" s="169"/>
      <c r="J208" s="198">
        <f>BK208</f>
        <v>0</v>
      </c>
      <c r="K208" s="12"/>
      <c r="L208" s="166"/>
      <c r="M208" s="171"/>
      <c r="N208" s="172"/>
      <c r="O208" s="172"/>
      <c r="P208" s="173">
        <f>SUM(P209:P215)</f>
        <v>0</v>
      </c>
      <c r="Q208" s="172"/>
      <c r="R208" s="173">
        <f>SUM(R209:R215)</f>
        <v>0.1152</v>
      </c>
      <c r="S208" s="172"/>
      <c r="T208" s="174">
        <f>SUM(T209:T215)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167" t="s">
        <v>87</v>
      </c>
      <c r="AT208" s="175" t="s">
        <v>78</v>
      </c>
      <c r="AU208" s="175" t="s">
        <v>87</v>
      </c>
      <c r="AY208" s="167" t="s">
        <v>230</v>
      </c>
      <c r="BK208" s="176">
        <f>SUM(BK209:BK215)</f>
        <v>0</v>
      </c>
    </row>
    <row r="209" s="2" customFormat="1" ht="16.5" customHeight="1">
      <c r="A209" s="38"/>
      <c r="B209" s="177"/>
      <c r="C209" s="178" t="s">
        <v>344</v>
      </c>
      <c r="D209" s="178" t="s">
        <v>231</v>
      </c>
      <c r="E209" s="179" t="s">
        <v>5170</v>
      </c>
      <c r="F209" s="180" t="s">
        <v>5171</v>
      </c>
      <c r="G209" s="181" t="s">
        <v>458</v>
      </c>
      <c r="H209" s="182">
        <v>2</v>
      </c>
      <c r="I209" s="183"/>
      <c r="J209" s="184">
        <f>ROUND(I209*H209,2)</f>
        <v>0</v>
      </c>
      <c r="K209" s="180" t="s">
        <v>515</v>
      </c>
      <c r="L209" s="39"/>
      <c r="M209" s="185" t="s">
        <v>1</v>
      </c>
      <c r="N209" s="186" t="s">
        <v>44</v>
      </c>
      <c r="O209" s="77"/>
      <c r="P209" s="187">
        <f>O209*H209</f>
        <v>0</v>
      </c>
      <c r="Q209" s="187">
        <v>0.001</v>
      </c>
      <c r="R209" s="187">
        <f>Q209*H209</f>
        <v>0.002</v>
      </c>
      <c r="S209" s="187">
        <v>0</v>
      </c>
      <c r="T209" s="188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89" t="s">
        <v>235</v>
      </c>
      <c r="AT209" s="189" t="s">
        <v>231</v>
      </c>
      <c r="AU209" s="189" t="s">
        <v>89</v>
      </c>
      <c r="AY209" s="19" t="s">
        <v>230</v>
      </c>
      <c r="BE209" s="190">
        <f>IF(N209="základní",J209,0)</f>
        <v>0</v>
      </c>
      <c r="BF209" s="190">
        <f>IF(N209="snížená",J209,0)</f>
        <v>0</v>
      </c>
      <c r="BG209" s="190">
        <f>IF(N209="zákl. přenesená",J209,0)</f>
        <v>0</v>
      </c>
      <c r="BH209" s="190">
        <f>IF(N209="sníž. přenesená",J209,0)</f>
        <v>0</v>
      </c>
      <c r="BI209" s="190">
        <f>IF(N209="nulová",J209,0)</f>
        <v>0</v>
      </c>
      <c r="BJ209" s="19" t="s">
        <v>87</v>
      </c>
      <c r="BK209" s="190">
        <f>ROUND(I209*H209,2)</f>
        <v>0</v>
      </c>
      <c r="BL209" s="19" t="s">
        <v>235</v>
      </c>
      <c r="BM209" s="189" t="s">
        <v>5172</v>
      </c>
    </row>
    <row r="210" s="2" customFormat="1">
      <c r="A210" s="38"/>
      <c r="B210" s="39"/>
      <c r="C210" s="38"/>
      <c r="D210" s="191" t="s">
        <v>237</v>
      </c>
      <c r="E210" s="38"/>
      <c r="F210" s="192" t="s">
        <v>5173</v>
      </c>
      <c r="G210" s="38"/>
      <c r="H210" s="38"/>
      <c r="I210" s="193"/>
      <c r="J210" s="38"/>
      <c r="K210" s="38"/>
      <c r="L210" s="39"/>
      <c r="M210" s="194"/>
      <c r="N210" s="195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237</v>
      </c>
      <c r="AU210" s="19" t="s">
        <v>89</v>
      </c>
    </row>
    <row r="211" s="2" customFormat="1">
      <c r="A211" s="38"/>
      <c r="B211" s="39"/>
      <c r="C211" s="38"/>
      <c r="D211" s="199" t="s">
        <v>397</v>
      </c>
      <c r="E211" s="38"/>
      <c r="F211" s="200" t="s">
        <v>5174</v>
      </c>
      <c r="G211" s="38"/>
      <c r="H211" s="38"/>
      <c r="I211" s="193"/>
      <c r="J211" s="38"/>
      <c r="K211" s="38"/>
      <c r="L211" s="39"/>
      <c r="M211" s="194"/>
      <c r="N211" s="195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397</v>
      </c>
      <c r="AU211" s="19" t="s">
        <v>89</v>
      </c>
    </row>
    <row r="212" s="2" customFormat="1" ht="16.5" customHeight="1">
      <c r="A212" s="38"/>
      <c r="B212" s="177"/>
      <c r="C212" s="236" t="s">
        <v>348</v>
      </c>
      <c r="D212" s="236" t="s">
        <v>745</v>
      </c>
      <c r="E212" s="237" t="s">
        <v>5175</v>
      </c>
      <c r="F212" s="238" t="s">
        <v>5176</v>
      </c>
      <c r="G212" s="239" t="s">
        <v>458</v>
      </c>
      <c r="H212" s="240">
        <v>2</v>
      </c>
      <c r="I212" s="241"/>
      <c r="J212" s="242">
        <f>ROUND(I212*H212,2)</f>
        <v>0</v>
      </c>
      <c r="K212" s="238" t="s">
        <v>515</v>
      </c>
      <c r="L212" s="243"/>
      <c r="M212" s="244" t="s">
        <v>1</v>
      </c>
      <c r="N212" s="245" t="s">
        <v>44</v>
      </c>
      <c r="O212" s="77"/>
      <c r="P212" s="187">
        <f>O212*H212</f>
        <v>0</v>
      </c>
      <c r="Q212" s="187">
        <v>0.056599999999999998</v>
      </c>
      <c r="R212" s="187">
        <f>Q212*H212</f>
        <v>0.1132</v>
      </c>
      <c r="S212" s="187">
        <v>0</v>
      </c>
      <c r="T212" s="188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89" t="s">
        <v>260</v>
      </c>
      <c r="AT212" s="189" t="s">
        <v>745</v>
      </c>
      <c r="AU212" s="189" t="s">
        <v>89</v>
      </c>
      <c r="AY212" s="19" t="s">
        <v>230</v>
      </c>
      <c r="BE212" s="190">
        <f>IF(N212="základní",J212,0)</f>
        <v>0</v>
      </c>
      <c r="BF212" s="190">
        <f>IF(N212="snížená",J212,0)</f>
        <v>0</v>
      </c>
      <c r="BG212" s="190">
        <f>IF(N212="zákl. přenesená",J212,0)</f>
        <v>0</v>
      </c>
      <c r="BH212" s="190">
        <f>IF(N212="sníž. přenesená",J212,0)</f>
        <v>0</v>
      </c>
      <c r="BI212" s="190">
        <f>IF(N212="nulová",J212,0)</f>
        <v>0</v>
      </c>
      <c r="BJ212" s="19" t="s">
        <v>87</v>
      </c>
      <c r="BK212" s="190">
        <f>ROUND(I212*H212,2)</f>
        <v>0</v>
      </c>
      <c r="BL212" s="19" t="s">
        <v>235</v>
      </c>
      <c r="BM212" s="189" t="s">
        <v>5177</v>
      </c>
    </row>
    <row r="213" s="2" customFormat="1">
      <c r="A213" s="38"/>
      <c r="B213" s="39"/>
      <c r="C213" s="38"/>
      <c r="D213" s="191" t="s">
        <v>237</v>
      </c>
      <c r="E213" s="38"/>
      <c r="F213" s="192" t="s">
        <v>5176</v>
      </c>
      <c r="G213" s="38"/>
      <c r="H213" s="38"/>
      <c r="I213" s="193"/>
      <c r="J213" s="38"/>
      <c r="K213" s="38"/>
      <c r="L213" s="39"/>
      <c r="M213" s="194"/>
      <c r="N213" s="195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237</v>
      </c>
      <c r="AU213" s="19" t="s">
        <v>89</v>
      </c>
    </row>
    <row r="214" s="2" customFormat="1" ht="16.5" customHeight="1">
      <c r="A214" s="38"/>
      <c r="B214" s="177"/>
      <c r="C214" s="178" t="s">
        <v>352</v>
      </c>
      <c r="D214" s="178" t="s">
        <v>231</v>
      </c>
      <c r="E214" s="179" t="s">
        <v>5178</v>
      </c>
      <c r="F214" s="180" t="s">
        <v>5179</v>
      </c>
      <c r="G214" s="181" t="s">
        <v>234</v>
      </c>
      <c r="H214" s="182">
        <v>1</v>
      </c>
      <c r="I214" s="183"/>
      <c r="J214" s="184">
        <f>ROUND(I214*H214,2)</f>
        <v>0</v>
      </c>
      <c r="K214" s="180" t="s">
        <v>1</v>
      </c>
      <c r="L214" s="39"/>
      <c r="M214" s="185" t="s">
        <v>1</v>
      </c>
      <c r="N214" s="186" t="s">
        <v>44</v>
      </c>
      <c r="O214" s="77"/>
      <c r="P214" s="187">
        <f>O214*H214</f>
        <v>0</v>
      </c>
      <c r="Q214" s="187">
        <v>0</v>
      </c>
      <c r="R214" s="187">
        <f>Q214*H214</f>
        <v>0</v>
      </c>
      <c r="S214" s="187">
        <v>0</v>
      </c>
      <c r="T214" s="188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89" t="s">
        <v>235</v>
      </c>
      <c r="AT214" s="189" t="s">
        <v>231</v>
      </c>
      <c r="AU214" s="189" t="s">
        <v>89</v>
      </c>
      <c r="AY214" s="19" t="s">
        <v>230</v>
      </c>
      <c r="BE214" s="190">
        <f>IF(N214="základní",J214,0)</f>
        <v>0</v>
      </c>
      <c r="BF214" s="190">
        <f>IF(N214="snížená",J214,0)</f>
        <v>0</v>
      </c>
      <c r="BG214" s="190">
        <f>IF(N214="zákl. přenesená",J214,0)</f>
        <v>0</v>
      </c>
      <c r="BH214" s="190">
        <f>IF(N214="sníž. přenesená",J214,0)</f>
        <v>0</v>
      </c>
      <c r="BI214" s="190">
        <f>IF(N214="nulová",J214,0)</f>
        <v>0</v>
      </c>
      <c r="BJ214" s="19" t="s">
        <v>87</v>
      </c>
      <c r="BK214" s="190">
        <f>ROUND(I214*H214,2)</f>
        <v>0</v>
      </c>
      <c r="BL214" s="19" t="s">
        <v>235</v>
      </c>
      <c r="BM214" s="189" t="s">
        <v>5180</v>
      </c>
    </row>
    <row r="215" s="2" customFormat="1">
      <c r="A215" s="38"/>
      <c r="B215" s="39"/>
      <c r="C215" s="38"/>
      <c r="D215" s="191" t="s">
        <v>237</v>
      </c>
      <c r="E215" s="38"/>
      <c r="F215" s="192" t="s">
        <v>5179</v>
      </c>
      <c r="G215" s="38"/>
      <c r="H215" s="38"/>
      <c r="I215" s="193"/>
      <c r="J215" s="38"/>
      <c r="K215" s="38"/>
      <c r="L215" s="39"/>
      <c r="M215" s="201"/>
      <c r="N215" s="202"/>
      <c r="O215" s="203"/>
      <c r="P215" s="203"/>
      <c r="Q215" s="203"/>
      <c r="R215" s="203"/>
      <c r="S215" s="203"/>
      <c r="T215" s="204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237</v>
      </c>
      <c r="AU215" s="19" t="s">
        <v>89</v>
      </c>
    </row>
    <row r="216" s="2" customFormat="1" ht="6.96" customHeight="1">
      <c r="A216" s="38"/>
      <c r="B216" s="60"/>
      <c r="C216" s="61"/>
      <c r="D216" s="61"/>
      <c r="E216" s="61"/>
      <c r="F216" s="61"/>
      <c r="G216" s="61"/>
      <c r="H216" s="61"/>
      <c r="I216" s="61"/>
      <c r="J216" s="61"/>
      <c r="K216" s="61"/>
      <c r="L216" s="39"/>
      <c r="M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</row>
  </sheetData>
  <autoFilter ref="C119:K215"/>
  <mergeCells count="9">
    <mergeCell ref="E7:H7"/>
    <mergeCell ref="E9:H9"/>
    <mergeCell ref="E18:H18"/>
    <mergeCell ref="E27:H27"/>
    <mergeCell ref="E85:H85"/>
    <mergeCell ref="E87:H87"/>
    <mergeCell ref="E110:H110"/>
    <mergeCell ref="E112:H112"/>
    <mergeCell ref="L2:V2"/>
  </mergeCells>
  <hyperlinks>
    <hyperlink ref="F125" r:id="rId1" display="https://podminky.urs.cz/item/CS_URS_2025_02/111211101"/>
    <hyperlink ref="F128" r:id="rId2" display="https://podminky.urs.cz/item/CS_URS_2025_02/112101101"/>
    <hyperlink ref="F131" r:id="rId3" display="https://podminky.urs.cz/item/CS_URS_2025_02/112251101"/>
    <hyperlink ref="F134" r:id="rId4" display="https://podminky.urs.cz/item/CS_URS_2025_02/122251102"/>
    <hyperlink ref="F138" r:id="rId5" display="https://podminky.urs.cz/item/CS_URS_2025_02/174151101"/>
    <hyperlink ref="F142" r:id="rId6" display="https://podminky.urs.cz/item/CS_URS_2025_02/183101113"/>
    <hyperlink ref="F146" r:id="rId7" display="https://podminky.urs.cz/item/CS_URS_2025_02/183101115"/>
    <hyperlink ref="F149" r:id="rId8" display="https://podminky.urs.cz/item/CS_URS_2025_02/183106614"/>
    <hyperlink ref="F156" r:id="rId9" display="https://podminky.urs.cz/item/CS_URS_2025_02/183117114"/>
    <hyperlink ref="F160" r:id="rId10" display="https://podminky.urs.cz/item/CS_URS_2025_01/183211211"/>
    <hyperlink ref="F163" r:id="rId11" display="https://podminky.urs.cz/item/CS_URS_2025_01/183211312"/>
    <hyperlink ref="F167" r:id="rId12" display="https://podminky.urs.cz/item/CS_URS_2025_02/183402121"/>
    <hyperlink ref="F170" r:id="rId13" display="https://podminky.urs.cz/item/CS_URS_2025_02/183403153"/>
    <hyperlink ref="F173" r:id="rId14" display="https://podminky.urs.cz/item/CS_URS_2025_02/184102116"/>
    <hyperlink ref="F183" r:id="rId15" display="https://podminky.urs.cz/item/CS_URS_2025_02/184102211"/>
    <hyperlink ref="F188" r:id="rId16" display="https://podminky.urs.cz/item/CS_URS_2025_02/184215311"/>
    <hyperlink ref="F193" r:id="rId17" display="https://podminky.urs.cz/item/CS_URS_2025_02/184215412"/>
    <hyperlink ref="F196" r:id="rId18" display="https://podminky.urs.cz/item/CS_URS_2025_02/184813511"/>
    <hyperlink ref="F199" r:id="rId19" display="https://podminky.urs.cz/item/CS_URS_2025_02/184911421"/>
    <hyperlink ref="F206" r:id="rId20" display="https://podminky.urs.cz/item/CS_URS_2025_02/273313511"/>
    <hyperlink ref="F211" r:id="rId21" display="https://podminky.urs.cz/item/CS_URS_2025_02/93612411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2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201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1374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1</v>
      </c>
      <c r="G11" s="38"/>
      <c r="H11" s="38"/>
      <c r="I11" s="32" t="s">
        <v>19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</v>
      </c>
      <c r="E12" s="38"/>
      <c r="F12" s="27" t="s">
        <v>21</v>
      </c>
      <c r="G12" s="38"/>
      <c r="H12" s="38"/>
      <c r="I12" s="32" t="s">
        <v>22</v>
      </c>
      <c r="J12" s="69" t="str">
        <f>'Rekapitulace stavby'!AN8</f>
        <v>10. 12. 2024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24</v>
      </c>
      <c r="E14" s="38"/>
      <c r="F14" s="38"/>
      <c r="G14" s="38"/>
      <c r="H14" s="38"/>
      <c r="I14" s="32" t="s">
        <v>25</v>
      </c>
      <c r="J14" s="27" t="s">
        <v>26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21</v>
      </c>
      <c r="F15" s="38"/>
      <c r="G15" s="38"/>
      <c r="H15" s="38"/>
      <c r="I15" s="32" t="s">
        <v>27</v>
      </c>
      <c r="J15" s="27" t="s">
        <v>28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29</v>
      </c>
      <c r="E17" s="38"/>
      <c r="F17" s="38"/>
      <c r="G17" s="38"/>
      <c r="H17" s="38"/>
      <c r="I17" s="32" t="s">
        <v>25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27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31</v>
      </c>
      <c r="E20" s="38"/>
      <c r="F20" s="38"/>
      <c r="G20" s="38"/>
      <c r="H20" s="38"/>
      <c r="I20" s="32" t="s">
        <v>25</v>
      </c>
      <c r="J20" s="27" t="s">
        <v>32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33</v>
      </c>
      <c r="F21" s="38"/>
      <c r="G21" s="38"/>
      <c r="H21" s="38"/>
      <c r="I21" s="32" t="s">
        <v>27</v>
      </c>
      <c r="J21" s="27" t="s">
        <v>34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25</v>
      </c>
      <c r="J23" s="27" t="s">
        <v>32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33</v>
      </c>
      <c r="F24" s="38"/>
      <c r="G24" s="38"/>
      <c r="H24" s="38"/>
      <c r="I24" s="32" t="s">
        <v>27</v>
      </c>
      <c r="J24" s="27" t="s">
        <v>34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30"/>
      <c r="B27" s="131"/>
      <c r="C27" s="130"/>
      <c r="D27" s="130"/>
      <c r="E27" s="36" t="s">
        <v>1</v>
      </c>
      <c r="F27" s="36"/>
      <c r="G27" s="36"/>
      <c r="H27" s="36"/>
      <c r="I27" s="130"/>
      <c r="J27" s="130"/>
      <c r="K27" s="130"/>
      <c r="L27" s="132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3" t="s">
        <v>39</v>
      </c>
      <c r="E30" s="38"/>
      <c r="F30" s="38"/>
      <c r="G30" s="38"/>
      <c r="H30" s="38"/>
      <c r="I30" s="38"/>
      <c r="J30" s="96">
        <f>ROUND(J126,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4" t="s">
        <v>43</v>
      </c>
      <c r="E33" s="32" t="s">
        <v>44</v>
      </c>
      <c r="F33" s="135">
        <f>ROUND((SUM(BE126:BE564)),  2)</f>
        <v>0</v>
      </c>
      <c r="G33" s="38"/>
      <c r="H33" s="38"/>
      <c r="I33" s="136">
        <v>0.20999999999999999</v>
      </c>
      <c r="J33" s="135">
        <f>ROUND(((SUM(BE126:BE564))*I33),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35">
        <f>ROUND((SUM(BF126:BF564)),  2)</f>
        <v>0</v>
      </c>
      <c r="G34" s="38"/>
      <c r="H34" s="38"/>
      <c r="I34" s="136">
        <v>0.12</v>
      </c>
      <c r="J34" s="135">
        <f>ROUND(((SUM(BF126:BF564))*I34),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35">
        <f>ROUND((SUM(BG126:BG564)),  2)</f>
        <v>0</v>
      </c>
      <c r="G35" s="38"/>
      <c r="H35" s="38"/>
      <c r="I35" s="136">
        <v>0.20999999999999999</v>
      </c>
      <c r="J35" s="135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35">
        <f>ROUND((SUM(BH126:BH564)),  2)</f>
        <v>0</v>
      </c>
      <c r="G36" s="38"/>
      <c r="H36" s="38"/>
      <c r="I36" s="136">
        <v>0.12</v>
      </c>
      <c r="J36" s="135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35">
        <f>ROUND((SUM(BI126:BI564)),  2)</f>
        <v>0</v>
      </c>
      <c r="G37" s="38"/>
      <c r="H37" s="38"/>
      <c r="I37" s="136">
        <v>0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7"/>
      <c r="D39" s="138" t="s">
        <v>49</v>
      </c>
      <c r="E39" s="81"/>
      <c r="F39" s="81"/>
      <c r="G39" s="139" t="s">
        <v>50</v>
      </c>
      <c r="H39" s="140" t="s">
        <v>51</v>
      </c>
      <c r="I39" s="81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201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102 - Komunikace - větev B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38"/>
      <c r="E89" s="38"/>
      <c r="F89" s="27" t="str">
        <f>F12</f>
        <v>Planá</v>
      </c>
      <c r="G89" s="38"/>
      <c r="H89" s="38"/>
      <c r="I89" s="32" t="s">
        <v>22</v>
      </c>
      <c r="J89" s="69" t="str">
        <f>IF(J12="","",J12)</f>
        <v>10. 12. 2024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38"/>
      <c r="E91" s="38"/>
      <c r="F91" s="27" t="str">
        <f>E15</f>
        <v>Planá</v>
      </c>
      <c r="G91" s="38"/>
      <c r="H91" s="38"/>
      <c r="I91" s="32" t="s">
        <v>31</v>
      </c>
      <c r="J91" s="36" t="str">
        <f>E21</f>
        <v>Laboro ateliér s.r.o.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29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Laboro ateliér s.r.o.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45" t="s">
        <v>204</v>
      </c>
      <c r="D94" s="137"/>
      <c r="E94" s="137"/>
      <c r="F94" s="137"/>
      <c r="G94" s="137"/>
      <c r="H94" s="137"/>
      <c r="I94" s="137"/>
      <c r="J94" s="146" t="s">
        <v>205</v>
      </c>
      <c r="K94" s="137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47" t="s">
        <v>206</v>
      </c>
      <c r="D96" s="38"/>
      <c r="E96" s="38"/>
      <c r="F96" s="38"/>
      <c r="G96" s="38"/>
      <c r="H96" s="38"/>
      <c r="I96" s="38"/>
      <c r="J96" s="96">
        <f>J126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207</v>
      </c>
    </row>
    <row r="97" s="9" customFormat="1" ht="24.96" customHeight="1">
      <c r="A97" s="9"/>
      <c r="B97" s="148"/>
      <c r="C97" s="9"/>
      <c r="D97" s="149" t="s">
        <v>499</v>
      </c>
      <c r="E97" s="150"/>
      <c r="F97" s="150"/>
      <c r="G97" s="150"/>
      <c r="H97" s="150"/>
      <c r="I97" s="150"/>
      <c r="J97" s="151">
        <f>J127</f>
        <v>0</v>
      </c>
      <c r="K97" s="9"/>
      <c r="L97" s="148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2"/>
      <c r="C98" s="10"/>
      <c r="D98" s="153" t="s">
        <v>500</v>
      </c>
      <c r="E98" s="154"/>
      <c r="F98" s="154"/>
      <c r="G98" s="154"/>
      <c r="H98" s="154"/>
      <c r="I98" s="154"/>
      <c r="J98" s="155">
        <f>J128</f>
        <v>0</v>
      </c>
      <c r="K98" s="10"/>
      <c r="L98" s="152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2"/>
      <c r="C99" s="10"/>
      <c r="D99" s="153" t="s">
        <v>501</v>
      </c>
      <c r="E99" s="154"/>
      <c r="F99" s="154"/>
      <c r="G99" s="154"/>
      <c r="H99" s="154"/>
      <c r="I99" s="154"/>
      <c r="J99" s="155">
        <f>J332</f>
        <v>0</v>
      </c>
      <c r="K99" s="10"/>
      <c r="L99" s="152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52"/>
      <c r="C100" s="10"/>
      <c r="D100" s="153" t="s">
        <v>502</v>
      </c>
      <c r="E100" s="154"/>
      <c r="F100" s="154"/>
      <c r="G100" s="154"/>
      <c r="H100" s="154"/>
      <c r="I100" s="154"/>
      <c r="J100" s="155">
        <f>J340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503</v>
      </c>
      <c r="E101" s="154"/>
      <c r="F101" s="154"/>
      <c r="G101" s="154"/>
      <c r="H101" s="154"/>
      <c r="I101" s="154"/>
      <c r="J101" s="155">
        <f>J351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504</v>
      </c>
      <c r="E102" s="154"/>
      <c r="F102" s="154"/>
      <c r="G102" s="154"/>
      <c r="H102" s="154"/>
      <c r="I102" s="154"/>
      <c r="J102" s="155">
        <f>J419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505</v>
      </c>
      <c r="E103" s="154"/>
      <c r="F103" s="154"/>
      <c r="G103" s="154"/>
      <c r="H103" s="154"/>
      <c r="I103" s="154"/>
      <c r="J103" s="155">
        <f>J424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2"/>
      <c r="C104" s="10"/>
      <c r="D104" s="153" t="s">
        <v>506</v>
      </c>
      <c r="E104" s="154"/>
      <c r="F104" s="154"/>
      <c r="G104" s="154"/>
      <c r="H104" s="154"/>
      <c r="I104" s="154"/>
      <c r="J104" s="155">
        <f>J482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2"/>
      <c r="C105" s="10"/>
      <c r="D105" s="153" t="s">
        <v>507</v>
      </c>
      <c r="E105" s="154"/>
      <c r="F105" s="154"/>
      <c r="G105" s="154"/>
      <c r="H105" s="154"/>
      <c r="I105" s="154"/>
      <c r="J105" s="155">
        <f>J531</f>
        <v>0</v>
      </c>
      <c r="K105" s="10"/>
      <c r="L105" s="152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2"/>
      <c r="C106" s="10"/>
      <c r="D106" s="153" t="s">
        <v>508</v>
      </c>
      <c r="E106" s="154"/>
      <c r="F106" s="154"/>
      <c r="G106" s="154"/>
      <c r="H106" s="154"/>
      <c r="I106" s="154"/>
      <c r="J106" s="155">
        <f>J561</f>
        <v>0</v>
      </c>
      <c r="K106" s="10"/>
      <c r="L106" s="152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215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29" t="str">
        <f>E7</f>
        <v>Veřejná prostranství v lokalitě Z15 v Plané - etapa 1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201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E9</f>
        <v>SO 102 - Komunikace - větev B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F12</f>
        <v>Planá</v>
      </c>
      <c r="G120" s="38"/>
      <c r="H120" s="38"/>
      <c r="I120" s="32" t="s">
        <v>22</v>
      </c>
      <c r="J120" s="69" t="str">
        <f>IF(J12="","",J12)</f>
        <v>10. 12. 2024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E15</f>
        <v>Planá</v>
      </c>
      <c r="G122" s="38"/>
      <c r="H122" s="38"/>
      <c r="I122" s="32" t="s">
        <v>31</v>
      </c>
      <c r="J122" s="36" t="str">
        <f>E21</f>
        <v>Laboro ateliér s.r.o.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29</v>
      </c>
      <c r="D123" s="38"/>
      <c r="E123" s="38"/>
      <c r="F123" s="27" t="str">
        <f>IF(E18="","",E18)</f>
        <v>Vyplň údaj</v>
      </c>
      <c r="G123" s="38"/>
      <c r="H123" s="38"/>
      <c r="I123" s="32" t="s">
        <v>36</v>
      </c>
      <c r="J123" s="36" t="str">
        <f>E24</f>
        <v>Laboro ateliér s.r.o.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6"/>
      <c r="B125" s="157"/>
      <c r="C125" s="158" t="s">
        <v>216</v>
      </c>
      <c r="D125" s="159" t="s">
        <v>64</v>
      </c>
      <c r="E125" s="159" t="s">
        <v>60</v>
      </c>
      <c r="F125" s="159" t="s">
        <v>61</v>
      </c>
      <c r="G125" s="159" t="s">
        <v>217</v>
      </c>
      <c r="H125" s="159" t="s">
        <v>218</v>
      </c>
      <c r="I125" s="159" t="s">
        <v>219</v>
      </c>
      <c r="J125" s="159" t="s">
        <v>205</v>
      </c>
      <c r="K125" s="160" t="s">
        <v>220</v>
      </c>
      <c r="L125" s="161"/>
      <c r="M125" s="86" t="s">
        <v>1</v>
      </c>
      <c r="N125" s="87" t="s">
        <v>43</v>
      </c>
      <c r="O125" s="87" t="s">
        <v>221</v>
      </c>
      <c r="P125" s="87" t="s">
        <v>222</v>
      </c>
      <c r="Q125" s="87" t="s">
        <v>223</v>
      </c>
      <c r="R125" s="87" t="s">
        <v>224</v>
      </c>
      <c r="S125" s="87" t="s">
        <v>225</v>
      </c>
      <c r="T125" s="88" t="s">
        <v>226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="2" customFormat="1" ht="22.8" customHeight="1">
      <c r="A126" s="38"/>
      <c r="B126" s="39"/>
      <c r="C126" s="93" t="s">
        <v>227</v>
      </c>
      <c r="D126" s="38"/>
      <c r="E126" s="38"/>
      <c r="F126" s="38"/>
      <c r="G126" s="38"/>
      <c r="H126" s="38"/>
      <c r="I126" s="38"/>
      <c r="J126" s="162">
        <f>BK126</f>
        <v>0</v>
      </c>
      <c r="K126" s="38"/>
      <c r="L126" s="39"/>
      <c r="M126" s="89"/>
      <c r="N126" s="73"/>
      <c r="O126" s="90"/>
      <c r="P126" s="163">
        <f>P127</f>
        <v>0</v>
      </c>
      <c r="Q126" s="90"/>
      <c r="R126" s="163">
        <f>R127</f>
        <v>79.021721479999997</v>
      </c>
      <c r="S126" s="90"/>
      <c r="T126" s="164">
        <f>T127</f>
        <v>4.9922500000000003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78</v>
      </c>
      <c r="AU126" s="19" t="s">
        <v>207</v>
      </c>
      <c r="BK126" s="165">
        <f>BK127</f>
        <v>0</v>
      </c>
    </row>
    <row r="127" s="12" customFormat="1" ht="25.92" customHeight="1">
      <c r="A127" s="12"/>
      <c r="B127" s="166"/>
      <c r="C127" s="12"/>
      <c r="D127" s="167" t="s">
        <v>78</v>
      </c>
      <c r="E127" s="168" t="s">
        <v>509</v>
      </c>
      <c r="F127" s="168" t="s">
        <v>510</v>
      </c>
      <c r="G127" s="12"/>
      <c r="H127" s="12"/>
      <c r="I127" s="169"/>
      <c r="J127" s="170">
        <f>BK127</f>
        <v>0</v>
      </c>
      <c r="K127" s="12"/>
      <c r="L127" s="166"/>
      <c r="M127" s="171"/>
      <c r="N127" s="172"/>
      <c r="O127" s="172"/>
      <c r="P127" s="173">
        <f>P128+P332+P340+P351+P419+P424+P482+P531+P561</f>
        <v>0</v>
      </c>
      <c r="Q127" s="172"/>
      <c r="R127" s="173">
        <f>R128+R332+R340+R351+R419+R424+R482+R531+R561</f>
        <v>79.021721479999997</v>
      </c>
      <c r="S127" s="172"/>
      <c r="T127" s="174">
        <f>T128+T332+T340+T351+T419+T424+T482+T531+T561</f>
        <v>4.9922500000000003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7" t="s">
        <v>87</v>
      </c>
      <c r="AT127" s="175" t="s">
        <v>78</v>
      </c>
      <c r="AU127" s="175" t="s">
        <v>79</v>
      </c>
      <c r="AY127" s="167" t="s">
        <v>230</v>
      </c>
      <c r="BK127" s="176">
        <f>BK128+BK332+BK340+BK351+BK419+BK424+BK482+BK531+BK561</f>
        <v>0</v>
      </c>
    </row>
    <row r="128" s="12" customFormat="1" ht="22.8" customHeight="1">
      <c r="A128" s="12"/>
      <c r="B128" s="166"/>
      <c r="C128" s="12"/>
      <c r="D128" s="167" t="s">
        <v>78</v>
      </c>
      <c r="E128" s="197" t="s">
        <v>87</v>
      </c>
      <c r="F128" s="197" t="s">
        <v>511</v>
      </c>
      <c r="G128" s="12"/>
      <c r="H128" s="12"/>
      <c r="I128" s="169"/>
      <c r="J128" s="198">
        <f>BK128</f>
        <v>0</v>
      </c>
      <c r="K128" s="12"/>
      <c r="L128" s="166"/>
      <c r="M128" s="171"/>
      <c r="N128" s="172"/>
      <c r="O128" s="172"/>
      <c r="P128" s="173">
        <f>SUM(P129:P331)</f>
        <v>0</v>
      </c>
      <c r="Q128" s="172"/>
      <c r="R128" s="173">
        <f>SUM(R129:R331)</f>
        <v>21.263687999999998</v>
      </c>
      <c r="S128" s="172"/>
      <c r="T128" s="174">
        <f>SUM(T129:T331)</f>
        <v>4.9922500000000003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87</v>
      </c>
      <c r="AT128" s="175" t="s">
        <v>78</v>
      </c>
      <c r="AU128" s="175" t="s">
        <v>87</v>
      </c>
      <c r="AY128" s="167" t="s">
        <v>230</v>
      </c>
      <c r="BK128" s="176">
        <f>SUM(BK129:BK331)</f>
        <v>0</v>
      </c>
    </row>
    <row r="129" s="2" customFormat="1" ht="24.15" customHeight="1">
      <c r="A129" s="38"/>
      <c r="B129" s="177"/>
      <c r="C129" s="178" t="s">
        <v>87</v>
      </c>
      <c r="D129" s="178" t="s">
        <v>231</v>
      </c>
      <c r="E129" s="179" t="s">
        <v>1375</v>
      </c>
      <c r="F129" s="180" t="s">
        <v>1376</v>
      </c>
      <c r="G129" s="181" t="s">
        <v>514</v>
      </c>
      <c r="H129" s="182">
        <v>35</v>
      </c>
      <c r="I129" s="183"/>
      <c r="J129" s="184">
        <f>ROUND(I129*H129,2)</f>
        <v>0</v>
      </c>
      <c r="K129" s="180" t="s">
        <v>515</v>
      </c>
      <c r="L129" s="39"/>
      <c r="M129" s="185" t="s">
        <v>1</v>
      </c>
      <c r="N129" s="186" t="s">
        <v>44</v>
      </c>
      <c r="O129" s="77"/>
      <c r="P129" s="187">
        <f>O129*H129</f>
        <v>0</v>
      </c>
      <c r="Q129" s="187">
        <v>0</v>
      </c>
      <c r="R129" s="187">
        <f>Q129*H129</f>
        <v>0</v>
      </c>
      <c r="S129" s="187">
        <v>0</v>
      </c>
      <c r="T129" s="18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9" t="s">
        <v>235</v>
      </c>
      <c r="AT129" s="189" t="s">
        <v>231</v>
      </c>
      <c r="AU129" s="189" t="s">
        <v>89</v>
      </c>
      <c r="AY129" s="19" t="s">
        <v>230</v>
      </c>
      <c r="BE129" s="190">
        <f>IF(N129="základní",J129,0)</f>
        <v>0</v>
      </c>
      <c r="BF129" s="190">
        <f>IF(N129="snížená",J129,0)</f>
        <v>0</v>
      </c>
      <c r="BG129" s="190">
        <f>IF(N129="zákl. přenesená",J129,0)</f>
        <v>0</v>
      </c>
      <c r="BH129" s="190">
        <f>IF(N129="sníž. přenesená",J129,0)</f>
        <v>0</v>
      </c>
      <c r="BI129" s="190">
        <f>IF(N129="nulová",J129,0)</f>
        <v>0</v>
      </c>
      <c r="BJ129" s="19" t="s">
        <v>87</v>
      </c>
      <c r="BK129" s="190">
        <f>ROUND(I129*H129,2)</f>
        <v>0</v>
      </c>
      <c r="BL129" s="19" t="s">
        <v>235</v>
      </c>
      <c r="BM129" s="189" t="s">
        <v>1377</v>
      </c>
    </row>
    <row r="130" s="2" customFormat="1">
      <c r="A130" s="38"/>
      <c r="B130" s="39"/>
      <c r="C130" s="38"/>
      <c r="D130" s="191" t="s">
        <v>237</v>
      </c>
      <c r="E130" s="38"/>
      <c r="F130" s="192" t="s">
        <v>1378</v>
      </c>
      <c r="G130" s="38"/>
      <c r="H130" s="38"/>
      <c r="I130" s="193"/>
      <c r="J130" s="38"/>
      <c r="K130" s="38"/>
      <c r="L130" s="39"/>
      <c r="M130" s="194"/>
      <c r="N130" s="195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237</v>
      </c>
      <c r="AU130" s="19" t="s">
        <v>89</v>
      </c>
    </row>
    <row r="131" s="2" customFormat="1">
      <c r="A131" s="38"/>
      <c r="B131" s="39"/>
      <c r="C131" s="38"/>
      <c r="D131" s="199" t="s">
        <v>397</v>
      </c>
      <c r="E131" s="38"/>
      <c r="F131" s="200" t="s">
        <v>1379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397</v>
      </c>
      <c r="AU131" s="19" t="s">
        <v>89</v>
      </c>
    </row>
    <row r="132" s="2" customFormat="1">
      <c r="A132" s="38"/>
      <c r="B132" s="39"/>
      <c r="C132" s="38"/>
      <c r="D132" s="191" t="s">
        <v>279</v>
      </c>
      <c r="E132" s="38"/>
      <c r="F132" s="196" t="s">
        <v>1127</v>
      </c>
      <c r="G132" s="38"/>
      <c r="H132" s="38"/>
      <c r="I132" s="193"/>
      <c r="J132" s="38"/>
      <c r="K132" s="38"/>
      <c r="L132" s="39"/>
      <c r="M132" s="194"/>
      <c r="N132" s="195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279</v>
      </c>
      <c r="AU132" s="19" t="s">
        <v>89</v>
      </c>
    </row>
    <row r="133" s="13" customFormat="1">
      <c r="A133" s="13"/>
      <c r="B133" s="205"/>
      <c r="C133" s="13"/>
      <c r="D133" s="191" t="s">
        <v>519</v>
      </c>
      <c r="E133" s="206" t="s">
        <v>1</v>
      </c>
      <c r="F133" s="207" t="s">
        <v>373</v>
      </c>
      <c r="G133" s="13"/>
      <c r="H133" s="208">
        <v>35</v>
      </c>
      <c r="I133" s="209"/>
      <c r="J133" s="13"/>
      <c r="K133" s="13"/>
      <c r="L133" s="205"/>
      <c r="M133" s="210"/>
      <c r="N133" s="211"/>
      <c r="O133" s="211"/>
      <c r="P133" s="211"/>
      <c r="Q133" s="211"/>
      <c r="R133" s="211"/>
      <c r="S133" s="211"/>
      <c r="T133" s="21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6" t="s">
        <v>519</v>
      </c>
      <c r="AU133" s="206" t="s">
        <v>89</v>
      </c>
      <c r="AV133" s="13" t="s">
        <v>89</v>
      </c>
      <c r="AW133" s="13" t="s">
        <v>35</v>
      </c>
      <c r="AX133" s="13" t="s">
        <v>87</v>
      </c>
      <c r="AY133" s="206" t="s">
        <v>230</v>
      </c>
    </row>
    <row r="134" s="2" customFormat="1" ht="16.5" customHeight="1">
      <c r="A134" s="38"/>
      <c r="B134" s="177"/>
      <c r="C134" s="178" t="s">
        <v>89</v>
      </c>
      <c r="D134" s="178" t="s">
        <v>231</v>
      </c>
      <c r="E134" s="179" t="s">
        <v>527</v>
      </c>
      <c r="F134" s="180" t="s">
        <v>528</v>
      </c>
      <c r="G134" s="181" t="s">
        <v>514</v>
      </c>
      <c r="H134" s="182">
        <v>8.5</v>
      </c>
      <c r="I134" s="183"/>
      <c r="J134" s="184">
        <f>ROUND(I134*H134,2)</f>
        <v>0</v>
      </c>
      <c r="K134" s="180" t="s">
        <v>515</v>
      </c>
      <c r="L134" s="39"/>
      <c r="M134" s="185" t="s">
        <v>1</v>
      </c>
      <c r="N134" s="186" t="s">
        <v>44</v>
      </c>
      <c r="O134" s="77"/>
      <c r="P134" s="187">
        <f>O134*H134</f>
        <v>0</v>
      </c>
      <c r="Q134" s="187">
        <v>1.0000000000000001E-05</v>
      </c>
      <c r="R134" s="187">
        <f>Q134*H134</f>
        <v>8.5000000000000006E-05</v>
      </c>
      <c r="S134" s="187">
        <v>0.091999999999999998</v>
      </c>
      <c r="T134" s="188">
        <f>S134*H134</f>
        <v>0.78200000000000003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89" t="s">
        <v>235</v>
      </c>
      <c r="AT134" s="189" t="s">
        <v>231</v>
      </c>
      <c r="AU134" s="189" t="s">
        <v>89</v>
      </c>
      <c r="AY134" s="19" t="s">
        <v>230</v>
      </c>
      <c r="BE134" s="190">
        <f>IF(N134="základní",J134,0)</f>
        <v>0</v>
      </c>
      <c r="BF134" s="190">
        <f>IF(N134="snížená",J134,0)</f>
        <v>0</v>
      </c>
      <c r="BG134" s="190">
        <f>IF(N134="zákl. přenesená",J134,0)</f>
        <v>0</v>
      </c>
      <c r="BH134" s="190">
        <f>IF(N134="sníž. přenesená",J134,0)</f>
        <v>0</v>
      </c>
      <c r="BI134" s="190">
        <f>IF(N134="nulová",J134,0)</f>
        <v>0</v>
      </c>
      <c r="BJ134" s="19" t="s">
        <v>87</v>
      </c>
      <c r="BK134" s="190">
        <f>ROUND(I134*H134,2)</f>
        <v>0</v>
      </c>
      <c r="BL134" s="19" t="s">
        <v>235</v>
      </c>
      <c r="BM134" s="189" t="s">
        <v>1380</v>
      </c>
    </row>
    <row r="135" s="2" customFormat="1">
      <c r="A135" s="38"/>
      <c r="B135" s="39"/>
      <c r="C135" s="38"/>
      <c r="D135" s="191" t="s">
        <v>237</v>
      </c>
      <c r="E135" s="38"/>
      <c r="F135" s="192" t="s">
        <v>530</v>
      </c>
      <c r="G135" s="38"/>
      <c r="H135" s="38"/>
      <c r="I135" s="193"/>
      <c r="J135" s="38"/>
      <c r="K135" s="38"/>
      <c r="L135" s="39"/>
      <c r="M135" s="194"/>
      <c r="N135" s="195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237</v>
      </c>
      <c r="AU135" s="19" t="s">
        <v>89</v>
      </c>
    </row>
    <row r="136" s="2" customFormat="1">
      <c r="A136" s="38"/>
      <c r="B136" s="39"/>
      <c r="C136" s="38"/>
      <c r="D136" s="199" t="s">
        <v>397</v>
      </c>
      <c r="E136" s="38"/>
      <c r="F136" s="200" t="s">
        <v>531</v>
      </c>
      <c r="G136" s="38"/>
      <c r="H136" s="38"/>
      <c r="I136" s="193"/>
      <c r="J136" s="38"/>
      <c r="K136" s="38"/>
      <c r="L136" s="39"/>
      <c r="M136" s="194"/>
      <c r="N136" s="195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397</v>
      </c>
      <c r="AU136" s="19" t="s">
        <v>89</v>
      </c>
    </row>
    <row r="137" s="13" customFormat="1">
      <c r="A137" s="13"/>
      <c r="B137" s="205"/>
      <c r="C137" s="13"/>
      <c r="D137" s="191" t="s">
        <v>519</v>
      </c>
      <c r="E137" s="206" t="s">
        <v>1</v>
      </c>
      <c r="F137" s="207" t="s">
        <v>1381</v>
      </c>
      <c r="G137" s="13"/>
      <c r="H137" s="208">
        <v>8.5</v>
      </c>
      <c r="I137" s="209"/>
      <c r="J137" s="13"/>
      <c r="K137" s="13"/>
      <c r="L137" s="205"/>
      <c r="M137" s="210"/>
      <c r="N137" s="211"/>
      <c r="O137" s="211"/>
      <c r="P137" s="211"/>
      <c r="Q137" s="211"/>
      <c r="R137" s="211"/>
      <c r="S137" s="211"/>
      <c r="T137" s="21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06" t="s">
        <v>519</v>
      </c>
      <c r="AU137" s="206" t="s">
        <v>89</v>
      </c>
      <c r="AV137" s="13" t="s">
        <v>89</v>
      </c>
      <c r="AW137" s="13" t="s">
        <v>35</v>
      </c>
      <c r="AX137" s="13" t="s">
        <v>87</v>
      </c>
      <c r="AY137" s="206" t="s">
        <v>230</v>
      </c>
    </row>
    <row r="138" s="2" customFormat="1" ht="16.5" customHeight="1">
      <c r="A138" s="38"/>
      <c r="B138" s="177"/>
      <c r="C138" s="178" t="s">
        <v>241</v>
      </c>
      <c r="D138" s="178" t="s">
        <v>231</v>
      </c>
      <c r="E138" s="179" t="s">
        <v>535</v>
      </c>
      <c r="F138" s="180" t="s">
        <v>536</v>
      </c>
      <c r="G138" s="181" t="s">
        <v>514</v>
      </c>
      <c r="H138" s="182">
        <v>4.25</v>
      </c>
      <c r="I138" s="183"/>
      <c r="J138" s="184">
        <f>ROUND(I138*H138,2)</f>
        <v>0</v>
      </c>
      <c r="K138" s="180" t="s">
        <v>515</v>
      </c>
      <c r="L138" s="39"/>
      <c r="M138" s="185" t="s">
        <v>1</v>
      </c>
      <c r="N138" s="186" t="s">
        <v>44</v>
      </c>
      <c r="O138" s="77"/>
      <c r="P138" s="187">
        <f>O138*H138</f>
        <v>0</v>
      </c>
      <c r="Q138" s="187">
        <v>2.0000000000000002E-05</v>
      </c>
      <c r="R138" s="187">
        <f>Q138*H138</f>
        <v>8.5000000000000006E-05</v>
      </c>
      <c r="S138" s="187">
        <v>0.161</v>
      </c>
      <c r="T138" s="188">
        <f>S138*H138</f>
        <v>0.68425000000000002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89" t="s">
        <v>235</v>
      </c>
      <c r="AT138" s="189" t="s">
        <v>231</v>
      </c>
      <c r="AU138" s="189" t="s">
        <v>89</v>
      </c>
      <c r="AY138" s="19" t="s">
        <v>230</v>
      </c>
      <c r="BE138" s="190">
        <f>IF(N138="základní",J138,0)</f>
        <v>0</v>
      </c>
      <c r="BF138" s="190">
        <f>IF(N138="snížená",J138,0)</f>
        <v>0</v>
      </c>
      <c r="BG138" s="190">
        <f>IF(N138="zákl. přenesená",J138,0)</f>
        <v>0</v>
      </c>
      <c r="BH138" s="190">
        <f>IF(N138="sníž. přenesená",J138,0)</f>
        <v>0</v>
      </c>
      <c r="BI138" s="190">
        <f>IF(N138="nulová",J138,0)</f>
        <v>0</v>
      </c>
      <c r="BJ138" s="19" t="s">
        <v>87</v>
      </c>
      <c r="BK138" s="190">
        <f>ROUND(I138*H138,2)</f>
        <v>0</v>
      </c>
      <c r="BL138" s="19" t="s">
        <v>235</v>
      </c>
      <c r="BM138" s="189" t="s">
        <v>1382</v>
      </c>
    </row>
    <row r="139" s="2" customFormat="1">
      <c r="A139" s="38"/>
      <c r="B139" s="39"/>
      <c r="C139" s="38"/>
      <c r="D139" s="191" t="s">
        <v>237</v>
      </c>
      <c r="E139" s="38"/>
      <c r="F139" s="192" t="s">
        <v>538</v>
      </c>
      <c r="G139" s="38"/>
      <c r="H139" s="38"/>
      <c r="I139" s="193"/>
      <c r="J139" s="38"/>
      <c r="K139" s="38"/>
      <c r="L139" s="39"/>
      <c r="M139" s="194"/>
      <c r="N139" s="195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237</v>
      </c>
      <c r="AU139" s="19" t="s">
        <v>89</v>
      </c>
    </row>
    <row r="140" s="2" customFormat="1">
      <c r="A140" s="38"/>
      <c r="B140" s="39"/>
      <c r="C140" s="38"/>
      <c r="D140" s="199" t="s">
        <v>397</v>
      </c>
      <c r="E140" s="38"/>
      <c r="F140" s="200" t="s">
        <v>539</v>
      </c>
      <c r="G140" s="38"/>
      <c r="H140" s="38"/>
      <c r="I140" s="193"/>
      <c r="J140" s="38"/>
      <c r="K140" s="38"/>
      <c r="L140" s="39"/>
      <c r="M140" s="194"/>
      <c r="N140" s="195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397</v>
      </c>
      <c r="AU140" s="19" t="s">
        <v>89</v>
      </c>
    </row>
    <row r="141" s="13" customFormat="1">
      <c r="A141" s="13"/>
      <c r="B141" s="205"/>
      <c r="C141" s="13"/>
      <c r="D141" s="191" t="s">
        <v>519</v>
      </c>
      <c r="E141" s="206" t="s">
        <v>1</v>
      </c>
      <c r="F141" s="207" t="s">
        <v>1383</v>
      </c>
      <c r="G141" s="13"/>
      <c r="H141" s="208">
        <v>4.25</v>
      </c>
      <c r="I141" s="209"/>
      <c r="J141" s="13"/>
      <c r="K141" s="13"/>
      <c r="L141" s="205"/>
      <c r="M141" s="210"/>
      <c r="N141" s="211"/>
      <c r="O141" s="211"/>
      <c r="P141" s="211"/>
      <c r="Q141" s="211"/>
      <c r="R141" s="211"/>
      <c r="S141" s="211"/>
      <c r="T141" s="21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6" t="s">
        <v>519</v>
      </c>
      <c r="AU141" s="206" t="s">
        <v>89</v>
      </c>
      <c r="AV141" s="13" t="s">
        <v>89</v>
      </c>
      <c r="AW141" s="13" t="s">
        <v>35</v>
      </c>
      <c r="AX141" s="13" t="s">
        <v>87</v>
      </c>
      <c r="AY141" s="206" t="s">
        <v>230</v>
      </c>
    </row>
    <row r="142" s="2" customFormat="1" ht="16.5" customHeight="1">
      <c r="A142" s="38"/>
      <c r="B142" s="177"/>
      <c r="C142" s="178" t="s">
        <v>235</v>
      </c>
      <c r="D142" s="178" t="s">
        <v>231</v>
      </c>
      <c r="E142" s="179" t="s">
        <v>541</v>
      </c>
      <c r="F142" s="180" t="s">
        <v>542</v>
      </c>
      <c r="G142" s="181" t="s">
        <v>543</v>
      </c>
      <c r="H142" s="182">
        <v>17.199999999999999</v>
      </c>
      <c r="I142" s="183"/>
      <c r="J142" s="184">
        <f>ROUND(I142*H142,2)</f>
        <v>0</v>
      </c>
      <c r="K142" s="180" t="s">
        <v>515</v>
      </c>
      <c r="L142" s="39"/>
      <c r="M142" s="185" t="s">
        <v>1</v>
      </c>
      <c r="N142" s="186" t="s">
        <v>44</v>
      </c>
      <c r="O142" s="77"/>
      <c r="P142" s="187">
        <f>O142*H142</f>
        <v>0</v>
      </c>
      <c r="Q142" s="187">
        <v>0</v>
      </c>
      <c r="R142" s="187">
        <f>Q142*H142</f>
        <v>0</v>
      </c>
      <c r="S142" s="187">
        <v>0.20499999999999999</v>
      </c>
      <c r="T142" s="188">
        <f>S142*H142</f>
        <v>3.5259999999999998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89" t="s">
        <v>235</v>
      </c>
      <c r="AT142" s="189" t="s">
        <v>231</v>
      </c>
      <c r="AU142" s="189" t="s">
        <v>89</v>
      </c>
      <c r="AY142" s="19" t="s">
        <v>230</v>
      </c>
      <c r="BE142" s="190">
        <f>IF(N142="základní",J142,0)</f>
        <v>0</v>
      </c>
      <c r="BF142" s="190">
        <f>IF(N142="snížená",J142,0)</f>
        <v>0</v>
      </c>
      <c r="BG142" s="190">
        <f>IF(N142="zákl. přenesená",J142,0)</f>
        <v>0</v>
      </c>
      <c r="BH142" s="190">
        <f>IF(N142="sníž. přenesená",J142,0)</f>
        <v>0</v>
      </c>
      <c r="BI142" s="190">
        <f>IF(N142="nulová",J142,0)</f>
        <v>0</v>
      </c>
      <c r="BJ142" s="19" t="s">
        <v>87</v>
      </c>
      <c r="BK142" s="190">
        <f>ROUND(I142*H142,2)</f>
        <v>0</v>
      </c>
      <c r="BL142" s="19" t="s">
        <v>235</v>
      </c>
      <c r="BM142" s="189" t="s">
        <v>1384</v>
      </c>
    </row>
    <row r="143" s="2" customFormat="1">
      <c r="A143" s="38"/>
      <c r="B143" s="39"/>
      <c r="C143" s="38"/>
      <c r="D143" s="191" t="s">
        <v>237</v>
      </c>
      <c r="E143" s="38"/>
      <c r="F143" s="192" t="s">
        <v>545</v>
      </c>
      <c r="G143" s="38"/>
      <c r="H143" s="38"/>
      <c r="I143" s="193"/>
      <c r="J143" s="38"/>
      <c r="K143" s="38"/>
      <c r="L143" s="39"/>
      <c r="M143" s="194"/>
      <c r="N143" s="195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237</v>
      </c>
      <c r="AU143" s="19" t="s">
        <v>89</v>
      </c>
    </row>
    <row r="144" s="2" customFormat="1">
      <c r="A144" s="38"/>
      <c r="B144" s="39"/>
      <c r="C144" s="38"/>
      <c r="D144" s="199" t="s">
        <v>397</v>
      </c>
      <c r="E144" s="38"/>
      <c r="F144" s="200" t="s">
        <v>546</v>
      </c>
      <c r="G144" s="38"/>
      <c r="H144" s="38"/>
      <c r="I144" s="193"/>
      <c r="J144" s="38"/>
      <c r="K144" s="38"/>
      <c r="L144" s="39"/>
      <c r="M144" s="194"/>
      <c r="N144" s="195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397</v>
      </c>
      <c r="AU144" s="19" t="s">
        <v>89</v>
      </c>
    </row>
    <row r="145" s="13" customFormat="1">
      <c r="A145" s="13"/>
      <c r="B145" s="205"/>
      <c r="C145" s="13"/>
      <c r="D145" s="191" t="s">
        <v>519</v>
      </c>
      <c r="E145" s="206" t="s">
        <v>1</v>
      </c>
      <c r="F145" s="207" t="s">
        <v>1385</v>
      </c>
      <c r="G145" s="13"/>
      <c r="H145" s="208">
        <v>8.6999999999999993</v>
      </c>
      <c r="I145" s="209"/>
      <c r="J145" s="13"/>
      <c r="K145" s="13"/>
      <c r="L145" s="205"/>
      <c r="M145" s="210"/>
      <c r="N145" s="211"/>
      <c r="O145" s="211"/>
      <c r="P145" s="211"/>
      <c r="Q145" s="211"/>
      <c r="R145" s="211"/>
      <c r="S145" s="211"/>
      <c r="T145" s="21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06" t="s">
        <v>519</v>
      </c>
      <c r="AU145" s="206" t="s">
        <v>89</v>
      </c>
      <c r="AV145" s="13" t="s">
        <v>89</v>
      </c>
      <c r="AW145" s="13" t="s">
        <v>35</v>
      </c>
      <c r="AX145" s="13" t="s">
        <v>79</v>
      </c>
      <c r="AY145" s="206" t="s">
        <v>230</v>
      </c>
    </row>
    <row r="146" s="13" customFormat="1">
      <c r="A146" s="13"/>
      <c r="B146" s="205"/>
      <c r="C146" s="13"/>
      <c r="D146" s="191" t="s">
        <v>519</v>
      </c>
      <c r="E146" s="206" t="s">
        <v>1</v>
      </c>
      <c r="F146" s="207" t="s">
        <v>1386</v>
      </c>
      <c r="G146" s="13"/>
      <c r="H146" s="208">
        <v>8.5</v>
      </c>
      <c r="I146" s="209"/>
      <c r="J146" s="13"/>
      <c r="K146" s="13"/>
      <c r="L146" s="205"/>
      <c r="M146" s="210"/>
      <c r="N146" s="211"/>
      <c r="O146" s="211"/>
      <c r="P146" s="211"/>
      <c r="Q146" s="211"/>
      <c r="R146" s="211"/>
      <c r="S146" s="211"/>
      <c r="T146" s="21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06" t="s">
        <v>519</v>
      </c>
      <c r="AU146" s="206" t="s">
        <v>89</v>
      </c>
      <c r="AV146" s="13" t="s">
        <v>89</v>
      </c>
      <c r="AW146" s="13" t="s">
        <v>35</v>
      </c>
      <c r="AX146" s="13" t="s">
        <v>79</v>
      </c>
      <c r="AY146" s="206" t="s">
        <v>230</v>
      </c>
    </row>
    <row r="147" s="14" customFormat="1">
      <c r="A147" s="14"/>
      <c r="B147" s="213"/>
      <c r="C147" s="14"/>
      <c r="D147" s="191" t="s">
        <v>519</v>
      </c>
      <c r="E147" s="214" t="s">
        <v>1</v>
      </c>
      <c r="F147" s="215" t="s">
        <v>534</v>
      </c>
      <c r="G147" s="14"/>
      <c r="H147" s="216">
        <v>17.199999999999999</v>
      </c>
      <c r="I147" s="217"/>
      <c r="J147" s="14"/>
      <c r="K147" s="14"/>
      <c r="L147" s="213"/>
      <c r="M147" s="218"/>
      <c r="N147" s="219"/>
      <c r="O147" s="219"/>
      <c r="P147" s="219"/>
      <c r="Q147" s="219"/>
      <c r="R147" s="219"/>
      <c r="S147" s="219"/>
      <c r="T147" s="220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14" t="s">
        <v>519</v>
      </c>
      <c r="AU147" s="214" t="s">
        <v>89</v>
      </c>
      <c r="AV147" s="14" t="s">
        <v>235</v>
      </c>
      <c r="AW147" s="14" t="s">
        <v>35</v>
      </c>
      <c r="AX147" s="14" t="s">
        <v>87</v>
      </c>
      <c r="AY147" s="214" t="s">
        <v>230</v>
      </c>
    </row>
    <row r="148" s="2" customFormat="1" ht="16.5" customHeight="1">
      <c r="A148" s="38"/>
      <c r="B148" s="177"/>
      <c r="C148" s="178" t="s">
        <v>248</v>
      </c>
      <c r="D148" s="178" t="s">
        <v>231</v>
      </c>
      <c r="E148" s="179" t="s">
        <v>554</v>
      </c>
      <c r="F148" s="180" t="s">
        <v>555</v>
      </c>
      <c r="G148" s="181" t="s">
        <v>514</v>
      </c>
      <c r="H148" s="182">
        <v>514.79999999999995</v>
      </c>
      <c r="I148" s="183"/>
      <c r="J148" s="184">
        <f>ROUND(I148*H148,2)</f>
        <v>0</v>
      </c>
      <c r="K148" s="180" t="s">
        <v>515</v>
      </c>
      <c r="L148" s="39"/>
      <c r="M148" s="185" t="s">
        <v>1</v>
      </c>
      <c r="N148" s="186" t="s">
        <v>44</v>
      </c>
      <c r="O148" s="77"/>
      <c r="P148" s="187">
        <f>O148*H148</f>
        <v>0</v>
      </c>
      <c r="Q148" s="187">
        <v>0</v>
      </c>
      <c r="R148" s="187">
        <f>Q148*H148</f>
        <v>0</v>
      </c>
      <c r="S148" s="187">
        <v>0</v>
      </c>
      <c r="T148" s="18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89" t="s">
        <v>235</v>
      </c>
      <c r="AT148" s="189" t="s">
        <v>231</v>
      </c>
      <c r="AU148" s="189" t="s">
        <v>89</v>
      </c>
      <c r="AY148" s="19" t="s">
        <v>230</v>
      </c>
      <c r="BE148" s="190">
        <f>IF(N148="základní",J148,0)</f>
        <v>0</v>
      </c>
      <c r="BF148" s="190">
        <f>IF(N148="snížená",J148,0)</f>
        <v>0</v>
      </c>
      <c r="BG148" s="190">
        <f>IF(N148="zákl. přenesená",J148,0)</f>
        <v>0</v>
      </c>
      <c r="BH148" s="190">
        <f>IF(N148="sníž. přenesená",J148,0)</f>
        <v>0</v>
      </c>
      <c r="BI148" s="190">
        <f>IF(N148="nulová",J148,0)</f>
        <v>0</v>
      </c>
      <c r="BJ148" s="19" t="s">
        <v>87</v>
      </c>
      <c r="BK148" s="190">
        <f>ROUND(I148*H148,2)</f>
        <v>0</v>
      </c>
      <c r="BL148" s="19" t="s">
        <v>235</v>
      </c>
      <c r="BM148" s="189" t="s">
        <v>1387</v>
      </c>
    </row>
    <row r="149" s="2" customFormat="1">
      <c r="A149" s="38"/>
      <c r="B149" s="39"/>
      <c r="C149" s="38"/>
      <c r="D149" s="191" t="s">
        <v>237</v>
      </c>
      <c r="E149" s="38"/>
      <c r="F149" s="192" t="s">
        <v>557</v>
      </c>
      <c r="G149" s="38"/>
      <c r="H149" s="38"/>
      <c r="I149" s="193"/>
      <c r="J149" s="38"/>
      <c r="K149" s="38"/>
      <c r="L149" s="39"/>
      <c r="M149" s="194"/>
      <c r="N149" s="195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237</v>
      </c>
      <c r="AU149" s="19" t="s">
        <v>89</v>
      </c>
    </row>
    <row r="150" s="2" customFormat="1">
      <c r="A150" s="38"/>
      <c r="B150" s="39"/>
      <c r="C150" s="38"/>
      <c r="D150" s="199" t="s">
        <v>397</v>
      </c>
      <c r="E150" s="38"/>
      <c r="F150" s="200" t="s">
        <v>558</v>
      </c>
      <c r="G150" s="38"/>
      <c r="H150" s="38"/>
      <c r="I150" s="193"/>
      <c r="J150" s="38"/>
      <c r="K150" s="38"/>
      <c r="L150" s="39"/>
      <c r="M150" s="194"/>
      <c r="N150" s="195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397</v>
      </c>
      <c r="AU150" s="19" t="s">
        <v>89</v>
      </c>
    </row>
    <row r="151" s="15" customFormat="1">
      <c r="A151" s="15"/>
      <c r="B151" s="221"/>
      <c r="C151" s="15"/>
      <c r="D151" s="191" t="s">
        <v>519</v>
      </c>
      <c r="E151" s="222" t="s">
        <v>1</v>
      </c>
      <c r="F151" s="223" t="s">
        <v>1388</v>
      </c>
      <c r="G151" s="15"/>
      <c r="H151" s="222" t="s">
        <v>1</v>
      </c>
      <c r="I151" s="224"/>
      <c r="J151" s="15"/>
      <c r="K151" s="15"/>
      <c r="L151" s="221"/>
      <c r="M151" s="225"/>
      <c r="N151" s="226"/>
      <c r="O151" s="226"/>
      <c r="P151" s="226"/>
      <c r="Q151" s="226"/>
      <c r="R151" s="226"/>
      <c r="S151" s="226"/>
      <c r="T151" s="227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22" t="s">
        <v>519</v>
      </c>
      <c r="AU151" s="222" t="s">
        <v>89</v>
      </c>
      <c r="AV151" s="15" t="s">
        <v>87</v>
      </c>
      <c r="AW151" s="15" t="s">
        <v>35</v>
      </c>
      <c r="AX151" s="15" t="s">
        <v>79</v>
      </c>
      <c r="AY151" s="222" t="s">
        <v>230</v>
      </c>
    </row>
    <row r="152" s="13" customFormat="1">
      <c r="A152" s="13"/>
      <c r="B152" s="205"/>
      <c r="C152" s="13"/>
      <c r="D152" s="191" t="s">
        <v>519</v>
      </c>
      <c r="E152" s="206" t="s">
        <v>1</v>
      </c>
      <c r="F152" s="207" t="s">
        <v>1389</v>
      </c>
      <c r="G152" s="13"/>
      <c r="H152" s="208">
        <v>325.69999999999999</v>
      </c>
      <c r="I152" s="209"/>
      <c r="J152" s="13"/>
      <c r="K152" s="13"/>
      <c r="L152" s="205"/>
      <c r="M152" s="210"/>
      <c r="N152" s="211"/>
      <c r="O152" s="211"/>
      <c r="P152" s="211"/>
      <c r="Q152" s="211"/>
      <c r="R152" s="211"/>
      <c r="S152" s="211"/>
      <c r="T152" s="21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6" t="s">
        <v>519</v>
      </c>
      <c r="AU152" s="206" t="s">
        <v>89</v>
      </c>
      <c r="AV152" s="13" t="s">
        <v>89</v>
      </c>
      <c r="AW152" s="13" t="s">
        <v>35</v>
      </c>
      <c r="AX152" s="13" t="s">
        <v>79</v>
      </c>
      <c r="AY152" s="206" t="s">
        <v>230</v>
      </c>
    </row>
    <row r="153" s="13" customFormat="1">
      <c r="A153" s="13"/>
      <c r="B153" s="205"/>
      <c r="C153" s="13"/>
      <c r="D153" s="191" t="s">
        <v>519</v>
      </c>
      <c r="E153" s="206" t="s">
        <v>1</v>
      </c>
      <c r="F153" s="207" t="s">
        <v>1390</v>
      </c>
      <c r="G153" s="13"/>
      <c r="H153" s="208">
        <v>189.09999999999999</v>
      </c>
      <c r="I153" s="209"/>
      <c r="J153" s="13"/>
      <c r="K153" s="13"/>
      <c r="L153" s="205"/>
      <c r="M153" s="210"/>
      <c r="N153" s="211"/>
      <c r="O153" s="211"/>
      <c r="P153" s="211"/>
      <c r="Q153" s="211"/>
      <c r="R153" s="211"/>
      <c r="S153" s="211"/>
      <c r="T153" s="21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06" t="s">
        <v>519</v>
      </c>
      <c r="AU153" s="206" t="s">
        <v>89</v>
      </c>
      <c r="AV153" s="13" t="s">
        <v>89</v>
      </c>
      <c r="AW153" s="13" t="s">
        <v>35</v>
      </c>
      <c r="AX153" s="13" t="s">
        <v>79</v>
      </c>
      <c r="AY153" s="206" t="s">
        <v>230</v>
      </c>
    </row>
    <row r="154" s="14" customFormat="1">
      <c r="A154" s="14"/>
      <c r="B154" s="213"/>
      <c r="C154" s="14"/>
      <c r="D154" s="191" t="s">
        <v>519</v>
      </c>
      <c r="E154" s="214" t="s">
        <v>1</v>
      </c>
      <c r="F154" s="215" t="s">
        <v>534</v>
      </c>
      <c r="G154" s="14"/>
      <c r="H154" s="216">
        <v>514.79999999999995</v>
      </c>
      <c r="I154" s="217"/>
      <c r="J154" s="14"/>
      <c r="K154" s="14"/>
      <c r="L154" s="213"/>
      <c r="M154" s="218"/>
      <c r="N154" s="219"/>
      <c r="O154" s="219"/>
      <c r="P154" s="219"/>
      <c r="Q154" s="219"/>
      <c r="R154" s="219"/>
      <c r="S154" s="219"/>
      <c r="T154" s="220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14" t="s">
        <v>519</v>
      </c>
      <c r="AU154" s="214" t="s">
        <v>89</v>
      </c>
      <c r="AV154" s="14" t="s">
        <v>235</v>
      </c>
      <c r="AW154" s="14" t="s">
        <v>35</v>
      </c>
      <c r="AX154" s="14" t="s">
        <v>87</v>
      </c>
      <c r="AY154" s="214" t="s">
        <v>230</v>
      </c>
    </row>
    <row r="155" s="2" customFormat="1" ht="16.5" customHeight="1">
      <c r="A155" s="38"/>
      <c r="B155" s="177"/>
      <c r="C155" s="178" t="s">
        <v>252</v>
      </c>
      <c r="D155" s="178" t="s">
        <v>231</v>
      </c>
      <c r="E155" s="179" t="s">
        <v>565</v>
      </c>
      <c r="F155" s="180" t="s">
        <v>566</v>
      </c>
      <c r="G155" s="181" t="s">
        <v>514</v>
      </c>
      <c r="H155" s="182">
        <v>514.79999999999995</v>
      </c>
      <c r="I155" s="183"/>
      <c r="J155" s="184">
        <f>ROUND(I155*H155,2)</f>
        <v>0</v>
      </c>
      <c r="K155" s="180" t="s">
        <v>515</v>
      </c>
      <c r="L155" s="39"/>
      <c r="M155" s="185" t="s">
        <v>1</v>
      </c>
      <c r="N155" s="186" t="s">
        <v>44</v>
      </c>
      <c r="O155" s="77"/>
      <c r="P155" s="187">
        <f>O155*H155</f>
        <v>0</v>
      </c>
      <c r="Q155" s="187">
        <v>0</v>
      </c>
      <c r="R155" s="187">
        <f>Q155*H155</f>
        <v>0</v>
      </c>
      <c r="S155" s="187">
        <v>0</v>
      </c>
      <c r="T155" s="18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89" t="s">
        <v>235</v>
      </c>
      <c r="AT155" s="189" t="s">
        <v>231</v>
      </c>
      <c r="AU155" s="189" t="s">
        <v>89</v>
      </c>
      <c r="AY155" s="19" t="s">
        <v>230</v>
      </c>
      <c r="BE155" s="190">
        <f>IF(N155="základní",J155,0)</f>
        <v>0</v>
      </c>
      <c r="BF155" s="190">
        <f>IF(N155="snížená",J155,0)</f>
        <v>0</v>
      </c>
      <c r="BG155" s="190">
        <f>IF(N155="zákl. přenesená",J155,0)</f>
        <v>0</v>
      </c>
      <c r="BH155" s="190">
        <f>IF(N155="sníž. přenesená",J155,0)</f>
        <v>0</v>
      </c>
      <c r="BI155" s="190">
        <f>IF(N155="nulová",J155,0)</f>
        <v>0</v>
      </c>
      <c r="BJ155" s="19" t="s">
        <v>87</v>
      </c>
      <c r="BK155" s="190">
        <f>ROUND(I155*H155,2)</f>
        <v>0</v>
      </c>
      <c r="BL155" s="19" t="s">
        <v>235</v>
      </c>
      <c r="BM155" s="189" t="s">
        <v>1391</v>
      </c>
    </row>
    <row r="156" s="2" customFormat="1">
      <c r="A156" s="38"/>
      <c r="B156" s="39"/>
      <c r="C156" s="38"/>
      <c r="D156" s="191" t="s">
        <v>237</v>
      </c>
      <c r="E156" s="38"/>
      <c r="F156" s="192" t="s">
        <v>568</v>
      </c>
      <c r="G156" s="38"/>
      <c r="H156" s="38"/>
      <c r="I156" s="193"/>
      <c r="J156" s="38"/>
      <c r="K156" s="38"/>
      <c r="L156" s="39"/>
      <c r="M156" s="194"/>
      <c r="N156" s="195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237</v>
      </c>
      <c r="AU156" s="19" t="s">
        <v>89</v>
      </c>
    </row>
    <row r="157" s="2" customFormat="1">
      <c r="A157" s="38"/>
      <c r="B157" s="39"/>
      <c r="C157" s="38"/>
      <c r="D157" s="199" t="s">
        <v>397</v>
      </c>
      <c r="E157" s="38"/>
      <c r="F157" s="200" t="s">
        <v>569</v>
      </c>
      <c r="G157" s="38"/>
      <c r="H157" s="38"/>
      <c r="I157" s="193"/>
      <c r="J157" s="38"/>
      <c r="K157" s="38"/>
      <c r="L157" s="39"/>
      <c r="M157" s="194"/>
      <c r="N157" s="195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397</v>
      </c>
      <c r="AU157" s="19" t="s">
        <v>89</v>
      </c>
    </row>
    <row r="158" s="15" customFormat="1">
      <c r="A158" s="15"/>
      <c r="B158" s="221"/>
      <c r="C158" s="15"/>
      <c r="D158" s="191" t="s">
        <v>519</v>
      </c>
      <c r="E158" s="222" t="s">
        <v>1</v>
      </c>
      <c r="F158" s="223" t="s">
        <v>1392</v>
      </c>
      <c r="G158" s="15"/>
      <c r="H158" s="222" t="s">
        <v>1</v>
      </c>
      <c r="I158" s="224"/>
      <c r="J158" s="15"/>
      <c r="K158" s="15"/>
      <c r="L158" s="221"/>
      <c r="M158" s="225"/>
      <c r="N158" s="226"/>
      <c r="O158" s="226"/>
      <c r="P158" s="226"/>
      <c r="Q158" s="226"/>
      <c r="R158" s="226"/>
      <c r="S158" s="226"/>
      <c r="T158" s="227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22" t="s">
        <v>519</v>
      </c>
      <c r="AU158" s="222" t="s">
        <v>89</v>
      </c>
      <c r="AV158" s="15" t="s">
        <v>87</v>
      </c>
      <c r="AW158" s="15" t="s">
        <v>35</v>
      </c>
      <c r="AX158" s="15" t="s">
        <v>79</v>
      </c>
      <c r="AY158" s="222" t="s">
        <v>230</v>
      </c>
    </row>
    <row r="159" s="13" customFormat="1">
      <c r="A159" s="13"/>
      <c r="B159" s="205"/>
      <c r="C159" s="13"/>
      <c r="D159" s="191" t="s">
        <v>519</v>
      </c>
      <c r="E159" s="206" t="s">
        <v>1</v>
      </c>
      <c r="F159" s="207" t="s">
        <v>1389</v>
      </c>
      <c r="G159" s="13"/>
      <c r="H159" s="208">
        <v>325.69999999999999</v>
      </c>
      <c r="I159" s="209"/>
      <c r="J159" s="13"/>
      <c r="K159" s="13"/>
      <c r="L159" s="205"/>
      <c r="M159" s="210"/>
      <c r="N159" s="211"/>
      <c r="O159" s="211"/>
      <c r="P159" s="211"/>
      <c r="Q159" s="211"/>
      <c r="R159" s="211"/>
      <c r="S159" s="211"/>
      <c r="T159" s="21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06" t="s">
        <v>519</v>
      </c>
      <c r="AU159" s="206" t="s">
        <v>89</v>
      </c>
      <c r="AV159" s="13" t="s">
        <v>89</v>
      </c>
      <c r="AW159" s="13" t="s">
        <v>35</v>
      </c>
      <c r="AX159" s="13" t="s">
        <v>79</v>
      </c>
      <c r="AY159" s="206" t="s">
        <v>230</v>
      </c>
    </row>
    <row r="160" s="13" customFormat="1">
      <c r="A160" s="13"/>
      <c r="B160" s="205"/>
      <c r="C160" s="13"/>
      <c r="D160" s="191" t="s">
        <v>519</v>
      </c>
      <c r="E160" s="206" t="s">
        <v>1</v>
      </c>
      <c r="F160" s="207" t="s">
        <v>1390</v>
      </c>
      <c r="G160" s="13"/>
      <c r="H160" s="208">
        <v>189.09999999999999</v>
      </c>
      <c r="I160" s="209"/>
      <c r="J160" s="13"/>
      <c r="K160" s="13"/>
      <c r="L160" s="205"/>
      <c r="M160" s="210"/>
      <c r="N160" s="211"/>
      <c r="O160" s="211"/>
      <c r="P160" s="211"/>
      <c r="Q160" s="211"/>
      <c r="R160" s="211"/>
      <c r="S160" s="211"/>
      <c r="T160" s="21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06" t="s">
        <v>519</v>
      </c>
      <c r="AU160" s="206" t="s">
        <v>89</v>
      </c>
      <c r="AV160" s="13" t="s">
        <v>89</v>
      </c>
      <c r="AW160" s="13" t="s">
        <v>35</v>
      </c>
      <c r="AX160" s="13" t="s">
        <v>79</v>
      </c>
      <c r="AY160" s="206" t="s">
        <v>230</v>
      </c>
    </row>
    <row r="161" s="14" customFormat="1">
      <c r="A161" s="14"/>
      <c r="B161" s="213"/>
      <c r="C161" s="14"/>
      <c r="D161" s="191" t="s">
        <v>519</v>
      </c>
      <c r="E161" s="214" t="s">
        <v>1</v>
      </c>
      <c r="F161" s="215" t="s">
        <v>534</v>
      </c>
      <c r="G161" s="14"/>
      <c r="H161" s="216">
        <v>514.79999999999995</v>
      </c>
      <c r="I161" s="217"/>
      <c r="J161" s="14"/>
      <c r="K161" s="14"/>
      <c r="L161" s="213"/>
      <c r="M161" s="218"/>
      <c r="N161" s="219"/>
      <c r="O161" s="219"/>
      <c r="P161" s="219"/>
      <c r="Q161" s="219"/>
      <c r="R161" s="219"/>
      <c r="S161" s="219"/>
      <c r="T161" s="22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14" t="s">
        <v>519</v>
      </c>
      <c r="AU161" s="214" t="s">
        <v>89</v>
      </c>
      <c r="AV161" s="14" t="s">
        <v>235</v>
      </c>
      <c r="AW161" s="14" t="s">
        <v>35</v>
      </c>
      <c r="AX161" s="14" t="s">
        <v>87</v>
      </c>
      <c r="AY161" s="214" t="s">
        <v>230</v>
      </c>
    </row>
    <row r="162" s="2" customFormat="1" ht="21.75" customHeight="1">
      <c r="A162" s="38"/>
      <c r="B162" s="177"/>
      <c r="C162" s="178" t="s">
        <v>256</v>
      </c>
      <c r="D162" s="178" t="s">
        <v>231</v>
      </c>
      <c r="E162" s="179" t="s">
        <v>576</v>
      </c>
      <c r="F162" s="180" t="s">
        <v>577</v>
      </c>
      <c r="G162" s="181" t="s">
        <v>578</v>
      </c>
      <c r="H162" s="182">
        <v>63.046999999999997</v>
      </c>
      <c r="I162" s="183"/>
      <c r="J162" s="184">
        <f>ROUND(I162*H162,2)</f>
        <v>0</v>
      </c>
      <c r="K162" s="180" t="s">
        <v>515</v>
      </c>
      <c r="L162" s="39"/>
      <c r="M162" s="185" t="s">
        <v>1</v>
      </c>
      <c r="N162" s="186" t="s">
        <v>44</v>
      </c>
      <c r="O162" s="77"/>
      <c r="P162" s="187">
        <f>O162*H162</f>
        <v>0</v>
      </c>
      <c r="Q162" s="187">
        <v>0</v>
      </c>
      <c r="R162" s="187">
        <f>Q162*H162</f>
        <v>0</v>
      </c>
      <c r="S162" s="187">
        <v>0</v>
      </c>
      <c r="T162" s="18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89" t="s">
        <v>235</v>
      </c>
      <c r="AT162" s="189" t="s">
        <v>231</v>
      </c>
      <c r="AU162" s="189" t="s">
        <v>89</v>
      </c>
      <c r="AY162" s="19" t="s">
        <v>230</v>
      </c>
      <c r="BE162" s="190">
        <f>IF(N162="základní",J162,0)</f>
        <v>0</v>
      </c>
      <c r="BF162" s="190">
        <f>IF(N162="snížená",J162,0)</f>
        <v>0</v>
      </c>
      <c r="BG162" s="190">
        <f>IF(N162="zákl. přenesená",J162,0)</f>
        <v>0</v>
      </c>
      <c r="BH162" s="190">
        <f>IF(N162="sníž. přenesená",J162,0)</f>
        <v>0</v>
      </c>
      <c r="BI162" s="190">
        <f>IF(N162="nulová",J162,0)</f>
        <v>0</v>
      </c>
      <c r="BJ162" s="19" t="s">
        <v>87</v>
      </c>
      <c r="BK162" s="190">
        <f>ROUND(I162*H162,2)</f>
        <v>0</v>
      </c>
      <c r="BL162" s="19" t="s">
        <v>235</v>
      </c>
      <c r="BM162" s="189" t="s">
        <v>1393</v>
      </c>
    </row>
    <row r="163" s="2" customFormat="1">
      <c r="A163" s="38"/>
      <c r="B163" s="39"/>
      <c r="C163" s="38"/>
      <c r="D163" s="191" t="s">
        <v>237</v>
      </c>
      <c r="E163" s="38"/>
      <c r="F163" s="192" t="s">
        <v>580</v>
      </c>
      <c r="G163" s="38"/>
      <c r="H163" s="38"/>
      <c r="I163" s="193"/>
      <c r="J163" s="38"/>
      <c r="K163" s="38"/>
      <c r="L163" s="39"/>
      <c r="M163" s="194"/>
      <c r="N163" s="195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237</v>
      </c>
      <c r="AU163" s="19" t="s">
        <v>89</v>
      </c>
    </row>
    <row r="164" s="2" customFormat="1">
      <c r="A164" s="38"/>
      <c r="B164" s="39"/>
      <c r="C164" s="38"/>
      <c r="D164" s="199" t="s">
        <v>397</v>
      </c>
      <c r="E164" s="38"/>
      <c r="F164" s="200" t="s">
        <v>581</v>
      </c>
      <c r="G164" s="38"/>
      <c r="H164" s="38"/>
      <c r="I164" s="193"/>
      <c r="J164" s="38"/>
      <c r="K164" s="38"/>
      <c r="L164" s="39"/>
      <c r="M164" s="194"/>
      <c r="N164" s="195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397</v>
      </c>
      <c r="AU164" s="19" t="s">
        <v>89</v>
      </c>
    </row>
    <row r="165" s="2" customFormat="1">
      <c r="A165" s="38"/>
      <c r="B165" s="39"/>
      <c r="C165" s="38"/>
      <c r="D165" s="191" t="s">
        <v>279</v>
      </c>
      <c r="E165" s="38"/>
      <c r="F165" s="196" t="s">
        <v>582</v>
      </c>
      <c r="G165" s="38"/>
      <c r="H165" s="38"/>
      <c r="I165" s="193"/>
      <c r="J165" s="38"/>
      <c r="K165" s="38"/>
      <c r="L165" s="39"/>
      <c r="M165" s="194"/>
      <c r="N165" s="195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279</v>
      </c>
      <c r="AU165" s="19" t="s">
        <v>89</v>
      </c>
    </row>
    <row r="166" s="13" customFormat="1">
      <c r="A166" s="13"/>
      <c r="B166" s="205"/>
      <c r="C166" s="13"/>
      <c r="D166" s="191" t="s">
        <v>519</v>
      </c>
      <c r="E166" s="206" t="s">
        <v>1</v>
      </c>
      <c r="F166" s="207" t="s">
        <v>1394</v>
      </c>
      <c r="G166" s="13"/>
      <c r="H166" s="208">
        <v>63.046999999999997</v>
      </c>
      <c r="I166" s="209"/>
      <c r="J166" s="13"/>
      <c r="K166" s="13"/>
      <c r="L166" s="205"/>
      <c r="M166" s="210"/>
      <c r="N166" s="211"/>
      <c r="O166" s="211"/>
      <c r="P166" s="211"/>
      <c r="Q166" s="211"/>
      <c r="R166" s="211"/>
      <c r="S166" s="211"/>
      <c r="T166" s="21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06" t="s">
        <v>519</v>
      </c>
      <c r="AU166" s="206" t="s">
        <v>89</v>
      </c>
      <c r="AV166" s="13" t="s">
        <v>89</v>
      </c>
      <c r="AW166" s="13" t="s">
        <v>35</v>
      </c>
      <c r="AX166" s="13" t="s">
        <v>87</v>
      </c>
      <c r="AY166" s="206" t="s">
        <v>230</v>
      </c>
    </row>
    <row r="167" s="2" customFormat="1" ht="21.75" customHeight="1">
      <c r="A167" s="38"/>
      <c r="B167" s="177"/>
      <c r="C167" s="178" t="s">
        <v>260</v>
      </c>
      <c r="D167" s="178" t="s">
        <v>231</v>
      </c>
      <c r="E167" s="179" t="s">
        <v>1395</v>
      </c>
      <c r="F167" s="180" t="s">
        <v>1396</v>
      </c>
      <c r="G167" s="181" t="s">
        <v>578</v>
      </c>
      <c r="H167" s="182">
        <v>62.136000000000003</v>
      </c>
      <c r="I167" s="183"/>
      <c r="J167" s="184">
        <f>ROUND(I167*H167,2)</f>
        <v>0</v>
      </c>
      <c r="K167" s="180" t="s">
        <v>515</v>
      </c>
      <c r="L167" s="39"/>
      <c r="M167" s="185" t="s">
        <v>1</v>
      </c>
      <c r="N167" s="186" t="s">
        <v>44</v>
      </c>
      <c r="O167" s="77"/>
      <c r="P167" s="187">
        <f>O167*H167</f>
        <v>0</v>
      </c>
      <c r="Q167" s="187">
        <v>0</v>
      </c>
      <c r="R167" s="187">
        <f>Q167*H167</f>
        <v>0</v>
      </c>
      <c r="S167" s="187">
        <v>0</v>
      </c>
      <c r="T167" s="18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89" t="s">
        <v>235</v>
      </c>
      <c r="AT167" s="189" t="s">
        <v>231</v>
      </c>
      <c r="AU167" s="189" t="s">
        <v>89</v>
      </c>
      <c r="AY167" s="19" t="s">
        <v>230</v>
      </c>
      <c r="BE167" s="190">
        <f>IF(N167="základní",J167,0)</f>
        <v>0</v>
      </c>
      <c r="BF167" s="190">
        <f>IF(N167="snížená",J167,0)</f>
        <v>0</v>
      </c>
      <c r="BG167" s="190">
        <f>IF(N167="zákl. přenesená",J167,0)</f>
        <v>0</v>
      </c>
      <c r="BH167" s="190">
        <f>IF(N167="sníž. přenesená",J167,0)</f>
        <v>0</v>
      </c>
      <c r="BI167" s="190">
        <f>IF(N167="nulová",J167,0)</f>
        <v>0</v>
      </c>
      <c r="BJ167" s="19" t="s">
        <v>87</v>
      </c>
      <c r="BK167" s="190">
        <f>ROUND(I167*H167,2)</f>
        <v>0</v>
      </c>
      <c r="BL167" s="19" t="s">
        <v>235</v>
      </c>
      <c r="BM167" s="189" t="s">
        <v>1397</v>
      </c>
    </row>
    <row r="168" s="2" customFormat="1">
      <c r="A168" s="38"/>
      <c r="B168" s="39"/>
      <c r="C168" s="38"/>
      <c r="D168" s="191" t="s">
        <v>237</v>
      </c>
      <c r="E168" s="38"/>
      <c r="F168" s="192" t="s">
        <v>1398</v>
      </c>
      <c r="G168" s="38"/>
      <c r="H168" s="38"/>
      <c r="I168" s="193"/>
      <c r="J168" s="38"/>
      <c r="K168" s="38"/>
      <c r="L168" s="39"/>
      <c r="M168" s="194"/>
      <c r="N168" s="195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237</v>
      </c>
      <c r="AU168" s="19" t="s">
        <v>89</v>
      </c>
    </row>
    <row r="169" s="2" customFormat="1">
      <c r="A169" s="38"/>
      <c r="B169" s="39"/>
      <c r="C169" s="38"/>
      <c r="D169" s="199" t="s">
        <v>397</v>
      </c>
      <c r="E169" s="38"/>
      <c r="F169" s="200" t="s">
        <v>1399</v>
      </c>
      <c r="G169" s="38"/>
      <c r="H169" s="38"/>
      <c r="I169" s="193"/>
      <c r="J169" s="38"/>
      <c r="K169" s="38"/>
      <c r="L169" s="39"/>
      <c r="M169" s="194"/>
      <c r="N169" s="195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397</v>
      </c>
      <c r="AU169" s="19" t="s">
        <v>89</v>
      </c>
    </row>
    <row r="170" s="2" customFormat="1">
      <c r="A170" s="38"/>
      <c r="B170" s="39"/>
      <c r="C170" s="38"/>
      <c r="D170" s="191" t="s">
        <v>279</v>
      </c>
      <c r="E170" s="38"/>
      <c r="F170" s="196" t="s">
        <v>1400</v>
      </c>
      <c r="G170" s="38"/>
      <c r="H170" s="38"/>
      <c r="I170" s="193"/>
      <c r="J170" s="38"/>
      <c r="K170" s="38"/>
      <c r="L170" s="39"/>
      <c r="M170" s="194"/>
      <c r="N170" s="195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279</v>
      </c>
      <c r="AU170" s="19" t="s">
        <v>89</v>
      </c>
    </row>
    <row r="171" s="13" customFormat="1">
      <c r="A171" s="13"/>
      <c r="B171" s="205"/>
      <c r="C171" s="13"/>
      <c r="D171" s="191" t="s">
        <v>519</v>
      </c>
      <c r="E171" s="206" t="s">
        <v>1</v>
      </c>
      <c r="F171" s="207" t="s">
        <v>1401</v>
      </c>
      <c r="G171" s="13"/>
      <c r="H171" s="208">
        <v>15.32</v>
      </c>
      <c r="I171" s="209"/>
      <c r="J171" s="13"/>
      <c r="K171" s="13"/>
      <c r="L171" s="205"/>
      <c r="M171" s="210"/>
      <c r="N171" s="211"/>
      <c r="O171" s="211"/>
      <c r="P171" s="211"/>
      <c r="Q171" s="211"/>
      <c r="R171" s="211"/>
      <c r="S171" s="211"/>
      <c r="T171" s="21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06" t="s">
        <v>519</v>
      </c>
      <c r="AU171" s="206" t="s">
        <v>89</v>
      </c>
      <c r="AV171" s="13" t="s">
        <v>89</v>
      </c>
      <c r="AW171" s="13" t="s">
        <v>35</v>
      </c>
      <c r="AX171" s="13" t="s">
        <v>79</v>
      </c>
      <c r="AY171" s="206" t="s">
        <v>230</v>
      </c>
    </row>
    <row r="172" s="13" customFormat="1">
      <c r="A172" s="13"/>
      <c r="B172" s="205"/>
      <c r="C172" s="13"/>
      <c r="D172" s="191" t="s">
        <v>519</v>
      </c>
      <c r="E172" s="206" t="s">
        <v>1</v>
      </c>
      <c r="F172" s="207" t="s">
        <v>1402</v>
      </c>
      <c r="G172" s="13"/>
      <c r="H172" s="208">
        <v>46.816000000000002</v>
      </c>
      <c r="I172" s="209"/>
      <c r="J172" s="13"/>
      <c r="K172" s="13"/>
      <c r="L172" s="205"/>
      <c r="M172" s="210"/>
      <c r="N172" s="211"/>
      <c r="O172" s="211"/>
      <c r="P172" s="211"/>
      <c r="Q172" s="211"/>
      <c r="R172" s="211"/>
      <c r="S172" s="211"/>
      <c r="T172" s="21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06" t="s">
        <v>519</v>
      </c>
      <c r="AU172" s="206" t="s">
        <v>89</v>
      </c>
      <c r="AV172" s="13" t="s">
        <v>89</v>
      </c>
      <c r="AW172" s="13" t="s">
        <v>35</v>
      </c>
      <c r="AX172" s="13" t="s">
        <v>79</v>
      </c>
      <c r="AY172" s="206" t="s">
        <v>230</v>
      </c>
    </row>
    <row r="173" s="14" customFormat="1">
      <c r="A173" s="14"/>
      <c r="B173" s="213"/>
      <c r="C173" s="14"/>
      <c r="D173" s="191" t="s">
        <v>519</v>
      </c>
      <c r="E173" s="214" t="s">
        <v>1</v>
      </c>
      <c r="F173" s="215" t="s">
        <v>534</v>
      </c>
      <c r="G173" s="14"/>
      <c r="H173" s="216">
        <v>62.136000000000003</v>
      </c>
      <c r="I173" s="217"/>
      <c r="J173" s="14"/>
      <c r="K173" s="14"/>
      <c r="L173" s="213"/>
      <c r="M173" s="218"/>
      <c r="N173" s="219"/>
      <c r="O173" s="219"/>
      <c r="P173" s="219"/>
      <c r="Q173" s="219"/>
      <c r="R173" s="219"/>
      <c r="S173" s="219"/>
      <c r="T173" s="220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14" t="s">
        <v>519</v>
      </c>
      <c r="AU173" s="214" t="s">
        <v>89</v>
      </c>
      <c r="AV173" s="14" t="s">
        <v>235</v>
      </c>
      <c r="AW173" s="14" t="s">
        <v>35</v>
      </c>
      <c r="AX173" s="14" t="s">
        <v>87</v>
      </c>
      <c r="AY173" s="214" t="s">
        <v>230</v>
      </c>
    </row>
    <row r="174" s="2" customFormat="1" ht="24.15" customHeight="1">
      <c r="A174" s="38"/>
      <c r="B174" s="177"/>
      <c r="C174" s="178" t="s">
        <v>264</v>
      </c>
      <c r="D174" s="178" t="s">
        <v>231</v>
      </c>
      <c r="E174" s="179" t="s">
        <v>1403</v>
      </c>
      <c r="F174" s="180" t="s">
        <v>1404</v>
      </c>
      <c r="G174" s="181" t="s">
        <v>578</v>
      </c>
      <c r="H174" s="182">
        <v>13.375999999999999</v>
      </c>
      <c r="I174" s="183"/>
      <c r="J174" s="184">
        <f>ROUND(I174*H174,2)</f>
        <v>0</v>
      </c>
      <c r="K174" s="180" t="s">
        <v>1405</v>
      </c>
      <c r="L174" s="39"/>
      <c r="M174" s="185" t="s">
        <v>1</v>
      </c>
      <c r="N174" s="186" t="s">
        <v>44</v>
      </c>
      <c r="O174" s="77"/>
      <c r="P174" s="187">
        <f>O174*H174</f>
        <v>0</v>
      </c>
      <c r="Q174" s="187">
        <v>0</v>
      </c>
      <c r="R174" s="187">
        <f>Q174*H174</f>
        <v>0</v>
      </c>
      <c r="S174" s="187">
        <v>0</v>
      </c>
      <c r="T174" s="188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89" t="s">
        <v>235</v>
      </c>
      <c r="AT174" s="189" t="s">
        <v>231</v>
      </c>
      <c r="AU174" s="189" t="s">
        <v>89</v>
      </c>
      <c r="AY174" s="19" t="s">
        <v>230</v>
      </c>
      <c r="BE174" s="190">
        <f>IF(N174="základní",J174,0)</f>
        <v>0</v>
      </c>
      <c r="BF174" s="190">
        <f>IF(N174="snížená",J174,0)</f>
        <v>0</v>
      </c>
      <c r="BG174" s="190">
        <f>IF(N174="zákl. přenesená",J174,0)</f>
        <v>0</v>
      </c>
      <c r="BH174" s="190">
        <f>IF(N174="sníž. přenesená",J174,0)</f>
        <v>0</v>
      </c>
      <c r="BI174" s="190">
        <f>IF(N174="nulová",J174,0)</f>
        <v>0</v>
      </c>
      <c r="BJ174" s="19" t="s">
        <v>87</v>
      </c>
      <c r="BK174" s="190">
        <f>ROUND(I174*H174,2)</f>
        <v>0</v>
      </c>
      <c r="BL174" s="19" t="s">
        <v>235</v>
      </c>
      <c r="BM174" s="189" t="s">
        <v>1406</v>
      </c>
    </row>
    <row r="175" s="2" customFormat="1">
      <c r="A175" s="38"/>
      <c r="B175" s="39"/>
      <c r="C175" s="38"/>
      <c r="D175" s="191" t="s">
        <v>237</v>
      </c>
      <c r="E175" s="38"/>
      <c r="F175" s="192" t="s">
        <v>1407</v>
      </c>
      <c r="G175" s="38"/>
      <c r="H175" s="38"/>
      <c r="I175" s="193"/>
      <c r="J175" s="38"/>
      <c r="K175" s="38"/>
      <c r="L175" s="39"/>
      <c r="M175" s="194"/>
      <c r="N175" s="195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237</v>
      </c>
      <c r="AU175" s="19" t="s">
        <v>89</v>
      </c>
    </row>
    <row r="176" s="2" customFormat="1">
      <c r="A176" s="38"/>
      <c r="B176" s="39"/>
      <c r="C176" s="38"/>
      <c r="D176" s="199" t="s">
        <v>397</v>
      </c>
      <c r="E176" s="38"/>
      <c r="F176" s="200" t="s">
        <v>1408</v>
      </c>
      <c r="G176" s="38"/>
      <c r="H176" s="38"/>
      <c r="I176" s="193"/>
      <c r="J176" s="38"/>
      <c r="K176" s="38"/>
      <c r="L176" s="39"/>
      <c r="M176" s="194"/>
      <c r="N176" s="195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397</v>
      </c>
      <c r="AU176" s="19" t="s">
        <v>89</v>
      </c>
    </row>
    <row r="177" s="13" customFormat="1">
      <c r="A177" s="13"/>
      <c r="B177" s="205"/>
      <c r="C177" s="13"/>
      <c r="D177" s="191" t="s">
        <v>519</v>
      </c>
      <c r="E177" s="206" t="s">
        <v>1</v>
      </c>
      <c r="F177" s="207" t="s">
        <v>1409</v>
      </c>
      <c r="G177" s="13"/>
      <c r="H177" s="208">
        <v>13.375999999999999</v>
      </c>
      <c r="I177" s="209"/>
      <c r="J177" s="13"/>
      <c r="K177" s="13"/>
      <c r="L177" s="205"/>
      <c r="M177" s="210"/>
      <c r="N177" s="211"/>
      <c r="O177" s="211"/>
      <c r="P177" s="211"/>
      <c r="Q177" s="211"/>
      <c r="R177" s="211"/>
      <c r="S177" s="211"/>
      <c r="T177" s="21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06" t="s">
        <v>519</v>
      </c>
      <c r="AU177" s="206" t="s">
        <v>89</v>
      </c>
      <c r="AV177" s="13" t="s">
        <v>89</v>
      </c>
      <c r="AW177" s="13" t="s">
        <v>35</v>
      </c>
      <c r="AX177" s="13" t="s">
        <v>87</v>
      </c>
      <c r="AY177" s="206" t="s">
        <v>230</v>
      </c>
    </row>
    <row r="178" s="2" customFormat="1" ht="24.15" customHeight="1">
      <c r="A178" s="38"/>
      <c r="B178" s="177"/>
      <c r="C178" s="178" t="s">
        <v>268</v>
      </c>
      <c r="D178" s="178" t="s">
        <v>231</v>
      </c>
      <c r="E178" s="179" t="s">
        <v>1410</v>
      </c>
      <c r="F178" s="180" t="s">
        <v>1411</v>
      </c>
      <c r="G178" s="181" t="s">
        <v>578</v>
      </c>
      <c r="H178" s="182">
        <v>6.6879999999999997</v>
      </c>
      <c r="I178" s="183"/>
      <c r="J178" s="184">
        <f>ROUND(I178*H178,2)</f>
        <v>0</v>
      </c>
      <c r="K178" s="180" t="s">
        <v>1405</v>
      </c>
      <c r="L178" s="39"/>
      <c r="M178" s="185" t="s">
        <v>1</v>
      </c>
      <c r="N178" s="186" t="s">
        <v>44</v>
      </c>
      <c r="O178" s="77"/>
      <c r="P178" s="187">
        <f>O178*H178</f>
        <v>0</v>
      </c>
      <c r="Q178" s="187">
        <v>0</v>
      </c>
      <c r="R178" s="187">
        <f>Q178*H178</f>
        <v>0</v>
      </c>
      <c r="S178" s="187">
        <v>0</v>
      </c>
      <c r="T178" s="18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89" t="s">
        <v>235</v>
      </c>
      <c r="AT178" s="189" t="s">
        <v>231</v>
      </c>
      <c r="AU178" s="189" t="s">
        <v>89</v>
      </c>
      <c r="AY178" s="19" t="s">
        <v>230</v>
      </c>
      <c r="BE178" s="190">
        <f>IF(N178="základní",J178,0)</f>
        <v>0</v>
      </c>
      <c r="BF178" s="190">
        <f>IF(N178="snížená",J178,0)</f>
        <v>0</v>
      </c>
      <c r="BG178" s="190">
        <f>IF(N178="zákl. přenesená",J178,0)</f>
        <v>0</v>
      </c>
      <c r="BH178" s="190">
        <f>IF(N178="sníž. přenesená",J178,0)</f>
        <v>0</v>
      </c>
      <c r="BI178" s="190">
        <f>IF(N178="nulová",J178,0)</f>
        <v>0</v>
      </c>
      <c r="BJ178" s="19" t="s">
        <v>87</v>
      </c>
      <c r="BK178" s="190">
        <f>ROUND(I178*H178,2)</f>
        <v>0</v>
      </c>
      <c r="BL178" s="19" t="s">
        <v>235</v>
      </c>
      <c r="BM178" s="189" t="s">
        <v>1412</v>
      </c>
    </row>
    <row r="179" s="2" customFormat="1">
      <c r="A179" s="38"/>
      <c r="B179" s="39"/>
      <c r="C179" s="38"/>
      <c r="D179" s="191" t="s">
        <v>237</v>
      </c>
      <c r="E179" s="38"/>
      <c r="F179" s="192" t="s">
        <v>1413</v>
      </c>
      <c r="G179" s="38"/>
      <c r="H179" s="38"/>
      <c r="I179" s="193"/>
      <c r="J179" s="38"/>
      <c r="K179" s="38"/>
      <c r="L179" s="39"/>
      <c r="M179" s="194"/>
      <c r="N179" s="195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237</v>
      </c>
      <c r="AU179" s="19" t="s">
        <v>89</v>
      </c>
    </row>
    <row r="180" s="2" customFormat="1">
      <c r="A180" s="38"/>
      <c r="B180" s="39"/>
      <c r="C180" s="38"/>
      <c r="D180" s="199" t="s">
        <v>397</v>
      </c>
      <c r="E180" s="38"/>
      <c r="F180" s="200" t="s">
        <v>1414</v>
      </c>
      <c r="G180" s="38"/>
      <c r="H180" s="38"/>
      <c r="I180" s="193"/>
      <c r="J180" s="38"/>
      <c r="K180" s="38"/>
      <c r="L180" s="39"/>
      <c r="M180" s="194"/>
      <c r="N180" s="195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397</v>
      </c>
      <c r="AU180" s="19" t="s">
        <v>89</v>
      </c>
    </row>
    <row r="181" s="13" customFormat="1">
      <c r="A181" s="13"/>
      <c r="B181" s="205"/>
      <c r="C181" s="13"/>
      <c r="D181" s="191" t="s">
        <v>519</v>
      </c>
      <c r="E181" s="206" t="s">
        <v>1</v>
      </c>
      <c r="F181" s="207" t="s">
        <v>1415</v>
      </c>
      <c r="G181" s="13"/>
      <c r="H181" s="208">
        <v>6.6879999999999997</v>
      </c>
      <c r="I181" s="209"/>
      <c r="J181" s="13"/>
      <c r="K181" s="13"/>
      <c r="L181" s="205"/>
      <c r="M181" s="210"/>
      <c r="N181" s="211"/>
      <c r="O181" s="211"/>
      <c r="P181" s="211"/>
      <c r="Q181" s="211"/>
      <c r="R181" s="211"/>
      <c r="S181" s="211"/>
      <c r="T181" s="21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06" t="s">
        <v>519</v>
      </c>
      <c r="AU181" s="206" t="s">
        <v>89</v>
      </c>
      <c r="AV181" s="13" t="s">
        <v>89</v>
      </c>
      <c r="AW181" s="13" t="s">
        <v>35</v>
      </c>
      <c r="AX181" s="13" t="s">
        <v>87</v>
      </c>
      <c r="AY181" s="206" t="s">
        <v>230</v>
      </c>
    </row>
    <row r="182" s="2" customFormat="1" ht="16.5" customHeight="1">
      <c r="A182" s="38"/>
      <c r="B182" s="177"/>
      <c r="C182" s="178" t="s">
        <v>272</v>
      </c>
      <c r="D182" s="178" t="s">
        <v>231</v>
      </c>
      <c r="E182" s="179" t="s">
        <v>617</v>
      </c>
      <c r="F182" s="180" t="s">
        <v>618</v>
      </c>
      <c r="G182" s="181" t="s">
        <v>578</v>
      </c>
      <c r="H182" s="182">
        <v>4.7249999999999996</v>
      </c>
      <c r="I182" s="183"/>
      <c r="J182" s="184">
        <f>ROUND(I182*H182,2)</f>
        <v>0</v>
      </c>
      <c r="K182" s="180" t="s">
        <v>515</v>
      </c>
      <c r="L182" s="39"/>
      <c r="M182" s="185" t="s">
        <v>1</v>
      </c>
      <c r="N182" s="186" t="s">
        <v>44</v>
      </c>
      <c r="O182" s="77"/>
      <c r="P182" s="187">
        <f>O182*H182</f>
        <v>0</v>
      </c>
      <c r="Q182" s="187">
        <v>0</v>
      </c>
      <c r="R182" s="187">
        <f>Q182*H182</f>
        <v>0</v>
      </c>
      <c r="S182" s="187">
        <v>0</v>
      </c>
      <c r="T182" s="188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89" t="s">
        <v>235</v>
      </c>
      <c r="AT182" s="189" t="s">
        <v>231</v>
      </c>
      <c r="AU182" s="189" t="s">
        <v>89</v>
      </c>
      <c r="AY182" s="19" t="s">
        <v>230</v>
      </c>
      <c r="BE182" s="190">
        <f>IF(N182="základní",J182,0)</f>
        <v>0</v>
      </c>
      <c r="BF182" s="190">
        <f>IF(N182="snížená",J182,0)</f>
        <v>0</v>
      </c>
      <c r="BG182" s="190">
        <f>IF(N182="zákl. přenesená",J182,0)</f>
        <v>0</v>
      </c>
      <c r="BH182" s="190">
        <f>IF(N182="sníž. přenesená",J182,0)</f>
        <v>0</v>
      </c>
      <c r="BI182" s="190">
        <f>IF(N182="nulová",J182,0)</f>
        <v>0</v>
      </c>
      <c r="BJ182" s="19" t="s">
        <v>87</v>
      </c>
      <c r="BK182" s="190">
        <f>ROUND(I182*H182,2)</f>
        <v>0</v>
      </c>
      <c r="BL182" s="19" t="s">
        <v>235</v>
      </c>
      <c r="BM182" s="189" t="s">
        <v>1416</v>
      </c>
    </row>
    <row r="183" s="2" customFormat="1">
      <c r="A183" s="38"/>
      <c r="B183" s="39"/>
      <c r="C183" s="38"/>
      <c r="D183" s="191" t="s">
        <v>237</v>
      </c>
      <c r="E183" s="38"/>
      <c r="F183" s="192" t="s">
        <v>620</v>
      </c>
      <c r="G183" s="38"/>
      <c r="H183" s="38"/>
      <c r="I183" s="193"/>
      <c r="J183" s="38"/>
      <c r="K183" s="38"/>
      <c r="L183" s="39"/>
      <c r="M183" s="194"/>
      <c r="N183" s="195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237</v>
      </c>
      <c r="AU183" s="19" t="s">
        <v>89</v>
      </c>
    </row>
    <row r="184" s="2" customFormat="1">
      <c r="A184" s="38"/>
      <c r="B184" s="39"/>
      <c r="C184" s="38"/>
      <c r="D184" s="199" t="s">
        <v>397</v>
      </c>
      <c r="E184" s="38"/>
      <c r="F184" s="200" t="s">
        <v>621</v>
      </c>
      <c r="G184" s="38"/>
      <c r="H184" s="38"/>
      <c r="I184" s="193"/>
      <c r="J184" s="38"/>
      <c r="K184" s="38"/>
      <c r="L184" s="39"/>
      <c r="M184" s="194"/>
      <c r="N184" s="195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397</v>
      </c>
      <c r="AU184" s="19" t="s">
        <v>89</v>
      </c>
    </row>
    <row r="185" s="13" customFormat="1">
      <c r="A185" s="13"/>
      <c r="B185" s="205"/>
      <c r="C185" s="13"/>
      <c r="D185" s="191" t="s">
        <v>519</v>
      </c>
      <c r="E185" s="206" t="s">
        <v>1</v>
      </c>
      <c r="F185" s="207" t="s">
        <v>1417</v>
      </c>
      <c r="G185" s="13"/>
      <c r="H185" s="208">
        <v>4.7249999999999996</v>
      </c>
      <c r="I185" s="209"/>
      <c r="J185" s="13"/>
      <c r="K185" s="13"/>
      <c r="L185" s="205"/>
      <c r="M185" s="210"/>
      <c r="N185" s="211"/>
      <c r="O185" s="211"/>
      <c r="P185" s="211"/>
      <c r="Q185" s="211"/>
      <c r="R185" s="211"/>
      <c r="S185" s="211"/>
      <c r="T185" s="21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06" t="s">
        <v>519</v>
      </c>
      <c r="AU185" s="206" t="s">
        <v>89</v>
      </c>
      <c r="AV185" s="13" t="s">
        <v>89</v>
      </c>
      <c r="AW185" s="13" t="s">
        <v>35</v>
      </c>
      <c r="AX185" s="13" t="s">
        <v>87</v>
      </c>
      <c r="AY185" s="206" t="s">
        <v>230</v>
      </c>
    </row>
    <row r="186" s="2" customFormat="1" ht="16.5" customHeight="1">
      <c r="A186" s="38"/>
      <c r="B186" s="177"/>
      <c r="C186" s="178" t="s">
        <v>8</v>
      </c>
      <c r="D186" s="178" t="s">
        <v>231</v>
      </c>
      <c r="E186" s="179" t="s">
        <v>624</v>
      </c>
      <c r="F186" s="180" t="s">
        <v>625</v>
      </c>
      <c r="G186" s="181" t="s">
        <v>578</v>
      </c>
      <c r="H186" s="182">
        <v>1.3500000000000001</v>
      </c>
      <c r="I186" s="183"/>
      <c r="J186" s="184">
        <f>ROUND(I186*H186,2)</f>
        <v>0</v>
      </c>
      <c r="K186" s="180" t="s">
        <v>1405</v>
      </c>
      <c r="L186" s="39"/>
      <c r="M186" s="185" t="s">
        <v>1</v>
      </c>
      <c r="N186" s="186" t="s">
        <v>44</v>
      </c>
      <c r="O186" s="77"/>
      <c r="P186" s="187">
        <f>O186*H186</f>
        <v>0</v>
      </c>
      <c r="Q186" s="187">
        <v>0</v>
      </c>
      <c r="R186" s="187">
        <f>Q186*H186</f>
        <v>0</v>
      </c>
      <c r="S186" s="187">
        <v>0</v>
      </c>
      <c r="T186" s="18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89" t="s">
        <v>235</v>
      </c>
      <c r="AT186" s="189" t="s">
        <v>231</v>
      </c>
      <c r="AU186" s="189" t="s">
        <v>89</v>
      </c>
      <c r="AY186" s="19" t="s">
        <v>230</v>
      </c>
      <c r="BE186" s="190">
        <f>IF(N186="základní",J186,0)</f>
        <v>0</v>
      </c>
      <c r="BF186" s="190">
        <f>IF(N186="snížená",J186,0)</f>
        <v>0</v>
      </c>
      <c r="BG186" s="190">
        <f>IF(N186="zákl. přenesená",J186,0)</f>
        <v>0</v>
      </c>
      <c r="BH186" s="190">
        <f>IF(N186="sníž. přenesená",J186,0)</f>
        <v>0</v>
      </c>
      <c r="BI186" s="190">
        <f>IF(N186="nulová",J186,0)</f>
        <v>0</v>
      </c>
      <c r="BJ186" s="19" t="s">
        <v>87</v>
      </c>
      <c r="BK186" s="190">
        <f>ROUND(I186*H186,2)</f>
        <v>0</v>
      </c>
      <c r="BL186" s="19" t="s">
        <v>235</v>
      </c>
      <c r="BM186" s="189" t="s">
        <v>1418</v>
      </c>
    </row>
    <row r="187" s="2" customFormat="1">
      <c r="A187" s="38"/>
      <c r="B187" s="39"/>
      <c r="C187" s="38"/>
      <c r="D187" s="191" t="s">
        <v>237</v>
      </c>
      <c r="E187" s="38"/>
      <c r="F187" s="192" t="s">
        <v>627</v>
      </c>
      <c r="G187" s="38"/>
      <c r="H187" s="38"/>
      <c r="I187" s="193"/>
      <c r="J187" s="38"/>
      <c r="K187" s="38"/>
      <c r="L187" s="39"/>
      <c r="M187" s="194"/>
      <c r="N187" s="195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237</v>
      </c>
      <c r="AU187" s="19" t="s">
        <v>89</v>
      </c>
    </row>
    <row r="188" s="2" customFormat="1">
      <c r="A188" s="38"/>
      <c r="B188" s="39"/>
      <c r="C188" s="38"/>
      <c r="D188" s="199" t="s">
        <v>397</v>
      </c>
      <c r="E188" s="38"/>
      <c r="F188" s="200" t="s">
        <v>1419</v>
      </c>
      <c r="G188" s="38"/>
      <c r="H188" s="38"/>
      <c r="I188" s="193"/>
      <c r="J188" s="38"/>
      <c r="K188" s="38"/>
      <c r="L188" s="39"/>
      <c r="M188" s="194"/>
      <c r="N188" s="195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397</v>
      </c>
      <c r="AU188" s="19" t="s">
        <v>89</v>
      </c>
    </row>
    <row r="189" s="13" customFormat="1">
      <c r="A189" s="13"/>
      <c r="B189" s="205"/>
      <c r="C189" s="13"/>
      <c r="D189" s="191" t="s">
        <v>519</v>
      </c>
      <c r="E189" s="206" t="s">
        <v>1</v>
      </c>
      <c r="F189" s="207" t="s">
        <v>1420</v>
      </c>
      <c r="G189" s="13"/>
      <c r="H189" s="208">
        <v>1.3500000000000001</v>
      </c>
      <c r="I189" s="209"/>
      <c r="J189" s="13"/>
      <c r="K189" s="13"/>
      <c r="L189" s="205"/>
      <c r="M189" s="210"/>
      <c r="N189" s="211"/>
      <c r="O189" s="211"/>
      <c r="P189" s="211"/>
      <c r="Q189" s="211"/>
      <c r="R189" s="211"/>
      <c r="S189" s="211"/>
      <c r="T189" s="21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06" t="s">
        <v>519</v>
      </c>
      <c r="AU189" s="206" t="s">
        <v>89</v>
      </c>
      <c r="AV189" s="13" t="s">
        <v>89</v>
      </c>
      <c r="AW189" s="13" t="s">
        <v>35</v>
      </c>
      <c r="AX189" s="13" t="s">
        <v>87</v>
      </c>
      <c r="AY189" s="206" t="s">
        <v>230</v>
      </c>
    </row>
    <row r="190" s="2" customFormat="1" ht="16.5" customHeight="1">
      <c r="A190" s="38"/>
      <c r="B190" s="177"/>
      <c r="C190" s="178" t="s">
        <v>281</v>
      </c>
      <c r="D190" s="178" t="s">
        <v>231</v>
      </c>
      <c r="E190" s="179" t="s">
        <v>631</v>
      </c>
      <c r="F190" s="180" t="s">
        <v>632</v>
      </c>
      <c r="G190" s="181" t="s">
        <v>578</v>
      </c>
      <c r="H190" s="182">
        <v>0.67500000000000004</v>
      </c>
      <c r="I190" s="183"/>
      <c r="J190" s="184">
        <f>ROUND(I190*H190,2)</f>
        <v>0</v>
      </c>
      <c r="K190" s="180" t="s">
        <v>1405</v>
      </c>
      <c r="L190" s="39"/>
      <c r="M190" s="185" t="s">
        <v>1</v>
      </c>
      <c r="N190" s="186" t="s">
        <v>44</v>
      </c>
      <c r="O190" s="77"/>
      <c r="P190" s="187">
        <f>O190*H190</f>
        <v>0</v>
      </c>
      <c r="Q190" s="187">
        <v>0</v>
      </c>
      <c r="R190" s="187">
        <f>Q190*H190</f>
        <v>0</v>
      </c>
      <c r="S190" s="187">
        <v>0</v>
      </c>
      <c r="T190" s="188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89" t="s">
        <v>235</v>
      </c>
      <c r="AT190" s="189" t="s">
        <v>231</v>
      </c>
      <c r="AU190" s="189" t="s">
        <v>89</v>
      </c>
      <c r="AY190" s="19" t="s">
        <v>230</v>
      </c>
      <c r="BE190" s="190">
        <f>IF(N190="základní",J190,0)</f>
        <v>0</v>
      </c>
      <c r="BF190" s="190">
        <f>IF(N190="snížená",J190,0)</f>
        <v>0</v>
      </c>
      <c r="BG190" s="190">
        <f>IF(N190="zákl. přenesená",J190,0)</f>
        <v>0</v>
      </c>
      <c r="BH190" s="190">
        <f>IF(N190="sníž. přenesená",J190,0)</f>
        <v>0</v>
      </c>
      <c r="BI190" s="190">
        <f>IF(N190="nulová",J190,0)</f>
        <v>0</v>
      </c>
      <c r="BJ190" s="19" t="s">
        <v>87</v>
      </c>
      <c r="BK190" s="190">
        <f>ROUND(I190*H190,2)</f>
        <v>0</v>
      </c>
      <c r="BL190" s="19" t="s">
        <v>235</v>
      </c>
      <c r="BM190" s="189" t="s">
        <v>1421</v>
      </c>
    </row>
    <row r="191" s="2" customFormat="1">
      <c r="A191" s="38"/>
      <c r="B191" s="39"/>
      <c r="C191" s="38"/>
      <c r="D191" s="191" t="s">
        <v>237</v>
      </c>
      <c r="E191" s="38"/>
      <c r="F191" s="192" t="s">
        <v>634</v>
      </c>
      <c r="G191" s="38"/>
      <c r="H191" s="38"/>
      <c r="I191" s="193"/>
      <c r="J191" s="38"/>
      <c r="K191" s="38"/>
      <c r="L191" s="39"/>
      <c r="M191" s="194"/>
      <c r="N191" s="195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237</v>
      </c>
      <c r="AU191" s="19" t="s">
        <v>89</v>
      </c>
    </row>
    <row r="192" s="2" customFormat="1">
      <c r="A192" s="38"/>
      <c r="B192" s="39"/>
      <c r="C192" s="38"/>
      <c r="D192" s="199" t="s">
        <v>397</v>
      </c>
      <c r="E192" s="38"/>
      <c r="F192" s="200" t="s">
        <v>1422</v>
      </c>
      <c r="G192" s="38"/>
      <c r="H192" s="38"/>
      <c r="I192" s="193"/>
      <c r="J192" s="38"/>
      <c r="K192" s="38"/>
      <c r="L192" s="39"/>
      <c r="M192" s="194"/>
      <c r="N192" s="195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397</v>
      </c>
      <c r="AU192" s="19" t="s">
        <v>89</v>
      </c>
    </row>
    <row r="193" s="13" customFormat="1">
      <c r="A193" s="13"/>
      <c r="B193" s="205"/>
      <c r="C193" s="13"/>
      <c r="D193" s="191" t="s">
        <v>519</v>
      </c>
      <c r="E193" s="206" t="s">
        <v>1</v>
      </c>
      <c r="F193" s="207" t="s">
        <v>1423</v>
      </c>
      <c r="G193" s="13"/>
      <c r="H193" s="208">
        <v>0.67500000000000004</v>
      </c>
      <c r="I193" s="209"/>
      <c r="J193" s="13"/>
      <c r="K193" s="13"/>
      <c r="L193" s="205"/>
      <c r="M193" s="210"/>
      <c r="N193" s="211"/>
      <c r="O193" s="211"/>
      <c r="P193" s="211"/>
      <c r="Q193" s="211"/>
      <c r="R193" s="211"/>
      <c r="S193" s="211"/>
      <c r="T193" s="21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06" t="s">
        <v>519</v>
      </c>
      <c r="AU193" s="206" t="s">
        <v>89</v>
      </c>
      <c r="AV193" s="13" t="s">
        <v>89</v>
      </c>
      <c r="AW193" s="13" t="s">
        <v>35</v>
      </c>
      <c r="AX193" s="13" t="s">
        <v>87</v>
      </c>
      <c r="AY193" s="206" t="s">
        <v>230</v>
      </c>
    </row>
    <row r="194" s="2" customFormat="1" ht="21.75" customHeight="1">
      <c r="A194" s="38"/>
      <c r="B194" s="177"/>
      <c r="C194" s="178" t="s">
        <v>285</v>
      </c>
      <c r="D194" s="178" t="s">
        <v>231</v>
      </c>
      <c r="E194" s="179" t="s">
        <v>638</v>
      </c>
      <c r="F194" s="180" t="s">
        <v>639</v>
      </c>
      <c r="G194" s="181" t="s">
        <v>578</v>
      </c>
      <c r="H194" s="182">
        <v>3.4649999999999999</v>
      </c>
      <c r="I194" s="183"/>
      <c r="J194" s="184">
        <f>ROUND(I194*H194,2)</f>
        <v>0</v>
      </c>
      <c r="K194" s="180" t="s">
        <v>515</v>
      </c>
      <c r="L194" s="39"/>
      <c r="M194" s="185" t="s">
        <v>1</v>
      </c>
      <c r="N194" s="186" t="s">
        <v>44</v>
      </c>
      <c r="O194" s="77"/>
      <c r="P194" s="187">
        <f>O194*H194</f>
        <v>0</v>
      </c>
      <c r="Q194" s="187">
        <v>0</v>
      </c>
      <c r="R194" s="187">
        <f>Q194*H194</f>
        <v>0</v>
      </c>
      <c r="S194" s="187">
        <v>0</v>
      </c>
      <c r="T194" s="188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89" t="s">
        <v>235</v>
      </c>
      <c r="AT194" s="189" t="s">
        <v>231</v>
      </c>
      <c r="AU194" s="189" t="s">
        <v>89</v>
      </c>
      <c r="AY194" s="19" t="s">
        <v>230</v>
      </c>
      <c r="BE194" s="190">
        <f>IF(N194="základní",J194,0)</f>
        <v>0</v>
      </c>
      <c r="BF194" s="190">
        <f>IF(N194="snížená",J194,0)</f>
        <v>0</v>
      </c>
      <c r="BG194" s="190">
        <f>IF(N194="zákl. přenesená",J194,0)</f>
        <v>0</v>
      </c>
      <c r="BH194" s="190">
        <f>IF(N194="sníž. přenesená",J194,0)</f>
        <v>0</v>
      </c>
      <c r="BI194" s="190">
        <f>IF(N194="nulová",J194,0)</f>
        <v>0</v>
      </c>
      <c r="BJ194" s="19" t="s">
        <v>87</v>
      </c>
      <c r="BK194" s="190">
        <f>ROUND(I194*H194,2)</f>
        <v>0</v>
      </c>
      <c r="BL194" s="19" t="s">
        <v>235</v>
      </c>
      <c r="BM194" s="189" t="s">
        <v>1424</v>
      </c>
    </row>
    <row r="195" s="2" customFormat="1">
      <c r="A195" s="38"/>
      <c r="B195" s="39"/>
      <c r="C195" s="38"/>
      <c r="D195" s="191" t="s">
        <v>237</v>
      </c>
      <c r="E195" s="38"/>
      <c r="F195" s="192" t="s">
        <v>641</v>
      </c>
      <c r="G195" s="38"/>
      <c r="H195" s="38"/>
      <c r="I195" s="193"/>
      <c r="J195" s="38"/>
      <c r="K195" s="38"/>
      <c r="L195" s="39"/>
      <c r="M195" s="194"/>
      <c r="N195" s="195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237</v>
      </c>
      <c r="AU195" s="19" t="s">
        <v>89</v>
      </c>
    </row>
    <row r="196" s="2" customFormat="1">
      <c r="A196" s="38"/>
      <c r="B196" s="39"/>
      <c r="C196" s="38"/>
      <c r="D196" s="199" t="s">
        <v>397</v>
      </c>
      <c r="E196" s="38"/>
      <c r="F196" s="200" t="s">
        <v>642</v>
      </c>
      <c r="G196" s="38"/>
      <c r="H196" s="38"/>
      <c r="I196" s="193"/>
      <c r="J196" s="38"/>
      <c r="K196" s="38"/>
      <c r="L196" s="39"/>
      <c r="M196" s="194"/>
      <c r="N196" s="195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397</v>
      </c>
      <c r="AU196" s="19" t="s">
        <v>89</v>
      </c>
    </row>
    <row r="197" s="13" customFormat="1">
      <c r="A197" s="13"/>
      <c r="B197" s="205"/>
      <c r="C197" s="13"/>
      <c r="D197" s="191" t="s">
        <v>519</v>
      </c>
      <c r="E197" s="206" t="s">
        <v>1</v>
      </c>
      <c r="F197" s="207" t="s">
        <v>1425</v>
      </c>
      <c r="G197" s="13"/>
      <c r="H197" s="208">
        <v>3.4649999999999999</v>
      </c>
      <c r="I197" s="209"/>
      <c r="J197" s="13"/>
      <c r="K197" s="13"/>
      <c r="L197" s="205"/>
      <c r="M197" s="210"/>
      <c r="N197" s="211"/>
      <c r="O197" s="211"/>
      <c r="P197" s="211"/>
      <c r="Q197" s="211"/>
      <c r="R197" s="211"/>
      <c r="S197" s="211"/>
      <c r="T197" s="21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06" t="s">
        <v>519</v>
      </c>
      <c r="AU197" s="206" t="s">
        <v>89</v>
      </c>
      <c r="AV197" s="13" t="s">
        <v>89</v>
      </c>
      <c r="AW197" s="13" t="s">
        <v>35</v>
      </c>
      <c r="AX197" s="13" t="s">
        <v>87</v>
      </c>
      <c r="AY197" s="206" t="s">
        <v>230</v>
      </c>
    </row>
    <row r="198" s="2" customFormat="1" ht="21.75" customHeight="1">
      <c r="A198" s="38"/>
      <c r="B198" s="177"/>
      <c r="C198" s="178" t="s">
        <v>289</v>
      </c>
      <c r="D198" s="178" t="s">
        <v>231</v>
      </c>
      <c r="E198" s="179" t="s">
        <v>644</v>
      </c>
      <c r="F198" s="180" t="s">
        <v>645</v>
      </c>
      <c r="G198" s="181" t="s">
        <v>578</v>
      </c>
      <c r="H198" s="182">
        <v>0.98999999999999999</v>
      </c>
      <c r="I198" s="183"/>
      <c r="J198" s="184">
        <f>ROUND(I198*H198,2)</f>
        <v>0</v>
      </c>
      <c r="K198" s="180" t="s">
        <v>1405</v>
      </c>
      <c r="L198" s="39"/>
      <c r="M198" s="185" t="s">
        <v>1</v>
      </c>
      <c r="N198" s="186" t="s">
        <v>44</v>
      </c>
      <c r="O198" s="77"/>
      <c r="P198" s="187">
        <f>O198*H198</f>
        <v>0</v>
      </c>
      <c r="Q198" s="187">
        <v>0</v>
      </c>
      <c r="R198" s="187">
        <f>Q198*H198</f>
        <v>0</v>
      </c>
      <c r="S198" s="187">
        <v>0</v>
      </c>
      <c r="T198" s="188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89" t="s">
        <v>235</v>
      </c>
      <c r="AT198" s="189" t="s">
        <v>231</v>
      </c>
      <c r="AU198" s="189" t="s">
        <v>89</v>
      </c>
      <c r="AY198" s="19" t="s">
        <v>230</v>
      </c>
      <c r="BE198" s="190">
        <f>IF(N198="základní",J198,0)</f>
        <v>0</v>
      </c>
      <c r="BF198" s="190">
        <f>IF(N198="snížená",J198,0)</f>
        <v>0</v>
      </c>
      <c r="BG198" s="190">
        <f>IF(N198="zákl. přenesená",J198,0)</f>
        <v>0</v>
      </c>
      <c r="BH198" s="190">
        <f>IF(N198="sníž. přenesená",J198,0)</f>
        <v>0</v>
      </c>
      <c r="BI198" s="190">
        <f>IF(N198="nulová",J198,0)</f>
        <v>0</v>
      </c>
      <c r="BJ198" s="19" t="s">
        <v>87</v>
      </c>
      <c r="BK198" s="190">
        <f>ROUND(I198*H198,2)</f>
        <v>0</v>
      </c>
      <c r="BL198" s="19" t="s">
        <v>235</v>
      </c>
      <c r="BM198" s="189" t="s">
        <v>1426</v>
      </c>
    </row>
    <row r="199" s="2" customFormat="1">
      <c r="A199" s="38"/>
      <c r="B199" s="39"/>
      <c r="C199" s="38"/>
      <c r="D199" s="191" t="s">
        <v>237</v>
      </c>
      <c r="E199" s="38"/>
      <c r="F199" s="192" t="s">
        <v>647</v>
      </c>
      <c r="G199" s="38"/>
      <c r="H199" s="38"/>
      <c r="I199" s="193"/>
      <c r="J199" s="38"/>
      <c r="K199" s="38"/>
      <c r="L199" s="39"/>
      <c r="M199" s="194"/>
      <c r="N199" s="195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237</v>
      </c>
      <c r="AU199" s="19" t="s">
        <v>89</v>
      </c>
    </row>
    <row r="200" s="2" customFormat="1">
      <c r="A200" s="38"/>
      <c r="B200" s="39"/>
      <c r="C200" s="38"/>
      <c r="D200" s="199" t="s">
        <v>397</v>
      </c>
      <c r="E200" s="38"/>
      <c r="F200" s="200" t="s">
        <v>1427</v>
      </c>
      <c r="G200" s="38"/>
      <c r="H200" s="38"/>
      <c r="I200" s="193"/>
      <c r="J200" s="38"/>
      <c r="K200" s="38"/>
      <c r="L200" s="39"/>
      <c r="M200" s="194"/>
      <c r="N200" s="195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397</v>
      </c>
      <c r="AU200" s="19" t="s">
        <v>89</v>
      </c>
    </row>
    <row r="201" s="13" customFormat="1">
      <c r="A201" s="13"/>
      <c r="B201" s="205"/>
      <c r="C201" s="13"/>
      <c r="D201" s="191" t="s">
        <v>519</v>
      </c>
      <c r="E201" s="206" t="s">
        <v>1</v>
      </c>
      <c r="F201" s="207" t="s">
        <v>1428</v>
      </c>
      <c r="G201" s="13"/>
      <c r="H201" s="208">
        <v>0.98999999999999999</v>
      </c>
      <c r="I201" s="209"/>
      <c r="J201" s="13"/>
      <c r="K201" s="13"/>
      <c r="L201" s="205"/>
      <c r="M201" s="210"/>
      <c r="N201" s="211"/>
      <c r="O201" s="211"/>
      <c r="P201" s="211"/>
      <c r="Q201" s="211"/>
      <c r="R201" s="211"/>
      <c r="S201" s="211"/>
      <c r="T201" s="21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06" t="s">
        <v>519</v>
      </c>
      <c r="AU201" s="206" t="s">
        <v>89</v>
      </c>
      <c r="AV201" s="13" t="s">
        <v>89</v>
      </c>
      <c r="AW201" s="13" t="s">
        <v>35</v>
      </c>
      <c r="AX201" s="13" t="s">
        <v>87</v>
      </c>
      <c r="AY201" s="206" t="s">
        <v>230</v>
      </c>
    </row>
    <row r="202" s="2" customFormat="1" ht="21.75" customHeight="1">
      <c r="A202" s="38"/>
      <c r="B202" s="177"/>
      <c r="C202" s="178" t="s">
        <v>293</v>
      </c>
      <c r="D202" s="178" t="s">
        <v>231</v>
      </c>
      <c r="E202" s="179" t="s">
        <v>650</v>
      </c>
      <c r="F202" s="180" t="s">
        <v>651</v>
      </c>
      <c r="G202" s="181" t="s">
        <v>578</v>
      </c>
      <c r="H202" s="182">
        <v>0.495</v>
      </c>
      <c r="I202" s="183"/>
      <c r="J202" s="184">
        <f>ROUND(I202*H202,2)</f>
        <v>0</v>
      </c>
      <c r="K202" s="180" t="s">
        <v>1405</v>
      </c>
      <c r="L202" s="39"/>
      <c r="M202" s="185" t="s">
        <v>1</v>
      </c>
      <c r="N202" s="186" t="s">
        <v>44</v>
      </c>
      <c r="O202" s="77"/>
      <c r="P202" s="187">
        <f>O202*H202</f>
        <v>0</v>
      </c>
      <c r="Q202" s="187">
        <v>0</v>
      </c>
      <c r="R202" s="187">
        <f>Q202*H202</f>
        <v>0</v>
      </c>
      <c r="S202" s="187">
        <v>0</v>
      </c>
      <c r="T202" s="188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89" t="s">
        <v>235</v>
      </c>
      <c r="AT202" s="189" t="s">
        <v>231</v>
      </c>
      <c r="AU202" s="189" t="s">
        <v>89</v>
      </c>
      <c r="AY202" s="19" t="s">
        <v>230</v>
      </c>
      <c r="BE202" s="190">
        <f>IF(N202="základní",J202,0)</f>
        <v>0</v>
      </c>
      <c r="BF202" s="190">
        <f>IF(N202="snížená",J202,0)</f>
        <v>0</v>
      </c>
      <c r="BG202" s="190">
        <f>IF(N202="zákl. přenesená",J202,0)</f>
        <v>0</v>
      </c>
      <c r="BH202" s="190">
        <f>IF(N202="sníž. přenesená",J202,0)</f>
        <v>0</v>
      </c>
      <c r="BI202" s="190">
        <f>IF(N202="nulová",J202,0)</f>
        <v>0</v>
      </c>
      <c r="BJ202" s="19" t="s">
        <v>87</v>
      </c>
      <c r="BK202" s="190">
        <f>ROUND(I202*H202,2)</f>
        <v>0</v>
      </c>
      <c r="BL202" s="19" t="s">
        <v>235</v>
      </c>
      <c r="BM202" s="189" t="s">
        <v>1429</v>
      </c>
    </row>
    <row r="203" s="2" customFormat="1">
      <c r="A203" s="38"/>
      <c r="B203" s="39"/>
      <c r="C203" s="38"/>
      <c r="D203" s="191" t="s">
        <v>237</v>
      </c>
      <c r="E203" s="38"/>
      <c r="F203" s="192" t="s">
        <v>653</v>
      </c>
      <c r="G203" s="38"/>
      <c r="H203" s="38"/>
      <c r="I203" s="193"/>
      <c r="J203" s="38"/>
      <c r="K203" s="38"/>
      <c r="L203" s="39"/>
      <c r="M203" s="194"/>
      <c r="N203" s="195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237</v>
      </c>
      <c r="AU203" s="19" t="s">
        <v>89</v>
      </c>
    </row>
    <row r="204" s="2" customFormat="1">
      <c r="A204" s="38"/>
      <c r="B204" s="39"/>
      <c r="C204" s="38"/>
      <c r="D204" s="199" t="s">
        <v>397</v>
      </c>
      <c r="E204" s="38"/>
      <c r="F204" s="200" t="s">
        <v>1430</v>
      </c>
      <c r="G204" s="38"/>
      <c r="H204" s="38"/>
      <c r="I204" s="193"/>
      <c r="J204" s="38"/>
      <c r="K204" s="38"/>
      <c r="L204" s="39"/>
      <c r="M204" s="194"/>
      <c r="N204" s="195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397</v>
      </c>
      <c r="AU204" s="19" t="s">
        <v>89</v>
      </c>
    </row>
    <row r="205" s="13" customFormat="1">
      <c r="A205" s="13"/>
      <c r="B205" s="205"/>
      <c r="C205" s="13"/>
      <c r="D205" s="191" t="s">
        <v>519</v>
      </c>
      <c r="E205" s="206" t="s">
        <v>1</v>
      </c>
      <c r="F205" s="207" t="s">
        <v>1431</v>
      </c>
      <c r="G205" s="13"/>
      <c r="H205" s="208">
        <v>0.495</v>
      </c>
      <c r="I205" s="209"/>
      <c r="J205" s="13"/>
      <c r="K205" s="13"/>
      <c r="L205" s="205"/>
      <c r="M205" s="210"/>
      <c r="N205" s="211"/>
      <c r="O205" s="211"/>
      <c r="P205" s="211"/>
      <c r="Q205" s="211"/>
      <c r="R205" s="211"/>
      <c r="S205" s="211"/>
      <c r="T205" s="21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06" t="s">
        <v>519</v>
      </c>
      <c r="AU205" s="206" t="s">
        <v>89</v>
      </c>
      <c r="AV205" s="13" t="s">
        <v>89</v>
      </c>
      <c r="AW205" s="13" t="s">
        <v>35</v>
      </c>
      <c r="AX205" s="13" t="s">
        <v>87</v>
      </c>
      <c r="AY205" s="206" t="s">
        <v>230</v>
      </c>
    </row>
    <row r="206" s="2" customFormat="1" ht="16.5" customHeight="1">
      <c r="A206" s="38"/>
      <c r="B206" s="177"/>
      <c r="C206" s="178" t="s">
        <v>297</v>
      </c>
      <c r="D206" s="178" t="s">
        <v>231</v>
      </c>
      <c r="E206" s="179" t="s">
        <v>656</v>
      </c>
      <c r="F206" s="180" t="s">
        <v>657</v>
      </c>
      <c r="G206" s="181" t="s">
        <v>514</v>
      </c>
      <c r="H206" s="182">
        <v>18</v>
      </c>
      <c r="I206" s="183"/>
      <c r="J206" s="184">
        <f>ROUND(I206*H206,2)</f>
        <v>0</v>
      </c>
      <c r="K206" s="180" t="s">
        <v>515</v>
      </c>
      <c r="L206" s="39"/>
      <c r="M206" s="185" t="s">
        <v>1</v>
      </c>
      <c r="N206" s="186" t="s">
        <v>44</v>
      </c>
      <c r="O206" s="77"/>
      <c r="P206" s="187">
        <f>O206*H206</f>
        <v>0</v>
      </c>
      <c r="Q206" s="187">
        <v>0.00084000000000000003</v>
      </c>
      <c r="R206" s="187">
        <f>Q206*H206</f>
        <v>0.015120000000000002</v>
      </c>
      <c r="S206" s="187">
        <v>0</v>
      </c>
      <c r="T206" s="188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89" t="s">
        <v>235</v>
      </c>
      <c r="AT206" s="189" t="s">
        <v>231</v>
      </c>
      <c r="AU206" s="189" t="s">
        <v>89</v>
      </c>
      <c r="AY206" s="19" t="s">
        <v>230</v>
      </c>
      <c r="BE206" s="190">
        <f>IF(N206="základní",J206,0)</f>
        <v>0</v>
      </c>
      <c r="BF206" s="190">
        <f>IF(N206="snížená",J206,0)</f>
        <v>0</v>
      </c>
      <c r="BG206" s="190">
        <f>IF(N206="zákl. přenesená",J206,0)</f>
        <v>0</v>
      </c>
      <c r="BH206" s="190">
        <f>IF(N206="sníž. přenesená",J206,0)</f>
        <v>0</v>
      </c>
      <c r="BI206" s="190">
        <f>IF(N206="nulová",J206,0)</f>
        <v>0</v>
      </c>
      <c r="BJ206" s="19" t="s">
        <v>87</v>
      </c>
      <c r="BK206" s="190">
        <f>ROUND(I206*H206,2)</f>
        <v>0</v>
      </c>
      <c r="BL206" s="19" t="s">
        <v>235</v>
      </c>
      <c r="BM206" s="189" t="s">
        <v>1432</v>
      </c>
    </row>
    <row r="207" s="2" customFormat="1">
      <c r="A207" s="38"/>
      <c r="B207" s="39"/>
      <c r="C207" s="38"/>
      <c r="D207" s="191" t="s">
        <v>237</v>
      </c>
      <c r="E207" s="38"/>
      <c r="F207" s="192" t="s">
        <v>659</v>
      </c>
      <c r="G207" s="38"/>
      <c r="H207" s="38"/>
      <c r="I207" s="193"/>
      <c r="J207" s="38"/>
      <c r="K207" s="38"/>
      <c r="L207" s="39"/>
      <c r="M207" s="194"/>
      <c r="N207" s="195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237</v>
      </c>
      <c r="AU207" s="19" t="s">
        <v>89</v>
      </c>
    </row>
    <row r="208" s="2" customFormat="1">
      <c r="A208" s="38"/>
      <c r="B208" s="39"/>
      <c r="C208" s="38"/>
      <c r="D208" s="199" t="s">
        <v>397</v>
      </c>
      <c r="E208" s="38"/>
      <c r="F208" s="200" t="s">
        <v>660</v>
      </c>
      <c r="G208" s="38"/>
      <c r="H208" s="38"/>
      <c r="I208" s="193"/>
      <c r="J208" s="38"/>
      <c r="K208" s="38"/>
      <c r="L208" s="39"/>
      <c r="M208" s="194"/>
      <c r="N208" s="195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397</v>
      </c>
      <c r="AU208" s="19" t="s">
        <v>89</v>
      </c>
    </row>
    <row r="209" s="13" customFormat="1">
      <c r="A209" s="13"/>
      <c r="B209" s="205"/>
      <c r="C209" s="13"/>
      <c r="D209" s="191" t="s">
        <v>519</v>
      </c>
      <c r="E209" s="206" t="s">
        <v>1</v>
      </c>
      <c r="F209" s="207" t="s">
        <v>1433</v>
      </c>
      <c r="G209" s="13"/>
      <c r="H209" s="208">
        <v>18</v>
      </c>
      <c r="I209" s="209"/>
      <c r="J209" s="13"/>
      <c r="K209" s="13"/>
      <c r="L209" s="205"/>
      <c r="M209" s="210"/>
      <c r="N209" s="211"/>
      <c r="O209" s="211"/>
      <c r="P209" s="211"/>
      <c r="Q209" s="211"/>
      <c r="R209" s="211"/>
      <c r="S209" s="211"/>
      <c r="T209" s="21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06" t="s">
        <v>519</v>
      </c>
      <c r="AU209" s="206" t="s">
        <v>89</v>
      </c>
      <c r="AV209" s="13" t="s">
        <v>89</v>
      </c>
      <c r="AW209" s="13" t="s">
        <v>35</v>
      </c>
      <c r="AX209" s="13" t="s">
        <v>87</v>
      </c>
      <c r="AY209" s="206" t="s">
        <v>230</v>
      </c>
    </row>
    <row r="210" s="2" customFormat="1" ht="16.5" customHeight="1">
      <c r="A210" s="38"/>
      <c r="B210" s="177"/>
      <c r="C210" s="178" t="s">
        <v>301</v>
      </c>
      <c r="D210" s="178" t="s">
        <v>231</v>
      </c>
      <c r="E210" s="179" t="s">
        <v>662</v>
      </c>
      <c r="F210" s="180" t="s">
        <v>663</v>
      </c>
      <c r="G210" s="181" t="s">
        <v>514</v>
      </c>
      <c r="H210" s="182">
        <v>18</v>
      </c>
      <c r="I210" s="183"/>
      <c r="J210" s="184">
        <f>ROUND(I210*H210,2)</f>
        <v>0</v>
      </c>
      <c r="K210" s="180" t="s">
        <v>515</v>
      </c>
      <c r="L210" s="39"/>
      <c r="M210" s="185" t="s">
        <v>1</v>
      </c>
      <c r="N210" s="186" t="s">
        <v>44</v>
      </c>
      <c r="O210" s="77"/>
      <c r="P210" s="187">
        <f>O210*H210</f>
        <v>0</v>
      </c>
      <c r="Q210" s="187">
        <v>0</v>
      </c>
      <c r="R210" s="187">
        <f>Q210*H210</f>
        <v>0</v>
      </c>
      <c r="S210" s="187">
        <v>0</v>
      </c>
      <c r="T210" s="188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89" t="s">
        <v>235</v>
      </c>
      <c r="AT210" s="189" t="s">
        <v>231</v>
      </c>
      <c r="AU210" s="189" t="s">
        <v>89</v>
      </c>
      <c r="AY210" s="19" t="s">
        <v>230</v>
      </c>
      <c r="BE210" s="190">
        <f>IF(N210="základní",J210,0)</f>
        <v>0</v>
      </c>
      <c r="BF210" s="190">
        <f>IF(N210="snížená",J210,0)</f>
        <v>0</v>
      </c>
      <c r="BG210" s="190">
        <f>IF(N210="zákl. přenesená",J210,0)</f>
        <v>0</v>
      </c>
      <c r="BH210" s="190">
        <f>IF(N210="sníž. přenesená",J210,0)</f>
        <v>0</v>
      </c>
      <c r="BI210" s="190">
        <f>IF(N210="nulová",J210,0)</f>
        <v>0</v>
      </c>
      <c r="BJ210" s="19" t="s">
        <v>87</v>
      </c>
      <c r="BK210" s="190">
        <f>ROUND(I210*H210,2)</f>
        <v>0</v>
      </c>
      <c r="BL210" s="19" t="s">
        <v>235</v>
      </c>
      <c r="BM210" s="189" t="s">
        <v>1434</v>
      </c>
    </row>
    <row r="211" s="2" customFormat="1">
      <c r="A211" s="38"/>
      <c r="B211" s="39"/>
      <c r="C211" s="38"/>
      <c r="D211" s="191" t="s">
        <v>237</v>
      </c>
      <c r="E211" s="38"/>
      <c r="F211" s="192" t="s">
        <v>665</v>
      </c>
      <c r="G211" s="38"/>
      <c r="H211" s="38"/>
      <c r="I211" s="193"/>
      <c r="J211" s="38"/>
      <c r="K211" s="38"/>
      <c r="L211" s="39"/>
      <c r="M211" s="194"/>
      <c r="N211" s="195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237</v>
      </c>
      <c r="AU211" s="19" t="s">
        <v>89</v>
      </c>
    </row>
    <row r="212" s="2" customFormat="1">
      <c r="A212" s="38"/>
      <c r="B212" s="39"/>
      <c r="C212" s="38"/>
      <c r="D212" s="199" t="s">
        <v>397</v>
      </c>
      <c r="E212" s="38"/>
      <c r="F212" s="200" t="s">
        <v>666</v>
      </c>
      <c r="G212" s="38"/>
      <c r="H212" s="38"/>
      <c r="I212" s="193"/>
      <c r="J212" s="38"/>
      <c r="K212" s="38"/>
      <c r="L212" s="39"/>
      <c r="M212" s="194"/>
      <c r="N212" s="195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397</v>
      </c>
      <c r="AU212" s="19" t="s">
        <v>89</v>
      </c>
    </row>
    <row r="213" s="13" customFormat="1">
      <c r="A213" s="13"/>
      <c r="B213" s="205"/>
      <c r="C213" s="13"/>
      <c r="D213" s="191" t="s">
        <v>519</v>
      </c>
      <c r="E213" s="206" t="s">
        <v>1</v>
      </c>
      <c r="F213" s="207" t="s">
        <v>301</v>
      </c>
      <c r="G213" s="13"/>
      <c r="H213" s="208">
        <v>18</v>
      </c>
      <c r="I213" s="209"/>
      <c r="J213" s="13"/>
      <c r="K213" s="13"/>
      <c r="L213" s="205"/>
      <c r="M213" s="210"/>
      <c r="N213" s="211"/>
      <c r="O213" s="211"/>
      <c r="P213" s="211"/>
      <c r="Q213" s="211"/>
      <c r="R213" s="211"/>
      <c r="S213" s="211"/>
      <c r="T213" s="21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06" t="s">
        <v>519</v>
      </c>
      <c r="AU213" s="206" t="s">
        <v>89</v>
      </c>
      <c r="AV213" s="13" t="s">
        <v>89</v>
      </c>
      <c r="AW213" s="13" t="s">
        <v>35</v>
      </c>
      <c r="AX213" s="13" t="s">
        <v>87</v>
      </c>
      <c r="AY213" s="206" t="s">
        <v>230</v>
      </c>
    </row>
    <row r="214" s="2" customFormat="1" ht="16.5" customHeight="1">
      <c r="A214" s="38"/>
      <c r="B214" s="177"/>
      <c r="C214" s="178" t="s">
        <v>305</v>
      </c>
      <c r="D214" s="178" t="s">
        <v>231</v>
      </c>
      <c r="E214" s="179" t="s">
        <v>667</v>
      </c>
      <c r="F214" s="180" t="s">
        <v>668</v>
      </c>
      <c r="G214" s="181" t="s">
        <v>514</v>
      </c>
      <c r="H214" s="182">
        <v>9</v>
      </c>
      <c r="I214" s="183"/>
      <c r="J214" s="184">
        <f>ROUND(I214*H214,2)</f>
        <v>0</v>
      </c>
      <c r="K214" s="180" t="s">
        <v>515</v>
      </c>
      <c r="L214" s="39"/>
      <c r="M214" s="185" t="s">
        <v>1</v>
      </c>
      <c r="N214" s="186" t="s">
        <v>44</v>
      </c>
      <c r="O214" s="77"/>
      <c r="P214" s="187">
        <f>O214*H214</f>
        <v>0</v>
      </c>
      <c r="Q214" s="187">
        <v>0.00058</v>
      </c>
      <c r="R214" s="187">
        <f>Q214*H214</f>
        <v>0.0052199999999999998</v>
      </c>
      <c r="S214" s="187">
        <v>0</v>
      </c>
      <c r="T214" s="188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89" t="s">
        <v>235</v>
      </c>
      <c r="AT214" s="189" t="s">
        <v>231</v>
      </c>
      <c r="AU214" s="189" t="s">
        <v>89</v>
      </c>
      <c r="AY214" s="19" t="s">
        <v>230</v>
      </c>
      <c r="BE214" s="190">
        <f>IF(N214="základní",J214,0)</f>
        <v>0</v>
      </c>
      <c r="BF214" s="190">
        <f>IF(N214="snížená",J214,0)</f>
        <v>0</v>
      </c>
      <c r="BG214" s="190">
        <f>IF(N214="zákl. přenesená",J214,0)</f>
        <v>0</v>
      </c>
      <c r="BH214" s="190">
        <f>IF(N214="sníž. přenesená",J214,0)</f>
        <v>0</v>
      </c>
      <c r="BI214" s="190">
        <f>IF(N214="nulová",J214,0)</f>
        <v>0</v>
      </c>
      <c r="BJ214" s="19" t="s">
        <v>87</v>
      </c>
      <c r="BK214" s="190">
        <f>ROUND(I214*H214,2)</f>
        <v>0</v>
      </c>
      <c r="BL214" s="19" t="s">
        <v>235</v>
      </c>
      <c r="BM214" s="189" t="s">
        <v>1435</v>
      </c>
    </row>
    <row r="215" s="2" customFormat="1">
      <c r="A215" s="38"/>
      <c r="B215" s="39"/>
      <c r="C215" s="38"/>
      <c r="D215" s="191" t="s">
        <v>237</v>
      </c>
      <c r="E215" s="38"/>
      <c r="F215" s="192" t="s">
        <v>670</v>
      </c>
      <c r="G215" s="38"/>
      <c r="H215" s="38"/>
      <c r="I215" s="193"/>
      <c r="J215" s="38"/>
      <c r="K215" s="38"/>
      <c r="L215" s="39"/>
      <c r="M215" s="194"/>
      <c r="N215" s="195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237</v>
      </c>
      <c r="AU215" s="19" t="s">
        <v>89</v>
      </c>
    </row>
    <row r="216" s="2" customFormat="1">
      <c r="A216" s="38"/>
      <c r="B216" s="39"/>
      <c r="C216" s="38"/>
      <c r="D216" s="199" t="s">
        <v>397</v>
      </c>
      <c r="E216" s="38"/>
      <c r="F216" s="200" t="s">
        <v>671</v>
      </c>
      <c r="G216" s="38"/>
      <c r="H216" s="38"/>
      <c r="I216" s="193"/>
      <c r="J216" s="38"/>
      <c r="K216" s="38"/>
      <c r="L216" s="39"/>
      <c r="M216" s="194"/>
      <c r="N216" s="195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397</v>
      </c>
      <c r="AU216" s="19" t="s">
        <v>89</v>
      </c>
    </row>
    <row r="217" s="13" customFormat="1">
      <c r="A217" s="13"/>
      <c r="B217" s="205"/>
      <c r="C217" s="13"/>
      <c r="D217" s="191" t="s">
        <v>519</v>
      </c>
      <c r="E217" s="206" t="s">
        <v>1</v>
      </c>
      <c r="F217" s="207" t="s">
        <v>1436</v>
      </c>
      <c r="G217" s="13"/>
      <c r="H217" s="208">
        <v>9</v>
      </c>
      <c r="I217" s="209"/>
      <c r="J217" s="13"/>
      <c r="K217" s="13"/>
      <c r="L217" s="205"/>
      <c r="M217" s="210"/>
      <c r="N217" s="211"/>
      <c r="O217" s="211"/>
      <c r="P217" s="211"/>
      <c r="Q217" s="211"/>
      <c r="R217" s="211"/>
      <c r="S217" s="211"/>
      <c r="T217" s="21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06" t="s">
        <v>519</v>
      </c>
      <c r="AU217" s="206" t="s">
        <v>89</v>
      </c>
      <c r="AV217" s="13" t="s">
        <v>89</v>
      </c>
      <c r="AW217" s="13" t="s">
        <v>35</v>
      </c>
      <c r="AX217" s="13" t="s">
        <v>87</v>
      </c>
      <c r="AY217" s="206" t="s">
        <v>230</v>
      </c>
    </row>
    <row r="218" s="2" customFormat="1" ht="16.5" customHeight="1">
      <c r="A218" s="38"/>
      <c r="B218" s="177"/>
      <c r="C218" s="178" t="s">
        <v>310</v>
      </c>
      <c r="D218" s="178" t="s">
        <v>231</v>
      </c>
      <c r="E218" s="179" t="s">
        <v>673</v>
      </c>
      <c r="F218" s="180" t="s">
        <v>674</v>
      </c>
      <c r="G218" s="181" t="s">
        <v>514</v>
      </c>
      <c r="H218" s="182">
        <v>9</v>
      </c>
      <c r="I218" s="183"/>
      <c r="J218" s="184">
        <f>ROUND(I218*H218,2)</f>
        <v>0</v>
      </c>
      <c r="K218" s="180" t="s">
        <v>515</v>
      </c>
      <c r="L218" s="39"/>
      <c r="M218" s="185" t="s">
        <v>1</v>
      </c>
      <c r="N218" s="186" t="s">
        <v>44</v>
      </c>
      <c r="O218" s="77"/>
      <c r="P218" s="187">
        <f>O218*H218</f>
        <v>0</v>
      </c>
      <c r="Q218" s="187">
        <v>0</v>
      </c>
      <c r="R218" s="187">
        <f>Q218*H218</f>
        <v>0</v>
      </c>
      <c r="S218" s="187">
        <v>0</v>
      </c>
      <c r="T218" s="188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89" t="s">
        <v>235</v>
      </c>
      <c r="AT218" s="189" t="s">
        <v>231</v>
      </c>
      <c r="AU218" s="189" t="s">
        <v>89</v>
      </c>
      <c r="AY218" s="19" t="s">
        <v>230</v>
      </c>
      <c r="BE218" s="190">
        <f>IF(N218="základní",J218,0)</f>
        <v>0</v>
      </c>
      <c r="BF218" s="190">
        <f>IF(N218="snížená",J218,0)</f>
        <v>0</v>
      </c>
      <c r="BG218" s="190">
        <f>IF(N218="zákl. přenesená",J218,0)</f>
        <v>0</v>
      </c>
      <c r="BH218" s="190">
        <f>IF(N218="sníž. přenesená",J218,0)</f>
        <v>0</v>
      </c>
      <c r="BI218" s="190">
        <f>IF(N218="nulová",J218,0)</f>
        <v>0</v>
      </c>
      <c r="BJ218" s="19" t="s">
        <v>87</v>
      </c>
      <c r="BK218" s="190">
        <f>ROUND(I218*H218,2)</f>
        <v>0</v>
      </c>
      <c r="BL218" s="19" t="s">
        <v>235</v>
      </c>
      <c r="BM218" s="189" t="s">
        <v>1437</v>
      </c>
    </row>
    <row r="219" s="2" customFormat="1">
      <c r="A219" s="38"/>
      <c r="B219" s="39"/>
      <c r="C219" s="38"/>
      <c r="D219" s="191" t="s">
        <v>237</v>
      </c>
      <c r="E219" s="38"/>
      <c r="F219" s="192" t="s">
        <v>676</v>
      </c>
      <c r="G219" s="38"/>
      <c r="H219" s="38"/>
      <c r="I219" s="193"/>
      <c r="J219" s="38"/>
      <c r="K219" s="38"/>
      <c r="L219" s="39"/>
      <c r="M219" s="194"/>
      <c r="N219" s="195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237</v>
      </c>
      <c r="AU219" s="19" t="s">
        <v>89</v>
      </c>
    </row>
    <row r="220" s="2" customFormat="1">
      <c r="A220" s="38"/>
      <c r="B220" s="39"/>
      <c r="C220" s="38"/>
      <c r="D220" s="199" t="s">
        <v>397</v>
      </c>
      <c r="E220" s="38"/>
      <c r="F220" s="200" t="s">
        <v>677</v>
      </c>
      <c r="G220" s="38"/>
      <c r="H220" s="38"/>
      <c r="I220" s="193"/>
      <c r="J220" s="38"/>
      <c r="K220" s="38"/>
      <c r="L220" s="39"/>
      <c r="M220" s="194"/>
      <c r="N220" s="195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397</v>
      </c>
      <c r="AU220" s="19" t="s">
        <v>89</v>
      </c>
    </row>
    <row r="221" s="13" customFormat="1">
      <c r="A221" s="13"/>
      <c r="B221" s="205"/>
      <c r="C221" s="13"/>
      <c r="D221" s="191" t="s">
        <v>519</v>
      </c>
      <c r="E221" s="206" t="s">
        <v>1</v>
      </c>
      <c r="F221" s="207" t="s">
        <v>264</v>
      </c>
      <c r="G221" s="13"/>
      <c r="H221" s="208">
        <v>9</v>
      </c>
      <c r="I221" s="209"/>
      <c r="J221" s="13"/>
      <c r="K221" s="13"/>
      <c r="L221" s="205"/>
      <c r="M221" s="210"/>
      <c r="N221" s="211"/>
      <c r="O221" s="211"/>
      <c r="P221" s="211"/>
      <c r="Q221" s="211"/>
      <c r="R221" s="211"/>
      <c r="S221" s="211"/>
      <c r="T221" s="21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06" t="s">
        <v>519</v>
      </c>
      <c r="AU221" s="206" t="s">
        <v>89</v>
      </c>
      <c r="AV221" s="13" t="s">
        <v>89</v>
      </c>
      <c r="AW221" s="13" t="s">
        <v>35</v>
      </c>
      <c r="AX221" s="13" t="s">
        <v>87</v>
      </c>
      <c r="AY221" s="206" t="s">
        <v>230</v>
      </c>
    </row>
    <row r="222" s="2" customFormat="1" ht="21.75" customHeight="1">
      <c r="A222" s="38"/>
      <c r="B222" s="177"/>
      <c r="C222" s="178" t="s">
        <v>7</v>
      </c>
      <c r="D222" s="178" t="s">
        <v>231</v>
      </c>
      <c r="E222" s="179" t="s">
        <v>679</v>
      </c>
      <c r="F222" s="180" t="s">
        <v>680</v>
      </c>
      <c r="G222" s="181" t="s">
        <v>578</v>
      </c>
      <c r="H222" s="182">
        <v>217.487</v>
      </c>
      <c r="I222" s="183"/>
      <c r="J222" s="184">
        <f>ROUND(I222*H222,2)</f>
        <v>0</v>
      </c>
      <c r="K222" s="180" t="s">
        <v>515</v>
      </c>
      <c r="L222" s="39"/>
      <c r="M222" s="185" t="s">
        <v>1</v>
      </c>
      <c r="N222" s="186" t="s">
        <v>44</v>
      </c>
      <c r="O222" s="77"/>
      <c r="P222" s="187">
        <f>O222*H222</f>
        <v>0</v>
      </c>
      <c r="Q222" s="187">
        <v>0</v>
      </c>
      <c r="R222" s="187">
        <f>Q222*H222</f>
        <v>0</v>
      </c>
      <c r="S222" s="187">
        <v>0</v>
      </c>
      <c r="T222" s="188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89" t="s">
        <v>235</v>
      </c>
      <c r="AT222" s="189" t="s">
        <v>231</v>
      </c>
      <c r="AU222" s="189" t="s">
        <v>89</v>
      </c>
      <c r="AY222" s="19" t="s">
        <v>230</v>
      </c>
      <c r="BE222" s="190">
        <f>IF(N222="základní",J222,0)</f>
        <v>0</v>
      </c>
      <c r="BF222" s="190">
        <f>IF(N222="snížená",J222,0)</f>
        <v>0</v>
      </c>
      <c r="BG222" s="190">
        <f>IF(N222="zákl. přenesená",J222,0)</f>
        <v>0</v>
      </c>
      <c r="BH222" s="190">
        <f>IF(N222="sníž. přenesená",J222,0)</f>
        <v>0</v>
      </c>
      <c r="BI222" s="190">
        <f>IF(N222="nulová",J222,0)</f>
        <v>0</v>
      </c>
      <c r="BJ222" s="19" t="s">
        <v>87</v>
      </c>
      <c r="BK222" s="190">
        <f>ROUND(I222*H222,2)</f>
        <v>0</v>
      </c>
      <c r="BL222" s="19" t="s">
        <v>235</v>
      </c>
      <c r="BM222" s="189" t="s">
        <v>1438</v>
      </c>
    </row>
    <row r="223" s="2" customFormat="1">
      <c r="A223" s="38"/>
      <c r="B223" s="39"/>
      <c r="C223" s="38"/>
      <c r="D223" s="191" t="s">
        <v>237</v>
      </c>
      <c r="E223" s="38"/>
      <c r="F223" s="192" t="s">
        <v>682</v>
      </c>
      <c r="G223" s="38"/>
      <c r="H223" s="38"/>
      <c r="I223" s="193"/>
      <c r="J223" s="38"/>
      <c r="K223" s="38"/>
      <c r="L223" s="39"/>
      <c r="M223" s="194"/>
      <c r="N223" s="195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237</v>
      </c>
      <c r="AU223" s="19" t="s">
        <v>89</v>
      </c>
    </row>
    <row r="224" s="2" customFormat="1">
      <c r="A224" s="38"/>
      <c r="B224" s="39"/>
      <c r="C224" s="38"/>
      <c r="D224" s="199" t="s">
        <v>397</v>
      </c>
      <c r="E224" s="38"/>
      <c r="F224" s="200" t="s">
        <v>683</v>
      </c>
      <c r="G224" s="38"/>
      <c r="H224" s="38"/>
      <c r="I224" s="193"/>
      <c r="J224" s="38"/>
      <c r="K224" s="38"/>
      <c r="L224" s="39"/>
      <c r="M224" s="194"/>
      <c r="N224" s="195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397</v>
      </c>
      <c r="AU224" s="19" t="s">
        <v>89</v>
      </c>
    </row>
    <row r="225" s="2" customFormat="1">
      <c r="A225" s="38"/>
      <c r="B225" s="39"/>
      <c r="C225" s="38"/>
      <c r="D225" s="191" t="s">
        <v>279</v>
      </c>
      <c r="E225" s="38"/>
      <c r="F225" s="196" t="s">
        <v>582</v>
      </c>
      <c r="G225" s="38"/>
      <c r="H225" s="38"/>
      <c r="I225" s="193"/>
      <c r="J225" s="38"/>
      <c r="K225" s="38"/>
      <c r="L225" s="39"/>
      <c r="M225" s="194"/>
      <c r="N225" s="195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279</v>
      </c>
      <c r="AU225" s="19" t="s">
        <v>89</v>
      </c>
    </row>
    <row r="226" s="13" customFormat="1">
      <c r="A226" s="13"/>
      <c r="B226" s="205"/>
      <c r="C226" s="13"/>
      <c r="D226" s="191" t="s">
        <v>519</v>
      </c>
      <c r="E226" s="206" t="s">
        <v>1</v>
      </c>
      <c r="F226" s="207" t="s">
        <v>1439</v>
      </c>
      <c r="G226" s="13"/>
      <c r="H226" s="208">
        <v>154.44</v>
      </c>
      <c r="I226" s="209"/>
      <c r="J226" s="13"/>
      <c r="K226" s="13"/>
      <c r="L226" s="205"/>
      <c r="M226" s="210"/>
      <c r="N226" s="211"/>
      <c r="O226" s="211"/>
      <c r="P226" s="211"/>
      <c r="Q226" s="211"/>
      <c r="R226" s="211"/>
      <c r="S226" s="211"/>
      <c r="T226" s="21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06" t="s">
        <v>519</v>
      </c>
      <c r="AU226" s="206" t="s">
        <v>89</v>
      </c>
      <c r="AV226" s="13" t="s">
        <v>89</v>
      </c>
      <c r="AW226" s="13" t="s">
        <v>35</v>
      </c>
      <c r="AX226" s="13" t="s">
        <v>79</v>
      </c>
      <c r="AY226" s="206" t="s">
        <v>230</v>
      </c>
    </row>
    <row r="227" s="16" customFormat="1">
      <c r="A227" s="16"/>
      <c r="B227" s="228"/>
      <c r="C227" s="16"/>
      <c r="D227" s="191" t="s">
        <v>519</v>
      </c>
      <c r="E227" s="229" t="s">
        <v>1</v>
      </c>
      <c r="F227" s="230" t="s">
        <v>685</v>
      </c>
      <c r="G227" s="16"/>
      <c r="H227" s="231">
        <v>154.44</v>
      </c>
      <c r="I227" s="232"/>
      <c r="J227" s="16"/>
      <c r="K227" s="16"/>
      <c r="L227" s="228"/>
      <c r="M227" s="233"/>
      <c r="N227" s="234"/>
      <c r="O227" s="234"/>
      <c r="P227" s="234"/>
      <c r="Q227" s="234"/>
      <c r="R227" s="234"/>
      <c r="S227" s="234"/>
      <c r="T227" s="235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T227" s="229" t="s">
        <v>519</v>
      </c>
      <c r="AU227" s="229" t="s">
        <v>89</v>
      </c>
      <c r="AV227" s="16" t="s">
        <v>241</v>
      </c>
      <c r="AW227" s="16" t="s">
        <v>35</v>
      </c>
      <c r="AX227" s="16" t="s">
        <v>79</v>
      </c>
      <c r="AY227" s="229" t="s">
        <v>230</v>
      </c>
    </row>
    <row r="228" s="13" customFormat="1">
      <c r="A228" s="13"/>
      <c r="B228" s="205"/>
      <c r="C228" s="13"/>
      <c r="D228" s="191" t="s">
        <v>519</v>
      </c>
      <c r="E228" s="206" t="s">
        <v>1</v>
      </c>
      <c r="F228" s="207" t="s">
        <v>1440</v>
      </c>
      <c r="G228" s="13"/>
      <c r="H228" s="208">
        <v>51.479999999999997</v>
      </c>
      <c r="I228" s="209"/>
      <c r="J228" s="13"/>
      <c r="K228" s="13"/>
      <c r="L228" s="205"/>
      <c r="M228" s="210"/>
      <c r="N228" s="211"/>
      <c r="O228" s="211"/>
      <c r="P228" s="211"/>
      <c r="Q228" s="211"/>
      <c r="R228" s="211"/>
      <c r="S228" s="211"/>
      <c r="T228" s="21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06" t="s">
        <v>519</v>
      </c>
      <c r="AU228" s="206" t="s">
        <v>89</v>
      </c>
      <c r="AV228" s="13" t="s">
        <v>89</v>
      </c>
      <c r="AW228" s="13" t="s">
        <v>35</v>
      </c>
      <c r="AX228" s="13" t="s">
        <v>79</v>
      </c>
      <c r="AY228" s="206" t="s">
        <v>230</v>
      </c>
    </row>
    <row r="229" s="13" customFormat="1">
      <c r="A229" s="13"/>
      <c r="B229" s="205"/>
      <c r="C229" s="13"/>
      <c r="D229" s="191" t="s">
        <v>519</v>
      </c>
      <c r="E229" s="206" t="s">
        <v>1</v>
      </c>
      <c r="F229" s="207" t="s">
        <v>1441</v>
      </c>
      <c r="G229" s="13"/>
      <c r="H229" s="208">
        <v>11.567</v>
      </c>
      <c r="I229" s="209"/>
      <c r="J229" s="13"/>
      <c r="K229" s="13"/>
      <c r="L229" s="205"/>
      <c r="M229" s="210"/>
      <c r="N229" s="211"/>
      <c r="O229" s="211"/>
      <c r="P229" s="211"/>
      <c r="Q229" s="211"/>
      <c r="R229" s="211"/>
      <c r="S229" s="211"/>
      <c r="T229" s="21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06" t="s">
        <v>519</v>
      </c>
      <c r="AU229" s="206" t="s">
        <v>89</v>
      </c>
      <c r="AV229" s="13" t="s">
        <v>89</v>
      </c>
      <c r="AW229" s="13" t="s">
        <v>35</v>
      </c>
      <c r="AX229" s="13" t="s">
        <v>79</v>
      </c>
      <c r="AY229" s="206" t="s">
        <v>230</v>
      </c>
    </row>
    <row r="230" s="16" customFormat="1">
      <c r="A230" s="16"/>
      <c r="B230" s="228"/>
      <c r="C230" s="16"/>
      <c r="D230" s="191" t="s">
        <v>519</v>
      </c>
      <c r="E230" s="229" t="s">
        <v>1</v>
      </c>
      <c r="F230" s="230" t="s">
        <v>685</v>
      </c>
      <c r="G230" s="16"/>
      <c r="H230" s="231">
        <v>63.046999999999997</v>
      </c>
      <c r="I230" s="232"/>
      <c r="J230" s="16"/>
      <c r="K230" s="16"/>
      <c r="L230" s="228"/>
      <c r="M230" s="233"/>
      <c r="N230" s="234"/>
      <c r="O230" s="234"/>
      <c r="P230" s="234"/>
      <c r="Q230" s="234"/>
      <c r="R230" s="234"/>
      <c r="S230" s="234"/>
      <c r="T230" s="235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T230" s="229" t="s">
        <v>519</v>
      </c>
      <c r="AU230" s="229" t="s">
        <v>89</v>
      </c>
      <c r="AV230" s="16" t="s">
        <v>241</v>
      </c>
      <c r="AW230" s="16" t="s">
        <v>35</v>
      </c>
      <c r="AX230" s="16" t="s">
        <v>79</v>
      </c>
      <c r="AY230" s="229" t="s">
        <v>230</v>
      </c>
    </row>
    <row r="231" s="14" customFormat="1">
      <c r="A231" s="14"/>
      <c r="B231" s="213"/>
      <c r="C231" s="14"/>
      <c r="D231" s="191" t="s">
        <v>519</v>
      </c>
      <c r="E231" s="214" t="s">
        <v>1</v>
      </c>
      <c r="F231" s="215" t="s">
        <v>534</v>
      </c>
      <c r="G231" s="14"/>
      <c r="H231" s="216">
        <v>217.487</v>
      </c>
      <c r="I231" s="217"/>
      <c r="J231" s="14"/>
      <c r="K231" s="14"/>
      <c r="L231" s="213"/>
      <c r="M231" s="218"/>
      <c r="N231" s="219"/>
      <c r="O231" s="219"/>
      <c r="P231" s="219"/>
      <c r="Q231" s="219"/>
      <c r="R231" s="219"/>
      <c r="S231" s="219"/>
      <c r="T231" s="220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14" t="s">
        <v>519</v>
      </c>
      <c r="AU231" s="214" t="s">
        <v>89</v>
      </c>
      <c r="AV231" s="14" t="s">
        <v>235</v>
      </c>
      <c r="AW231" s="14" t="s">
        <v>35</v>
      </c>
      <c r="AX231" s="14" t="s">
        <v>87</v>
      </c>
      <c r="AY231" s="214" t="s">
        <v>230</v>
      </c>
    </row>
    <row r="232" s="2" customFormat="1" ht="21.75" customHeight="1">
      <c r="A232" s="38"/>
      <c r="B232" s="177"/>
      <c r="C232" s="178" t="s">
        <v>317</v>
      </c>
      <c r="D232" s="178" t="s">
        <v>231</v>
      </c>
      <c r="E232" s="179" t="s">
        <v>689</v>
      </c>
      <c r="F232" s="180" t="s">
        <v>690</v>
      </c>
      <c r="G232" s="181" t="s">
        <v>578</v>
      </c>
      <c r="H232" s="182">
        <v>57.633000000000003</v>
      </c>
      <c r="I232" s="183"/>
      <c r="J232" s="184">
        <f>ROUND(I232*H232,2)</f>
        <v>0</v>
      </c>
      <c r="K232" s="180" t="s">
        <v>515</v>
      </c>
      <c r="L232" s="39"/>
      <c r="M232" s="185" t="s">
        <v>1</v>
      </c>
      <c r="N232" s="186" t="s">
        <v>44</v>
      </c>
      <c r="O232" s="77"/>
      <c r="P232" s="187">
        <f>O232*H232</f>
        <v>0</v>
      </c>
      <c r="Q232" s="187">
        <v>0</v>
      </c>
      <c r="R232" s="187">
        <f>Q232*H232</f>
        <v>0</v>
      </c>
      <c r="S232" s="187">
        <v>0</v>
      </c>
      <c r="T232" s="188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89" t="s">
        <v>235</v>
      </c>
      <c r="AT232" s="189" t="s">
        <v>231</v>
      </c>
      <c r="AU232" s="189" t="s">
        <v>89</v>
      </c>
      <c r="AY232" s="19" t="s">
        <v>230</v>
      </c>
      <c r="BE232" s="190">
        <f>IF(N232="základní",J232,0)</f>
        <v>0</v>
      </c>
      <c r="BF232" s="190">
        <f>IF(N232="snížená",J232,0)</f>
        <v>0</v>
      </c>
      <c r="BG232" s="190">
        <f>IF(N232="zákl. přenesená",J232,0)</f>
        <v>0</v>
      </c>
      <c r="BH232" s="190">
        <f>IF(N232="sníž. přenesená",J232,0)</f>
        <v>0</v>
      </c>
      <c r="BI232" s="190">
        <f>IF(N232="nulová",J232,0)</f>
        <v>0</v>
      </c>
      <c r="BJ232" s="19" t="s">
        <v>87</v>
      </c>
      <c r="BK232" s="190">
        <f>ROUND(I232*H232,2)</f>
        <v>0</v>
      </c>
      <c r="BL232" s="19" t="s">
        <v>235</v>
      </c>
      <c r="BM232" s="189" t="s">
        <v>1442</v>
      </c>
    </row>
    <row r="233" s="2" customFormat="1">
      <c r="A233" s="38"/>
      <c r="B233" s="39"/>
      <c r="C233" s="38"/>
      <c r="D233" s="191" t="s">
        <v>237</v>
      </c>
      <c r="E233" s="38"/>
      <c r="F233" s="192" t="s">
        <v>692</v>
      </c>
      <c r="G233" s="38"/>
      <c r="H233" s="38"/>
      <c r="I233" s="193"/>
      <c r="J233" s="38"/>
      <c r="K233" s="38"/>
      <c r="L233" s="39"/>
      <c r="M233" s="194"/>
      <c r="N233" s="195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237</v>
      </c>
      <c r="AU233" s="19" t="s">
        <v>89</v>
      </c>
    </row>
    <row r="234" s="2" customFormat="1">
      <c r="A234" s="38"/>
      <c r="B234" s="39"/>
      <c r="C234" s="38"/>
      <c r="D234" s="199" t="s">
        <v>397</v>
      </c>
      <c r="E234" s="38"/>
      <c r="F234" s="200" t="s">
        <v>693</v>
      </c>
      <c r="G234" s="38"/>
      <c r="H234" s="38"/>
      <c r="I234" s="193"/>
      <c r="J234" s="38"/>
      <c r="K234" s="38"/>
      <c r="L234" s="39"/>
      <c r="M234" s="194"/>
      <c r="N234" s="195"/>
      <c r="O234" s="77"/>
      <c r="P234" s="77"/>
      <c r="Q234" s="77"/>
      <c r="R234" s="77"/>
      <c r="S234" s="77"/>
      <c r="T234" s="7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T234" s="19" t="s">
        <v>397</v>
      </c>
      <c r="AU234" s="19" t="s">
        <v>89</v>
      </c>
    </row>
    <row r="235" s="13" customFormat="1">
      <c r="A235" s="13"/>
      <c r="B235" s="205"/>
      <c r="C235" s="13"/>
      <c r="D235" s="191" t="s">
        <v>519</v>
      </c>
      <c r="E235" s="206" t="s">
        <v>1</v>
      </c>
      <c r="F235" s="207" t="s">
        <v>1443</v>
      </c>
      <c r="G235" s="13"/>
      <c r="H235" s="208">
        <v>57.539999999999999</v>
      </c>
      <c r="I235" s="209"/>
      <c r="J235" s="13"/>
      <c r="K235" s="13"/>
      <c r="L235" s="205"/>
      <c r="M235" s="210"/>
      <c r="N235" s="211"/>
      <c r="O235" s="211"/>
      <c r="P235" s="211"/>
      <c r="Q235" s="211"/>
      <c r="R235" s="211"/>
      <c r="S235" s="211"/>
      <c r="T235" s="21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06" t="s">
        <v>519</v>
      </c>
      <c r="AU235" s="206" t="s">
        <v>89</v>
      </c>
      <c r="AV235" s="13" t="s">
        <v>89</v>
      </c>
      <c r="AW235" s="13" t="s">
        <v>35</v>
      </c>
      <c r="AX235" s="13" t="s">
        <v>79</v>
      </c>
      <c r="AY235" s="206" t="s">
        <v>230</v>
      </c>
    </row>
    <row r="236" s="13" customFormat="1">
      <c r="A236" s="13"/>
      <c r="B236" s="205"/>
      <c r="C236" s="13"/>
      <c r="D236" s="191" t="s">
        <v>519</v>
      </c>
      <c r="E236" s="206" t="s">
        <v>1</v>
      </c>
      <c r="F236" s="207" t="s">
        <v>1444</v>
      </c>
      <c r="G236" s="13"/>
      <c r="H236" s="208">
        <v>4.7249999999999996</v>
      </c>
      <c r="I236" s="209"/>
      <c r="J236" s="13"/>
      <c r="K236" s="13"/>
      <c r="L236" s="205"/>
      <c r="M236" s="210"/>
      <c r="N236" s="211"/>
      <c r="O236" s="211"/>
      <c r="P236" s="211"/>
      <c r="Q236" s="211"/>
      <c r="R236" s="211"/>
      <c r="S236" s="211"/>
      <c r="T236" s="21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06" t="s">
        <v>519</v>
      </c>
      <c r="AU236" s="206" t="s">
        <v>89</v>
      </c>
      <c r="AV236" s="13" t="s">
        <v>89</v>
      </c>
      <c r="AW236" s="13" t="s">
        <v>35</v>
      </c>
      <c r="AX236" s="13" t="s">
        <v>79</v>
      </c>
      <c r="AY236" s="206" t="s">
        <v>230</v>
      </c>
    </row>
    <row r="237" s="13" customFormat="1">
      <c r="A237" s="13"/>
      <c r="B237" s="205"/>
      <c r="C237" s="13"/>
      <c r="D237" s="191" t="s">
        <v>519</v>
      </c>
      <c r="E237" s="206" t="s">
        <v>1</v>
      </c>
      <c r="F237" s="207" t="s">
        <v>1445</v>
      </c>
      <c r="G237" s="13"/>
      <c r="H237" s="208">
        <v>3.4649999999999999</v>
      </c>
      <c r="I237" s="209"/>
      <c r="J237" s="13"/>
      <c r="K237" s="13"/>
      <c r="L237" s="205"/>
      <c r="M237" s="210"/>
      <c r="N237" s="211"/>
      <c r="O237" s="211"/>
      <c r="P237" s="211"/>
      <c r="Q237" s="211"/>
      <c r="R237" s="211"/>
      <c r="S237" s="211"/>
      <c r="T237" s="21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06" t="s">
        <v>519</v>
      </c>
      <c r="AU237" s="206" t="s">
        <v>89</v>
      </c>
      <c r="AV237" s="13" t="s">
        <v>89</v>
      </c>
      <c r="AW237" s="13" t="s">
        <v>35</v>
      </c>
      <c r="AX237" s="13" t="s">
        <v>79</v>
      </c>
      <c r="AY237" s="206" t="s">
        <v>230</v>
      </c>
    </row>
    <row r="238" s="13" customFormat="1">
      <c r="A238" s="13"/>
      <c r="B238" s="205"/>
      <c r="C238" s="13"/>
      <c r="D238" s="191" t="s">
        <v>519</v>
      </c>
      <c r="E238" s="206" t="s">
        <v>1</v>
      </c>
      <c r="F238" s="207" t="s">
        <v>1446</v>
      </c>
      <c r="G238" s="13"/>
      <c r="H238" s="208">
        <v>-8.0969999999999995</v>
      </c>
      <c r="I238" s="209"/>
      <c r="J238" s="13"/>
      <c r="K238" s="13"/>
      <c r="L238" s="205"/>
      <c r="M238" s="210"/>
      <c r="N238" s="211"/>
      <c r="O238" s="211"/>
      <c r="P238" s="211"/>
      <c r="Q238" s="211"/>
      <c r="R238" s="211"/>
      <c r="S238" s="211"/>
      <c r="T238" s="21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06" t="s">
        <v>519</v>
      </c>
      <c r="AU238" s="206" t="s">
        <v>89</v>
      </c>
      <c r="AV238" s="13" t="s">
        <v>89</v>
      </c>
      <c r="AW238" s="13" t="s">
        <v>35</v>
      </c>
      <c r="AX238" s="13" t="s">
        <v>79</v>
      </c>
      <c r="AY238" s="206" t="s">
        <v>230</v>
      </c>
    </row>
    <row r="239" s="14" customFormat="1">
      <c r="A239" s="14"/>
      <c r="B239" s="213"/>
      <c r="C239" s="14"/>
      <c r="D239" s="191" t="s">
        <v>519</v>
      </c>
      <c r="E239" s="214" t="s">
        <v>1</v>
      </c>
      <c r="F239" s="215" t="s">
        <v>534</v>
      </c>
      <c r="G239" s="14"/>
      <c r="H239" s="216">
        <v>57.633000000000003</v>
      </c>
      <c r="I239" s="217"/>
      <c r="J239" s="14"/>
      <c r="K239" s="14"/>
      <c r="L239" s="213"/>
      <c r="M239" s="218"/>
      <c r="N239" s="219"/>
      <c r="O239" s="219"/>
      <c r="P239" s="219"/>
      <c r="Q239" s="219"/>
      <c r="R239" s="219"/>
      <c r="S239" s="219"/>
      <c r="T239" s="220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14" t="s">
        <v>519</v>
      </c>
      <c r="AU239" s="214" t="s">
        <v>89</v>
      </c>
      <c r="AV239" s="14" t="s">
        <v>235</v>
      </c>
      <c r="AW239" s="14" t="s">
        <v>35</v>
      </c>
      <c r="AX239" s="14" t="s">
        <v>87</v>
      </c>
      <c r="AY239" s="214" t="s">
        <v>230</v>
      </c>
    </row>
    <row r="240" s="2" customFormat="1" ht="24.15" customHeight="1">
      <c r="A240" s="38"/>
      <c r="B240" s="177"/>
      <c r="C240" s="178" t="s">
        <v>321</v>
      </c>
      <c r="D240" s="178" t="s">
        <v>231</v>
      </c>
      <c r="E240" s="179" t="s">
        <v>698</v>
      </c>
      <c r="F240" s="180" t="s">
        <v>699</v>
      </c>
      <c r="G240" s="181" t="s">
        <v>578</v>
      </c>
      <c r="H240" s="182">
        <v>864.495</v>
      </c>
      <c r="I240" s="183"/>
      <c r="J240" s="184">
        <f>ROUND(I240*H240,2)</f>
        <v>0</v>
      </c>
      <c r="K240" s="180" t="s">
        <v>515</v>
      </c>
      <c r="L240" s="39"/>
      <c r="M240" s="185" t="s">
        <v>1</v>
      </c>
      <c r="N240" s="186" t="s">
        <v>44</v>
      </c>
      <c r="O240" s="77"/>
      <c r="P240" s="187">
        <f>O240*H240</f>
        <v>0</v>
      </c>
      <c r="Q240" s="187">
        <v>0</v>
      </c>
      <c r="R240" s="187">
        <f>Q240*H240</f>
        <v>0</v>
      </c>
      <c r="S240" s="187">
        <v>0</v>
      </c>
      <c r="T240" s="188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89" t="s">
        <v>235</v>
      </c>
      <c r="AT240" s="189" t="s">
        <v>231</v>
      </c>
      <c r="AU240" s="189" t="s">
        <v>89</v>
      </c>
      <c r="AY240" s="19" t="s">
        <v>230</v>
      </c>
      <c r="BE240" s="190">
        <f>IF(N240="základní",J240,0)</f>
        <v>0</v>
      </c>
      <c r="BF240" s="190">
        <f>IF(N240="snížená",J240,0)</f>
        <v>0</v>
      </c>
      <c r="BG240" s="190">
        <f>IF(N240="zákl. přenesená",J240,0)</f>
        <v>0</v>
      </c>
      <c r="BH240" s="190">
        <f>IF(N240="sníž. přenesená",J240,0)</f>
        <v>0</v>
      </c>
      <c r="BI240" s="190">
        <f>IF(N240="nulová",J240,0)</f>
        <v>0</v>
      </c>
      <c r="BJ240" s="19" t="s">
        <v>87</v>
      </c>
      <c r="BK240" s="190">
        <f>ROUND(I240*H240,2)</f>
        <v>0</v>
      </c>
      <c r="BL240" s="19" t="s">
        <v>235</v>
      </c>
      <c r="BM240" s="189" t="s">
        <v>1447</v>
      </c>
    </row>
    <row r="241" s="2" customFormat="1">
      <c r="A241" s="38"/>
      <c r="B241" s="39"/>
      <c r="C241" s="38"/>
      <c r="D241" s="191" t="s">
        <v>237</v>
      </c>
      <c r="E241" s="38"/>
      <c r="F241" s="192" t="s">
        <v>701</v>
      </c>
      <c r="G241" s="38"/>
      <c r="H241" s="38"/>
      <c r="I241" s="193"/>
      <c r="J241" s="38"/>
      <c r="K241" s="38"/>
      <c r="L241" s="39"/>
      <c r="M241" s="194"/>
      <c r="N241" s="195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237</v>
      </c>
      <c r="AU241" s="19" t="s">
        <v>89</v>
      </c>
    </row>
    <row r="242" s="2" customFormat="1">
      <c r="A242" s="38"/>
      <c r="B242" s="39"/>
      <c r="C242" s="38"/>
      <c r="D242" s="199" t="s">
        <v>397</v>
      </c>
      <c r="E242" s="38"/>
      <c r="F242" s="200" t="s">
        <v>702</v>
      </c>
      <c r="G242" s="38"/>
      <c r="H242" s="38"/>
      <c r="I242" s="193"/>
      <c r="J242" s="38"/>
      <c r="K242" s="38"/>
      <c r="L242" s="39"/>
      <c r="M242" s="194"/>
      <c r="N242" s="195"/>
      <c r="O242" s="77"/>
      <c r="P242" s="77"/>
      <c r="Q242" s="77"/>
      <c r="R242" s="77"/>
      <c r="S242" s="77"/>
      <c r="T242" s="7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19" t="s">
        <v>397</v>
      </c>
      <c r="AU242" s="19" t="s">
        <v>89</v>
      </c>
    </row>
    <row r="243" s="13" customFormat="1">
      <c r="A243" s="13"/>
      <c r="B243" s="205"/>
      <c r="C243" s="13"/>
      <c r="D243" s="191" t="s">
        <v>519</v>
      </c>
      <c r="E243" s="206" t="s">
        <v>1</v>
      </c>
      <c r="F243" s="207" t="s">
        <v>1448</v>
      </c>
      <c r="G243" s="13"/>
      <c r="H243" s="208">
        <v>864.495</v>
      </c>
      <c r="I243" s="209"/>
      <c r="J243" s="13"/>
      <c r="K243" s="13"/>
      <c r="L243" s="205"/>
      <c r="M243" s="210"/>
      <c r="N243" s="211"/>
      <c r="O243" s="211"/>
      <c r="P243" s="211"/>
      <c r="Q243" s="211"/>
      <c r="R243" s="211"/>
      <c r="S243" s="211"/>
      <c r="T243" s="21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06" t="s">
        <v>519</v>
      </c>
      <c r="AU243" s="206" t="s">
        <v>89</v>
      </c>
      <c r="AV243" s="13" t="s">
        <v>89</v>
      </c>
      <c r="AW243" s="13" t="s">
        <v>35</v>
      </c>
      <c r="AX243" s="13" t="s">
        <v>87</v>
      </c>
      <c r="AY243" s="206" t="s">
        <v>230</v>
      </c>
    </row>
    <row r="244" s="2" customFormat="1" ht="21.75" customHeight="1">
      <c r="A244" s="38"/>
      <c r="B244" s="177"/>
      <c r="C244" s="178" t="s">
        <v>325</v>
      </c>
      <c r="D244" s="178" t="s">
        <v>231</v>
      </c>
      <c r="E244" s="179" t="s">
        <v>704</v>
      </c>
      <c r="F244" s="180" t="s">
        <v>705</v>
      </c>
      <c r="G244" s="181" t="s">
        <v>578</v>
      </c>
      <c r="H244" s="182">
        <v>16.466999999999999</v>
      </c>
      <c r="I244" s="183"/>
      <c r="J244" s="184">
        <f>ROUND(I244*H244,2)</f>
        <v>0</v>
      </c>
      <c r="K244" s="180" t="s">
        <v>1405</v>
      </c>
      <c r="L244" s="39"/>
      <c r="M244" s="185" t="s">
        <v>1</v>
      </c>
      <c r="N244" s="186" t="s">
        <v>44</v>
      </c>
      <c r="O244" s="77"/>
      <c r="P244" s="187">
        <f>O244*H244</f>
        <v>0</v>
      </c>
      <c r="Q244" s="187">
        <v>0</v>
      </c>
      <c r="R244" s="187">
        <f>Q244*H244</f>
        <v>0</v>
      </c>
      <c r="S244" s="187">
        <v>0</v>
      </c>
      <c r="T244" s="188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89" t="s">
        <v>235</v>
      </c>
      <c r="AT244" s="189" t="s">
        <v>231</v>
      </c>
      <c r="AU244" s="189" t="s">
        <v>89</v>
      </c>
      <c r="AY244" s="19" t="s">
        <v>230</v>
      </c>
      <c r="BE244" s="190">
        <f>IF(N244="základní",J244,0)</f>
        <v>0</v>
      </c>
      <c r="BF244" s="190">
        <f>IF(N244="snížená",J244,0)</f>
        <v>0</v>
      </c>
      <c r="BG244" s="190">
        <f>IF(N244="zákl. přenesená",J244,0)</f>
        <v>0</v>
      </c>
      <c r="BH244" s="190">
        <f>IF(N244="sníž. přenesená",J244,0)</f>
        <v>0</v>
      </c>
      <c r="BI244" s="190">
        <f>IF(N244="nulová",J244,0)</f>
        <v>0</v>
      </c>
      <c r="BJ244" s="19" t="s">
        <v>87</v>
      </c>
      <c r="BK244" s="190">
        <f>ROUND(I244*H244,2)</f>
        <v>0</v>
      </c>
      <c r="BL244" s="19" t="s">
        <v>235</v>
      </c>
      <c r="BM244" s="189" t="s">
        <v>1449</v>
      </c>
    </row>
    <row r="245" s="2" customFormat="1">
      <c r="A245" s="38"/>
      <c r="B245" s="39"/>
      <c r="C245" s="38"/>
      <c r="D245" s="191" t="s">
        <v>237</v>
      </c>
      <c r="E245" s="38"/>
      <c r="F245" s="192" t="s">
        <v>707</v>
      </c>
      <c r="G245" s="38"/>
      <c r="H245" s="38"/>
      <c r="I245" s="193"/>
      <c r="J245" s="38"/>
      <c r="K245" s="38"/>
      <c r="L245" s="39"/>
      <c r="M245" s="194"/>
      <c r="N245" s="195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237</v>
      </c>
      <c r="AU245" s="19" t="s">
        <v>89</v>
      </c>
    </row>
    <row r="246" s="2" customFormat="1">
      <c r="A246" s="38"/>
      <c r="B246" s="39"/>
      <c r="C246" s="38"/>
      <c r="D246" s="199" t="s">
        <v>397</v>
      </c>
      <c r="E246" s="38"/>
      <c r="F246" s="200" t="s">
        <v>1450</v>
      </c>
      <c r="G246" s="38"/>
      <c r="H246" s="38"/>
      <c r="I246" s="193"/>
      <c r="J246" s="38"/>
      <c r="K246" s="38"/>
      <c r="L246" s="39"/>
      <c r="M246" s="194"/>
      <c r="N246" s="195"/>
      <c r="O246" s="77"/>
      <c r="P246" s="77"/>
      <c r="Q246" s="77"/>
      <c r="R246" s="77"/>
      <c r="S246" s="77"/>
      <c r="T246" s="7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T246" s="19" t="s">
        <v>397</v>
      </c>
      <c r="AU246" s="19" t="s">
        <v>89</v>
      </c>
    </row>
    <row r="247" s="13" customFormat="1">
      <c r="A247" s="13"/>
      <c r="B247" s="205"/>
      <c r="C247" s="13"/>
      <c r="D247" s="191" t="s">
        <v>519</v>
      </c>
      <c r="E247" s="206" t="s">
        <v>1</v>
      </c>
      <c r="F247" s="207" t="s">
        <v>1451</v>
      </c>
      <c r="G247" s="13"/>
      <c r="H247" s="208">
        <v>16.440000000000001</v>
      </c>
      <c r="I247" s="209"/>
      <c r="J247" s="13"/>
      <c r="K247" s="13"/>
      <c r="L247" s="205"/>
      <c r="M247" s="210"/>
      <c r="N247" s="211"/>
      <c r="O247" s="211"/>
      <c r="P247" s="211"/>
      <c r="Q247" s="211"/>
      <c r="R247" s="211"/>
      <c r="S247" s="211"/>
      <c r="T247" s="21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06" t="s">
        <v>519</v>
      </c>
      <c r="AU247" s="206" t="s">
        <v>89</v>
      </c>
      <c r="AV247" s="13" t="s">
        <v>89</v>
      </c>
      <c r="AW247" s="13" t="s">
        <v>35</v>
      </c>
      <c r="AX247" s="13" t="s">
        <v>79</v>
      </c>
      <c r="AY247" s="206" t="s">
        <v>230</v>
      </c>
    </row>
    <row r="248" s="13" customFormat="1">
      <c r="A248" s="13"/>
      <c r="B248" s="205"/>
      <c r="C248" s="13"/>
      <c r="D248" s="191" t="s">
        <v>519</v>
      </c>
      <c r="E248" s="206" t="s">
        <v>1</v>
      </c>
      <c r="F248" s="207" t="s">
        <v>1452</v>
      </c>
      <c r="G248" s="13"/>
      <c r="H248" s="208">
        <v>1.3500000000000001</v>
      </c>
      <c r="I248" s="209"/>
      <c r="J248" s="13"/>
      <c r="K248" s="13"/>
      <c r="L248" s="205"/>
      <c r="M248" s="210"/>
      <c r="N248" s="211"/>
      <c r="O248" s="211"/>
      <c r="P248" s="211"/>
      <c r="Q248" s="211"/>
      <c r="R248" s="211"/>
      <c r="S248" s="211"/>
      <c r="T248" s="21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06" t="s">
        <v>519</v>
      </c>
      <c r="AU248" s="206" t="s">
        <v>89</v>
      </c>
      <c r="AV248" s="13" t="s">
        <v>89</v>
      </c>
      <c r="AW248" s="13" t="s">
        <v>35</v>
      </c>
      <c r="AX248" s="13" t="s">
        <v>79</v>
      </c>
      <c r="AY248" s="206" t="s">
        <v>230</v>
      </c>
    </row>
    <row r="249" s="13" customFormat="1">
      <c r="A249" s="13"/>
      <c r="B249" s="205"/>
      <c r="C249" s="13"/>
      <c r="D249" s="191" t="s">
        <v>519</v>
      </c>
      <c r="E249" s="206" t="s">
        <v>1</v>
      </c>
      <c r="F249" s="207" t="s">
        <v>1453</v>
      </c>
      <c r="G249" s="13"/>
      <c r="H249" s="208">
        <v>0.98999999999999999</v>
      </c>
      <c r="I249" s="209"/>
      <c r="J249" s="13"/>
      <c r="K249" s="13"/>
      <c r="L249" s="205"/>
      <c r="M249" s="210"/>
      <c r="N249" s="211"/>
      <c r="O249" s="211"/>
      <c r="P249" s="211"/>
      <c r="Q249" s="211"/>
      <c r="R249" s="211"/>
      <c r="S249" s="211"/>
      <c r="T249" s="21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06" t="s">
        <v>519</v>
      </c>
      <c r="AU249" s="206" t="s">
        <v>89</v>
      </c>
      <c r="AV249" s="13" t="s">
        <v>89</v>
      </c>
      <c r="AW249" s="13" t="s">
        <v>35</v>
      </c>
      <c r="AX249" s="13" t="s">
        <v>79</v>
      </c>
      <c r="AY249" s="206" t="s">
        <v>230</v>
      </c>
    </row>
    <row r="250" s="13" customFormat="1">
      <c r="A250" s="13"/>
      <c r="B250" s="205"/>
      <c r="C250" s="13"/>
      <c r="D250" s="191" t="s">
        <v>519</v>
      </c>
      <c r="E250" s="206" t="s">
        <v>1</v>
      </c>
      <c r="F250" s="207" t="s">
        <v>1454</v>
      </c>
      <c r="G250" s="13"/>
      <c r="H250" s="208">
        <v>-2.3130000000000002</v>
      </c>
      <c r="I250" s="209"/>
      <c r="J250" s="13"/>
      <c r="K250" s="13"/>
      <c r="L250" s="205"/>
      <c r="M250" s="210"/>
      <c r="N250" s="211"/>
      <c r="O250" s="211"/>
      <c r="P250" s="211"/>
      <c r="Q250" s="211"/>
      <c r="R250" s="211"/>
      <c r="S250" s="211"/>
      <c r="T250" s="21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06" t="s">
        <v>519</v>
      </c>
      <c r="AU250" s="206" t="s">
        <v>89</v>
      </c>
      <c r="AV250" s="13" t="s">
        <v>89</v>
      </c>
      <c r="AW250" s="13" t="s">
        <v>35</v>
      </c>
      <c r="AX250" s="13" t="s">
        <v>79</v>
      </c>
      <c r="AY250" s="206" t="s">
        <v>230</v>
      </c>
    </row>
    <row r="251" s="14" customFormat="1">
      <c r="A251" s="14"/>
      <c r="B251" s="213"/>
      <c r="C251" s="14"/>
      <c r="D251" s="191" t="s">
        <v>519</v>
      </c>
      <c r="E251" s="214" t="s">
        <v>1</v>
      </c>
      <c r="F251" s="215" t="s">
        <v>534</v>
      </c>
      <c r="G251" s="14"/>
      <c r="H251" s="216">
        <v>16.466999999999999</v>
      </c>
      <c r="I251" s="217"/>
      <c r="J251" s="14"/>
      <c r="K251" s="14"/>
      <c r="L251" s="213"/>
      <c r="M251" s="218"/>
      <c r="N251" s="219"/>
      <c r="O251" s="219"/>
      <c r="P251" s="219"/>
      <c r="Q251" s="219"/>
      <c r="R251" s="219"/>
      <c r="S251" s="219"/>
      <c r="T251" s="220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14" t="s">
        <v>519</v>
      </c>
      <c r="AU251" s="214" t="s">
        <v>89</v>
      </c>
      <c r="AV251" s="14" t="s">
        <v>235</v>
      </c>
      <c r="AW251" s="14" t="s">
        <v>35</v>
      </c>
      <c r="AX251" s="14" t="s">
        <v>87</v>
      </c>
      <c r="AY251" s="214" t="s">
        <v>230</v>
      </c>
    </row>
    <row r="252" s="2" customFormat="1" ht="24.15" customHeight="1">
      <c r="A252" s="38"/>
      <c r="B252" s="177"/>
      <c r="C252" s="178" t="s">
        <v>329</v>
      </c>
      <c r="D252" s="178" t="s">
        <v>231</v>
      </c>
      <c r="E252" s="179" t="s">
        <v>713</v>
      </c>
      <c r="F252" s="180" t="s">
        <v>714</v>
      </c>
      <c r="G252" s="181" t="s">
        <v>578</v>
      </c>
      <c r="H252" s="182">
        <v>247.005</v>
      </c>
      <c r="I252" s="183"/>
      <c r="J252" s="184">
        <f>ROUND(I252*H252,2)</f>
        <v>0</v>
      </c>
      <c r="K252" s="180" t="s">
        <v>1405</v>
      </c>
      <c r="L252" s="39"/>
      <c r="M252" s="185" t="s">
        <v>1</v>
      </c>
      <c r="N252" s="186" t="s">
        <v>44</v>
      </c>
      <c r="O252" s="77"/>
      <c r="P252" s="187">
        <f>O252*H252</f>
        <v>0</v>
      </c>
      <c r="Q252" s="187">
        <v>0</v>
      </c>
      <c r="R252" s="187">
        <f>Q252*H252</f>
        <v>0</v>
      </c>
      <c r="S252" s="187">
        <v>0</v>
      </c>
      <c r="T252" s="188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89" t="s">
        <v>235</v>
      </c>
      <c r="AT252" s="189" t="s">
        <v>231</v>
      </c>
      <c r="AU252" s="189" t="s">
        <v>89</v>
      </c>
      <c r="AY252" s="19" t="s">
        <v>230</v>
      </c>
      <c r="BE252" s="190">
        <f>IF(N252="základní",J252,0)</f>
        <v>0</v>
      </c>
      <c r="BF252" s="190">
        <f>IF(N252="snížená",J252,0)</f>
        <v>0</v>
      </c>
      <c r="BG252" s="190">
        <f>IF(N252="zákl. přenesená",J252,0)</f>
        <v>0</v>
      </c>
      <c r="BH252" s="190">
        <f>IF(N252="sníž. přenesená",J252,0)</f>
        <v>0</v>
      </c>
      <c r="BI252" s="190">
        <f>IF(N252="nulová",J252,0)</f>
        <v>0</v>
      </c>
      <c r="BJ252" s="19" t="s">
        <v>87</v>
      </c>
      <c r="BK252" s="190">
        <f>ROUND(I252*H252,2)</f>
        <v>0</v>
      </c>
      <c r="BL252" s="19" t="s">
        <v>235</v>
      </c>
      <c r="BM252" s="189" t="s">
        <v>1455</v>
      </c>
    </row>
    <row r="253" s="2" customFormat="1">
      <c r="A253" s="38"/>
      <c r="B253" s="39"/>
      <c r="C253" s="38"/>
      <c r="D253" s="191" t="s">
        <v>237</v>
      </c>
      <c r="E253" s="38"/>
      <c r="F253" s="192" t="s">
        <v>716</v>
      </c>
      <c r="G253" s="38"/>
      <c r="H253" s="38"/>
      <c r="I253" s="193"/>
      <c r="J253" s="38"/>
      <c r="K253" s="38"/>
      <c r="L253" s="39"/>
      <c r="M253" s="194"/>
      <c r="N253" s="195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237</v>
      </c>
      <c r="AU253" s="19" t="s">
        <v>89</v>
      </c>
    </row>
    <row r="254" s="2" customFormat="1">
      <c r="A254" s="38"/>
      <c r="B254" s="39"/>
      <c r="C254" s="38"/>
      <c r="D254" s="199" t="s">
        <v>397</v>
      </c>
      <c r="E254" s="38"/>
      <c r="F254" s="200" t="s">
        <v>1456</v>
      </c>
      <c r="G254" s="38"/>
      <c r="H254" s="38"/>
      <c r="I254" s="193"/>
      <c r="J254" s="38"/>
      <c r="K254" s="38"/>
      <c r="L254" s="39"/>
      <c r="M254" s="194"/>
      <c r="N254" s="195"/>
      <c r="O254" s="77"/>
      <c r="P254" s="77"/>
      <c r="Q254" s="77"/>
      <c r="R254" s="77"/>
      <c r="S254" s="77"/>
      <c r="T254" s="7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T254" s="19" t="s">
        <v>397</v>
      </c>
      <c r="AU254" s="19" t="s">
        <v>89</v>
      </c>
    </row>
    <row r="255" s="13" customFormat="1">
      <c r="A255" s="13"/>
      <c r="B255" s="205"/>
      <c r="C255" s="13"/>
      <c r="D255" s="191" t="s">
        <v>519</v>
      </c>
      <c r="E255" s="206" t="s">
        <v>1</v>
      </c>
      <c r="F255" s="207" t="s">
        <v>1457</v>
      </c>
      <c r="G255" s="13"/>
      <c r="H255" s="208">
        <v>247.005</v>
      </c>
      <c r="I255" s="209"/>
      <c r="J255" s="13"/>
      <c r="K255" s="13"/>
      <c r="L255" s="205"/>
      <c r="M255" s="210"/>
      <c r="N255" s="211"/>
      <c r="O255" s="211"/>
      <c r="P255" s="211"/>
      <c r="Q255" s="211"/>
      <c r="R255" s="211"/>
      <c r="S255" s="211"/>
      <c r="T255" s="21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06" t="s">
        <v>519</v>
      </c>
      <c r="AU255" s="206" t="s">
        <v>89</v>
      </c>
      <c r="AV255" s="13" t="s">
        <v>89</v>
      </c>
      <c r="AW255" s="13" t="s">
        <v>35</v>
      </c>
      <c r="AX255" s="13" t="s">
        <v>87</v>
      </c>
      <c r="AY255" s="206" t="s">
        <v>230</v>
      </c>
    </row>
    <row r="256" s="2" customFormat="1" ht="21.75" customHeight="1">
      <c r="A256" s="38"/>
      <c r="B256" s="177"/>
      <c r="C256" s="178" t="s">
        <v>332</v>
      </c>
      <c r="D256" s="178" t="s">
        <v>231</v>
      </c>
      <c r="E256" s="179" t="s">
        <v>719</v>
      </c>
      <c r="F256" s="180" t="s">
        <v>720</v>
      </c>
      <c r="G256" s="181" t="s">
        <v>578</v>
      </c>
      <c r="H256" s="182">
        <v>8.2330000000000005</v>
      </c>
      <c r="I256" s="183"/>
      <c r="J256" s="184">
        <f>ROUND(I256*H256,2)</f>
        <v>0</v>
      </c>
      <c r="K256" s="180" t="s">
        <v>1405</v>
      </c>
      <c r="L256" s="39"/>
      <c r="M256" s="185" t="s">
        <v>1</v>
      </c>
      <c r="N256" s="186" t="s">
        <v>44</v>
      </c>
      <c r="O256" s="77"/>
      <c r="P256" s="187">
        <f>O256*H256</f>
        <v>0</v>
      </c>
      <c r="Q256" s="187">
        <v>0</v>
      </c>
      <c r="R256" s="187">
        <f>Q256*H256</f>
        <v>0</v>
      </c>
      <c r="S256" s="187">
        <v>0</v>
      </c>
      <c r="T256" s="188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89" t="s">
        <v>235</v>
      </c>
      <c r="AT256" s="189" t="s">
        <v>231</v>
      </c>
      <c r="AU256" s="189" t="s">
        <v>89</v>
      </c>
      <c r="AY256" s="19" t="s">
        <v>230</v>
      </c>
      <c r="BE256" s="190">
        <f>IF(N256="základní",J256,0)</f>
        <v>0</v>
      </c>
      <c r="BF256" s="190">
        <f>IF(N256="snížená",J256,0)</f>
        <v>0</v>
      </c>
      <c r="BG256" s="190">
        <f>IF(N256="zákl. přenesená",J256,0)</f>
        <v>0</v>
      </c>
      <c r="BH256" s="190">
        <f>IF(N256="sníž. přenesená",J256,0)</f>
        <v>0</v>
      </c>
      <c r="BI256" s="190">
        <f>IF(N256="nulová",J256,0)</f>
        <v>0</v>
      </c>
      <c r="BJ256" s="19" t="s">
        <v>87</v>
      </c>
      <c r="BK256" s="190">
        <f>ROUND(I256*H256,2)</f>
        <v>0</v>
      </c>
      <c r="BL256" s="19" t="s">
        <v>235</v>
      </c>
      <c r="BM256" s="189" t="s">
        <v>1458</v>
      </c>
    </row>
    <row r="257" s="2" customFormat="1">
      <c r="A257" s="38"/>
      <c r="B257" s="39"/>
      <c r="C257" s="38"/>
      <c r="D257" s="191" t="s">
        <v>237</v>
      </c>
      <c r="E257" s="38"/>
      <c r="F257" s="192" t="s">
        <v>722</v>
      </c>
      <c r="G257" s="38"/>
      <c r="H257" s="38"/>
      <c r="I257" s="193"/>
      <c r="J257" s="38"/>
      <c r="K257" s="38"/>
      <c r="L257" s="39"/>
      <c r="M257" s="194"/>
      <c r="N257" s="195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237</v>
      </c>
      <c r="AU257" s="19" t="s">
        <v>89</v>
      </c>
    </row>
    <row r="258" s="2" customFormat="1">
      <c r="A258" s="38"/>
      <c r="B258" s="39"/>
      <c r="C258" s="38"/>
      <c r="D258" s="199" t="s">
        <v>397</v>
      </c>
      <c r="E258" s="38"/>
      <c r="F258" s="200" t="s">
        <v>1459</v>
      </c>
      <c r="G258" s="38"/>
      <c r="H258" s="38"/>
      <c r="I258" s="193"/>
      <c r="J258" s="38"/>
      <c r="K258" s="38"/>
      <c r="L258" s="39"/>
      <c r="M258" s="194"/>
      <c r="N258" s="195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397</v>
      </c>
      <c r="AU258" s="19" t="s">
        <v>89</v>
      </c>
    </row>
    <row r="259" s="13" customFormat="1">
      <c r="A259" s="13"/>
      <c r="B259" s="205"/>
      <c r="C259" s="13"/>
      <c r="D259" s="191" t="s">
        <v>519</v>
      </c>
      <c r="E259" s="206" t="s">
        <v>1</v>
      </c>
      <c r="F259" s="207" t="s">
        <v>1460</v>
      </c>
      <c r="G259" s="13"/>
      <c r="H259" s="208">
        <v>8.2200000000000006</v>
      </c>
      <c r="I259" s="209"/>
      <c r="J259" s="13"/>
      <c r="K259" s="13"/>
      <c r="L259" s="205"/>
      <c r="M259" s="210"/>
      <c r="N259" s="211"/>
      <c r="O259" s="211"/>
      <c r="P259" s="211"/>
      <c r="Q259" s="211"/>
      <c r="R259" s="211"/>
      <c r="S259" s="211"/>
      <c r="T259" s="21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06" t="s">
        <v>519</v>
      </c>
      <c r="AU259" s="206" t="s">
        <v>89</v>
      </c>
      <c r="AV259" s="13" t="s">
        <v>89</v>
      </c>
      <c r="AW259" s="13" t="s">
        <v>35</v>
      </c>
      <c r="AX259" s="13" t="s">
        <v>79</v>
      </c>
      <c r="AY259" s="206" t="s">
        <v>230</v>
      </c>
    </row>
    <row r="260" s="13" customFormat="1">
      <c r="A260" s="13"/>
      <c r="B260" s="205"/>
      <c r="C260" s="13"/>
      <c r="D260" s="191" t="s">
        <v>519</v>
      </c>
      <c r="E260" s="206" t="s">
        <v>1</v>
      </c>
      <c r="F260" s="207" t="s">
        <v>1461</v>
      </c>
      <c r="G260" s="13"/>
      <c r="H260" s="208">
        <v>0.67500000000000004</v>
      </c>
      <c r="I260" s="209"/>
      <c r="J260" s="13"/>
      <c r="K260" s="13"/>
      <c r="L260" s="205"/>
      <c r="M260" s="210"/>
      <c r="N260" s="211"/>
      <c r="O260" s="211"/>
      <c r="P260" s="211"/>
      <c r="Q260" s="211"/>
      <c r="R260" s="211"/>
      <c r="S260" s="211"/>
      <c r="T260" s="21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06" t="s">
        <v>519</v>
      </c>
      <c r="AU260" s="206" t="s">
        <v>89</v>
      </c>
      <c r="AV260" s="13" t="s">
        <v>89</v>
      </c>
      <c r="AW260" s="13" t="s">
        <v>35</v>
      </c>
      <c r="AX260" s="13" t="s">
        <v>79</v>
      </c>
      <c r="AY260" s="206" t="s">
        <v>230</v>
      </c>
    </row>
    <row r="261" s="13" customFormat="1">
      <c r="A261" s="13"/>
      <c r="B261" s="205"/>
      <c r="C261" s="13"/>
      <c r="D261" s="191" t="s">
        <v>519</v>
      </c>
      <c r="E261" s="206" t="s">
        <v>1</v>
      </c>
      <c r="F261" s="207" t="s">
        <v>1462</v>
      </c>
      <c r="G261" s="13"/>
      <c r="H261" s="208">
        <v>0.495</v>
      </c>
      <c r="I261" s="209"/>
      <c r="J261" s="13"/>
      <c r="K261" s="13"/>
      <c r="L261" s="205"/>
      <c r="M261" s="210"/>
      <c r="N261" s="211"/>
      <c r="O261" s="211"/>
      <c r="P261" s="211"/>
      <c r="Q261" s="211"/>
      <c r="R261" s="211"/>
      <c r="S261" s="211"/>
      <c r="T261" s="21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06" t="s">
        <v>519</v>
      </c>
      <c r="AU261" s="206" t="s">
        <v>89</v>
      </c>
      <c r="AV261" s="13" t="s">
        <v>89</v>
      </c>
      <c r="AW261" s="13" t="s">
        <v>35</v>
      </c>
      <c r="AX261" s="13" t="s">
        <v>79</v>
      </c>
      <c r="AY261" s="206" t="s">
        <v>230</v>
      </c>
    </row>
    <row r="262" s="13" customFormat="1">
      <c r="A262" s="13"/>
      <c r="B262" s="205"/>
      <c r="C262" s="13"/>
      <c r="D262" s="191" t="s">
        <v>519</v>
      </c>
      <c r="E262" s="206" t="s">
        <v>1</v>
      </c>
      <c r="F262" s="207" t="s">
        <v>1463</v>
      </c>
      <c r="G262" s="13"/>
      <c r="H262" s="208">
        <v>-1.157</v>
      </c>
      <c r="I262" s="209"/>
      <c r="J262" s="13"/>
      <c r="K262" s="13"/>
      <c r="L262" s="205"/>
      <c r="M262" s="210"/>
      <c r="N262" s="211"/>
      <c r="O262" s="211"/>
      <c r="P262" s="211"/>
      <c r="Q262" s="211"/>
      <c r="R262" s="211"/>
      <c r="S262" s="211"/>
      <c r="T262" s="21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06" t="s">
        <v>519</v>
      </c>
      <c r="AU262" s="206" t="s">
        <v>89</v>
      </c>
      <c r="AV262" s="13" t="s">
        <v>89</v>
      </c>
      <c r="AW262" s="13" t="s">
        <v>35</v>
      </c>
      <c r="AX262" s="13" t="s">
        <v>79</v>
      </c>
      <c r="AY262" s="206" t="s">
        <v>230</v>
      </c>
    </row>
    <row r="263" s="14" customFormat="1">
      <c r="A263" s="14"/>
      <c r="B263" s="213"/>
      <c r="C263" s="14"/>
      <c r="D263" s="191" t="s">
        <v>519</v>
      </c>
      <c r="E263" s="214" t="s">
        <v>1</v>
      </c>
      <c r="F263" s="215" t="s">
        <v>534</v>
      </c>
      <c r="G263" s="14"/>
      <c r="H263" s="216">
        <v>8.2330000000000005</v>
      </c>
      <c r="I263" s="217"/>
      <c r="J263" s="14"/>
      <c r="K263" s="14"/>
      <c r="L263" s="213"/>
      <c r="M263" s="218"/>
      <c r="N263" s="219"/>
      <c r="O263" s="219"/>
      <c r="P263" s="219"/>
      <c r="Q263" s="219"/>
      <c r="R263" s="219"/>
      <c r="S263" s="219"/>
      <c r="T263" s="220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14" t="s">
        <v>519</v>
      </c>
      <c r="AU263" s="214" t="s">
        <v>89</v>
      </c>
      <c r="AV263" s="14" t="s">
        <v>235</v>
      </c>
      <c r="AW263" s="14" t="s">
        <v>35</v>
      </c>
      <c r="AX263" s="14" t="s">
        <v>87</v>
      </c>
      <c r="AY263" s="214" t="s">
        <v>230</v>
      </c>
    </row>
    <row r="264" s="2" customFormat="1" ht="24.15" customHeight="1">
      <c r="A264" s="38"/>
      <c r="B264" s="177"/>
      <c r="C264" s="178" t="s">
        <v>336</v>
      </c>
      <c r="D264" s="178" t="s">
        <v>231</v>
      </c>
      <c r="E264" s="179" t="s">
        <v>728</v>
      </c>
      <c r="F264" s="180" t="s">
        <v>729</v>
      </c>
      <c r="G264" s="181" t="s">
        <v>578</v>
      </c>
      <c r="H264" s="182">
        <v>123.49500000000001</v>
      </c>
      <c r="I264" s="183"/>
      <c r="J264" s="184">
        <f>ROUND(I264*H264,2)</f>
        <v>0</v>
      </c>
      <c r="K264" s="180" t="s">
        <v>1405</v>
      </c>
      <c r="L264" s="39"/>
      <c r="M264" s="185" t="s">
        <v>1</v>
      </c>
      <c r="N264" s="186" t="s">
        <v>44</v>
      </c>
      <c r="O264" s="77"/>
      <c r="P264" s="187">
        <f>O264*H264</f>
        <v>0</v>
      </c>
      <c r="Q264" s="187">
        <v>0</v>
      </c>
      <c r="R264" s="187">
        <f>Q264*H264</f>
        <v>0</v>
      </c>
      <c r="S264" s="187">
        <v>0</v>
      </c>
      <c r="T264" s="188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89" t="s">
        <v>235</v>
      </c>
      <c r="AT264" s="189" t="s">
        <v>231</v>
      </c>
      <c r="AU264" s="189" t="s">
        <v>89</v>
      </c>
      <c r="AY264" s="19" t="s">
        <v>230</v>
      </c>
      <c r="BE264" s="190">
        <f>IF(N264="základní",J264,0)</f>
        <v>0</v>
      </c>
      <c r="BF264" s="190">
        <f>IF(N264="snížená",J264,0)</f>
        <v>0</v>
      </c>
      <c r="BG264" s="190">
        <f>IF(N264="zákl. přenesená",J264,0)</f>
        <v>0</v>
      </c>
      <c r="BH264" s="190">
        <f>IF(N264="sníž. přenesená",J264,0)</f>
        <v>0</v>
      </c>
      <c r="BI264" s="190">
        <f>IF(N264="nulová",J264,0)</f>
        <v>0</v>
      </c>
      <c r="BJ264" s="19" t="s">
        <v>87</v>
      </c>
      <c r="BK264" s="190">
        <f>ROUND(I264*H264,2)</f>
        <v>0</v>
      </c>
      <c r="BL264" s="19" t="s">
        <v>235</v>
      </c>
      <c r="BM264" s="189" t="s">
        <v>1464</v>
      </c>
    </row>
    <row r="265" s="2" customFormat="1">
      <c r="A265" s="38"/>
      <c r="B265" s="39"/>
      <c r="C265" s="38"/>
      <c r="D265" s="191" t="s">
        <v>237</v>
      </c>
      <c r="E265" s="38"/>
      <c r="F265" s="192" t="s">
        <v>731</v>
      </c>
      <c r="G265" s="38"/>
      <c r="H265" s="38"/>
      <c r="I265" s="193"/>
      <c r="J265" s="38"/>
      <c r="K265" s="38"/>
      <c r="L265" s="39"/>
      <c r="M265" s="194"/>
      <c r="N265" s="195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237</v>
      </c>
      <c r="AU265" s="19" t="s">
        <v>89</v>
      </c>
    </row>
    <row r="266" s="2" customFormat="1">
      <c r="A266" s="38"/>
      <c r="B266" s="39"/>
      <c r="C266" s="38"/>
      <c r="D266" s="199" t="s">
        <v>397</v>
      </c>
      <c r="E266" s="38"/>
      <c r="F266" s="200" t="s">
        <v>1465</v>
      </c>
      <c r="G266" s="38"/>
      <c r="H266" s="38"/>
      <c r="I266" s="193"/>
      <c r="J266" s="38"/>
      <c r="K266" s="38"/>
      <c r="L266" s="39"/>
      <c r="M266" s="194"/>
      <c r="N266" s="195"/>
      <c r="O266" s="77"/>
      <c r="P266" s="77"/>
      <c r="Q266" s="77"/>
      <c r="R266" s="77"/>
      <c r="S266" s="77"/>
      <c r="T266" s="7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T266" s="19" t="s">
        <v>397</v>
      </c>
      <c r="AU266" s="19" t="s">
        <v>89</v>
      </c>
    </row>
    <row r="267" s="13" customFormat="1">
      <c r="A267" s="13"/>
      <c r="B267" s="205"/>
      <c r="C267" s="13"/>
      <c r="D267" s="191" t="s">
        <v>519</v>
      </c>
      <c r="E267" s="206" t="s">
        <v>1</v>
      </c>
      <c r="F267" s="207" t="s">
        <v>1466</v>
      </c>
      <c r="G267" s="13"/>
      <c r="H267" s="208">
        <v>123.49500000000001</v>
      </c>
      <c r="I267" s="209"/>
      <c r="J267" s="13"/>
      <c r="K267" s="13"/>
      <c r="L267" s="205"/>
      <c r="M267" s="210"/>
      <c r="N267" s="211"/>
      <c r="O267" s="211"/>
      <c r="P267" s="211"/>
      <c r="Q267" s="211"/>
      <c r="R267" s="211"/>
      <c r="S267" s="211"/>
      <c r="T267" s="21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06" t="s">
        <v>519</v>
      </c>
      <c r="AU267" s="206" t="s">
        <v>89</v>
      </c>
      <c r="AV267" s="13" t="s">
        <v>89</v>
      </c>
      <c r="AW267" s="13" t="s">
        <v>35</v>
      </c>
      <c r="AX267" s="13" t="s">
        <v>87</v>
      </c>
      <c r="AY267" s="206" t="s">
        <v>230</v>
      </c>
    </row>
    <row r="268" s="2" customFormat="1" ht="21.75" customHeight="1">
      <c r="A268" s="38"/>
      <c r="B268" s="177"/>
      <c r="C268" s="178" t="s">
        <v>340</v>
      </c>
      <c r="D268" s="178" t="s">
        <v>231</v>
      </c>
      <c r="E268" s="179" t="s">
        <v>734</v>
      </c>
      <c r="F268" s="180" t="s">
        <v>735</v>
      </c>
      <c r="G268" s="181" t="s">
        <v>578</v>
      </c>
      <c r="H268" s="182">
        <v>62.039999999999999</v>
      </c>
      <c r="I268" s="183"/>
      <c r="J268" s="184">
        <f>ROUND(I268*H268,2)</f>
        <v>0</v>
      </c>
      <c r="K268" s="180" t="s">
        <v>515</v>
      </c>
      <c r="L268" s="39"/>
      <c r="M268" s="185" t="s">
        <v>1</v>
      </c>
      <c r="N268" s="186" t="s">
        <v>44</v>
      </c>
      <c r="O268" s="77"/>
      <c r="P268" s="187">
        <f>O268*H268</f>
        <v>0</v>
      </c>
      <c r="Q268" s="187">
        <v>0</v>
      </c>
      <c r="R268" s="187">
        <f>Q268*H268</f>
        <v>0</v>
      </c>
      <c r="S268" s="187">
        <v>0</v>
      </c>
      <c r="T268" s="188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89" t="s">
        <v>235</v>
      </c>
      <c r="AT268" s="189" t="s">
        <v>231</v>
      </c>
      <c r="AU268" s="189" t="s">
        <v>89</v>
      </c>
      <c r="AY268" s="19" t="s">
        <v>230</v>
      </c>
      <c r="BE268" s="190">
        <f>IF(N268="základní",J268,0)</f>
        <v>0</v>
      </c>
      <c r="BF268" s="190">
        <f>IF(N268="snížená",J268,0)</f>
        <v>0</v>
      </c>
      <c r="BG268" s="190">
        <f>IF(N268="zákl. přenesená",J268,0)</f>
        <v>0</v>
      </c>
      <c r="BH268" s="190">
        <f>IF(N268="sníž. přenesená",J268,0)</f>
        <v>0</v>
      </c>
      <c r="BI268" s="190">
        <f>IF(N268="nulová",J268,0)</f>
        <v>0</v>
      </c>
      <c r="BJ268" s="19" t="s">
        <v>87</v>
      </c>
      <c r="BK268" s="190">
        <f>ROUND(I268*H268,2)</f>
        <v>0</v>
      </c>
      <c r="BL268" s="19" t="s">
        <v>235</v>
      </c>
      <c r="BM268" s="189" t="s">
        <v>1467</v>
      </c>
    </row>
    <row r="269" s="2" customFormat="1">
      <c r="A269" s="38"/>
      <c r="B269" s="39"/>
      <c r="C269" s="38"/>
      <c r="D269" s="191" t="s">
        <v>237</v>
      </c>
      <c r="E269" s="38"/>
      <c r="F269" s="192" t="s">
        <v>737</v>
      </c>
      <c r="G269" s="38"/>
      <c r="H269" s="38"/>
      <c r="I269" s="193"/>
      <c r="J269" s="38"/>
      <c r="K269" s="38"/>
      <c r="L269" s="39"/>
      <c r="M269" s="194"/>
      <c r="N269" s="195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237</v>
      </c>
      <c r="AU269" s="19" t="s">
        <v>89</v>
      </c>
    </row>
    <row r="270" s="2" customFormat="1">
      <c r="A270" s="38"/>
      <c r="B270" s="39"/>
      <c r="C270" s="38"/>
      <c r="D270" s="199" t="s">
        <v>397</v>
      </c>
      <c r="E270" s="38"/>
      <c r="F270" s="200" t="s">
        <v>738</v>
      </c>
      <c r="G270" s="38"/>
      <c r="H270" s="38"/>
      <c r="I270" s="193"/>
      <c r="J270" s="38"/>
      <c r="K270" s="38"/>
      <c r="L270" s="39"/>
      <c r="M270" s="194"/>
      <c r="N270" s="195"/>
      <c r="O270" s="77"/>
      <c r="P270" s="77"/>
      <c r="Q270" s="77"/>
      <c r="R270" s="77"/>
      <c r="S270" s="77"/>
      <c r="T270" s="7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19" t="s">
        <v>397</v>
      </c>
      <c r="AU270" s="19" t="s">
        <v>89</v>
      </c>
    </row>
    <row r="271" s="2" customFormat="1">
      <c r="A271" s="38"/>
      <c r="B271" s="39"/>
      <c r="C271" s="38"/>
      <c r="D271" s="191" t="s">
        <v>279</v>
      </c>
      <c r="E271" s="38"/>
      <c r="F271" s="196" t="s">
        <v>739</v>
      </c>
      <c r="G271" s="38"/>
      <c r="H271" s="38"/>
      <c r="I271" s="193"/>
      <c r="J271" s="38"/>
      <c r="K271" s="38"/>
      <c r="L271" s="39"/>
      <c r="M271" s="194"/>
      <c r="N271" s="195"/>
      <c r="O271" s="77"/>
      <c r="P271" s="77"/>
      <c r="Q271" s="77"/>
      <c r="R271" s="77"/>
      <c r="S271" s="77"/>
      <c r="T271" s="7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19" t="s">
        <v>279</v>
      </c>
      <c r="AU271" s="19" t="s">
        <v>89</v>
      </c>
    </row>
    <row r="272" s="13" customFormat="1">
      <c r="A272" s="13"/>
      <c r="B272" s="205"/>
      <c r="C272" s="13"/>
      <c r="D272" s="191" t="s">
        <v>519</v>
      </c>
      <c r="E272" s="206" t="s">
        <v>1</v>
      </c>
      <c r="F272" s="207" t="s">
        <v>1468</v>
      </c>
      <c r="G272" s="13"/>
      <c r="H272" s="208">
        <v>62.039999999999999</v>
      </c>
      <c r="I272" s="209"/>
      <c r="J272" s="13"/>
      <c r="K272" s="13"/>
      <c r="L272" s="205"/>
      <c r="M272" s="210"/>
      <c r="N272" s="211"/>
      <c r="O272" s="211"/>
      <c r="P272" s="211"/>
      <c r="Q272" s="211"/>
      <c r="R272" s="211"/>
      <c r="S272" s="211"/>
      <c r="T272" s="21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06" t="s">
        <v>519</v>
      </c>
      <c r="AU272" s="206" t="s">
        <v>89</v>
      </c>
      <c r="AV272" s="13" t="s">
        <v>89</v>
      </c>
      <c r="AW272" s="13" t="s">
        <v>35</v>
      </c>
      <c r="AX272" s="13" t="s">
        <v>87</v>
      </c>
      <c r="AY272" s="206" t="s">
        <v>230</v>
      </c>
    </row>
    <row r="273" s="2" customFormat="1" ht="16.5" customHeight="1">
      <c r="A273" s="38"/>
      <c r="B273" s="177"/>
      <c r="C273" s="236" t="s">
        <v>344</v>
      </c>
      <c r="D273" s="236" t="s">
        <v>745</v>
      </c>
      <c r="E273" s="237" t="s">
        <v>746</v>
      </c>
      <c r="F273" s="238" t="s">
        <v>747</v>
      </c>
      <c r="G273" s="239" t="s">
        <v>748</v>
      </c>
      <c r="H273" s="240">
        <v>124.08</v>
      </c>
      <c r="I273" s="241"/>
      <c r="J273" s="242">
        <f>ROUND(I273*H273,2)</f>
        <v>0</v>
      </c>
      <c r="K273" s="238" t="s">
        <v>515</v>
      </c>
      <c r="L273" s="243"/>
      <c r="M273" s="244" t="s">
        <v>1</v>
      </c>
      <c r="N273" s="245" t="s">
        <v>44</v>
      </c>
      <c r="O273" s="77"/>
      <c r="P273" s="187">
        <f>O273*H273</f>
        <v>0</v>
      </c>
      <c r="Q273" s="187">
        <v>0</v>
      </c>
      <c r="R273" s="187">
        <f>Q273*H273</f>
        <v>0</v>
      </c>
      <c r="S273" s="187">
        <v>0</v>
      </c>
      <c r="T273" s="188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189" t="s">
        <v>260</v>
      </c>
      <c r="AT273" s="189" t="s">
        <v>745</v>
      </c>
      <c r="AU273" s="189" t="s">
        <v>89</v>
      </c>
      <c r="AY273" s="19" t="s">
        <v>230</v>
      </c>
      <c r="BE273" s="190">
        <f>IF(N273="základní",J273,0)</f>
        <v>0</v>
      </c>
      <c r="BF273" s="190">
        <f>IF(N273="snížená",J273,0)</f>
        <v>0</v>
      </c>
      <c r="BG273" s="190">
        <f>IF(N273="zákl. přenesená",J273,0)</f>
        <v>0</v>
      </c>
      <c r="BH273" s="190">
        <f>IF(N273="sníž. přenesená",J273,0)</f>
        <v>0</v>
      </c>
      <c r="BI273" s="190">
        <f>IF(N273="nulová",J273,0)</f>
        <v>0</v>
      </c>
      <c r="BJ273" s="19" t="s">
        <v>87</v>
      </c>
      <c r="BK273" s="190">
        <f>ROUND(I273*H273,2)</f>
        <v>0</v>
      </c>
      <c r="BL273" s="19" t="s">
        <v>235</v>
      </c>
      <c r="BM273" s="189" t="s">
        <v>1469</v>
      </c>
    </row>
    <row r="274" s="2" customFormat="1">
      <c r="A274" s="38"/>
      <c r="B274" s="39"/>
      <c r="C274" s="38"/>
      <c r="D274" s="191" t="s">
        <v>237</v>
      </c>
      <c r="E274" s="38"/>
      <c r="F274" s="192" t="s">
        <v>747</v>
      </c>
      <c r="G274" s="38"/>
      <c r="H274" s="38"/>
      <c r="I274" s="193"/>
      <c r="J274" s="38"/>
      <c r="K274" s="38"/>
      <c r="L274" s="39"/>
      <c r="M274" s="194"/>
      <c r="N274" s="195"/>
      <c r="O274" s="77"/>
      <c r="P274" s="77"/>
      <c r="Q274" s="77"/>
      <c r="R274" s="77"/>
      <c r="S274" s="77"/>
      <c r="T274" s="7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T274" s="19" t="s">
        <v>237</v>
      </c>
      <c r="AU274" s="19" t="s">
        <v>89</v>
      </c>
    </row>
    <row r="275" s="2" customFormat="1">
      <c r="A275" s="38"/>
      <c r="B275" s="39"/>
      <c r="C275" s="38"/>
      <c r="D275" s="191" t="s">
        <v>279</v>
      </c>
      <c r="E275" s="38"/>
      <c r="F275" s="196" t="s">
        <v>750</v>
      </c>
      <c r="G275" s="38"/>
      <c r="H275" s="38"/>
      <c r="I275" s="193"/>
      <c r="J275" s="38"/>
      <c r="K275" s="38"/>
      <c r="L275" s="39"/>
      <c r="M275" s="194"/>
      <c r="N275" s="195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279</v>
      </c>
      <c r="AU275" s="19" t="s">
        <v>89</v>
      </c>
    </row>
    <row r="276" s="13" customFormat="1">
      <c r="A276" s="13"/>
      <c r="B276" s="205"/>
      <c r="C276" s="13"/>
      <c r="D276" s="191" t="s">
        <v>519</v>
      </c>
      <c r="E276" s="206" t="s">
        <v>1</v>
      </c>
      <c r="F276" s="207" t="s">
        <v>1470</v>
      </c>
      <c r="G276" s="13"/>
      <c r="H276" s="208">
        <v>62.039999999999999</v>
      </c>
      <c r="I276" s="209"/>
      <c r="J276" s="13"/>
      <c r="K276" s="13"/>
      <c r="L276" s="205"/>
      <c r="M276" s="210"/>
      <c r="N276" s="211"/>
      <c r="O276" s="211"/>
      <c r="P276" s="211"/>
      <c r="Q276" s="211"/>
      <c r="R276" s="211"/>
      <c r="S276" s="211"/>
      <c r="T276" s="21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06" t="s">
        <v>519</v>
      </c>
      <c r="AU276" s="206" t="s">
        <v>89</v>
      </c>
      <c r="AV276" s="13" t="s">
        <v>89</v>
      </c>
      <c r="AW276" s="13" t="s">
        <v>35</v>
      </c>
      <c r="AX276" s="13" t="s">
        <v>87</v>
      </c>
      <c r="AY276" s="206" t="s">
        <v>230</v>
      </c>
    </row>
    <row r="277" s="13" customFormat="1">
      <c r="A277" s="13"/>
      <c r="B277" s="205"/>
      <c r="C277" s="13"/>
      <c r="D277" s="191" t="s">
        <v>519</v>
      </c>
      <c r="E277" s="13"/>
      <c r="F277" s="207" t="s">
        <v>1471</v>
      </c>
      <c r="G277" s="13"/>
      <c r="H277" s="208">
        <v>124.08</v>
      </c>
      <c r="I277" s="209"/>
      <c r="J277" s="13"/>
      <c r="K277" s="13"/>
      <c r="L277" s="205"/>
      <c r="M277" s="210"/>
      <c r="N277" s="211"/>
      <c r="O277" s="211"/>
      <c r="P277" s="211"/>
      <c r="Q277" s="211"/>
      <c r="R277" s="211"/>
      <c r="S277" s="211"/>
      <c r="T277" s="21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06" t="s">
        <v>519</v>
      </c>
      <c r="AU277" s="206" t="s">
        <v>89</v>
      </c>
      <c r="AV277" s="13" t="s">
        <v>89</v>
      </c>
      <c r="AW277" s="13" t="s">
        <v>3</v>
      </c>
      <c r="AX277" s="13" t="s">
        <v>87</v>
      </c>
      <c r="AY277" s="206" t="s">
        <v>230</v>
      </c>
    </row>
    <row r="278" s="2" customFormat="1" ht="21.75" customHeight="1">
      <c r="A278" s="38"/>
      <c r="B278" s="177"/>
      <c r="C278" s="178" t="s">
        <v>348</v>
      </c>
      <c r="D278" s="178" t="s">
        <v>231</v>
      </c>
      <c r="E278" s="179" t="s">
        <v>753</v>
      </c>
      <c r="F278" s="180" t="s">
        <v>754</v>
      </c>
      <c r="G278" s="181" t="s">
        <v>578</v>
      </c>
      <c r="H278" s="182">
        <v>39.212000000000003</v>
      </c>
      <c r="I278" s="183"/>
      <c r="J278" s="184">
        <f>ROUND(I278*H278,2)</f>
        <v>0</v>
      </c>
      <c r="K278" s="180" t="s">
        <v>515</v>
      </c>
      <c r="L278" s="39"/>
      <c r="M278" s="185" t="s">
        <v>1</v>
      </c>
      <c r="N278" s="186" t="s">
        <v>44</v>
      </c>
      <c r="O278" s="77"/>
      <c r="P278" s="187">
        <f>O278*H278</f>
        <v>0</v>
      </c>
      <c r="Q278" s="187">
        <v>0</v>
      </c>
      <c r="R278" s="187">
        <f>Q278*H278</f>
        <v>0</v>
      </c>
      <c r="S278" s="187">
        <v>0</v>
      </c>
      <c r="T278" s="188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89" t="s">
        <v>235</v>
      </c>
      <c r="AT278" s="189" t="s">
        <v>231</v>
      </c>
      <c r="AU278" s="189" t="s">
        <v>89</v>
      </c>
      <c r="AY278" s="19" t="s">
        <v>230</v>
      </c>
      <c r="BE278" s="190">
        <f>IF(N278="základní",J278,0)</f>
        <v>0</v>
      </c>
      <c r="BF278" s="190">
        <f>IF(N278="snížená",J278,0)</f>
        <v>0</v>
      </c>
      <c r="BG278" s="190">
        <f>IF(N278="zákl. přenesená",J278,0)</f>
        <v>0</v>
      </c>
      <c r="BH278" s="190">
        <f>IF(N278="sníž. přenesená",J278,0)</f>
        <v>0</v>
      </c>
      <c r="BI278" s="190">
        <f>IF(N278="nulová",J278,0)</f>
        <v>0</v>
      </c>
      <c r="BJ278" s="19" t="s">
        <v>87</v>
      </c>
      <c r="BK278" s="190">
        <f>ROUND(I278*H278,2)</f>
        <v>0</v>
      </c>
      <c r="BL278" s="19" t="s">
        <v>235</v>
      </c>
      <c r="BM278" s="189" t="s">
        <v>1472</v>
      </c>
    </row>
    <row r="279" s="2" customFormat="1">
      <c r="A279" s="38"/>
      <c r="B279" s="39"/>
      <c r="C279" s="38"/>
      <c r="D279" s="191" t="s">
        <v>237</v>
      </c>
      <c r="E279" s="38"/>
      <c r="F279" s="192" t="s">
        <v>756</v>
      </c>
      <c r="G279" s="38"/>
      <c r="H279" s="38"/>
      <c r="I279" s="193"/>
      <c r="J279" s="38"/>
      <c r="K279" s="38"/>
      <c r="L279" s="39"/>
      <c r="M279" s="194"/>
      <c r="N279" s="195"/>
      <c r="O279" s="77"/>
      <c r="P279" s="77"/>
      <c r="Q279" s="77"/>
      <c r="R279" s="77"/>
      <c r="S279" s="77"/>
      <c r="T279" s="7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19" t="s">
        <v>237</v>
      </c>
      <c r="AU279" s="19" t="s">
        <v>89</v>
      </c>
    </row>
    <row r="280" s="2" customFormat="1">
      <c r="A280" s="38"/>
      <c r="B280" s="39"/>
      <c r="C280" s="38"/>
      <c r="D280" s="199" t="s">
        <v>397</v>
      </c>
      <c r="E280" s="38"/>
      <c r="F280" s="200" t="s">
        <v>757</v>
      </c>
      <c r="G280" s="38"/>
      <c r="H280" s="38"/>
      <c r="I280" s="193"/>
      <c r="J280" s="38"/>
      <c r="K280" s="38"/>
      <c r="L280" s="39"/>
      <c r="M280" s="194"/>
      <c r="N280" s="195"/>
      <c r="O280" s="77"/>
      <c r="P280" s="77"/>
      <c r="Q280" s="77"/>
      <c r="R280" s="77"/>
      <c r="S280" s="77"/>
      <c r="T280" s="7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T280" s="19" t="s">
        <v>397</v>
      </c>
      <c r="AU280" s="19" t="s">
        <v>89</v>
      </c>
    </row>
    <row r="281" s="2" customFormat="1">
      <c r="A281" s="38"/>
      <c r="B281" s="39"/>
      <c r="C281" s="38"/>
      <c r="D281" s="191" t="s">
        <v>279</v>
      </c>
      <c r="E281" s="38"/>
      <c r="F281" s="196" t="s">
        <v>1473</v>
      </c>
      <c r="G281" s="38"/>
      <c r="H281" s="38"/>
      <c r="I281" s="193"/>
      <c r="J281" s="38"/>
      <c r="K281" s="38"/>
      <c r="L281" s="39"/>
      <c r="M281" s="194"/>
      <c r="N281" s="195"/>
      <c r="O281" s="77"/>
      <c r="P281" s="77"/>
      <c r="Q281" s="77"/>
      <c r="R281" s="77"/>
      <c r="S281" s="77"/>
      <c r="T281" s="7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T281" s="19" t="s">
        <v>279</v>
      </c>
      <c r="AU281" s="19" t="s">
        <v>89</v>
      </c>
    </row>
    <row r="282" s="13" customFormat="1">
      <c r="A282" s="13"/>
      <c r="B282" s="205"/>
      <c r="C282" s="13"/>
      <c r="D282" s="191" t="s">
        <v>519</v>
      </c>
      <c r="E282" s="206" t="s">
        <v>1</v>
      </c>
      <c r="F282" s="207" t="s">
        <v>1474</v>
      </c>
      <c r="G282" s="13"/>
      <c r="H282" s="208">
        <v>39.212000000000003</v>
      </c>
      <c r="I282" s="209"/>
      <c r="J282" s="13"/>
      <c r="K282" s="13"/>
      <c r="L282" s="205"/>
      <c r="M282" s="210"/>
      <c r="N282" s="211"/>
      <c r="O282" s="211"/>
      <c r="P282" s="211"/>
      <c r="Q282" s="211"/>
      <c r="R282" s="211"/>
      <c r="S282" s="211"/>
      <c r="T282" s="21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06" t="s">
        <v>519</v>
      </c>
      <c r="AU282" s="206" t="s">
        <v>89</v>
      </c>
      <c r="AV282" s="13" t="s">
        <v>89</v>
      </c>
      <c r="AW282" s="13" t="s">
        <v>35</v>
      </c>
      <c r="AX282" s="13" t="s">
        <v>87</v>
      </c>
      <c r="AY282" s="206" t="s">
        <v>230</v>
      </c>
    </row>
    <row r="283" s="2" customFormat="1" ht="16.5" customHeight="1">
      <c r="A283" s="38"/>
      <c r="B283" s="177"/>
      <c r="C283" s="178" t="s">
        <v>352</v>
      </c>
      <c r="D283" s="178" t="s">
        <v>231</v>
      </c>
      <c r="E283" s="179" t="s">
        <v>764</v>
      </c>
      <c r="F283" s="180" t="s">
        <v>765</v>
      </c>
      <c r="G283" s="181" t="s">
        <v>578</v>
      </c>
      <c r="H283" s="182">
        <v>145.38</v>
      </c>
      <c r="I283" s="183"/>
      <c r="J283" s="184">
        <f>ROUND(I283*H283,2)</f>
        <v>0</v>
      </c>
      <c r="K283" s="180" t="s">
        <v>515</v>
      </c>
      <c r="L283" s="39"/>
      <c r="M283" s="185" t="s">
        <v>1</v>
      </c>
      <c r="N283" s="186" t="s">
        <v>44</v>
      </c>
      <c r="O283" s="77"/>
      <c r="P283" s="187">
        <f>O283*H283</f>
        <v>0</v>
      </c>
      <c r="Q283" s="187">
        <v>0</v>
      </c>
      <c r="R283" s="187">
        <f>Q283*H283</f>
        <v>0</v>
      </c>
      <c r="S283" s="187">
        <v>0</v>
      </c>
      <c r="T283" s="188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189" t="s">
        <v>235</v>
      </c>
      <c r="AT283" s="189" t="s">
        <v>231</v>
      </c>
      <c r="AU283" s="189" t="s">
        <v>89</v>
      </c>
      <c r="AY283" s="19" t="s">
        <v>230</v>
      </c>
      <c r="BE283" s="190">
        <f>IF(N283="základní",J283,0)</f>
        <v>0</v>
      </c>
      <c r="BF283" s="190">
        <f>IF(N283="snížená",J283,0)</f>
        <v>0</v>
      </c>
      <c r="BG283" s="190">
        <f>IF(N283="zákl. přenesená",J283,0)</f>
        <v>0</v>
      </c>
      <c r="BH283" s="190">
        <f>IF(N283="sníž. přenesená",J283,0)</f>
        <v>0</v>
      </c>
      <c r="BI283" s="190">
        <f>IF(N283="nulová",J283,0)</f>
        <v>0</v>
      </c>
      <c r="BJ283" s="19" t="s">
        <v>87</v>
      </c>
      <c r="BK283" s="190">
        <f>ROUND(I283*H283,2)</f>
        <v>0</v>
      </c>
      <c r="BL283" s="19" t="s">
        <v>235</v>
      </c>
      <c r="BM283" s="189" t="s">
        <v>1475</v>
      </c>
    </row>
    <row r="284" s="2" customFormat="1">
      <c r="A284" s="38"/>
      <c r="B284" s="39"/>
      <c r="C284" s="38"/>
      <c r="D284" s="191" t="s">
        <v>237</v>
      </c>
      <c r="E284" s="38"/>
      <c r="F284" s="192" t="s">
        <v>767</v>
      </c>
      <c r="G284" s="38"/>
      <c r="H284" s="38"/>
      <c r="I284" s="193"/>
      <c r="J284" s="38"/>
      <c r="K284" s="38"/>
      <c r="L284" s="39"/>
      <c r="M284" s="194"/>
      <c r="N284" s="195"/>
      <c r="O284" s="77"/>
      <c r="P284" s="77"/>
      <c r="Q284" s="77"/>
      <c r="R284" s="77"/>
      <c r="S284" s="77"/>
      <c r="T284" s="7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T284" s="19" t="s">
        <v>237</v>
      </c>
      <c r="AU284" s="19" t="s">
        <v>89</v>
      </c>
    </row>
    <row r="285" s="2" customFormat="1">
      <c r="A285" s="38"/>
      <c r="B285" s="39"/>
      <c r="C285" s="38"/>
      <c r="D285" s="199" t="s">
        <v>397</v>
      </c>
      <c r="E285" s="38"/>
      <c r="F285" s="200" t="s">
        <v>768</v>
      </c>
      <c r="G285" s="38"/>
      <c r="H285" s="38"/>
      <c r="I285" s="193"/>
      <c r="J285" s="38"/>
      <c r="K285" s="38"/>
      <c r="L285" s="39"/>
      <c r="M285" s="194"/>
      <c r="N285" s="195"/>
      <c r="O285" s="77"/>
      <c r="P285" s="77"/>
      <c r="Q285" s="77"/>
      <c r="R285" s="77"/>
      <c r="S285" s="77"/>
      <c r="T285" s="7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19" t="s">
        <v>397</v>
      </c>
      <c r="AU285" s="19" t="s">
        <v>89</v>
      </c>
    </row>
    <row r="286" s="2" customFormat="1">
      <c r="A286" s="38"/>
      <c r="B286" s="39"/>
      <c r="C286" s="38"/>
      <c r="D286" s="191" t="s">
        <v>279</v>
      </c>
      <c r="E286" s="38"/>
      <c r="F286" s="196" t="s">
        <v>582</v>
      </c>
      <c r="G286" s="38"/>
      <c r="H286" s="38"/>
      <c r="I286" s="193"/>
      <c r="J286" s="38"/>
      <c r="K286" s="38"/>
      <c r="L286" s="39"/>
      <c r="M286" s="194"/>
      <c r="N286" s="195"/>
      <c r="O286" s="77"/>
      <c r="P286" s="77"/>
      <c r="Q286" s="77"/>
      <c r="R286" s="77"/>
      <c r="S286" s="77"/>
      <c r="T286" s="7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T286" s="19" t="s">
        <v>279</v>
      </c>
      <c r="AU286" s="19" t="s">
        <v>89</v>
      </c>
    </row>
    <row r="287" s="13" customFormat="1">
      <c r="A287" s="13"/>
      <c r="B287" s="205"/>
      <c r="C287" s="13"/>
      <c r="D287" s="191" t="s">
        <v>519</v>
      </c>
      <c r="E287" s="206" t="s">
        <v>1</v>
      </c>
      <c r="F287" s="207" t="s">
        <v>1476</v>
      </c>
      <c r="G287" s="13"/>
      <c r="H287" s="208">
        <v>82.332999999999998</v>
      </c>
      <c r="I287" s="209"/>
      <c r="J287" s="13"/>
      <c r="K287" s="13"/>
      <c r="L287" s="205"/>
      <c r="M287" s="210"/>
      <c r="N287" s="211"/>
      <c r="O287" s="211"/>
      <c r="P287" s="211"/>
      <c r="Q287" s="211"/>
      <c r="R287" s="211"/>
      <c r="S287" s="211"/>
      <c r="T287" s="21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06" t="s">
        <v>519</v>
      </c>
      <c r="AU287" s="206" t="s">
        <v>89</v>
      </c>
      <c r="AV287" s="13" t="s">
        <v>89</v>
      </c>
      <c r="AW287" s="13" t="s">
        <v>35</v>
      </c>
      <c r="AX287" s="13" t="s">
        <v>79</v>
      </c>
      <c r="AY287" s="206" t="s">
        <v>230</v>
      </c>
    </row>
    <row r="288" s="13" customFormat="1">
      <c r="A288" s="13"/>
      <c r="B288" s="205"/>
      <c r="C288" s="13"/>
      <c r="D288" s="191" t="s">
        <v>519</v>
      </c>
      <c r="E288" s="206" t="s">
        <v>1</v>
      </c>
      <c r="F288" s="207" t="s">
        <v>1477</v>
      </c>
      <c r="G288" s="13"/>
      <c r="H288" s="208">
        <v>63.046999999999997</v>
      </c>
      <c r="I288" s="209"/>
      <c r="J288" s="13"/>
      <c r="K288" s="13"/>
      <c r="L288" s="205"/>
      <c r="M288" s="210"/>
      <c r="N288" s="211"/>
      <c r="O288" s="211"/>
      <c r="P288" s="211"/>
      <c r="Q288" s="211"/>
      <c r="R288" s="211"/>
      <c r="S288" s="211"/>
      <c r="T288" s="21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06" t="s">
        <v>519</v>
      </c>
      <c r="AU288" s="206" t="s">
        <v>89</v>
      </c>
      <c r="AV288" s="13" t="s">
        <v>89</v>
      </c>
      <c r="AW288" s="13" t="s">
        <v>35</v>
      </c>
      <c r="AX288" s="13" t="s">
        <v>79</v>
      </c>
      <c r="AY288" s="206" t="s">
        <v>230</v>
      </c>
    </row>
    <row r="289" s="14" customFormat="1">
      <c r="A289" s="14"/>
      <c r="B289" s="213"/>
      <c r="C289" s="14"/>
      <c r="D289" s="191" t="s">
        <v>519</v>
      </c>
      <c r="E289" s="214" t="s">
        <v>1</v>
      </c>
      <c r="F289" s="215" t="s">
        <v>534</v>
      </c>
      <c r="G289" s="14"/>
      <c r="H289" s="216">
        <v>145.38</v>
      </c>
      <c r="I289" s="217"/>
      <c r="J289" s="14"/>
      <c r="K289" s="14"/>
      <c r="L289" s="213"/>
      <c r="M289" s="218"/>
      <c r="N289" s="219"/>
      <c r="O289" s="219"/>
      <c r="P289" s="219"/>
      <c r="Q289" s="219"/>
      <c r="R289" s="219"/>
      <c r="S289" s="219"/>
      <c r="T289" s="220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14" t="s">
        <v>519</v>
      </c>
      <c r="AU289" s="214" t="s">
        <v>89</v>
      </c>
      <c r="AV289" s="14" t="s">
        <v>235</v>
      </c>
      <c r="AW289" s="14" t="s">
        <v>35</v>
      </c>
      <c r="AX289" s="14" t="s">
        <v>87</v>
      </c>
      <c r="AY289" s="214" t="s">
        <v>230</v>
      </c>
    </row>
    <row r="290" s="2" customFormat="1" ht="16.5" customHeight="1">
      <c r="A290" s="38"/>
      <c r="B290" s="177"/>
      <c r="C290" s="178" t="s">
        <v>356</v>
      </c>
      <c r="D290" s="178" t="s">
        <v>231</v>
      </c>
      <c r="E290" s="179" t="s">
        <v>771</v>
      </c>
      <c r="F290" s="180" t="s">
        <v>772</v>
      </c>
      <c r="G290" s="181" t="s">
        <v>578</v>
      </c>
      <c r="H290" s="182">
        <v>8.9700000000000006</v>
      </c>
      <c r="I290" s="183"/>
      <c r="J290" s="184">
        <f>ROUND(I290*H290,2)</f>
        <v>0</v>
      </c>
      <c r="K290" s="180" t="s">
        <v>515</v>
      </c>
      <c r="L290" s="39"/>
      <c r="M290" s="185" t="s">
        <v>1</v>
      </c>
      <c r="N290" s="186" t="s">
        <v>44</v>
      </c>
      <c r="O290" s="77"/>
      <c r="P290" s="187">
        <f>O290*H290</f>
        <v>0</v>
      </c>
      <c r="Q290" s="187">
        <v>0</v>
      </c>
      <c r="R290" s="187">
        <f>Q290*H290</f>
        <v>0</v>
      </c>
      <c r="S290" s="187">
        <v>0</v>
      </c>
      <c r="T290" s="188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89" t="s">
        <v>235</v>
      </c>
      <c r="AT290" s="189" t="s">
        <v>231</v>
      </c>
      <c r="AU290" s="189" t="s">
        <v>89</v>
      </c>
      <c r="AY290" s="19" t="s">
        <v>230</v>
      </c>
      <c r="BE290" s="190">
        <f>IF(N290="základní",J290,0)</f>
        <v>0</v>
      </c>
      <c r="BF290" s="190">
        <f>IF(N290="snížená",J290,0)</f>
        <v>0</v>
      </c>
      <c r="BG290" s="190">
        <f>IF(N290="zákl. přenesená",J290,0)</f>
        <v>0</v>
      </c>
      <c r="BH290" s="190">
        <f>IF(N290="sníž. přenesená",J290,0)</f>
        <v>0</v>
      </c>
      <c r="BI290" s="190">
        <f>IF(N290="nulová",J290,0)</f>
        <v>0</v>
      </c>
      <c r="BJ290" s="19" t="s">
        <v>87</v>
      </c>
      <c r="BK290" s="190">
        <f>ROUND(I290*H290,2)</f>
        <v>0</v>
      </c>
      <c r="BL290" s="19" t="s">
        <v>235</v>
      </c>
      <c r="BM290" s="189" t="s">
        <v>1478</v>
      </c>
    </row>
    <row r="291" s="2" customFormat="1">
      <c r="A291" s="38"/>
      <c r="B291" s="39"/>
      <c r="C291" s="38"/>
      <c r="D291" s="191" t="s">
        <v>237</v>
      </c>
      <c r="E291" s="38"/>
      <c r="F291" s="192" t="s">
        <v>774</v>
      </c>
      <c r="G291" s="38"/>
      <c r="H291" s="38"/>
      <c r="I291" s="193"/>
      <c r="J291" s="38"/>
      <c r="K291" s="38"/>
      <c r="L291" s="39"/>
      <c r="M291" s="194"/>
      <c r="N291" s="195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237</v>
      </c>
      <c r="AU291" s="19" t="s">
        <v>89</v>
      </c>
    </row>
    <row r="292" s="2" customFormat="1">
      <c r="A292" s="38"/>
      <c r="B292" s="39"/>
      <c r="C292" s="38"/>
      <c r="D292" s="199" t="s">
        <v>397</v>
      </c>
      <c r="E292" s="38"/>
      <c r="F292" s="200" t="s">
        <v>775</v>
      </c>
      <c r="G292" s="38"/>
      <c r="H292" s="38"/>
      <c r="I292" s="193"/>
      <c r="J292" s="38"/>
      <c r="K292" s="38"/>
      <c r="L292" s="39"/>
      <c r="M292" s="194"/>
      <c r="N292" s="195"/>
      <c r="O292" s="77"/>
      <c r="P292" s="77"/>
      <c r="Q292" s="77"/>
      <c r="R292" s="77"/>
      <c r="S292" s="77"/>
      <c r="T292" s="7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T292" s="19" t="s">
        <v>397</v>
      </c>
      <c r="AU292" s="19" t="s">
        <v>89</v>
      </c>
    </row>
    <row r="293" s="13" customFormat="1">
      <c r="A293" s="13"/>
      <c r="B293" s="205"/>
      <c r="C293" s="13"/>
      <c r="D293" s="191" t="s">
        <v>519</v>
      </c>
      <c r="E293" s="206" t="s">
        <v>1</v>
      </c>
      <c r="F293" s="207" t="s">
        <v>1479</v>
      </c>
      <c r="G293" s="13"/>
      <c r="H293" s="208">
        <v>6</v>
      </c>
      <c r="I293" s="209"/>
      <c r="J293" s="13"/>
      <c r="K293" s="13"/>
      <c r="L293" s="205"/>
      <c r="M293" s="210"/>
      <c r="N293" s="211"/>
      <c r="O293" s="211"/>
      <c r="P293" s="211"/>
      <c r="Q293" s="211"/>
      <c r="R293" s="211"/>
      <c r="S293" s="211"/>
      <c r="T293" s="21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06" t="s">
        <v>519</v>
      </c>
      <c r="AU293" s="206" t="s">
        <v>89</v>
      </c>
      <c r="AV293" s="13" t="s">
        <v>89</v>
      </c>
      <c r="AW293" s="13" t="s">
        <v>35</v>
      </c>
      <c r="AX293" s="13" t="s">
        <v>79</v>
      </c>
      <c r="AY293" s="206" t="s">
        <v>230</v>
      </c>
    </row>
    <row r="294" s="13" customFormat="1">
      <c r="A294" s="13"/>
      <c r="B294" s="205"/>
      <c r="C294" s="13"/>
      <c r="D294" s="191" t="s">
        <v>519</v>
      </c>
      <c r="E294" s="206" t="s">
        <v>1</v>
      </c>
      <c r="F294" s="207" t="s">
        <v>1480</v>
      </c>
      <c r="G294" s="13"/>
      <c r="H294" s="208">
        <v>2.9700000000000002</v>
      </c>
      <c r="I294" s="209"/>
      <c r="J294" s="13"/>
      <c r="K294" s="13"/>
      <c r="L294" s="205"/>
      <c r="M294" s="210"/>
      <c r="N294" s="211"/>
      <c r="O294" s="211"/>
      <c r="P294" s="211"/>
      <c r="Q294" s="211"/>
      <c r="R294" s="211"/>
      <c r="S294" s="211"/>
      <c r="T294" s="21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06" t="s">
        <v>519</v>
      </c>
      <c r="AU294" s="206" t="s">
        <v>89</v>
      </c>
      <c r="AV294" s="13" t="s">
        <v>89</v>
      </c>
      <c r="AW294" s="13" t="s">
        <v>35</v>
      </c>
      <c r="AX294" s="13" t="s">
        <v>79</v>
      </c>
      <c r="AY294" s="206" t="s">
        <v>230</v>
      </c>
    </row>
    <row r="295" s="14" customFormat="1">
      <c r="A295" s="14"/>
      <c r="B295" s="213"/>
      <c r="C295" s="14"/>
      <c r="D295" s="191" t="s">
        <v>519</v>
      </c>
      <c r="E295" s="214" t="s">
        <v>1</v>
      </c>
      <c r="F295" s="215" t="s">
        <v>534</v>
      </c>
      <c r="G295" s="14"/>
      <c r="H295" s="216">
        <v>8.9700000000000006</v>
      </c>
      <c r="I295" s="217"/>
      <c r="J295" s="14"/>
      <c r="K295" s="14"/>
      <c r="L295" s="213"/>
      <c r="M295" s="218"/>
      <c r="N295" s="219"/>
      <c r="O295" s="219"/>
      <c r="P295" s="219"/>
      <c r="Q295" s="219"/>
      <c r="R295" s="219"/>
      <c r="S295" s="219"/>
      <c r="T295" s="220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14" t="s">
        <v>519</v>
      </c>
      <c r="AU295" s="214" t="s">
        <v>89</v>
      </c>
      <c r="AV295" s="14" t="s">
        <v>235</v>
      </c>
      <c r="AW295" s="14" t="s">
        <v>35</v>
      </c>
      <c r="AX295" s="14" t="s">
        <v>87</v>
      </c>
      <c r="AY295" s="214" t="s">
        <v>230</v>
      </c>
    </row>
    <row r="296" s="2" customFormat="1" ht="16.5" customHeight="1">
      <c r="A296" s="38"/>
      <c r="B296" s="177"/>
      <c r="C296" s="236" t="s">
        <v>360</v>
      </c>
      <c r="D296" s="236" t="s">
        <v>745</v>
      </c>
      <c r="E296" s="237" t="s">
        <v>779</v>
      </c>
      <c r="F296" s="238" t="s">
        <v>780</v>
      </c>
      <c r="G296" s="239" t="s">
        <v>748</v>
      </c>
      <c r="H296" s="240">
        <v>15.300000000000001</v>
      </c>
      <c r="I296" s="241"/>
      <c r="J296" s="242">
        <f>ROUND(I296*H296,2)</f>
        <v>0</v>
      </c>
      <c r="K296" s="238" t="s">
        <v>515</v>
      </c>
      <c r="L296" s="243"/>
      <c r="M296" s="244" t="s">
        <v>1</v>
      </c>
      <c r="N296" s="245" t="s">
        <v>44</v>
      </c>
      <c r="O296" s="77"/>
      <c r="P296" s="187">
        <f>O296*H296</f>
        <v>0</v>
      </c>
      <c r="Q296" s="187">
        <v>1</v>
      </c>
      <c r="R296" s="187">
        <f>Q296*H296</f>
        <v>15.300000000000001</v>
      </c>
      <c r="S296" s="187">
        <v>0</v>
      </c>
      <c r="T296" s="188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89" t="s">
        <v>260</v>
      </c>
      <c r="AT296" s="189" t="s">
        <v>745</v>
      </c>
      <c r="AU296" s="189" t="s">
        <v>89</v>
      </c>
      <c r="AY296" s="19" t="s">
        <v>230</v>
      </c>
      <c r="BE296" s="190">
        <f>IF(N296="základní",J296,0)</f>
        <v>0</v>
      </c>
      <c r="BF296" s="190">
        <f>IF(N296="snížená",J296,0)</f>
        <v>0</v>
      </c>
      <c r="BG296" s="190">
        <f>IF(N296="zákl. přenesená",J296,0)</f>
        <v>0</v>
      </c>
      <c r="BH296" s="190">
        <f>IF(N296="sníž. přenesená",J296,0)</f>
        <v>0</v>
      </c>
      <c r="BI296" s="190">
        <f>IF(N296="nulová",J296,0)</f>
        <v>0</v>
      </c>
      <c r="BJ296" s="19" t="s">
        <v>87</v>
      </c>
      <c r="BK296" s="190">
        <f>ROUND(I296*H296,2)</f>
        <v>0</v>
      </c>
      <c r="BL296" s="19" t="s">
        <v>235</v>
      </c>
      <c r="BM296" s="189" t="s">
        <v>1481</v>
      </c>
    </row>
    <row r="297" s="2" customFormat="1">
      <c r="A297" s="38"/>
      <c r="B297" s="39"/>
      <c r="C297" s="38"/>
      <c r="D297" s="191" t="s">
        <v>237</v>
      </c>
      <c r="E297" s="38"/>
      <c r="F297" s="192" t="s">
        <v>780</v>
      </c>
      <c r="G297" s="38"/>
      <c r="H297" s="38"/>
      <c r="I297" s="193"/>
      <c r="J297" s="38"/>
      <c r="K297" s="38"/>
      <c r="L297" s="39"/>
      <c r="M297" s="194"/>
      <c r="N297" s="195"/>
      <c r="O297" s="77"/>
      <c r="P297" s="77"/>
      <c r="Q297" s="77"/>
      <c r="R297" s="77"/>
      <c r="S297" s="77"/>
      <c r="T297" s="7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T297" s="19" t="s">
        <v>237</v>
      </c>
      <c r="AU297" s="19" t="s">
        <v>89</v>
      </c>
    </row>
    <row r="298" s="2" customFormat="1">
      <c r="A298" s="38"/>
      <c r="B298" s="39"/>
      <c r="C298" s="38"/>
      <c r="D298" s="191" t="s">
        <v>279</v>
      </c>
      <c r="E298" s="38"/>
      <c r="F298" s="196" t="s">
        <v>750</v>
      </c>
      <c r="G298" s="38"/>
      <c r="H298" s="38"/>
      <c r="I298" s="193"/>
      <c r="J298" s="38"/>
      <c r="K298" s="38"/>
      <c r="L298" s="39"/>
      <c r="M298" s="194"/>
      <c r="N298" s="195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279</v>
      </c>
      <c r="AU298" s="19" t="s">
        <v>89</v>
      </c>
    </row>
    <row r="299" s="13" customFormat="1">
      <c r="A299" s="13"/>
      <c r="B299" s="205"/>
      <c r="C299" s="13"/>
      <c r="D299" s="191" t="s">
        <v>519</v>
      </c>
      <c r="E299" s="206" t="s">
        <v>1</v>
      </c>
      <c r="F299" s="207" t="s">
        <v>1482</v>
      </c>
      <c r="G299" s="13"/>
      <c r="H299" s="208">
        <v>12</v>
      </c>
      <c r="I299" s="209"/>
      <c r="J299" s="13"/>
      <c r="K299" s="13"/>
      <c r="L299" s="205"/>
      <c r="M299" s="210"/>
      <c r="N299" s="211"/>
      <c r="O299" s="211"/>
      <c r="P299" s="211"/>
      <c r="Q299" s="211"/>
      <c r="R299" s="211"/>
      <c r="S299" s="211"/>
      <c r="T299" s="21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06" t="s">
        <v>519</v>
      </c>
      <c r="AU299" s="206" t="s">
        <v>89</v>
      </c>
      <c r="AV299" s="13" t="s">
        <v>89</v>
      </c>
      <c r="AW299" s="13" t="s">
        <v>35</v>
      </c>
      <c r="AX299" s="13" t="s">
        <v>79</v>
      </c>
      <c r="AY299" s="206" t="s">
        <v>230</v>
      </c>
    </row>
    <row r="300" s="13" customFormat="1">
      <c r="A300" s="13"/>
      <c r="B300" s="205"/>
      <c r="C300" s="13"/>
      <c r="D300" s="191" t="s">
        <v>519</v>
      </c>
      <c r="E300" s="206" t="s">
        <v>1</v>
      </c>
      <c r="F300" s="207" t="s">
        <v>1483</v>
      </c>
      <c r="G300" s="13"/>
      <c r="H300" s="208">
        <v>3.2999999999999998</v>
      </c>
      <c r="I300" s="209"/>
      <c r="J300" s="13"/>
      <c r="K300" s="13"/>
      <c r="L300" s="205"/>
      <c r="M300" s="210"/>
      <c r="N300" s="211"/>
      <c r="O300" s="211"/>
      <c r="P300" s="211"/>
      <c r="Q300" s="211"/>
      <c r="R300" s="211"/>
      <c r="S300" s="211"/>
      <c r="T300" s="21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06" t="s">
        <v>519</v>
      </c>
      <c r="AU300" s="206" t="s">
        <v>89</v>
      </c>
      <c r="AV300" s="13" t="s">
        <v>89</v>
      </c>
      <c r="AW300" s="13" t="s">
        <v>35</v>
      </c>
      <c r="AX300" s="13" t="s">
        <v>79</v>
      </c>
      <c r="AY300" s="206" t="s">
        <v>230</v>
      </c>
    </row>
    <row r="301" s="14" customFormat="1">
      <c r="A301" s="14"/>
      <c r="B301" s="213"/>
      <c r="C301" s="14"/>
      <c r="D301" s="191" t="s">
        <v>519</v>
      </c>
      <c r="E301" s="214" t="s">
        <v>1</v>
      </c>
      <c r="F301" s="215" t="s">
        <v>534</v>
      </c>
      <c r="G301" s="14"/>
      <c r="H301" s="216">
        <v>15.300000000000001</v>
      </c>
      <c r="I301" s="217"/>
      <c r="J301" s="14"/>
      <c r="K301" s="14"/>
      <c r="L301" s="213"/>
      <c r="M301" s="218"/>
      <c r="N301" s="219"/>
      <c r="O301" s="219"/>
      <c r="P301" s="219"/>
      <c r="Q301" s="219"/>
      <c r="R301" s="219"/>
      <c r="S301" s="219"/>
      <c r="T301" s="220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14" t="s">
        <v>519</v>
      </c>
      <c r="AU301" s="214" t="s">
        <v>89</v>
      </c>
      <c r="AV301" s="14" t="s">
        <v>235</v>
      </c>
      <c r="AW301" s="14" t="s">
        <v>35</v>
      </c>
      <c r="AX301" s="14" t="s">
        <v>87</v>
      </c>
      <c r="AY301" s="214" t="s">
        <v>230</v>
      </c>
    </row>
    <row r="302" s="2" customFormat="1" ht="16.5" customHeight="1">
      <c r="A302" s="38"/>
      <c r="B302" s="177"/>
      <c r="C302" s="236" t="s">
        <v>367</v>
      </c>
      <c r="D302" s="236" t="s">
        <v>745</v>
      </c>
      <c r="E302" s="237" t="s">
        <v>784</v>
      </c>
      <c r="F302" s="238" t="s">
        <v>785</v>
      </c>
      <c r="G302" s="239" t="s">
        <v>748</v>
      </c>
      <c r="H302" s="240">
        <v>5.9400000000000004</v>
      </c>
      <c r="I302" s="241"/>
      <c r="J302" s="242">
        <f>ROUND(I302*H302,2)</f>
        <v>0</v>
      </c>
      <c r="K302" s="238" t="s">
        <v>515</v>
      </c>
      <c r="L302" s="243"/>
      <c r="M302" s="244" t="s">
        <v>1</v>
      </c>
      <c r="N302" s="245" t="s">
        <v>44</v>
      </c>
      <c r="O302" s="77"/>
      <c r="P302" s="187">
        <f>O302*H302</f>
        <v>0</v>
      </c>
      <c r="Q302" s="187">
        <v>1</v>
      </c>
      <c r="R302" s="187">
        <f>Q302*H302</f>
        <v>5.9400000000000004</v>
      </c>
      <c r="S302" s="187">
        <v>0</v>
      </c>
      <c r="T302" s="188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89" t="s">
        <v>260</v>
      </c>
      <c r="AT302" s="189" t="s">
        <v>745</v>
      </c>
      <c r="AU302" s="189" t="s">
        <v>89</v>
      </c>
      <c r="AY302" s="19" t="s">
        <v>230</v>
      </c>
      <c r="BE302" s="190">
        <f>IF(N302="základní",J302,0)</f>
        <v>0</v>
      </c>
      <c r="BF302" s="190">
        <f>IF(N302="snížená",J302,0)</f>
        <v>0</v>
      </c>
      <c r="BG302" s="190">
        <f>IF(N302="zákl. přenesená",J302,0)</f>
        <v>0</v>
      </c>
      <c r="BH302" s="190">
        <f>IF(N302="sníž. přenesená",J302,0)</f>
        <v>0</v>
      </c>
      <c r="BI302" s="190">
        <f>IF(N302="nulová",J302,0)</f>
        <v>0</v>
      </c>
      <c r="BJ302" s="19" t="s">
        <v>87</v>
      </c>
      <c r="BK302" s="190">
        <f>ROUND(I302*H302,2)</f>
        <v>0</v>
      </c>
      <c r="BL302" s="19" t="s">
        <v>235</v>
      </c>
      <c r="BM302" s="189" t="s">
        <v>1484</v>
      </c>
    </row>
    <row r="303" s="2" customFormat="1">
      <c r="A303" s="38"/>
      <c r="B303" s="39"/>
      <c r="C303" s="38"/>
      <c r="D303" s="191" t="s">
        <v>237</v>
      </c>
      <c r="E303" s="38"/>
      <c r="F303" s="192" t="s">
        <v>785</v>
      </c>
      <c r="G303" s="38"/>
      <c r="H303" s="38"/>
      <c r="I303" s="193"/>
      <c r="J303" s="38"/>
      <c r="K303" s="38"/>
      <c r="L303" s="39"/>
      <c r="M303" s="194"/>
      <c r="N303" s="195"/>
      <c r="O303" s="77"/>
      <c r="P303" s="77"/>
      <c r="Q303" s="77"/>
      <c r="R303" s="77"/>
      <c r="S303" s="77"/>
      <c r="T303" s="7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19" t="s">
        <v>237</v>
      </c>
      <c r="AU303" s="19" t="s">
        <v>89</v>
      </c>
    </row>
    <row r="304" s="13" customFormat="1">
      <c r="A304" s="13"/>
      <c r="B304" s="205"/>
      <c r="C304" s="13"/>
      <c r="D304" s="191" t="s">
        <v>519</v>
      </c>
      <c r="E304" s="206" t="s">
        <v>1</v>
      </c>
      <c r="F304" s="207" t="s">
        <v>1485</v>
      </c>
      <c r="G304" s="13"/>
      <c r="H304" s="208">
        <v>5.9400000000000004</v>
      </c>
      <c r="I304" s="209"/>
      <c r="J304" s="13"/>
      <c r="K304" s="13"/>
      <c r="L304" s="205"/>
      <c r="M304" s="210"/>
      <c r="N304" s="211"/>
      <c r="O304" s="211"/>
      <c r="P304" s="211"/>
      <c r="Q304" s="211"/>
      <c r="R304" s="211"/>
      <c r="S304" s="211"/>
      <c r="T304" s="21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06" t="s">
        <v>519</v>
      </c>
      <c r="AU304" s="206" t="s">
        <v>89</v>
      </c>
      <c r="AV304" s="13" t="s">
        <v>89</v>
      </c>
      <c r="AW304" s="13" t="s">
        <v>35</v>
      </c>
      <c r="AX304" s="13" t="s">
        <v>87</v>
      </c>
      <c r="AY304" s="206" t="s">
        <v>230</v>
      </c>
    </row>
    <row r="305" s="2" customFormat="1" ht="16.5" customHeight="1">
      <c r="A305" s="38"/>
      <c r="B305" s="177"/>
      <c r="C305" s="178" t="s">
        <v>373</v>
      </c>
      <c r="D305" s="178" t="s">
        <v>231</v>
      </c>
      <c r="E305" s="179" t="s">
        <v>789</v>
      </c>
      <c r="F305" s="180" t="s">
        <v>790</v>
      </c>
      <c r="G305" s="181" t="s">
        <v>578</v>
      </c>
      <c r="H305" s="182">
        <v>1.6499999999999999</v>
      </c>
      <c r="I305" s="183"/>
      <c r="J305" s="184">
        <f>ROUND(I305*H305,2)</f>
        <v>0</v>
      </c>
      <c r="K305" s="180" t="s">
        <v>515</v>
      </c>
      <c r="L305" s="39"/>
      <c r="M305" s="185" t="s">
        <v>1</v>
      </c>
      <c r="N305" s="186" t="s">
        <v>44</v>
      </c>
      <c r="O305" s="77"/>
      <c r="P305" s="187">
        <f>O305*H305</f>
        <v>0</v>
      </c>
      <c r="Q305" s="187">
        <v>0</v>
      </c>
      <c r="R305" s="187">
        <f>Q305*H305</f>
        <v>0</v>
      </c>
      <c r="S305" s="187">
        <v>0</v>
      </c>
      <c r="T305" s="188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89" t="s">
        <v>235</v>
      </c>
      <c r="AT305" s="189" t="s">
        <v>231</v>
      </c>
      <c r="AU305" s="189" t="s">
        <v>89</v>
      </c>
      <c r="AY305" s="19" t="s">
        <v>230</v>
      </c>
      <c r="BE305" s="190">
        <f>IF(N305="základní",J305,0)</f>
        <v>0</v>
      </c>
      <c r="BF305" s="190">
        <f>IF(N305="snížená",J305,0)</f>
        <v>0</v>
      </c>
      <c r="BG305" s="190">
        <f>IF(N305="zákl. přenesená",J305,0)</f>
        <v>0</v>
      </c>
      <c r="BH305" s="190">
        <f>IF(N305="sníž. přenesená",J305,0)</f>
        <v>0</v>
      </c>
      <c r="BI305" s="190">
        <f>IF(N305="nulová",J305,0)</f>
        <v>0</v>
      </c>
      <c r="BJ305" s="19" t="s">
        <v>87</v>
      </c>
      <c r="BK305" s="190">
        <f>ROUND(I305*H305,2)</f>
        <v>0</v>
      </c>
      <c r="BL305" s="19" t="s">
        <v>235</v>
      </c>
      <c r="BM305" s="189" t="s">
        <v>1486</v>
      </c>
    </row>
    <row r="306" s="2" customFormat="1">
      <c r="A306" s="38"/>
      <c r="B306" s="39"/>
      <c r="C306" s="38"/>
      <c r="D306" s="191" t="s">
        <v>237</v>
      </c>
      <c r="E306" s="38"/>
      <c r="F306" s="192" t="s">
        <v>792</v>
      </c>
      <c r="G306" s="38"/>
      <c r="H306" s="38"/>
      <c r="I306" s="193"/>
      <c r="J306" s="38"/>
      <c r="K306" s="38"/>
      <c r="L306" s="39"/>
      <c r="M306" s="194"/>
      <c r="N306" s="195"/>
      <c r="O306" s="77"/>
      <c r="P306" s="77"/>
      <c r="Q306" s="77"/>
      <c r="R306" s="77"/>
      <c r="S306" s="77"/>
      <c r="T306" s="7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T306" s="19" t="s">
        <v>237</v>
      </c>
      <c r="AU306" s="19" t="s">
        <v>89</v>
      </c>
    </row>
    <row r="307" s="2" customFormat="1">
      <c r="A307" s="38"/>
      <c r="B307" s="39"/>
      <c r="C307" s="38"/>
      <c r="D307" s="199" t="s">
        <v>397</v>
      </c>
      <c r="E307" s="38"/>
      <c r="F307" s="200" t="s">
        <v>793</v>
      </c>
      <c r="G307" s="38"/>
      <c r="H307" s="38"/>
      <c r="I307" s="193"/>
      <c r="J307" s="38"/>
      <c r="K307" s="38"/>
      <c r="L307" s="39"/>
      <c r="M307" s="194"/>
      <c r="N307" s="195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397</v>
      </c>
      <c r="AU307" s="19" t="s">
        <v>89</v>
      </c>
    </row>
    <row r="308" s="2" customFormat="1">
      <c r="A308" s="38"/>
      <c r="B308" s="39"/>
      <c r="C308" s="38"/>
      <c r="D308" s="191" t="s">
        <v>279</v>
      </c>
      <c r="E308" s="38"/>
      <c r="F308" s="196" t="s">
        <v>794</v>
      </c>
      <c r="G308" s="38"/>
      <c r="H308" s="38"/>
      <c r="I308" s="193"/>
      <c r="J308" s="38"/>
      <c r="K308" s="38"/>
      <c r="L308" s="39"/>
      <c r="M308" s="194"/>
      <c r="N308" s="195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279</v>
      </c>
      <c r="AU308" s="19" t="s">
        <v>89</v>
      </c>
    </row>
    <row r="309" s="13" customFormat="1">
      <c r="A309" s="13"/>
      <c r="B309" s="205"/>
      <c r="C309" s="13"/>
      <c r="D309" s="191" t="s">
        <v>519</v>
      </c>
      <c r="E309" s="206" t="s">
        <v>1</v>
      </c>
      <c r="F309" s="207" t="s">
        <v>1487</v>
      </c>
      <c r="G309" s="13"/>
      <c r="H309" s="208">
        <v>1.6499999999999999</v>
      </c>
      <c r="I309" s="209"/>
      <c r="J309" s="13"/>
      <c r="K309" s="13"/>
      <c r="L309" s="205"/>
      <c r="M309" s="210"/>
      <c r="N309" s="211"/>
      <c r="O309" s="211"/>
      <c r="P309" s="211"/>
      <c r="Q309" s="211"/>
      <c r="R309" s="211"/>
      <c r="S309" s="211"/>
      <c r="T309" s="21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06" t="s">
        <v>519</v>
      </c>
      <c r="AU309" s="206" t="s">
        <v>89</v>
      </c>
      <c r="AV309" s="13" t="s">
        <v>89</v>
      </c>
      <c r="AW309" s="13" t="s">
        <v>35</v>
      </c>
      <c r="AX309" s="13" t="s">
        <v>79</v>
      </c>
      <c r="AY309" s="206" t="s">
        <v>230</v>
      </c>
    </row>
    <row r="310" s="14" customFormat="1">
      <c r="A310" s="14"/>
      <c r="B310" s="213"/>
      <c r="C310" s="14"/>
      <c r="D310" s="191" t="s">
        <v>519</v>
      </c>
      <c r="E310" s="214" t="s">
        <v>1</v>
      </c>
      <c r="F310" s="215" t="s">
        <v>534</v>
      </c>
      <c r="G310" s="14"/>
      <c r="H310" s="216">
        <v>1.6499999999999999</v>
      </c>
      <c r="I310" s="217"/>
      <c r="J310" s="14"/>
      <c r="K310" s="14"/>
      <c r="L310" s="213"/>
      <c r="M310" s="218"/>
      <c r="N310" s="219"/>
      <c r="O310" s="219"/>
      <c r="P310" s="219"/>
      <c r="Q310" s="219"/>
      <c r="R310" s="219"/>
      <c r="S310" s="219"/>
      <c r="T310" s="220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14" t="s">
        <v>519</v>
      </c>
      <c r="AU310" s="214" t="s">
        <v>89</v>
      </c>
      <c r="AV310" s="14" t="s">
        <v>235</v>
      </c>
      <c r="AW310" s="14" t="s">
        <v>35</v>
      </c>
      <c r="AX310" s="14" t="s">
        <v>87</v>
      </c>
      <c r="AY310" s="214" t="s">
        <v>230</v>
      </c>
    </row>
    <row r="311" s="2" customFormat="1" ht="16.5" customHeight="1">
      <c r="A311" s="38"/>
      <c r="B311" s="177"/>
      <c r="C311" s="178" t="s">
        <v>377</v>
      </c>
      <c r="D311" s="178" t="s">
        <v>231</v>
      </c>
      <c r="E311" s="179" t="s">
        <v>796</v>
      </c>
      <c r="F311" s="180" t="s">
        <v>797</v>
      </c>
      <c r="G311" s="181" t="s">
        <v>514</v>
      </c>
      <c r="H311" s="182">
        <v>343.30000000000001</v>
      </c>
      <c r="I311" s="183"/>
      <c r="J311" s="184">
        <f>ROUND(I311*H311,2)</f>
        <v>0</v>
      </c>
      <c r="K311" s="180" t="s">
        <v>515</v>
      </c>
      <c r="L311" s="39"/>
      <c r="M311" s="185" t="s">
        <v>1</v>
      </c>
      <c r="N311" s="186" t="s">
        <v>44</v>
      </c>
      <c r="O311" s="77"/>
      <c r="P311" s="187">
        <f>O311*H311</f>
        <v>0</v>
      </c>
      <c r="Q311" s="187">
        <v>0</v>
      </c>
      <c r="R311" s="187">
        <f>Q311*H311</f>
        <v>0</v>
      </c>
      <c r="S311" s="187">
        <v>0</v>
      </c>
      <c r="T311" s="188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189" t="s">
        <v>235</v>
      </c>
      <c r="AT311" s="189" t="s">
        <v>231</v>
      </c>
      <c r="AU311" s="189" t="s">
        <v>89</v>
      </c>
      <c r="AY311" s="19" t="s">
        <v>230</v>
      </c>
      <c r="BE311" s="190">
        <f>IF(N311="základní",J311,0)</f>
        <v>0</v>
      </c>
      <c r="BF311" s="190">
        <f>IF(N311="snížená",J311,0)</f>
        <v>0</v>
      </c>
      <c r="BG311" s="190">
        <f>IF(N311="zákl. přenesená",J311,0)</f>
        <v>0</v>
      </c>
      <c r="BH311" s="190">
        <f>IF(N311="sníž. přenesená",J311,0)</f>
        <v>0</v>
      </c>
      <c r="BI311" s="190">
        <f>IF(N311="nulová",J311,0)</f>
        <v>0</v>
      </c>
      <c r="BJ311" s="19" t="s">
        <v>87</v>
      </c>
      <c r="BK311" s="190">
        <f>ROUND(I311*H311,2)</f>
        <v>0</v>
      </c>
      <c r="BL311" s="19" t="s">
        <v>235</v>
      </c>
      <c r="BM311" s="189" t="s">
        <v>1488</v>
      </c>
    </row>
    <row r="312" s="2" customFormat="1">
      <c r="A312" s="38"/>
      <c r="B312" s="39"/>
      <c r="C312" s="38"/>
      <c r="D312" s="191" t="s">
        <v>237</v>
      </c>
      <c r="E312" s="38"/>
      <c r="F312" s="192" t="s">
        <v>799</v>
      </c>
      <c r="G312" s="38"/>
      <c r="H312" s="38"/>
      <c r="I312" s="193"/>
      <c r="J312" s="38"/>
      <c r="K312" s="38"/>
      <c r="L312" s="39"/>
      <c r="M312" s="194"/>
      <c r="N312" s="195"/>
      <c r="O312" s="77"/>
      <c r="P312" s="77"/>
      <c r="Q312" s="77"/>
      <c r="R312" s="77"/>
      <c r="S312" s="77"/>
      <c r="T312" s="7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19" t="s">
        <v>237</v>
      </c>
      <c r="AU312" s="19" t="s">
        <v>89</v>
      </c>
    </row>
    <row r="313" s="2" customFormat="1">
      <c r="A313" s="38"/>
      <c r="B313" s="39"/>
      <c r="C313" s="38"/>
      <c r="D313" s="199" t="s">
        <v>397</v>
      </c>
      <c r="E313" s="38"/>
      <c r="F313" s="200" t="s">
        <v>800</v>
      </c>
      <c r="G313" s="38"/>
      <c r="H313" s="38"/>
      <c r="I313" s="193"/>
      <c r="J313" s="38"/>
      <c r="K313" s="38"/>
      <c r="L313" s="39"/>
      <c r="M313" s="194"/>
      <c r="N313" s="195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397</v>
      </c>
      <c r="AU313" s="19" t="s">
        <v>89</v>
      </c>
    </row>
    <row r="314" s="13" customFormat="1">
      <c r="A314" s="13"/>
      <c r="B314" s="205"/>
      <c r="C314" s="13"/>
      <c r="D314" s="191" t="s">
        <v>519</v>
      </c>
      <c r="E314" s="206" t="s">
        <v>1</v>
      </c>
      <c r="F314" s="207" t="s">
        <v>1489</v>
      </c>
      <c r="G314" s="13"/>
      <c r="H314" s="208">
        <v>343.30000000000001</v>
      </c>
      <c r="I314" s="209"/>
      <c r="J314" s="13"/>
      <c r="K314" s="13"/>
      <c r="L314" s="205"/>
      <c r="M314" s="210"/>
      <c r="N314" s="211"/>
      <c r="O314" s="211"/>
      <c r="P314" s="211"/>
      <c r="Q314" s="211"/>
      <c r="R314" s="211"/>
      <c r="S314" s="211"/>
      <c r="T314" s="21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06" t="s">
        <v>519</v>
      </c>
      <c r="AU314" s="206" t="s">
        <v>89</v>
      </c>
      <c r="AV314" s="13" t="s">
        <v>89</v>
      </c>
      <c r="AW314" s="13" t="s">
        <v>35</v>
      </c>
      <c r="AX314" s="13" t="s">
        <v>87</v>
      </c>
      <c r="AY314" s="206" t="s">
        <v>230</v>
      </c>
    </row>
    <row r="315" s="2" customFormat="1" ht="21.75" customHeight="1">
      <c r="A315" s="38"/>
      <c r="B315" s="177"/>
      <c r="C315" s="178" t="s">
        <v>381</v>
      </c>
      <c r="D315" s="178" t="s">
        <v>231</v>
      </c>
      <c r="E315" s="179" t="s">
        <v>802</v>
      </c>
      <c r="F315" s="180" t="s">
        <v>803</v>
      </c>
      <c r="G315" s="181" t="s">
        <v>514</v>
      </c>
      <c r="H315" s="182">
        <v>158.90000000000001</v>
      </c>
      <c r="I315" s="183"/>
      <c r="J315" s="184">
        <f>ROUND(I315*H315,2)</f>
        <v>0</v>
      </c>
      <c r="K315" s="180" t="s">
        <v>515</v>
      </c>
      <c r="L315" s="39"/>
      <c r="M315" s="185" t="s">
        <v>1</v>
      </c>
      <c r="N315" s="186" t="s">
        <v>44</v>
      </c>
      <c r="O315" s="77"/>
      <c r="P315" s="187">
        <f>O315*H315</f>
        <v>0</v>
      </c>
      <c r="Q315" s="187">
        <v>0</v>
      </c>
      <c r="R315" s="187">
        <f>Q315*H315</f>
        <v>0</v>
      </c>
      <c r="S315" s="187">
        <v>0</v>
      </c>
      <c r="T315" s="188">
        <f>S315*H315</f>
        <v>0</v>
      </c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R315" s="189" t="s">
        <v>235</v>
      </c>
      <c r="AT315" s="189" t="s">
        <v>231</v>
      </c>
      <c r="AU315" s="189" t="s">
        <v>89</v>
      </c>
      <c r="AY315" s="19" t="s">
        <v>230</v>
      </c>
      <c r="BE315" s="190">
        <f>IF(N315="základní",J315,0)</f>
        <v>0</v>
      </c>
      <c r="BF315" s="190">
        <f>IF(N315="snížená",J315,0)</f>
        <v>0</v>
      </c>
      <c r="BG315" s="190">
        <f>IF(N315="zákl. přenesená",J315,0)</f>
        <v>0</v>
      </c>
      <c r="BH315" s="190">
        <f>IF(N315="sníž. přenesená",J315,0)</f>
        <v>0</v>
      </c>
      <c r="BI315" s="190">
        <f>IF(N315="nulová",J315,0)</f>
        <v>0</v>
      </c>
      <c r="BJ315" s="19" t="s">
        <v>87</v>
      </c>
      <c r="BK315" s="190">
        <f>ROUND(I315*H315,2)</f>
        <v>0</v>
      </c>
      <c r="BL315" s="19" t="s">
        <v>235</v>
      </c>
      <c r="BM315" s="189" t="s">
        <v>1490</v>
      </c>
    </row>
    <row r="316" s="2" customFormat="1">
      <c r="A316" s="38"/>
      <c r="B316" s="39"/>
      <c r="C316" s="38"/>
      <c r="D316" s="191" t="s">
        <v>237</v>
      </c>
      <c r="E316" s="38"/>
      <c r="F316" s="192" t="s">
        <v>805</v>
      </c>
      <c r="G316" s="38"/>
      <c r="H316" s="38"/>
      <c r="I316" s="193"/>
      <c r="J316" s="38"/>
      <c r="K316" s="38"/>
      <c r="L316" s="39"/>
      <c r="M316" s="194"/>
      <c r="N316" s="195"/>
      <c r="O316" s="77"/>
      <c r="P316" s="77"/>
      <c r="Q316" s="77"/>
      <c r="R316" s="77"/>
      <c r="S316" s="77"/>
      <c r="T316" s="7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19" t="s">
        <v>237</v>
      </c>
      <c r="AU316" s="19" t="s">
        <v>89</v>
      </c>
    </row>
    <row r="317" s="2" customFormat="1">
      <c r="A317" s="38"/>
      <c r="B317" s="39"/>
      <c r="C317" s="38"/>
      <c r="D317" s="199" t="s">
        <v>397</v>
      </c>
      <c r="E317" s="38"/>
      <c r="F317" s="200" t="s">
        <v>806</v>
      </c>
      <c r="G317" s="38"/>
      <c r="H317" s="38"/>
      <c r="I317" s="193"/>
      <c r="J317" s="38"/>
      <c r="K317" s="38"/>
      <c r="L317" s="39"/>
      <c r="M317" s="194"/>
      <c r="N317" s="195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397</v>
      </c>
      <c r="AU317" s="19" t="s">
        <v>89</v>
      </c>
    </row>
    <row r="318" s="2" customFormat="1">
      <c r="A318" s="38"/>
      <c r="B318" s="39"/>
      <c r="C318" s="38"/>
      <c r="D318" s="191" t="s">
        <v>279</v>
      </c>
      <c r="E318" s="38"/>
      <c r="F318" s="196" t="s">
        <v>807</v>
      </c>
      <c r="G318" s="38"/>
      <c r="H318" s="38"/>
      <c r="I318" s="193"/>
      <c r="J318" s="38"/>
      <c r="K318" s="38"/>
      <c r="L318" s="39"/>
      <c r="M318" s="194"/>
      <c r="N318" s="195"/>
      <c r="O318" s="77"/>
      <c r="P318" s="77"/>
      <c r="Q318" s="77"/>
      <c r="R318" s="77"/>
      <c r="S318" s="77"/>
      <c r="T318" s="7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T318" s="19" t="s">
        <v>279</v>
      </c>
      <c r="AU318" s="19" t="s">
        <v>89</v>
      </c>
    </row>
    <row r="319" s="13" customFormat="1">
      <c r="A319" s="13"/>
      <c r="B319" s="205"/>
      <c r="C319" s="13"/>
      <c r="D319" s="191" t="s">
        <v>519</v>
      </c>
      <c r="E319" s="206" t="s">
        <v>1</v>
      </c>
      <c r="F319" s="207" t="s">
        <v>1491</v>
      </c>
      <c r="G319" s="13"/>
      <c r="H319" s="208">
        <v>158.90000000000001</v>
      </c>
      <c r="I319" s="209"/>
      <c r="J319" s="13"/>
      <c r="K319" s="13"/>
      <c r="L319" s="205"/>
      <c r="M319" s="210"/>
      <c r="N319" s="211"/>
      <c r="O319" s="211"/>
      <c r="P319" s="211"/>
      <c r="Q319" s="211"/>
      <c r="R319" s="211"/>
      <c r="S319" s="211"/>
      <c r="T319" s="21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06" t="s">
        <v>519</v>
      </c>
      <c r="AU319" s="206" t="s">
        <v>89</v>
      </c>
      <c r="AV319" s="13" t="s">
        <v>89</v>
      </c>
      <c r="AW319" s="13" t="s">
        <v>35</v>
      </c>
      <c r="AX319" s="13" t="s">
        <v>79</v>
      </c>
      <c r="AY319" s="206" t="s">
        <v>230</v>
      </c>
    </row>
    <row r="320" s="14" customFormat="1">
      <c r="A320" s="14"/>
      <c r="B320" s="213"/>
      <c r="C320" s="14"/>
      <c r="D320" s="191" t="s">
        <v>519</v>
      </c>
      <c r="E320" s="214" t="s">
        <v>1</v>
      </c>
      <c r="F320" s="215" t="s">
        <v>534</v>
      </c>
      <c r="G320" s="14"/>
      <c r="H320" s="216">
        <v>158.90000000000001</v>
      </c>
      <c r="I320" s="217"/>
      <c r="J320" s="14"/>
      <c r="K320" s="14"/>
      <c r="L320" s="213"/>
      <c r="M320" s="218"/>
      <c r="N320" s="219"/>
      <c r="O320" s="219"/>
      <c r="P320" s="219"/>
      <c r="Q320" s="219"/>
      <c r="R320" s="219"/>
      <c r="S320" s="219"/>
      <c r="T320" s="220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14" t="s">
        <v>519</v>
      </c>
      <c r="AU320" s="214" t="s">
        <v>89</v>
      </c>
      <c r="AV320" s="14" t="s">
        <v>235</v>
      </c>
      <c r="AW320" s="14" t="s">
        <v>35</v>
      </c>
      <c r="AX320" s="14" t="s">
        <v>87</v>
      </c>
      <c r="AY320" s="214" t="s">
        <v>230</v>
      </c>
    </row>
    <row r="321" s="2" customFormat="1" ht="21.75" customHeight="1">
      <c r="A321" s="38"/>
      <c r="B321" s="177"/>
      <c r="C321" s="178" t="s">
        <v>386</v>
      </c>
      <c r="D321" s="178" t="s">
        <v>231</v>
      </c>
      <c r="E321" s="179" t="s">
        <v>813</v>
      </c>
      <c r="F321" s="180" t="s">
        <v>814</v>
      </c>
      <c r="G321" s="181" t="s">
        <v>514</v>
      </c>
      <c r="H321" s="182">
        <v>1544.4000000000001</v>
      </c>
      <c r="I321" s="183"/>
      <c r="J321" s="184">
        <f>ROUND(I321*H321,2)</f>
        <v>0</v>
      </c>
      <c r="K321" s="180" t="s">
        <v>515</v>
      </c>
      <c r="L321" s="39"/>
      <c r="M321" s="185" t="s">
        <v>1</v>
      </c>
      <c r="N321" s="186" t="s">
        <v>44</v>
      </c>
      <c r="O321" s="77"/>
      <c r="P321" s="187">
        <f>O321*H321</f>
        <v>0</v>
      </c>
      <c r="Q321" s="187">
        <v>0</v>
      </c>
      <c r="R321" s="187">
        <f>Q321*H321</f>
        <v>0</v>
      </c>
      <c r="S321" s="187">
        <v>0</v>
      </c>
      <c r="T321" s="188">
        <f>S321*H321</f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189" t="s">
        <v>235</v>
      </c>
      <c r="AT321" s="189" t="s">
        <v>231</v>
      </c>
      <c r="AU321" s="189" t="s">
        <v>89</v>
      </c>
      <c r="AY321" s="19" t="s">
        <v>230</v>
      </c>
      <c r="BE321" s="190">
        <f>IF(N321="základní",J321,0)</f>
        <v>0</v>
      </c>
      <c r="BF321" s="190">
        <f>IF(N321="snížená",J321,0)</f>
        <v>0</v>
      </c>
      <c r="BG321" s="190">
        <f>IF(N321="zákl. přenesená",J321,0)</f>
        <v>0</v>
      </c>
      <c r="BH321" s="190">
        <f>IF(N321="sníž. přenesená",J321,0)</f>
        <v>0</v>
      </c>
      <c r="BI321" s="190">
        <f>IF(N321="nulová",J321,0)</f>
        <v>0</v>
      </c>
      <c r="BJ321" s="19" t="s">
        <v>87</v>
      </c>
      <c r="BK321" s="190">
        <f>ROUND(I321*H321,2)</f>
        <v>0</v>
      </c>
      <c r="BL321" s="19" t="s">
        <v>235</v>
      </c>
      <c r="BM321" s="189" t="s">
        <v>1492</v>
      </c>
    </row>
    <row r="322" s="2" customFormat="1">
      <c r="A322" s="38"/>
      <c r="B322" s="39"/>
      <c r="C322" s="38"/>
      <c r="D322" s="191" t="s">
        <v>237</v>
      </c>
      <c r="E322" s="38"/>
      <c r="F322" s="192" t="s">
        <v>816</v>
      </c>
      <c r="G322" s="38"/>
      <c r="H322" s="38"/>
      <c r="I322" s="193"/>
      <c r="J322" s="38"/>
      <c r="K322" s="38"/>
      <c r="L322" s="39"/>
      <c r="M322" s="194"/>
      <c r="N322" s="195"/>
      <c r="O322" s="77"/>
      <c r="P322" s="77"/>
      <c r="Q322" s="77"/>
      <c r="R322" s="77"/>
      <c r="S322" s="77"/>
      <c r="T322" s="7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T322" s="19" t="s">
        <v>237</v>
      </c>
      <c r="AU322" s="19" t="s">
        <v>89</v>
      </c>
    </row>
    <row r="323" s="2" customFormat="1">
      <c r="A323" s="38"/>
      <c r="B323" s="39"/>
      <c r="C323" s="38"/>
      <c r="D323" s="199" t="s">
        <v>397</v>
      </c>
      <c r="E323" s="38"/>
      <c r="F323" s="200" t="s">
        <v>817</v>
      </c>
      <c r="G323" s="38"/>
      <c r="H323" s="38"/>
      <c r="I323" s="193"/>
      <c r="J323" s="38"/>
      <c r="K323" s="38"/>
      <c r="L323" s="39"/>
      <c r="M323" s="194"/>
      <c r="N323" s="195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397</v>
      </c>
      <c r="AU323" s="19" t="s">
        <v>89</v>
      </c>
    </row>
    <row r="324" s="13" customFormat="1">
      <c r="A324" s="13"/>
      <c r="B324" s="205"/>
      <c r="C324" s="13"/>
      <c r="D324" s="191" t="s">
        <v>519</v>
      </c>
      <c r="E324" s="206" t="s">
        <v>1</v>
      </c>
      <c r="F324" s="207" t="s">
        <v>1493</v>
      </c>
      <c r="G324" s="13"/>
      <c r="H324" s="208">
        <v>1544.4000000000001</v>
      </c>
      <c r="I324" s="209"/>
      <c r="J324" s="13"/>
      <c r="K324" s="13"/>
      <c r="L324" s="205"/>
      <c r="M324" s="210"/>
      <c r="N324" s="211"/>
      <c r="O324" s="211"/>
      <c r="P324" s="211"/>
      <c r="Q324" s="211"/>
      <c r="R324" s="211"/>
      <c r="S324" s="211"/>
      <c r="T324" s="21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06" t="s">
        <v>519</v>
      </c>
      <c r="AU324" s="206" t="s">
        <v>89</v>
      </c>
      <c r="AV324" s="13" t="s">
        <v>89</v>
      </c>
      <c r="AW324" s="13" t="s">
        <v>35</v>
      </c>
      <c r="AX324" s="13" t="s">
        <v>87</v>
      </c>
      <c r="AY324" s="206" t="s">
        <v>230</v>
      </c>
    </row>
    <row r="325" s="2" customFormat="1" ht="16.5" customHeight="1">
      <c r="A325" s="38"/>
      <c r="B325" s="177"/>
      <c r="C325" s="178" t="s">
        <v>391</v>
      </c>
      <c r="D325" s="178" t="s">
        <v>231</v>
      </c>
      <c r="E325" s="179" t="s">
        <v>819</v>
      </c>
      <c r="F325" s="180" t="s">
        <v>820</v>
      </c>
      <c r="G325" s="181" t="s">
        <v>514</v>
      </c>
      <c r="H325" s="182">
        <v>158.90000000000001</v>
      </c>
      <c r="I325" s="183"/>
      <c r="J325" s="184">
        <f>ROUND(I325*H325,2)</f>
        <v>0</v>
      </c>
      <c r="K325" s="180" t="s">
        <v>515</v>
      </c>
      <c r="L325" s="39"/>
      <c r="M325" s="185" t="s">
        <v>1</v>
      </c>
      <c r="N325" s="186" t="s">
        <v>44</v>
      </c>
      <c r="O325" s="77"/>
      <c r="P325" s="187">
        <f>O325*H325</f>
        <v>0</v>
      </c>
      <c r="Q325" s="187">
        <v>0</v>
      </c>
      <c r="R325" s="187">
        <f>Q325*H325</f>
        <v>0</v>
      </c>
      <c r="S325" s="187">
        <v>0</v>
      </c>
      <c r="T325" s="188">
        <f>S325*H325</f>
        <v>0</v>
      </c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R325" s="189" t="s">
        <v>235</v>
      </c>
      <c r="AT325" s="189" t="s">
        <v>231</v>
      </c>
      <c r="AU325" s="189" t="s">
        <v>89</v>
      </c>
      <c r="AY325" s="19" t="s">
        <v>230</v>
      </c>
      <c r="BE325" s="190">
        <f>IF(N325="základní",J325,0)</f>
        <v>0</v>
      </c>
      <c r="BF325" s="190">
        <f>IF(N325="snížená",J325,0)</f>
        <v>0</v>
      </c>
      <c r="BG325" s="190">
        <f>IF(N325="zákl. přenesená",J325,0)</f>
        <v>0</v>
      </c>
      <c r="BH325" s="190">
        <f>IF(N325="sníž. přenesená",J325,0)</f>
        <v>0</v>
      </c>
      <c r="BI325" s="190">
        <f>IF(N325="nulová",J325,0)</f>
        <v>0</v>
      </c>
      <c r="BJ325" s="19" t="s">
        <v>87</v>
      </c>
      <c r="BK325" s="190">
        <f>ROUND(I325*H325,2)</f>
        <v>0</v>
      </c>
      <c r="BL325" s="19" t="s">
        <v>235</v>
      </c>
      <c r="BM325" s="189" t="s">
        <v>1494</v>
      </c>
    </row>
    <row r="326" s="2" customFormat="1">
      <c r="A326" s="38"/>
      <c r="B326" s="39"/>
      <c r="C326" s="38"/>
      <c r="D326" s="191" t="s">
        <v>237</v>
      </c>
      <c r="E326" s="38"/>
      <c r="F326" s="192" t="s">
        <v>822</v>
      </c>
      <c r="G326" s="38"/>
      <c r="H326" s="38"/>
      <c r="I326" s="193"/>
      <c r="J326" s="38"/>
      <c r="K326" s="38"/>
      <c r="L326" s="39"/>
      <c r="M326" s="194"/>
      <c r="N326" s="195"/>
      <c r="O326" s="77"/>
      <c r="P326" s="77"/>
      <c r="Q326" s="77"/>
      <c r="R326" s="77"/>
      <c r="S326" s="77"/>
      <c r="T326" s="7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T326" s="19" t="s">
        <v>237</v>
      </c>
      <c r="AU326" s="19" t="s">
        <v>89</v>
      </c>
    </row>
    <row r="327" s="2" customFormat="1">
      <c r="A327" s="38"/>
      <c r="B327" s="39"/>
      <c r="C327" s="38"/>
      <c r="D327" s="199" t="s">
        <v>397</v>
      </c>
      <c r="E327" s="38"/>
      <c r="F327" s="200" t="s">
        <v>823</v>
      </c>
      <c r="G327" s="38"/>
      <c r="H327" s="38"/>
      <c r="I327" s="193"/>
      <c r="J327" s="38"/>
      <c r="K327" s="38"/>
      <c r="L327" s="39"/>
      <c r="M327" s="194"/>
      <c r="N327" s="195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397</v>
      </c>
      <c r="AU327" s="19" t="s">
        <v>89</v>
      </c>
    </row>
    <row r="328" s="13" customFormat="1">
      <c r="A328" s="13"/>
      <c r="B328" s="205"/>
      <c r="C328" s="13"/>
      <c r="D328" s="191" t="s">
        <v>519</v>
      </c>
      <c r="E328" s="206" t="s">
        <v>1</v>
      </c>
      <c r="F328" s="207" t="s">
        <v>1495</v>
      </c>
      <c r="G328" s="13"/>
      <c r="H328" s="208">
        <v>158.90000000000001</v>
      </c>
      <c r="I328" s="209"/>
      <c r="J328" s="13"/>
      <c r="K328" s="13"/>
      <c r="L328" s="205"/>
      <c r="M328" s="210"/>
      <c r="N328" s="211"/>
      <c r="O328" s="211"/>
      <c r="P328" s="211"/>
      <c r="Q328" s="211"/>
      <c r="R328" s="211"/>
      <c r="S328" s="211"/>
      <c r="T328" s="21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06" t="s">
        <v>519</v>
      </c>
      <c r="AU328" s="206" t="s">
        <v>89</v>
      </c>
      <c r="AV328" s="13" t="s">
        <v>89</v>
      </c>
      <c r="AW328" s="13" t="s">
        <v>35</v>
      </c>
      <c r="AX328" s="13" t="s">
        <v>87</v>
      </c>
      <c r="AY328" s="206" t="s">
        <v>230</v>
      </c>
    </row>
    <row r="329" s="2" customFormat="1" ht="16.5" customHeight="1">
      <c r="A329" s="38"/>
      <c r="B329" s="177"/>
      <c r="C329" s="236" t="s">
        <v>402</v>
      </c>
      <c r="D329" s="236" t="s">
        <v>745</v>
      </c>
      <c r="E329" s="237" t="s">
        <v>825</v>
      </c>
      <c r="F329" s="238" t="s">
        <v>826</v>
      </c>
      <c r="G329" s="239" t="s">
        <v>827</v>
      </c>
      <c r="H329" s="240">
        <v>3.1779999999999999</v>
      </c>
      <c r="I329" s="241"/>
      <c r="J329" s="242">
        <f>ROUND(I329*H329,2)</f>
        <v>0</v>
      </c>
      <c r="K329" s="238" t="s">
        <v>515</v>
      </c>
      <c r="L329" s="243"/>
      <c r="M329" s="244" t="s">
        <v>1</v>
      </c>
      <c r="N329" s="245" t="s">
        <v>44</v>
      </c>
      <c r="O329" s="77"/>
      <c r="P329" s="187">
        <f>O329*H329</f>
        <v>0</v>
      </c>
      <c r="Q329" s="187">
        <v>0.001</v>
      </c>
      <c r="R329" s="187">
        <f>Q329*H329</f>
        <v>0.0031779999999999998</v>
      </c>
      <c r="S329" s="187">
        <v>0</v>
      </c>
      <c r="T329" s="188">
        <f>S329*H329</f>
        <v>0</v>
      </c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R329" s="189" t="s">
        <v>260</v>
      </c>
      <c r="AT329" s="189" t="s">
        <v>745</v>
      </c>
      <c r="AU329" s="189" t="s">
        <v>89</v>
      </c>
      <c r="AY329" s="19" t="s">
        <v>230</v>
      </c>
      <c r="BE329" s="190">
        <f>IF(N329="základní",J329,0)</f>
        <v>0</v>
      </c>
      <c r="BF329" s="190">
        <f>IF(N329="snížená",J329,0)</f>
        <v>0</v>
      </c>
      <c r="BG329" s="190">
        <f>IF(N329="zákl. přenesená",J329,0)</f>
        <v>0</v>
      </c>
      <c r="BH329" s="190">
        <f>IF(N329="sníž. přenesená",J329,0)</f>
        <v>0</v>
      </c>
      <c r="BI329" s="190">
        <f>IF(N329="nulová",J329,0)</f>
        <v>0</v>
      </c>
      <c r="BJ329" s="19" t="s">
        <v>87</v>
      </c>
      <c r="BK329" s="190">
        <f>ROUND(I329*H329,2)</f>
        <v>0</v>
      </c>
      <c r="BL329" s="19" t="s">
        <v>235</v>
      </c>
      <c r="BM329" s="189" t="s">
        <v>1496</v>
      </c>
    </row>
    <row r="330" s="2" customFormat="1">
      <c r="A330" s="38"/>
      <c r="B330" s="39"/>
      <c r="C330" s="38"/>
      <c r="D330" s="191" t="s">
        <v>237</v>
      </c>
      <c r="E330" s="38"/>
      <c r="F330" s="192" t="s">
        <v>826</v>
      </c>
      <c r="G330" s="38"/>
      <c r="H330" s="38"/>
      <c r="I330" s="193"/>
      <c r="J330" s="38"/>
      <c r="K330" s="38"/>
      <c r="L330" s="39"/>
      <c r="M330" s="194"/>
      <c r="N330" s="195"/>
      <c r="O330" s="77"/>
      <c r="P330" s="77"/>
      <c r="Q330" s="77"/>
      <c r="R330" s="77"/>
      <c r="S330" s="77"/>
      <c r="T330" s="7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T330" s="19" t="s">
        <v>237</v>
      </c>
      <c r="AU330" s="19" t="s">
        <v>89</v>
      </c>
    </row>
    <row r="331" s="13" customFormat="1">
      <c r="A331" s="13"/>
      <c r="B331" s="205"/>
      <c r="C331" s="13"/>
      <c r="D331" s="191" t="s">
        <v>519</v>
      </c>
      <c r="E331" s="13"/>
      <c r="F331" s="207" t="s">
        <v>1497</v>
      </c>
      <c r="G331" s="13"/>
      <c r="H331" s="208">
        <v>3.1779999999999999</v>
      </c>
      <c r="I331" s="209"/>
      <c r="J331" s="13"/>
      <c r="K331" s="13"/>
      <c r="L331" s="205"/>
      <c r="M331" s="210"/>
      <c r="N331" s="211"/>
      <c r="O331" s="211"/>
      <c r="P331" s="211"/>
      <c r="Q331" s="211"/>
      <c r="R331" s="211"/>
      <c r="S331" s="211"/>
      <c r="T331" s="21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06" t="s">
        <v>519</v>
      </c>
      <c r="AU331" s="206" t="s">
        <v>89</v>
      </c>
      <c r="AV331" s="13" t="s">
        <v>89</v>
      </c>
      <c r="AW331" s="13" t="s">
        <v>3</v>
      </c>
      <c r="AX331" s="13" t="s">
        <v>87</v>
      </c>
      <c r="AY331" s="206" t="s">
        <v>230</v>
      </c>
    </row>
    <row r="332" s="12" customFormat="1" ht="22.8" customHeight="1">
      <c r="A332" s="12"/>
      <c r="B332" s="166"/>
      <c r="C332" s="12"/>
      <c r="D332" s="167" t="s">
        <v>78</v>
      </c>
      <c r="E332" s="197" t="s">
        <v>89</v>
      </c>
      <c r="F332" s="197" t="s">
        <v>830</v>
      </c>
      <c r="G332" s="12"/>
      <c r="H332" s="12"/>
      <c r="I332" s="169"/>
      <c r="J332" s="198">
        <f>BK332</f>
        <v>0</v>
      </c>
      <c r="K332" s="12"/>
      <c r="L332" s="166"/>
      <c r="M332" s="171"/>
      <c r="N332" s="172"/>
      <c r="O332" s="172"/>
      <c r="P332" s="173">
        <f>SUM(P333:P339)</f>
        <v>0</v>
      </c>
      <c r="Q332" s="172"/>
      <c r="R332" s="173">
        <f>SUM(R333:R339)</f>
        <v>0.11965959999999999</v>
      </c>
      <c r="S332" s="172"/>
      <c r="T332" s="174">
        <f>SUM(T333:T339)</f>
        <v>0</v>
      </c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R332" s="167" t="s">
        <v>87</v>
      </c>
      <c r="AT332" s="175" t="s">
        <v>78</v>
      </c>
      <c r="AU332" s="175" t="s">
        <v>87</v>
      </c>
      <c r="AY332" s="167" t="s">
        <v>230</v>
      </c>
      <c r="BK332" s="176">
        <f>SUM(BK333:BK339)</f>
        <v>0</v>
      </c>
    </row>
    <row r="333" s="2" customFormat="1" ht="16.5" customHeight="1">
      <c r="A333" s="38"/>
      <c r="B333" s="177"/>
      <c r="C333" s="178" t="s">
        <v>406</v>
      </c>
      <c r="D333" s="178" t="s">
        <v>231</v>
      </c>
      <c r="E333" s="179" t="s">
        <v>831</v>
      </c>
      <c r="F333" s="180" t="s">
        <v>832</v>
      </c>
      <c r="G333" s="181" t="s">
        <v>514</v>
      </c>
      <c r="H333" s="182">
        <v>262.786</v>
      </c>
      <c r="I333" s="183"/>
      <c r="J333" s="184">
        <f>ROUND(I333*H333,2)</f>
        <v>0</v>
      </c>
      <c r="K333" s="180" t="s">
        <v>515</v>
      </c>
      <c r="L333" s="39"/>
      <c r="M333" s="185" t="s">
        <v>1</v>
      </c>
      <c r="N333" s="186" t="s">
        <v>44</v>
      </c>
      <c r="O333" s="77"/>
      <c r="P333" s="187">
        <f>O333*H333</f>
        <v>0</v>
      </c>
      <c r="Q333" s="187">
        <v>0.00010000000000000001</v>
      </c>
      <c r="R333" s="187">
        <f>Q333*H333</f>
        <v>0.026278600000000003</v>
      </c>
      <c r="S333" s="187">
        <v>0</v>
      </c>
      <c r="T333" s="188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89" t="s">
        <v>235</v>
      </c>
      <c r="AT333" s="189" t="s">
        <v>231</v>
      </c>
      <c r="AU333" s="189" t="s">
        <v>89</v>
      </c>
      <c r="AY333" s="19" t="s">
        <v>230</v>
      </c>
      <c r="BE333" s="190">
        <f>IF(N333="základní",J333,0)</f>
        <v>0</v>
      </c>
      <c r="BF333" s="190">
        <f>IF(N333="snížená",J333,0)</f>
        <v>0</v>
      </c>
      <c r="BG333" s="190">
        <f>IF(N333="zákl. přenesená",J333,0)</f>
        <v>0</v>
      </c>
      <c r="BH333" s="190">
        <f>IF(N333="sníž. přenesená",J333,0)</f>
        <v>0</v>
      </c>
      <c r="BI333" s="190">
        <f>IF(N333="nulová",J333,0)</f>
        <v>0</v>
      </c>
      <c r="BJ333" s="19" t="s">
        <v>87</v>
      </c>
      <c r="BK333" s="190">
        <f>ROUND(I333*H333,2)</f>
        <v>0</v>
      </c>
      <c r="BL333" s="19" t="s">
        <v>235</v>
      </c>
      <c r="BM333" s="189" t="s">
        <v>1498</v>
      </c>
    </row>
    <row r="334" s="2" customFormat="1">
      <c r="A334" s="38"/>
      <c r="B334" s="39"/>
      <c r="C334" s="38"/>
      <c r="D334" s="191" t="s">
        <v>237</v>
      </c>
      <c r="E334" s="38"/>
      <c r="F334" s="192" t="s">
        <v>834</v>
      </c>
      <c r="G334" s="38"/>
      <c r="H334" s="38"/>
      <c r="I334" s="193"/>
      <c r="J334" s="38"/>
      <c r="K334" s="38"/>
      <c r="L334" s="39"/>
      <c r="M334" s="194"/>
      <c r="N334" s="195"/>
      <c r="O334" s="77"/>
      <c r="P334" s="77"/>
      <c r="Q334" s="77"/>
      <c r="R334" s="77"/>
      <c r="S334" s="77"/>
      <c r="T334" s="7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T334" s="19" t="s">
        <v>237</v>
      </c>
      <c r="AU334" s="19" t="s">
        <v>89</v>
      </c>
    </row>
    <row r="335" s="2" customFormat="1">
      <c r="A335" s="38"/>
      <c r="B335" s="39"/>
      <c r="C335" s="38"/>
      <c r="D335" s="199" t="s">
        <v>397</v>
      </c>
      <c r="E335" s="38"/>
      <c r="F335" s="200" t="s">
        <v>835</v>
      </c>
      <c r="G335" s="38"/>
      <c r="H335" s="38"/>
      <c r="I335" s="193"/>
      <c r="J335" s="38"/>
      <c r="K335" s="38"/>
      <c r="L335" s="39"/>
      <c r="M335" s="194"/>
      <c r="N335" s="195"/>
      <c r="O335" s="77"/>
      <c r="P335" s="77"/>
      <c r="Q335" s="77"/>
      <c r="R335" s="77"/>
      <c r="S335" s="77"/>
      <c r="T335" s="7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T335" s="19" t="s">
        <v>397</v>
      </c>
      <c r="AU335" s="19" t="s">
        <v>89</v>
      </c>
    </row>
    <row r="336" s="13" customFormat="1">
      <c r="A336" s="13"/>
      <c r="B336" s="205"/>
      <c r="C336" s="13"/>
      <c r="D336" s="191" t="s">
        <v>519</v>
      </c>
      <c r="E336" s="206" t="s">
        <v>1</v>
      </c>
      <c r="F336" s="207" t="s">
        <v>1499</v>
      </c>
      <c r="G336" s="13"/>
      <c r="H336" s="208">
        <v>262.786</v>
      </c>
      <c r="I336" s="209"/>
      <c r="J336" s="13"/>
      <c r="K336" s="13"/>
      <c r="L336" s="205"/>
      <c r="M336" s="210"/>
      <c r="N336" s="211"/>
      <c r="O336" s="211"/>
      <c r="P336" s="211"/>
      <c r="Q336" s="211"/>
      <c r="R336" s="211"/>
      <c r="S336" s="211"/>
      <c r="T336" s="21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06" t="s">
        <v>519</v>
      </c>
      <c r="AU336" s="206" t="s">
        <v>89</v>
      </c>
      <c r="AV336" s="13" t="s">
        <v>89</v>
      </c>
      <c r="AW336" s="13" t="s">
        <v>35</v>
      </c>
      <c r="AX336" s="13" t="s">
        <v>87</v>
      </c>
      <c r="AY336" s="206" t="s">
        <v>230</v>
      </c>
    </row>
    <row r="337" s="2" customFormat="1" ht="16.5" customHeight="1">
      <c r="A337" s="38"/>
      <c r="B337" s="177"/>
      <c r="C337" s="236" t="s">
        <v>410</v>
      </c>
      <c r="D337" s="236" t="s">
        <v>745</v>
      </c>
      <c r="E337" s="237" t="s">
        <v>841</v>
      </c>
      <c r="F337" s="238" t="s">
        <v>842</v>
      </c>
      <c r="G337" s="239" t="s">
        <v>514</v>
      </c>
      <c r="H337" s="240">
        <v>311.26999999999998</v>
      </c>
      <c r="I337" s="241"/>
      <c r="J337" s="242">
        <f>ROUND(I337*H337,2)</f>
        <v>0</v>
      </c>
      <c r="K337" s="238" t="s">
        <v>515</v>
      </c>
      <c r="L337" s="243"/>
      <c r="M337" s="244" t="s">
        <v>1</v>
      </c>
      <c r="N337" s="245" t="s">
        <v>44</v>
      </c>
      <c r="O337" s="77"/>
      <c r="P337" s="187">
        <f>O337*H337</f>
        <v>0</v>
      </c>
      <c r="Q337" s="187">
        <v>0.00029999999999999997</v>
      </c>
      <c r="R337" s="187">
        <f>Q337*H337</f>
        <v>0.093380999999999992</v>
      </c>
      <c r="S337" s="187">
        <v>0</v>
      </c>
      <c r="T337" s="188">
        <f>S337*H337</f>
        <v>0</v>
      </c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R337" s="189" t="s">
        <v>260</v>
      </c>
      <c r="AT337" s="189" t="s">
        <v>745</v>
      </c>
      <c r="AU337" s="189" t="s">
        <v>89</v>
      </c>
      <c r="AY337" s="19" t="s">
        <v>230</v>
      </c>
      <c r="BE337" s="190">
        <f>IF(N337="základní",J337,0)</f>
        <v>0</v>
      </c>
      <c r="BF337" s="190">
        <f>IF(N337="snížená",J337,0)</f>
        <v>0</v>
      </c>
      <c r="BG337" s="190">
        <f>IF(N337="zákl. přenesená",J337,0)</f>
        <v>0</v>
      </c>
      <c r="BH337" s="190">
        <f>IF(N337="sníž. přenesená",J337,0)</f>
        <v>0</v>
      </c>
      <c r="BI337" s="190">
        <f>IF(N337="nulová",J337,0)</f>
        <v>0</v>
      </c>
      <c r="BJ337" s="19" t="s">
        <v>87</v>
      </c>
      <c r="BK337" s="190">
        <f>ROUND(I337*H337,2)</f>
        <v>0</v>
      </c>
      <c r="BL337" s="19" t="s">
        <v>235</v>
      </c>
      <c r="BM337" s="189" t="s">
        <v>1500</v>
      </c>
    </row>
    <row r="338" s="2" customFormat="1">
      <c r="A338" s="38"/>
      <c r="B338" s="39"/>
      <c r="C338" s="38"/>
      <c r="D338" s="191" t="s">
        <v>237</v>
      </c>
      <c r="E338" s="38"/>
      <c r="F338" s="192" t="s">
        <v>842</v>
      </c>
      <c r="G338" s="38"/>
      <c r="H338" s="38"/>
      <c r="I338" s="193"/>
      <c r="J338" s="38"/>
      <c r="K338" s="38"/>
      <c r="L338" s="39"/>
      <c r="M338" s="194"/>
      <c r="N338" s="195"/>
      <c r="O338" s="77"/>
      <c r="P338" s="77"/>
      <c r="Q338" s="77"/>
      <c r="R338" s="77"/>
      <c r="S338" s="77"/>
      <c r="T338" s="7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T338" s="19" t="s">
        <v>237</v>
      </c>
      <c r="AU338" s="19" t="s">
        <v>89</v>
      </c>
    </row>
    <row r="339" s="13" customFormat="1">
      <c r="A339" s="13"/>
      <c r="B339" s="205"/>
      <c r="C339" s="13"/>
      <c r="D339" s="191" t="s">
        <v>519</v>
      </c>
      <c r="E339" s="13"/>
      <c r="F339" s="207" t="s">
        <v>1501</v>
      </c>
      <c r="G339" s="13"/>
      <c r="H339" s="208">
        <v>311.26999999999998</v>
      </c>
      <c r="I339" s="209"/>
      <c r="J339" s="13"/>
      <c r="K339" s="13"/>
      <c r="L339" s="205"/>
      <c r="M339" s="210"/>
      <c r="N339" s="211"/>
      <c r="O339" s="211"/>
      <c r="P339" s="211"/>
      <c r="Q339" s="211"/>
      <c r="R339" s="211"/>
      <c r="S339" s="211"/>
      <c r="T339" s="21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06" t="s">
        <v>519</v>
      </c>
      <c r="AU339" s="206" t="s">
        <v>89</v>
      </c>
      <c r="AV339" s="13" t="s">
        <v>89</v>
      </c>
      <c r="AW339" s="13" t="s">
        <v>3</v>
      </c>
      <c r="AX339" s="13" t="s">
        <v>87</v>
      </c>
      <c r="AY339" s="206" t="s">
        <v>230</v>
      </c>
    </row>
    <row r="340" s="12" customFormat="1" ht="22.8" customHeight="1">
      <c r="A340" s="12"/>
      <c r="B340" s="166"/>
      <c r="C340" s="12"/>
      <c r="D340" s="167" t="s">
        <v>78</v>
      </c>
      <c r="E340" s="197" t="s">
        <v>235</v>
      </c>
      <c r="F340" s="197" t="s">
        <v>845</v>
      </c>
      <c r="G340" s="12"/>
      <c r="H340" s="12"/>
      <c r="I340" s="169"/>
      <c r="J340" s="198">
        <f>BK340</f>
        <v>0</v>
      </c>
      <c r="K340" s="12"/>
      <c r="L340" s="166"/>
      <c r="M340" s="171"/>
      <c r="N340" s="172"/>
      <c r="O340" s="172"/>
      <c r="P340" s="173">
        <f>SUM(P341:P350)</f>
        <v>0</v>
      </c>
      <c r="Q340" s="172"/>
      <c r="R340" s="173">
        <f>SUM(R341:R350)</f>
        <v>0.22883999999999999</v>
      </c>
      <c r="S340" s="172"/>
      <c r="T340" s="174">
        <f>SUM(T341:T350)</f>
        <v>0</v>
      </c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R340" s="167" t="s">
        <v>87</v>
      </c>
      <c r="AT340" s="175" t="s">
        <v>78</v>
      </c>
      <c r="AU340" s="175" t="s">
        <v>87</v>
      </c>
      <c r="AY340" s="167" t="s">
        <v>230</v>
      </c>
      <c r="BK340" s="176">
        <f>SUM(BK341:BK350)</f>
        <v>0</v>
      </c>
    </row>
    <row r="341" s="2" customFormat="1" ht="16.5" customHeight="1">
      <c r="A341" s="38"/>
      <c r="B341" s="177"/>
      <c r="C341" s="178" t="s">
        <v>416</v>
      </c>
      <c r="D341" s="178" t="s">
        <v>231</v>
      </c>
      <c r="E341" s="179" t="s">
        <v>846</v>
      </c>
      <c r="F341" s="180" t="s">
        <v>847</v>
      </c>
      <c r="G341" s="181" t="s">
        <v>578</v>
      </c>
      <c r="H341" s="182">
        <v>0.33000000000000002</v>
      </c>
      <c r="I341" s="183"/>
      <c r="J341" s="184">
        <f>ROUND(I341*H341,2)</f>
        <v>0</v>
      </c>
      <c r="K341" s="180" t="s">
        <v>515</v>
      </c>
      <c r="L341" s="39"/>
      <c r="M341" s="185" t="s">
        <v>1</v>
      </c>
      <c r="N341" s="186" t="s">
        <v>44</v>
      </c>
      <c r="O341" s="77"/>
      <c r="P341" s="187">
        <f>O341*H341</f>
        <v>0</v>
      </c>
      <c r="Q341" s="187">
        <v>0</v>
      </c>
      <c r="R341" s="187">
        <f>Q341*H341</f>
        <v>0</v>
      </c>
      <c r="S341" s="187">
        <v>0</v>
      </c>
      <c r="T341" s="188">
        <f>S341*H341</f>
        <v>0</v>
      </c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R341" s="189" t="s">
        <v>235</v>
      </c>
      <c r="AT341" s="189" t="s">
        <v>231</v>
      </c>
      <c r="AU341" s="189" t="s">
        <v>89</v>
      </c>
      <c r="AY341" s="19" t="s">
        <v>230</v>
      </c>
      <c r="BE341" s="190">
        <f>IF(N341="základní",J341,0)</f>
        <v>0</v>
      </c>
      <c r="BF341" s="190">
        <f>IF(N341="snížená",J341,0)</f>
        <v>0</v>
      </c>
      <c r="BG341" s="190">
        <f>IF(N341="zákl. přenesená",J341,0)</f>
        <v>0</v>
      </c>
      <c r="BH341" s="190">
        <f>IF(N341="sníž. přenesená",J341,0)</f>
        <v>0</v>
      </c>
      <c r="BI341" s="190">
        <f>IF(N341="nulová",J341,0)</f>
        <v>0</v>
      </c>
      <c r="BJ341" s="19" t="s">
        <v>87</v>
      </c>
      <c r="BK341" s="190">
        <f>ROUND(I341*H341,2)</f>
        <v>0</v>
      </c>
      <c r="BL341" s="19" t="s">
        <v>235</v>
      </c>
      <c r="BM341" s="189" t="s">
        <v>1502</v>
      </c>
    </row>
    <row r="342" s="2" customFormat="1">
      <c r="A342" s="38"/>
      <c r="B342" s="39"/>
      <c r="C342" s="38"/>
      <c r="D342" s="191" t="s">
        <v>237</v>
      </c>
      <c r="E342" s="38"/>
      <c r="F342" s="192" t="s">
        <v>849</v>
      </c>
      <c r="G342" s="38"/>
      <c r="H342" s="38"/>
      <c r="I342" s="193"/>
      <c r="J342" s="38"/>
      <c r="K342" s="38"/>
      <c r="L342" s="39"/>
      <c r="M342" s="194"/>
      <c r="N342" s="195"/>
      <c r="O342" s="77"/>
      <c r="P342" s="77"/>
      <c r="Q342" s="77"/>
      <c r="R342" s="77"/>
      <c r="S342" s="77"/>
      <c r="T342" s="7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T342" s="19" t="s">
        <v>237</v>
      </c>
      <c r="AU342" s="19" t="s">
        <v>89</v>
      </c>
    </row>
    <row r="343" s="2" customFormat="1">
      <c r="A343" s="38"/>
      <c r="B343" s="39"/>
      <c r="C343" s="38"/>
      <c r="D343" s="199" t="s">
        <v>397</v>
      </c>
      <c r="E343" s="38"/>
      <c r="F343" s="200" t="s">
        <v>850</v>
      </c>
      <c r="G343" s="38"/>
      <c r="H343" s="38"/>
      <c r="I343" s="193"/>
      <c r="J343" s="38"/>
      <c r="K343" s="38"/>
      <c r="L343" s="39"/>
      <c r="M343" s="194"/>
      <c r="N343" s="195"/>
      <c r="O343" s="77"/>
      <c r="P343" s="77"/>
      <c r="Q343" s="77"/>
      <c r="R343" s="77"/>
      <c r="S343" s="77"/>
      <c r="T343" s="7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T343" s="19" t="s">
        <v>397</v>
      </c>
      <c r="AU343" s="19" t="s">
        <v>89</v>
      </c>
    </row>
    <row r="344" s="13" customFormat="1">
      <c r="A344" s="13"/>
      <c r="B344" s="205"/>
      <c r="C344" s="13"/>
      <c r="D344" s="191" t="s">
        <v>519</v>
      </c>
      <c r="E344" s="206" t="s">
        <v>1</v>
      </c>
      <c r="F344" s="207" t="s">
        <v>1503</v>
      </c>
      <c r="G344" s="13"/>
      <c r="H344" s="208">
        <v>0.33000000000000002</v>
      </c>
      <c r="I344" s="209"/>
      <c r="J344" s="13"/>
      <c r="K344" s="13"/>
      <c r="L344" s="205"/>
      <c r="M344" s="210"/>
      <c r="N344" s="211"/>
      <c r="O344" s="211"/>
      <c r="P344" s="211"/>
      <c r="Q344" s="211"/>
      <c r="R344" s="211"/>
      <c r="S344" s="211"/>
      <c r="T344" s="21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06" t="s">
        <v>519</v>
      </c>
      <c r="AU344" s="206" t="s">
        <v>89</v>
      </c>
      <c r="AV344" s="13" t="s">
        <v>89</v>
      </c>
      <c r="AW344" s="13" t="s">
        <v>35</v>
      </c>
      <c r="AX344" s="13" t="s">
        <v>87</v>
      </c>
      <c r="AY344" s="206" t="s">
        <v>230</v>
      </c>
    </row>
    <row r="345" s="2" customFormat="1" ht="16.5" customHeight="1">
      <c r="A345" s="38"/>
      <c r="B345" s="177"/>
      <c r="C345" s="178" t="s">
        <v>422</v>
      </c>
      <c r="D345" s="178" t="s">
        <v>231</v>
      </c>
      <c r="E345" s="179" t="s">
        <v>852</v>
      </c>
      <c r="F345" s="180" t="s">
        <v>853</v>
      </c>
      <c r="G345" s="181" t="s">
        <v>458</v>
      </c>
      <c r="H345" s="182">
        <v>2</v>
      </c>
      <c r="I345" s="183"/>
      <c r="J345" s="184">
        <f>ROUND(I345*H345,2)</f>
        <v>0</v>
      </c>
      <c r="K345" s="180" t="s">
        <v>515</v>
      </c>
      <c r="L345" s="39"/>
      <c r="M345" s="185" t="s">
        <v>1</v>
      </c>
      <c r="N345" s="186" t="s">
        <v>44</v>
      </c>
      <c r="O345" s="77"/>
      <c r="P345" s="187">
        <f>O345*H345</f>
        <v>0</v>
      </c>
      <c r="Q345" s="187">
        <v>0.087419999999999998</v>
      </c>
      <c r="R345" s="187">
        <f>Q345*H345</f>
        <v>0.17484</v>
      </c>
      <c r="S345" s="187">
        <v>0</v>
      </c>
      <c r="T345" s="188">
        <f>S345*H345</f>
        <v>0</v>
      </c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R345" s="189" t="s">
        <v>235</v>
      </c>
      <c r="AT345" s="189" t="s">
        <v>231</v>
      </c>
      <c r="AU345" s="189" t="s">
        <v>89</v>
      </c>
      <c r="AY345" s="19" t="s">
        <v>230</v>
      </c>
      <c r="BE345" s="190">
        <f>IF(N345="základní",J345,0)</f>
        <v>0</v>
      </c>
      <c r="BF345" s="190">
        <f>IF(N345="snížená",J345,0)</f>
        <v>0</v>
      </c>
      <c r="BG345" s="190">
        <f>IF(N345="zákl. přenesená",J345,0)</f>
        <v>0</v>
      </c>
      <c r="BH345" s="190">
        <f>IF(N345="sníž. přenesená",J345,0)</f>
        <v>0</v>
      </c>
      <c r="BI345" s="190">
        <f>IF(N345="nulová",J345,0)</f>
        <v>0</v>
      </c>
      <c r="BJ345" s="19" t="s">
        <v>87</v>
      </c>
      <c r="BK345" s="190">
        <f>ROUND(I345*H345,2)</f>
        <v>0</v>
      </c>
      <c r="BL345" s="19" t="s">
        <v>235</v>
      </c>
      <c r="BM345" s="189" t="s">
        <v>1504</v>
      </c>
    </row>
    <row r="346" s="2" customFormat="1">
      <c r="A346" s="38"/>
      <c r="B346" s="39"/>
      <c r="C346" s="38"/>
      <c r="D346" s="191" t="s">
        <v>237</v>
      </c>
      <c r="E346" s="38"/>
      <c r="F346" s="192" t="s">
        <v>855</v>
      </c>
      <c r="G346" s="38"/>
      <c r="H346" s="38"/>
      <c r="I346" s="193"/>
      <c r="J346" s="38"/>
      <c r="K346" s="38"/>
      <c r="L346" s="39"/>
      <c r="M346" s="194"/>
      <c r="N346" s="195"/>
      <c r="O346" s="77"/>
      <c r="P346" s="77"/>
      <c r="Q346" s="77"/>
      <c r="R346" s="77"/>
      <c r="S346" s="77"/>
      <c r="T346" s="7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T346" s="19" t="s">
        <v>237</v>
      </c>
      <c r="AU346" s="19" t="s">
        <v>89</v>
      </c>
    </row>
    <row r="347" s="2" customFormat="1">
      <c r="A347" s="38"/>
      <c r="B347" s="39"/>
      <c r="C347" s="38"/>
      <c r="D347" s="199" t="s">
        <v>397</v>
      </c>
      <c r="E347" s="38"/>
      <c r="F347" s="200" t="s">
        <v>856</v>
      </c>
      <c r="G347" s="38"/>
      <c r="H347" s="38"/>
      <c r="I347" s="193"/>
      <c r="J347" s="38"/>
      <c r="K347" s="38"/>
      <c r="L347" s="39"/>
      <c r="M347" s="194"/>
      <c r="N347" s="195"/>
      <c r="O347" s="77"/>
      <c r="P347" s="77"/>
      <c r="Q347" s="77"/>
      <c r="R347" s="77"/>
      <c r="S347" s="77"/>
      <c r="T347" s="7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T347" s="19" t="s">
        <v>397</v>
      </c>
      <c r="AU347" s="19" t="s">
        <v>89</v>
      </c>
    </row>
    <row r="348" s="13" customFormat="1">
      <c r="A348" s="13"/>
      <c r="B348" s="205"/>
      <c r="C348" s="13"/>
      <c r="D348" s="191" t="s">
        <v>519</v>
      </c>
      <c r="E348" s="206" t="s">
        <v>1</v>
      </c>
      <c r="F348" s="207" t="s">
        <v>89</v>
      </c>
      <c r="G348" s="13"/>
      <c r="H348" s="208">
        <v>2</v>
      </c>
      <c r="I348" s="209"/>
      <c r="J348" s="13"/>
      <c r="K348" s="13"/>
      <c r="L348" s="205"/>
      <c r="M348" s="210"/>
      <c r="N348" s="211"/>
      <c r="O348" s="211"/>
      <c r="P348" s="211"/>
      <c r="Q348" s="211"/>
      <c r="R348" s="211"/>
      <c r="S348" s="211"/>
      <c r="T348" s="21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06" t="s">
        <v>519</v>
      </c>
      <c r="AU348" s="206" t="s">
        <v>89</v>
      </c>
      <c r="AV348" s="13" t="s">
        <v>89</v>
      </c>
      <c r="AW348" s="13" t="s">
        <v>35</v>
      </c>
      <c r="AX348" s="13" t="s">
        <v>87</v>
      </c>
      <c r="AY348" s="206" t="s">
        <v>230</v>
      </c>
    </row>
    <row r="349" s="2" customFormat="1" ht="16.5" customHeight="1">
      <c r="A349" s="38"/>
      <c r="B349" s="177"/>
      <c r="C349" s="236" t="s">
        <v>426</v>
      </c>
      <c r="D349" s="236" t="s">
        <v>745</v>
      </c>
      <c r="E349" s="237" t="s">
        <v>857</v>
      </c>
      <c r="F349" s="238" t="s">
        <v>858</v>
      </c>
      <c r="G349" s="239" t="s">
        <v>458</v>
      </c>
      <c r="H349" s="240">
        <v>2</v>
      </c>
      <c r="I349" s="241"/>
      <c r="J349" s="242">
        <f>ROUND(I349*H349,2)</f>
        <v>0</v>
      </c>
      <c r="K349" s="238" t="s">
        <v>515</v>
      </c>
      <c r="L349" s="243"/>
      <c r="M349" s="244" t="s">
        <v>1</v>
      </c>
      <c r="N349" s="245" t="s">
        <v>44</v>
      </c>
      <c r="O349" s="77"/>
      <c r="P349" s="187">
        <f>O349*H349</f>
        <v>0</v>
      </c>
      <c r="Q349" s="187">
        <v>0.027</v>
      </c>
      <c r="R349" s="187">
        <f>Q349*H349</f>
        <v>0.053999999999999999</v>
      </c>
      <c r="S349" s="187">
        <v>0</v>
      </c>
      <c r="T349" s="188">
        <f>S349*H349</f>
        <v>0</v>
      </c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R349" s="189" t="s">
        <v>260</v>
      </c>
      <c r="AT349" s="189" t="s">
        <v>745</v>
      </c>
      <c r="AU349" s="189" t="s">
        <v>89</v>
      </c>
      <c r="AY349" s="19" t="s">
        <v>230</v>
      </c>
      <c r="BE349" s="190">
        <f>IF(N349="základní",J349,0)</f>
        <v>0</v>
      </c>
      <c r="BF349" s="190">
        <f>IF(N349="snížená",J349,0)</f>
        <v>0</v>
      </c>
      <c r="BG349" s="190">
        <f>IF(N349="zákl. přenesená",J349,0)</f>
        <v>0</v>
      </c>
      <c r="BH349" s="190">
        <f>IF(N349="sníž. přenesená",J349,0)</f>
        <v>0</v>
      </c>
      <c r="BI349" s="190">
        <f>IF(N349="nulová",J349,0)</f>
        <v>0</v>
      </c>
      <c r="BJ349" s="19" t="s">
        <v>87</v>
      </c>
      <c r="BK349" s="190">
        <f>ROUND(I349*H349,2)</f>
        <v>0</v>
      </c>
      <c r="BL349" s="19" t="s">
        <v>235</v>
      </c>
      <c r="BM349" s="189" t="s">
        <v>1505</v>
      </c>
    </row>
    <row r="350" s="2" customFormat="1">
      <c r="A350" s="38"/>
      <c r="B350" s="39"/>
      <c r="C350" s="38"/>
      <c r="D350" s="191" t="s">
        <v>237</v>
      </c>
      <c r="E350" s="38"/>
      <c r="F350" s="192" t="s">
        <v>858</v>
      </c>
      <c r="G350" s="38"/>
      <c r="H350" s="38"/>
      <c r="I350" s="193"/>
      <c r="J350" s="38"/>
      <c r="K350" s="38"/>
      <c r="L350" s="39"/>
      <c r="M350" s="194"/>
      <c r="N350" s="195"/>
      <c r="O350" s="77"/>
      <c r="P350" s="77"/>
      <c r="Q350" s="77"/>
      <c r="R350" s="77"/>
      <c r="S350" s="77"/>
      <c r="T350" s="7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T350" s="19" t="s">
        <v>237</v>
      </c>
      <c r="AU350" s="19" t="s">
        <v>89</v>
      </c>
    </row>
    <row r="351" s="12" customFormat="1" ht="22.8" customHeight="1">
      <c r="A351" s="12"/>
      <c r="B351" s="166"/>
      <c r="C351" s="12"/>
      <c r="D351" s="167" t="s">
        <v>78</v>
      </c>
      <c r="E351" s="197" t="s">
        <v>248</v>
      </c>
      <c r="F351" s="197" t="s">
        <v>860</v>
      </c>
      <c r="G351" s="12"/>
      <c r="H351" s="12"/>
      <c r="I351" s="169"/>
      <c r="J351" s="198">
        <f>BK351</f>
        <v>0</v>
      </c>
      <c r="K351" s="12"/>
      <c r="L351" s="166"/>
      <c r="M351" s="171"/>
      <c r="N351" s="172"/>
      <c r="O351" s="172"/>
      <c r="P351" s="173">
        <f>SUM(P352:P418)</f>
        <v>0</v>
      </c>
      <c r="Q351" s="172"/>
      <c r="R351" s="173">
        <f>SUM(R352:R418)</f>
        <v>11.780202000000001</v>
      </c>
      <c r="S351" s="172"/>
      <c r="T351" s="174">
        <f>SUM(T352:T418)</f>
        <v>0</v>
      </c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R351" s="167" t="s">
        <v>87</v>
      </c>
      <c r="AT351" s="175" t="s">
        <v>78</v>
      </c>
      <c r="AU351" s="175" t="s">
        <v>87</v>
      </c>
      <c r="AY351" s="167" t="s">
        <v>230</v>
      </c>
      <c r="BK351" s="176">
        <f>SUM(BK352:BK418)</f>
        <v>0</v>
      </c>
    </row>
    <row r="352" s="2" customFormat="1" ht="16.5" customHeight="1">
      <c r="A352" s="38"/>
      <c r="B352" s="177"/>
      <c r="C352" s="178" t="s">
        <v>430</v>
      </c>
      <c r="D352" s="178" t="s">
        <v>231</v>
      </c>
      <c r="E352" s="179" t="s">
        <v>861</v>
      </c>
      <c r="F352" s="180" t="s">
        <v>862</v>
      </c>
      <c r="G352" s="181" t="s">
        <v>514</v>
      </c>
      <c r="H352" s="182">
        <v>12.5</v>
      </c>
      <c r="I352" s="183"/>
      <c r="J352" s="184">
        <f>ROUND(I352*H352,2)</f>
        <v>0</v>
      </c>
      <c r="K352" s="180" t="s">
        <v>515</v>
      </c>
      <c r="L352" s="39"/>
      <c r="M352" s="185" t="s">
        <v>1</v>
      </c>
      <c r="N352" s="186" t="s">
        <v>44</v>
      </c>
      <c r="O352" s="77"/>
      <c r="P352" s="187">
        <f>O352*H352</f>
        <v>0</v>
      </c>
      <c r="Q352" s="187">
        <v>0</v>
      </c>
      <c r="R352" s="187">
        <f>Q352*H352</f>
        <v>0</v>
      </c>
      <c r="S352" s="187">
        <v>0</v>
      </c>
      <c r="T352" s="188">
        <f>S352*H352</f>
        <v>0</v>
      </c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R352" s="189" t="s">
        <v>235</v>
      </c>
      <c r="AT352" s="189" t="s">
        <v>231</v>
      </c>
      <c r="AU352" s="189" t="s">
        <v>89</v>
      </c>
      <c r="AY352" s="19" t="s">
        <v>230</v>
      </c>
      <c r="BE352" s="190">
        <f>IF(N352="základní",J352,0)</f>
        <v>0</v>
      </c>
      <c r="BF352" s="190">
        <f>IF(N352="snížená",J352,0)</f>
        <v>0</v>
      </c>
      <c r="BG352" s="190">
        <f>IF(N352="zákl. přenesená",J352,0)</f>
        <v>0</v>
      </c>
      <c r="BH352" s="190">
        <f>IF(N352="sníž. přenesená",J352,0)</f>
        <v>0</v>
      </c>
      <c r="BI352" s="190">
        <f>IF(N352="nulová",J352,0)</f>
        <v>0</v>
      </c>
      <c r="BJ352" s="19" t="s">
        <v>87</v>
      </c>
      <c r="BK352" s="190">
        <f>ROUND(I352*H352,2)</f>
        <v>0</v>
      </c>
      <c r="BL352" s="19" t="s">
        <v>235</v>
      </c>
      <c r="BM352" s="189" t="s">
        <v>1506</v>
      </c>
    </row>
    <row r="353" s="2" customFormat="1">
      <c r="A353" s="38"/>
      <c r="B353" s="39"/>
      <c r="C353" s="38"/>
      <c r="D353" s="191" t="s">
        <v>237</v>
      </c>
      <c r="E353" s="38"/>
      <c r="F353" s="192" t="s">
        <v>864</v>
      </c>
      <c r="G353" s="38"/>
      <c r="H353" s="38"/>
      <c r="I353" s="193"/>
      <c r="J353" s="38"/>
      <c r="K353" s="38"/>
      <c r="L353" s="39"/>
      <c r="M353" s="194"/>
      <c r="N353" s="195"/>
      <c r="O353" s="77"/>
      <c r="P353" s="77"/>
      <c r="Q353" s="77"/>
      <c r="R353" s="77"/>
      <c r="S353" s="77"/>
      <c r="T353" s="7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19" t="s">
        <v>237</v>
      </c>
      <c r="AU353" s="19" t="s">
        <v>89</v>
      </c>
    </row>
    <row r="354" s="2" customFormat="1">
      <c r="A354" s="38"/>
      <c r="B354" s="39"/>
      <c r="C354" s="38"/>
      <c r="D354" s="199" t="s">
        <v>397</v>
      </c>
      <c r="E354" s="38"/>
      <c r="F354" s="200" t="s">
        <v>865</v>
      </c>
      <c r="G354" s="38"/>
      <c r="H354" s="38"/>
      <c r="I354" s="193"/>
      <c r="J354" s="38"/>
      <c r="K354" s="38"/>
      <c r="L354" s="39"/>
      <c r="M354" s="194"/>
      <c r="N354" s="195"/>
      <c r="O354" s="77"/>
      <c r="P354" s="77"/>
      <c r="Q354" s="77"/>
      <c r="R354" s="77"/>
      <c r="S354" s="77"/>
      <c r="T354" s="7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T354" s="19" t="s">
        <v>397</v>
      </c>
      <c r="AU354" s="19" t="s">
        <v>89</v>
      </c>
    </row>
    <row r="355" s="13" customFormat="1">
      <c r="A355" s="13"/>
      <c r="B355" s="205"/>
      <c r="C355" s="13"/>
      <c r="D355" s="191" t="s">
        <v>519</v>
      </c>
      <c r="E355" s="206" t="s">
        <v>1</v>
      </c>
      <c r="F355" s="207" t="s">
        <v>1507</v>
      </c>
      <c r="G355" s="13"/>
      <c r="H355" s="208">
        <v>12.5</v>
      </c>
      <c r="I355" s="209"/>
      <c r="J355" s="13"/>
      <c r="K355" s="13"/>
      <c r="L355" s="205"/>
      <c r="M355" s="210"/>
      <c r="N355" s="211"/>
      <c r="O355" s="211"/>
      <c r="P355" s="211"/>
      <c r="Q355" s="211"/>
      <c r="R355" s="211"/>
      <c r="S355" s="211"/>
      <c r="T355" s="21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06" t="s">
        <v>519</v>
      </c>
      <c r="AU355" s="206" t="s">
        <v>89</v>
      </c>
      <c r="AV355" s="13" t="s">
        <v>89</v>
      </c>
      <c r="AW355" s="13" t="s">
        <v>35</v>
      </c>
      <c r="AX355" s="13" t="s">
        <v>87</v>
      </c>
      <c r="AY355" s="206" t="s">
        <v>230</v>
      </c>
    </row>
    <row r="356" s="2" customFormat="1" ht="16.5" customHeight="1">
      <c r="A356" s="38"/>
      <c r="B356" s="177"/>
      <c r="C356" s="178" t="s">
        <v>434</v>
      </c>
      <c r="D356" s="178" t="s">
        <v>231</v>
      </c>
      <c r="E356" s="179" t="s">
        <v>874</v>
      </c>
      <c r="F356" s="180" t="s">
        <v>875</v>
      </c>
      <c r="G356" s="181" t="s">
        <v>514</v>
      </c>
      <c r="H356" s="182">
        <v>12.699999999999999</v>
      </c>
      <c r="I356" s="183"/>
      <c r="J356" s="184">
        <f>ROUND(I356*H356,2)</f>
        <v>0</v>
      </c>
      <c r="K356" s="180" t="s">
        <v>515</v>
      </c>
      <c r="L356" s="39"/>
      <c r="M356" s="185" t="s">
        <v>1</v>
      </c>
      <c r="N356" s="186" t="s">
        <v>44</v>
      </c>
      <c r="O356" s="77"/>
      <c r="P356" s="187">
        <f>O356*H356</f>
        <v>0</v>
      </c>
      <c r="Q356" s="187">
        <v>0</v>
      </c>
      <c r="R356" s="187">
        <f>Q356*H356</f>
        <v>0</v>
      </c>
      <c r="S356" s="187">
        <v>0</v>
      </c>
      <c r="T356" s="188">
        <f>S356*H356</f>
        <v>0</v>
      </c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189" t="s">
        <v>235</v>
      </c>
      <c r="AT356" s="189" t="s">
        <v>231</v>
      </c>
      <c r="AU356" s="189" t="s">
        <v>89</v>
      </c>
      <c r="AY356" s="19" t="s">
        <v>230</v>
      </c>
      <c r="BE356" s="190">
        <f>IF(N356="základní",J356,0)</f>
        <v>0</v>
      </c>
      <c r="BF356" s="190">
        <f>IF(N356="snížená",J356,0)</f>
        <v>0</v>
      </c>
      <c r="BG356" s="190">
        <f>IF(N356="zákl. přenesená",J356,0)</f>
        <v>0</v>
      </c>
      <c r="BH356" s="190">
        <f>IF(N356="sníž. přenesená",J356,0)</f>
        <v>0</v>
      </c>
      <c r="BI356" s="190">
        <f>IF(N356="nulová",J356,0)</f>
        <v>0</v>
      </c>
      <c r="BJ356" s="19" t="s">
        <v>87</v>
      </c>
      <c r="BK356" s="190">
        <f>ROUND(I356*H356,2)</f>
        <v>0</v>
      </c>
      <c r="BL356" s="19" t="s">
        <v>235</v>
      </c>
      <c r="BM356" s="189" t="s">
        <v>1508</v>
      </c>
    </row>
    <row r="357" s="2" customFormat="1">
      <c r="A357" s="38"/>
      <c r="B357" s="39"/>
      <c r="C357" s="38"/>
      <c r="D357" s="191" t="s">
        <v>237</v>
      </c>
      <c r="E357" s="38"/>
      <c r="F357" s="192" t="s">
        <v>877</v>
      </c>
      <c r="G357" s="38"/>
      <c r="H357" s="38"/>
      <c r="I357" s="193"/>
      <c r="J357" s="38"/>
      <c r="K357" s="38"/>
      <c r="L357" s="39"/>
      <c r="M357" s="194"/>
      <c r="N357" s="195"/>
      <c r="O357" s="77"/>
      <c r="P357" s="77"/>
      <c r="Q357" s="77"/>
      <c r="R357" s="77"/>
      <c r="S357" s="77"/>
      <c r="T357" s="7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19" t="s">
        <v>237</v>
      </c>
      <c r="AU357" s="19" t="s">
        <v>89</v>
      </c>
    </row>
    <row r="358" s="2" customFormat="1">
      <c r="A358" s="38"/>
      <c r="B358" s="39"/>
      <c r="C358" s="38"/>
      <c r="D358" s="199" t="s">
        <v>397</v>
      </c>
      <c r="E358" s="38"/>
      <c r="F358" s="200" t="s">
        <v>878</v>
      </c>
      <c r="G358" s="38"/>
      <c r="H358" s="38"/>
      <c r="I358" s="193"/>
      <c r="J358" s="38"/>
      <c r="K358" s="38"/>
      <c r="L358" s="39"/>
      <c r="M358" s="194"/>
      <c r="N358" s="195"/>
      <c r="O358" s="77"/>
      <c r="P358" s="77"/>
      <c r="Q358" s="77"/>
      <c r="R358" s="77"/>
      <c r="S358" s="77"/>
      <c r="T358" s="7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T358" s="19" t="s">
        <v>397</v>
      </c>
      <c r="AU358" s="19" t="s">
        <v>89</v>
      </c>
    </row>
    <row r="359" s="13" customFormat="1">
      <c r="A359" s="13"/>
      <c r="B359" s="205"/>
      <c r="C359" s="13"/>
      <c r="D359" s="191" t="s">
        <v>519</v>
      </c>
      <c r="E359" s="206" t="s">
        <v>1</v>
      </c>
      <c r="F359" s="207" t="s">
        <v>1509</v>
      </c>
      <c r="G359" s="13"/>
      <c r="H359" s="208">
        <v>12.699999999999999</v>
      </c>
      <c r="I359" s="209"/>
      <c r="J359" s="13"/>
      <c r="K359" s="13"/>
      <c r="L359" s="205"/>
      <c r="M359" s="210"/>
      <c r="N359" s="211"/>
      <c r="O359" s="211"/>
      <c r="P359" s="211"/>
      <c r="Q359" s="211"/>
      <c r="R359" s="211"/>
      <c r="S359" s="211"/>
      <c r="T359" s="21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06" t="s">
        <v>519</v>
      </c>
      <c r="AU359" s="206" t="s">
        <v>89</v>
      </c>
      <c r="AV359" s="13" t="s">
        <v>89</v>
      </c>
      <c r="AW359" s="13" t="s">
        <v>35</v>
      </c>
      <c r="AX359" s="13" t="s">
        <v>87</v>
      </c>
      <c r="AY359" s="206" t="s">
        <v>230</v>
      </c>
    </row>
    <row r="360" s="2" customFormat="1" ht="16.5" customHeight="1">
      <c r="A360" s="38"/>
      <c r="B360" s="177"/>
      <c r="C360" s="178" t="s">
        <v>438</v>
      </c>
      <c r="D360" s="178" t="s">
        <v>231</v>
      </c>
      <c r="E360" s="179" t="s">
        <v>880</v>
      </c>
      <c r="F360" s="180" t="s">
        <v>881</v>
      </c>
      <c r="G360" s="181" t="s">
        <v>514</v>
      </c>
      <c r="H360" s="182">
        <v>511.19999999999999</v>
      </c>
      <c r="I360" s="183"/>
      <c r="J360" s="184">
        <f>ROUND(I360*H360,2)</f>
        <v>0</v>
      </c>
      <c r="K360" s="180" t="s">
        <v>515</v>
      </c>
      <c r="L360" s="39"/>
      <c r="M360" s="185" t="s">
        <v>1</v>
      </c>
      <c r="N360" s="186" t="s">
        <v>44</v>
      </c>
      <c r="O360" s="77"/>
      <c r="P360" s="187">
        <f>O360*H360</f>
        <v>0</v>
      </c>
      <c r="Q360" s="187">
        <v>0</v>
      </c>
      <c r="R360" s="187">
        <f>Q360*H360</f>
        <v>0</v>
      </c>
      <c r="S360" s="187">
        <v>0</v>
      </c>
      <c r="T360" s="188">
        <f>S360*H360</f>
        <v>0</v>
      </c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R360" s="189" t="s">
        <v>235</v>
      </c>
      <c r="AT360" s="189" t="s">
        <v>231</v>
      </c>
      <c r="AU360" s="189" t="s">
        <v>89</v>
      </c>
      <c r="AY360" s="19" t="s">
        <v>230</v>
      </c>
      <c r="BE360" s="190">
        <f>IF(N360="základní",J360,0)</f>
        <v>0</v>
      </c>
      <c r="BF360" s="190">
        <f>IF(N360="snížená",J360,0)</f>
        <v>0</v>
      </c>
      <c r="BG360" s="190">
        <f>IF(N360="zákl. přenesená",J360,0)</f>
        <v>0</v>
      </c>
      <c r="BH360" s="190">
        <f>IF(N360="sníž. přenesená",J360,0)</f>
        <v>0</v>
      </c>
      <c r="BI360" s="190">
        <f>IF(N360="nulová",J360,0)</f>
        <v>0</v>
      </c>
      <c r="BJ360" s="19" t="s">
        <v>87</v>
      </c>
      <c r="BK360" s="190">
        <f>ROUND(I360*H360,2)</f>
        <v>0</v>
      </c>
      <c r="BL360" s="19" t="s">
        <v>235</v>
      </c>
      <c r="BM360" s="189" t="s">
        <v>1510</v>
      </c>
    </row>
    <row r="361" s="2" customFormat="1">
      <c r="A361" s="38"/>
      <c r="B361" s="39"/>
      <c r="C361" s="38"/>
      <c r="D361" s="191" t="s">
        <v>237</v>
      </c>
      <c r="E361" s="38"/>
      <c r="F361" s="192" t="s">
        <v>883</v>
      </c>
      <c r="G361" s="38"/>
      <c r="H361" s="38"/>
      <c r="I361" s="193"/>
      <c r="J361" s="38"/>
      <c r="K361" s="38"/>
      <c r="L361" s="39"/>
      <c r="M361" s="194"/>
      <c r="N361" s="195"/>
      <c r="O361" s="77"/>
      <c r="P361" s="77"/>
      <c r="Q361" s="77"/>
      <c r="R361" s="77"/>
      <c r="S361" s="77"/>
      <c r="T361" s="7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19" t="s">
        <v>237</v>
      </c>
      <c r="AU361" s="19" t="s">
        <v>89</v>
      </c>
    </row>
    <row r="362" s="2" customFormat="1">
      <c r="A362" s="38"/>
      <c r="B362" s="39"/>
      <c r="C362" s="38"/>
      <c r="D362" s="199" t="s">
        <v>397</v>
      </c>
      <c r="E362" s="38"/>
      <c r="F362" s="200" t="s">
        <v>884</v>
      </c>
      <c r="G362" s="38"/>
      <c r="H362" s="38"/>
      <c r="I362" s="193"/>
      <c r="J362" s="38"/>
      <c r="K362" s="38"/>
      <c r="L362" s="39"/>
      <c r="M362" s="194"/>
      <c r="N362" s="195"/>
      <c r="O362" s="77"/>
      <c r="P362" s="77"/>
      <c r="Q362" s="77"/>
      <c r="R362" s="77"/>
      <c r="S362" s="77"/>
      <c r="T362" s="7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T362" s="19" t="s">
        <v>397</v>
      </c>
      <c r="AU362" s="19" t="s">
        <v>89</v>
      </c>
    </row>
    <row r="363" s="13" customFormat="1">
      <c r="A363" s="13"/>
      <c r="B363" s="205"/>
      <c r="C363" s="13"/>
      <c r="D363" s="191" t="s">
        <v>519</v>
      </c>
      <c r="E363" s="206" t="s">
        <v>1</v>
      </c>
      <c r="F363" s="207" t="s">
        <v>1511</v>
      </c>
      <c r="G363" s="13"/>
      <c r="H363" s="208">
        <v>225</v>
      </c>
      <c r="I363" s="209"/>
      <c r="J363" s="13"/>
      <c r="K363" s="13"/>
      <c r="L363" s="205"/>
      <c r="M363" s="210"/>
      <c r="N363" s="211"/>
      <c r="O363" s="211"/>
      <c r="P363" s="211"/>
      <c r="Q363" s="211"/>
      <c r="R363" s="211"/>
      <c r="S363" s="211"/>
      <c r="T363" s="21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06" t="s">
        <v>519</v>
      </c>
      <c r="AU363" s="206" t="s">
        <v>89</v>
      </c>
      <c r="AV363" s="13" t="s">
        <v>89</v>
      </c>
      <c r="AW363" s="13" t="s">
        <v>35</v>
      </c>
      <c r="AX363" s="13" t="s">
        <v>79</v>
      </c>
      <c r="AY363" s="206" t="s">
        <v>230</v>
      </c>
    </row>
    <row r="364" s="13" customFormat="1">
      <c r="A364" s="13"/>
      <c r="B364" s="205"/>
      <c r="C364" s="13"/>
      <c r="D364" s="191" t="s">
        <v>519</v>
      </c>
      <c r="E364" s="206" t="s">
        <v>1</v>
      </c>
      <c r="F364" s="207" t="s">
        <v>1512</v>
      </c>
      <c r="G364" s="13"/>
      <c r="H364" s="208">
        <v>286.19999999999999</v>
      </c>
      <c r="I364" s="209"/>
      <c r="J364" s="13"/>
      <c r="K364" s="13"/>
      <c r="L364" s="205"/>
      <c r="M364" s="210"/>
      <c r="N364" s="211"/>
      <c r="O364" s="211"/>
      <c r="P364" s="211"/>
      <c r="Q364" s="211"/>
      <c r="R364" s="211"/>
      <c r="S364" s="211"/>
      <c r="T364" s="21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06" t="s">
        <v>519</v>
      </c>
      <c r="AU364" s="206" t="s">
        <v>89</v>
      </c>
      <c r="AV364" s="13" t="s">
        <v>89</v>
      </c>
      <c r="AW364" s="13" t="s">
        <v>35</v>
      </c>
      <c r="AX364" s="13" t="s">
        <v>79</v>
      </c>
      <c r="AY364" s="206" t="s">
        <v>230</v>
      </c>
    </row>
    <row r="365" s="14" customFormat="1">
      <c r="A365" s="14"/>
      <c r="B365" s="213"/>
      <c r="C365" s="14"/>
      <c r="D365" s="191" t="s">
        <v>519</v>
      </c>
      <c r="E365" s="214" t="s">
        <v>1</v>
      </c>
      <c r="F365" s="215" t="s">
        <v>534</v>
      </c>
      <c r="G365" s="14"/>
      <c r="H365" s="216">
        <v>511.19999999999999</v>
      </c>
      <c r="I365" s="217"/>
      <c r="J365" s="14"/>
      <c r="K365" s="14"/>
      <c r="L365" s="213"/>
      <c r="M365" s="218"/>
      <c r="N365" s="219"/>
      <c r="O365" s="219"/>
      <c r="P365" s="219"/>
      <c r="Q365" s="219"/>
      <c r="R365" s="219"/>
      <c r="S365" s="219"/>
      <c r="T365" s="220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14" t="s">
        <v>519</v>
      </c>
      <c r="AU365" s="214" t="s">
        <v>89</v>
      </c>
      <c r="AV365" s="14" t="s">
        <v>235</v>
      </c>
      <c r="AW365" s="14" t="s">
        <v>35</v>
      </c>
      <c r="AX365" s="14" t="s">
        <v>87</v>
      </c>
      <c r="AY365" s="214" t="s">
        <v>230</v>
      </c>
    </row>
    <row r="366" s="2" customFormat="1" ht="16.5" customHeight="1">
      <c r="A366" s="38"/>
      <c r="B366" s="177"/>
      <c r="C366" s="178" t="s">
        <v>445</v>
      </c>
      <c r="D366" s="178" t="s">
        <v>231</v>
      </c>
      <c r="E366" s="179" t="s">
        <v>898</v>
      </c>
      <c r="F366" s="180" t="s">
        <v>899</v>
      </c>
      <c r="G366" s="181" t="s">
        <v>514</v>
      </c>
      <c r="H366" s="182">
        <v>36.225000000000001</v>
      </c>
      <c r="I366" s="183"/>
      <c r="J366" s="184">
        <f>ROUND(I366*H366,2)</f>
        <v>0</v>
      </c>
      <c r="K366" s="180" t="s">
        <v>515</v>
      </c>
      <c r="L366" s="39"/>
      <c r="M366" s="185" t="s">
        <v>1</v>
      </c>
      <c r="N366" s="186" t="s">
        <v>44</v>
      </c>
      <c r="O366" s="77"/>
      <c r="P366" s="187">
        <f>O366*H366</f>
        <v>0</v>
      </c>
      <c r="Q366" s="187">
        <v>0</v>
      </c>
      <c r="R366" s="187">
        <f>Q366*H366</f>
        <v>0</v>
      </c>
      <c r="S366" s="187">
        <v>0</v>
      </c>
      <c r="T366" s="188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89" t="s">
        <v>235</v>
      </c>
      <c r="AT366" s="189" t="s">
        <v>231</v>
      </c>
      <c r="AU366" s="189" t="s">
        <v>89</v>
      </c>
      <c r="AY366" s="19" t="s">
        <v>230</v>
      </c>
      <c r="BE366" s="190">
        <f>IF(N366="základní",J366,0)</f>
        <v>0</v>
      </c>
      <c r="BF366" s="190">
        <f>IF(N366="snížená",J366,0)</f>
        <v>0</v>
      </c>
      <c r="BG366" s="190">
        <f>IF(N366="zákl. přenesená",J366,0)</f>
        <v>0</v>
      </c>
      <c r="BH366" s="190">
        <f>IF(N366="sníž. přenesená",J366,0)</f>
        <v>0</v>
      </c>
      <c r="BI366" s="190">
        <f>IF(N366="nulová",J366,0)</f>
        <v>0</v>
      </c>
      <c r="BJ366" s="19" t="s">
        <v>87</v>
      </c>
      <c r="BK366" s="190">
        <f>ROUND(I366*H366,2)</f>
        <v>0</v>
      </c>
      <c r="BL366" s="19" t="s">
        <v>235</v>
      </c>
      <c r="BM366" s="189" t="s">
        <v>1513</v>
      </c>
    </row>
    <row r="367" s="2" customFormat="1">
      <c r="A367" s="38"/>
      <c r="B367" s="39"/>
      <c r="C367" s="38"/>
      <c r="D367" s="191" t="s">
        <v>237</v>
      </c>
      <c r="E367" s="38"/>
      <c r="F367" s="192" t="s">
        <v>901</v>
      </c>
      <c r="G367" s="38"/>
      <c r="H367" s="38"/>
      <c r="I367" s="193"/>
      <c r="J367" s="38"/>
      <c r="K367" s="38"/>
      <c r="L367" s="39"/>
      <c r="M367" s="194"/>
      <c r="N367" s="195"/>
      <c r="O367" s="77"/>
      <c r="P367" s="77"/>
      <c r="Q367" s="77"/>
      <c r="R367" s="77"/>
      <c r="S367" s="77"/>
      <c r="T367" s="7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T367" s="19" t="s">
        <v>237</v>
      </c>
      <c r="AU367" s="19" t="s">
        <v>89</v>
      </c>
    </row>
    <row r="368" s="2" customFormat="1">
      <c r="A368" s="38"/>
      <c r="B368" s="39"/>
      <c r="C368" s="38"/>
      <c r="D368" s="199" t="s">
        <v>397</v>
      </c>
      <c r="E368" s="38"/>
      <c r="F368" s="200" t="s">
        <v>902</v>
      </c>
      <c r="G368" s="38"/>
      <c r="H368" s="38"/>
      <c r="I368" s="193"/>
      <c r="J368" s="38"/>
      <c r="K368" s="38"/>
      <c r="L368" s="39"/>
      <c r="M368" s="194"/>
      <c r="N368" s="195"/>
      <c r="O368" s="77"/>
      <c r="P368" s="77"/>
      <c r="Q368" s="77"/>
      <c r="R368" s="77"/>
      <c r="S368" s="77"/>
      <c r="T368" s="7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T368" s="19" t="s">
        <v>397</v>
      </c>
      <c r="AU368" s="19" t="s">
        <v>89</v>
      </c>
    </row>
    <row r="369" s="13" customFormat="1">
      <c r="A369" s="13"/>
      <c r="B369" s="205"/>
      <c r="C369" s="13"/>
      <c r="D369" s="191" t="s">
        <v>519</v>
      </c>
      <c r="E369" s="206" t="s">
        <v>1</v>
      </c>
      <c r="F369" s="207" t="s">
        <v>1514</v>
      </c>
      <c r="G369" s="13"/>
      <c r="H369" s="208">
        <v>18.899999999999999</v>
      </c>
      <c r="I369" s="209"/>
      <c r="J369" s="13"/>
      <c r="K369" s="13"/>
      <c r="L369" s="205"/>
      <c r="M369" s="210"/>
      <c r="N369" s="211"/>
      <c r="O369" s="211"/>
      <c r="P369" s="211"/>
      <c r="Q369" s="211"/>
      <c r="R369" s="211"/>
      <c r="S369" s="211"/>
      <c r="T369" s="21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06" t="s">
        <v>519</v>
      </c>
      <c r="AU369" s="206" t="s">
        <v>89</v>
      </c>
      <c r="AV369" s="13" t="s">
        <v>89</v>
      </c>
      <c r="AW369" s="13" t="s">
        <v>35</v>
      </c>
      <c r="AX369" s="13" t="s">
        <v>79</v>
      </c>
      <c r="AY369" s="206" t="s">
        <v>230</v>
      </c>
    </row>
    <row r="370" s="13" customFormat="1">
      <c r="A370" s="13"/>
      <c r="B370" s="205"/>
      <c r="C370" s="13"/>
      <c r="D370" s="191" t="s">
        <v>519</v>
      </c>
      <c r="E370" s="206" t="s">
        <v>1</v>
      </c>
      <c r="F370" s="207" t="s">
        <v>1515</v>
      </c>
      <c r="G370" s="13"/>
      <c r="H370" s="208">
        <v>11.550000000000001</v>
      </c>
      <c r="I370" s="209"/>
      <c r="J370" s="13"/>
      <c r="K370" s="13"/>
      <c r="L370" s="205"/>
      <c r="M370" s="210"/>
      <c r="N370" s="211"/>
      <c r="O370" s="211"/>
      <c r="P370" s="211"/>
      <c r="Q370" s="211"/>
      <c r="R370" s="211"/>
      <c r="S370" s="211"/>
      <c r="T370" s="21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06" t="s">
        <v>519</v>
      </c>
      <c r="AU370" s="206" t="s">
        <v>89</v>
      </c>
      <c r="AV370" s="13" t="s">
        <v>89</v>
      </c>
      <c r="AW370" s="13" t="s">
        <v>35</v>
      </c>
      <c r="AX370" s="13" t="s">
        <v>79</v>
      </c>
      <c r="AY370" s="206" t="s">
        <v>230</v>
      </c>
    </row>
    <row r="371" s="13" customFormat="1">
      <c r="A371" s="13"/>
      <c r="B371" s="205"/>
      <c r="C371" s="13"/>
      <c r="D371" s="191" t="s">
        <v>519</v>
      </c>
      <c r="E371" s="206" t="s">
        <v>1</v>
      </c>
      <c r="F371" s="207" t="s">
        <v>1516</v>
      </c>
      <c r="G371" s="13"/>
      <c r="H371" s="208">
        <v>5.7750000000000004</v>
      </c>
      <c r="I371" s="209"/>
      <c r="J371" s="13"/>
      <c r="K371" s="13"/>
      <c r="L371" s="205"/>
      <c r="M371" s="210"/>
      <c r="N371" s="211"/>
      <c r="O371" s="211"/>
      <c r="P371" s="211"/>
      <c r="Q371" s="211"/>
      <c r="R371" s="211"/>
      <c r="S371" s="211"/>
      <c r="T371" s="21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06" t="s">
        <v>519</v>
      </c>
      <c r="AU371" s="206" t="s">
        <v>89</v>
      </c>
      <c r="AV371" s="13" t="s">
        <v>89</v>
      </c>
      <c r="AW371" s="13" t="s">
        <v>35</v>
      </c>
      <c r="AX371" s="13" t="s">
        <v>79</v>
      </c>
      <c r="AY371" s="206" t="s">
        <v>230</v>
      </c>
    </row>
    <row r="372" s="14" customFormat="1">
      <c r="A372" s="14"/>
      <c r="B372" s="213"/>
      <c r="C372" s="14"/>
      <c r="D372" s="191" t="s">
        <v>519</v>
      </c>
      <c r="E372" s="214" t="s">
        <v>1</v>
      </c>
      <c r="F372" s="215" t="s">
        <v>534</v>
      </c>
      <c r="G372" s="14"/>
      <c r="H372" s="216">
        <v>36.225000000000001</v>
      </c>
      <c r="I372" s="217"/>
      <c r="J372" s="14"/>
      <c r="K372" s="14"/>
      <c r="L372" s="213"/>
      <c r="M372" s="218"/>
      <c r="N372" s="219"/>
      <c r="O372" s="219"/>
      <c r="P372" s="219"/>
      <c r="Q372" s="219"/>
      <c r="R372" s="219"/>
      <c r="S372" s="219"/>
      <c r="T372" s="22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14" t="s">
        <v>519</v>
      </c>
      <c r="AU372" s="214" t="s">
        <v>89</v>
      </c>
      <c r="AV372" s="14" t="s">
        <v>235</v>
      </c>
      <c r="AW372" s="14" t="s">
        <v>35</v>
      </c>
      <c r="AX372" s="14" t="s">
        <v>87</v>
      </c>
      <c r="AY372" s="214" t="s">
        <v>230</v>
      </c>
    </row>
    <row r="373" s="2" customFormat="1" ht="16.5" customHeight="1">
      <c r="A373" s="38"/>
      <c r="B373" s="177"/>
      <c r="C373" s="178" t="s">
        <v>450</v>
      </c>
      <c r="D373" s="178" t="s">
        <v>231</v>
      </c>
      <c r="E373" s="179" t="s">
        <v>912</v>
      </c>
      <c r="F373" s="180" t="s">
        <v>913</v>
      </c>
      <c r="G373" s="181" t="s">
        <v>514</v>
      </c>
      <c r="H373" s="182">
        <v>229.25</v>
      </c>
      <c r="I373" s="183"/>
      <c r="J373" s="184">
        <f>ROUND(I373*H373,2)</f>
        <v>0</v>
      </c>
      <c r="K373" s="180" t="s">
        <v>515</v>
      </c>
      <c r="L373" s="39"/>
      <c r="M373" s="185" t="s">
        <v>1</v>
      </c>
      <c r="N373" s="186" t="s">
        <v>44</v>
      </c>
      <c r="O373" s="77"/>
      <c r="P373" s="187">
        <f>O373*H373</f>
        <v>0</v>
      </c>
      <c r="Q373" s="187">
        <v>0</v>
      </c>
      <c r="R373" s="187">
        <f>Q373*H373</f>
        <v>0</v>
      </c>
      <c r="S373" s="187">
        <v>0</v>
      </c>
      <c r="T373" s="188">
        <f>S373*H373</f>
        <v>0</v>
      </c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R373" s="189" t="s">
        <v>235</v>
      </c>
      <c r="AT373" s="189" t="s">
        <v>231</v>
      </c>
      <c r="AU373" s="189" t="s">
        <v>89</v>
      </c>
      <c r="AY373" s="19" t="s">
        <v>230</v>
      </c>
      <c r="BE373" s="190">
        <f>IF(N373="základní",J373,0)</f>
        <v>0</v>
      </c>
      <c r="BF373" s="190">
        <f>IF(N373="snížená",J373,0)</f>
        <v>0</v>
      </c>
      <c r="BG373" s="190">
        <f>IF(N373="zákl. přenesená",J373,0)</f>
        <v>0</v>
      </c>
      <c r="BH373" s="190">
        <f>IF(N373="sníž. přenesená",J373,0)</f>
        <v>0</v>
      </c>
      <c r="BI373" s="190">
        <f>IF(N373="nulová",J373,0)</f>
        <v>0</v>
      </c>
      <c r="BJ373" s="19" t="s">
        <v>87</v>
      </c>
      <c r="BK373" s="190">
        <f>ROUND(I373*H373,2)</f>
        <v>0</v>
      </c>
      <c r="BL373" s="19" t="s">
        <v>235</v>
      </c>
      <c r="BM373" s="189" t="s">
        <v>1517</v>
      </c>
    </row>
    <row r="374" s="2" customFormat="1">
      <c r="A374" s="38"/>
      <c r="B374" s="39"/>
      <c r="C374" s="38"/>
      <c r="D374" s="191" t="s">
        <v>237</v>
      </c>
      <c r="E374" s="38"/>
      <c r="F374" s="192" t="s">
        <v>915</v>
      </c>
      <c r="G374" s="38"/>
      <c r="H374" s="38"/>
      <c r="I374" s="193"/>
      <c r="J374" s="38"/>
      <c r="K374" s="38"/>
      <c r="L374" s="39"/>
      <c r="M374" s="194"/>
      <c r="N374" s="195"/>
      <c r="O374" s="77"/>
      <c r="P374" s="77"/>
      <c r="Q374" s="77"/>
      <c r="R374" s="77"/>
      <c r="S374" s="77"/>
      <c r="T374" s="7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T374" s="19" t="s">
        <v>237</v>
      </c>
      <c r="AU374" s="19" t="s">
        <v>89</v>
      </c>
    </row>
    <row r="375" s="2" customFormat="1">
      <c r="A375" s="38"/>
      <c r="B375" s="39"/>
      <c r="C375" s="38"/>
      <c r="D375" s="199" t="s">
        <v>397</v>
      </c>
      <c r="E375" s="38"/>
      <c r="F375" s="200" t="s">
        <v>916</v>
      </c>
      <c r="G375" s="38"/>
      <c r="H375" s="38"/>
      <c r="I375" s="193"/>
      <c r="J375" s="38"/>
      <c r="K375" s="38"/>
      <c r="L375" s="39"/>
      <c r="M375" s="194"/>
      <c r="N375" s="195"/>
      <c r="O375" s="77"/>
      <c r="P375" s="77"/>
      <c r="Q375" s="77"/>
      <c r="R375" s="77"/>
      <c r="S375" s="77"/>
      <c r="T375" s="7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T375" s="19" t="s">
        <v>397</v>
      </c>
      <c r="AU375" s="19" t="s">
        <v>89</v>
      </c>
    </row>
    <row r="376" s="13" customFormat="1">
      <c r="A376" s="13"/>
      <c r="B376" s="205"/>
      <c r="C376" s="13"/>
      <c r="D376" s="191" t="s">
        <v>519</v>
      </c>
      <c r="E376" s="206" t="s">
        <v>1</v>
      </c>
      <c r="F376" s="207" t="s">
        <v>1518</v>
      </c>
      <c r="G376" s="13"/>
      <c r="H376" s="208">
        <v>225</v>
      </c>
      <c r="I376" s="209"/>
      <c r="J376" s="13"/>
      <c r="K376" s="13"/>
      <c r="L376" s="205"/>
      <c r="M376" s="210"/>
      <c r="N376" s="211"/>
      <c r="O376" s="211"/>
      <c r="P376" s="211"/>
      <c r="Q376" s="211"/>
      <c r="R376" s="211"/>
      <c r="S376" s="211"/>
      <c r="T376" s="21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06" t="s">
        <v>519</v>
      </c>
      <c r="AU376" s="206" t="s">
        <v>89</v>
      </c>
      <c r="AV376" s="13" t="s">
        <v>89</v>
      </c>
      <c r="AW376" s="13" t="s">
        <v>35</v>
      </c>
      <c r="AX376" s="13" t="s">
        <v>79</v>
      </c>
      <c r="AY376" s="206" t="s">
        <v>230</v>
      </c>
    </row>
    <row r="377" s="13" customFormat="1">
      <c r="A377" s="13"/>
      <c r="B377" s="205"/>
      <c r="C377" s="13"/>
      <c r="D377" s="191" t="s">
        <v>519</v>
      </c>
      <c r="E377" s="206" t="s">
        <v>1</v>
      </c>
      <c r="F377" s="207" t="s">
        <v>1519</v>
      </c>
      <c r="G377" s="13"/>
      <c r="H377" s="208">
        <v>4.25</v>
      </c>
      <c r="I377" s="209"/>
      <c r="J377" s="13"/>
      <c r="K377" s="13"/>
      <c r="L377" s="205"/>
      <c r="M377" s="210"/>
      <c r="N377" s="211"/>
      <c r="O377" s="211"/>
      <c r="P377" s="211"/>
      <c r="Q377" s="211"/>
      <c r="R377" s="211"/>
      <c r="S377" s="211"/>
      <c r="T377" s="21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06" t="s">
        <v>519</v>
      </c>
      <c r="AU377" s="206" t="s">
        <v>89</v>
      </c>
      <c r="AV377" s="13" t="s">
        <v>89</v>
      </c>
      <c r="AW377" s="13" t="s">
        <v>35</v>
      </c>
      <c r="AX377" s="13" t="s">
        <v>79</v>
      </c>
      <c r="AY377" s="206" t="s">
        <v>230</v>
      </c>
    </row>
    <row r="378" s="14" customFormat="1">
      <c r="A378" s="14"/>
      <c r="B378" s="213"/>
      <c r="C378" s="14"/>
      <c r="D378" s="191" t="s">
        <v>519</v>
      </c>
      <c r="E378" s="214" t="s">
        <v>1</v>
      </c>
      <c r="F378" s="215" t="s">
        <v>534</v>
      </c>
      <c r="G378" s="14"/>
      <c r="H378" s="216">
        <v>229.25</v>
      </c>
      <c r="I378" s="217"/>
      <c r="J378" s="14"/>
      <c r="K378" s="14"/>
      <c r="L378" s="213"/>
      <c r="M378" s="218"/>
      <c r="N378" s="219"/>
      <c r="O378" s="219"/>
      <c r="P378" s="219"/>
      <c r="Q378" s="219"/>
      <c r="R378" s="219"/>
      <c r="S378" s="219"/>
      <c r="T378" s="22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14" t="s">
        <v>519</v>
      </c>
      <c r="AU378" s="214" t="s">
        <v>89</v>
      </c>
      <c r="AV378" s="14" t="s">
        <v>235</v>
      </c>
      <c r="AW378" s="14" t="s">
        <v>35</v>
      </c>
      <c r="AX378" s="14" t="s">
        <v>87</v>
      </c>
      <c r="AY378" s="214" t="s">
        <v>230</v>
      </c>
    </row>
    <row r="379" s="2" customFormat="1" ht="16.5" customHeight="1">
      <c r="A379" s="38"/>
      <c r="B379" s="177"/>
      <c r="C379" s="178" t="s">
        <v>455</v>
      </c>
      <c r="D379" s="178" t="s">
        <v>231</v>
      </c>
      <c r="E379" s="179" t="s">
        <v>919</v>
      </c>
      <c r="F379" s="180" t="s">
        <v>920</v>
      </c>
      <c r="G379" s="181" t="s">
        <v>514</v>
      </c>
      <c r="H379" s="182">
        <v>229.25</v>
      </c>
      <c r="I379" s="183"/>
      <c r="J379" s="184">
        <f>ROUND(I379*H379,2)</f>
        <v>0</v>
      </c>
      <c r="K379" s="180" t="s">
        <v>515</v>
      </c>
      <c r="L379" s="39"/>
      <c r="M379" s="185" t="s">
        <v>1</v>
      </c>
      <c r="N379" s="186" t="s">
        <v>44</v>
      </c>
      <c r="O379" s="77"/>
      <c r="P379" s="187">
        <f>O379*H379</f>
        <v>0</v>
      </c>
      <c r="Q379" s="187">
        <v>0</v>
      </c>
      <c r="R379" s="187">
        <f>Q379*H379</f>
        <v>0</v>
      </c>
      <c r="S379" s="187">
        <v>0</v>
      </c>
      <c r="T379" s="188">
        <f>S379*H379</f>
        <v>0</v>
      </c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R379" s="189" t="s">
        <v>235</v>
      </c>
      <c r="AT379" s="189" t="s">
        <v>231</v>
      </c>
      <c r="AU379" s="189" t="s">
        <v>89</v>
      </c>
      <c r="AY379" s="19" t="s">
        <v>230</v>
      </c>
      <c r="BE379" s="190">
        <f>IF(N379="základní",J379,0)</f>
        <v>0</v>
      </c>
      <c r="BF379" s="190">
        <f>IF(N379="snížená",J379,0)</f>
        <v>0</v>
      </c>
      <c r="BG379" s="190">
        <f>IF(N379="zákl. přenesená",J379,0)</f>
        <v>0</v>
      </c>
      <c r="BH379" s="190">
        <f>IF(N379="sníž. přenesená",J379,0)</f>
        <v>0</v>
      </c>
      <c r="BI379" s="190">
        <f>IF(N379="nulová",J379,0)</f>
        <v>0</v>
      </c>
      <c r="BJ379" s="19" t="s">
        <v>87</v>
      </c>
      <c r="BK379" s="190">
        <f>ROUND(I379*H379,2)</f>
        <v>0</v>
      </c>
      <c r="BL379" s="19" t="s">
        <v>235</v>
      </c>
      <c r="BM379" s="189" t="s">
        <v>1520</v>
      </c>
    </row>
    <row r="380" s="2" customFormat="1">
      <c r="A380" s="38"/>
      <c r="B380" s="39"/>
      <c r="C380" s="38"/>
      <c r="D380" s="191" t="s">
        <v>237</v>
      </c>
      <c r="E380" s="38"/>
      <c r="F380" s="192" t="s">
        <v>922</v>
      </c>
      <c r="G380" s="38"/>
      <c r="H380" s="38"/>
      <c r="I380" s="193"/>
      <c r="J380" s="38"/>
      <c r="K380" s="38"/>
      <c r="L380" s="39"/>
      <c r="M380" s="194"/>
      <c r="N380" s="195"/>
      <c r="O380" s="77"/>
      <c r="P380" s="77"/>
      <c r="Q380" s="77"/>
      <c r="R380" s="77"/>
      <c r="S380" s="77"/>
      <c r="T380" s="7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T380" s="19" t="s">
        <v>237</v>
      </c>
      <c r="AU380" s="19" t="s">
        <v>89</v>
      </c>
    </row>
    <row r="381" s="2" customFormat="1">
      <c r="A381" s="38"/>
      <c r="B381" s="39"/>
      <c r="C381" s="38"/>
      <c r="D381" s="199" t="s">
        <v>397</v>
      </c>
      <c r="E381" s="38"/>
      <c r="F381" s="200" t="s">
        <v>923</v>
      </c>
      <c r="G381" s="38"/>
      <c r="H381" s="38"/>
      <c r="I381" s="193"/>
      <c r="J381" s="38"/>
      <c r="K381" s="38"/>
      <c r="L381" s="39"/>
      <c r="M381" s="194"/>
      <c r="N381" s="195"/>
      <c r="O381" s="77"/>
      <c r="P381" s="77"/>
      <c r="Q381" s="77"/>
      <c r="R381" s="77"/>
      <c r="S381" s="77"/>
      <c r="T381" s="7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19" t="s">
        <v>397</v>
      </c>
      <c r="AU381" s="19" t="s">
        <v>89</v>
      </c>
    </row>
    <row r="382" s="13" customFormat="1">
      <c r="A382" s="13"/>
      <c r="B382" s="205"/>
      <c r="C382" s="13"/>
      <c r="D382" s="191" t="s">
        <v>519</v>
      </c>
      <c r="E382" s="206" t="s">
        <v>1</v>
      </c>
      <c r="F382" s="207" t="s">
        <v>1521</v>
      </c>
      <c r="G382" s="13"/>
      <c r="H382" s="208">
        <v>229.25</v>
      </c>
      <c r="I382" s="209"/>
      <c r="J382" s="13"/>
      <c r="K382" s="13"/>
      <c r="L382" s="205"/>
      <c r="M382" s="210"/>
      <c r="N382" s="211"/>
      <c r="O382" s="211"/>
      <c r="P382" s="211"/>
      <c r="Q382" s="211"/>
      <c r="R382" s="211"/>
      <c r="S382" s="211"/>
      <c r="T382" s="21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06" t="s">
        <v>519</v>
      </c>
      <c r="AU382" s="206" t="s">
        <v>89</v>
      </c>
      <c r="AV382" s="13" t="s">
        <v>89</v>
      </c>
      <c r="AW382" s="13" t="s">
        <v>35</v>
      </c>
      <c r="AX382" s="13" t="s">
        <v>87</v>
      </c>
      <c r="AY382" s="206" t="s">
        <v>230</v>
      </c>
    </row>
    <row r="383" s="2" customFormat="1" ht="16.5" customHeight="1">
      <c r="A383" s="38"/>
      <c r="B383" s="177"/>
      <c r="C383" s="178" t="s">
        <v>460</v>
      </c>
      <c r="D383" s="178" t="s">
        <v>231</v>
      </c>
      <c r="E383" s="179" t="s">
        <v>925</v>
      </c>
      <c r="F383" s="180" t="s">
        <v>926</v>
      </c>
      <c r="G383" s="181" t="s">
        <v>514</v>
      </c>
      <c r="H383" s="182">
        <v>233.5</v>
      </c>
      <c r="I383" s="183"/>
      <c r="J383" s="184">
        <f>ROUND(I383*H383,2)</f>
        <v>0</v>
      </c>
      <c r="K383" s="180" t="s">
        <v>515</v>
      </c>
      <c r="L383" s="39"/>
      <c r="M383" s="185" t="s">
        <v>1</v>
      </c>
      <c r="N383" s="186" t="s">
        <v>44</v>
      </c>
      <c r="O383" s="77"/>
      <c r="P383" s="187">
        <f>O383*H383</f>
        <v>0</v>
      </c>
      <c r="Q383" s="187">
        <v>0</v>
      </c>
      <c r="R383" s="187">
        <f>Q383*H383</f>
        <v>0</v>
      </c>
      <c r="S383" s="187">
        <v>0</v>
      </c>
      <c r="T383" s="188">
        <f>S383*H383</f>
        <v>0</v>
      </c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R383" s="189" t="s">
        <v>235</v>
      </c>
      <c r="AT383" s="189" t="s">
        <v>231</v>
      </c>
      <c r="AU383" s="189" t="s">
        <v>89</v>
      </c>
      <c r="AY383" s="19" t="s">
        <v>230</v>
      </c>
      <c r="BE383" s="190">
        <f>IF(N383="základní",J383,0)</f>
        <v>0</v>
      </c>
      <c r="BF383" s="190">
        <f>IF(N383="snížená",J383,0)</f>
        <v>0</v>
      </c>
      <c r="BG383" s="190">
        <f>IF(N383="zákl. přenesená",J383,0)</f>
        <v>0</v>
      </c>
      <c r="BH383" s="190">
        <f>IF(N383="sníž. přenesená",J383,0)</f>
        <v>0</v>
      </c>
      <c r="BI383" s="190">
        <f>IF(N383="nulová",J383,0)</f>
        <v>0</v>
      </c>
      <c r="BJ383" s="19" t="s">
        <v>87</v>
      </c>
      <c r="BK383" s="190">
        <f>ROUND(I383*H383,2)</f>
        <v>0</v>
      </c>
      <c r="BL383" s="19" t="s">
        <v>235</v>
      </c>
      <c r="BM383" s="189" t="s">
        <v>1522</v>
      </c>
    </row>
    <row r="384" s="2" customFormat="1">
      <c r="A384" s="38"/>
      <c r="B384" s="39"/>
      <c r="C384" s="38"/>
      <c r="D384" s="191" t="s">
        <v>237</v>
      </c>
      <c r="E384" s="38"/>
      <c r="F384" s="192" t="s">
        <v>928</v>
      </c>
      <c r="G384" s="38"/>
      <c r="H384" s="38"/>
      <c r="I384" s="193"/>
      <c r="J384" s="38"/>
      <c r="K384" s="38"/>
      <c r="L384" s="39"/>
      <c r="M384" s="194"/>
      <c r="N384" s="195"/>
      <c r="O384" s="77"/>
      <c r="P384" s="77"/>
      <c r="Q384" s="77"/>
      <c r="R384" s="77"/>
      <c r="S384" s="77"/>
      <c r="T384" s="7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T384" s="19" t="s">
        <v>237</v>
      </c>
      <c r="AU384" s="19" t="s">
        <v>89</v>
      </c>
    </row>
    <row r="385" s="2" customFormat="1">
      <c r="A385" s="38"/>
      <c r="B385" s="39"/>
      <c r="C385" s="38"/>
      <c r="D385" s="199" t="s">
        <v>397</v>
      </c>
      <c r="E385" s="38"/>
      <c r="F385" s="200" t="s">
        <v>929</v>
      </c>
      <c r="G385" s="38"/>
      <c r="H385" s="38"/>
      <c r="I385" s="193"/>
      <c r="J385" s="38"/>
      <c r="K385" s="38"/>
      <c r="L385" s="39"/>
      <c r="M385" s="194"/>
      <c r="N385" s="195"/>
      <c r="O385" s="77"/>
      <c r="P385" s="77"/>
      <c r="Q385" s="77"/>
      <c r="R385" s="77"/>
      <c r="S385" s="77"/>
      <c r="T385" s="7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T385" s="19" t="s">
        <v>397</v>
      </c>
      <c r="AU385" s="19" t="s">
        <v>89</v>
      </c>
    </row>
    <row r="386" s="13" customFormat="1">
      <c r="A386" s="13"/>
      <c r="B386" s="205"/>
      <c r="C386" s="13"/>
      <c r="D386" s="191" t="s">
        <v>519</v>
      </c>
      <c r="E386" s="206" t="s">
        <v>1</v>
      </c>
      <c r="F386" s="207" t="s">
        <v>1523</v>
      </c>
      <c r="G386" s="13"/>
      <c r="H386" s="208">
        <v>233.5</v>
      </c>
      <c r="I386" s="209"/>
      <c r="J386" s="13"/>
      <c r="K386" s="13"/>
      <c r="L386" s="205"/>
      <c r="M386" s="210"/>
      <c r="N386" s="211"/>
      <c r="O386" s="211"/>
      <c r="P386" s="211"/>
      <c r="Q386" s="211"/>
      <c r="R386" s="211"/>
      <c r="S386" s="211"/>
      <c r="T386" s="21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06" t="s">
        <v>519</v>
      </c>
      <c r="AU386" s="206" t="s">
        <v>89</v>
      </c>
      <c r="AV386" s="13" t="s">
        <v>89</v>
      </c>
      <c r="AW386" s="13" t="s">
        <v>35</v>
      </c>
      <c r="AX386" s="13" t="s">
        <v>87</v>
      </c>
      <c r="AY386" s="206" t="s">
        <v>230</v>
      </c>
    </row>
    <row r="387" s="2" customFormat="1" ht="16.5" customHeight="1">
      <c r="A387" s="38"/>
      <c r="B387" s="177"/>
      <c r="C387" s="178" t="s">
        <v>464</v>
      </c>
      <c r="D387" s="178" t="s">
        <v>231</v>
      </c>
      <c r="E387" s="179" t="s">
        <v>931</v>
      </c>
      <c r="F387" s="180" t="s">
        <v>932</v>
      </c>
      <c r="G387" s="181" t="s">
        <v>514</v>
      </c>
      <c r="H387" s="182">
        <v>229.25</v>
      </c>
      <c r="I387" s="183"/>
      <c r="J387" s="184">
        <f>ROUND(I387*H387,2)</f>
        <v>0</v>
      </c>
      <c r="K387" s="180" t="s">
        <v>515</v>
      </c>
      <c r="L387" s="39"/>
      <c r="M387" s="185" t="s">
        <v>1</v>
      </c>
      <c r="N387" s="186" t="s">
        <v>44</v>
      </c>
      <c r="O387" s="77"/>
      <c r="P387" s="187">
        <f>O387*H387</f>
        <v>0</v>
      </c>
      <c r="Q387" s="187">
        <v>0</v>
      </c>
      <c r="R387" s="187">
        <f>Q387*H387</f>
        <v>0</v>
      </c>
      <c r="S387" s="187">
        <v>0</v>
      </c>
      <c r="T387" s="188">
        <f>S387*H387</f>
        <v>0</v>
      </c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R387" s="189" t="s">
        <v>235</v>
      </c>
      <c r="AT387" s="189" t="s">
        <v>231</v>
      </c>
      <c r="AU387" s="189" t="s">
        <v>89</v>
      </c>
      <c r="AY387" s="19" t="s">
        <v>230</v>
      </c>
      <c r="BE387" s="190">
        <f>IF(N387="základní",J387,0)</f>
        <v>0</v>
      </c>
      <c r="BF387" s="190">
        <f>IF(N387="snížená",J387,0)</f>
        <v>0</v>
      </c>
      <c r="BG387" s="190">
        <f>IF(N387="zákl. přenesená",J387,0)</f>
        <v>0</v>
      </c>
      <c r="BH387" s="190">
        <f>IF(N387="sníž. přenesená",J387,0)</f>
        <v>0</v>
      </c>
      <c r="BI387" s="190">
        <f>IF(N387="nulová",J387,0)</f>
        <v>0</v>
      </c>
      <c r="BJ387" s="19" t="s">
        <v>87</v>
      </c>
      <c r="BK387" s="190">
        <f>ROUND(I387*H387,2)</f>
        <v>0</v>
      </c>
      <c r="BL387" s="19" t="s">
        <v>235</v>
      </c>
      <c r="BM387" s="189" t="s">
        <v>1524</v>
      </c>
    </row>
    <row r="388" s="2" customFormat="1">
      <c r="A388" s="38"/>
      <c r="B388" s="39"/>
      <c r="C388" s="38"/>
      <c r="D388" s="191" t="s">
        <v>237</v>
      </c>
      <c r="E388" s="38"/>
      <c r="F388" s="192" t="s">
        <v>934</v>
      </c>
      <c r="G388" s="38"/>
      <c r="H388" s="38"/>
      <c r="I388" s="193"/>
      <c r="J388" s="38"/>
      <c r="K388" s="38"/>
      <c r="L388" s="39"/>
      <c r="M388" s="194"/>
      <c r="N388" s="195"/>
      <c r="O388" s="77"/>
      <c r="P388" s="77"/>
      <c r="Q388" s="77"/>
      <c r="R388" s="77"/>
      <c r="S388" s="77"/>
      <c r="T388" s="7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T388" s="19" t="s">
        <v>237</v>
      </c>
      <c r="AU388" s="19" t="s">
        <v>89</v>
      </c>
    </row>
    <row r="389" s="2" customFormat="1">
      <c r="A389" s="38"/>
      <c r="B389" s="39"/>
      <c r="C389" s="38"/>
      <c r="D389" s="199" t="s">
        <v>397</v>
      </c>
      <c r="E389" s="38"/>
      <c r="F389" s="200" t="s">
        <v>935</v>
      </c>
      <c r="G389" s="38"/>
      <c r="H389" s="38"/>
      <c r="I389" s="193"/>
      <c r="J389" s="38"/>
      <c r="K389" s="38"/>
      <c r="L389" s="39"/>
      <c r="M389" s="194"/>
      <c r="N389" s="195"/>
      <c r="O389" s="77"/>
      <c r="P389" s="77"/>
      <c r="Q389" s="77"/>
      <c r="R389" s="77"/>
      <c r="S389" s="77"/>
      <c r="T389" s="7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19" t="s">
        <v>397</v>
      </c>
      <c r="AU389" s="19" t="s">
        <v>89</v>
      </c>
    </row>
    <row r="390" s="13" customFormat="1">
      <c r="A390" s="13"/>
      <c r="B390" s="205"/>
      <c r="C390" s="13"/>
      <c r="D390" s="191" t="s">
        <v>519</v>
      </c>
      <c r="E390" s="206" t="s">
        <v>1</v>
      </c>
      <c r="F390" s="207" t="s">
        <v>1521</v>
      </c>
      <c r="G390" s="13"/>
      <c r="H390" s="208">
        <v>229.25</v>
      </c>
      <c r="I390" s="209"/>
      <c r="J390" s="13"/>
      <c r="K390" s="13"/>
      <c r="L390" s="205"/>
      <c r="M390" s="210"/>
      <c r="N390" s="211"/>
      <c r="O390" s="211"/>
      <c r="P390" s="211"/>
      <c r="Q390" s="211"/>
      <c r="R390" s="211"/>
      <c r="S390" s="211"/>
      <c r="T390" s="21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06" t="s">
        <v>519</v>
      </c>
      <c r="AU390" s="206" t="s">
        <v>89</v>
      </c>
      <c r="AV390" s="13" t="s">
        <v>89</v>
      </c>
      <c r="AW390" s="13" t="s">
        <v>35</v>
      </c>
      <c r="AX390" s="13" t="s">
        <v>87</v>
      </c>
      <c r="AY390" s="206" t="s">
        <v>230</v>
      </c>
    </row>
    <row r="391" s="2" customFormat="1" ht="16.5" customHeight="1">
      <c r="A391" s="38"/>
      <c r="B391" s="177"/>
      <c r="C391" s="178" t="s">
        <v>471</v>
      </c>
      <c r="D391" s="178" t="s">
        <v>231</v>
      </c>
      <c r="E391" s="179" t="s">
        <v>938</v>
      </c>
      <c r="F391" s="180" t="s">
        <v>939</v>
      </c>
      <c r="G391" s="181" t="s">
        <v>514</v>
      </c>
      <c r="H391" s="182">
        <v>233.5</v>
      </c>
      <c r="I391" s="183"/>
      <c r="J391" s="184">
        <f>ROUND(I391*H391,2)</f>
        <v>0</v>
      </c>
      <c r="K391" s="180" t="s">
        <v>515</v>
      </c>
      <c r="L391" s="39"/>
      <c r="M391" s="185" t="s">
        <v>1</v>
      </c>
      <c r="N391" s="186" t="s">
        <v>44</v>
      </c>
      <c r="O391" s="77"/>
      <c r="P391" s="187">
        <f>O391*H391</f>
        <v>0</v>
      </c>
      <c r="Q391" s="187">
        <v>0</v>
      </c>
      <c r="R391" s="187">
        <f>Q391*H391</f>
        <v>0</v>
      </c>
      <c r="S391" s="187">
        <v>0</v>
      </c>
      <c r="T391" s="188">
        <f>S391*H391</f>
        <v>0</v>
      </c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R391" s="189" t="s">
        <v>235</v>
      </c>
      <c r="AT391" s="189" t="s">
        <v>231</v>
      </c>
      <c r="AU391" s="189" t="s">
        <v>89</v>
      </c>
      <c r="AY391" s="19" t="s">
        <v>230</v>
      </c>
      <c r="BE391" s="190">
        <f>IF(N391="základní",J391,0)</f>
        <v>0</v>
      </c>
      <c r="BF391" s="190">
        <f>IF(N391="snížená",J391,0)</f>
        <v>0</v>
      </c>
      <c r="BG391" s="190">
        <f>IF(N391="zákl. přenesená",J391,0)</f>
        <v>0</v>
      </c>
      <c r="BH391" s="190">
        <f>IF(N391="sníž. přenesená",J391,0)</f>
        <v>0</v>
      </c>
      <c r="BI391" s="190">
        <f>IF(N391="nulová",J391,0)</f>
        <v>0</v>
      </c>
      <c r="BJ391" s="19" t="s">
        <v>87</v>
      </c>
      <c r="BK391" s="190">
        <f>ROUND(I391*H391,2)</f>
        <v>0</v>
      </c>
      <c r="BL391" s="19" t="s">
        <v>235</v>
      </c>
      <c r="BM391" s="189" t="s">
        <v>1525</v>
      </c>
    </row>
    <row r="392" s="2" customFormat="1">
      <c r="A392" s="38"/>
      <c r="B392" s="39"/>
      <c r="C392" s="38"/>
      <c r="D392" s="191" t="s">
        <v>237</v>
      </c>
      <c r="E392" s="38"/>
      <c r="F392" s="192" t="s">
        <v>941</v>
      </c>
      <c r="G392" s="38"/>
      <c r="H392" s="38"/>
      <c r="I392" s="193"/>
      <c r="J392" s="38"/>
      <c r="K392" s="38"/>
      <c r="L392" s="39"/>
      <c r="M392" s="194"/>
      <c r="N392" s="195"/>
      <c r="O392" s="77"/>
      <c r="P392" s="77"/>
      <c r="Q392" s="77"/>
      <c r="R392" s="77"/>
      <c r="S392" s="77"/>
      <c r="T392" s="7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T392" s="19" t="s">
        <v>237</v>
      </c>
      <c r="AU392" s="19" t="s">
        <v>89</v>
      </c>
    </row>
    <row r="393" s="2" customFormat="1">
      <c r="A393" s="38"/>
      <c r="B393" s="39"/>
      <c r="C393" s="38"/>
      <c r="D393" s="199" t="s">
        <v>397</v>
      </c>
      <c r="E393" s="38"/>
      <c r="F393" s="200" t="s">
        <v>942</v>
      </c>
      <c r="G393" s="38"/>
      <c r="H393" s="38"/>
      <c r="I393" s="193"/>
      <c r="J393" s="38"/>
      <c r="K393" s="38"/>
      <c r="L393" s="39"/>
      <c r="M393" s="194"/>
      <c r="N393" s="195"/>
      <c r="O393" s="77"/>
      <c r="P393" s="77"/>
      <c r="Q393" s="77"/>
      <c r="R393" s="77"/>
      <c r="S393" s="77"/>
      <c r="T393" s="7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T393" s="19" t="s">
        <v>397</v>
      </c>
      <c r="AU393" s="19" t="s">
        <v>89</v>
      </c>
    </row>
    <row r="394" s="13" customFormat="1">
      <c r="A394" s="13"/>
      <c r="B394" s="205"/>
      <c r="C394" s="13"/>
      <c r="D394" s="191" t="s">
        <v>519</v>
      </c>
      <c r="E394" s="206" t="s">
        <v>1</v>
      </c>
      <c r="F394" s="207" t="s">
        <v>1518</v>
      </c>
      <c r="G394" s="13"/>
      <c r="H394" s="208">
        <v>225</v>
      </c>
      <c r="I394" s="209"/>
      <c r="J394" s="13"/>
      <c r="K394" s="13"/>
      <c r="L394" s="205"/>
      <c r="M394" s="210"/>
      <c r="N394" s="211"/>
      <c r="O394" s="211"/>
      <c r="P394" s="211"/>
      <c r="Q394" s="211"/>
      <c r="R394" s="211"/>
      <c r="S394" s="211"/>
      <c r="T394" s="21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06" t="s">
        <v>519</v>
      </c>
      <c r="AU394" s="206" t="s">
        <v>89</v>
      </c>
      <c r="AV394" s="13" t="s">
        <v>89</v>
      </c>
      <c r="AW394" s="13" t="s">
        <v>35</v>
      </c>
      <c r="AX394" s="13" t="s">
        <v>79</v>
      </c>
      <c r="AY394" s="206" t="s">
        <v>230</v>
      </c>
    </row>
    <row r="395" s="13" customFormat="1">
      <c r="A395" s="13"/>
      <c r="B395" s="205"/>
      <c r="C395" s="13"/>
      <c r="D395" s="191" t="s">
        <v>519</v>
      </c>
      <c r="E395" s="206" t="s">
        <v>1</v>
      </c>
      <c r="F395" s="207" t="s">
        <v>1526</v>
      </c>
      <c r="G395" s="13"/>
      <c r="H395" s="208">
        <v>8.5</v>
      </c>
      <c r="I395" s="209"/>
      <c r="J395" s="13"/>
      <c r="K395" s="13"/>
      <c r="L395" s="205"/>
      <c r="M395" s="210"/>
      <c r="N395" s="211"/>
      <c r="O395" s="211"/>
      <c r="P395" s="211"/>
      <c r="Q395" s="211"/>
      <c r="R395" s="211"/>
      <c r="S395" s="211"/>
      <c r="T395" s="21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06" t="s">
        <v>519</v>
      </c>
      <c r="AU395" s="206" t="s">
        <v>89</v>
      </c>
      <c r="AV395" s="13" t="s">
        <v>89</v>
      </c>
      <c r="AW395" s="13" t="s">
        <v>35</v>
      </c>
      <c r="AX395" s="13" t="s">
        <v>79</v>
      </c>
      <c r="AY395" s="206" t="s">
        <v>230</v>
      </c>
    </row>
    <row r="396" s="14" customFormat="1">
      <c r="A396" s="14"/>
      <c r="B396" s="213"/>
      <c r="C396" s="14"/>
      <c r="D396" s="191" t="s">
        <v>519</v>
      </c>
      <c r="E396" s="214" t="s">
        <v>1</v>
      </c>
      <c r="F396" s="215" t="s">
        <v>534</v>
      </c>
      <c r="G396" s="14"/>
      <c r="H396" s="216">
        <v>233.5</v>
      </c>
      <c r="I396" s="217"/>
      <c r="J396" s="14"/>
      <c r="K396" s="14"/>
      <c r="L396" s="213"/>
      <c r="M396" s="218"/>
      <c r="N396" s="219"/>
      <c r="O396" s="219"/>
      <c r="P396" s="219"/>
      <c r="Q396" s="219"/>
      <c r="R396" s="219"/>
      <c r="S396" s="219"/>
      <c r="T396" s="220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14" t="s">
        <v>519</v>
      </c>
      <c r="AU396" s="214" t="s">
        <v>89</v>
      </c>
      <c r="AV396" s="14" t="s">
        <v>235</v>
      </c>
      <c r="AW396" s="14" t="s">
        <v>35</v>
      </c>
      <c r="AX396" s="14" t="s">
        <v>87</v>
      </c>
      <c r="AY396" s="214" t="s">
        <v>230</v>
      </c>
    </row>
    <row r="397" s="2" customFormat="1" ht="16.5" customHeight="1">
      <c r="A397" s="38"/>
      <c r="B397" s="177"/>
      <c r="C397" s="178" t="s">
        <v>477</v>
      </c>
      <c r="D397" s="178" t="s">
        <v>231</v>
      </c>
      <c r="E397" s="179" t="s">
        <v>978</v>
      </c>
      <c r="F397" s="180" t="s">
        <v>979</v>
      </c>
      <c r="G397" s="181" t="s">
        <v>514</v>
      </c>
      <c r="H397" s="182">
        <v>24.399999999999999</v>
      </c>
      <c r="I397" s="183"/>
      <c r="J397" s="184">
        <f>ROUND(I397*H397,2)</f>
        <v>0</v>
      </c>
      <c r="K397" s="180" t="s">
        <v>515</v>
      </c>
      <c r="L397" s="39"/>
      <c r="M397" s="185" t="s">
        <v>1</v>
      </c>
      <c r="N397" s="186" t="s">
        <v>44</v>
      </c>
      <c r="O397" s="77"/>
      <c r="P397" s="187">
        <f>O397*H397</f>
        <v>0</v>
      </c>
      <c r="Q397" s="187">
        <v>0.11162</v>
      </c>
      <c r="R397" s="187">
        <f>Q397*H397</f>
        <v>2.7235279999999999</v>
      </c>
      <c r="S397" s="187">
        <v>0</v>
      </c>
      <c r="T397" s="188">
        <f>S397*H397</f>
        <v>0</v>
      </c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R397" s="189" t="s">
        <v>235</v>
      </c>
      <c r="AT397" s="189" t="s">
        <v>231</v>
      </c>
      <c r="AU397" s="189" t="s">
        <v>89</v>
      </c>
      <c r="AY397" s="19" t="s">
        <v>230</v>
      </c>
      <c r="BE397" s="190">
        <f>IF(N397="základní",J397,0)</f>
        <v>0</v>
      </c>
      <c r="BF397" s="190">
        <f>IF(N397="snížená",J397,0)</f>
        <v>0</v>
      </c>
      <c r="BG397" s="190">
        <f>IF(N397="zákl. přenesená",J397,0)</f>
        <v>0</v>
      </c>
      <c r="BH397" s="190">
        <f>IF(N397="sníž. přenesená",J397,0)</f>
        <v>0</v>
      </c>
      <c r="BI397" s="190">
        <f>IF(N397="nulová",J397,0)</f>
        <v>0</v>
      </c>
      <c r="BJ397" s="19" t="s">
        <v>87</v>
      </c>
      <c r="BK397" s="190">
        <f>ROUND(I397*H397,2)</f>
        <v>0</v>
      </c>
      <c r="BL397" s="19" t="s">
        <v>235</v>
      </c>
      <c r="BM397" s="189" t="s">
        <v>1527</v>
      </c>
    </row>
    <row r="398" s="2" customFormat="1">
      <c r="A398" s="38"/>
      <c r="B398" s="39"/>
      <c r="C398" s="38"/>
      <c r="D398" s="191" t="s">
        <v>237</v>
      </c>
      <c r="E398" s="38"/>
      <c r="F398" s="192" t="s">
        <v>981</v>
      </c>
      <c r="G398" s="38"/>
      <c r="H398" s="38"/>
      <c r="I398" s="193"/>
      <c r="J398" s="38"/>
      <c r="K398" s="38"/>
      <c r="L398" s="39"/>
      <c r="M398" s="194"/>
      <c r="N398" s="195"/>
      <c r="O398" s="77"/>
      <c r="P398" s="77"/>
      <c r="Q398" s="77"/>
      <c r="R398" s="77"/>
      <c r="S398" s="77"/>
      <c r="T398" s="7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T398" s="19" t="s">
        <v>237</v>
      </c>
      <c r="AU398" s="19" t="s">
        <v>89</v>
      </c>
    </row>
    <row r="399" s="2" customFormat="1">
      <c r="A399" s="38"/>
      <c r="B399" s="39"/>
      <c r="C399" s="38"/>
      <c r="D399" s="199" t="s">
        <v>397</v>
      </c>
      <c r="E399" s="38"/>
      <c r="F399" s="200" t="s">
        <v>982</v>
      </c>
      <c r="G399" s="38"/>
      <c r="H399" s="38"/>
      <c r="I399" s="193"/>
      <c r="J399" s="38"/>
      <c r="K399" s="38"/>
      <c r="L399" s="39"/>
      <c r="M399" s="194"/>
      <c r="N399" s="195"/>
      <c r="O399" s="77"/>
      <c r="P399" s="77"/>
      <c r="Q399" s="77"/>
      <c r="R399" s="77"/>
      <c r="S399" s="77"/>
      <c r="T399" s="7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T399" s="19" t="s">
        <v>397</v>
      </c>
      <c r="AU399" s="19" t="s">
        <v>89</v>
      </c>
    </row>
    <row r="400" s="13" customFormat="1">
      <c r="A400" s="13"/>
      <c r="B400" s="205"/>
      <c r="C400" s="13"/>
      <c r="D400" s="191" t="s">
        <v>519</v>
      </c>
      <c r="E400" s="206" t="s">
        <v>1</v>
      </c>
      <c r="F400" s="207" t="s">
        <v>1528</v>
      </c>
      <c r="G400" s="13"/>
      <c r="H400" s="208">
        <v>5.5</v>
      </c>
      <c r="I400" s="209"/>
      <c r="J400" s="13"/>
      <c r="K400" s="13"/>
      <c r="L400" s="205"/>
      <c r="M400" s="210"/>
      <c r="N400" s="211"/>
      <c r="O400" s="211"/>
      <c r="P400" s="211"/>
      <c r="Q400" s="211"/>
      <c r="R400" s="211"/>
      <c r="S400" s="211"/>
      <c r="T400" s="212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06" t="s">
        <v>519</v>
      </c>
      <c r="AU400" s="206" t="s">
        <v>89</v>
      </c>
      <c r="AV400" s="13" t="s">
        <v>89</v>
      </c>
      <c r="AW400" s="13" t="s">
        <v>35</v>
      </c>
      <c r="AX400" s="13" t="s">
        <v>79</v>
      </c>
      <c r="AY400" s="206" t="s">
        <v>230</v>
      </c>
    </row>
    <row r="401" s="13" customFormat="1">
      <c r="A401" s="13"/>
      <c r="B401" s="205"/>
      <c r="C401" s="13"/>
      <c r="D401" s="191" t="s">
        <v>519</v>
      </c>
      <c r="E401" s="206" t="s">
        <v>1</v>
      </c>
      <c r="F401" s="207" t="s">
        <v>1529</v>
      </c>
      <c r="G401" s="13"/>
      <c r="H401" s="208">
        <v>18.899999999999999</v>
      </c>
      <c r="I401" s="209"/>
      <c r="J401" s="13"/>
      <c r="K401" s="13"/>
      <c r="L401" s="205"/>
      <c r="M401" s="210"/>
      <c r="N401" s="211"/>
      <c r="O401" s="211"/>
      <c r="P401" s="211"/>
      <c r="Q401" s="211"/>
      <c r="R401" s="211"/>
      <c r="S401" s="211"/>
      <c r="T401" s="21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06" t="s">
        <v>519</v>
      </c>
      <c r="AU401" s="206" t="s">
        <v>89</v>
      </c>
      <c r="AV401" s="13" t="s">
        <v>89</v>
      </c>
      <c r="AW401" s="13" t="s">
        <v>35</v>
      </c>
      <c r="AX401" s="13" t="s">
        <v>79</v>
      </c>
      <c r="AY401" s="206" t="s">
        <v>230</v>
      </c>
    </row>
    <row r="402" s="14" customFormat="1">
      <c r="A402" s="14"/>
      <c r="B402" s="213"/>
      <c r="C402" s="14"/>
      <c r="D402" s="191" t="s">
        <v>519</v>
      </c>
      <c r="E402" s="214" t="s">
        <v>1</v>
      </c>
      <c r="F402" s="215" t="s">
        <v>534</v>
      </c>
      <c r="G402" s="14"/>
      <c r="H402" s="216">
        <v>24.399999999999999</v>
      </c>
      <c r="I402" s="217"/>
      <c r="J402" s="14"/>
      <c r="K402" s="14"/>
      <c r="L402" s="213"/>
      <c r="M402" s="218"/>
      <c r="N402" s="219"/>
      <c r="O402" s="219"/>
      <c r="P402" s="219"/>
      <c r="Q402" s="219"/>
      <c r="R402" s="219"/>
      <c r="S402" s="219"/>
      <c r="T402" s="22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14" t="s">
        <v>519</v>
      </c>
      <c r="AU402" s="214" t="s">
        <v>89</v>
      </c>
      <c r="AV402" s="14" t="s">
        <v>235</v>
      </c>
      <c r="AW402" s="14" t="s">
        <v>35</v>
      </c>
      <c r="AX402" s="14" t="s">
        <v>87</v>
      </c>
      <c r="AY402" s="214" t="s">
        <v>230</v>
      </c>
    </row>
    <row r="403" s="2" customFormat="1" ht="16.5" customHeight="1">
      <c r="A403" s="38"/>
      <c r="B403" s="177"/>
      <c r="C403" s="236" t="s">
        <v>483</v>
      </c>
      <c r="D403" s="236" t="s">
        <v>745</v>
      </c>
      <c r="E403" s="237" t="s">
        <v>985</v>
      </c>
      <c r="F403" s="238" t="s">
        <v>986</v>
      </c>
      <c r="G403" s="239" t="s">
        <v>514</v>
      </c>
      <c r="H403" s="240">
        <v>35.999000000000002</v>
      </c>
      <c r="I403" s="241"/>
      <c r="J403" s="242">
        <f>ROUND(I403*H403,2)</f>
        <v>0</v>
      </c>
      <c r="K403" s="238" t="s">
        <v>515</v>
      </c>
      <c r="L403" s="243"/>
      <c r="M403" s="244" t="s">
        <v>1</v>
      </c>
      <c r="N403" s="245" t="s">
        <v>44</v>
      </c>
      <c r="O403" s="77"/>
      <c r="P403" s="187">
        <f>O403*H403</f>
        <v>0</v>
      </c>
      <c r="Q403" s="187">
        <v>0.17599999999999999</v>
      </c>
      <c r="R403" s="187">
        <f>Q403*H403</f>
        <v>6.3358239999999997</v>
      </c>
      <c r="S403" s="187">
        <v>0</v>
      </c>
      <c r="T403" s="188">
        <f>S403*H403</f>
        <v>0</v>
      </c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R403" s="189" t="s">
        <v>260</v>
      </c>
      <c r="AT403" s="189" t="s">
        <v>745</v>
      </c>
      <c r="AU403" s="189" t="s">
        <v>89</v>
      </c>
      <c r="AY403" s="19" t="s">
        <v>230</v>
      </c>
      <c r="BE403" s="190">
        <f>IF(N403="základní",J403,0)</f>
        <v>0</v>
      </c>
      <c r="BF403" s="190">
        <f>IF(N403="snížená",J403,0)</f>
        <v>0</v>
      </c>
      <c r="BG403" s="190">
        <f>IF(N403="zákl. přenesená",J403,0)</f>
        <v>0</v>
      </c>
      <c r="BH403" s="190">
        <f>IF(N403="sníž. přenesená",J403,0)</f>
        <v>0</v>
      </c>
      <c r="BI403" s="190">
        <f>IF(N403="nulová",J403,0)</f>
        <v>0</v>
      </c>
      <c r="BJ403" s="19" t="s">
        <v>87</v>
      </c>
      <c r="BK403" s="190">
        <f>ROUND(I403*H403,2)</f>
        <v>0</v>
      </c>
      <c r="BL403" s="19" t="s">
        <v>235</v>
      </c>
      <c r="BM403" s="189" t="s">
        <v>1530</v>
      </c>
    </row>
    <row r="404" s="2" customFormat="1">
      <c r="A404" s="38"/>
      <c r="B404" s="39"/>
      <c r="C404" s="38"/>
      <c r="D404" s="191" t="s">
        <v>237</v>
      </c>
      <c r="E404" s="38"/>
      <c r="F404" s="192" t="s">
        <v>986</v>
      </c>
      <c r="G404" s="38"/>
      <c r="H404" s="38"/>
      <c r="I404" s="193"/>
      <c r="J404" s="38"/>
      <c r="K404" s="38"/>
      <c r="L404" s="39"/>
      <c r="M404" s="194"/>
      <c r="N404" s="195"/>
      <c r="O404" s="77"/>
      <c r="P404" s="77"/>
      <c r="Q404" s="77"/>
      <c r="R404" s="77"/>
      <c r="S404" s="77"/>
      <c r="T404" s="7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T404" s="19" t="s">
        <v>237</v>
      </c>
      <c r="AU404" s="19" t="s">
        <v>89</v>
      </c>
    </row>
    <row r="405" s="2" customFormat="1">
      <c r="A405" s="38"/>
      <c r="B405" s="39"/>
      <c r="C405" s="38"/>
      <c r="D405" s="191" t="s">
        <v>279</v>
      </c>
      <c r="E405" s="38"/>
      <c r="F405" s="196" t="s">
        <v>974</v>
      </c>
      <c r="G405" s="38"/>
      <c r="H405" s="38"/>
      <c r="I405" s="193"/>
      <c r="J405" s="38"/>
      <c r="K405" s="38"/>
      <c r="L405" s="39"/>
      <c r="M405" s="194"/>
      <c r="N405" s="195"/>
      <c r="O405" s="77"/>
      <c r="P405" s="77"/>
      <c r="Q405" s="77"/>
      <c r="R405" s="77"/>
      <c r="S405" s="77"/>
      <c r="T405" s="7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T405" s="19" t="s">
        <v>279</v>
      </c>
      <c r="AU405" s="19" t="s">
        <v>89</v>
      </c>
    </row>
    <row r="406" s="13" customFormat="1">
      <c r="A406" s="13"/>
      <c r="B406" s="205"/>
      <c r="C406" s="13"/>
      <c r="D406" s="191" t="s">
        <v>519</v>
      </c>
      <c r="E406" s="206" t="s">
        <v>1</v>
      </c>
      <c r="F406" s="207" t="s">
        <v>1531</v>
      </c>
      <c r="G406" s="13"/>
      <c r="H406" s="208">
        <v>5.5</v>
      </c>
      <c r="I406" s="209"/>
      <c r="J406" s="13"/>
      <c r="K406" s="13"/>
      <c r="L406" s="205"/>
      <c r="M406" s="210"/>
      <c r="N406" s="211"/>
      <c r="O406" s="211"/>
      <c r="P406" s="211"/>
      <c r="Q406" s="211"/>
      <c r="R406" s="211"/>
      <c r="S406" s="211"/>
      <c r="T406" s="21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06" t="s">
        <v>519</v>
      </c>
      <c r="AU406" s="206" t="s">
        <v>89</v>
      </c>
      <c r="AV406" s="13" t="s">
        <v>89</v>
      </c>
      <c r="AW406" s="13" t="s">
        <v>35</v>
      </c>
      <c r="AX406" s="13" t="s">
        <v>79</v>
      </c>
      <c r="AY406" s="206" t="s">
        <v>230</v>
      </c>
    </row>
    <row r="407" s="13" customFormat="1">
      <c r="A407" s="13"/>
      <c r="B407" s="205"/>
      <c r="C407" s="13"/>
      <c r="D407" s="191" t="s">
        <v>519</v>
      </c>
      <c r="E407" s="206" t="s">
        <v>1</v>
      </c>
      <c r="F407" s="207" t="s">
        <v>1529</v>
      </c>
      <c r="G407" s="13"/>
      <c r="H407" s="208">
        <v>18.899999999999999</v>
      </c>
      <c r="I407" s="209"/>
      <c r="J407" s="13"/>
      <c r="K407" s="13"/>
      <c r="L407" s="205"/>
      <c r="M407" s="210"/>
      <c r="N407" s="211"/>
      <c r="O407" s="211"/>
      <c r="P407" s="211"/>
      <c r="Q407" s="211"/>
      <c r="R407" s="211"/>
      <c r="S407" s="211"/>
      <c r="T407" s="21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06" t="s">
        <v>519</v>
      </c>
      <c r="AU407" s="206" t="s">
        <v>89</v>
      </c>
      <c r="AV407" s="13" t="s">
        <v>89</v>
      </c>
      <c r="AW407" s="13" t="s">
        <v>35</v>
      </c>
      <c r="AX407" s="13" t="s">
        <v>79</v>
      </c>
      <c r="AY407" s="206" t="s">
        <v>230</v>
      </c>
    </row>
    <row r="408" s="13" customFormat="1">
      <c r="A408" s="13"/>
      <c r="B408" s="205"/>
      <c r="C408" s="13"/>
      <c r="D408" s="191" t="s">
        <v>519</v>
      </c>
      <c r="E408" s="206" t="s">
        <v>1</v>
      </c>
      <c r="F408" s="207" t="s">
        <v>1532</v>
      </c>
      <c r="G408" s="13"/>
      <c r="H408" s="208">
        <v>10.550000000000001</v>
      </c>
      <c r="I408" s="209"/>
      <c r="J408" s="13"/>
      <c r="K408" s="13"/>
      <c r="L408" s="205"/>
      <c r="M408" s="210"/>
      <c r="N408" s="211"/>
      <c r="O408" s="211"/>
      <c r="P408" s="211"/>
      <c r="Q408" s="211"/>
      <c r="R408" s="211"/>
      <c r="S408" s="211"/>
      <c r="T408" s="21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06" t="s">
        <v>519</v>
      </c>
      <c r="AU408" s="206" t="s">
        <v>89</v>
      </c>
      <c r="AV408" s="13" t="s">
        <v>89</v>
      </c>
      <c r="AW408" s="13" t="s">
        <v>35</v>
      </c>
      <c r="AX408" s="13" t="s">
        <v>79</v>
      </c>
      <c r="AY408" s="206" t="s">
        <v>230</v>
      </c>
    </row>
    <row r="409" s="14" customFormat="1">
      <c r="A409" s="14"/>
      <c r="B409" s="213"/>
      <c r="C409" s="14"/>
      <c r="D409" s="191" t="s">
        <v>519</v>
      </c>
      <c r="E409" s="214" t="s">
        <v>1</v>
      </c>
      <c r="F409" s="215" t="s">
        <v>534</v>
      </c>
      <c r="G409" s="14"/>
      <c r="H409" s="216">
        <v>34.950000000000003</v>
      </c>
      <c r="I409" s="217"/>
      <c r="J409" s="14"/>
      <c r="K409" s="14"/>
      <c r="L409" s="213"/>
      <c r="M409" s="218"/>
      <c r="N409" s="219"/>
      <c r="O409" s="219"/>
      <c r="P409" s="219"/>
      <c r="Q409" s="219"/>
      <c r="R409" s="219"/>
      <c r="S409" s="219"/>
      <c r="T409" s="220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14" t="s">
        <v>519</v>
      </c>
      <c r="AU409" s="214" t="s">
        <v>89</v>
      </c>
      <c r="AV409" s="14" t="s">
        <v>235</v>
      </c>
      <c r="AW409" s="14" t="s">
        <v>35</v>
      </c>
      <c r="AX409" s="14" t="s">
        <v>87</v>
      </c>
      <c r="AY409" s="214" t="s">
        <v>230</v>
      </c>
    </row>
    <row r="410" s="13" customFormat="1">
      <c r="A410" s="13"/>
      <c r="B410" s="205"/>
      <c r="C410" s="13"/>
      <c r="D410" s="191" t="s">
        <v>519</v>
      </c>
      <c r="E410" s="13"/>
      <c r="F410" s="207" t="s">
        <v>1533</v>
      </c>
      <c r="G410" s="13"/>
      <c r="H410" s="208">
        <v>35.999000000000002</v>
      </c>
      <c r="I410" s="209"/>
      <c r="J410" s="13"/>
      <c r="K410" s="13"/>
      <c r="L410" s="205"/>
      <c r="M410" s="210"/>
      <c r="N410" s="211"/>
      <c r="O410" s="211"/>
      <c r="P410" s="211"/>
      <c r="Q410" s="211"/>
      <c r="R410" s="211"/>
      <c r="S410" s="211"/>
      <c r="T410" s="21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06" t="s">
        <v>519</v>
      </c>
      <c r="AU410" s="206" t="s">
        <v>89</v>
      </c>
      <c r="AV410" s="13" t="s">
        <v>89</v>
      </c>
      <c r="AW410" s="13" t="s">
        <v>3</v>
      </c>
      <c r="AX410" s="13" t="s">
        <v>87</v>
      </c>
      <c r="AY410" s="206" t="s">
        <v>230</v>
      </c>
    </row>
    <row r="411" s="2" customFormat="1" ht="21.75" customHeight="1">
      <c r="A411" s="38"/>
      <c r="B411" s="177"/>
      <c r="C411" s="178" t="s">
        <v>488</v>
      </c>
      <c r="D411" s="178" t="s">
        <v>231</v>
      </c>
      <c r="E411" s="179" t="s">
        <v>1018</v>
      </c>
      <c r="F411" s="180" t="s">
        <v>1019</v>
      </c>
      <c r="G411" s="181" t="s">
        <v>514</v>
      </c>
      <c r="H411" s="182">
        <v>11</v>
      </c>
      <c r="I411" s="183"/>
      <c r="J411" s="184">
        <f>ROUND(I411*H411,2)</f>
        <v>0</v>
      </c>
      <c r="K411" s="180" t="s">
        <v>515</v>
      </c>
      <c r="L411" s="39"/>
      <c r="M411" s="185" t="s">
        <v>1</v>
      </c>
      <c r="N411" s="186" t="s">
        <v>44</v>
      </c>
      <c r="O411" s="77"/>
      <c r="P411" s="187">
        <f>O411*H411</f>
        <v>0</v>
      </c>
      <c r="Q411" s="187">
        <v>0.098000000000000004</v>
      </c>
      <c r="R411" s="187">
        <f>Q411*H411</f>
        <v>1.0780000000000001</v>
      </c>
      <c r="S411" s="187">
        <v>0</v>
      </c>
      <c r="T411" s="188">
        <f>S411*H411</f>
        <v>0</v>
      </c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R411" s="189" t="s">
        <v>235</v>
      </c>
      <c r="AT411" s="189" t="s">
        <v>231</v>
      </c>
      <c r="AU411" s="189" t="s">
        <v>89</v>
      </c>
      <c r="AY411" s="19" t="s">
        <v>230</v>
      </c>
      <c r="BE411" s="190">
        <f>IF(N411="základní",J411,0)</f>
        <v>0</v>
      </c>
      <c r="BF411" s="190">
        <f>IF(N411="snížená",J411,0)</f>
        <v>0</v>
      </c>
      <c r="BG411" s="190">
        <f>IF(N411="zákl. přenesená",J411,0)</f>
        <v>0</v>
      </c>
      <c r="BH411" s="190">
        <f>IF(N411="sníž. přenesená",J411,0)</f>
        <v>0</v>
      </c>
      <c r="BI411" s="190">
        <f>IF(N411="nulová",J411,0)</f>
        <v>0</v>
      </c>
      <c r="BJ411" s="19" t="s">
        <v>87</v>
      </c>
      <c r="BK411" s="190">
        <f>ROUND(I411*H411,2)</f>
        <v>0</v>
      </c>
      <c r="BL411" s="19" t="s">
        <v>235</v>
      </c>
      <c r="BM411" s="189" t="s">
        <v>1534</v>
      </c>
    </row>
    <row r="412" s="2" customFormat="1">
      <c r="A412" s="38"/>
      <c r="B412" s="39"/>
      <c r="C412" s="38"/>
      <c r="D412" s="191" t="s">
        <v>237</v>
      </c>
      <c r="E412" s="38"/>
      <c r="F412" s="192" t="s">
        <v>1021</v>
      </c>
      <c r="G412" s="38"/>
      <c r="H412" s="38"/>
      <c r="I412" s="193"/>
      <c r="J412" s="38"/>
      <c r="K412" s="38"/>
      <c r="L412" s="39"/>
      <c r="M412" s="194"/>
      <c r="N412" s="195"/>
      <c r="O412" s="77"/>
      <c r="P412" s="77"/>
      <c r="Q412" s="77"/>
      <c r="R412" s="77"/>
      <c r="S412" s="77"/>
      <c r="T412" s="7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T412" s="19" t="s">
        <v>237</v>
      </c>
      <c r="AU412" s="19" t="s">
        <v>89</v>
      </c>
    </row>
    <row r="413" s="2" customFormat="1">
      <c r="A413" s="38"/>
      <c r="B413" s="39"/>
      <c r="C413" s="38"/>
      <c r="D413" s="199" t="s">
        <v>397</v>
      </c>
      <c r="E413" s="38"/>
      <c r="F413" s="200" t="s">
        <v>1022</v>
      </c>
      <c r="G413" s="38"/>
      <c r="H413" s="38"/>
      <c r="I413" s="193"/>
      <c r="J413" s="38"/>
      <c r="K413" s="38"/>
      <c r="L413" s="39"/>
      <c r="M413" s="194"/>
      <c r="N413" s="195"/>
      <c r="O413" s="77"/>
      <c r="P413" s="77"/>
      <c r="Q413" s="77"/>
      <c r="R413" s="77"/>
      <c r="S413" s="77"/>
      <c r="T413" s="7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T413" s="19" t="s">
        <v>397</v>
      </c>
      <c r="AU413" s="19" t="s">
        <v>89</v>
      </c>
    </row>
    <row r="414" s="13" customFormat="1">
      <c r="A414" s="13"/>
      <c r="B414" s="205"/>
      <c r="C414" s="13"/>
      <c r="D414" s="191" t="s">
        <v>519</v>
      </c>
      <c r="E414" s="206" t="s">
        <v>1</v>
      </c>
      <c r="F414" s="207" t="s">
        <v>1535</v>
      </c>
      <c r="G414" s="13"/>
      <c r="H414" s="208">
        <v>11</v>
      </c>
      <c r="I414" s="209"/>
      <c r="J414" s="13"/>
      <c r="K414" s="13"/>
      <c r="L414" s="205"/>
      <c r="M414" s="210"/>
      <c r="N414" s="211"/>
      <c r="O414" s="211"/>
      <c r="P414" s="211"/>
      <c r="Q414" s="211"/>
      <c r="R414" s="211"/>
      <c r="S414" s="211"/>
      <c r="T414" s="21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06" t="s">
        <v>519</v>
      </c>
      <c r="AU414" s="206" t="s">
        <v>89</v>
      </c>
      <c r="AV414" s="13" t="s">
        <v>89</v>
      </c>
      <c r="AW414" s="13" t="s">
        <v>35</v>
      </c>
      <c r="AX414" s="13" t="s">
        <v>87</v>
      </c>
      <c r="AY414" s="206" t="s">
        <v>230</v>
      </c>
    </row>
    <row r="415" s="2" customFormat="1" ht="16.5" customHeight="1">
      <c r="A415" s="38"/>
      <c r="B415" s="177"/>
      <c r="C415" s="236" t="s">
        <v>494</v>
      </c>
      <c r="D415" s="236" t="s">
        <v>745</v>
      </c>
      <c r="E415" s="237" t="s">
        <v>1026</v>
      </c>
      <c r="F415" s="238" t="s">
        <v>1027</v>
      </c>
      <c r="G415" s="239" t="s">
        <v>514</v>
      </c>
      <c r="H415" s="240">
        <v>11.33</v>
      </c>
      <c r="I415" s="241"/>
      <c r="J415" s="242">
        <f>ROUND(I415*H415,2)</f>
        <v>0</v>
      </c>
      <c r="K415" s="238" t="s">
        <v>515</v>
      </c>
      <c r="L415" s="243"/>
      <c r="M415" s="244" t="s">
        <v>1</v>
      </c>
      <c r="N415" s="245" t="s">
        <v>44</v>
      </c>
      <c r="O415" s="77"/>
      <c r="P415" s="187">
        <f>O415*H415</f>
        <v>0</v>
      </c>
      <c r="Q415" s="187">
        <v>0.14499999999999999</v>
      </c>
      <c r="R415" s="187">
        <f>Q415*H415</f>
        <v>1.6428499999999999</v>
      </c>
      <c r="S415" s="187">
        <v>0</v>
      </c>
      <c r="T415" s="188">
        <f>S415*H415</f>
        <v>0</v>
      </c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R415" s="189" t="s">
        <v>260</v>
      </c>
      <c r="AT415" s="189" t="s">
        <v>745</v>
      </c>
      <c r="AU415" s="189" t="s">
        <v>89</v>
      </c>
      <c r="AY415" s="19" t="s">
        <v>230</v>
      </c>
      <c r="BE415" s="190">
        <f>IF(N415="základní",J415,0)</f>
        <v>0</v>
      </c>
      <c r="BF415" s="190">
        <f>IF(N415="snížená",J415,0)</f>
        <v>0</v>
      </c>
      <c r="BG415" s="190">
        <f>IF(N415="zákl. přenesená",J415,0)</f>
        <v>0</v>
      </c>
      <c r="BH415" s="190">
        <f>IF(N415="sníž. přenesená",J415,0)</f>
        <v>0</v>
      </c>
      <c r="BI415" s="190">
        <f>IF(N415="nulová",J415,0)</f>
        <v>0</v>
      </c>
      <c r="BJ415" s="19" t="s">
        <v>87</v>
      </c>
      <c r="BK415" s="190">
        <f>ROUND(I415*H415,2)</f>
        <v>0</v>
      </c>
      <c r="BL415" s="19" t="s">
        <v>235</v>
      </c>
      <c r="BM415" s="189" t="s">
        <v>1536</v>
      </c>
    </row>
    <row r="416" s="2" customFormat="1">
      <c r="A416" s="38"/>
      <c r="B416" s="39"/>
      <c r="C416" s="38"/>
      <c r="D416" s="191" t="s">
        <v>237</v>
      </c>
      <c r="E416" s="38"/>
      <c r="F416" s="192" t="s">
        <v>1027</v>
      </c>
      <c r="G416" s="38"/>
      <c r="H416" s="38"/>
      <c r="I416" s="193"/>
      <c r="J416" s="38"/>
      <c r="K416" s="38"/>
      <c r="L416" s="39"/>
      <c r="M416" s="194"/>
      <c r="N416" s="195"/>
      <c r="O416" s="77"/>
      <c r="P416" s="77"/>
      <c r="Q416" s="77"/>
      <c r="R416" s="77"/>
      <c r="S416" s="77"/>
      <c r="T416" s="7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T416" s="19" t="s">
        <v>237</v>
      </c>
      <c r="AU416" s="19" t="s">
        <v>89</v>
      </c>
    </row>
    <row r="417" s="2" customFormat="1">
      <c r="A417" s="38"/>
      <c r="B417" s="39"/>
      <c r="C417" s="38"/>
      <c r="D417" s="191" t="s">
        <v>279</v>
      </c>
      <c r="E417" s="38"/>
      <c r="F417" s="196" t="s">
        <v>995</v>
      </c>
      <c r="G417" s="38"/>
      <c r="H417" s="38"/>
      <c r="I417" s="193"/>
      <c r="J417" s="38"/>
      <c r="K417" s="38"/>
      <c r="L417" s="39"/>
      <c r="M417" s="194"/>
      <c r="N417" s="195"/>
      <c r="O417" s="77"/>
      <c r="P417" s="77"/>
      <c r="Q417" s="77"/>
      <c r="R417" s="77"/>
      <c r="S417" s="77"/>
      <c r="T417" s="7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T417" s="19" t="s">
        <v>279</v>
      </c>
      <c r="AU417" s="19" t="s">
        <v>89</v>
      </c>
    </row>
    <row r="418" s="13" customFormat="1">
      <c r="A418" s="13"/>
      <c r="B418" s="205"/>
      <c r="C418" s="13"/>
      <c r="D418" s="191" t="s">
        <v>519</v>
      </c>
      <c r="E418" s="13"/>
      <c r="F418" s="207" t="s">
        <v>1537</v>
      </c>
      <c r="G418" s="13"/>
      <c r="H418" s="208">
        <v>11.33</v>
      </c>
      <c r="I418" s="209"/>
      <c r="J418" s="13"/>
      <c r="K418" s="13"/>
      <c r="L418" s="205"/>
      <c r="M418" s="210"/>
      <c r="N418" s="211"/>
      <c r="O418" s="211"/>
      <c r="P418" s="211"/>
      <c r="Q418" s="211"/>
      <c r="R418" s="211"/>
      <c r="S418" s="211"/>
      <c r="T418" s="21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06" t="s">
        <v>519</v>
      </c>
      <c r="AU418" s="206" t="s">
        <v>89</v>
      </c>
      <c r="AV418" s="13" t="s">
        <v>89</v>
      </c>
      <c r="AW418" s="13" t="s">
        <v>3</v>
      </c>
      <c r="AX418" s="13" t="s">
        <v>87</v>
      </c>
      <c r="AY418" s="206" t="s">
        <v>230</v>
      </c>
    </row>
    <row r="419" s="12" customFormat="1" ht="22.8" customHeight="1">
      <c r="A419" s="12"/>
      <c r="B419" s="166"/>
      <c r="C419" s="12"/>
      <c r="D419" s="167" t="s">
        <v>78</v>
      </c>
      <c r="E419" s="197" t="s">
        <v>252</v>
      </c>
      <c r="F419" s="197" t="s">
        <v>1030</v>
      </c>
      <c r="G419" s="12"/>
      <c r="H419" s="12"/>
      <c r="I419" s="169"/>
      <c r="J419" s="198">
        <f>BK419</f>
        <v>0</v>
      </c>
      <c r="K419" s="12"/>
      <c r="L419" s="166"/>
      <c r="M419" s="171"/>
      <c r="N419" s="172"/>
      <c r="O419" s="172"/>
      <c r="P419" s="173">
        <f>SUM(P420:P423)</f>
        <v>0</v>
      </c>
      <c r="Q419" s="172"/>
      <c r="R419" s="173">
        <f>SUM(R420:R423)</f>
        <v>0.77774476000000003</v>
      </c>
      <c r="S419" s="172"/>
      <c r="T419" s="174">
        <f>SUM(T420:T423)</f>
        <v>0</v>
      </c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R419" s="167" t="s">
        <v>87</v>
      </c>
      <c r="AT419" s="175" t="s">
        <v>78</v>
      </c>
      <c r="AU419" s="175" t="s">
        <v>87</v>
      </c>
      <c r="AY419" s="167" t="s">
        <v>230</v>
      </c>
      <c r="BK419" s="176">
        <f>SUM(BK420:BK423)</f>
        <v>0</v>
      </c>
    </row>
    <row r="420" s="2" customFormat="1" ht="21.75" customHeight="1">
      <c r="A420" s="38"/>
      <c r="B420" s="177"/>
      <c r="C420" s="178" t="s">
        <v>937</v>
      </c>
      <c r="D420" s="178" t="s">
        <v>231</v>
      </c>
      <c r="E420" s="179" t="s">
        <v>1032</v>
      </c>
      <c r="F420" s="180" t="s">
        <v>1033</v>
      </c>
      <c r="G420" s="181" t="s">
        <v>578</v>
      </c>
      <c r="H420" s="182">
        <v>0.33800000000000002</v>
      </c>
      <c r="I420" s="183"/>
      <c r="J420" s="184">
        <f>ROUND(I420*H420,2)</f>
        <v>0</v>
      </c>
      <c r="K420" s="180" t="s">
        <v>515</v>
      </c>
      <c r="L420" s="39"/>
      <c r="M420" s="185" t="s">
        <v>1</v>
      </c>
      <c r="N420" s="186" t="s">
        <v>44</v>
      </c>
      <c r="O420" s="77"/>
      <c r="P420" s="187">
        <f>O420*H420</f>
        <v>0</v>
      </c>
      <c r="Q420" s="187">
        <v>2.3010199999999998</v>
      </c>
      <c r="R420" s="187">
        <f>Q420*H420</f>
        <v>0.77774476000000003</v>
      </c>
      <c r="S420" s="187">
        <v>0</v>
      </c>
      <c r="T420" s="188">
        <f>S420*H420</f>
        <v>0</v>
      </c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R420" s="189" t="s">
        <v>235</v>
      </c>
      <c r="AT420" s="189" t="s">
        <v>231</v>
      </c>
      <c r="AU420" s="189" t="s">
        <v>89</v>
      </c>
      <c r="AY420" s="19" t="s">
        <v>230</v>
      </c>
      <c r="BE420" s="190">
        <f>IF(N420="základní",J420,0)</f>
        <v>0</v>
      </c>
      <c r="BF420" s="190">
        <f>IF(N420="snížená",J420,0)</f>
        <v>0</v>
      </c>
      <c r="BG420" s="190">
        <f>IF(N420="zákl. přenesená",J420,0)</f>
        <v>0</v>
      </c>
      <c r="BH420" s="190">
        <f>IF(N420="sníž. přenesená",J420,0)</f>
        <v>0</v>
      </c>
      <c r="BI420" s="190">
        <f>IF(N420="nulová",J420,0)</f>
        <v>0</v>
      </c>
      <c r="BJ420" s="19" t="s">
        <v>87</v>
      </c>
      <c r="BK420" s="190">
        <f>ROUND(I420*H420,2)</f>
        <v>0</v>
      </c>
      <c r="BL420" s="19" t="s">
        <v>235</v>
      </c>
      <c r="BM420" s="189" t="s">
        <v>1538</v>
      </c>
    </row>
    <row r="421" s="2" customFormat="1">
      <c r="A421" s="38"/>
      <c r="B421" s="39"/>
      <c r="C421" s="38"/>
      <c r="D421" s="191" t="s">
        <v>237</v>
      </c>
      <c r="E421" s="38"/>
      <c r="F421" s="192" t="s">
        <v>1035</v>
      </c>
      <c r="G421" s="38"/>
      <c r="H421" s="38"/>
      <c r="I421" s="193"/>
      <c r="J421" s="38"/>
      <c r="K421" s="38"/>
      <c r="L421" s="39"/>
      <c r="M421" s="194"/>
      <c r="N421" s="195"/>
      <c r="O421" s="77"/>
      <c r="P421" s="77"/>
      <c r="Q421" s="77"/>
      <c r="R421" s="77"/>
      <c r="S421" s="77"/>
      <c r="T421" s="7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T421" s="19" t="s">
        <v>237</v>
      </c>
      <c r="AU421" s="19" t="s">
        <v>89</v>
      </c>
    </row>
    <row r="422" s="2" customFormat="1">
      <c r="A422" s="38"/>
      <c r="B422" s="39"/>
      <c r="C422" s="38"/>
      <c r="D422" s="199" t="s">
        <v>397</v>
      </c>
      <c r="E422" s="38"/>
      <c r="F422" s="200" t="s">
        <v>1036</v>
      </c>
      <c r="G422" s="38"/>
      <c r="H422" s="38"/>
      <c r="I422" s="193"/>
      <c r="J422" s="38"/>
      <c r="K422" s="38"/>
      <c r="L422" s="39"/>
      <c r="M422" s="194"/>
      <c r="N422" s="195"/>
      <c r="O422" s="77"/>
      <c r="P422" s="77"/>
      <c r="Q422" s="77"/>
      <c r="R422" s="77"/>
      <c r="S422" s="77"/>
      <c r="T422" s="7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T422" s="19" t="s">
        <v>397</v>
      </c>
      <c r="AU422" s="19" t="s">
        <v>89</v>
      </c>
    </row>
    <row r="423" s="13" customFormat="1">
      <c r="A423" s="13"/>
      <c r="B423" s="205"/>
      <c r="C423" s="13"/>
      <c r="D423" s="191" t="s">
        <v>519</v>
      </c>
      <c r="E423" s="206" t="s">
        <v>1</v>
      </c>
      <c r="F423" s="207" t="s">
        <v>1539</v>
      </c>
      <c r="G423" s="13"/>
      <c r="H423" s="208">
        <v>0.33800000000000002</v>
      </c>
      <c r="I423" s="209"/>
      <c r="J423" s="13"/>
      <c r="K423" s="13"/>
      <c r="L423" s="205"/>
      <c r="M423" s="210"/>
      <c r="N423" s="211"/>
      <c r="O423" s="211"/>
      <c r="P423" s="211"/>
      <c r="Q423" s="211"/>
      <c r="R423" s="211"/>
      <c r="S423" s="211"/>
      <c r="T423" s="21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06" t="s">
        <v>519</v>
      </c>
      <c r="AU423" s="206" t="s">
        <v>89</v>
      </c>
      <c r="AV423" s="13" t="s">
        <v>89</v>
      </c>
      <c r="AW423" s="13" t="s">
        <v>35</v>
      </c>
      <c r="AX423" s="13" t="s">
        <v>87</v>
      </c>
      <c r="AY423" s="206" t="s">
        <v>230</v>
      </c>
    </row>
    <row r="424" s="12" customFormat="1" ht="22.8" customHeight="1">
      <c r="A424" s="12"/>
      <c r="B424" s="166"/>
      <c r="C424" s="12"/>
      <c r="D424" s="167" t="s">
        <v>78</v>
      </c>
      <c r="E424" s="197" t="s">
        <v>260</v>
      </c>
      <c r="F424" s="197" t="s">
        <v>1038</v>
      </c>
      <c r="G424" s="12"/>
      <c r="H424" s="12"/>
      <c r="I424" s="169"/>
      <c r="J424" s="198">
        <f>BK424</f>
        <v>0</v>
      </c>
      <c r="K424" s="12"/>
      <c r="L424" s="166"/>
      <c r="M424" s="171"/>
      <c r="N424" s="172"/>
      <c r="O424" s="172"/>
      <c r="P424" s="173">
        <f>SUM(P425:P481)</f>
        <v>0</v>
      </c>
      <c r="Q424" s="172"/>
      <c r="R424" s="173">
        <f>SUM(R425:R481)</f>
        <v>2.3534816000000003</v>
      </c>
      <c r="S424" s="172"/>
      <c r="T424" s="174">
        <f>SUM(T425:T481)</f>
        <v>0</v>
      </c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R424" s="167" t="s">
        <v>87</v>
      </c>
      <c r="AT424" s="175" t="s">
        <v>78</v>
      </c>
      <c r="AU424" s="175" t="s">
        <v>87</v>
      </c>
      <c r="AY424" s="167" t="s">
        <v>230</v>
      </c>
      <c r="BK424" s="176">
        <f>SUM(BK425:BK481)</f>
        <v>0</v>
      </c>
    </row>
    <row r="425" s="2" customFormat="1" ht="16.5" customHeight="1">
      <c r="A425" s="38"/>
      <c r="B425" s="177"/>
      <c r="C425" s="178" t="s">
        <v>944</v>
      </c>
      <c r="D425" s="178" t="s">
        <v>231</v>
      </c>
      <c r="E425" s="179" t="s">
        <v>1040</v>
      </c>
      <c r="F425" s="180" t="s">
        <v>1041</v>
      </c>
      <c r="G425" s="181" t="s">
        <v>543</v>
      </c>
      <c r="H425" s="182">
        <v>4.4000000000000004</v>
      </c>
      <c r="I425" s="183"/>
      <c r="J425" s="184">
        <f>ROUND(I425*H425,2)</f>
        <v>0</v>
      </c>
      <c r="K425" s="180" t="s">
        <v>515</v>
      </c>
      <c r="L425" s="39"/>
      <c r="M425" s="185" t="s">
        <v>1</v>
      </c>
      <c r="N425" s="186" t="s">
        <v>44</v>
      </c>
      <c r="O425" s="77"/>
      <c r="P425" s="187">
        <f>O425*H425</f>
        <v>0</v>
      </c>
      <c r="Q425" s="187">
        <v>1.0000000000000001E-05</v>
      </c>
      <c r="R425" s="187">
        <f>Q425*H425</f>
        <v>4.4000000000000006E-05</v>
      </c>
      <c r="S425" s="187">
        <v>0</v>
      </c>
      <c r="T425" s="188">
        <f>S425*H425</f>
        <v>0</v>
      </c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R425" s="189" t="s">
        <v>235</v>
      </c>
      <c r="AT425" s="189" t="s">
        <v>231</v>
      </c>
      <c r="AU425" s="189" t="s">
        <v>89</v>
      </c>
      <c r="AY425" s="19" t="s">
        <v>230</v>
      </c>
      <c r="BE425" s="190">
        <f>IF(N425="základní",J425,0)</f>
        <v>0</v>
      </c>
      <c r="BF425" s="190">
        <f>IF(N425="snížená",J425,0)</f>
        <v>0</v>
      </c>
      <c r="BG425" s="190">
        <f>IF(N425="zákl. přenesená",J425,0)</f>
        <v>0</v>
      </c>
      <c r="BH425" s="190">
        <f>IF(N425="sníž. přenesená",J425,0)</f>
        <v>0</v>
      </c>
      <c r="BI425" s="190">
        <f>IF(N425="nulová",J425,0)</f>
        <v>0</v>
      </c>
      <c r="BJ425" s="19" t="s">
        <v>87</v>
      </c>
      <c r="BK425" s="190">
        <f>ROUND(I425*H425,2)</f>
        <v>0</v>
      </c>
      <c r="BL425" s="19" t="s">
        <v>235</v>
      </c>
      <c r="BM425" s="189" t="s">
        <v>1540</v>
      </c>
    </row>
    <row r="426" s="2" customFormat="1">
      <c r="A426" s="38"/>
      <c r="B426" s="39"/>
      <c r="C426" s="38"/>
      <c r="D426" s="191" t="s">
        <v>237</v>
      </c>
      <c r="E426" s="38"/>
      <c r="F426" s="192" t="s">
        <v>1043</v>
      </c>
      <c r="G426" s="38"/>
      <c r="H426" s="38"/>
      <c r="I426" s="193"/>
      <c r="J426" s="38"/>
      <c r="K426" s="38"/>
      <c r="L426" s="39"/>
      <c r="M426" s="194"/>
      <c r="N426" s="195"/>
      <c r="O426" s="77"/>
      <c r="P426" s="77"/>
      <c r="Q426" s="77"/>
      <c r="R426" s="77"/>
      <c r="S426" s="77"/>
      <c r="T426" s="7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T426" s="19" t="s">
        <v>237</v>
      </c>
      <c r="AU426" s="19" t="s">
        <v>89</v>
      </c>
    </row>
    <row r="427" s="2" customFormat="1">
      <c r="A427" s="38"/>
      <c r="B427" s="39"/>
      <c r="C427" s="38"/>
      <c r="D427" s="199" t="s">
        <v>397</v>
      </c>
      <c r="E427" s="38"/>
      <c r="F427" s="200" t="s">
        <v>1044</v>
      </c>
      <c r="G427" s="38"/>
      <c r="H427" s="38"/>
      <c r="I427" s="193"/>
      <c r="J427" s="38"/>
      <c r="K427" s="38"/>
      <c r="L427" s="39"/>
      <c r="M427" s="194"/>
      <c r="N427" s="195"/>
      <c r="O427" s="77"/>
      <c r="P427" s="77"/>
      <c r="Q427" s="77"/>
      <c r="R427" s="77"/>
      <c r="S427" s="77"/>
      <c r="T427" s="7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T427" s="19" t="s">
        <v>397</v>
      </c>
      <c r="AU427" s="19" t="s">
        <v>89</v>
      </c>
    </row>
    <row r="428" s="13" customFormat="1">
      <c r="A428" s="13"/>
      <c r="B428" s="205"/>
      <c r="C428" s="13"/>
      <c r="D428" s="191" t="s">
        <v>519</v>
      </c>
      <c r="E428" s="206" t="s">
        <v>1</v>
      </c>
      <c r="F428" s="207" t="s">
        <v>1541</v>
      </c>
      <c r="G428" s="13"/>
      <c r="H428" s="208">
        <v>4.4000000000000004</v>
      </c>
      <c r="I428" s="209"/>
      <c r="J428" s="13"/>
      <c r="K428" s="13"/>
      <c r="L428" s="205"/>
      <c r="M428" s="210"/>
      <c r="N428" s="211"/>
      <c r="O428" s="211"/>
      <c r="P428" s="211"/>
      <c r="Q428" s="211"/>
      <c r="R428" s="211"/>
      <c r="S428" s="211"/>
      <c r="T428" s="21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06" t="s">
        <v>519</v>
      </c>
      <c r="AU428" s="206" t="s">
        <v>89</v>
      </c>
      <c r="AV428" s="13" t="s">
        <v>89</v>
      </c>
      <c r="AW428" s="13" t="s">
        <v>35</v>
      </c>
      <c r="AX428" s="13" t="s">
        <v>87</v>
      </c>
      <c r="AY428" s="206" t="s">
        <v>230</v>
      </c>
    </row>
    <row r="429" s="2" customFormat="1" ht="16.5" customHeight="1">
      <c r="A429" s="38"/>
      <c r="B429" s="177"/>
      <c r="C429" s="236" t="s">
        <v>950</v>
      </c>
      <c r="D429" s="236" t="s">
        <v>745</v>
      </c>
      <c r="E429" s="237" t="s">
        <v>1047</v>
      </c>
      <c r="F429" s="238" t="s">
        <v>1048</v>
      </c>
      <c r="G429" s="239" t="s">
        <v>543</v>
      </c>
      <c r="H429" s="240">
        <v>4.4660000000000002</v>
      </c>
      <c r="I429" s="241"/>
      <c r="J429" s="242">
        <f>ROUND(I429*H429,2)</f>
        <v>0</v>
      </c>
      <c r="K429" s="238" t="s">
        <v>515</v>
      </c>
      <c r="L429" s="243"/>
      <c r="M429" s="244" t="s">
        <v>1</v>
      </c>
      <c r="N429" s="245" t="s">
        <v>44</v>
      </c>
      <c r="O429" s="77"/>
      <c r="P429" s="187">
        <f>O429*H429</f>
        <v>0</v>
      </c>
      <c r="Q429" s="187">
        <v>0.0035999999999999999</v>
      </c>
      <c r="R429" s="187">
        <f>Q429*H429</f>
        <v>0.016077600000000001</v>
      </c>
      <c r="S429" s="187">
        <v>0</v>
      </c>
      <c r="T429" s="188">
        <f>S429*H429</f>
        <v>0</v>
      </c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R429" s="189" t="s">
        <v>260</v>
      </c>
      <c r="AT429" s="189" t="s">
        <v>745</v>
      </c>
      <c r="AU429" s="189" t="s">
        <v>89</v>
      </c>
      <c r="AY429" s="19" t="s">
        <v>230</v>
      </c>
      <c r="BE429" s="190">
        <f>IF(N429="základní",J429,0)</f>
        <v>0</v>
      </c>
      <c r="BF429" s="190">
        <f>IF(N429="snížená",J429,0)</f>
        <v>0</v>
      </c>
      <c r="BG429" s="190">
        <f>IF(N429="zákl. přenesená",J429,0)</f>
        <v>0</v>
      </c>
      <c r="BH429" s="190">
        <f>IF(N429="sníž. přenesená",J429,0)</f>
        <v>0</v>
      </c>
      <c r="BI429" s="190">
        <f>IF(N429="nulová",J429,0)</f>
        <v>0</v>
      </c>
      <c r="BJ429" s="19" t="s">
        <v>87</v>
      </c>
      <c r="BK429" s="190">
        <f>ROUND(I429*H429,2)</f>
        <v>0</v>
      </c>
      <c r="BL429" s="19" t="s">
        <v>235</v>
      </c>
      <c r="BM429" s="189" t="s">
        <v>1542</v>
      </c>
    </row>
    <row r="430" s="2" customFormat="1">
      <c r="A430" s="38"/>
      <c r="B430" s="39"/>
      <c r="C430" s="38"/>
      <c r="D430" s="191" t="s">
        <v>237</v>
      </c>
      <c r="E430" s="38"/>
      <c r="F430" s="192" t="s">
        <v>1048</v>
      </c>
      <c r="G430" s="38"/>
      <c r="H430" s="38"/>
      <c r="I430" s="193"/>
      <c r="J430" s="38"/>
      <c r="K430" s="38"/>
      <c r="L430" s="39"/>
      <c r="M430" s="194"/>
      <c r="N430" s="195"/>
      <c r="O430" s="77"/>
      <c r="P430" s="77"/>
      <c r="Q430" s="77"/>
      <c r="R430" s="77"/>
      <c r="S430" s="77"/>
      <c r="T430" s="7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T430" s="19" t="s">
        <v>237</v>
      </c>
      <c r="AU430" s="19" t="s">
        <v>89</v>
      </c>
    </row>
    <row r="431" s="13" customFormat="1">
      <c r="A431" s="13"/>
      <c r="B431" s="205"/>
      <c r="C431" s="13"/>
      <c r="D431" s="191" t="s">
        <v>519</v>
      </c>
      <c r="E431" s="13"/>
      <c r="F431" s="207" t="s">
        <v>1543</v>
      </c>
      <c r="G431" s="13"/>
      <c r="H431" s="208">
        <v>4.4660000000000002</v>
      </c>
      <c r="I431" s="209"/>
      <c r="J431" s="13"/>
      <c r="K431" s="13"/>
      <c r="L431" s="205"/>
      <c r="M431" s="210"/>
      <c r="N431" s="211"/>
      <c r="O431" s="211"/>
      <c r="P431" s="211"/>
      <c r="Q431" s="211"/>
      <c r="R431" s="211"/>
      <c r="S431" s="211"/>
      <c r="T431" s="21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06" t="s">
        <v>519</v>
      </c>
      <c r="AU431" s="206" t="s">
        <v>89</v>
      </c>
      <c r="AV431" s="13" t="s">
        <v>89</v>
      </c>
      <c r="AW431" s="13" t="s">
        <v>3</v>
      </c>
      <c r="AX431" s="13" t="s">
        <v>87</v>
      </c>
      <c r="AY431" s="206" t="s">
        <v>230</v>
      </c>
    </row>
    <row r="432" s="2" customFormat="1" ht="21.75" customHeight="1">
      <c r="A432" s="38"/>
      <c r="B432" s="177"/>
      <c r="C432" s="178" t="s">
        <v>957</v>
      </c>
      <c r="D432" s="178" t="s">
        <v>231</v>
      </c>
      <c r="E432" s="179" t="s">
        <v>1052</v>
      </c>
      <c r="F432" s="180" t="s">
        <v>1053</v>
      </c>
      <c r="G432" s="181" t="s">
        <v>458</v>
      </c>
      <c r="H432" s="182">
        <v>6</v>
      </c>
      <c r="I432" s="183"/>
      <c r="J432" s="184">
        <f>ROUND(I432*H432,2)</f>
        <v>0</v>
      </c>
      <c r="K432" s="180" t="s">
        <v>515</v>
      </c>
      <c r="L432" s="39"/>
      <c r="M432" s="185" t="s">
        <v>1</v>
      </c>
      <c r="N432" s="186" t="s">
        <v>44</v>
      </c>
      <c r="O432" s="77"/>
      <c r="P432" s="187">
        <f>O432*H432</f>
        <v>0</v>
      </c>
      <c r="Q432" s="187">
        <v>0</v>
      </c>
      <c r="R432" s="187">
        <f>Q432*H432</f>
        <v>0</v>
      </c>
      <c r="S432" s="187">
        <v>0</v>
      </c>
      <c r="T432" s="188">
        <f>S432*H432</f>
        <v>0</v>
      </c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R432" s="189" t="s">
        <v>235</v>
      </c>
      <c r="AT432" s="189" t="s">
        <v>231</v>
      </c>
      <c r="AU432" s="189" t="s">
        <v>89</v>
      </c>
      <c r="AY432" s="19" t="s">
        <v>230</v>
      </c>
      <c r="BE432" s="190">
        <f>IF(N432="základní",J432,0)</f>
        <v>0</v>
      </c>
      <c r="BF432" s="190">
        <f>IF(N432="snížená",J432,0)</f>
        <v>0</v>
      </c>
      <c r="BG432" s="190">
        <f>IF(N432="zákl. přenesená",J432,0)</f>
        <v>0</v>
      </c>
      <c r="BH432" s="190">
        <f>IF(N432="sníž. přenesená",J432,0)</f>
        <v>0</v>
      </c>
      <c r="BI432" s="190">
        <f>IF(N432="nulová",J432,0)</f>
        <v>0</v>
      </c>
      <c r="BJ432" s="19" t="s">
        <v>87</v>
      </c>
      <c r="BK432" s="190">
        <f>ROUND(I432*H432,2)</f>
        <v>0</v>
      </c>
      <c r="BL432" s="19" t="s">
        <v>235</v>
      </c>
      <c r="BM432" s="189" t="s">
        <v>1544</v>
      </c>
    </row>
    <row r="433" s="2" customFormat="1">
      <c r="A433" s="38"/>
      <c r="B433" s="39"/>
      <c r="C433" s="38"/>
      <c r="D433" s="191" t="s">
        <v>237</v>
      </c>
      <c r="E433" s="38"/>
      <c r="F433" s="192" t="s">
        <v>1055</v>
      </c>
      <c r="G433" s="38"/>
      <c r="H433" s="38"/>
      <c r="I433" s="193"/>
      <c r="J433" s="38"/>
      <c r="K433" s="38"/>
      <c r="L433" s="39"/>
      <c r="M433" s="194"/>
      <c r="N433" s="195"/>
      <c r="O433" s="77"/>
      <c r="P433" s="77"/>
      <c r="Q433" s="77"/>
      <c r="R433" s="77"/>
      <c r="S433" s="77"/>
      <c r="T433" s="7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T433" s="19" t="s">
        <v>237</v>
      </c>
      <c r="AU433" s="19" t="s">
        <v>89</v>
      </c>
    </row>
    <row r="434" s="2" customFormat="1">
      <c r="A434" s="38"/>
      <c r="B434" s="39"/>
      <c r="C434" s="38"/>
      <c r="D434" s="199" t="s">
        <v>397</v>
      </c>
      <c r="E434" s="38"/>
      <c r="F434" s="200" t="s">
        <v>1056</v>
      </c>
      <c r="G434" s="38"/>
      <c r="H434" s="38"/>
      <c r="I434" s="193"/>
      <c r="J434" s="38"/>
      <c r="K434" s="38"/>
      <c r="L434" s="39"/>
      <c r="M434" s="194"/>
      <c r="N434" s="195"/>
      <c r="O434" s="77"/>
      <c r="P434" s="77"/>
      <c r="Q434" s="77"/>
      <c r="R434" s="77"/>
      <c r="S434" s="77"/>
      <c r="T434" s="7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T434" s="19" t="s">
        <v>397</v>
      </c>
      <c r="AU434" s="19" t="s">
        <v>89</v>
      </c>
    </row>
    <row r="435" s="2" customFormat="1">
      <c r="A435" s="38"/>
      <c r="B435" s="39"/>
      <c r="C435" s="38"/>
      <c r="D435" s="191" t="s">
        <v>279</v>
      </c>
      <c r="E435" s="38"/>
      <c r="F435" s="196" t="s">
        <v>1057</v>
      </c>
      <c r="G435" s="38"/>
      <c r="H435" s="38"/>
      <c r="I435" s="193"/>
      <c r="J435" s="38"/>
      <c r="K435" s="38"/>
      <c r="L435" s="39"/>
      <c r="M435" s="194"/>
      <c r="N435" s="195"/>
      <c r="O435" s="77"/>
      <c r="P435" s="77"/>
      <c r="Q435" s="77"/>
      <c r="R435" s="77"/>
      <c r="S435" s="77"/>
      <c r="T435" s="7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T435" s="19" t="s">
        <v>279</v>
      </c>
      <c r="AU435" s="19" t="s">
        <v>89</v>
      </c>
    </row>
    <row r="436" s="13" customFormat="1">
      <c r="A436" s="13"/>
      <c r="B436" s="205"/>
      <c r="C436" s="13"/>
      <c r="D436" s="191" t="s">
        <v>519</v>
      </c>
      <c r="E436" s="206" t="s">
        <v>1</v>
      </c>
      <c r="F436" s="207" t="s">
        <v>1545</v>
      </c>
      <c r="G436" s="13"/>
      <c r="H436" s="208">
        <v>6</v>
      </c>
      <c r="I436" s="209"/>
      <c r="J436" s="13"/>
      <c r="K436" s="13"/>
      <c r="L436" s="205"/>
      <c r="M436" s="210"/>
      <c r="N436" s="211"/>
      <c r="O436" s="211"/>
      <c r="P436" s="211"/>
      <c r="Q436" s="211"/>
      <c r="R436" s="211"/>
      <c r="S436" s="211"/>
      <c r="T436" s="21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06" t="s">
        <v>519</v>
      </c>
      <c r="AU436" s="206" t="s">
        <v>89</v>
      </c>
      <c r="AV436" s="13" t="s">
        <v>89</v>
      </c>
      <c r="AW436" s="13" t="s">
        <v>35</v>
      </c>
      <c r="AX436" s="13" t="s">
        <v>87</v>
      </c>
      <c r="AY436" s="206" t="s">
        <v>230</v>
      </c>
    </row>
    <row r="437" s="2" customFormat="1" ht="16.5" customHeight="1">
      <c r="A437" s="38"/>
      <c r="B437" s="177"/>
      <c r="C437" s="236" t="s">
        <v>964</v>
      </c>
      <c r="D437" s="236" t="s">
        <v>745</v>
      </c>
      <c r="E437" s="237" t="s">
        <v>1060</v>
      </c>
      <c r="F437" s="238" t="s">
        <v>1061</v>
      </c>
      <c r="G437" s="239" t="s">
        <v>458</v>
      </c>
      <c r="H437" s="240">
        <v>2</v>
      </c>
      <c r="I437" s="241"/>
      <c r="J437" s="242">
        <f>ROUND(I437*H437,2)</f>
        <v>0</v>
      </c>
      <c r="K437" s="238" t="s">
        <v>515</v>
      </c>
      <c r="L437" s="243"/>
      <c r="M437" s="244" t="s">
        <v>1</v>
      </c>
      <c r="N437" s="245" t="s">
        <v>44</v>
      </c>
      <c r="O437" s="77"/>
      <c r="P437" s="187">
        <f>O437*H437</f>
        <v>0</v>
      </c>
      <c r="Q437" s="187">
        <v>0.00069999999999999999</v>
      </c>
      <c r="R437" s="187">
        <f>Q437*H437</f>
        <v>0.0014</v>
      </c>
      <c r="S437" s="187">
        <v>0</v>
      </c>
      <c r="T437" s="188">
        <f>S437*H437</f>
        <v>0</v>
      </c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R437" s="189" t="s">
        <v>260</v>
      </c>
      <c r="AT437" s="189" t="s">
        <v>745</v>
      </c>
      <c r="AU437" s="189" t="s">
        <v>89</v>
      </c>
      <c r="AY437" s="19" t="s">
        <v>230</v>
      </c>
      <c r="BE437" s="190">
        <f>IF(N437="základní",J437,0)</f>
        <v>0</v>
      </c>
      <c r="BF437" s="190">
        <f>IF(N437="snížená",J437,0)</f>
        <v>0</v>
      </c>
      <c r="BG437" s="190">
        <f>IF(N437="zákl. přenesená",J437,0)</f>
        <v>0</v>
      </c>
      <c r="BH437" s="190">
        <f>IF(N437="sníž. přenesená",J437,0)</f>
        <v>0</v>
      </c>
      <c r="BI437" s="190">
        <f>IF(N437="nulová",J437,0)</f>
        <v>0</v>
      </c>
      <c r="BJ437" s="19" t="s">
        <v>87</v>
      </c>
      <c r="BK437" s="190">
        <f>ROUND(I437*H437,2)</f>
        <v>0</v>
      </c>
      <c r="BL437" s="19" t="s">
        <v>235</v>
      </c>
      <c r="BM437" s="189" t="s">
        <v>1546</v>
      </c>
    </row>
    <row r="438" s="2" customFormat="1">
      <c r="A438" s="38"/>
      <c r="B438" s="39"/>
      <c r="C438" s="38"/>
      <c r="D438" s="191" t="s">
        <v>237</v>
      </c>
      <c r="E438" s="38"/>
      <c r="F438" s="192" t="s">
        <v>1061</v>
      </c>
      <c r="G438" s="38"/>
      <c r="H438" s="38"/>
      <c r="I438" s="193"/>
      <c r="J438" s="38"/>
      <c r="K438" s="38"/>
      <c r="L438" s="39"/>
      <c r="M438" s="194"/>
      <c r="N438" s="195"/>
      <c r="O438" s="77"/>
      <c r="P438" s="77"/>
      <c r="Q438" s="77"/>
      <c r="R438" s="77"/>
      <c r="S438" s="77"/>
      <c r="T438" s="7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T438" s="19" t="s">
        <v>237</v>
      </c>
      <c r="AU438" s="19" t="s">
        <v>89</v>
      </c>
    </row>
    <row r="439" s="13" customFormat="1">
      <c r="A439" s="13"/>
      <c r="B439" s="205"/>
      <c r="C439" s="13"/>
      <c r="D439" s="191" t="s">
        <v>519</v>
      </c>
      <c r="E439" s="206" t="s">
        <v>1</v>
      </c>
      <c r="F439" s="207" t="s">
        <v>1547</v>
      </c>
      <c r="G439" s="13"/>
      <c r="H439" s="208">
        <v>2</v>
      </c>
      <c r="I439" s="209"/>
      <c r="J439" s="13"/>
      <c r="K439" s="13"/>
      <c r="L439" s="205"/>
      <c r="M439" s="210"/>
      <c r="N439" s="211"/>
      <c r="O439" s="211"/>
      <c r="P439" s="211"/>
      <c r="Q439" s="211"/>
      <c r="R439" s="211"/>
      <c r="S439" s="211"/>
      <c r="T439" s="21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06" t="s">
        <v>519</v>
      </c>
      <c r="AU439" s="206" t="s">
        <v>89</v>
      </c>
      <c r="AV439" s="13" t="s">
        <v>89</v>
      </c>
      <c r="AW439" s="13" t="s">
        <v>35</v>
      </c>
      <c r="AX439" s="13" t="s">
        <v>87</v>
      </c>
      <c r="AY439" s="206" t="s">
        <v>230</v>
      </c>
    </row>
    <row r="440" s="2" customFormat="1" ht="16.5" customHeight="1">
      <c r="A440" s="38"/>
      <c r="B440" s="177"/>
      <c r="C440" s="236" t="s">
        <v>970</v>
      </c>
      <c r="D440" s="236" t="s">
        <v>745</v>
      </c>
      <c r="E440" s="237" t="s">
        <v>1064</v>
      </c>
      <c r="F440" s="238" t="s">
        <v>1065</v>
      </c>
      <c r="G440" s="239" t="s">
        <v>458</v>
      </c>
      <c r="H440" s="240">
        <v>2</v>
      </c>
      <c r="I440" s="241"/>
      <c r="J440" s="242">
        <f>ROUND(I440*H440,2)</f>
        <v>0</v>
      </c>
      <c r="K440" s="238" t="s">
        <v>515</v>
      </c>
      <c r="L440" s="243"/>
      <c r="M440" s="244" t="s">
        <v>1</v>
      </c>
      <c r="N440" s="245" t="s">
        <v>44</v>
      </c>
      <c r="O440" s="77"/>
      <c r="P440" s="187">
        <f>O440*H440</f>
        <v>0</v>
      </c>
      <c r="Q440" s="187">
        <v>0.00069999999999999999</v>
      </c>
      <c r="R440" s="187">
        <f>Q440*H440</f>
        <v>0.0014</v>
      </c>
      <c r="S440" s="187">
        <v>0</v>
      </c>
      <c r="T440" s="188">
        <f>S440*H440</f>
        <v>0</v>
      </c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R440" s="189" t="s">
        <v>260</v>
      </c>
      <c r="AT440" s="189" t="s">
        <v>745</v>
      </c>
      <c r="AU440" s="189" t="s">
        <v>89</v>
      </c>
      <c r="AY440" s="19" t="s">
        <v>230</v>
      </c>
      <c r="BE440" s="190">
        <f>IF(N440="základní",J440,0)</f>
        <v>0</v>
      </c>
      <c r="BF440" s="190">
        <f>IF(N440="snížená",J440,0)</f>
        <v>0</v>
      </c>
      <c r="BG440" s="190">
        <f>IF(N440="zákl. přenesená",J440,0)</f>
        <v>0</v>
      </c>
      <c r="BH440" s="190">
        <f>IF(N440="sníž. přenesená",J440,0)</f>
        <v>0</v>
      </c>
      <c r="BI440" s="190">
        <f>IF(N440="nulová",J440,0)</f>
        <v>0</v>
      </c>
      <c r="BJ440" s="19" t="s">
        <v>87</v>
      </c>
      <c r="BK440" s="190">
        <f>ROUND(I440*H440,2)</f>
        <v>0</v>
      </c>
      <c r="BL440" s="19" t="s">
        <v>235</v>
      </c>
      <c r="BM440" s="189" t="s">
        <v>1548</v>
      </c>
    </row>
    <row r="441" s="2" customFormat="1">
      <c r="A441" s="38"/>
      <c r="B441" s="39"/>
      <c r="C441" s="38"/>
      <c r="D441" s="191" t="s">
        <v>237</v>
      </c>
      <c r="E441" s="38"/>
      <c r="F441" s="192" t="s">
        <v>1065</v>
      </c>
      <c r="G441" s="38"/>
      <c r="H441" s="38"/>
      <c r="I441" s="193"/>
      <c r="J441" s="38"/>
      <c r="K441" s="38"/>
      <c r="L441" s="39"/>
      <c r="M441" s="194"/>
      <c r="N441" s="195"/>
      <c r="O441" s="77"/>
      <c r="P441" s="77"/>
      <c r="Q441" s="77"/>
      <c r="R441" s="77"/>
      <c r="S441" s="77"/>
      <c r="T441" s="7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T441" s="19" t="s">
        <v>237</v>
      </c>
      <c r="AU441" s="19" t="s">
        <v>89</v>
      </c>
    </row>
    <row r="442" s="13" customFormat="1">
      <c r="A442" s="13"/>
      <c r="B442" s="205"/>
      <c r="C442" s="13"/>
      <c r="D442" s="191" t="s">
        <v>519</v>
      </c>
      <c r="E442" s="206" t="s">
        <v>1</v>
      </c>
      <c r="F442" s="207" t="s">
        <v>1547</v>
      </c>
      <c r="G442" s="13"/>
      <c r="H442" s="208">
        <v>2</v>
      </c>
      <c r="I442" s="209"/>
      <c r="J442" s="13"/>
      <c r="K442" s="13"/>
      <c r="L442" s="205"/>
      <c r="M442" s="210"/>
      <c r="N442" s="211"/>
      <c r="O442" s="211"/>
      <c r="P442" s="211"/>
      <c r="Q442" s="211"/>
      <c r="R442" s="211"/>
      <c r="S442" s="211"/>
      <c r="T442" s="21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06" t="s">
        <v>519</v>
      </c>
      <c r="AU442" s="206" t="s">
        <v>89</v>
      </c>
      <c r="AV442" s="13" t="s">
        <v>89</v>
      </c>
      <c r="AW442" s="13" t="s">
        <v>35</v>
      </c>
      <c r="AX442" s="13" t="s">
        <v>87</v>
      </c>
      <c r="AY442" s="206" t="s">
        <v>230</v>
      </c>
    </row>
    <row r="443" s="2" customFormat="1" ht="16.5" customHeight="1">
      <c r="A443" s="38"/>
      <c r="B443" s="177"/>
      <c r="C443" s="236" t="s">
        <v>977</v>
      </c>
      <c r="D443" s="236" t="s">
        <v>745</v>
      </c>
      <c r="E443" s="237" t="s">
        <v>1068</v>
      </c>
      <c r="F443" s="238" t="s">
        <v>1069</v>
      </c>
      <c r="G443" s="239" t="s">
        <v>458</v>
      </c>
      <c r="H443" s="240">
        <v>2</v>
      </c>
      <c r="I443" s="241"/>
      <c r="J443" s="242">
        <f>ROUND(I443*H443,2)</f>
        <v>0</v>
      </c>
      <c r="K443" s="238" t="s">
        <v>515</v>
      </c>
      <c r="L443" s="243"/>
      <c r="M443" s="244" t="s">
        <v>1</v>
      </c>
      <c r="N443" s="245" t="s">
        <v>44</v>
      </c>
      <c r="O443" s="77"/>
      <c r="P443" s="187">
        <f>O443*H443</f>
        <v>0</v>
      </c>
      <c r="Q443" s="187">
        <v>0.00080000000000000004</v>
      </c>
      <c r="R443" s="187">
        <f>Q443*H443</f>
        <v>0.0016000000000000001</v>
      </c>
      <c r="S443" s="187">
        <v>0</v>
      </c>
      <c r="T443" s="188">
        <f>S443*H443</f>
        <v>0</v>
      </c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R443" s="189" t="s">
        <v>260</v>
      </c>
      <c r="AT443" s="189" t="s">
        <v>745</v>
      </c>
      <c r="AU443" s="189" t="s">
        <v>89</v>
      </c>
      <c r="AY443" s="19" t="s">
        <v>230</v>
      </c>
      <c r="BE443" s="190">
        <f>IF(N443="základní",J443,0)</f>
        <v>0</v>
      </c>
      <c r="BF443" s="190">
        <f>IF(N443="snížená",J443,0)</f>
        <v>0</v>
      </c>
      <c r="BG443" s="190">
        <f>IF(N443="zákl. přenesená",J443,0)</f>
        <v>0</v>
      </c>
      <c r="BH443" s="190">
        <f>IF(N443="sníž. přenesená",J443,0)</f>
        <v>0</v>
      </c>
      <c r="BI443" s="190">
        <f>IF(N443="nulová",J443,0)</f>
        <v>0</v>
      </c>
      <c r="BJ443" s="19" t="s">
        <v>87</v>
      </c>
      <c r="BK443" s="190">
        <f>ROUND(I443*H443,2)</f>
        <v>0</v>
      </c>
      <c r="BL443" s="19" t="s">
        <v>235</v>
      </c>
      <c r="BM443" s="189" t="s">
        <v>1549</v>
      </c>
    </row>
    <row r="444" s="2" customFormat="1">
      <c r="A444" s="38"/>
      <c r="B444" s="39"/>
      <c r="C444" s="38"/>
      <c r="D444" s="191" t="s">
        <v>237</v>
      </c>
      <c r="E444" s="38"/>
      <c r="F444" s="192" t="s">
        <v>1069</v>
      </c>
      <c r="G444" s="38"/>
      <c r="H444" s="38"/>
      <c r="I444" s="193"/>
      <c r="J444" s="38"/>
      <c r="K444" s="38"/>
      <c r="L444" s="39"/>
      <c r="M444" s="194"/>
      <c r="N444" s="195"/>
      <c r="O444" s="77"/>
      <c r="P444" s="77"/>
      <c r="Q444" s="77"/>
      <c r="R444" s="77"/>
      <c r="S444" s="77"/>
      <c r="T444" s="7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T444" s="19" t="s">
        <v>237</v>
      </c>
      <c r="AU444" s="19" t="s">
        <v>89</v>
      </c>
    </row>
    <row r="445" s="13" customFormat="1">
      <c r="A445" s="13"/>
      <c r="B445" s="205"/>
      <c r="C445" s="13"/>
      <c r="D445" s="191" t="s">
        <v>519</v>
      </c>
      <c r="E445" s="206" t="s">
        <v>1</v>
      </c>
      <c r="F445" s="207" t="s">
        <v>1547</v>
      </c>
      <c r="G445" s="13"/>
      <c r="H445" s="208">
        <v>2</v>
      </c>
      <c r="I445" s="209"/>
      <c r="J445" s="13"/>
      <c r="K445" s="13"/>
      <c r="L445" s="205"/>
      <c r="M445" s="210"/>
      <c r="N445" s="211"/>
      <c r="O445" s="211"/>
      <c r="P445" s="211"/>
      <c r="Q445" s="211"/>
      <c r="R445" s="211"/>
      <c r="S445" s="211"/>
      <c r="T445" s="21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06" t="s">
        <v>519</v>
      </c>
      <c r="AU445" s="206" t="s">
        <v>89</v>
      </c>
      <c r="AV445" s="13" t="s">
        <v>89</v>
      </c>
      <c r="AW445" s="13" t="s">
        <v>35</v>
      </c>
      <c r="AX445" s="13" t="s">
        <v>87</v>
      </c>
      <c r="AY445" s="206" t="s">
        <v>230</v>
      </c>
    </row>
    <row r="446" s="2" customFormat="1" ht="16.5" customHeight="1">
      <c r="A446" s="38"/>
      <c r="B446" s="177"/>
      <c r="C446" s="178" t="s">
        <v>984</v>
      </c>
      <c r="D446" s="178" t="s">
        <v>231</v>
      </c>
      <c r="E446" s="179" t="s">
        <v>1079</v>
      </c>
      <c r="F446" s="180" t="s">
        <v>1080</v>
      </c>
      <c r="G446" s="181" t="s">
        <v>458</v>
      </c>
      <c r="H446" s="182">
        <v>2</v>
      </c>
      <c r="I446" s="183"/>
      <c r="J446" s="184">
        <f>ROUND(I446*H446,2)</f>
        <v>0</v>
      </c>
      <c r="K446" s="180" t="s">
        <v>515</v>
      </c>
      <c r="L446" s="39"/>
      <c r="M446" s="185" t="s">
        <v>1</v>
      </c>
      <c r="N446" s="186" t="s">
        <v>44</v>
      </c>
      <c r="O446" s="77"/>
      <c r="P446" s="187">
        <f>O446*H446</f>
        <v>0</v>
      </c>
      <c r="Q446" s="187">
        <v>0.12526000000000001</v>
      </c>
      <c r="R446" s="187">
        <f>Q446*H446</f>
        <v>0.25052000000000002</v>
      </c>
      <c r="S446" s="187">
        <v>0</v>
      </c>
      <c r="T446" s="188">
        <f>S446*H446</f>
        <v>0</v>
      </c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R446" s="189" t="s">
        <v>235</v>
      </c>
      <c r="AT446" s="189" t="s">
        <v>231</v>
      </c>
      <c r="AU446" s="189" t="s">
        <v>89</v>
      </c>
      <c r="AY446" s="19" t="s">
        <v>230</v>
      </c>
      <c r="BE446" s="190">
        <f>IF(N446="základní",J446,0)</f>
        <v>0</v>
      </c>
      <c r="BF446" s="190">
        <f>IF(N446="snížená",J446,0)</f>
        <v>0</v>
      </c>
      <c r="BG446" s="190">
        <f>IF(N446="zákl. přenesená",J446,0)</f>
        <v>0</v>
      </c>
      <c r="BH446" s="190">
        <f>IF(N446="sníž. přenesená",J446,0)</f>
        <v>0</v>
      </c>
      <c r="BI446" s="190">
        <f>IF(N446="nulová",J446,0)</f>
        <v>0</v>
      </c>
      <c r="BJ446" s="19" t="s">
        <v>87</v>
      </c>
      <c r="BK446" s="190">
        <f>ROUND(I446*H446,2)</f>
        <v>0</v>
      </c>
      <c r="BL446" s="19" t="s">
        <v>235</v>
      </c>
      <c r="BM446" s="189" t="s">
        <v>1550</v>
      </c>
    </row>
    <row r="447" s="2" customFormat="1">
      <c r="A447" s="38"/>
      <c r="B447" s="39"/>
      <c r="C447" s="38"/>
      <c r="D447" s="191" t="s">
        <v>237</v>
      </c>
      <c r="E447" s="38"/>
      <c r="F447" s="192" t="s">
        <v>1082</v>
      </c>
      <c r="G447" s="38"/>
      <c r="H447" s="38"/>
      <c r="I447" s="193"/>
      <c r="J447" s="38"/>
      <c r="K447" s="38"/>
      <c r="L447" s="39"/>
      <c r="M447" s="194"/>
      <c r="N447" s="195"/>
      <c r="O447" s="77"/>
      <c r="P447" s="77"/>
      <c r="Q447" s="77"/>
      <c r="R447" s="77"/>
      <c r="S447" s="77"/>
      <c r="T447" s="7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T447" s="19" t="s">
        <v>237</v>
      </c>
      <c r="AU447" s="19" t="s">
        <v>89</v>
      </c>
    </row>
    <row r="448" s="2" customFormat="1">
      <c r="A448" s="38"/>
      <c r="B448" s="39"/>
      <c r="C448" s="38"/>
      <c r="D448" s="199" t="s">
        <v>397</v>
      </c>
      <c r="E448" s="38"/>
      <c r="F448" s="200" t="s">
        <v>1083</v>
      </c>
      <c r="G448" s="38"/>
      <c r="H448" s="38"/>
      <c r="I448" s="193"/>
      <c r="J448" s="38"/>
      <c r="K448" s="38"/>
      <c r="L448" s="39"/>
      <c r="M448" s="194"/>
      <c r="N448" s="195"/>
      <c r="O448" s="77"/>
      <c r="P448" s="77"/>
      <c r="Q448" s="77"/>
      <c r="R448" s="77"/>
      <c r="S448" s="77"/>
      <c r="T448" s="7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T448" s="19" t="s">
        <v>397</v>
      </c>
      <c r="AU448" s="19" t="s">
        <v>89</v>
      </c>
    </row>
    <row r="449" s="13" customFormat="1">
      <c r="A449" s="13"/>
      <c r="B449" s="205"/>
      <c r="C449" s="13"/>
      <c r="D449" s="191" t="s">
        <v>519</v>
      </c>
      <c r="E449" s="206" t="s">
        <v>1</v>
      </c>
      <c r="F449" s="207" t="s">
        <v>89</v>
      </c>
      <c r="G449" s="13"/>
      <c r="H449" s="208">
        <v>2</v>
      </c>
      <c r="I449" s="209"/>
      <c r="J449" s="13"/>
      <c r="K449" s="13"/>
      <c r="L449" s="205"/>
      <c r="M449" s="210"/>
      <c r="N449" s="211"/>
      <c r="O449" s="211"/>
      <c r="P449" s="211"/>
      <c r="Q449" s="211"/>
      <c r="R449" s="211"/>
      <c r="S449" s="211"/>
      <c r="T449" s="21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06" t="s">
        <v>519</v>
      </c>
      <c r="AU449" s="206" t="s">
        <v>89</v>
      </c>
      <c r="AV449" s="13" t="s">
        <v>89</v>
      </c>
      <c r="AW449" s="13" t="s">
        <v>35</v>
      </c>
      <c r="AX449" s="13" t="s">
        <v>87</v>
      </c>
      <c r="AY449" s="206" t="s">
        <v>230</v>
      </c>
    </row>
    <row r="450" s="2" customFormat="1" ht="16.5" customHeight="1">
      <c r="A450" s="38"/>
      <c r="B450" s="177"/>
      <c r="C450" s="236" t="s">
        <v>991</v>
      </c>
      <c r="D450" s="236" t="s">
        <v>745</v>
      </c>
      <c r="E450" s="237" t="s">
        <v>1085</v>
      </c>
      <c r="F450" s="238" t="s">
        <v>1086</v>
      </c>
      <c r="G450" s="239" t="s">
        <v>458</v>
      </c>
      <c r="H450" s="240">
        <v>2</v>
      </c>
      <c r="I450" s="241"/>
      <c r="J450" s="242">
        <f>ROUND(I450*H450,2)</f>
        <v>0</v>
      </c>
      <c r="K450" s="238" t="s">
        <v>515</v>
      </c>
      <c r="L450" s="243"/>
      <c r="M450" s="244" t="s">
        <v>1</v>
      </c>
      <c r="N450" s="245" t="s">
        <v>44</v>
      </c>
      <c r="O450" s="77"/>
      <c r="P450" s="187">
        <f>O450*H450</f>
        <v>0</v>
      </c>
      <c r="Q450" s="187">
        <v>0.10000000000000001</v>
      </c>
      <c r="R450" s="187">
        <f>Q450*H450</f>
        <v>0.20000000000000001</v>
      </c>
      <c r="S450" s="187">
        <v>0</v>
      </c>
      <c r="T450" s="188">
        <f>S450*H450</f>
        <v>0</v>
      </c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R450" s="189" t="s">
        <v>260</v>
      </c>
      <c r="AT450" s="189" t="s">
        <v>745</v>
      </c>
      <c r="AU450" s="189" t="s">
        <v>89</v>
      </c>
      <c r="AY450" s="19" t="s">
        <v>230</v>
      </c>
      <c r="BE450" s="190">
        <f>IF(N450="základní",J450,0)</f>
        <v>0</v>
      </c>
      <c r="BF450" s="190">
        <f>IF(N450="snížená",J450,0)</f>
        <v>0</v>
      </c>
      <c r="BG450" s="190">
        <f>IF(N450="zákl. přenesená",J450,0)</f>
        <v>0</v>
      </c>
      <c r="BH450" s="190">
        <f>IF(N450="sníž. přenesená",J450,0)</f>
        <v>0</v>
      </c>
      <c r="BI450" s="190">
        <f>IF(N450="nulová",J450,0)</f>
        <v>0</v>
      </c>
      <c r="BJ450" s="19" t="s">
        <v>87</v>
      </c>
      <c r="BK450" s="190">
        <f>ROUND(I450*H450,2)</f>
        <v>0</v>
      </c>
      <c r="BL450" s="19" t="s">
        <v>235</v>
      </c>
      <c r="BM450" s="189" t="s">
        <v>1551</v>
      </c>
    </row>
    <row r="451" s="2" customFormat="1">
      <c r="A451" s="38"/>
      <c r="B451" s="39"/>
      <c r="C451" s="38"/>
      <c r="D451" s="191" t="s">
        <v>237</v>
      </c>
      <c r="E451" s="38"/>
      <c r="F451" s="192" t="s">
        <v>1086</v>
      </c>
      <c r="G451" s="38"/>
      <c r="H451" s="38"/>
      <c r="I451" s="193"/>
      <c r="J451" s="38"/>
      <c r="K451" s="38"/>
      <c r="L451" s="39"/>
      <c r="M451" s="194"/>
      <c r="N451" s="195"/>
      <c r="O451" s="77"/>
      <c r="P451" s="77"/>
      <c r="Q451" s="77"/>
      <c r="R451" s="77"/>
      <c r="S451" s="77"/>
      <c r="T451" s="7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T451" s="19" t="s">
        <v>237</v>
      </c>
      <c r="AU451" s="19" t="s">
        <v>89</v>
      </c>
    </row>
    <row r="452" s="2" customFormat="1" ht="16.5" customHeight="1">
      <c r="A452" s="38"/>
      <c r="B452" s="177"/>
      <c r="C452" s="178" t="s">
        <v>998</v>
      </c>
      <c r="D452" s="178" t="s">
        <v>231</v>
      </c>
      <c r="E452" s="179" t="s">
        <v>1089</v>
      </c>
      <c r="F452" s="180" t="s">
        <v>1090</v>
      </c>
      <c r="G452" s="181" t="s">
        <v>458</v>
      </c>
      <c r="H452" s="182">
        <v>2</v>
      </c>
      <c r="I452" s="183"/>
      <c r="J452" s="184">
        <f>ROUND(I452*H452,2)</f>
        <v>0</v>
      </c>
      <c r="K452" s="180" t="s">
        <v>515</v>
      </c>
      <c r="L452" s="39"/>
      <c r="M452" s="185" t="s">
        <v>1</v>
      </c>
      <c r="N452" s="186" t="s">
        <v>44</v>
      </c>
      <c r="O452" s="77"/>
      <c r="P452" s="187">
        <f>O452*H452</f>
        <v>0</v>
      </c>
      <c r="Q452" s="187">
        <v>0.030759999999999999</v>
      </c>
      <c r="R452" s="187">
        <f>Q452*H452</f>
        <v>0.061519999999999998</v>
      </c>
      <c r="S452" s="187">
        <v>0</v>
      </c>
      <c r="T452" s="188">
        <f>S452*H452</f>
        <v>0</v>
      </c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R452" s="189" t="s">
        <v>235</v>
      </c>
      <c r="AT452" s="189" t="s">
        <v>231</v>
      </c>
      <c r="AU452" s="189" t="s">
        <v>89</v>
      </c>
      <c r="AY452" s="19" t="s">
        <v>230</v>
      </c>
      <c r="BE452" s="190">
        <f>IF(N452="základní",J452,0)</f>
        <v>0</v>
      </c>
      <c r="BF452" s="190">
        <f>IF(N452="snížená",J452,0)</f>
        <v>0</v>
      </c>
      <c r="BG452" s="190">
        <f>IF(N452="zákl. přenesená",J452,0)</f>
        <v>0</v>
      </c>
      <c r="BH452" s="190">
        <f>IF(N452="sníž. přenesená",J452,0)</f>
        <v>0</v>
      </c>
      <c r="BI452" s="190">
        <f>IF(N452="nulová",J452,0)</f>
        <v>0</v>
      </c>
      <c r="BJ452" s="19" t="s">
        <v>87</v>
      </c>
      <c r="BK452" s="190">
        <f>ROUND(I452*H452,2)</f>
        <v>0</v>
      </c>
      <c r="BL452" s="19" t="s">
        <v>235</v>
      </c>
      <c r="BM452" s="189" t="s">
        <v>1552</v>
      </c>
    </row>
    <row r="453" s="2" customFormat="1">
      <c r="A453" s="38"/>
      <c r="B453" s="39"/>
      <c r="C453" s="38"/>
      <c r="D453" s="191" t="s">
        <v>237</v>
      </c>
      <c r="E453" s="38"/>
      <c r="F453" s="192" t="s">
        <v>1092</v>
      </c>
      <c r="G453" s="38"/>
      <c r="H453" s="38"/>
      <c r="I453" s="193"/>
      <c r="J453" s="38"/>
      <c r="K453" s="38"/>
      <c r="L453" s="39"/>
      <c r="M453" s="194"/>
      <c r="N453" s="195"/>
      <c r="O453" s="77"/>
      <c r="P453" s="77"/>
      <c r="Q453" s="77"/>
      <c r="R453" s="77"/>
      <c r="S453" s="77"/>
      <c r="T453" s="7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T453" s="19" t="s">
        <v>237</v>
      </c>
      <c r="AU453" s="19" t="s">
        <v>89</v>
      </c>
    </row>
    <row r="454" s="2" customFormat="1">
      <c r="A454" s="38"/>
      <c r="B454" s="39"/>
      <c r="C454" s="38"/>
      <c r="D454" s="199" t="s">
        <v>397</v>
      </c>
      <c r="E454" s="38"/>
      <c r="F454" s="200" t="s">
        <v>1093</v>
      </c>
      <c r="G454" s="38"/>
      <c r="H454" s="38"/>
      <c r="I454" s="193"/>
      <c r="J454" s="38"/>
      <c r="K454" s="38"/>
      <c r="L454" s="39"/>
      <c r="M454" s="194"/>
      <c r="N454" s="195"/>
      <c r="O454" s="77"/>
      <c r="P454" s="77"/>
      <c r="Q454" s="77"/>
      <c r="R454" s="77"/>
      <c r="S454" s="77"/>
      <c r="T454" s="7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T454" s="19" t="s">
        <v>397</v>
      </c>
      <c r="AU454" s="19" t="s">
        <v>89</v>
      </c>
    </row>
    <row r="455" s="13" customFormat="1">
      <c r="A455" s="13"/>
      <c r="B455" s="205"/>
      <c r="C455" s="13"/>
      <c r="D455" s="191" t="s">
        <v>519</v>
      </c>
      <c r="E455" s="206" t="s">
        <v>1</v>
      </c>
      <c r="F455" s="207" t="s">
        <v>89</v>
      </c>
      <c r="G455" s="13"/>
      <c r="H455" s="208">
        <v>2</v>
      </c>
      <c r="I455" s="209"/>
      <c r="J455" s="13"/>
      <c r="K455" s="13"/>
      <c r="L455" s="205"/>
      <c r="M455" s="210"/>
      <c r="N455" s="211"/>
      <c r="O455" s="211"/>
      <c r="P455" s="211"/>
      <c r="Q455" s="211"/>
      <c r="R455" s="211"/>
      <c r="S455" s="211"/>
      <c r="T455" s="21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06" t="s">
        <v>519</v>
      </c>
      <c r="AU455" s="206" t="s">
        <v>89</v>
      </c>
      <c r="AV455" s="13" t="s">
        <v>89</v>
      </c>
      <c r="AW455" s="13" t="s">
        <v>35</v>
      </c>
      <c r="AX455" s="13" t="s">
        <v>87</v>
      </c>
      <c r="AY455" s="206" t="s">
        <v>230</v>
      </c>
    </row>
    <row r="456" s="2" customFormat="1" ht="16.5" customHeight="1">
      <c r="A456" s="38"/>
      <c r="B456" s="177"/>
      <c r="C456" s="236" t="s">
        <v>1005</v>
      </c>
      <c r="D456" s="236" t="s">
        <v>745</v>
      </c>
      <c r="E456" s="237" t="s">
        <v>1095</v>
      </c>
      <c r="F456" s="238" t="s">
        <v>1096</v>
      </c>
      <c r="G456" s="239" t="s">
        <v>458</v>
      </c>
      <c r="H456" s="240">
        <v>2</v>
      </c>
      <c r="I456" s="241"/>
      <c r="J456" s="242">
        <f>ROUND(I456*H456,2)</f>
        <v>0</v>
      </c>
      <c r="K456" s="238" t="s">
        <v>515</v>
      </c>
      <c r="L456" s="243"/>
      <c r="M456" s="244" t="s">
        <v>1</v>
      </c>
      <c r="N456" s="245" t="s">
        <v>44</v>
      </c>
      <c r="O456" s="77"/>
      <c r="P456" s="187">
        <f>O456*H456</f>
        <v>0</v>
      </c>
      <c r="Q456" s="187">
        <v>0.075999999999999998</v>
      </c>
      <c r="R456" s="187">
        <f>Q456*H456</f>
        <v>0.152</v>
      </c>
      <c r="S456" s="187">
        <v>0</v>
      </c>
      <c r="T456" s="188">
        <f>S456*H456</f>
        <v>0</v>
      </c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R456" s="189" t="s">
        <v>260</v>
      </c>
      <c r="AT456" s="189" t="s">
        <v>745</v>
      </c>
      <c r="AU456" s="189" t="s">
        <v>89</v>
      </c>
      <c r="AY456" s="19" t="s">
        <v>230</v>
      </c>
      <c r="BE456" s="190">
        <f>IF(N456="základní",J456,0)</f>
        <v>0</v>
      </c>
      <c r="BF456" s="190">
        <f>IF(N456="snížená",J456,0)</f>
        <v>0</v>
      </c>
      <c r="BG456" s="190">
        <f>IF(N456="zákl. přenesená",J456,0)</f>
        <v>0</v>
      </c>
      <c r="BH456" s="190">
        <f>IF(N456="sníž. přenesená",J456,0)</f>
        <v>0</v>
      </c>
      <c r="BI456" s="190">
        <f>IF(N456="nulová",J456,0)</f>
        <v>0</v>
      </c>
      <c r="BJ456" s="19" t="s">
        <v>87</v>
      </c>
      <c r="BK456" s="190">
        <f>ROUND(I456*H456,2)</f>
        <v>0</v>
      </c>
      <c r="BL456" s="19" t="s">
        <v>235</v>
      </c>
      <c r="BM456" s="189" t="s">
        <v>1553</v>
      </c>
    </row>
    <row r="457" s="2" customFormat="1">
      <c r="A457" s="38"/>
      <c r="B457" s="39"/>
      <c r="C457" s="38"/>
      <c r="D457" s="191" t="s">
        <v>237</v>
      </c>
      <c r="E457" s="38"/>
      <c r="F457" s="192" t="s">
        <v>1096</v>
      </c>
      <c r="G457" s="38"/>
      <c r="H457" s="38"/>
      <c r="I457" s="193"/>
      <c r="J457" s="38"/>
      <c r="K457" s="38"/>
      <c r="L457" s="39"/>
      <c r="M457" s="194"/>
      <c r="N457" s="195"/>
      <c r="O457" s="77"/>
      <c r="P457" s="77"/>
      <c r="Q457" s="77"/>
      <c r="R457" s="77"/>
      <c r="S457" s="77"/>
      <c r="T457" s="7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T457" s="19" t="s">
        <v>237</v>
      </c>
      <c r="AU457" s="19" t="s">
        <v>89</v>
      </c>
    </row>
    <row r="458" s="2" customFormat="1">
      <c r="A458" s="38"/>
      <c r="B458" s="39"/>
      <c r="C458" s="38"/>
      <c r="D458" s="191" t="s">
        <v>279</v>
      </c>
      <c r="E458" s="38"/>
      <c r="F458" s="196" t="s">
        <v>1098</v>
      </c>
      <c r="G458" s="38"/>
      <c r="H458" s="38"/>
      <c r="I458" s="193"/>
      <c r="J458" s="38"/>
      <c r="K458" s="38"/>
      <c r="L458" s="39"/>
      <c r="M458" s="194"/>
      <c r="N458" s="195"/>
      <c r="O458" s="77"/>
      <c r="P458" s="77"/>
      <c r="Q458" s="77"/>
      <c r="R458" s="77"/>
      <c r="S458" s="77"/>
      <c r="T458" s="7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T458" s="19" t="s">
        <v>279</v>
      </c>
      <c r="AU458" s="19" t="s">
        <v>89</v>
      </c>
    </row>
    <row r="459" s="13" customFormat="1">
      <c r="A459" s="13"/>
      <c r="B459" s="205"/>
      <c r="C459" s="13"/>
      <c r="D459" s="191" t="s">
        <v>519</v>
      </c>
      <c r="E459" s="206" t="s">
        <v>1</v>
      </c>
      <c r="F459" s="207" t="s">
        <v>1554</v>
      </c>
      <c r="G459" s="13"/>
      <c r="H459" s="208">
        <v>2</v>
      </c>
      <c r="I459" s="209"/>
      <c r="J459" s="13"/>
      <c r="K459" s="13"/>
      <c r="L459" s="205"/>
      <c r="M459" s="210"/>
      <c r="N459" s="211"/>
      <c r="O459" s="211"/>
      <c r="P459" s="211"/>
      <c r="Q459" s="211"/>
      <c r="R459" s="211"/>
      <c r="S459" s="211"/>
      <c r="T459" s="21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06" t="s">
        <v>519</v>
      </c>
      <c r="AU459" s="206" t="s">
        <v>89</v>
      </c>
      <c r="AV459" s="13" t="s">
        <v>89</v>
      </c>
      <c r="AW459" s="13" t="s">
        <v>35</v>
      </c>
      <c r="AX459" s="13" t="s">
        <v>87</v>
      </c>
      <c r="AY459" s="206" t="s">
        <v>230</v>
      </c>
    </row>
    <row r="460" s="2" customFormat="1" ht="16.5" customHeight="1">
      <c r="A460" s="38"/>
      <c r="B460" s="177"/>
      <c r="C460" s="178" t="s">
        <v>1011</v>
      </c>
      <c r="D460" s="178" t="s">
        <v>231</v>
      </c>
      <c r="E460" s="179" t="s">
        <v>1101</v>
      </c>
      <c r="F460" s="180" t="s">
        <v>1102</v>
      </c>
      <c r="G460" s="181" t="s">
        <v>458</v>
      </c>
      <c r="H460" s="182">
        <v>2</v>
      </c>
      <c r="I460" s="183"/>
      <c r="J460" s="184">
        <f>ROUND(I460*H460,2)</f>
        <v>0</v>
      </c>
      <c r="K460" s="180" t="s">
        <v>515</v>
      </c>
      <c r="L460" s="39"/>
      <c r="M460" s="185" t="s">
        <v>1</v>
      </c>
      <c r="N460" s="186" t="s">
        <v>44</v>
      </c>
      <c r="O460" s="77"/>
      <c r="P460" s="187">
        <f>O460*H460</f>
        <v>0</v>
      </c>
      <c r="Q460" s="187">
        <v>0.030759999999999999</v>
      </c>
      <c r="R460" s="187">
        <f>Q460*H460</f>
        <v>0.061519999999999998</v>
      </c>
      <c r="S460" s="187">
        <v>0</v>
      </c>
      <c r="T460" s="188">
        <f>S460*H460</f>
        <v>0</v>
      </c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R460" s="189" t="s">
        <v>235</v>
      </c>
      <c r="AT460" s="189" t="s">
        <v>231</v>
      </c>
      <c r="AU460" s="189" t="s">
        <v>89</v>
      </c>
      <c r="AY460" s="19" t="s">
        <v>230</v>
      </c>
      <c r="BE460" s="190">
        <f>IF(N460="základní",J460,0)</f>
        <v>0</v>
      </c>
      <c r="BF460" s="190">
        <f>IF(N460="snížená",J460,0)</f>
        <v>0</v>
      </c>
      <c r="BG460" s="190">
        <f>IF(N460="zákl. přenesená",J460,0)</f>
        <v>0</v>
      </c>
      <c r="BH460" s="190">
        <f>IF(N460="sníž. přenesená",J460,0)</f>
        <v>0</v>
      </c>
      <c r="BI460" s="190">
        <f>IF(N460="nulová",J460,0)</f>
        <v>0</v>
      </c>
      <c r="BJ460" s="19" t="s">
        <v>87</v>
      </c>
      <c r="BK460" s="190">
        <f>ROUND(I460*H460,2)</f>
        <v>0</v>
      </c>
      <c r="BL460" s="19" t="s">
        <v>235</v>
      </c>
      <c r="BM460" s="189" t="s">
        <v>1555</v>
      </c>
    </row>
    <row r="461" s="2" customFormat="1">
      <c r="A461" s="38"/>
      <c r="B461" s="39"/>
      <c r="C461" s="38"/>
      <c r="D461" s="191" t="s">
        <v>237</v>
      </c>
      <c r="E461" s="38"/>
      <c r="F461" s="192" t="s">
        <v>1104</v>
      </c>
      <c r="G461" s="38"/>
      <c r="H461" s="38"/>
      <c r="I461" s="193"/>
      <c r="J461" s="38"/>
      <c r="K461" s="38"/>
      <c r="L461" s="39"/>
      <c r="M461" s="194"/>
      <c r="N461" s="195"/>
      <c r="O461" s="77"/>
      <c r="P461" s="77"/>
      <c r="Q461" s="77"/>
      <c r="R461" s="77"/>
      <c r="S461" s="77"/>
      <c r="T461" s="7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T461" s="19" t="s">
        <v>237</v>
      </c>
      <c r="AU461" s="19" t="s">
        <v>89</v>
      </c>
    </row>
    <row r="462" s="2" customFormat="1">
      <c r="A462" s="38"/>
      <c r="B462" s="39"/>
      <c r="C462" s="38"/>
      <c r="D462" s="199" t="s">
        <v>397</v>
      </c>
      <c r="E462" s="38"/>
      <c r="F462" s="200" t="s">
        <v>1105</v>
      </c>
      <c r="G462" s="38"/>
      <c r="H462" s="38"/>
      <c r="I462" s="193"/>
      <c r="J462" s="38"/>
      <c r="K462" s="38"/>
      <c r="L462" s="39"/>
      <c r="M462" s="194"/>
      <c r="N462" s="195"/>
      <c r="O462" s="77"/>
      <c r="P462" s="77"/>
      <c r="Q462" s="77"/>
      <c r="R462" s="77"/>
      <c r="S462" s="77"/>
      <c r="T462" s="7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T462" s="19" t="s">
        <v>397</v>
      </c>
      <c r="AU462" s="19" t="s">
        <v>89</v>
      </c>
    </row>
    <row r="463" s="2" customFormat="1">
      <c r="A463" s="38"/>
      <c r="B463" s="39"/>
      <c r="C463" s="38"/>
      <c r="D463" s="191" t="s">
        <v>279</v>
      </c>
      <c r="E463" s="38"/>
      <c r="F463" s="196" t="s">
        <v>1106</v>
      </c>
      <c r="G463" s="38"/>
      <c r="H463" s="38"/>
      <c r="I463" s="193"/>
      <c r="J463" s="38"/>
      <c r="K463" s="38"/>
      <c r="L463" s="39"/>
      <c r="M463" s="194"/>
      <c r="N463" s="195"/>
      <c r="O463" s="77"/>
      <c r="P463" s="77"/>
      <c r="Q463" s="77"/>
      <c r="R463" s="77"/>
      <c r="S463" s="77"/>
      <c r="T463" s="7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T463" s="19" t="s">
        <v>279</v>
      </c>
      <c r="AU463" s="19" t="s">
        <v>89</v>
      </c>
    </row>
    <row r="464" s="13" customFormat="1">
      <c r="A464" s="13"/>
      <c r="B464" s="205"/>
      <c r="C464" s="13"/>
      <c r="D464" s="191" t="s">
        <v>519</v>
      </c>
      <c r="E464" s="206" t="s">
        <v>1</v>
      </c>
      <c r="F464" s="207" t="s">
        <v>89</v>
      </c>
      <c r="G464" s="13"/>
      <c r="H464" s="208">
        <v>2</v>
      </c>
      <c r="I464" s="209"/>
      <c r="J464" s="13"/>
      <c r="K464" s="13"/>
      <c r="L464" s="205"/>
      <c r="M464" s="210"/>
      <c r="N464" s="211"/>
      <c r="O464" s="211"/>
      <c r="P464" s="211"/>
      <c r="Q464" s="211"/>
      <c r="R464" s="211"/>
      <c r="S464" s="211"/>
      <c r="T464" s="21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06" t="s">
        <v>519</v>
      </c>
      <c r="AU464" s="206" t="s">
        <v>89</v>
      </c>
      <c r="AV464" s="13" t="s">
        <v>89</v>
      </c>
      <c r="AW464" s="13" t="s">
        <v>35</v>
      </c>
      <c r="AX464" s="13" t="s">
        <v>87</v>
      </c>
      <c r="AY464" s="206" t="s">
        <v>230</v>
      </c>
    </row>
    <row r="465" s="2" customFormat="1" ht="16.5" customHeight="1">
      <c r="A465" s="38"/>
      <c r="B465" s="177"/>
      <c r="C465" s="236" t="s">
        <v>1017</v>
      </c>
      <c r="D465" s="236" t="s">
        <v>745</v>
      </c>
      <c r="E465" s="237" t="s">
        <v>1108</v>
      </c>
      <c r="F465" s="238" t="s">
        <v>1109</v>
      </c>
      <c r="G465" s="239" t="s">
        <v>458</v>
      </c>
      <c r="H465" s="240">
        <v>2</v>
      </c>
      <c r="I465" s="241"/>
      <c r="J465" s="242">
        <f>ROUND(I465*H465,2)</f>
        <v>0</v>
      </c>
      <c r="K465" s="238" t="s">
        <v>515</v>
      </c>
      <c r="L465" s="243"/>
      <c r="M465" s="244" t="s">
        <v>1</v>
      </c>
      <c r="N465" s="245" t="s">
        <v>44</v>
      </c>
      <c r="O465" s="77"/>
      <c r="P465" s="187">
        <f>O465*H465</f>
        <v>0</v>
      </c>
      <c r="Q465" s="187">
        <v>0.155</v>
      </c>
      <c r="R465" s="187">
        <f>Q465*H465</f>
        <v>0.31</v>
      </c>
      <c r="S465" s="187">
        <v>0</v>
      </c>
      <c r="T465" s="188">
        <f>S465*H465</f>
        <v>0</v>
      </c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R465" s="189" t="s">
        <v>260</v>
      </c>
      <c r="AT465" s="189" t="s">
        <v>745</v>
      </c>
      <c r="AU465" s="189" t="s">
        <v>89</v>
      </c>
      <c r="AY465" s="19" t="s">
        <v>230</v>
      </c>
      <c r="BE465" s="190">
        <f>IF(N465="základní",J465,0)</f>
        <v>0</v>
      </c>
      <c r="BF465" s="190">
        <f>IF(N465="snížená",J465,0)</f>
        <v>0</v>
      </c>
      <c r="BG465" s="190">
        <f>IF(N465="zákl. přenesená",J465,0)</f>
        <v>0</v>
      </c>
      <c r="BH465" s="190">
        <f>IF(N465="sníž. přenesená",J465,0)</f>
        <v>0</v>
      </c>
      <c r="BI465" s="190">
        <f>IF(N465="nulová",J465,0)</f>
        <v>0</v>
      </c>
      <c r="BJ465" s="19" t="s">
        <v>87</v>
      </c>
      <c r="BK465" s="190">
        <f>ROUND(I465*H465,2)</f>
        <v>0</v>
      </c>
      <c r="BL465" s="19" t="s">
        <v>235</v>
      </c>
      <c r="BM465" s="189" t="s">
        <v>1556</v>
      </c>
    </row>
    <row r="466" s="2" customFormat="1">
      <c r="A466" s="38"/>
      <c r="B466" s="39"/>
      <c r="C466" s="38"/>
      <c r="D466" s="191" t="s">
        <v>237</v>
      </c>
      <c r="E466" s="38"/>
      <c r="F466" s="192" t="s">
        <v>1109</v>
      </c>
      <c r="G466" s="38"/>
      <c r="H466" s="38"/>
      <c r="I466" s="193"/>
      <c r="J466" s="38"/>
      <c r="K466" s="38"/>
      <c r="L466" s="39"/>
      <c r="M466" s="194"/>
      <c r="N466" s="195"/>
      <c r="O466" s="77"/>
      <c r="P466" s="77"/>
      <c r="Q466" s="77"/>
      <c r="R466" s="77"/>
      <c r="S466" s="77"/>
      <c r="T466" s="7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T466" s="19" t="s">
        <v>237</v>
      </c>
      <c r="AU466" s="19" t="s">
        <v>89</v>
      </c>
    </row>
    <row r="467" s="2" customFormat="1">
      <c r="A467" s="38"/>
      <c r="B467" s="39"/>
      <c r="C467" s="38"/>
      <c r="D467" s="191" t="s">
        <v>279</v>
      </c>
      <c r="E467" s="38"/>
      <c r="F467" s="196" t="s">
        <v>1106</v>
      </c>
      <c r="G467" s="38"/>
      <c r="H467" s="38"/>
      <c r="I467" s="193"/>
      <c r="J467" s="38"/>
      <c r="K467" s="38"/>
      <c r="L467" s="39"/>
      <c r="M467" s="194"/>
      <c r="N467" s="195"/>
      <c r="O467" s="77"/>
      <c r="P467" s="77"/>
      <c r="Q467" s="77"/>
      <c r="R467" s="77"/>
      <c r="S467" s="77"/>
      <c r="T467" s="7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T467" s="19" t="s">
        <v>279</v>
      </c>
      <c r="AU467" s="19" t="s">
        <v>89</v>
      </c>
    </row>
    <row r="468" s="2" customFormat="1" ht="16.5" customHeight="1">
      <c r="A468" s="38"/>
      <c r="B468" s="177"/>
      <c r="C468" s="178" t="s">
        <v>1025</v>
      </c>
      <c r="D468" s="178" t="s">
        <v>231</v>
      </c>
      <c r="E468" s="179" t="s">
        <v>1112</v>
      </c>
      <c r="F468" s="180" t="s">
        <v>1113</v>
      </c>
      <c r="G468" s="181" t="s">
        <v>458</v>
      </c>
      <c r="H468" s="182">
        <v>2</v>
      </c>
      <c r="I468" s="183"/>
      <c r="J468" s="184">
        <f>ROUND(I468*H468,2)</f>
        <v>0</v>
      </c>
      <c r="K468" s="180" t="s">
        <v>515</v>
      </c>
      <c r="L468" s="39"/>
      <c r="M468" s="185" t="s">
        <v>1</v>
      </c>
      <c r="N468" s="186" t="s">
        <v>44</v>
      </c>
      <c r="O468" s="77"/>
      <c r="P468" s="187">
        <f>O468*H468</f>
        <v>0</v>
      </c>
      <c r="Q468" s="187">
        <v>0.030759999999999999</v>
      </c>
      <c r="R468" s="187">
        <f>Q468*H468</f>
        <v>0.061519999999999998</v>
      </c>
      <c r="S468" s="187">
        <v>0</v>
      </c>
      <c r="T468" s="188">
        <f>S468*H468</f>
        <v>0</v>
      </c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R468" s="189" t="s">
        <v>235</v>
      </c>
      <c r="AT468" s="189" t="s">
        <v>231</v>
      </c>
      <c r="AU468" s="189" t="s">
        <v>89</v>
      </c>
      <c r="AY468" s="19" t="s">
        <v>230</v>
      </c>
      <c r="BE468" s="190">
        <f>IF(N468="základní",J468,0)</f>
        <v>0</v>
      </c>
      <c r="BF468" s="190">
        <f>IF(N468="snížená",J468,0)</f>
        <v>0</v>
      </c>
      <c r="BG468" s="190">
        <f>IF(N468="zákl. přenesená",J468,0)</f>
        <v>0</v>
      </c>
      <c r="BH468" s="190">
        <f>IF(N468="sníž. přenesená",J468,0)</f>
        <v>0</v>
      </c>
      <c r="BI468" s="190">
        <f>IF(N468="nulová",J468,0)</f>
        <v>0</v>
      </c>
      <c r="BJ468" s="19" t="s">
        <v>87</v>
      </c>
      <c r="BK468" s="190">
        <f>ROUND(I468*H468,2)</f>
        <v>0</v>
      </c>
      <c r="BL468" s="19" t="s">
        <v>235</v>
      </c>
      <c r="BM468" s="189" t="s">
        <v>1557</v>
      </c>
    </row>
    <row r="469" s="2" customFormat="1">
      <c r="A469" s="38"/>
      <c r="B469" s="39"/>
      <c r="C469" s="38"/>
      <c r="D469" s="191" t="s">
        <v>237</v>
      </c>
      <c r="E469" s="38"/>
      <c r="F469" s="192" t="s">
        <v>1115</v>
      </c>
      <c r="G469" s="38"/>
      <c r="H469" s="38"/>
      <c r="I469" s="193"/>
      <c r="J469" s="38"/>
      <c r="K469" s="38"/>
      <c r="L469" s="39"/>
      <c r="M469" s="194"/>
      <c r="N469" s="195"/>
      <c r="O469" s="77"/>
      <c r="P469" s="77"/>
      <c r="Q469" s="77"/>
      <c r="R469" s="77"/>
      <c r="S469" s="77"/>
      <c r="T469" s="7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T469" s="19" t="s">
        <v>237</v>
      </c>
      <c r="AU469" s="19" t="s">
        <v>89</v>
      </c>
    </row>
    <row r="470" s="2" customFormat="1">
      <c r="A470" s="38"/>
      <c r="B470" s="39"/>
      <c r="C470" s="38"/>
      <c r="D470" s="199" t="s">
        <v>397</v>
      </c>
      <c r="E470" s="38"/>
      <c r="F470" s="200" t="s">
        <v>1116</v>
      </c>
      <c r="G470" s="38"/>
      <c r="H470" s="38"/>
      <c r="I470" s="193"/>
      <c r="J470" s="38"/>
      <c r="K470" s="38"/>
      <c r="L470" s="39"/>
      <c r="M470" s="194"/>
      <c r="N470" s="195"/>
      <c r="O470" s="77"/>
      <c r="P470" s="77"/>
      <c r="Q470" s="77"/>
      <c r="R470" s="77"/>
      <c r="S470" s="77"/>
      <c r="T470" s="7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T470" s="19" t="s">
        <v>397</v>
      </c>
      <c r="AU470" s="19" t="s">
        <v>89</v>
      </c>
    </row>
    <row r="471" s="13" customFormat="1">
      <c r="A471" s="13"/>
      <c r="B471" s="205"/>
      <c r="C471" s="13"/>
      <c r="D471" s="191" t="s">
        <v>519</v>
      </c>
      <c r="E471" s="206" t="s">
        <v>1</v>
      </c>
      <c r="F471" s="207" t="s">
        <v>89</v>
      </c>
      <c r="G471" s="13"/>
      <c r="H471" s="208">
        <v>2</v>
      </c>
      <c r="I471" s="209"/>
      <c r="J471" s="13"/>
      <c r="K471" s="13"/>
      <c r="L471" s="205"/>
      <c r="M471" s="210"/>
      <c r="N471" s="211"/>
      <c r="O471" s="211"/>
      <c r="P471" s="211"/>
      <c r="Q471" s="211"/>
      <c r="R471" s="211"/>
      <c r="S471" s="211"/>
      <c r="T471" s="21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06" t="s">
        <v>519</v>
      </c>
      <c r="AU471" s="206" t="s">
        <v>89</v>
      </c>
      <c r="AV471" s="13" t="s">
        <v>89</v>
      </c>
      <c r="AW471" s="13" t="s">
        <v>35</v>
      </c>
      <c r="AX471" s="13" t="s">
        <v>87</v>
      </c>
      <c r="AY471" s="206" t="s">
        <v>230</v>
      </c>
    </row>
    <row r="472" s="2" customFormat="1" ht="21.75" customHeight="1">
      <c r="A472" s="38"/>
      <c r="B472" s="177"/>
      <c r="C472" s="236" t="s">
        <v>1031</v>
      </c>
      <c r="D472" s="236" t="s">
        <v>745</v>
      </c>
      <c r="E472" s="237" t="s">
        <v>1118</v>
      </c>
      <c r="F472" s="238" t="s">
        <v>1119</v>
      </c>
      <c r="G472" s="239" t="s">
        <v>458</v>
      </c>
      <c r="H472" s="240">
        <v>2</v>
      </c>
      <c r="I472" s="241"/>
      <c r="J472" s="242">
        <f>ROUND(I472*H472,2)</f>
        <v>0</v>
      </c>
      <c r="K472" s="238" t="s">
        <v>515</v>
      </c>
      <c r="L472" s="243"/>
      <c r="M472" s="244" t="s">
        <v>1</v>
      </c>
      <c r="N472" s="245" t="s">
        <v>44</v>
      </c>
      <c r="O472" s="77"/>
      <c r="P472" s="187">
        <f>O472*H472</f>
        <v>0</v>
      </c>
      <c r="Q472" s="187">
        <v>0.34999999999999998</v>
      </c>
      <c r="R472" s="187">
        <f>Q472*H472</f>
        <v>0.69999999999999996</v>
      </c>
      <c r="S472" s="187">
        <v>0</v>
      </c>
      <c r="T472" s="188">
        <f>S472*H472</f>
        <v>0</v>
      </c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R472" s="189" t="s">
        <v>260</v>
      </c>
      <c r="AT472" s="189" t="s">
        <v>745</v>
      </c>
      <c r="AU472" s="189" t="s">
        <v>89</v>
      </c>
      <c r="AY472" s="19" t="s">
        <v>230</v>
      </c>
      <c r="BE472" s="190">
        <f>IF(N472="základní",J472,0)</f>
        <v>0</v>
      </c>
      <c r="BF472" s="190">
        <f>IF(N472="snížená",J472,0)</f>
        <v>0</v>
      </c>
      <c r="BG472" s="190">
        <f>IF(N472="zákl. přenesená",J472,0)</f>
        <v>0</v>
      </c>
      <c r="BH472" s="190">
        <f>IF(N472="sníž. přenesená",J472,0)</f>
        <v>0</v>
      </c>
      <c r="BI472" s="190">
        <f>IF(N472="nulová",J472,0)</f>
        <v>0</v>
      </c>
      <c r="BJ472" s="19" t="s">
        <v>87</v>
      </c>
      <c r="BK472" s="190">
        <f>ROUND(I472*H472,2)</f>
        <v>0</v>
      </c>
      <c r="BL472" s="19" t="s">
        <v>235</v>
      </c>
      <c r="BM472" s="189" t="s">
        <v>1558</v>
      </c>
    </row>
    <row r="473" s="2" customFormat="1">
      <c r="A473" s="38"/>
      <c r="B473" s="39"/>
      <c r="C473" s="38"/>
      <c r="D473" s="191" t="s">
        <v>237</v>
      </c>
      <c r="E473" s="38"/>
      <c r="F473" s="192" t="s">
        <v>1119</v>
      </c>
      <c r="G473" s="38"/>
      <c r="H473" s="38"/>
      <c r="I473" s="193"/>
      <c r="J473" s="38"/>
      <c r="K473" s="38"/>
      <c r="L473" s="39"/>
      <c r="M473" s="194"/>
      <c r="N473" s="195"/>
      <c r="O473" s="77"/>
      <c r="P473" s="77"/>
      <c r="Q473" s="77"/>
      <c r="R473" s="77"/>
      <c r="S473" s="77"/>
      <c r="T473" s="7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T473" s="19" t="s">
        <v>237</v>
      </c>
      <c r="AU473" s="19" t="s">
        <v>89</v>
      </c>
    </row>
    <row r="474" s="2" customFormat="1" ht="16.5" customHeight="1">
      <c r="A474" s="38"/>
      <c r="B474" s="177"/>
      <c r="C474" s="178" t="s">
        <v>1039</v>
      </c>
      <c r="D474" s="178" t="s">
        <v>231</v>
      </c>
      <c r="E474" s="179" t="s">
        <v>1130</v>
      </c>
      <c r="F474" s="180" t="s">
        <v>1131</v>
      </c>
      <c r="G474" s="181" t="s">
        <v>458</v>
      </c>
      <c r="H474" s="182">
        <v>2</v>
      </c>
      <c r="I474" s="183"/>
      <c r="J474" s="184">
        <f>ROUND(I474*H474,2)</f>
        <v>0</v>
      </c>
      <c r="K474" s="180" t="s">
        <v>515</v>
      </c>
      <c r="L474" s="39"/>
      <c r="M474" s="185" t="s">
        <v>1</v>
      </c>
      <c r="N474" s="186" t="s">
        <v>44</v>
      </c>
      <c r="O474" s="77"/>
      <c r="P474" s="187">
        <f>O474*H474</f>
        <v>0</v>
      </c>
      <c r="Q474" s="187">
        <v>0.21734000000000001</v>
      </c>
      <c r="R474" s="187">
        <f>Q474*H474</f>
        <v>0.43468000000000001</v>
      </c>
      <c r="S474" s="187">
        <v>0</v>
      </c>
      <c r="T474" s="188">
        <f>S474*H474</f>
        <v>0</v>
      </c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R474" s="189" t="s">
        <v>235</v>
      </c>
      <c r="AT474" s="189" t="s">
        <v>231</v>
      </c>
      <c r="AU474" s="189" t="s">
        <v>89</v>
      </c>
      <c r="AY474" s="19" t="s">
        <v>230</v>
      </c>
      <c r="BE474" s="190">
        <f>IF(N474="základní",J474,0)</f>
        <v>0</v>
      </c>
      <c r="BF474" s="190">
        <f>IF(N474="snížená",J474,0)</f>
        <v>0</v>
      </c>
      <c r="BG474" s="190">
        <f>IF(N474="zákl. přenesená",J474,0)</f>
        <v>0</v>
      </c>
      <c r="BH474" s="190">
        <f>IF(N474="sníž. přenesená",J474,0)</f>
        <v>0</v>
      </c>
      <c r="BI474" s="190">
        <f>IF(N474="nulová",J474,0)</f>
        <v>0</v>
      </c>
      <c r="BJ474" s="19" t="s">
        <v>87</v>
      </c>
      <c r="BK474" s="190">
        <f>ROUND(I474*H474,2)</f>
        <v>0</v>
      </c>
      <c r="BL474" s="19" t="s">
        <v>235</v>
      </c>
      <c r="BM474" s="189" t="s">
        <v>1559</v>
      </c>
    </row>
    <row r="475" s="2" customFormat="1">
      <c r="A475" s="38"/>
      <c r="B475" s="39"/>
      <c r="C475" s="38"/>
      <c r="D475" s="191" t="s">
        <v>237</v>
      </c>
      <c r="E475" s="38"/>
      <c r="F475" s="192" t="s">
        <v>1131</v>
      </c>
      <c r="G475" s="38"/>
      <c r="H475" s="38"/>
      <c r="I475" s="193"/>
      <c r="J475" s="38"/>
      <c r="K475" s="38"/>
      <c r="L475" s="39"/>
      <c r="M475" s="194"/>
      <c r="N475" s="195"/>
      <c r="O475" s="77"/>
      <c r="P475" s="77"/>
      <c r="Q475" s="77"/>
      <c r="R475" s="77"/>
      <c r="S475" s="77"/>
      <c r="T475" s="7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T475" s="19" t="s">
        <v>237</v>
      </c>
      <c r="AU475" s="19" t="s">
        <v>89</v>
      </c>
    </row>
    <row r="476" s="2" customFormat="1">
      <c r="A476" s="38"/>
      <c r="B476" s="39"/>
      <c r="C476" s="38"/>
      <c r="D476" s="199" t="s">
        <v>397</v>
      </c>
      <c r="E476" s="38"/>
      <c r="F476" s="200" t="s">
        <v>1133</v>
      </c>
      <c r="G476" s="38"/>
      <c r="H476" s="38"/>
      <c r="I476" s="193"/>
      <c r="J476" s="38"/>
      <c r="K476" s="38"/>
      <c r="L476" s="39"/>
      <c r="M476" s="194"/>
      <c r="N476" s="195"/>
      <c r="O476" s="77"/>
      <c r="P476" s="77"/>
      <c r="Q476" s="77"/>
      <c r="R476" s="77"/>
      <c r="S476" s="77"/>
      <c r="T476" s="7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T476" s="19" t="s">
        <v>397</v>
      </c>
      <c r="AU476" s="19" t="s">
        <v>89</v>
      </c>
    </row>
    <row r="477" s="2" customFormat="1">
      <c r="A477" s="38"/>
      <c r="B477" s="39"/>
      <c r="C477" s="38"/>
      <c r="D477" s="191" t="s">
        <v>279</v>
      </c>
      <c r="E477" s="38"/>
      <c r="F477" s="196" t="s">
        <v>1106</v>
      </c>
      <c r="G477" s="38"/>
      <c r="H477" s="38"/>
      <c r="I477" s="193"/>
      <c r="J477" s="38"/>
      <c r="K477" s="38"/>
      <c r="L477" s="39"/>
      <c r="M477" s="194"/>
      <c r="N477" s="195"/>
      <c r="O477" s="77"/>
      <c r="P477" s="77"/>
      <c r="Q477" s="77"/>
      <c r="R477" s="77"/>
      <c r="S477" s="77"/>
      <c r="T477" s="7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T477" s="19" t="s">
        <v>279</v>
      </c>
      <c r="AU477" s="19" t="s">
        <v>89</v>
      </c>
    </row>
    <row r="478" s="13" customFormat="1">
      <c r="A478" s="13"/>
      <c r="B478" s="205"/>
      <c r="C478" s="13"/>
      <c r="D478" s="191" t="s">
        <v>519</v>
      </c>
      <c r="E478" s="206" t="s">
        <v>1</v>
      </c>
      <c r="F478" s="207" t="s">
        <v>89</v>
      </c>
      <c r="G478" s="13"/>
      <c r="H478" s="208">
        <v>2</v>
      </c>
      <c r="I478" s="209"/>
      <c r="J478" s="13"/>
      <c r="K478" s="13"/>
      <c r="L478" s="205"/>
      <c r="M478" s="210"/>
      <c r="N478" s="211"/>
      <c r="O478" s="211"/>
      <c r="P478" s="211"/>
      <c r="Q478" s="211"/>
      <c r="R478" s="211"/>
      <c r="S478" s="211"/>
      <c r="T478" s="21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06" t="s">
        <v>519</v>
      </c>
      <c r="AU478" s="206" t="s">
        <v>89</v>
      </c>
      <c r="AV478" s="13" t="s">
        <v>89</v>
      </c>
      <c r="AW478" s="13" t="s">
        <v>35</v>
      </c>
      <c r="AX478" s="13" t="s">
        <v>87</v>
      </c>
      <c r="AY478" s="206" t="s">
        <v>230</v>
      </c>
    </row>
    <row r="479" s="2" customFormat="1" ht="16.5" customHeight="1">
      <c r="A479" s="38"/>
      <c r="B479" s="177"/>
      <c r="C479" s="236" t="s">
        <v>1046</v>
      </c>
      <c r="D479" s="236" t="s">
        <v>745</v>
      </c>
      <c r="E479" s="237" t="s">
        <v>1135</v>
      </c>
      <c r="F479" s="238" t="s">
        <v>1136</v>
      </c>
      <c r="G479" s="239" t="s">
        <v>458</v>
      </c>
      <c r="H479" s="240">
        <v>2</v>
      </c>
      <c r="I479" s="241"/>
      <c r="J479" s="242">
        <f>ROUND(I479*H479,2)</f>
        <v>0</v>
      </c>
      <c r="K479" s="238" t="s">
        <v>515</v>
      </c>
      <c r="L479" s="243"/>
      <c r="M479" s="244" t="s">
        <v>1</v>
      </c>
      <c r="N479" s="245" t="s">
        <v>44</v>
      </c>
      <c r="O479" s="77"/>
      <c r="P479" s="187">
        <f>O479*H479</f>
        <v>0</v>
      </c>
      <c r="Q479" s="187">
        <v>0.050599999999999999</v>
      </c>
      <c r="R479" s="187">
        <f>Q479*H479</f>
        <v>0.1012</v>
      </c>
      <c r="S479" s="187">
        <v>0</v>
      </c>
      <c r="T479" s="188">
        <f>S479*H479</f>
        <v>0</v>
      </c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R479" s="189" t="s">
        <v>260</v>
      </c>
      <c r="AT479" s="189" t="s">
        <v>745</v>
      </c>
      <c r="AU479" s="189" t="s">
        <v>89</v>
      </c>
      <c r="AY479" s="19" t="s">
        <v>230</v>
      </c>
      <c r="BE479" s="190">
        <f>IF(N479="základní",J479,0)</f>
        <v>0</v>
      </c>
      <c r="BF479" s="190">
        <f>IF(N479="snížená",J479,0)</f>
        <v>0</v>
      </c>
      <c r="BG479" s="190">
        <f>IF(N479="zákl. přenesená",J479,0)</f>
        <v>0</v>
      </c>
      <c r="BH479" s="190">
        <f>IF(N479="sníž. přenesená",J479,0)</f>
        <v>0</v>
      </c>
      <c r="BI479" s="190">
        <f>IF(N479="nulová",J479,0)</f>
        <v>0</v>
      </c>
      <c r="BJ479" s="19" t="s">
        <v>87</v>
      </c>
      <c r="BK479" s="190">
        <f>ROUND(I479*H479,2)</f>
        <v>0</v>
      </c>
      <c r="BL479" s="19" t="s">
        <v>235</v>
      </c>
      <c r="BM479" s="189" t="s">
        <v>1560</v>
      </c>
    </row>
    <row r="480" s="2" customFormat="1">
      <c r="A480" s="38"/>
      <c r="B480" s="39"/>
      <c r="C480" s="38"/>
      <c r="D480" s="191" t="s">
        <v>237</v>
      </c>
      <c r="E480" s="38"/>
      <c r="F480" s="192" t="s">
        <v>1136</v>
      </c>
      <c r="G480" s="38"/>
      <c r="H480" s="38"/>
      <c r="I480" s="193"/>
      <c r="J480" s="38"/>
      <c r="K480" s="38"/>
      <c r="L480" s="39"/>
      <c r="M480" s="194"/>
      <c r="N480" s="195"/>
      <c r="O480" s="77"/>
      <c r="P480" s="77"/>
      <c r="Q480" s="77"/>
      <c r="R480" s="77"/>
      <c r="S480" s="77"/>
      <c r="T480" s="7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T480" s="19" t="s">
        <v>237</v>
      </c>
      <c r="AU480" s="19" t="s">
        <v>89</v>
      </c>
    </row>
    <row r="481" s="2" customFormat="1">
      <c r="A481" s="38"/>
      <c r="B481" s="39"/>
      <c r="C481" s="38"/>
      <c r="D481" s="191" t="s">
        <v>279</v>
      </c>
      <c r="E481" s="38"/>
      <c r="F481" s="196" t="s">
        <v>1138</v>
      </c>
      <c r="G481" s="38"/>
      <c r="H481" s="38"/>
      <c r="I481" s="193"/>
      <c r="J481" s="38"/>
      <c r="K481" s="38"/>
      <c r="L481" s="39"/>
      <c r="M481" s="194"/>
      <c r="N481" s="195"/>
      <c r="O481" s="77"/>
      <c r="P481" s="77"/>
      <c r="Q481" s="77"/>
      <c r="R481" s="77"/>
      <c r="S481" s="77"/>
      <c r="T481" s="7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T481" s="19" t="s">
        <v>279</v>
      </c>
      <c r="AU481" s="19" t="s">
        <v>89</v>
      </c>
    </row>
    <row r="482" s="12" customFormat="1" ht="22.8" customHeight="1">
      <c r="A482" s="12"/>
      <c r="B482" s="166"/>
      <c r="C482" s="12"/>
      <c r="D482" s="167" t="s">
        <v>78</v>
      </c>
      <c r="E482" s="197" t="s">
        <v>264</v>
      </c>
      <c r="F482" s="197" t="s">
        <v>1139</v>
      </c>
      <c r="G482" s="12"/>
      <c r="H482" s="12"/>
      <c r="I482" s="169"/>
      <c r="J482" s="198">
        <f>BK482</f>
        <v>0</v>
      </c>
      <c r="K482" s="12"/>
      <c r="L482" s="166"/>
      <c r="M482" s="171"/>
      <c r="N482" s="172"/>
      <c r="O482" s="172"/>
      <c r="P482" s="173">
        <f>SUM(P483:P530)</f>
        <v>0</v>
      </c>
      <c r="Q482" s="172"/>
      <c r="R482" s="173">
        <f>SUM(R483:R530)</f>
        <v>42.498105519999996</v>
      </c>
      <c r="S482" s="172"/>
      <c r="T482" s="174">
        <f>SUM(T483:T530)</f>
        <v>0</v>
      </c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R482" s="167" t="s">
        <v>87</v>
      </c>
      <c r="AT482" s="175" t="s">
        <v>78</v>
      </c>
      <c r="AU482" s="175" t="s">
        <v>87</v>
      </c>
      <c r="AY482" s="167" t="s">
        <v>230</v>
      </c>
      <c r="BK482" s="176">
        <f>SUM(BK483:BK530)</f>
        <v>0</v>
      </c>
    </row>
    <row r="483" s="2" customFormat="1" ht="16.5" customHeight="1">
      <c r="A483" s="38"/>
      <c r="B483" s="177"/>
      <c r="C483" s="178" t="s">
        <v>1051</v>
      </c>
      <c r="D483" s="178" t="s">
        <v>231</v>
      </c>
      <c r="E483" s="179" t="s">
        <v>1223</v>
      </c>
      <c r="F483" s="180" t="s">
        <v>1224</v>
      </c>
      <c r="G483" s="181" t="s">
        <v>543</v>
      </c>
      <c r="H483" s="182">
        <v>117.8</v>
      </c>
      <c r="I483" s="183"/>
      <c r="J483" s="184">
        <f>ROUND(I483*H483,2)</f>
        <v>0</v>
      </c>
      <c r="K483" s="180" t="s">
        <v>515</v>
      </c>
      <c r="L483" s="39"/>
      <c r="M483" s="185" t="s">
        <v>1</v>
      </c>
      <c r="N483" s="186" t="s">
        <v>44</v>
      </c>
      <c r="O483" s="77"/>
      <c r="P483" s="187">
        <f>O483*H483</f>
        <v>0</v>
      </c>
      <c r="Q483" s="187">
        <v>0.16850000000000001</v>
      </c>
      <c r="R483" s="187">
        <f>Q483*H483</f>
        <v>19.8493</v>
      </c>
      <c r="S483" s="187">
        <v>0</v>
      </c>
      <c r="T483" s="188">
        <f>S483*H483</f>
        <v>0</v>
      </c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R483" s="189" t="s">
        <v>235</v>
      </c>
      <c r="AT483" s="189" t="s">
        <v>231</v>
      </c>
      <c r="AU483" s="189" t="s">
        <v>89</v>
      </c>
      <c r="AY483" s="19" t="s">
        <v>230</v>
      </c>
      <c r="BE483" s="190">
        <f>IF(N483="základní",J483,0)</f>
        <v>0</v>
      </c>
      <c r="BF483" s="190">
        <f>IF(N483="snížená",J483,0)</f>
        <v>0</v>
      </c>
      <c r="BG483" s="190">
        <f>IF(N483="zákl. přenesená",J483,0)</f>
        <v>0</v>
      </c>
      <c r="BH483" s="190">
        <f>IF(N483="sníž. přenesená",J483,0)</f>
        <v>0</v>
      </c>
      <c r="BI483" s="190">
        <f>IF(N483="nulová",J483,0)</f>
        <v>0</v>
      </c>
      <c r="BJ483" s="19" t="s">
        <v>87</v>
      </c>
      <c r="BK483" s="190">
        <f>ROUND(I483*H483,2)</f>
        <v>0</v>
      </c>
      <c r="BL483" s="19" t="s">
        <v>235</v>
      </c>
      <c r="BM483" s="189" t="s">
        <v>1561</v>
      </c>
    </row>
    <row r="484" s="2" customFormat="1">
      <c r="A484" s="38"/>
      <c r="B484" s="39"/>
      <c r="C484" s="38"/>
      <c r="D484" s="191" t="s">
        <v>237</v>
      </c>
      <c r="E484" s="38"/>
      <c r="F484" s="192" t="s">
        <v>1226</v>
      </c>
      <c r="G484" s="38"/>
      <c r="H484" s="38"/>
      <c r="I484" s="193"/>
      <c r="J484" s="38"/>
      <c r="K484" s="38"/>
      <c r="L484" s="39"/>
      <c r="M484" s="194"/>
      <c r="N484" s="195"/>
      <c r="O484" s="77"/>
      <c r="P484" s="77"/>
      <c r="Q484" s="77"/>
      <c r="R484" s="77"/>
      <c r="S484" s="77"/>
      <c r="T484" s="7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T484" s="19" t="s">
        <v>237</v>
      </c>
      <c r="AU484" s="19" t="s">
        <v>89</v>
      </c>
    </row>
    <row r="485" s="2" customFormat="1">
      <c r="A485" s="38"/>
      <c r="B485" s="39"/>
      <c r="C485" s="38"/>
      <c r="D485" s="199" t="s">
        <v>397</v>
      </c>
      <c r="E485" s="38"/>
      <c r="F485" s="200" t="s">
        <v>1227</v>
      </c>
      <c r="G485" s="38"/>
      <c r="H485" s="38"/>
      <c r="I485" s="193"/>
      <c r="J485" s="38"/>
      <c r="K485" s="38"/>
      <c r="L485" s="39"/>
      <c r="M485" s="194"/>
      <c r="N485" s="195"/>
      <c r="O485" s="77"/>
      <c r="P485" s="77"/>
      <c r="Q485" s="77"/>
      <c r="R485" s="77"/>
      <c r="S485" s="77"/>
      <c r="T485" s="7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T485" s="19" t="s">
        <v>397</v>
      </c>
      <c r="AU485" s="19" t="s">
        <v>89</v>
      </c>
    </row>
    <row r="486" s="13" customFormat="1">
      <c r="A486" s="13"/>
      <c r="B486" s="205"/>
      <c r="C486" s="13"/>
      <c r="D486" s="191" t="s">
        <v>519</v>
      </c>
      <c r="E486" s="206" t="s">
        <v>1</v>
      </c>
      <c r="F486" s="207" t="s">
        <v>1562</v>
      </c>
      <c r="G486" s="13"/>
      <c r="H486" s="208">
        <v>37</v>
      </c>
      <c r="I486" s="209"/>
      <c r="J486" s="13"/>
      <c r="K486" s="13"/>
      <c r="L486" s="205"/>
      <c r="M486" s="210"/>
      <c r="N486" s="211"/>
      <c r="O486" s="211"/>
      <c r="P486" s="211"/>
      <c r="Q486" s="211"/>
      <c r="R486" s="211"/>
      <c r="S486" s="211"/>
      <c r="T486" s="21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06" t="s">
        <v>519</v>
      </c>
      <c r="AU486" s="206" t="s">
        <v>89</v>
      </c>
      <c r="AV486" s="13" t="s">
        <v>89</v>
      </c>
      <c r="AW486" s="13" t="s">
        <v>35</v>
      </c>
      <c r="AX486" s="13" t="s">
        <v>79</v>
      </c>
      <c r="AY486" s="206" t="s">
        <v>230</v>
      </c>
    </row>
    <row r="487" s="13" customFormat="1">
      <c r="A487" s="13"/>
      <c r="B487" s="205"/>
      <c r="C487" s="13"/>
      <c r="D487" s="191" t="s">
        <v>519</v>
      </c>
      <c r="E487" s="206" t="s">
        <v>1</v>
      </c>
      <c r="F487" s="207" t="s">
        <v>1563</v>
      </c>
      <c r="G487" s="13"/>
      <c r="H487" s="208">
        <v>6</v>
      </c>
      <c r="I487" s="209"/>
      <c r="J487" s="13"/>
      <c r="K487" s="13"/>
      <c r="L487" s="205"/>
      <c r="M487" s="210"/>
      <c r="N487" s="211"/>
      <c r="O487" s="211"/>
      <c r="P487" s="211"/>
      <c r="Q487" s="211"/>
      <c r="R487" s="211"/>
      <c r="S487" s="211"/>
      <c r="T487" s="21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06" t="s">
        <v>519</v>
      </c>
      <c r="AU487" s="206" t="s">
        <v>89</v>
      </c>
      <c r="AV487" s="13" t="s">
        <v>89</v>
      </c>
      <c r="AW487" s="13" t="s">
        <v>35</v>
      </c>
      <c r="AX487" s="13" t="s">
        <v>79</v>
      </c>
      <c r="AY487" s="206" t="s">
        <v>230</v>
      </c>
    </row>
    <row r="488" s="13" customFormat="1">
      <c r="A488" s="13"/>
      <c r="B488" s="205"/>
      <c r="C488" s="13"/>
      <c r="D488" s="191" t="s">
        <v>519</v>
      </c>
      <c r="E488" s="206" t="s">
        <v>1</v>
      </c>
      <c r="F488" s="207" t="s">
        <v>1564</v>
      </c>
      <c r="G488" s="13"/>
      <c r="H488" s="208">
        <v>3.1000000000000001</v>
      </c>
      <c r="I488" s="209"/>
      <c r="J488" s="13"/>
      <c r="K488" s="13"/>
      <c r="L488" s="205"/>
      <c r="M488" s="210"/>
      <c r="N488" s="211"/>
      <c r="O488" s="211"/>
      <c r="P488" s="211"/>
      <c r="Q488" s="211"/>
      <c r="R488" s="211"/>
      <c r="S488" s="211"/>
      <c r="T488" s="21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06" t="s">
        <v>519</v>
      </c>
      <c r="AU488" s="206" t="s">
        <v>89</v>
      </c>
      <c r="AV488" s="13" t="s">
        <v>89</v>
      </c>
      <c r="AW488" s="13" t="s">
        <v>35</v>
      </c>
      <c r="AX488" s="13" t="s">
        <v>79</v>
      </c>
      <c r="AY488" s="206" t="s">
        <v>230</v>
      </c>
    </row>
    <row r="489" s="13" customFormat="1">
      <c r="A489" s="13"/>
      <c r="B489" s="205"/>
      <c r="C489" s="13"/>
      <c r="D489" s="191" t="s">
        <v>519</v>
      </c>
      <c r="E489" s="206" t="s">
        <v>1</v>
      </c>
      <c r="F489" s="207" t="s">
        <v>1565</v>
      </c>
      <c r="G489" s="13"/>
      <c r="H489" s="208">
        <v>71.700000000000003</v>
      </c>
      <c r="I489" s="209"/>
      <c r="J489" s="13"/>
      <c r="K489" s="13"/>
      <c r="L489" s="205"/>
      <c r="M489" s="210"/>
      <c r="N489" s="211"/>
      <c r="O489" s="211"/>
      <c r="P489" s="211"/>
      <c r="Q489" s="211"/>
      <c r="R489" s="211"/>
      <c r="S489" s="211"/>
      <c r="T489" s="21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06" t="s">
        <v>519</v>
      </c>
      <c r="AU489" s="206" t="s">
        <v>89</v>
      </c>
      <c r="AV489" s="13" t="s">
        <v>89</v>
      </c>
      <c r="AW489" s="13" t="s">
        <v>35</v>
      </c>
      <c r="AX489" s="13" t="s">
        <v>79</v>
      </c>
      <c r="AY489" s="206" t="s">
        <v>230</v>
      </c>
    </row>
    <row r="490" s="14" customFormat="1">
      <c r="A490" s="14"/>
      <c r="B490" s="213"/>
      <c r="C490" s="14"/>
      <c r="D490" s="191" t="s">
        <v>519</v>
      </c>
      <c r="E490" s="214" t="s">
        <v>1</v>
      </c>
      <c r="F490" s="215" t="s">
        <v>534</v>
      </c>
      <c r="G490" s="14"/>
      <c r="H490" s="216">
        <v>117.8</v>
      </c>
      <c r="I490" s="217"/>
      <c r="J490" s="14"/>
      <c r="K490" s="14"/>
      <c r="L490" s="213"/>
      <c r="M490" s="218"/>
      <c r="N490" s="219"/>
      <c r="O490" s="219"/>
      <c r="P490" s="219"/>
      <c r="Q490" s="219"/>
      <c r="R490" s="219"/>
      <c r="S490" s="219"/>
      <c r="T490" s="220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14" t="s">
        <v>519</v>
      </c>
      <c r="AU490" s="214" t="s">
        <v>89</v>
      </c>
      <c r="AV490" s="14" t="s">
        <v>235</v>
      </c>
      <c r="AW490" s="14" t="s">
        <v>35</v>
      </c>
      <c r="AX490" s="14" t="s">
        <v>87</v>
      </c>
      <c r="AY490" s="214" t="s">
        <v>230</v>
      </c>
    </row>
    <row r="491" s="2" customFormat="1" ht="16.5" customHeight="1">
      <c r="A491" s="38"/>
      <c r="B491" s="177"/>
      <c r="C491" s="236" t="s">
        <v>1059</v>
      </c>
      <c r="D491" s="236" t="s">
        <v>745</v>
      </c>
      <c r="E491" s="237" t="s">
        <v>1230</v>
      </c>
      <c r="F491" s="238" t="s">
        <v>1231</v>
      </c>
      <c r="G491" s="239" t="s">
        <v>543</v>
      </c>
      <c r="H491" s="240">
        <v>73.134</v>
      </c>
      <c r="I491" s="241"/>
      <c r="J491" s="242">
        <f>ROUND(I491*H491,2)</f>
        <v>0</v>
      </c>
      <c r="K491" s="238" t="s">
        <v>515</v>
      </c>
      <c r="L491" s="243"/>
      <c r="M491" s="244" t="s">
        <v>1</v>
      </c>
      <c r="N491" s="245" t="s">
        <v>44</v>
      </c>
      <c r="O491" s="77"/>
      <c r="P491" s="187">
        <f>O491*H491</f>
        <v>0</v>
      </c>
      <c r="Q491" s="187">
        <v>0.080000000000000002</v>
      </c>
      <c r="R491" s="187">
        <f>Q491*H491</f>
        <v>5.8507199999999999</v>
      </c>
      <c r="S491" s="187">
        <v>0</v>
      </c>
      <c r="T491" s="188">
        <f>S491*H491</f>
        <v>0</v>
      </c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R491" s="189" t="s">
        <v>260</v>
      </c>
      <c r="AT491" s="189" t="s">
        <v>745</v>
      </c>
      <c r="AU491" s="189" t="s">
        <v>89</v>
      </c>
      <c r="AY491" s="19" t="s">
        <v>230</v>
      </c>
      <c r="BE491" s="190">
        <f>IF(N491="základní",J491,0)</f>
        <v>0</v>
      </c>
      <c r="BF491" s="190">
        <f>IF(N491="snížená",J491,0)</f>
        <v>0</v>
      </c>
      <c r="BG491" s="190">
        <f>IF(N491="zákl. přenesená",J491,0)</f>
        <v>0</v>
      </c>
      <c r="BH491" s="190">
        <f>IF(N491="sníž. přenesená",J491,0)</f>
        <v>0</v>
      </c>
      <c r="BI491" s="190">
        <f>IF(N491="nulová",J491,0)</f>
        <v>0</v>
      </c>
      <c r="BJ491" s="19" t="s">
        <v>87</v>
      </c>
      <c r="BK491" s="190">
        <f>ROUND(I491*H491,2)</f>
        <v>0</v>
      </c>
      <c r="BL491" s="19" t="s">
        <v>235</v>
      </c>
      <c r="BM491" s="189" t="s">
        <v>1566</v>
      </c>
    </row>
    <row r="492" s="2" customFormat="1">
      <c r="A492" s="38"/>
      <c r="B492" s="39"/>
      <c r="C492" s="38"/>
      <c r="D492" s="191" t="s">
        <v>237</v>
      </c>
      <c r="E492" s="38"/>
      <c r="F492" s="192" t="s">
        <v>1231</v>
      </c>
      <c r="G492" s="38"/>
      <c r="H492" s="38"/>
      <c r="I492" s="193"/>
      <c r="J492" s="38"/>
      <c r="K492" s="38"/>
      <c r="L492" s="39"/>
      <c r="M492" s="194"/>
      <c r="N492" s="195"/>
      <c r="O492" s="77"/>
      <c r="P492" s="77"/>
      <c r="Q492" s="77"/>
      <c r="R492" s="77"/>
      <c r="S492" s="77"/>
      <c r="T492" s="7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T492" s="19" t="s">
        <v>237</v>
      </c>
      <c r="AU492" s="19" t="s">
        <v>89</v>
      </c>
    </row>
    <row r="493" s="2" customFormat="1">
      <c r="A493" s="38"/>
      <c r="B493" s="39"/>
      <c r="C493" s="38"/>
      <c r="D493" s="191" t="s">
        <v>279</v>
      </c>
      <c r="E493" s="38"/>
      <c r="F493" s="196" t="s">
        <v>1233</v>
      </c>
      <c r="G493" s="38"/>
      <c r="H493" s="38"/>
      <c r="I493" s="193"/>
      <c r="J493" s="38"/>
      <c r="K493" s="38"/>
      <c r="L493" s="39"/>
      <c r="M493" s="194"/>
      <c r="N493" s="195"/>
      <c r="O493" s="77"/>
      <c r="P493" s="77"/>
      <c r="Q493" s="77"/>
      <c r="R493" s="77"/>
      <c r="S493" s="77"/>
      <c r="T493" s="7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T493" s="19" t="s">
        <v>279</v>
      </c>
      <c r="AU493" s="19" t="s">
        <v>89</v>
      </c>
    </row>
    <row r="494" s="13" customFormat="1">
      <c r="A494" s="13"/>
      <c r="B494" s="205"/>
      <c r="C494" s="13"/>
      <c r="D494" s="191" t="s">
        <v>519</v>
      </c>
      <c r="E494" s="206" t="s">
        <v>1</v>
      </c>
      <c r="F494" s="207" t="s">
        <v>1567</v>
      </c>
      <c r="G494" s="13"/>
      <c r="H494" s="208">
        <v>71.700000000000003</v>
      </c>
      <c r="I494" s="209"/>
      <c r="J494" s="13"/>
      <c r="K494" s="13"/>
      <c r="L494" s="205"/>
      <c r="M494" s="210"/>
      <c r="N494" s="211"/>
      <c r="O494" s="211"/>
      <c r="P494" s="211"/>
      <c r="Q494" s="211"/>
      <c r="R494" s="211"/>
      <c r="S494" s="211"/>
      <c r="T494" s="212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06" t="s">
        <v>519</v>
      </c>
      <c r="AU494" s="206" t="s">
        <v>89</v>
      </c>
      <c r="AV494" s="13" t="s">
        <v>89</v>
      </c>
      <c r="AW494" s="13" t="s">
        <v>35</v>
      </c>
      <c r="AX494" s="13" t="s">
        <v>87</v>
      </c>
      <c r="AY494" s="206" t="s">
        <v>230</v>
      </c>
    </row>
    <row r="495" s="13" customFormat="1">
      <c r="A495" s="13"/>
      <c r="B495" s="205"/>
      <c r="C495" s="13"/>
      <c r="D495" s="191" t="s">
        <v>519</v>
      </c>
      <c r="E495" s="13"/>
      <c r="F495" s="207" t="s">
        <v>1568</v>
      </c>
      <c r="G495" s="13"/>
      <c r="H495" s="208">
        <v>73.134</v>
      </c>
      <c r="I495" s="209"/>
      <c r="J495" s="13"/>
      <c r="K495" s="13"/>
      <c r="L495" s="205"/>
      <c r="M495" s="210"/>
      <c r="N495" s="211"/>
      <c r="O495" s="211"/>
      <c r="P495" s="211"/>
      <c r="Q495" s="211"/>
      <c r="R495" s="211"/>
      <c r="S495" s="211"/>
      <c r="T495" s="21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06" t="s">
        <v>519</v>
      </c>
      <c r="AU495" s="206" t="s">
        <v>89</v>
      </c>
      <c r="AV495" s="13" t="s">
        <v>89</v>
      </c>
      <c r="AW495" s="13" t="s">
        <v>3</v>
      </c>
      <c r="AX495" s="13" t="s">
        <v>87</v>
      </c>
      <c r="AY495" s="206" t="s">
        <v>230</v>
      </c>
    </row>
    <row r="496" s="2" customFormat="1" ht="16.5" customHeight="1">
      <c r="A496" s="38"/>
      <c r="B496" s="177"/>
      <c r="C496" s="236" t="s">
        <v>1063</v>
      </c>
      <c r="D496" s="236" t="s">
        <v>745</v>
      </c>
      <c r="E496" s="237" t="s">
        <v>1239</v>
      </c>
      <c r="F496" s="238" t="s">
        <v>1240</v>
      </c>
      <c r="G496" s="239" t="s">
        <v>543</v>
      </c>
      <c r="H496" s="240">
        <v>3.1619999999999999</v>
      </c>
      <c r="I496" s="241"/>
      <c r="J496" s="242">
        <f>ROUND(I496*H496,2)</f>
        <v>0</v>
      </c>
      <c r="K496" s="238" t="s">
        <v>515</v>
      </c>
      <c r="L496" s="243"/>
      <c r="M496" s="244" t="s">
        <v>1</v>
      </c>
      <c r="N496" s="245" t="s">
        <v>44</v>
      </c>
      <c r="O496" s="77"/>
      <c r="P496" s="187">
        <f>O496*H496</f>
        <v>0</v>
      </c>
      <c r="Q496" s="187">
        <v>0.12</v>
      </c>
      <c r="R496" s="187">
        <f>Q496*H496</f>
        <v>0.37944</v>
      </c>
      <c r="S496" s="187">
        <v>0</v>
      </c>
      <c r="T496" s="188">
        <f>S496*H496</f>
        <v>0</v>
      </c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R496" s="189" t="s">
        <v>260</v>
      </c>
      <c r="AT496" s="189" t="s">
        <v>745</v>
      </c>
      <c r="AU496" s="189" t="s">
        <v>89</v>
      </c>
      <c r="AY496" s="19" t="s">
        <v>230</v>
      </c>
      <c r="BE496" s="190">
        <f>IF(N496="základní",J496,0)</f>
        <v>0</v>
      </c>
      <c r="BF496" s="190">
        <f>IF(N496="snížená",J496,0)</f>
        <v>0</v>
      </c>
      <c r="BG496" s="190">
        <f>IF(N496="zákl. přenesená",J496,0)</f>
        <v>0</v>
      </c>
      <c r="BH496" s="190">
        <f>IF(N496="sníž. přenesená",J496,0)</f>
        <v>0</v>
      </c>
      <c r="BI496" s="190">
        <f>IF(N496="nulová",J496,0)</f>
        <v>0</v>
      </c>
      <c r="BJ496" s="19" t="s">
        <v>87</v>
      </c>
      <c r="BK496" s="190">
        <f>ROUND(I496*H496,2)</f>
        <v>0</v>
      </c>
      <c r="BL496" s="19" t="s">
        <v>235</v>
      </c>
      <c r="BM496" s="189" t="s">
        <v>1569</v>
      </c>
    </row>
    <row r="497" s="2" customFormat="1">
      <c r="A497" s="38"/>
      <c r="B497" s="39"/>
      <c r="C497" s="38"/>
      <c r="D497" s="191" t="s">
        <v>237</v>
      </c>
      <c r="E497" s="38"/>
      <c r="F497" s="192" t="s">
        <v>1240</v>
      </c>
      <c r="G497" s="38"/>
      <c r="H497" s="38"/>
      <c r="I497" s="193"/>
      <c r="J497" s="38"/>
      <c r="K497" s="38"/>
      <c r="L497" s="39"/>
      <c r="M497" s="194"/>
      <c r="N497" s="195"/>
      <c r="O497" s="77"/>
      <c r="P497" s="77"/>
      <c r="Q497" s="77"/>
      <c r="R497" s="77"/>
      <c r="S497" s="77"/>
      <c r="T497" s="7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T497" s="19" t="s">
        <v>237</v>
      </c>
      <c r="AU497" s="19" t="s">
        <v>89</v>
      </c>
    </row>
    <row r="498" s="2" customFormat="1">
      <c r="A498" s="38"/>
      <c r="B498" s="39"/>
      <c r="C498" s="38"/>
      <c r="D498" s="191" t="s">
        <v>279</v>
      </c>
      <c r="E498" s="38"/>
      <c r="F498" s="196" t="s">
        <v>1233</v>
      </c>
      <c r="G498" s="38"/>
      <c r="H498" s="38"/>
      <c r="I498" s="193"/>
      <c r="J498" s="38"/>
      <c r="K498" s="38"/>
      <c r="L498" s="39"/>
      <c r="M498" s="194"/>
      <c r="N498" s="195"/>
      <c r="O498" s="77"/>
      <c r="P498" s="77"/>
      <c r="Q498" s="77"/>
      <c r="R498" s="77"/>
      <c r="S498" s="77"/>
      <c r="T498" s="7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T498" s="19" t="s">
        <v>279</v>
      </c>
      <c r="AU498" s="19" t="s">
        <v>89</v>
      </c>
    </row>
    <row r="499" s="13" customFormat="1">
      <c r="A499" s="13"/>
      <c r="B499" s="205"/>
      <c r="C499" s="13"/>
      <c r="D499" s="191" t="s">
        <v>519</v>
      </c>
      <c r="E499" s="206" t="s">
        <v>1</v>
      </c>
      <c r="F499" s="207" t="s">
        <v>1564</v>
      </c>
      <c r="G499" s="13"/>
      <c r="H499" s="208">
        <v>3.1000000000000001</v>
      </c>
      <c r="I499" s="209"/>
      <c r="J499" s="13"/>
      <c r="K499" s="13"/>
      <c r="L499" s="205"/>
      <c r="M499" s="210"/>
      <c r="N499" s="211"/>
      <c r="O499" s="211"/>
      <c r="P499" s="211"/>
      <c r="Q499" s="211"/>
      <c r="R499" s="211"/>
      <c r="S499" s="211"/>
      <c r="T499" s="21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06" t="s">
        <v>519</v>
      </c>
      <c r="AU499" s="206" t="s">
        <v>89</v>
      </c>
      <c r="AV499" s="13" t="s">
        <v>89</v>
      </c>
      <c r="AW499" s="13" t="s">
        <v>35</v>
      </c>
      <c r="AX499" s="13" t="s">
        <v>87</v>
      </c>
      <c r="AY499" s="206" t="s">
        <v>230</v>
      </c>
    </row>
    <row r="500" s="13" customFormat="1">
      <c r="A500" s="13"/>
      <c r="B500" s="205"/>
      <c r="C500" s="13"/>
      <c r="D500" s="191" t="s">
        <v>519</v>
      </c>
      <c r="E500" s="13"/>
      <c r="F500" s="207" t="s">
        <v>1570</v>
      </c>
      <c r="G500" s="13"/>
      <c r="H500" s="208">
        <v>3.1619999999999999</v>
      </c>
      <c r="I500" s="209"/>
      <c r="J500" s="13"/>
      <c r="K500" s="13"/>
      <c r="L500" s="205"/>
      <c r="M500" s="210"/>
      <c r="N500" s="211"/>
      <c r="O500" s="211"/>
      <c r="P500" s="211"/>
      <c r="Q500" s="211"/>
      <c r="R500" s="211"/>
      <c r="S500" s="211"/>
      <c r="T500" s="21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06" t="s">
        <v>519</v>
      </c>
      <c r="AU500" s="206" t="s">
        <v>89</v>
      </c>
      <c r="AV500" s="13" t="s">
        <v>89</v>
      </c>
      <c r="AW500" s="13" t="s">
        <v>3</v>
      </c>
      <c r="AX500" s="13" t="s">
        <v>87</v>
      </c>
      <c r="AY500" s="206" t="s">
        <v>230</v>
      </c>
    </row>
    <row r="501" s="2" customFormat="1" ht="16.5" customHeight="1">
      <c r="A501" s="38"/>
      <c r="B501" s="177"/>
      <c r="C501" s="236" t="s">
        <v>1067</v>
      </c>
      <c r="D501" s="236" t="s">
        <v>745</v>
      </c>
      <c r="E501" s="237" t="s">
        <v>1245</v>
      </c>
      <c r="F501" s="238" t="s">
        <v>1246</v>
      </c>
      <c r="G501" s="239" t="s">
        <v>543</v>
      </c>
      <c r="H501" s="240">
        <v>15.096</v>
      </c>
      <c r="I501" s="241"/>
      <c r="J501" s="242">
        <f>ROUND(I501*H501,2)</f>
        <v>0</v>
      </c>
      <c r="K501" s="238" t="s">
        <v>515</v>
      </c>
      <c r="L501" s="243"/>
      <c r="M501" s="244" t="s">
        <v>1</v>
      </c>
      <c r="N501" s="245" t="s">
        <v>44</v>
      </c>
      <c r="O501" s="77"/>
      <c r="P501" s="187">
        <f>O501*H501</f>
        <v>0</v>
      </c>
      <c r="Q501" s="187">
        <v>0.048300000000000003</v>
      </c>
      <c r="R501" s="187">
        <f>Q501*H501</f>
        <v>0.72913680000000003</v>
      </c>
      <c r="S501" s="187">
        <v>0</v>
      </c>
      <c r="T501" s="188">
        <f>S501*H501</f>
        <v>0</v>
      </c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R501" s="189" t="s">
        <v>260</v>
      </c>
      <c r="AT501" s="189" t="s">
        <v>745</v>
      </c>
      <c r="AU501" s="189" t="s">
        <v>89</v>
      </c>
      <c r="AY501" s="19" t="s">
        <v>230</v>
      </c>
      <c r="BE501" s="190">
        <f>IF(N501="základní",J501,0)</f>
        <v>0</v>
      </c>
      <c r="BF501" s="190">
        <f>IF(N501="snížená",J501,0)</f>
        <v>0</v>
      </c>
      <c r="BG501" s="190">
        <f>IF(N501="zákl. přenesená",J501,0)</f>
        <v>0</v>
      </c>
      <c r="BH501" s="190">
        <f>IF(N501="sníž. přenesená",J501,0)</f>
        <v>0</v>
      </c>
      <c r="BI501" s="190">
        <f>IF(N501="nulová",J501,0)</f>
        <v>0</v>
      </c>
      <c r="BJ501" s="19" t="s">
        <v>87</v>
      </c>
      <c r="BK501" s="190">
        <f>ROUND(I501*H501,2)</f>
        <v>0</v>
      </c>
      <c r="BL501" s="19" t="s">
        <v>235</v>
      </c>
      <c r="BM501" s="189" t="s">
        <v>1571</v>
      </c>
    </row>
    <row r="502" s="2" customFormat="1">
      <c r="A502" s="38"/>
      <c r="B502" s="39"/>
      <c r="C502" s="38"/>
      <c r="D502" s="191" t="s">
        <v>237</v>
      </c>
      <c r="E502" s="38"/>
      <c r="F502" s="192" t="s">
        <v>1246</v>
      </c>
      <c r="G502" s="38"/>
      <c r="H502" s="38"/>
      <c r="I502" s="193"/>
      <c r="J502" s="38"/>
      <c r="K502" s="38"/>
      <c r="L502" s="39"/>
      <c r="M502" s="194"/>
      <c r="N502" s="195"/>
      <c r="O502" s="77"/>
      <c r="P502" s="77"/>
      <c r="Q502" s="77"/>
      <c r="R502" s="77"/>
      <c r="S502" s="77"/>
      <c r="T502" s="7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T502" s="19" t="s">
        <v>237</v>
      </c>
      <c r="AU502" s="19" t="s">
        <v>89</v>
      </c>
    </row>
    <row r="503" s="2" customFormat="1">
      <c r="A503" s="38"/>
      <c r="B503" s="39"/>
      <c r="C503" s="38"/>
      <c r="D503" s="191" t="s">
        <v>279</v>
      </c>
      <c r="E503" s="38"/>
      <c r="F503" s="196" t="s">
        <v>1248</v>
      </c>
      <c r="G503" s="38"/>
      <c r="H503" s="38"/>
      <c r="I503" s="193"/>
      <c r="J503" s="38"/>
      <c r="K503" s="38"/>
      <c r="L503" s="39"/>
      <c r="M503" s="194"/>
      <c r="N503" s="195"/>
      <c r="O503" s="77"/>
      <c r="P503" s="77"/>
      <c r="Q503" s="77"/>
      <c r="R503" s="77"/>
      <c r="S503" s="77"/>
      <c r="T503" s="7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T503" s="19" t="s">
        <v>279</v>
      </c>
      <c r="AU503" s="19" t="s">
        <v>89</v>
      </c>
    </row>
    <row r="504" s="13" customFormat="1">
      <c r="A504" s="13"/>
      <c r="B504" s="205"/>
      <c r="C504" s="13"/>
      <c r="D504" s="191" t="s">
        <v>519</v>
      </c>
      <c r="E504" s="206" t="s">
        <v>1</v>
      </c>
      <c r="F504" s="207" t="s">
        <v>1572</v>
      </c>
      <c r="G504" s="13"/>
      <c r="H504" s="208">
        <v>9.6999999999999993</v>
      </c>
      <c r="I504" s="209"/>
      <c r="J504" s="13"/>
      <c r="K504" s="13"/>
      <c r="L504" s="205"/>
      <c r="M504" s="210"/>
      <c r="N504" s="211"/>
      <c r="O504" s="211"/>
      <c r="P504" s="211"/>
      <c r="Q504" s="211"/>
      <c r="R504" s="211"/>
      <c r="S504" s="211"/>
      <c r="T504" s="21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06" t="s">
        <v>519</v>
      </c>
      <c r="AU504" s="206" t="s">
        <v>89</v>
      </c>
      <c r="AV504" s="13" t="s">
        <v>89</v>
      </c>
      <c r="AW504" s="13" t="s">
        <v>35</v>
      </c>
      <c r="AX504" s="13" t="s">
        <v>79</v>
      </c>
      <c r="AY504" s="206" t="s">
        <v>230</v>
      </c>
    </row>
    <row r="505" s="13" customFormat="1">
      <c r="A505" s="13"/>
      <c r="B505" s="205"/>
      <c r="C505" s="13"/>
      <c r="D505" s="191" t="s">
        <v>519</v>
      </c>
      <c r="E505" s="206" t="s">
        <v>1</v>
      </c>
      <c r="F505" s="207" t="s">
        <v>1573</v>
      </c>
      <c r="G505" s="13"/>
      <c r="H505" s="208">
        <v>5.0999999999999996</v>
      </c>
      <c r="I505" s="209"/>
      <c r="J505" s="13"/>
      <c r="K505" s="13"/>
      <c r="L505" s="205"/>
      <c r="M505" s="210"/>
      <c r="N505" s="211"/>
      <c r="O505" s="211"/>
      <c r="P505" s="211"/>
      <c r="Q505" s="211"/>
      <c r="R505" s="211"/>
      <c r="S505" s="211"/>
      <c r="T505" s="21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06" t="s">
        <v>519</v>
      </c>
      <c r="AU505" s="206" t="s">
        <v>89</v>
      </c>
      <c r="AV505" s="13" t="s">
        <v>89</v>
      </c>
      <c r="AW505" s="13" t="s">
        <v>35</v>
      </c>
      <c r="AX505" s="13" t="s">
        <v>79</v>
      </c>
      <c r="AY505" s="206" t="s">
        <v>230</v>
      </c>
    </row>
    <row r="506" s="15" customFormat="1">
      <c r="A506" s="15"/>
      <c r="B506" s="221"/>
      <c r="C506" s="15"/>
      <c r="D506" s="191" t="s">
        <v>519</v>
      </c>
      <c r="E506" s="222" t="s">
        <v>1</v>
      </c>
      <c r="F506" s="223" t="s">
        <v>1574</v>
      </c>
      <c r="G506" s="15"/>
      <c r="H506" s="222" t="s">
        <v>1</v>
      </c>
      <c r="I506" s="224"/>
      <c r="J506" s="15"/>
      <c r="K506" s="15"/>
      <c r="L506" s="221"/>
      <c r="M506" s="225"/>
      <c r="N506" s="226"/>
      <c r="O506" s="226"/>
      <c r="P506" s="226"/>
      <c r="Q506" s="226"/>
      <c r="R506" s="226"/>
      <c r="S506" s="226"/>
      <c r="T506" s="227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T506" s="222" t="s">
        <v>519</v>
      </c>
      <c r="AU506" s="222" t="s">
        <v>89</v>
      </c>
      <c r="AV506" s="15" t="s">
        <v>87</v>
      </c>
      <c r="AW506" s="15" t="s">
        <v>35</v>
      </c>
      <c r="AX506" s="15" t="s">
        <v>79</v>
      </c>
      <c r="AY506" s="222" t="s">
        <v>230</v>
      </c>
    </row>
    <row r="507" s="14" customFormat="1">
      <c r="A507" s="14"/>
      <c r="B507" s="213"/>
      <c r="C507" s="14"/>
      <c r="D507" s="191" t="s">
        <v>519</v>
      </c>
      <c r="E507" s="214" t="s">
        <v>1</v>
      </c>
      <c r="F507" s="215" t="s">
        <v>534</v>
      </c>
      <c r="G507" s="14"/>
      <c r="H507" s="216">
        <v>14.800000000000001</v>
      </c>
      <c r="I507" s="217"/>
      <c r="J507" s="14"/>
      <c r="K507" s="14"/>
      <c r="L507" s="213"/>
      <c r="M507" s="218"/>
      <c r="N507" s="219"/>
      <c r="O507" s="219"/>
      <c r="P507" s="219"/>
      <c r="Q507" s="219"/>
      <c r="R507" s="219"/>
      <c r="S507" s="219"/>
      <c r="T507" s="220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14" t="s">
        <v>519</v>
      </c>
      <c r="AU507" s="214" t="s">
        <v>89</v>
      </c>
      <c r="AV507" s="14" t="s">
        <v>235</v>
      </c>
      <c r="AW507" s="14" t="s">
        <v>35</v>
      </c>
      <c r="AX507" s="14" t="s">
        <v>87</v>
      </c>
      <c r="AY507" s="214" t="s">
        <v>230</v>
      </c>
    </row>
    <row r="508" s="13" customFormat="1">
      <c r="A508" s="13"/>
      <c r="B508" s="205"/>
      <c r="C508" s="13"/>
      <c r="D508" s="191" t="s">
        <v>519</v>
      </c>
      <c r="E508" s="13"/>
      <c r="F508" s="207" t="s">
        <v>1575</v>
      </c>
      <c r="G508" s="13"/>
      <c r="H508" s="208">
        <v>15.096</v>
      </c>
      <c r="I508" s="209"/>
      <c r="J508" s="13"/>
      <c r="K508" s="13"/>
      <c r="L508" s="205"/>
      <c r="M508" s="210"/>
      <c r="N508" s="211"/>
      <c r="O508" s="211"/>
      <c r="P508" s="211"/>
      <c r="Q508" s="211"/>
      <c r="R508" s="211"/>
      <c r="S508" s="211"/>
      <c r="T508" s="21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06" t="s">
        <v>519</v>
      </c>
      <c r="AU508" s="206" t="s">
        <v>89</v>
      </c>
      <c r="AV508" s="13" t="s">
        <v>89</v>
      </c>
      <c r="AW508" s="13" t="s">
        <v>3</v>
      </c>
      <c r="AX508" s="13" t="s">
        <v>87</v>
      </c>
      <c r="AY508" s="206" t="s">
        <v>230</v>
      </c>
    </row>
    <row r="509" s="2" customFormat="1" ht="16.5" customHeight="1">
      <c r="A509" s="38"/>
      <c r="B509" s="177"/>
      <c r="C509" s="236" t="s">
        <v>1071</v>
      </c>
      <c r="D509" s="236" t="s">
        <v>745</v>
      </c>
      <c r="E509" s="237" t="s">
        <v>1254</v>
      </c>
      <c r="F509" s="238" t="s">
        <v>1255</v>
      </c>
      <c r="G509" s="239" t="s">
        <v>543</v>
      </c>
      <c r="H509" s="240">
        <v>6</v>
      </c>
      <c r="I509" s="241"/>
      <c r="J509" s="242">
        <f>ROUND(I509*H509,2)</f>
        <v>0</v>
      </c>
      <c r="K509" s="238" t="s">
        <v>515</v>
      </c>
      <c r="L509" s="243"/>
      <c r="M509" s="244" t="s">
        <v>1</v>
      </c>
      <c r="N509" s="245" t="s">
        <v>44</v>
      </c>
      <c r="O509" s="77"/>
      <c r="P509" s="187">
        <f>O509*H509</f>
        <v>0</v>
      </c>
      <c r="Q509" s="187">
        <v>0.065670000000000006</v>
      </c>
      <c r="R509" s="187">
        <f>Q509*H509</f>
        <v>0.39402000000000004</v>
      </c>
      <c r="S509" s="187">
        <v>0</v>
      </c>
      <c r="T509" s="188">
        <f>S509*H509</f>
        <v>0</v>
      </c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R509" s="189" t="s">
        <v>260</v>
      </c>
      <c r="AT509" s="189" t="s">
        <v>745</v>
      </c>
      <c r="AU509" s="189" t="s">
        <v>89</v>
      </c>
      <c r="AY509" s="19" t="s">
        <v>230</v>
      </c>
      <c r="BE509" s="190">
        <f>IF(N509="základní",J509,0)</f>
        <v>0</v>
      </c>
      <c r="BF509" s="190">
        <f>IF(N509="snížená",J509,0)</f>
        <v>0</v>
      </c>
      <c r="BG509" s="190">
        <f>IF(N509="zákl. přenesená",J509,0)</f>
        <v>0</v>
      </c>
      <c r="BH509" s="190">
        <f>IF(N509="sníž. přenesená",J509,0)</f>
        <v>0</v>
      </c>
      <c r="BI509" s="190">
        <f>IF(N509="nulová",J509,0)</f>
        <v>0</v>
      </c>
      <c r="BJ509" s="19" t="s">
        <v>87</v>
      </c>
      <c r="BK509" s="190">
        <f>ROUND(I509*H509,2)</f>
        <v>0</v>
      </c>
      <c r="BL509" s="19" t="s">
        <v>235</v>
      </c>
      <c r="BM509" s="189" t="s">
        <v>1576</v>
      </c>
    </row>
    <row r="510" s="2" customFormat="1">
      <c r="A510" s="38"/>
      <c r="B510" s="39"/>
      <c r="C510" s="38"/>
      <c r="D510" s="191" t="s">
        <v>237</v>
      </c>
      <c r="E510" s="38"/>
      <c r="F510" s="192" t="s">
        <v>1255</v>
      </c>
      <c r="G510" s="38"/>
      <c r="H510" s="38"/>
      <c r="I510" s="193"/>
      <c r="J510" s="38"/>
      <c r="K510" s="38"/>
      <c r="L510" s="39"/>
      <c r="M510" s="194"/>
      <c r="N510" s="195"/>
      <c r="O510" s="77"/>
      <c r="P510" s="77"/>
      <c r="Q510" s="77"/>
      <c r="R510" s="77"/>
      <c r="S510" s="77"/>
      <c r="T510" s="7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T510" s="19" t="s">
        <v>237</v>
      </c>
      <c r="AU510" s="19" t="s">
        <v>89</v>
      </c>
    </row>
    <row r="511" s="13" customFormat="1">
      <c r="A511" s="13"/>
      <c r="B511" s="205"/>
      <c r="C511" s="13"/>
      <c r="D511" s="191" t="s">
        <v>519</v>
      </c>
      <c r="E511" s="206" t="s">
        <v>1</v>
      </c>
      <c r="F511" s="207" t="s">
        <v>1577</v>
      </c>
      <c r="G511" s="13"/>
      <c r="H511" s="208">
        <v>3</v>
      </c>
      <c r="I511" s="209"/>
      <c r="J511" s="13"/>
      <c r="K511" s="13"/>
      <c r="L511" s="205"/>
      <c r="M511" s="210"/>
      <c r="N511" s="211"/>
      <c r="O511" s="211"/>
      <c r="P511" s="211"/>
      <c r="Q511" s="211"/>
      <c r="R511" s="211"/>
      <c r="S511" s="211"/>
      <c r="T511" s="21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06" t="s">
        <v>519</v>
      </c>
      <c r="AU511" s="206" t="s">
        <v>89</v>
      </c>
      <c r="AV511" s="13" t="s">
        <v>89</v>
      </c>
      <c r="AW511" s="13" t="s">
        <v>35</v>
      </c>
      <c r="AX511" s="13" t="s">
        <v>79</v>
      </c>
      <c r="AY511" s="206" t="s">
        <v>230</v>
      </c>
    </row>
    <row r="512" s="13" customFormat="1">
      <c r="A512" s="13"/>
      <c r="B512" s="205"/>
      <c r="C512" s="13"/>
      <c r="D512" s="191" t="s">
        <v>519</v>
      </c>
      <c r="E512" s="206" t="s">
        <v>1</v>
      </c>
      <c r="F512" s="207" t="s">
        <v>1578</v>
      </c>
      <c r="G512" s="13"/>
      <c r="H512" s="208">
        <v>3</v>
      </c>
      <c r="I512" s="209"/>
      <c r="J512" s="13"/>
      <c r="K512" s="13"/>
      <c r="L512" s="205"/>
      <c r="M512" s="210"/>
      <c r="N512" s="211"/>
      <c r="O512" s="211"/>
      <c r="P512" s="211"/>
      <c r="Q512" s="211"/>
      <c r="R512" s="211"/>
      <c r="S512" s="211"/>
      <c r="T512" s="21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06" t="s">
        <v>519</v>
      </c>
      <c r="AU512" s="206" t="s">
        <v>89</v>
      </c>
      <c r="AV512" s="13" t="s">
        <v>89</v>
      </c>
      <c r="AW512" s="13" t="s">
        <v>35</v>
      </c>
      <c r="AX512" s="13" t="s">
        <v>79</v>
      </c>
      <c r="AY512" s="206" t="s">
        <v>230</v>
      </c>
    </row>
    <row r="513" s="14" customFormat="1">
      <c r="A513" s="14"/>
      <c r="B513" s="213"/>
      <c r="C513" s="14"/>
      <c r="D513" s="191" t="s">
        <v>519</v>
      </c>
      <c r="E513" s="214" t="s">
        <v>1</v>
      </c>
      <c r="F513" s="215" t="s">
        <v>534</v>
      </c>
      <c r="G513" s="14"/>
      <c r="H513" s="216">
        <v>6</v>
      </c>
      <c r="I513" s="217"/>
      <c r="J513" s="14"/>
      <c r="K513" s="14"/>
      <c r="L513" s="213"/>
      <c r="M513" s="218"/>
      <c r="N513" s="219"/>
      <c r="O513" s="219"/>
      <c r="P513" s="219"/>
      <c r="Q513" s="219"/>
      <c r="R513" s="219"/>
      <c r="S513" s="219"/>
      <c r="T513" s="220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14" t="s">
        <v>519</v>
      </c>
      <c r="AU513" s="214" t="s">
        <v>89</v>
      </c>
      <c r="AV513" s="14" t="s">
        <v>235</v>
      </c>
      <c r="AW513" s="14" t="s">
        <v>35</v>
      </c>
      <c r="AX513" s="14" t="s">
        <v>87</v>
      </c>
      <c r="AY513" s="214" t="s">
        <v>230</v>
      </c>
    </row>
    <row r="514" s="2" customFormat="1" ht="16.5" customHeight="1">
      <c r="A514" s="38"/>
      <c r="B514" s="177"/>
      <c r="C514" s="178" t="s">
        <v>1078</v>
      </c>
      <c r="D514" s="178" t="s">
        <v>231</v>
      </c>
      <c r="E514" s="179" t="s">
        <v>1579</v>
      </c>
      <c r="F514" s="180" t="s">
        <v>1580</v>
      </c>
      <c r="G514" s="181" t="s">
        <v>543</v>
      </c>
      <c r="H514" s="182">
        <v>105.5</v>
      </c>
      <c r="I514" s="183"/>
      <c r="J514" s="184">
        <f>ROUND(I514*H514,2)</f>
        <v>0</v>
      </c>
      <c r="K514" s="180" t="s">
        <v>515</v>
      </c>
      <c r="L514" s="39"/>
      <c r="M514" s="185" t="s">
        <v>1</v>
      </c>
      <c r="N514" s="186" t="s">
        <v>44</v>
      </c>
      <c r="O514" s="77"/>
      <c r="P514" s="187">
        <f>O514*H514</f>
        <v>0</v>
      </c>
      <c r="Q514" s="187">
        <v>0.12095</v>
      </c>
      <c r="R514" s="187">
        <f>Q514*H514</f>
        <v>12.760225</v>
      </c>
      <c r="S514" s="187">
        <v>0</v>
      </c>
      <c r="T514" s="188">
        <f>S514*H514</f>
        <v>0</v>
      </c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R514" s="189" t="s">
        <v>235</v>
      </c>
      <c r="AT514" s="189" t="s">
        <v>231</v>
      </c>
      <c r="AU514" s="189" t="s">
        <v>89</v>
      </c>
      <c r="AY514" s="19" t="s">
        <v>230</v>
      </c>
      <c r="BE514" s="190">
        <f>IF(N514="základní",J514,0)</f>
        <v>0</v>
      </c>
      <c r="BF514" s="190">
        <f>IF(N514="snížená",J514,0)</f>
        <v>0</v>
      </c>
      <c r="BG514" s="190">
        <f>IF(N514="zákl. přenesená",J514,0)</f>
        <v>0</v>
      </c>
      <c r="BH514" s="190">
        <f>IF(N514="sníž. přenesená",J514,0)</f>
        <v>0</v>
      </c>
      <c r="BI514" s="190">
        <f>IF(N514="nulová",J514,0)</f>
        <v>0</v>
      </c>
      <c r="BJ514" s="19" t="s">
        <v>87</v>
      </c>
      <c r="BK514" s="190">
        <f>ROUND(I514*H514,2)</f>
        <v>0</v>
      </c>
      <c r="BL514" s="19" t="s">
        <v>235</v>
      </c>
      <c r="BM514" s="189" t="s">
        <v>1581</v>
      </c>
    </row>
    <row r="515" s="2" customFormat="1">
      <c r="A515" s="38"/>
      <c r="B515" s="39"/>
      <c r="C515" s="38"/>
      <c r="D515" s="191" t="s">
        <v>237</v>
      </c>
      <c r="E515" s="38"/>
      <c r="F515" s="192" t="s">
        <v>1582</v>
      </c>
      <c r="G515" s="38"/>
      <c r="H515" s="38"/>
      <c r="I515" s="193"/>
      <c r="J515" s="38"/>
      <c r="K515" s="38"/>
      <c r="L515" s="39"/>
      <c r="M515" s="194"/>
      <c r="N515" s="195"/>
      <c r="O515" s="77"/>
      <c r="P515" s="77"/>
      <c r="Q515" s="77"/>
      <c r="R515" s="77"/>
      <c r="S515" s="77"/>
      <c r="T515" s="7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T515" s="19" t="s">
        <v>237</v>
      </c>
      <c r="AU515" s="19" t="s">
        <v>89</v>
      </c>
    </row>
    <row r="516" s="2" customFormat="1">
      <c r="A516" s="38"/>
      <c r="B516" s="39"/>
      <c r="C516" s="38"/>
      <c r="D516" s="199" t="s">
        <v>397</v>
      </c>
      <c r="E516" s="38"/>
      <c r="F516" s="200" t="s">
        <v>1583</v>
      </c>
      <c r="G516" s="38"/>
      <c r="H516" s="38"/>
      <c r="I516" s="193"/>
      <c r="J516" s="38"/>
      <c r="K516" s="38"/>
      <c r="L516" s="39"/>
      <c r="M516" s="194"/>
      <c r="N516" s="195"/>
      <c r="O516" s="77"/>
      <c r="P516" s="77"/>
      <c r="Q516" s="77"/>
      <c r="R516" s="77"/>
      <c r="S516" s="77"/>
      <c r="T516" s="7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T516" s="19" t="s">
        <v>397</v>
      </c>
      <c r="AU516" s="19" t="s">
        <v>89</v>
      </c>
    </row>
    <row r="517" s="13" customFormat="1">
      <c r="A517" s="13"/>
      <c r="B517" s="205"/>
      <c r="C517" s="13"/>
      <c r="D517" s="191" t="s">
        <v>519</v>
      </c>
      <c r="E517" s="206" t="s">
        <v>1</v>
      </c>
      <c r="F517" s="207" t="s">
        <v>1584</v>
      </c>
      <c r="G517" s="13"/>
      <c r="H517" s="208">
        <v>105.5</v>
      </c>
      <c r="I517" s="209"/>
      <c r="J517" s="13"/>
      <c r="K517" s="13"/>
      <c r="L517" s="205"/>
      <c r="M517" s="210"/>
      <c r="N517" s="211"/>
      <c r="O517" s="211"/>
      <c r="P517" s="211"/>
      <c r="Q517" s="211"/>
      <c r="R517" s="211"/>
      <c r="S517" s="211"/>
      <c r="T517" s="21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06" t="s">
        <v>519</v>
      </c>
      <c r="AU517" s="206" t="s">
        <v>89</v>
      </c>
      <c r="AV517" s="13" t="s">
        <v>89</v>
      </c>
      <c r="AW517" s="13" t="s">
        <v>35</v>
      </c>
      <c r="AX517" s="13" t="s">
        <v>87</v>
      </c>
      <c r="AY517" s="206" t="s">
        <v>230</v>
      </c>
    </row>
    <row r="518" s="2" customFormat="1" ht="21.75" customHeight="1">
      <c r="A518" s="38"/>
      <c r="B518" s="177"/>
      <c r="C518" s="178" t="s">
        <v>1084</v>
      </c>
      <c r="D518" s="178" t="s">
        <v>231</v>
      </c>
      <c r="E518" s="179" t="s">
        <v>1306</v>
      </c>
      <c r="F518" s="180" t="s">
        <v>1307</v>
      </c>
      <c r="G518" s="181" t="s">
        <v>543</v>
      </c>
      <c r="H518" s="182">
        <v>8.5</v>
      </c>
      <c r="I518" s="183"/>
      <c r="J518" s="184">
        <f>ROUND(I518*H518,2)</f>
        <v>0</v>
      </c>
      <c r="K518" s="180" t="s">
        <v>515</v>
      </c>
      <c r="L518" s="39"/>
      <c r="M518" s="185" t="s">
        <v>1</v>
      </c>
      <c r="N518" s="186" t="s">
        <v>44</v>
      </c>
      <c r="O518" s="77"/>
      <c r="P518" s="187">
        <f>O518*H518</f>
        <v>0</v>
      </c>
      <c r="Q518" s="187">
        <v>0.00060999999999999997</v>
      </c>
      <c r="R518" s="187">
        <f>Q518*H518</f>
        <v>0.0051849999999999995</v>
      </c>
      <c r="S518" s="187">
        <v>0</v>
      </c>
      <c r="T518" s="188">
        <f>S518*H518</f>
        <v>0</v>
      </c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R518" s="189" t="s">
        <v>235</v>
      </c>
      <c r="AT518" s="189" t="s">
        <v>231</v>
      </c>
      <c r="AU518" s="189" t="s">
        <v>89</v>
      </c>
      <c r="AY518" s="19" t="s">
        <v>230</v>
      </c>
      <c r="BE518" s="190">
        <f>IF(N518="základní",J518,0)</f>
        <v>0</v>
      </c>
      <c r="BF518" s="190">
        <f>IF(N518="snížená",J518,0)</f>
        <v>0</v>
      </c>
      <c r="BG518" s="190">
        <f>IF(N518="zákl. přenesená",J518,0)</f>
        <v>0</v>
      </c>
      <c r="BH518" s="190">
        <f>IF(N518="sníž. přenesená",J518,0)</f>
        <v>0</v>
      </c>
      <c r="BI518" s="190">
        <f>IF(N518="nulová",J518,0)</f>
        <v>0</v>
      </c>
      <c r="BJ518" s="19" t="s">
        <v>87</v>
      </c>
      <c r="BK518" s="190">
        <f>ROUND(I518*H518,2)</f>
        <v>0</v>
      </c>
      <c r="BL518" s="19" t="s">
        <v>235</v>
      </c>
      <c r="BM518" s="189" t="s">
        <v>1585</v>
      </c>
    </row>
    <row r="519" s="2" customFormat="1">
      <c r="A519" s="38"/>
      <c r="B519" s="39"/>
      <c r="C519" s="38"/>
      <c r="D519" s="191" t="s">
        <v>237</v>
      </c>
      <c r="E519" s="38"/>
      <c r="F519" s="192" t="s">
        <v>1309</v>
      </c>
      <c r="G519" s="38"/>
      <c r="H519" s="38"/>
      <c r="I519" s="193"/>
      <c r="J519" s="38"/>
      <c r="K519" s="38"/>
      <c r="L519" s="39"/>
      <c r="M519" s="194"/>
      <c r="N519" s="195"/>
      <c r="O519" s="77"/>
      <c r="P519" s="77"/>
      <c r="Q519" s="77"/>
      <c r="R519" s="77"/>
      <c r="S519" s="77"/>
      <c r="T519" s="7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T519" s="19" t="s">
        <v>237</v>
      </c>
      <c r="AU519" s="19" t="s">
        <v>89</v>
      </c>
    </row>
    <row r="520" s="2" customFormat="1">
      <c r="A520" s="38"/>
      <c r="B520" s="39"/>
      <c r="C520" s="38"/>
      <c r="D520" s="199" t="s">
        <v>397</v>
      </c>
      <c r="E520" s="38"/>
      <c r="F520" s="200" t="s">
        <v>1310</v>
      </c>
      <c r="G520" s="38"/>
      <c r="H520" s="38"/>
      <c r="I520" s="193"/>
      <c r="J520" s="38"/>
      <c r="K520" s="38"/>
      <c r="L520" s="39"/>
      <c r="M520" s="194"/>
      <c r="N520" s="195"/>
      <c r="O520" s="77"/>
      <c r="P520" s="77"/>
      <c r="Q520" s="77"/>
      <c r="R520" s="77"/>
      <c r="S520" s="77"/>
      <c r="T520" s="7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T520" s="19" t="s">
        <v>397</v>
      </c>
      <c r="AU520" s="19" t="s">
        <v>89</v>
      </c>
    </row>
    <row r="521" s="2" customFormat="1">
      <c r="A521" s="38"/>
      <c r="B521" s="39"/>
      <c r="C521" s="38"/>
      <c r="D521" s="191" t="s">
        <v>279</v>
      </c>
      <c r="E521" s="38"/>
      <c r="F521" s="196" t="s">
        <v>1311</v>
      </c>
      <c r="G521" s="38"/>
      <c r="H521" s="38"/>
      <c r="I521" s="193"/>
      <c r="J521" s="38"/>
      <c r="K521" s="38"/>
      <c r="L521" s="39"/>
      <c r="M521" s="194"/>
      <c r="N521" s="195"/>
      <c r="O521" s="77"/>
      <c r="P521" s="77"/>
      <c r="Q521" s="77"/>
      <c r="R521" s="77"/>
      <c r="S521" s="77"/>
      <c r="T521" s="7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T521" s="19" t="s">
        <v>279</v>
      </c>
      <c r="AU521" s="19" t="s">
        <v>89</v>
      </c>
    </row>
    <row r="522" s="13" customFormat="1">
      <c r="A522" s="13"/>
      <c r="B522" s="205"/>
      <c r="C522" s="13"/>
      <c r="D522" s="191" t="s">
        <v>519</v>
      </c>
      <c r="E522" s="206" t="s">
        <v>1</v>
      </c>
      <c r="F522" s="207" t="s">
        <v>1586</v>
      </c>
      <c r="G522" s="13"/>
      <c r="H522" s="208">
        <v>8.5</v>
      </c>
      <c r="I522" s="209"/>
      <c r="J522" s="13"/>
      <c r="K522" s="13"/>
      <c r="L522" s="205"/>
      <c r="M522" s="210"/>
      <c r="N522" s="211"/>
      <c r="O522" s="211"/>
      <c r="P522" s="211"/>
      <c r="Q522" s="211"/>
      <c r="R522" s="211"/>
      <c r="S522" s="211"/>
      <c r="T522" s="21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06" t="s">
        <v>519</v>
      </c>
      <c r="AU522" s="206" t="s">
        <v>89</v>
      </c>
      <c r="AV522" s="13" t="s">
        <v>89</v>
      </c>
      <c r="AW522" s="13" t="s">
        <v>35</v>
      </c>
      <c r="AX522" s="13" t="s">
        <v>87</v>
      </c>
      <c r="AY522" s="206" t="s">
        <v>230</v>
      </c>
    </row>
    <row r="523" s="2" customFormat="1" ht="16.5" customHeight="1">
      <c r="A523" s="38"/>
      <c r="B523" s="177"/>
      <c r="C523" s="178" t="s">
        <v>1088</v>
      </c>
      <c r="D523" s="178" t="s">
        <v>231</v>
      </c>
      <c r="E523" s="179" t="s">
        <v>1260</v>
      </c>
      <c r="F523" s="180" t="s">
        <v>1261</v>
      </c>
      <c r="G523" s="181" t="s">
        <v>543</v>
      </c>
      <c r="H523" s="182">
        <v>12.800000000000001</v>
      </c>
      <c r="I523" s="183"/>
      <c r="J523" s="184">
        <f>ROUND(I523*H523,2)</f>
        <v>0</v>
      </c>
      <c r="K523" s="180" t="s">
        <v>515</v>
      </c>
      <c r="L523" s="39"/>
      <c r="M523" s="185" t="s">
        <v>1</v>
      </c>
      <c r="N523" s="186" t="s">
        <v>44</v>
      </c>
      <c r="O523" s="77"/>
      <c r="P523" s="187">
        <f>O523*H523</f>
        <v>0</v>
      </c>
      <c r="Q523" s="187">
        <v>0.14041999999999999</v>
      </c>
      <c r="R523" s="187">
        <f>Q523*H523</f>
        <v>1.7973759999999999</v>
      </c>
      <c r="S523" s="187">
        <v>0</v>
      </c>
      <c r="T523" s="188">
        <f>S523*H523</f>
        <v>0</v>
      </c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R523" s="189" t="s">
        <v>235</v>
      </c>
      <c r="AT523" s="189" t="s">
        <v>231</v>
      </c>
      <c r="AU523" s="189" t="s">
        <v>89</v>
      </c>
      <c r="AY523" s="19" t="s">
        <v>230</v>
      </c>
      <c r="BE523" s="190">
        <f>IF(N523="základní",J523,0)</f>
        <v>0</v>
      </c>
      <c r="BF523" s="190">
        <f>IF(N523="snížená",J523,0)</f>
        <v>0</v>
      </c>
      <c r="BG523" s="190">
        <f>IF(N523="zákl. přenesená",J523,0)</f>
        <v>0</v>
      </c>
      <c r="BH523" s="190">
        <f>IF(N523="sníž. přenesená",J523,0)</f>
        <v>0</v>
      </c>
      <c r="BI523" s="190">
        <f>IF(N523="nulová",J523,0)</f>
        <v>0</v>
      </c>
      <c r="BJ523" s="19" t="s">
        <v>87</v>
      </c>
      <c r="BK523" s="190">
        <f>ROUND(I523*H523,2)</f>
        <v>0</v>
      </c>
      <c r="BL523" s="19" t="s">
        <v>235</v>
      </c>
      <c r="BM523" s="189" t="s">
        <v>1587</v>
      </c>
    </row>
    <row r="524" s="2" customFormat="1">
      <c r="A524" s="38"/>
      <c r="B524" s="39"/>
      <c r="C524" s="38"/>
      <c r="D524" s="191" t="s">
        <v>237</v>
      </c>
      <c r="E524" s="38"/>
      <c r="F524" s="192" t="s">
        <v>1263</v>
      </c>
      <c r="G524" s="38"/>
      <c r="H524" s="38"/>
      <c r="I524" s="193"/>
      <c r="J524" s="38"/>
      <c r="K524" s="38"/>
      <c r="L524" s="39"/>
      <c r="M524" s="194"/>
      <c r="N524" s="195"/>
      <c r="O524" s="77"/>
      <c r="P524" s="77"/>
      <c r="Q524" s="77"/>
      <c r="R524" s="77"/>
      <c r="S524" s="77"/>
      <c r="T524" s="7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T524" s="19" t="s">
        <v>237</v>
      </c>
      <c r="AU524" s="19" t="s">
        <v>89</v>
      </c>
    </row>
    <row r="525" s="2" customFormat="1">
      <c r="A525" s="38"/>
      <c r="B525" s="39"/>
      <c r="C525" s="38"/>
      <c r="D525" s="199" t="s">
        <v>397</v>
      </c>
      <c r="E525" s="38"/>
      <c r="F525" s="200" t="s">
        <v>1264</v>
      </c>
      <c r="G525" s="38"/>
      <c r="H525" s="38"/>
      <c r="I525" s="193"/>
      <c r="J525" s="38"/>
      <c r="K525" s="38"/>
      <c r="L525" s="39"/>
      <c r="M525" s="194"/>
      <c r="N525" s="195"/>
      <c r="O525" s="77"/>
      <c r="P525" s="77"/>
      <c r="Q525" s="77"/>
      <c r="R525" s="77"/>
      <c r="S525" s="77"/>
      <c r="T525" s="7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T525" s="19" t="s">
        <v>397</v>
      </c>
      <c r="AU525" s="19" t="s">
        <v>89</v>
      </c>
    </row>
    <row r="526" s="13" customFormat="1">
      <c r="A526" s="13"/>
      <c r="B526" s="205"/>
      <c r="C526" s="13"/>
      <c r="D526" s="191" t="s">
        <v>519</v>
      </c>
      <c r="E526" s="206" t="s">
        <v>1</v>
      </c>
      <c r="F526" s="207" t="s">
        <v>1588</v>
      </c>
      <c r="G526" s="13"/>
      <c r="H526" s="208">
        <v>12.800000000000001</v>
      </c>
      <c r="I526" s="209"/>
      <c r="J526" s="13"/>
      <c r="K526" s="13"/>
      <c r="L526" s="205"/>
      <c r="M526" s="210"/>
      <c r="N526" s="211"/>
      <c r="O526" s="211"/>
      <c r="P526" s="211"/>
      <c r="Q526" s="211"/>
      <c r="R526" s="211"/>
      <c r="S526" s="211"/>
      <c r="T526" s="21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06" t="s">
        <v>519</v>
      </c>
      <c r="AU526" s="206" t="s">
        <v>89</v>
      </c>
      <c r="AV526" s="13" t="s">
        <v>89</v>
      </c>
      <c r="AW526" s="13" t="s">
        <v>35</v>
      </c>
      <c r="AX526" s="13" t="s">
        <v>87</v>
      </c>
      <c r="AY526" s="206" t="s">
        <v>230</v>
      </c>
    </row>
    <row r="527" s="2" customFormat="1" ht="16.5" customHeight="1">
      <c r="A527" s="38"/>
      <c r="B527" s="177"/>
      <c r="C527" s="236" t="s">
        <v>1094</v>
      </c>
      <c r="D527" s="236" t="s">
        <v>745</v>
      </c>
      <c r="E527" s="237" t="s">
        <v>1280</v>
      </c>
      <c r="F527" s="238" t="s">
        <v>1281</v>
      </c>
      <c r="G527" s="239" t="s">
        <v>543</v>
      </c>
      <c r="H527" s="240">
        <v>13.055999999999999</v>
      </c>
      <c r="I527" s="241"/>
      <c r="J527" s="242">
        <f>ROUND(I527*H527,2)</f>
        <v>0</v>
      </c>
      <c r="K527" s="238" t="s">
        <v>515</v>
      </c>
      <c r="L527" s="243"/>
      <c r="M527" s="244" t="s">
        <v>1</v>
      </c>
      <c r="N527" s="245" t="s">
        <v>44</v>
      </c>
      <c r="O527" s="77"/>
      <c r="P527" s="187">
        <f>O527*H527</f>
        <v>0</v>
      </c>
      <c r="Q527" s="187">
        <v>0.056120000000000003</v>
      </c>
      <c r="R527" s="187">
        <f>Q527*H527</f>
        <v>0.73270272000000003</v>
      </c>
      <c r="S527" s="187">
        <v>0</v>
      </c>
      <c r="T527" s="188">
        <f>S527*H527</f>
        <v>0</v>
      </c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R527" s="189" t="s">
        <v>260</v>
      </c>
      <c r="AT527" s="189" t="s">
        <v>745</v>
      </c>
      <c r="AU527" s="189" t="s">
        <v>89</v>
      </c>
      <c r="AY527" s="19" t="s">
        <v>230</v>
      </c>
      <c r="BE527" s="190">
        <f>IF(N527="základní",J527,0)</f>
        <v>0</v>
      </c>
      <c r="BF527" s="190">
        <f>IF(N527="snížená",J527,0)</f>
        <v>0</v>
      </c>
      <c r="BG527" s="190">
        <f>IF(N527="zákl. přenesená",J527,0)</f>
        <v>0</v>
      </c>
      <c r="BH527" s="190">
        <f>IF(N527="sníž. přenesená",J527,0)</f>
        <v>0</v>
      </c>
      <c r="BI527" s="190">
        <f>IF(N527="nulová",J527,0)</f>
        <v>0</v>
      </c>
      <c r="BJ527" s="19" t="s">
        <v>87</v>
      </c>
      <c r="BK527" s="190">
        <f>ROUND(I527*H527,2)</f>
        <v>0</v>
      </c>
      <c r="BL527" s="19" t="s">
        <v>235</v>
      </c>
      <c r="BM527" s="189" t="s">
        <v>1589</v>
      </c>
    </row>
    <row r="528" s="2" customFormat="1">
      <c r="A528" s="38"/>
      <c r="B528" s="39"/>
      <c r="C528" s="38"/>
      <c r="D528" s="191" t="s">
        <v>237</v>
      </c>
      <c r="E528" s="38"/>
      <c r="F528" s="192" t="s">
        <v>1281</v>
      </c>
      <c r="G528" s="38"/>
      <c r="H528" s="38"/>
      <c r="I528" s="193"/>
      <c r="J528" s="38"/>
      <c r="K528" s="38"/>
      <c r="L528" s="39"/>
      <c r="M528" s="194"/>
      <c r="N528" s="195"/>
      <c r="O528" s="77"/>
      <c r="P528" s="77"/>
      <c r="Q528" s="77"/>
      <c r="R528" s="77"/>
      <c r="S528" s="77"/>
      <c r="T528" s="7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T528" s="19" t="s">
        <v>237</v>
      </c>
      <c r="AU528" s="19" t="s">
        <v>89</v>
      </c>
    </row>
    <row r="529" s="2" customFormat="1">
      <c r="A529" s="38"/>
      <c r="B529" s="39"/>
      <c r="C529" s="38"/>
      <c r="D529" s="191" t="s">
        <v>279</v>
      </c>
      <c r="E529" s="38"/>
      <c r="F529" s="196" t="s">
        <v>1248</v>
      </c>
      <c r="G529" s="38"/>
      <c r="H529" s="38"/>
      <c r="I529" s="193"/>
      <c r="J529" s="38"/>
      <c r="K529" s="38"/>
      <c r="L529" s="39"/>
      <c r="M529" s="194"/>
      <c r="N529" s="195"/>
      <c r="O529" s="77"/>
      <c r="P529" s="77"/>
      <c r="Q529" s="77"/>
      <c r="R529" s="77"/>
      <c r="S529" s="77"/>
      <c r="T529" s="7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T529" s="19" t="s">
        <v>279</v>
      </c>
      <c r="AU529" s="19" t="s">
        <v>89</v>
      </c>
    </row>
    <row r="530" s="13" customFormat="1">
      <c r="A530" s="13"/>
      <c r="B530" s="205"/>
      <c r="C530" s="13"/>
      <c r="D530" s="191" t="s">
        <v>519</v>
      </c>
      <c r="E530" s="13"/>
      <c r="F530" s="207" t="s">
        <v>1590</v>
      </c>
      <c r="G530" s="13"/>
      <c r="H530" s="208">
        <v>13.055999999999999</v>
      </c>
      <c r="I530" s="209"/>
      <c r="J530" s="13"/>
      <c r="K530" s="13"/>
      <c r="L530" s="205"/>
      <c r="M530" s="210"/>
      <c r="N530" s="211"/>
      <c r="O530" s="211"/>
      <c r="P530" s="211"/>
      <c r="Q530" s="211"/>
      <c r="R530" s="211"/>
      <c r="S530" s="211"/>
      <c r="T530" s="21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06" t="s">
        <v>519</v>
      </c>
      <c r="AU530" s="206" t="s">
        <v>89</v>
      </c>
      <c r="AV530" s="13" t="s">
        <v>89</v>
      </c>
      <c r="AW530" s="13" t="s">
        <v>3</v>
      </c>
      <c r="AX530" s="13" t="s">
        <v>87</v>
      </c>
      <c r="AY530" s="206" t="s">
        <v>230</v>
      </c>
    </row>
    <row r="531" s="12" customFormat="1" ht="22.8" customHeight="1">
      <c r="A531" s="12"/>
      <c r="B531" s="166"/>
      <c r="C531" s="12"/>
      <c r="D531" s="167" t="s">
        <v>78</v>
      </c>
      <c r="E531" s="197" t="s">
        <v>1313</v>
      </c>
      <c r="F531" s="197" t="s">
        <v>1314</v>
      </c>
      <c r="G531" s="12"/>
      <c r="H531" s="12"/>
      <c r="I531" s="169"/>
      <c r="J531" s="198">
        <f>BK531</f>
        <v>0</v>
      </c>
      <c r="K531" s="12"/>
      <c r="L531" s="166"/>
      <c r="M531" s="171"/>
      <c r="N531" s="172"/>
      <c r="O531" s="172"/>
      <c r="P531" s="173">
        <f>SUM(P532:P560)</f>
        <v>0</v>
      </c>
      <c r="Q531" s="172"/>
      <c r="R531" s="173">
        <f>SUM(R532:R560)</f>
        <v>0</v>
      </c>
      <c r="S531" s="172"/>
      <c r="T531" s="174">
        <f>SUM(T532:T560)</f>
        <v>0</v>
      </c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R531" s="167" t="s">
        <v>87</v>
      </c>
      <c r="AT531" s="175" t="s">
        <v>78</v>
      </c>
      <c r="AU531" s="175" t="s">
        <v>87</v>
      </c>
      <c r="AY531" s="167" t="s">
        <v>230</v>
      </c>
      <c r="BK531" s="176">
        <f>SUM(BK532:BK560)</f>
        <v>0</v>
      </c>
    </row>
    <row r="532" s="2" customFormat="1" ht="16.5" customHeight="1">
      <c r="A532" s="38"/>
      <c r="B532" s="177"/>
      <c r="C532" s="178" t="s">
        <v>1100</v>
      </c>
      <c r="D532" s="178" t="s">
        <v>231</v>
      </c>
      <c r="E532" s="179" t="s">
        <v>1316</v>
      </c>
      <c r="F532" s="180" t="s">
        <v>1317</v>
      </c>
      <c r="G532" s="181" t="s">
        <v>748</v>
      </c>
      <c r="H532" s="182">
        <v>1.46</v>
      </c>
      <c r="I532" s="183"/>
      <c r="J532" s="184">
        <f>ROUND(I532*H532,2)</f>
        <v>0</v>
      </c>
      <c r="K532" s="180" t="s">
        <v>515</v>
      </c>
      <c r="L532" s="39"/>
      <c r="M532" s="185" t="s">
        <v>1</v>
      </c>
      <c r="N532" s="186" t="s">
        <v>44</v>
      </c>
      <c r="O532" s="77"/>
      <c r="P532" s="187">
        <f>O532*H532</f>
        <v>0</v>
      </c>
      <c r="Q532" s="187">
        <v>0</v>
      </c>
      <c r="R532" s="187">
        <f>Q532*H532</f>
        <v>0</v>
      </c>
      <c r="S532" s="187">
        <v>0</v>
      </c>
      <c r="T532" s="188">
        <f>S532*H532</f>
        <v>0</v>
      </c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R532" s="189" t="s">
        <v>235</v>
      </c>
      <c r="AT532" s="189" t="s">
        <v>231</v>
      </c>
      <c r="AU532" s="189" t="s">
        <v>89</v>
      </c>
      <c r="AY532" s="19" t="s">
        <v>230</v>
      </c>
      <c r="BE532" s="190">
        <f>IF(N532="základní",J532,0)</f>
        <v>0</v>
      </c>
      <c r="BF532" s="190">
        <f>IF(N532="snížená",J532,0)</f>
        <v>0</v>
      </c>
      <c r="BG532" s="190">
        <f>IF(N532="zákl. přenesená",J532,0)</f>
        <v>0</v>
      </c>
      <c r="BH532" s="190">
        <f>IF(N532="sníž. přenesená",J532,0)</f>
        <v>0</v>
      </c>
      <c r="BI532" s="190">
        <f>IF(N532="nulová",J532,0)</f>
        <v>0</v>
      </c>
      <c r="BJ532" s="19" t="s">
        <v>87</v>
      </c>
      <c r="BK532" s="190">
        <f>ROUND(I532*H532,2)</f>
        <v>0</v>
      </c>
      <c r="BL532" s="19" t="s">
        <v>235</v>
      </c>
      <c r="BM532" s="189" t="s">
        <v>1591</v>
      </c>
    </row>
    <row r="533" s="2" customFormat="1">
      <c r="A533" s="38"/>
      <c r="B533" s="39"/>
      <c r="C533" s="38"/>
      <c r="D533" s="191" t="s">
        <v>237</v>
      </c>
      <c r="E533" s="38"/>
      <c r="F533" s="192" t="s">
        <v>1319</v>
      </c>
      <c r="G533" s="38"/>
      <c r="H533" s="38"/>
      <c r="I533" s="193"/>
      <c r="J533" s="38"/>
      <c r="K533" s="38"/>
      <c r="L533" s="39"/>
      <c r="M533" s="194"/>
      <c r="N533" s="195"/>
      <c r="O533" s="77"/>
      <c r="P533" s="77"/>
      <c r="Q533" s="77"/>
      <c r="R533" s="77"/>
      <c r="S533" s="77"/>
      <c r="T533" s="7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T533" s="19" t="s">
        <v>237</v>
      </c>
      <c r="AU533" s="19" t="s">
        <v>89</v>
      </c>
    </row>
    <row r="534" s="2" customFormat="1">
      <c r="A534" s="38"/>
      <c r="B534" s="39"/>
      <c r="C534" s="38"/>
      <c r="D534" s="199" t="s">
        <v>397</v>
      </c>
      <c r="E534" s="38"/>
      <c r="F534" s="200" t="s">
        <v>1320</v>
      </c>
      <c r="G534" s="38"/>
      <c r="H534" s="38"/>
      <c r="I534" s="193"/>
      <c r="J534" s="38"/>
      <c r="K534" s="38"/>
      <c r="L534" s="39"/>
      <c r="M534" s="194"/>
      <c r="N534" s="195"/>
      <c r="O534" s="77"/>
      <c r="P534" s="77"/>
      <c r="Q534" s="77"/>
      <c r="R534" s="77"/>
      <c r="S534" s="77"/>
      <c r="T534" s="7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T534" s="19" t="s">
        <v>397</v>
      </c>
      <c r="AU534" s="19" t="s">
        <v>89</v>
      </c>
    </row>
    <row r="535" s="13" customFormat="1">
      <c r="A535" s="13"/>
      <c r="B535" s="205"/>
      <c r="C535" s="13"/>
      <c r="D535" s="191" t="s">
        <v>519</v>
      </c>
      <c r="E535" s="206" t="s">
        <v>1</v>
      </c>
      <c r="F535" s="207" t="s">
        <v>1592</v>
      </c>
      <c r="G535" s="13"/>
      <c r="H535" s="208">
        <v>1.46</v>
      </c>
      <c r="I535" s="209"/>
      <c r="J535" s="13"/>
      <c r="K535" s="13"/>
      <c r="L535" s="205"/>
      <c r="M535" s="210"/>
      <c r="N535" s="211"/>
      <c r="O535" s="211"/>
      <c r="P535" s="211"/>
      <c r="Q535" s="211"/>
      <c r="R535" s="211"/>
      <c r="S535" s="211"/>
      <c r="T535" s="21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06" t="s">
        <v>519</v>
      </c>
      <c r="AU535" s="206" t="s">
        <v>89</v>
      </c>
      <c r="AV535" s="13" t="s">
        <v>89</v>
      </c>
      <c r="AW535" s="13" t="s">
        <v>35</v>
      </c>
      <c r="AX535" s="13" t="s">
        <v>79</v>
      </c>
      <c r="AY535" s="206" t="s">
        <v>230</v>
      </c>
    </row>
    <row r="536" s="14" customFormat="1">
      <c r="A536" s="14"/>
      <c r="B536" s="213"/>
      <c r="C536" s="14"/>
      <c r="D536" s="191" t="s">
        <v>519</v>
      </c>
      <c r="E536" s="214" t="s">
        <v>1</v>
      </c>
      <c r="F536" s="215" t="s">
        <v>534</v>
      </c>
      <c r="G536" s="14"/>
      <c r="H536" s="216">
        <v>1.46</v>
      </c>
      <c r="I536" s="217"/>
      <c r="J536" s="14"/>
      <c r="K536" s="14"/>
      <c r="L536" s="213"/>
      <c r="M536" s="218"/>
      <c r="N536" s="219"/>
      <c r="O536" s="219"/>
      <c r="P536" s="219"/>
      <c r="Q536" s="219"/>
      <c r="R536" s="219"/>
      <c r="S536" s="219"/>
      <c r="T536" s="220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14" t="s">
        <v>519</v>
      </c>
      <c r="AU536" s="214" t="s">
        <v>89</v>
      </c>
      <c r="AV536" s="14" t="s">
        <v>235</v>
      </c>
      <c r="AW536" s="14" t="s">
        <v>35</v>
      </c>
      <c r="AX536" s="14" t="s">
        <v>87</v>
      </c>
      <c r="AY536" s="214" t="s">
        <v>230</v>
      </c>
    </row>
    <row r="537" s="2" customFormat="1" ht="16.5" customHeight="1">
      <c r="A537" s="38"/>
      <c r="B537" s="177"/>
      <c r="C537" s="178" t="s">
        <v>1107</v>
      </c>
      <c r="D537" s="178" t="s">
        <v>231</v>
      </c>
      <c r="E537" s="179" t="s">
        <v>1323</v>
      </c>
      <c r="F537" s="180" t="s">
        <v>1324</v>
      </c>
      <c r="G537" s="181" t="s">
        <v>748</v>
      </c>
      <c r="H537" s="182">
        <v>35.039999999999999</v>
      </c>
      <c r="I537" s="183"/>
      <c r="J537" s="184">
        <f>ROUND(I537*H537,2)</f>
        <v>0</v>
      </c>
      <c r="K537" s="180" t="s">
        <v>515</v>
      </c>
      <c r="L537" s="39"/>
      <c r="M537" s="185" t="s">
        <v>1</v>
      </c>
      <c r="N537" s="186" t="s">
        <v>44</v>
      </c>
      <c r="O537" s="77"/>
      <c r="P537" s="187">
        <f>O537*H537</f>
        <v>0</v>
      </c>
      <c r="Q537" s="187">
        <v>0</v>
      </c>
      <c r="R537" s="187">
        <f>Q537*H537</f>
        <v>0</v>
      </c>
      <c r="S537" s="187">
        <v>0</v>
      </c>
      <c r="T537" s="188">
        <f>S537*H537</f>
        <v>0</v>
      </c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R537" s="189" t="s">
        <v>235</v>
      </c>
      <c r="AT537" s="189" t="s">
        <v>231</v>
      </c>
      <c r="AU537" s="189" t="s">
        <v>89</v>
      </c>
      <c r="AY537" s="19" t="s">
        <v>230</v>
      </c>
      <c r="BE537" s="190">
        <f>IF(N537="základní",J537,0)</f>
        <v>0</v>
      </c>
      <c r="BF537" s="190">
        <f>IF(N537="snížená",J537,0)</f>
        <v>0</v>
      </c>
      <c r="BG537" s="190">
        <f>IF(N537="zákl. přenesená",J537,0)</f>
        <v>0</v>
      </c>
      <c r="BH537" s="190">
        <f>IF(N537="sníž. přenesená",J537,0)</f>
        <v>0</v>
      </c>
      <c r="BI537" s="190">
        <f>IF(N537="nulová",J537,0)</f>
        <v>0</v>
      </c>
      <c r="BJ537" s="19" t="s">
        <v>87</v>
      </c>
      <c r="BK537" s="190">
        <f>ROUND(I537*H537,2)</f>
        <v>0</v>
      </c>
      <c r="BL537" s="19" t="s">
        <v>235</v>
      </c>
      <c r="BM537" s="189" t="s">
        <v>1593</v>
      </c>
    </row>
    <row r="538" s="2" customFormat="1">
      <c r="A538" s="38"/>
      <c r="B538" s="39"/>
      <c r="C538" s="38"/>
      <c r="D538" s="191" t="s">
        <v>237</v>
      </c>
      <c r="E538" s="38"/>
      <c r="F538" s="192" t="s">
        <v>1326</v>
      </c>
      <c r="G538" s="38"/>
      <c r="H538" s="38"/>
      <c r="I538" s="193"/>
      <c r="J538" s="38"/>
      <c r="K538" s="38"/>
      <c r="L538" s="39"/>
      <c r="M538" s="194"/>
      <c r="N538" s="195"/>
      <c r="O538" s="77"/>
      <c r="P538" s="77"/>
      <c r="Q538" s="77"/>
      <c r="R538" s="77"/>
      <c r="S538" s="77"/>
      <c r="T538" s="7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T538" s="19" t="s">
        <v>237</v>
      </c>
      <c r="AU538" s="19" t="s">
        <v>89</v>
      </c>
    </row>
    <row r="539" s="2" customFormat="1">
      <c r="A539" s="38"/>
      <c r="B539" s="39"/>
      <c r="C539" s="38"/>
      <c r="D539" s="199" t="s">
        <v>397</v>
      </c>
      <c r="E539" s="38"/>
      <c r="F539" s="200" t="s">
        <v>1327</v>
      </c>
      <c r="G539" s="38"/>
      <c r="H539" s="38"/>
      <c r="I539" s="193"/>
      <c r="J539" s="38"/>
      <c r="K539" s="38"/>
      <c r="L539" s="39"/>
      <c r="M539" s="194"/>
      <c r="N539" s="195"/>
      <c r="O539" s="77"/>
      <c r="P539" s="77"/>
      <c r="Q539" s="77"/>
      <c r="R539" s="77"/>
      <c r="S539" s="77"/>
      <c r="T539" s="7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T539" s="19" t="s">
        <v>397</v>
      </c>
      <c r="AU539" s="19" t="s">
        <v>89</v>
      </c>
    </row>
    <row r="540" s="13" customFormat="1">
      <c r="A540" s="13"/>
      <c r="B540" s="205"/>
      <c r="C540" s="13"/>
      <c r="D540" s="191" t="s">
        <v>519</v>
      </c>
      <c r="E540" s="206" t="s">
        <v>1</v>
      </c>
      <c r="F540" s="207" t="s">
        <v>1594</v>
      </c>
      <c r="G540" s="13"/>
      <c r="H540" s="208">
        <v>35.039999999999999</v>
      </c>
      <c r="I540" s="209"/>
      <c r="J540" s="13"/>
      <c r="K540" s="13"/>
      <c r="L540" s="205"/>
      <c r="M540" s="210"/>
      <c r="N540" s="211"/>
      <c r="O540" s="211"/>
      <c r="P540" s="211"/>
      <c r="Q540" s="211"/>
      <c r="R540" s="211"/>
      <c r="S540" s="211"/>
      <c r="T540" s="21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06" t="s">
        <v>519</v>
      </c>
      <c r="AU540" s="206" t="s">
        <v>89</v>
      </c>
      <c r="AV540" s="13" t="s">
        <v>89</v>
      </c>
      <c r="AW540" s="13" t="s">
        <v>35</v>
      </c>
      <c r="AX540" s="13" t="s">
        <v>87</v>
      </c>
      <c r="AY540" s="206" t="s">
        <v>230</v>
      </c>
    </row>
    <row r="541" s="2" customFormat="1" ht="16.5" customHeight="1">
      <c r="A541" s="38"/>
      <c r="B541" s="177"/>
      <c r="C541" s="178" t="s">
        <v>1111</v>
      </c>
      <c r="D541" s="178" t="s">
        <v>231</v>
      </c>
      <c r="E541" s="179" t="s">
        <v>1330</v>
      </c>
      <c r="F541" s="180" t="s">
        <v>1331</v>
      </c>
      <c r="G541" s="181" t="s">
        <v>748</v>
      </c>
      <c r="H541" s="182">
        <v>3.5259999999999998</v>
      </c>
      <c r="I541" s="183"/>
      <c r="J541" s="184">
        <f>ROUND(I541*H541,2)</f>
        <v>0</v>
      </c>
      <c r="K541" s="180" t="s">
        <v>515</v>
      </c>
      <c r="L541" s="39"/>
      <c r="M541" s="185" t="s">
        <v>1</v>
      </c>
      <c r="N541" s="186" t="s">
        <v>44</v>
      </c>
      <c r="O541" s="77"/>
      <c r="P541" s="187">
        <f>O541*H541</f>
        <v>0</v>
      </c>
      <c r="Q541" s="187">
        <v>0</v>
      </c>
      <c r="R541" s="187">
        <f>Q541*H541</f>
        <v>0</v>
      </c>
      <c r="S541" s="187">
        <v>0</v>
      </c>
      <c r="T541" s="188">
        <f>S541*H541</f>
        <v>0</v>
      </c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R541" s="189" t="s">
        <v>235</v>
      </c>
      <c r="AT541" s="189" t="s">
        <v>231</v>
      </c>
      <c r="AU541" s="189" t="s">
        <v>89</v>
      </c>
      <c r="AY541" s="19" t="s">
        <v>230</v>
      </c>
      <c r="BE541" s="190">
        <f>IF(N541="základní",J541,0)</f>
        <v>0</v>
      </c>
      <c r="BF541" s="190">
        <f>IF(N541="snížená",J541,0)</f>
        <v>0</v>
      </c>
      <c r="BG541" s="190">
        <f>IF(N541="zákl. přenesená",J541,0)</f>
        <v>0</v>
      </c>
      <c r="BH541" s="190">
        <f>IF(N541="sníž. přenesená",J541,0)</f>
        <v>0</v>
      </c>
      <c r="BI541" s="190">
        <f>IF(N541="nulová",J541,0)</f>
        <v>0</v>
      </c>
      <c r="BJ541" s="19" t="s">
        <v>87</v>
      </c>
      <c r="BK541" s="190">
        <f>ROUND(I541*H541,2)</f>
        <v>0</v>
      </c>
      <c r="BL541" s="19" t="s">
        <v>235</v>
      </c>
      <c r="BM541" s="189" t="s">
        <v>1595</v>
      </c>
    </row>
    <row r="542" s="2" customFormat="1">
      <c r="A542" s="38"/>
      <c r="B542" s="39"/>
      <c r="C542" s="38"/>
      <c r="D542" s="191" t="s">
        <v>237</v>
      </c>
      <c r="E542" s="38"/>
      <c r="F542" s="192" t="s">
        <v>1333</v>
      </c>
      <c r="G542" s="38"/>
      <c r="H542" s="38"/>
      <c r="I542" s="193"/>
      <c r="J542" s="38"/>
      <c r="K542" s="38"/>
      <c r="L542" s="39"/>
      <c r="M542" s="194"/>
      <c r="N542" s="195"/>
      <c r="O542" s="77"/>
      <c r="P542" s="77"/>
      <c r="Q542" s="77"/>
      <c r="R542" s="77"/>
      <c r="S542" s="77"/>
      <c r="T542" s="7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T542" s="19" t="s">
        <v>237</v>
      </c>
      <c r="AU542" s="19" t="s">
        <v>89</v>
      </c>
    </row>
    <row r="543" s="2" customFormat="1">
      <c r="A543" s="38"/>
      <c r="B543" s="39"/>
      <c r="C543" s="38"/>
      <c r="D543" s="199" t="s">
        <v>397</v>
      </c>
      <c r="E543" s="38"/>
      <c r="F543" s="200" t="s">
        <v>1334</v>
      </c>
      <c r="G543" s="38"/>
      <c r="H543" s="38"/>
      <c r="I543" s="193"/>
      <c r="J543" s="38"/>
      <c r="K543" s="38"/>
      <c r="L543" s="39"/>
      <c r="M543" s="194"/>
      <c r="N543" s="195"/>
      <c r="O543" s="77"/>
      <c r="P543" s="77"/>
      <c r="Q543" s="77"/>
      <c r="R543" s="77"/>
      <c r="S543" s="77"/>
      <c r="T543" s="7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T543" s="19" t="s">
        <v>397</v>
      </c>
      <c r="AU543" s="19" t="s">
        <v>89</v>
      </c>
    </row>
    <row r="544" s="13" customFormat="1">
      <c r="A544" s="13"/>
      <c r="B544" s="205"/>
      <c r="C544" s="13"/>
      <c r="D544" s="191" t="s">
        <v>519</v>
      </c>
      <c r="E544" s="206" t="s">
        <v>1</v>
      </c>
      <c r="F544" s="207" t="s">
        <v>1596</v>
      </c>
      <c r="G544" s="13"/>
      <c r="H544" s="208">
        <v>3.5259999999999998</v>
      </c>
      <c r="I544" s="209"/>
      <c r="J544" s="13"/>
      <c r="K544" s="13"/>
      <c r="L544" s="205"/>
      <c r="M544" s="210"/>
      <c r="N544" s="211"/>
      <c r="O544" s="211"/>
      <c r="P544" s="211"/>
      <c r="Q544" s="211"/>
      <c r="R544" s="211"/>
      <c r="S544" s="211"/>
      <c r="T544" s="212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06" t="s">
        <v>519</v>
      </c>
      <c r="AU544" s="206" t="s">
        <v>89</v>
      </c>
      <c r="AV544" s="13" t="s">
        <v>89</v>
      </c>
      <c r="AW544" s="13" t="s">
        <v>35</v>
      </c>
      <c r="AX544" s="13" t="s">
        <v>87</v>
      </c>
      <c r="AY544" s="206" t="s">
        <v>230</v>
      </c>
    </row>
    <row r="545" s="2" customFormat="1" ht="16.5" customHeight="1">
      <c r="A545" s="38"/>
      <c r="B545" s="177"/>
      <c r="C545" s="178" t="s">
        <v>1117</v>
      </c>
      <c r="D545" s="178" t="s">
        <v>231</v>
      </c>
      <c r="E545" s="179" t="s">
        <v>1339</v>
      </c>
      <c r="F545" s="180" t="s">
        <v>1340</v>
      </c>
      <c r="G545" s="181" t="s">
        <v>748</v>
      </c>
      <c r="H545" s="182">
        <v>84.623999999999995</v>
      </c>
      <c r="I545" s="183"/>
      <c r="J545" s="184">
        <f>ROUND(I545*H545,2)</f>
        <v>0</v>
      </c>
      <c r="K545" s="180" t="s">
        <v>515</v>
      </c>
      <c r="L545" s="39"/>
      <c r="M545" s="185" t="s">
        <v>1</v>
      </c>
      <c r="N545" s="186" t="s">
        <v>44</v>
      </c>
      <c r="O545" s="77"/>
      <c r="P545" s="187">
        <f>O545*H545</f>
        <v>0</v>
      </c>
      <c r="Q545" s="187">
        <v>0</v>
      </c>
      <c r="R545" s="187">
        <f>Q545*H545</f>
        <v>0</v>
      </c>
      <c r="S545" s="187">
        <v>0</v>
      </c>
      <c r="T545" s="188">
        <f>S545*H545</f>
        <v>0</v>
      </c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R545" s="189" t="s">
        <v>235</v>
      </c>
      <c r="AT545" s="189" t="s">
        <v>231</v>
      </c>
      <c r="AU545" s="189" t="s">
        <v>89</v>
      </c>
      <c r="AY545" s="19" t="s">
        <v>230</v>
      </c>
      <c r="BE545" s="190">
        <f>IF(N545="základní",J545,0)</f>
        <v>0</v>
      </c>
      <c r="BF545" s="190">
        <f>IF(N545="snížená",J545,0)</f>
        <v>0</v>
      </c>
      <c r="BG545" s="190">
        <f>IF(N545="zákl. přenesená",J545,0)</f>
        <v>0</v>
      </c>
      <c r="BH545" s="190">
        <f>IF(N545="sníž. přenesená",J545,0)</f>
        <v>0</v>
      </c>
      <c r="BI545" s="190">
        <f>IF(N545="nulová",J545,0)</f>
        <v>0</v>
      </c>
      <c r="BJ545" s="19" t="s">
        <v>87</v>
      </c>
      <c r="BK545" s="190">
        <f>ROUND(I545*H545,2)</f>
        <v>0</v>
      </c>
      <c r="BL545" s="19" t="s">
        <v>235</v>
      </c>
      <c r="BM545" s="189" t="s">
        <v>1597</v>
      </c>
    </row>
    <row r="546" s="2" customFormat="1">
      <c r="A546" s="38"/>
      <c r="B546" s="39"/>
      <c r="C546" s="38"/>
      <c r="D546" s="191" t="s">
        <v>237</v>
      </c>
      <c r="E546" s="38"/>
      <c r="F546" s="192" t="s">
        <v>1342</v>
      </c>
      <c r="G546" s="38"/>
      <c r="H546" s="38"/>
      <c r="I546" s="193"/>
      <c r="J546" s="38"/>
      <c r="K546" s="38"/>
      <c r="L546" s="39"/>
      <c r="M546" s="194"/>
      <c r="N546" s="195"/>
      <c r="O546" s="77"/>
      <c r="P546" s="77"/>
      <c r="Q546" s="77"/>
      <c r="R546" s="77"/>
      <c r="S546" s="77"/>
      <c r="T546" s="7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T546" s="19" t="s">
        <v>237</v>
      </c>
      <c r="AU546" s="19" t="s">
        <v>89</v>
      </c>
    </row>
    <row r="547" s="2" customFormat="1">
      <c r="A547" s="38"/>
      <c r="B547" s="39"/>
      <c r="C547" s="38"/>
      <c r="D547" s="199" t="s">
        <v>397</v>
      </c>
      <c r="E547" s="38"/>
      <c r="F547" s="200" t="s">
        <v>1343</v>
      </c>
      <c r="G547" s="38"/>
      <c r="H547" s="38"/>
      <c r="I547" s="193"/>
      <c r="J547" s="38"/>
      <c r="K547" s="38"/>
      <c r="L547" s="39"/>
      <c r="M547" s="194"/>
      <c r="N547" s="195"/>
      <c r="O547" s="77"/>
      <c r="P547" s="77"/>
      <c r="Q547" s="77"/>
      <c r="R547" s="77"/>
      <c r="S547" s="77"/>
      <c r="T547" s="7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T547" s="19" t="s">
        <v>397</v>
      </c>
      <c r="AU547" s="19" t="s">
        <v>89</v>
      </c>
    </row>
    <row r="548" s="13" customFormat="1">
      <c r="A548" s="13"/>
      <c r="B548" s="205"/>
      <c r="C548" s="13"/>
      <c r="D548" s="191" t="s">
        <v>519</v>
      </c>
      <c r="E548" s="206" t="s">
        <v>1</v>
      </c>
      <c r="F548" s="207" t="s">
        <v>1598</v>
      </c>
      <c r="G548" s="13"/>
      <c r="H548" s="208">
        <v>84.623999999999995</v>
      </c>
      <c r="I548" s="209"/>
      <c r="J548" s="13"/>
      <c r="K548" s="13"/>
      <c r="L548" s="205"/>
      <c r="M548" s="210"/>
      <c r="N548" s="211"/>
      <c r="O548" s="211"/>
      <c r="P548" s="211"/>
      <c r="Q548" s="211"/>
      <c r="R548" s="211"/>
      <c r="S548" s="211"/>
      <c r="T548" s="21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06" t="s">
        <v>519</v>
      </c>
      <c r="AU548" s="206" t="s">
        <v>89</v>
      </c>
      <c r="AV548" s="13" t="s">
        <v>89</v>
      </c>
      <c r="AW548" s="13" t="s">
        <v>35</v>
      </c>
      <c r="AX548" s="13" t="s">
        <v>87</v>
      </c>
      <c r="AY548" s="206" t="s">
        <v>230</v>
      </c>
    </row>
    <row r="549" s="2" customFormat="1" ht="24.15" customHeight="1">
      <c r="A549" s="38"/>
      <c r="B549" s="177"/>
      <c r="C549" s="178" t="s">
        <v>1121</v>
      </c>
      <c r="D549" s="178" t="s">
        <v>231</v>
      </c>
      <c r="E549" s="179" t="s">
        <v>1346</v>
      </c>
      <c r="F549" s="180" t="s">
        <v>1347</v>
      </c>
      <c r="G549" s="181" t="s">
        <v>748</v>
      </c>
      <c r="H549" s="182">
        <v>3.5259999999999998</v>
      </c>
      <c r="I549" s="183"/>
      <c r="J549" s="184">
        <f>ROUND(I549*H549,2)</f>
        <v>0</v>
      </c>
      <c r="K549" s="180" t="s">
        <v>515</v>
      </c>
      <c r="L549" s="39"/>
      <c r="M549" s="185" t="s">
        <v>1</v>
      </c>
      <c r="N549" s="186" t="s">
        <v>44</v>
      </c>
      <c r="O549" s="77"/>
      <c r="P549" s="187">
        <f>O549*H549</f>
        <v>0</v>
      </c>
      <c r="Q549" s="187">
        <v>0</v>
      </c>
      <c r="R549" s="187">
        <f>Q549*H549</f>
        <v>0</v>
      </c>
      <c r="S549" s="187">
        <v>0</v>
      </c>
      <c r="T549" s="188">
        <f>S549*H549</f>
        <v>0</v>
      </c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R549" s="189" t="s">
        <v>235</v>
      </c>
      <c r="AT549" s="189" t="s">
        <v>231</v>
      </c>
      <c r="AU549" s="189" t="s">
        <v>89</v>
      </c>
      <c r="AY549" s="19" t="s">
        <v>230</v>
      </c>
      <c r="BE549" s="190">
        <f>IF(N549="základní",J549,0)</f>
        <v>0</v>
      </c>
      <c r="BF549" s="190">
        <f>IF(N549="snížená",J549,0)</f>
        <v>0</v>
      </c>
      <c r="BG549" s="190">
        <f>IF(N549="zákl. přenesená",J549,0)</f>
        <v>0</v>
      </c>
      <c r="BH549" s="190">
        <f>IF(N549="sníž. přenesená",J549,0)</f>
        <v>0</v>
      </c>
      <c r="BI549" s="190">
        <f>IF(N549="nulová",J549,0)</f>
        <v>0</v>
      </c>
      <c r="BJ549" s="19" t="s">
        <v>87</v>
      </c>
      <c r="BK549" s="190">
        <f>ROUND(I549*H549,2)</f>
        <v>0</v>
      </c>
      <c r="BL549" s="19" t="s">
        <v>235</v>
      </c>
      <c r="BM549" s="189" t="s">
        <v>1599</v>
      </c>
    </row>
    <row r="550" s="2" customFormat="1">
      <c r="A550" s="38"/>
      <c r="B550" s="39"/>
      <c r="C550" s="38"/>
      <c r="D550" s="191" t="s">
        <v>237</v>
      </c>
      <c r="E550" s="38"/>
      <c r="F550" s="192" t="s">
        <v>1349</v>
      </c>
      <c r="G550" s="38"/>
      <c r="H550" s="38"/>
      <c r="I550" s="193"/>
      <c r="J550" s="38"/>
      <c r="K550" s="38"/>
      <c r="L550" s="39"/>
      <c r="M550" s="194"/>
      <c r="N550" s="195"/>
      <c r="O550" s="77"/>
      <c r="P550" s="77"/>
      <c r="Q550" s="77"/>
      <c r="R550" s="77"/>
      <c r="S550" s="77"/>
      <c r="T550" s="7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T550" s="19" t="s">
        <v>237</v>
      </c>
      <c r="AU550" s="19" t="s">
        <v>89</v>
      </c>
    </row>
    <row r="551" s="2" customFormat="1">
      <c r="A551" s="38"/>
      <c r="B551" s="39"/>
      <c r="C551" s="38"/>
      <c r="D551" s="199" t="s">
        <v>397</v>
      </c>
      <c r="E551" s="38"/>
      <c r="F551" s="200" t="s">
        <v>1350</v>
      </c>
      <c r="G551" s="38"/>
      <c r="H551" s="38"/>
      <c r="I551" s="193"/>
      <c r="J551" s="38"/>
      <c r="K551" s="38"/>
      <c r="L551" s="39"/>
      <c r="M551" s="194"/>
      <c r="N551" s="195"/>
      <c r="O551" s="77"/>
      <c r="P551" s="77"/>
      <c r="Q551" s="77"/>
      <c r="R551" s="77"/>
      <c r="S551" s="77"/>
      <c r="T551" s="7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T551" s="19" t="s">
        <v>397</v>
      </c>
      <c r="AU551" s="19" t="s">
        <v>89</v>
      </c>
    </row>
    <row r="552" s="13" customFormat="1">
      <c r="A552" s="13"/>
      <c r="B552" s="205"/>
      <c r="C552" s="13"/>
      <c r="D552" s="191" t="s">
        <v>519</v>
      </c>
      <c r="E552" s="206" t="s">
        <v>1</v>
      </c>
      <c r="F552" s="207" t="s">
        <v>1600</v>
      </c>
      <c r="G552" s="13"/>
      <c r="H552" s="208">
        <v>3.5259999999999998</v>
      </c>
      <c r="I552" s="209"/>
      <c r="J552" s="13"/>
      <c r="K552" s="13"/>
      <c r="L552" s="205"/>
      <c r="M552" s="210"/>
      <c r="N552" s="211"/>
      <c r="O552" s="211"/>
      <c r="P552" s="211"/>
      <c r="Q552" s="211"/>
      <c r="R552" s="211"/>
      <c r="S552" s="211"/>
      <c r="T552" s="212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06" t="s">
        <v>519</v>
      </c>
      <c r="AU552" s="206" t="s">
        <v>89</v>
      </c>
      <c r="AV552" s="13" t="s">
        <v>89</v>
      </c>
      <c r="AW552" s="13" t="s">
        <v>35</v>
      </c>
      <c r="AX552" s="13" t="s">
        <v>87</v>
      </c>
      <c r="AY552" s="206" t="s">
        <v>230</v>
      </c>
    </row>
    <row r="553" s="2" customFormat="1" ht="24.15" customHeight="1">
      <c r="A553" s="38"/>
      <c r="B553" s="177"/>
      <c r="C553" s="178" t="s">
        <v>1129</v>
      </c>
      <c r="D553" s="178" t="s">
        <v>231</v>
      </c>
      <c r="E553" s="179" t="s">
        <v>1353</v>
      </c>
      <c r="F553" s="180" t="s">
        <v>1354</v>
      </c>
      <c r="G553" s="181" t="s">
        <v>748</v>
      </c>
      <c r="H553" s="182">
        <v>164.666</v>
      </c>
      <c r="I553" s="183"/>
      <c r="J553" s="184">
        <f>ROUND(I553*H553,2)</f>
        <v>0</v>
      </c>
      <c r="K553" s="180" t="s">
        <v>515</v>
      </c>
      <c r="L553" s="39"/>
      <c r="M553" s="185" t="s">
        <v>1</v>
      </c>
      <c r="N553" s="186" t="s">
        <v>44</v>
      </c>
      <c r="O553" s="77"/>
      <c r="P553" s="187">
        <f>O553*H553</f>
        <v>0</v>
      </c>
      <c r="Q553" s="187">
        <v>0</v>
      </c>
      <c r="R553" s="187">
        <f>Q553*H553</f>
        <v>0</v>
      </c>
      <c r="S553" s="187">
        <v>0</v>
      </c>
      <c r="T553" s="188">
        <f>S553*H553</f>
        <v>0</v>
      </c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R553" s="189" t="s">
        <v>235</v>
      </c>
      <c r="AT553" s="189" t="s">
        <v>231</v>
      </c>
      <c r="AU553" s="189" t="s">
        <v>89</v>
      </c>
      <c r="AY553" s="19" t="s">
        <v>230</v>
      </c>
      <c r="BE553" s="190">
        <f>IF(N553="základní",J553,0)</f>
        <v>0</v>
      </c>
      <c r="BF553" s="190">
        <f>IF(N553="snížená",J553,0)</f>
        <v>0</v>
      </c>
      <c r="BG553" s="190">
        <f>IF(N553="zákl. přenesená",J553,0)</f>
        <v>0</v>
      </c>
      <c r="BH553" s="190">
        <f>IF(N553="sníž. přenesená",J553,0)</f>
        <v>0</v>
      </c>
      <c r="BI553" s="190">
        <f>IF(N553="nulová",J553,0)</f>
        <v>0</v>
      </c>
      <c r="BJ553" s="19" t="s">
        <v>87</v>
      </c>
      <c r="BK553" s="190">
        <f>ROUND(I553*H553,2)</f>
        <v>0</v>
      </c>
      <c r="BL553" s="19" t="s">
        <v>235</v>
      </c>
      <c r="BM553" s="189" t="s">
        <v>1601</v>
      </c>
    </row>
    <row r="554" s="2" customFormat="1">
      <c r="A554" s="38"/>
      <c r="B554" s="39"/>
      <c r="C554" s="38"/>
      <c r="D554" s="191" t="s">
        <v>237</v>
      </c>
      <c r="E554" s="38"/>
      <c r="F554" s="192" t="s">
        <v>1356</v>
      </c>
      <c r="G554" s="38"/>
      <c r="H554" s="38"/>
      <c r="I554" s="193"/>
      <c r="J554" s="38"/>
      <c r="K554" s="38"/>
      <c r="L554" s="39"/>
      <c r="M554" s="194"/>
      <c r="N554" s="195"/>
      <c r="O554" s="77"/>
      <c r="P554" s="77"/>
      <c r="Q554" s="77"/>
      <c r="R554" s="77"/>
      <c r="S554" s="77"/>
      <c r="T554" s="7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T554" s="19" t="s">
        <v>237</v>
      </c>
      <c r="AU554" s="19" t="s">
        <v>89</v>
      </c>
    </row>
    <row r="555" s="2" customFormat="1">
      <c r="A555" s="38"/>
      <c r="B555" s="39"/>
      <c r="C555" s="38"/>
      <c r="D555" s="199" t="s">
        <v>397</v>
      </c>
      <c r="E555" s="38"/>
      <c r="F555" s="200" t="s">
        <v>1357</v>
      </c>
      <c r="G555" s="38"/>
      <c r="H555" s="38"/>
      <c r="I555" s="193"/>
      <c r="J555" s="38"/>
      <c r="K555" s="38"/>
      <c r="L555" s="39"/>
      <c r="M555" s="194"/>
      <c r="N555" s="195"/>
      <c r="O555" s="77"/>
      <c r="P555" s="77"/>
      <c r="Q555" s="77"/>
      <c r="R555" s="77"/>
      <c r="S555" s="77"/>
      <c r="T555" s="7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T555" s="19" t="s">
        <v>397</v>
      </c>
      <c r="AU555" s="19" t="s">
        <v>89</v>
      </c>
    </row>
    <row r="556" s="13" customFormat="1">
      <c r="A556" s="13"/>
      <c r="B556" s="205"/>
      <c r="C556" s="13"/>
      <c r="D556" s="191" t="s">
        <v>519</v>
      </c>
      <c r="E556" s="206" t="s">
        <v>1</v>
      </c>
      <c r="F556" s="207" t="s">
        <v>1602</v>
      </c>
      <c r="G556" s="13"/>
      <c r="H556" s="208">
        <v>164.666</v>
      </c>
      <c r="I556" s="209"/>
      <c r="J556" s="13"/>
      <c r="K556" s="13"/>
      <c r="L556" s="205"/>
      <c r="M556" s="210"/>
      <c r="N556" s="211"/>
      <c r="O556" s="211"/>
      <c r="P556" s="211"/>
      <c r="Q556" s="211"/>
      <c r="R556" s="211"/>
      <c r="S556" s="211"/>
      <c r="T556" s="21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06" t="s">
        <v>519</v>
      </c>
      <c r="AU556" s="206" t="s">
        <v>89</v>
      </c>
      <c r="AV556" s="13" t="s">
        <v>89</v>
      </c>
      <c r="AW556" s="13" t="s">
        <v>35</v>
      </c>
      <c r="AX556" s="13" t="s">
        <v>87</v>
      </c>
      <c r="AY556" s="206" t="s">
        <v>230</v>
      </c>
    </row>
    <row r="557" s="2" customFormat="1" ht="24.15" customHeight="1">
      <c r="A557" s="38"/>
      <c r="B557" s="177"/>
      <c r="C557" s="178" t="s">
        <v>1134</v>
      </c>
      <c r="D557" s="178" t="s">
        <v>231</v>
      </c>
      <c r="E557" s="179" t="s">
        <v>1360</v>
      </c>
      <c r="F557" s="180" t="s">
        <v>1361</v>
      </c>
      <c r="G557" s="181" t="s">
        <v>748</v>
      </c>
      <c r="H557" s="182">
        <v>1.46</v>
      </c>
      <c r="I557" s="183"/>
      <c r="J557" s="184">
        <f>ROUND(I557*H557,2)</f>
        <v>0</v>
      </c>
      <c r="K557" s="180" t="s">
        <v>515</v>
      </c>
      <c r="L557" s="39"/>
      <c r="M557" s="185" t="s">
        <v>1</v>
      </c>
      <c r="N557" s="186" t="s">
        <v>44</v>
      </c>
      <c r="O557" s="77"/>
      <c r="P557" s="187">
        <f>O557*H557</f>
        <v>0</v>
      </c>
      <c r="Q557" s="187">
        <v>0</v>
      </c>
      <c r="R557" s="187">
        <f>Q557*H557</f>
        <v>0</v>
      </c>
      <c r="S557" s="187">
        <v>0</v>
      </c>
      <c r="T557" s="188">
        <f>S557*H557</f>
        <v>0</v>
      </c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R557" s="189" t="s">
        <v>235</v>
      </c>
      <c r="AT557" s="189" t="s">
        <v>231</v>
      </c>
      <c r="AU557" s="189" t="s">
        <v>89</v>
      </c>
      <c r="AY557" s="19" t="s">
        <v>230</v>
      </c>
      <c r="BE557" s="190">
        <f>IF(N557="základní",J557,0)</f>
        <v>0</v>
      </c>
      <c r="BF557" s="190">
        <f>IF(N557="snížená",J557,0)</f>
        <v>0</v>
      </c>
      <c r="BG557" s="190">
        <f>IF(N557="zákl. přenesená",J557,0)</f>
        <v>0</v>
      </c>
      <c r="BH557" s="190">
        <f>IF(N557="sníž. přenesená",J557,0)</f>
        <v>0</v>
      </c>
      <c r="BI557" s="190">
        <f>IF(N557="nulová",J557,0)</f>
        <v>0</v>
      </c>
      <c r="BJ557" s="19" t="s">
        <v>87</v>
      </c>
      <c r="BK557" s="190">
        <f>ROUND(I557*H557,2)</f>
        <v>0</v>
      </c>
      <c r="BL557" s="19" t="s">
        <v>235</v>
      </c>
      <c r="BM557" s="189" t="s">
        <v>1603</v>
      </c>
    </row>
    <row r="558" s="2" customFormat="1">
      <c r="A558" s="38"/>
      <c r="B558" s="39"/>
      <c r="C558" s="38"/>
      <c r="D558" s="191" t="s">
        <v>237</v>
      </c>
      <c r="E558" s="38"/>
      <c r="F558" s="192" t="s">
        <v>1363</v>
      </c>
      <c r="G558" s="38"/>
      <c r="H558" s="38"/>
      <c r="I558" s="193"/>
      <c r="J558" s="38"/>
      <c r="K558" s="38"/>
      <c r="L558" s="39"/>
      <c r="M558" s="194"/>
      <c r="N558" s="195"/>
      <c r="O558" s="77"/>
      <c r="P558" s="77"/>
      <c r="Q558" s="77"/>
      <c r="R558" s="77"/>
      <c r="S558" s="77"/>
      <c r="T558" s="7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T558" s="19" t="s">
        <v>237</v>
      </c>
      <c r="AU558" s="19" t="s">
        <v>89</v>
      </c>
    </row>
    <row r="559" s="2" customFormat="1">
      <c r="A559" s="38"/>
      <c r="B559" s="39"/>
      <c r="C559" s="38"/>
      <c r="D559" s="199" t="s">
        <v>397</v>
      </c>
      <c r="E559" s="38"/>
      <c r="F559" s="200" t="s">
        <v>1364</v>
      </c>
      <c r="G559" s="38"/>
      <c r="H559" s="38"/>
      <c r="I559" s="193"/>
      <c r="J559" s="38"/>
      <c r="K559" s="38"/>
      <c r="L559" s="39"/>
      <c r="M559" s="194"/>
      <c r="N559" s="195"/>
      <c r="O559" s="77"/>
      <c r="P559" s="77"/>
      <c r="Q559" s="77"/>
      <c r="R559" s="77"/>
      <c r="S559" s="77"/>
      <c r="T559" s="7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T559" s="19" t="s">
        <v>397</v>
      </c>
      <c r="AU559" s="19" t="s">
        <v>89</v>
      </c>
    </row>
    <row r="560" s="13" customFormat="1">
      <c r="A560" s="13"/>
      <c r="B560" s="205"/>
      <c r="C560" s="13"/>
      <c r="D560" s="191" t="s">
        <v>519</v>
      </c>
      <c r="E560" s="206" t="s">
        <v>1</v>
      </c>
      <c r="F560" s="207" t="s">
        <v>1604</v>
      </c>
      <c r="G560" s="13"/>
      <c r="H560" s="208">
        <v>1.46</v>
      </c>
      <c r="I560" s="209"/>
      <c r="J560" s="13"/>
      <c r="K560" s="13"/>
      <c r="L560" s="205"/>
      <c r="M560" s="210"/>
      <c r="N560" s="211"/>
      <c r="O560" s="211"/>
      <c r="P560" s="211"/>
      <c r="Q560" s="211"/>
      <c r="R560" s="211"/>
      <c r="S560" s="211"/>
      <c r="T560" s="212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06" t="s">
        <v>519</v>
      </c>
      <c r="AU560" s="206" t="s">
        <v>89</v>
      </c>
      <c r="AV560" s="13" t="s">
        <v>89</v>
      </c>
      <c r="AW560" s="13" t="s">
        <v>35</v>
      </c>
      <c r="AX560" s="13" t="s">
        <v>87</v>
      </c>
      <c r="AY560" s="206" t="s">
        <v>230</v>
      </c>
    </row>
    <row r="561" s="12" customFormat="1" ht="22.8" customHeight="1">
      <c r="A561" s="12"/>
      <c r="B561" s="166"/>
      <c r="C561" s="12"/>
      <c r="D561" s="167" t="s">
        <v>78</v>
      </c>
      <c r="E561" s="197" t="s">
        <v>1366</v>
      </c>
      <c r="F561" s="197" t="s">
        <v>1367</v>
      </c>
      <c r="G561" s="12"/>
      <c r="H561" s="12"/>
      <c r="I561" s="169"/>
      <c r="J561" s="198">
        <f>BK561</f>
        <v>0</v>
      </c>
      <c r="K561" s="12"/>
      <c r="L561" s="166"/>
      <c r="M561" s="171"/>
      <c r="N561" s="172"/>
      <c r="O561" s="172"/>
      <c r="P561" s="173">
        <f>SUM(P562:P564)</f>
        <v>0</v>
      </c>
      <c r="Q561" s="172"/>
      <c r="R561" s="173">
        <f>SUM(R562:R564)</f>
        <v>0</v>
      </c>
      <c r="S561" s="172"/>
      <c r="T561" s="174">
        <f>SUM(T562:T564)</f>
        <v>0</v>
      </c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R561" s="167" t="s">
        <v>87</v>
      </c>
      <c r="AT561" s="175" t="s">
        <v>78</v>
      </c>
      <c r="AU561" s="175" t="s">
        <v>87</v>
      </c>
      <c r="AY561" s="167" t="s">
        <v>230</v>
      </c>
      <c r="BK561" s="176">
        <f>SUM(BK562:BK564)</f>
        <v>0</v>
      </c>
    </row>
    <row r="562" s="2" customFormat="1" ht="21.75" customHeight="1">
      <c r="A562" s="38"/>
      <c r="B562" s="177"/>
      <c r="C562" s="178" t="s">
        <v>1140</v>
      </c>
      <c r="D562" s="178" t="s">
        <v>231</v>
      </c>
      <c r="E562" s="179" t="s">
        <v>1369</v>
      </c>
      <c r="F562" s="180" t="s">
        <v>1370</v>
      </c>
      <c r="G562" s="181" t="s">
        <v>748</v>
      </c>
      <c r="H562" s="182">
        <v>79.022000000000006</v>
      </c>
      <c r="I562" s="183"/>
      <c r="J562" s="184">
        <f>ROUND(I562*H562,2)</f>
        <v>0</v>
      </c>
      <c r="K562" s="180" t="s">
        <v>515</v>
      </c>
      <c r="L562" s="39"/>
      <c r="M562" s="185" t="s">
        <v>1</v>
      </c>
      <c r="N562" s="186" t="s">
        <v>44</v>
      </c>
      <c r="O562" s="77"/>
      <c r="P562" s="187">
        <f>O562*H562</f>
        <v>0</v>
      </c>
      <c r="Q562" s="187">
        <v>0</v>
      </c>
      <c r="R562" s="187">
        <f>Q562*H562</f>
        <v>0</v>
      </c>
      <c r="S562" s="187">
        <v>0</v>
      </c>
      <c r="T562" s="188">
        <f>S562*H562</f>
        <v>0</v>
      </c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R562" s="189" t="s">
        <v>235</v>
      </c>
      <c r="AT562" s="189" t="s">
        <v>231</v>
      </c>
      <c r="AU562" s="189" t="s">
        <v>89</v>
      </c>
      <c r="AY562" s="19" t="s">
        <v>230</v>
      </c>
      <c r="BE562" s="190">
        <f>IF(N562="základní",J562,0)</f>
        <v>0</v>
      </c>
      <c r="BF562" s="190">
        <f>IF(N562="snížená",J562,0)</f>
        <v>0</v>
      </c>
      <c r="BG562" s="190">
        <f>IF(N562="zákl. přenesená",J562,0)</f>
        <v>0</v>
      </c>
      <c r="BH562" s="190">
        <f>IF(N562="sníž. přenesená",J562,0)</f>
        <v>0</v>
      </c>
      <c r="BI562" s="190">
        <f>IF(N562="nulová",J562,0)</f>
        <v>0</v>
      </c>
      <c r="BJ562" s="19" t="s">
        <v>87</v>
      </c>
      <c r="BK562" s="190">
        <f>ROUND(I562*H562,2)</f>
        <v>0</v>
      </c>
      <c r="BL562" s="19" t="s">
        <v>235</v>
      </c>
      <c r="BM562" s="189" t="s">
        <v>1605</v>
      </c>
    </row>
    <row r="563" s="2" customFormat="1">
      <c r="A563" s="38"/>
      <c r="B563" s="39"/>
      <c r="C563" s="38"/>
      <c r="D563" s="191" t="s">
        <v>237</v>
      </c>
      <c r="E563" s="38"/>
      <c r="F563" s="192" t="s">
        <v>1372</v>
      </c>
      <c r="G563" s="38"/>
      <c r="H563" s="38"/>
      <c r="I563" s="193"/>
      <c r="J563" s="38"/>
      <c r="K563" s="38"/>
      <c r="L563" s="39"/>
      <c r="M563" s="194"/>
      <c r="N563" s="195"/>
      <c r="O563" s="77"/>
      <c r="P563" s="77"/>
      <c r="Q563" s="77"/>
      <c r="R563" s="77"/>
      <c r="S563" s="77"/>
      <c r="T563" s="7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T563" s="19" t="s">
        <v>237</v>
      </c>
      <c r="AU563" s="19" t="s">
        <v>89</v>
      </c>
    </row>
    <row r="564" s="2" customFormat="1">
      <c r="A564" s="38"/>
      <c r="B564" s="39"/>
      <c r="C564" s="38"/>
      <c r="D564" s="199" t="s">
        <v>397</v>
      </c>
      <c r="E564" s="38"/>
      <c r="F564" s="200" t="s">
        <v>1373</v>
      </c>
      <c r="G564" s="38"/>
      <c r="H564" s="38"/>
      <c r="I564" s="193"/>
      <c r="J564" s="38"/>
      <c r="K564" s="38"/>
      <c r="L564" s="39"/>
      <c r="M564" s="201"/>
      <c r="N564" s="202"/>
      <c r="O564" s="203"/>
      <c r="P564" s="203"/>
      <c r="Q564" s="203"/>
      <c r="R564" s="203"/>
      <c r="S564" s="203"/>
      <c r="T564" s="204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T564" s="19" t="s">
        <v>397</v>
      </c>
      <c r="AU564" s="19" t="s">
        <v>89</v>
      </c>
    </row>
    <row r="565" s="2" customFormat="1" ht="6.96" customHeight="1">
      <c r="A565" s="38"/>
      <c r="B565" s="60"/>
      <c r="C565" s="61"/>
      <c r="D565" s="61"/>
      <c r="E565" s="61"/>
      <c r="F565" s="61"/>
      <c r="G565" s="61"/>
      <c r="H565" s="61"/>
      <c r="I565" s="61"/>
      <c r="J565" s="61"/>
      <c r="K565" s="61"/>
      <c r="L565" s="39"/>
      <c r="M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</row>
  </sheetData>
  <autoFilter ref="C125:K564"/>
  <mergeCells count="9">
    <mergeCell ref="E7:H7"/>
    <mergeCell ref="E9:H9"/>
    <mergeCell ref="E18:H18"/>
    <mergeCell ref="E27:H27"/>
    <mergeCell ref="E85:H85"/>
    <mergeCell ref="E87:H87"/>
    <mergeCell ref="E116:H116"/>
    <mergeCell ref="E118:H118"/>
    <mergeCell ref="L2:V2"/>
  </mergeCells>
  <hyperlinks>
    <hyperlink ref="F131" r:id="rId1" display="https://podminky.urs.cz/item/CS_URS_2025_02/111251101"/>
    <hyperlink ref="F136" r:id="rId2" display="https://podminky.urs.cz/item/CS_URS_2025_02/113154522"/>
    <hyperlink ref="F140" r:id="rId3" display="https://podminky.urs.cz/item/CS_URS_2025_02/113154525"/>
    <hyperlink ref="F144" r:id="rId4" display="https://podminky.urs.cz/item/CS_URS_2025_02/113202111"/>
    <hyperlink ref="F150" r:id="rId5" display="https://podminky.urs.cz/item/CS_URS_2025_02/121151123"/>
    <hyperlink ref="F157" r:id="rId6" display="https://podminky.urs.cz/item/CS_URS_2025_02/121151125"/>
    <hyperlink ref="F164" r:id="rId7" display="https://podminky.urs.cz/item/CS_URS_2025_02/122151402"/>
    <hyperlink ref="F169" r:id="rId8" display="https://podminky.urs.cz/item/CS_URS_2025_02/122252203"/>
    <hyperlink ref="F176" r:id="rId9" display="https://podminky.urs.cz/item/CS_URS_2024_02/122452203"/>
    <hyperlink ref="F180" r:id="rId10" display="https://podminky.urs.cz/item/CS_URS_2024_02/122552203"/>
    <hyperlink ref="F184" r:id="rId11" display="https://podminky.urs.cz/item/CS_URS_2025_02/131251100"/>
    <hyperlink ref="F188" r:id="rId12" display="https://podminky.urs.cz/item/CS_URS_2024_02/131451100"/>
    <hyperlink ref="F192" r:id="rId13" display="https://podminky.urs.cz/item/CS_URS_2024_02/131551101"/>
    <hyperlink ref="F196" r:id="rId14" display="https://podminky.urs.cz/item/CS_URS_2025_02/132254201"/>
    <hyperlink ref="F200" r:id="rId15" display="https://podminky.urs.cz/item/CS_URS_2024_02/132454201"/>
    <hyperlink ref="F204" r:id="rId16" display="https://podminky.urs.cz/item/CS_URS_2024_02/132554201"/>
    <hyperlink ref="F208" r:id="rId17" display="https://podminky.urs.cz/item/CS_URS_2025_02/151101101"/>
    <hyperlink ref="F212" r:id="rId18" display="https://podminky.urs.cz/item/CS_URS_2025_02/151101111"/>
    <hyperlink ref="F216" r:id="rId19" display="https://podminky.urs.cz/item/CS_URS_2025_02/151811131"/>
    <hyperlink ref="F220" r:id="rId20" display="https://podminky.urs.cz/item/CS_URS_2025_02/151811231"/>
    <hyperlink ref="F224" r:id="rId21" display="https://podminky.urs.cz/item/CS_URS_2025_02/162351104"/>
    <hyperlink ref="F234" r:id="rId22" display="https://podminky.urs.cz/item/CS_URS_2025_02/162751117"/>
    <hyperlink ref="F242" r:id="rId23" display="https://podminky.urs.cz/item/CS_URS_2025_02/162751119"/>
    <hyperlink ref="F246" r:id="rId24" display="https://podminky.urs.cz/item/CS_URS_2024_02/162751137"/>
    <hyperlink ref="F254" r:id="rId25" display="https://podminky.urs.cz/item/CS_URS_2024_02/162751139"/>
    <hyperlink ref="F258" r:id="rId26" display="https://podminky.urs.cz/item/CS_URS_2024_02/162751157"/>
    <hyperlink ref="F266" r:id="rId27" display="https://podminky.urs.cz/item/CS_URS_2024_02/162751159"/>
    <hyperlink ref="F270" r:id="rId28" display="https://podminky.urs.cz/item/CS_URS_2025_02/171152111"/>
    <hyperlink ref="F280" r:id="rId29" display="https://podminky.urs.cz/item/CS_URS_2025_02/171152112"/>
    <hyperlink ref="F285" r:id="rId30" display="https://podminky.urs.cz/item/CS_URS_2025_02/171251201"/>
    <hyperlink ref="F292" r:id="rId31" display="https://podminky.urs.cz/item/CS_URS_2025_02/174151101"/>
    <hyperlink ref="F307" r:id="rId32" display="https://podminky.urs.cz/item/CS_URS_2025_02/175151101"/>
    <hyperlink ref="F313" r:id="rId33" display="https://podminky.urs.cz/item/CS_URS_2025_02/181252305"/>
    <hyperlink ref="F317" r:id="rId34" display="https://podminky.urs.cz/item/CS_URS_2025_02/181351103"/>
    <hyperlink ref="F323" r:id="rId35" display="https://podminky.urs.cz/item/CS_URS_2025_02/181351113"/>
    <hyperlink ref="F327" r:id="rId36" display="https://podminky.urs.cz/item/CS_URS_2025_02/181411131"/>
    <hyperlink ref="F335" r:id="rId37" display="https://podminky.urs.cz/item/CS_URS_2025_02/213141111"/>
    <hyperlink ref="F343" r:id="rId38" display="https://podminky.urs.cz/item/CS_URS_2025_02/451573111"/>
    <hyperlink ref="F347" r:id="rId39" display="https://podminky.urs.cz/item/CS_URS_2025_02/452112112"/>
    <hyperlink ref="F354" r:id="rId40" display="https://podminky.urs.cz/item/CS_URS_2025_02/564762111"/>
    <hyperlink ref="F358" r:id="rId41" display="https://podminky.urs.cz/item/CS_URS_2025_02/564851013"/>
    <hyperlink ref="F362" r:id="rId42" display="https://podminky.urs.cz/item/CS_URS_2025_02/564851111"/>
    <hyperlink ref="F368" r:id="rId43" display="https://podminky.urs.cz/item/CS_URS_2025_02/564871011"/>
    <hyperlink ref="F375" r:id="rId44" display="https://podminky.urs.cz/item/CS_URS_2025_02/565155011"/>
    <hyperlink ref="F381" r:id="rId45" display="https://podminky.urs.cz/item/CS_URS_2025_02/573191111"/>
    <hyperlink ref="F385" r:id="rId46" display="https://podminky.urs.cz/item/CS_URS_2025_02/573231106"/>
    <hyperlink ref="F389" r:id="rId47" display="https://podminky.urs.cz/item/CS_URS_2025_02/573231109"/>
    <hyperlink ref="F393" r:id="rId48" display="https://podminky.urs.cz/item/CS_URS_2025_02/577134211"/>
    <hyperlink ref="F399" r:id="rId49" display="https://podminky.urs.cz/item/CS_URS_2025_02/596212210"/>
    <hyperlink ref="F413" r:id="rId50" display="https://podminky.urs.cz/item/CS_URS_2025_02/596412111"/>
    <hyperlink ref="F422" r:id="rId51" display="https://podminky.urs.cz/item/CS_URS_2025_02/631311123"/>
    <hyperlink ref="F427" r:id="rId52" display="https://podminky.urs.cz/item/CS_URS_2025_02/871310320"/>
    <hyperlink ref="F434" r:id="rId53" display="https://podminky.urs.cz/item/CS_URS_2025_02/877310310"/>
    <hyperlink ref="F448" r:id="rId54" display="https://podminky.urs.cz/item/CS_URS_2025_02/895941342"/>
    <hyperlink ref="F454" r:id="rId55" display="https://podminky.urs.cz/item/CS_URS_2025_02/895941351"/>
    <hyperlink ref="F462" r:id="rId56" display="https://podminky.urs.cz/item/CS_URS_2025_02/895941362"/>
    <hyperlink ref="F470" r:id="rId57" display="https://podminky.urs.cz/item/CS_URS_2025_02/895941367"/>
    <hyperlink ref="F476" r:id="rId58" display="https://podminky.urs.cz/item/CS_URS_2025_02/899204112"/>
    <hyperlink ref="F485" r:id="rId59" display="https://podminky.urs.cz/item/CS_URS_2025_02/916131213"/>
    <hyperlink ref="F516" r:id="rId60" display="https://podminky.urs.cz/item/CS_URS_2025_02/916132113"/>
    <hyperlink ref="F520" r:id="rId61" display="https://podminky.urs.cz/item/CS_URS_2025_02/919732211"/>
    <hyperlink ref="F525" r:id="rId62" display="https://podminky.urs.cz/item/CS_URS_2025_02/916231213"/>
    <hyperlink ref="F534" r:id="rId63" display="https://podminky.urs.cz/item/CS_URS_2025_02/997221551"/>
    <hyperlink ref="F539" r:id="rId64" display="https://podminky.urs.cz/item/CS_URS_2025_02/997221559"/>
    <hyperlink ref="F543" r:id="rId65" display="https://podminky.urs.cz/item/CS_URS_2025_02/997221561"/>
    <hyperlink ref="F547" r:id="rId66" display="https://podminky.urs.cz/item/CS_URS_2025_02/997221569"/>
    <hyperlink ref="F551" r:id="rId67" display="https://podminky.urs.cz/item/CS_URS_2025_02/997221861"/>
    <hyperlink ref="F555" r:id="rId68" display="https://podminky.urs.cz/item/CS_URS_2025_02/997221873"/>
    <hyperlink ref="F559" r:id="rId69" display="https://podminky.urs.cz/item/CS_URS_2025_02/997221875"/>
    <hyperlink ref="F564" r:id="rId70" display="https://podminky.urs.cz/item/CS_URS_2025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7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201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1606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1</v>
      </c>
      <c r="G11" s="38"/>
      <c r="H11" s="38"/>
      <c r="I11" s="32" t="s">
        <v>19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</v>
      </c>
      <c r="E12" s="38"/>
      <c r="F12" s="27" t="s">
        <v>21</v>
      </c>
      <c r="G12" s="38"/>
      <c r="H12" s="38"/>
      <c r="I12" s="32" t="s">
        <v>22</v>
      </c>
      <c r="J12" s="69" t="str">
        <f>'Rekapitulace stavby'!AN8</f>
        <v>10. 12. 2024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24</v>
      </c>
      <c r="E14" s="38"/>
      <c r="F14" s="38"/>
      <c r="G14" s="38"/>
      <c r="H14" s="38"/>
      <c r="I14" s="32" t="s">
        <v>25</v>
      </c>
      <c r="J14" s="27" t="s">
        <v>26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21</v>
      </c>
      <c r="F15" s="38"/>
      <c r="G15" s="38"/>
      <c r="H15" s="38"/>
      <c r="I15" s="32" t="s">
        <v>27</v>
      </c>
      <c r="J15" s="27" t="s">
        <v>28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29</v>
      </c>
      <c r="E17" s="38"/>
      <c r="F17" s="38"/>
      <c r="G17" s="38"/>
      <c r="H17" s="38"/>
      <c r="I17" s="32" t="s">
        <v>25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27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31</v>
      </c>
      <c r="E20" s="38"/>
      <c r="F20" s="38"/>
      <c r="G20" s="38"/>
      <c r="H20" s="38"/>
      <c r="I20" s="32" t="s">
        <v>25</v>
      </c>
      <c r="J20" s="27" t="s">
        <v>32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33</v>
      </c>
      <c r="F21" s="38"/>
      <c r="G21" s="38"/>
      <c r="H21" s="38"/>
      <c r="I21" s="32" t="s">
        <v>27</v>
      </c>
      <c r="J21" s="27" t="s">
        <v>34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25</v>
      </c>
      <c r="J23" s="27" t="s">
        <v>32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33</v>
      </c>
      <c r="F24" s="38"/>
      <c r="G24" s="38"/>
      <c r="H24" s="38"/>
      <c r="I24" s="32" t="s">
        <v>27</v>
      </c>
      <c r="J24" s="27" t="s">
        <v>34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30"/>
      <c r="B27" s="131"/>
      <c r="C27" s="130"/>
      <c r="D27" s="130"/>
      <c r="E27" s="36" t="s">
        <v>1</v>
      </c>
      <c r="F27" s="36"/>
      <c r="G27" s="36"/>
      <c r="H27" s="36"/>
      <c r="I27" s="130"/>
      <c r="J27" s="130"/>
      <c r="K27" s="130"/>
      <c r="L27" s="132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3" t="s">
        <v>39</v>
      </c>
      <c r="E30" s="38"/>
      <c r="F30" s="38"/>
      <c r="G30" s="38"/>
      <c r="H30" s="38"/>
      <c r="I30" s="38"/>
      <c r="J30" s="96">
        <f>ROUND(J126,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4" t="s">
        <v>43</v>
      </c>
      <c r="E33" s="32" t="s">
        <v>44</v>
      </c>
      <c r="F33" s="135">
        <f>ROUND((SUM(BE126:BE482)),  2)</f>
        <v>0</v>
      </c>
      <c r="G33" s="38"/>
      <c r="H33" s="38"/>
      <c r="I33" s="136">
        <v>0.20999999999999999</v>
      </c>
      <c r="J33" s="135">
        <f>ROUND(((SUM(BE126:BE482))*I33),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35">
        <f>ROUND((SUM(BF126:BF482)),  2)</f>
        <v>0</v>
      </c>
      <c r="G34" s="38"/>
      <c r="H34" s="38"/>
      <c r="I34" s="136">
        <v>0.12</v>
      </c>
      <c r="J34" s="135">
        <f>ROUND(((SUM(BF126:BF482))*I34),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35">
        <f>ROUND((SUM(BG126:BG482)),  2)</f>
        <v>0</v>
      </c>
      <c r="G35" s="38"/>
      <c r="H35" s="38"/>
      <c r="I35" s="136">
        <v>0.20999999999999999</v>
      </c>
      <c r="J35" s="135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35">
        <f>ROUND((SUM(BH126:BH482)),  2)</f>
        <v>0</v>
      </c>
      <c r="G36" s="38"/>
      <c r="H36" s="38"/>
      <c r="I36" s="136">
        <v>0.12</v>
      </c>
      <c r="J36" s="135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35">
        <f>ROUND((SUM(BI126:BI482)),  2)</f>
        <v>0</v>
      </c>
      <c r="G37" s="38"/>
      <c r="H37" s="38"/>
      <c r="I37" s="136">
        <v>0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7"/>
      <c r="D39" s="138" t="s">
        <v>49</v>
      </c>
      <c r="E39" s="81"/>
      <c r="F39" s="81"/>
      <c r="G39" s="139" t="s">
        <v>50</v>
      </c>
      <c r="H39" s="140" t="s">
        <v>51</v>
      </c>
      <c r="I39" s="81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201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103 - Komunikace - větev C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38"/>
      <c r="E89" s="38"/>
      <c r="F89" s="27" t="str">
        <f>F12</f>
        <v>Planá</v>
      </c>
      <c r="G89" s="38"/>
      <c r="H89" s="38"/>
      <c r="I89" s="32" t="s">
        <v>22</v>
      </c>
      <c r="J89" s="69" t="str">
        <f>IF(J12="","",J12)</f>
        <v>10. 12. 2024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38"/>
      <c r="E91" s="38"/>
      <c r="F91" s="27" t="str">
        <f>E15</f>
        <v>Planá</v>
      </c>
      <c r="G91" s="38"/>
      <c r="H91" s="38"/>
      <c r="I91" s="32" t="s">
        <v>31</v>
      </c>
      <c r="J91" s="36" t="str">
        <f>E21</f>
        <v>Laboro ateliér s.r.o.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29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Laboro ateliér s.r.o.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45" t="s">
        <v>204</v>
      </c>
      <c r="D94" s="137"/>
      <c r="E94" s="137"/>
      <c r="F94" s="137"/>
      <c r="G94" s="137"/>
      <c r="H94" s="137"/>
      <c r="I94" s="137"/>
      <c r="J94" s="146" t="s">
        <v>205</v>
      </c>
      <c r="K94" s="137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47" t="s">
        <v>206</v>
      </c>
      <c r="D96" s="38"/>
      <c r="E96" s="38"/>
      <c r="F96" s="38"/>
      <c r="G96" s="38"/>
      <c r="H96" s="38"/>
      <c r="I96" s="38"/>
      <c r="J96" s="96">
        <f>J126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207</v>
      </c>
    </row>
    <row r="97" s="9" customFormat="1" ht="24.96" customHeight="1">
      <c r="A97" s="9"/>
      <c r="B97" s="148"/>
      <c r="C97" s="9"/>
      <c r="D97" s="149" t="s">
        <v>499</v>
      </c>
      <c r="E97" s="150"/>
      <c r="F97" s="150"/>
      <c r="G97" s="150"/>
      <c r="H97" s="150"/>
      <c r="I97" s="150"/>
      <c r="J97" s="151">
        <f>J127</f>
        <v>0</v>
      </c>
      <c r="K97" s="9"/>
      <c r="L97" s="148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2"/>
      <c r="C98" s="10"/>
      <c r="D98" s="153" t="s">
        <v>500</v>
      </c>
      <c r="E98" s="154"/>
      <c r="F98" s="154"/>
      <c r="G98" s="154"/>
      <c r="H98" s="154"/>
      <c r="I98" s="154"/>
      <c r="J98" s="155">
        <f>J128</f>
        <v>0</v>
      </c>
      <c r="K98" s="10"/>
      <c r="L98" s="152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2"/>
      <c r="C99" s="10"/>
      <c r="D99" s="153" t="s">
        <v>501</v>
      </c>
      <c r="E99" s="154"/>
      <c r="F99" s="154"/>
      <c r="G99" s="154"/>
      <c r="H99" s="154"/>
      <c r="I99" s="154"/>
      <c r="J99" s="155">
        <f>J310</f>
        <v>0</v>
      </c>
      <c r="K99" s="10"/>
      <c r="L99" s="152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52"/>
      <c r="C100" s="10"/>
      <c r="D100" s="153" t="s">
        <v>502</v>
      </c>
      <c r="E100" s="154"/>
      <c r="F100" s="154"/>
      <c r="G100" s="154"/>
      <c r="H100" s="154"/>
      <c r="I100" s="154"/>
      <c r="J100" s="155">
        <f>J318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503</v>
      </c>
      <c r="E101" s="154"/>
      <c r="F101" s="154"/>
      <c r="G101" s="154"/>
      <c r="H101" s="154"/>
      <c r="I101" s="154"/>
      <c r="J101" s="155">
        <f>J329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504</v>
      </c>
      <c r="E102" s="154"/>
      <c r="F102" s="154"/>
      <c r="G102" s="154"/>
      <c r="H102" s="154"/>
      <c r="I102" s="154"/>
      <c r="J102" s="155">
        <f>J376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505</v>
      </c>
      <c r="E103" s="154"/>
      <c r="F103" s="154"/>
      <c r="G103" s="154"/>
      <c r="H103" s="154"/>
      <c r="I103" s="154"/>
      <c r="J103" s="155">
        <f>J381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2"/>
      <c r="C104" s="10"/>
      <c r="D104" s="153" t="s">
        <v>506</v>
      </c>
      <c r="E104" s="154"/>
      <c r="F104" s="154"/>
      <c r="G104" s="154"/>
      <c r="H104" s="154"/>
      <c r="I104" s="154"/>
      <c r="J104" s="155">
        <f>J439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2"/>
      <c r="C105" s="10"/>
      <c r="D105" s="153" t="s">
        <v>507</v>
      </c>
      <c r="E105" s="154"/>
      <c r="F105" s="154"/>
      <c r="G105" s="154"/>
      <c r="H105" s="154"/>
      <c r="I105" s="154"/>
      <c r="J105" s="155">
        <f>J474</f>
        <v>0</v>
      </c>
      <c r="K105" s="10"/>
      <c r="L105" s="152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2"/>
      <c r="C106" s="10"/>
      <c r="D106" s="153" t="s">
        <v>508</v>
      </c>
      <c r="E106" s="154"/>
      <c r="F106" s="154"/>
      <c r="G106" s="154"/>
      <c r="H106" s="154"/>
      <c r="I106" s="154"/>
      <c r="J106" s="155">
        <f>J479</f>
        <v>0</v>
      </c>
      <c r="K106" s="10"/>
      <c r="L106" s="152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215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29" t="str">
        <f>E7</f>
        <v>Veřejná prostranství v lokalitě Z15 v Plané - etapa 1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201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E9</f>
        <v>SO 103 - Komunikace - větev C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F12</f>
        <v>Planá</v>
      </c>
      <c r="G120" s="38"/>
      <c r="H120" s="38"/>
      <c r="I120" s="32" t="s">
        <v>22</v>
      </c>
      <c r="J120" s="69" t="str">
        <f>IF(J12="","",J12)</f>
        <v>10. 12. 2024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E15</f>
        <v>Planá</v>
      </c>
      <c r="G122" s="38"/>
      <c r="H122" s="38"/>
      <c r="I122" s="32" t="s">
        <v>31</v>
      </c>
      <c r="J122" s="36" t="str">
        <f>E21</f>
        <v>Laboro ateliér s.r.o.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29</v>
      </c>
      <c r="D123" s="38"/>
      <c r="E123" s="38"/>
      <c r="F123" s="27" t="str">
        <f>IF(E18="","",E18)</f>
        <v>Vyplň údaj</v>
      </c>
      <c r="G123" s="38"/>
      <c r="H123" s="38"/>
      <c r="I123" s="32" t="s">
        <v>36</v>
      </c>
      <c r="J123" s="36" t="str">
        <f>E24</f>
        <v>Laboro ateliér s.r.o.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6"/>
      <c r="B125" s="157"/>
      <c r="C125" s="158" t="s">
        <v>216</v>
      </c>
      <c r="D125" s="159" t="s">
        <v>64</v>
      </c>
      <c r="E125" s="159" t="s">
        <v>60</v>
      </c>
      <c r="F125" s="159" t="s">
        <v>61</v>
      </c>
      <c r="G125" s="159" t="s">
        <v>217</v>
      </c>
      <c r="H125" s="159" t="s">
        <v>218</v>
      </c>
      <c r="I125" s="159" t="s">
        <v>219</v>
      </c>
      <c r="J125" s="159" t="s">
        <v>205</v>
      </c>
      <c r="K125" s="160" t="s">
        <v>220</v>
      </c>
      <c r="L125" s="161"/>
      <c r="M125" s="86" t="s">
        <v>1</v>
      </c>
      <c r="N125" s="87" t="s">
        <v>43</v>
      </c>
      <c r="O125" s="87" t="s">
        <v>221</v>
      </c>
      <c r="P125" s="87" t="s">
        <v>222</v>
      </c>
      <c r="Q125" s="87" t="s">
        <v>223</v>
      </c>
      <c r="R125" s="87" t="s">
        <v>224</v>
      </c>
      <c r="S125" s="87" t="s">
        <v>225</v>
      </c>
      <c r="T125" s="88" t="s">
        <v>226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="2" customFormat="1" ht="22.8" customHeight="1">
      <c r="A126" s="38"/>
      <c r="B126" s="39"/>
      <c r="C126" s="93" t="s">
        <v>227</v>
      </c>
      <c r="D126" s="38"/>
      <c r="E126" s="38"/>
      <c r="F126" s="38"/>
      <c r="G126" s="38"/>
      <c r="H126" s="38"/>
      <c r="I126" s="38"/>
      <c r="J126" s="162">
        <f>BK126</f>
        <v>0</v>
      </c>
      <c r="K126" s="38"/>
      <c r="L126" s="39"/>
      <c r="M126" s="89"/>
      <c r="N126" s="73"/>
      <c r="O126" s="90"/>
      <c r="P126" s="163">
        <f>P127</f>
        <v>0</v>
      </c>
      <c r="Q126" s="90"/>
      <c r="R126" s="163">
        <f>R127</f>
        <v>182.40710221999999</v>
      </c>
      <c r="S126" s="90"/>
      <c r="T126" s="164">
        <f>T127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78</v>
      </c>
      <c r="AU126" s="19" t="s">
        <v>207</v>
      </c>
      <c r="BK126" s="165">
        <f>BK127</f>
        <v>0</v>
      </c>
    </row>
    <row r="127" s="12" customFormat="1" ht="25.92" customHeight="1">
      <c r="A127" s="12"/>
      <c r="B127" s="166"/>
      <c r="C127" s="12"/>
      <c r="D127" s="167" t="s">
        <v>78</v>
      </c>
      <c r="E127" s="168" t="s">
        <v>509</v>
      </c>
      <c r="F127" s="168" t="s">
        <v>510</v>
      </c>
      <c r="G127" s="12"/>
      <c r="H127" s="12"/>
      <c r="I127" s="169"/>
      <c r="J127" s="170">
        <f>BK127</f>
        <v>0</v>
      </c>
      <c r="K127" s="12"/>
      <c r="L127" s="166"/>
      <c r="M127" s="171"/>
      <c r="N127" s="172"/>
      <c r="O127" s="172"/>
      <c r="P127" s="173">
        <f>P128+P310+P318+P329+P376+P381+P439+P474+P479</f>
        <v>0</v>
      </c>
      <c r="Q127" s="172"/>
      <c r="R127" s="173">
        <f>R128+R310+R318+R329+R376+R381+R439+R474+R479</f>
        <v>182.40710221999999</v>
      </c>
      <c r="S127" s="172"/>
      <c r="T127" s="174">
        <f>T128+T310+T318+T329+T376+T381+T439+T474+T479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7" t="s">
        <v>87</v>
      </c>
      <c r="AT127" s="175" t="s">
        <v>78</v>
      </c>
      <c r="AU127" s="175" t="s">
        <v>79</v>
      </c>
      <c r="AY127" s="167" t="s">
        <v>230</v>
      </c>
      <c r="BK127" s="176">
        <f>BK128+BK310+BK318+BK329+BK376+BK381+BK439+BK474+BK479</f>
        <v>0</v>
      </c>
    </row>
    <row r="128" s="12" customFormat="1" ht="22.8" customHeight="1">
      <c r="A128" s="12"/>
      <c r="B128" s="166"/>
      <c r="C128" s="12"/>
      <c r="D128" s="167" t="s">
        <v>78</v>
      </c>
      <c r="E128" s="197" t="s">
        <v>87</v>
      </c>
      <c r="F128" s="197" t="s">
        <v>511</v>
      </c>
      <c r="G128" s="12"/>
      <c r="H128" s="12"/>
      <c r="I128" s="169"/>
      <c r="J128" s="198">
        <f>BK128</f>
        <v>0</v>
      </c>
      <c r="K128" s="12"/>
      <c r="L128" s="166"/>
      <c r="M128" s="171"/>
      <c r="N128" s="172"/>
      <c r="O128" s="172"/>
      <c r="P128" s="173">
        <f>SUM(P129:P309)</f>
        <v>0</v>
      </c>
      <c r="Q128" s="172"/>
      <c r="R128" s="173">
        <f>SUM(R129:R309)</f>
        <v>32.974074000000002</v>
      </c>
      <c r="S128" s="172"/>
      <c r="T128" s="174">
        <f>SUM(T129:T309)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87</v>
      </c>
      <c r="AT128" s="175" t="s">
        <v>78</v>
      </c>
      <c r="AU128" s="175" t="s">
        <v>87</v>
      </c>
      <c r="AY128" s="167" t="s">
        <v>230</v>
      </c>
      <c r="BK128" s="176">
        <f>SUM(BK129:BK309)</f>
        <v>0</v>
      </c>
    </row>
    <row r="129" s="2" customFormat="1" ht="16.5" customHeight="1">
      <c r="A129" s="38"/>
      <c r="B129" s="177"/>
      <c r="C129" s="178" t="s">
        <v>87</v>
      </c>
      <c r="D129" s="178" t="s">
        <v>231</v>
      </c>
      <c r="E129" s="179" t="s">
        <v>554</v>
      </c>
      <c r="F129" s="180" t="s">
        <v>555</v>
      </c>
      <c r="G129" s="181" t="s">
        <v>514</v>
      </c>
      <c r="H129" s="182">
        <v>574.29999999999995</v>
      </c>
      <c r="I129" s="183"/>
      <c r="J129" s="184">
        <f>ROUND(I129*H129,2)</f>
        <v>0</v>
      </c>
      <c r="K129" s="180" t="s">
        <v>515</v>
      </c>
      <c r="L129" s="39"/>
      <c r="M129" s="185" t="s">
        <v>1</v>
      </c>
      <c r="N129" s="186" t="s">
        <v>44</v>
      </c>
      <c r="O129" s="77"/>
      <c r="P129" s="187">
        <f>O129*H129</f>
        <v>0</v>
      </c>
      <c r="Q129" s="187">
        <v>0</v>
      </c>
      <c r="R129" s="187">
        <f>Q129*H129</f>
        <v>0</v>
      </c>
      <c r="S129" s="187">
        <v>0</v>
      </c>
      <c r="T129" s="18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9" t="s">
        <v>235</v>
      </c>
      <c r="AT129" s="189" t="s">
        <v>231</v>
      </c>
      <c r="AU129" s="189" t="s">
        <v>89</v>
      </c>
      <c r="AY129" s="19" t="s">
        <v>230</v>
      </c>
      <c r="BE129" s="190">
        <f>IF(N129="základní",J129,0)</f>
        <v>0</v>
      </c>
      <c r="BF129" s="190">
        <f>IF(N129="snížená",J129,0)</f>
        <v>0</v>
      </c>
      <c r="BG129" s="190">
        <f>IF(N129="zákl. přenesená",J129,0)</f>
        <v>0</v>
      </c>
      <c r="BH129" s="190">
        <f>IF(N129="sníž. přenesená",J129,0)</f>
        <v>0</v>
      </c>
      <c r="BI129" s="190">
        <f>IF(N129="nulová",J129,0)</f>
        <v>0</v>
      </c>
      <c r="BJ129" s="19" t="s">
        <v>87</v>
      </c>
      <c r="BK129" s="190">
        <f>ROUND(I129*H129,2)</f>
        <v>0</v>
      </c>
      <c r="BL129" s="19" t="s">
        <v>235</v>
      </c>
      <c r="BM129" s="189" t="s">
        <v>1607</v>
      </c>
    </row>
    <row r="130" s="2" customFormat="1">
      <c r="A130" s="38"/>
      <c r="B130" s="39"/>
      <c r="C130" s="38"/>
      <c r="D130" s="191" t="s">
        <v>237</v>
      </c>
      <c r="E130" s="38"/>
      <c r="F130" s="192" t="s">
        <v>557</v>
      </c>
      <c r="G130" s="38"/>
      <c r="H130" s="38"/>
      <c r="I130" s="193"/>
      <c r="J130" s="38"/>
      <c r="K130" s="38"/>
      <c r="L130" s="39"/>
      <c r="M130" s="194"/>
      <c r="N130" s="195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237</v>
      </c>
      <c r="AU130" s="19" t="s">
        <v>89</v>
      </c>
    </row>
    <row r="131" s="2" customFormat="1">
      <c r="A131" s="38"/>
      <c r="B131" s="39"/>
      <c r="C131" s="38"/>
      <c r="D131" s="199" t="s">
        <v>397</v>
      </c>
      <c r="E131" s="38"/>
      <c r="F131" s="200" t="s">
        <v>558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397</v>
      </c>
      <c r="AU131" s="19" t="s">
        <v>89</v>
      </c>
    </row>
    <row r="132" s="15" customFormat="1">
      <c r="A132" s="15"/>
      <c r="B132" s="221"/>
      <c r="C132" s="15"/>
      <c r="D132" s="191" t="s">
        <v>519</v>
      </c>
      <c r="E132" s="222" t="s">
        <v>1</v>
      </c>
      <c r="F132" s="223" t="s">
        <v>1388</v>
      </c>
      <c r="G132" s="15"/>
      <c r="H132" s="222" t="s">
        <v>1</v>
      </c>
      <c r="I132" s="224"/>
      <c r="J132" s="15"/>
      <c r="K132" s="15"/>
      <c r="L132" s="221"/>
      <c r="M132" s="225"/>
      <c r="N132" s="226"/>
      <c r="O132" s="226"/>
      <c r="P132" s="226"/>
      <c r="Q132" s="226"/>
      <c r="R132" s="226"/>
      <c r="S132" s="226"/>
      <c r="T132" s="22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22" t="s">
        <v>519</v>
      </c>
      <c r="AU132" s="222" t="s">
        <v>89</v>
      </c>
      <c r="AV132" s="15" t="s">
        <v>87</v>
      </c>
      <c r="AW132" s="15" t="s">
        <v>35</v>
      </c>
      <c r="AX132" s="15" t="s">
        <v>79</v>
      </c>
      <c r="AY132" s="222" t="s">
        <v>230</v>
      </c>
    </row>
    <row r="133" s="13" customFormat="1">
      <c r="A133" s="13"/>
      <c r="B133" s="205"/>
      <c r="C133" s="13"/>
      <c r="D133" s="191" t="s">
        <v>519</v>
      </c>
      <c r="E133" s="206" t="s">
        <v>1</v>
      </c>
      <c r="F133" s="207" t="s">
        <v>1608</v>
      </c>
      <c r="G133" s="13"/>
      <c r="H133" s="208">
        <v>472.89999999999998</v>
      </c>
      <c r="I133" s="209"/>
      <c r="J133" s="13"/>
      <c r="K133" s="13"/>
      <c r="L133" s="205"/>
      <c r="M133" s="210"/>
      <c r="N133" s="211"/>
      <c r="O133" s="211"/>
      <c r="P133" s="211"/>
      <c r="Q133" s="211"/>
      <c r="R133" s="211"/>
      <c r="S133" s="211"/>
      <c r="T133" s="21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6" t="s">
        <v>519</v>
      </c>
      <c r="AU133" s="206" t="s">
        <v>89</v>
      </c>
      <c r="AV133" s="13" t="s">
        <v>89</v>
      </c>
      <c r="AW133" s="13" t="s">
        <v>35</v>
      </c>
      <c r="AX133" s="13" t="s">
        <v>79</v>
      </c>
      <c r="AY133" s="206" t="s">
        <v>230</v>
      </c>
    </row>
    <row r="134" s="13" customFormat="1">
      <c r="A134" s="13"/>
      <c r="B134" s="205"/>
      <c r="C134" s="13"/>
      <c r="D134" s="191" t="s">
        <v>519</v>
      </c>
      <c r="E134" s="206" t="s">
        <v>1</v>
      </c>
      <c r="F134" s="207" t="s">
        <v>1609</v>
      </c>
      <c r="G134" s="13"/>
      <c r="H134" s="208">
        <v>72.700000000000003</v>
      </c>
      <c r="I134" s="209"/>
      <c r="J134" s="13"/>
      <c r="K134" s="13"/>
      <c r="L134" s="205"/>
      <c r="M134" s="210"/>
      <c r="N134" s="211"/>
      <c r="O134" s="211"/>
      <c r="P134" s="211"/>
      <c r="Q134" s="211"/>
      <c r="R134" s="211"/>
      <c r="S134" s="211"/>
      <c r="T134" s="21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06" t="s">
        <v>519</v>
      </c>
      <c r="AU134" s="206" t="s">
        <v>89</v>
      </c>
      <c r="AV134" s="13" t="s">
        <v>89</v>
      </c>
      <c r="AW134" s="13" t="s">
        <v>35</v>
      </c>
      <c r="AX134" s="13" t="s">
        <v>79</v>
      </c>
      <c r="AY134" s="206" t="s">
        <v>230</v>
      </c>
    </row>
    <row r="135" s="13" customFormat="1">
      <c r="A135" s="13"/>
      <c r="B135" s="205"/>
      <c r="C135" s="13"/>
      <c r="D135" s="191" t="s">
        <v>519</v>
      </c>
      <c r="E135" s="206" t="s">
        <v>1</v>
      </c>
      <c r="F135" s="207" t="s">
        <v>1610</v>
      </c>
      <c r="G135" s="13"/>
      <c r="H135" s="208">
        <v>28.699999999999999</v>
      </c>
      <c r="I135" s="209"/>
      <c r="J135" s="13"/>
      <c r="K135" s="13"/>
      <c r="L135" s="205"/>
      <c r="M135" s="210"/>
      <c r="N135" s="211"/>
      <c r="O135" s="211"/>
      <c r="P135" s="211"/>
      <c r="Q135" s="211"/>
      <c r="R135" s="211"/>
      <c r="S135" s="211"/>
      <c r="T135" s="21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06" t="s">
        <v>519</v>
      </c>
      <c r="AU135" s="206" t="s">
        <v>89</v>
      </c>
      <c r="AV135" s="13" t="s">
        <v>89</v>
      </c>
      <c r="AW135" s="13" t="s">
        <v>35</v>
      </c>
      <c r="AX135" s="13" t="s">
        <v>79</v>
      </c>
      <c r="AY135" s="206" t="s">
        <v>230</v>
      </c>
    </row>
    <row r="136" s="14" customFormat="1">
      <c r="A136" s="14"/>
      <c r="B136" s="213"/>
      <c r="C136" s="14"/>
      <c r="D136" s="191" t="s">
        <v>519</v>
      </c>
      <c r="E136" s="214" t="s">
        <v>1</v>
      </c>
      <c r="F136" s="215" t="s">
        <v>534</v>
      </c>
      <c r="G136" s="14"/>
      <c r="H136" s="216">
        <v>574.29999999999995</v>
      </c>
      <c r="I136" s="217"/>
      <c r="J136" s="14"/>
      <c r="K136" s="14"/>
      <c r="L136" s="213"/>
      <c r="M136" s="218"/>
      <c r="N136" s="219"/>
      <c r="O136" s="219"/>
      <c r="P136" s="219"/>
      <c r="Q136" s="219"/>
      <c r="R136" s="219"/>
      <c r="S136" s="219"/>
      <c r="T136" s="220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14" t="s">
        <v>519</v>
      </c>
      <c r="AU136" s="214" t="s">
        <v>89</v>
      </c>
      <c r="AV136" s="14" t="s">
        <v>235</v>
      </c>
      <c r="AW136" s="14" t="s">
        <v>35</v>
      </c>
      <c r="AX136" s="14" t="s">
        <v>87</v>
      </c>
      <c r="AY136" s="214" t="s">
        <v>230</v>
      </c>
    </row>
    <row r="137" s="2" customFormat="1" ht="16.5" customHeight="1">
      <c r="A137" s="38"/>
      <c r="B137" s="177"/>
      <c r="C137" s="178" t="s">
        <v>89</v>
      </c>
      <c r="D137" s="178" t="s">
        <v>231</v>
      </c>
      <c r="E137" s="179" t="s">
        <v>565</v>
      </c>
      <c r="F137" s="180" t="s">
        <v>566</v>
      </c>
      <c r="G137" s="181" t="s">
        <v>514</v>
      </c>
      <c r="H137" s="182">
        <v>574.29999999999995</v>
      </c>
      <c r="I137" s="183"/>
      <c r="J137" s="184">
        <f>ROUND(I137*H137,2)</f>
        <v>0</v>
      </c>
      <c r="K137" s="180" t="s">
        <v>515</v>
      </c>
      <c r="L137" s="39"/>
      <c r="M137" s="185" t="s">
        <v>1</v>
      </c>
      <c r="N137" s="186" t="s">
        <v>44</v>
      </c>
      <c r="O137" s="77"/>
      <c r="P137" s="187">
        <f>O137*H137</f>
        <v>0</v>
      </c>
      <c r="Q137" s="187">
        <v>0</v>
      </c>
      <c r="R137" s="187">
        <f>Q137*H137</f>
        <v>0</v>
      </c>
      <c r="S137" s="187">
        <v>0</v>
      </c>
      <c r="T137" s="18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9" t="s">
        <v>235</v>
      </c>
      <c r="AT137" s="189" t="s">
        <v>231</v>
      </c>
      <c r="AU137" s="189" t="s">
        <v>89</v>
      </c>
      <c r="AY137" s="19" t="s">
        <v>230</v>
      </c>
      <c r="BE137" s="190">
        <f>IF(N137="základní",J137,0)</f>
        <v>0</v>
      </c>
      <c r="BF137" s="190">
        <f>IF(N137="snížená",J137,0)</f>
        <v>0</v>
      </c>
      <c r="BG137" s="190">
        <f>IF(N137="zákl. přenesená",J137,0)</f>
        <v>0</v>
      </c>
      <c r="BH137" s="190">
        <f>IF(N137="sníž. přenesená",J137,0)</f>
        <v>0</v>
      </c>
      <c r="BI137" s="190">
        <f>IF(N137="nulová",J137,0)</f>
        <v>0</v>
      </c>
      <c r="BJ137" s="19" t="s">
        <v>87</v>
      </c>
      <c r="BK137" s="190">
        <f>ROUND(I137*H137,2)</f>
        <v>0</v>
      </c>
      <c r="BL137" s="19" t="s">
        <v>235</v>
      </c>
      <c r="BM137" s="189" t="s">
        <v>1611</v>
      </c>
    </row>
    <row r="138" s="2" customFormat="1">
      <c r="A138" s="38"/>
      <c r="B138" s="39"/>
      <c r="C138" s="38"/>
      <c r="D138" s="191" t="s">
        <v>237</v>
      </c>
      <c r="E138" s="38"/>
      <c r="F138" s="192" t="s">
        <v>568</v>
      </c>
      <c r="G138" s="38"/>
      <c r="H138" s="38"/>
      <c r="I138" s="193"/>
      <c r="J138" s="38"/>
      <c r="K138" s="38"/>
      <c r="L138" s="39"/>
      <c r="M138" s="194"/>
      <c r="N138" s="195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237</v>
      </c>
      <c r="AU138" s="19" t="s">
        <v>89</v>
      </c>
    </row>
    <row r="139" s="2" customFormat="1">
      <c r="A139" s="38"/>
      <c r="B139" s="39"/>
      <c r="C139" s="38"/>
      <c r="D139" s="199" t="s">
        <v>397</v>
      </c>
      <c r="E139" s="38"/>
      <c r="F139" s="200" t="s">
        <v>569</v>
      </c>
      <c r="G139" s="38"/>
      <c r="H139" s="38"/>
      <c r="I139" s="193"/>
      <c r="J139" s="38"/>
      <c r="K139" s="38"/>
      <c r="L139" s="39"/>
      <c r="M139" s="194"/>
      <c r="N139" s="195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397</v>
      </c>
      <c r="AU139" s="19" t="s">
        <v>89</v>
      </c>
    </row>
    <row r="140" s="15" customFormat="1">
      <c r="A140" s="15"/>
      <c r="B140" s="221"/>
      <c r="C140" s="15"/>
      <c r="D140" s="191" t="s">
        <v>519</v>
      </c>
      <c r="E140" s="222" t="s">
        <v>1</v>
      </c>
      <c r="F140" s="223" t="s">
        <v>1392</v>
      </c>
      <c r="G140" s="15"/>
      <c r="H140" s="222" t="s">
        <v>1</v>
      </c>
      <c r="I140" s="224"/>
      <c r="J140" s="15"/>
      <c r="K140" s="15"/>
      <c r="L140" s="221"/>
      <c r="M140" s="225"/>
      <c r="N140" s="226"/>
      <c r="O140" s="226"/>
      <c r="P140" s="226"/>
      <c r="Q140" s="226"/>
      <c r="R140" s="226"/>
      <c r="S140" s="226"/>
      <c r="T140" s="227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22" t="s">
        <v>519</v>
      </c>
      <c r="AU140" s="222" t="s">
        <v>89</v>
      </c>
      <c r="AV140" s="15" t="s">
        <v>87</v>
      </c>
      <c r="AW140" s="15" t="s">
        <v>35</v>
      </c>
      <c r="AX140" s="15" t="s">
        <v>79</v>
      </c>
      <c r="AY140" s="222" t="s">
        <v>230</v>
      </c>
    </row>
    <row r="141" s="13" customFormat="1">
      <c r="A141" s="13"/>
      <c r="B141" s="205"/>
      <c r="C141" s="13"/>
      <c r="D141" s="191" t="s">
        <v>519</v>
      </c>
      <c r="E141" s="206" t="s">
        <v>1</v>
      </c>
      <c r="F141" s="207" t="s">
        <v>1608</v>
      </c>
      <c r="G141" s="13"/>
      <c r="H141" s="208">
        <v>472.89999999999998</v>
      </c>
      <c r="I141" s="209"/>
      <c r="J141" s="13"/>
      <c r="K141" s="13"/>
      <c r="L141" s="205"/>
      <c r="M141" s="210"/>
      <c r="N141" s="211"/>
      <c r="O141" s="211"/>
      <c r="P141" s="211"/>
      <c r="Q141" s="211"/>
      <c r="R141" s="211"/>
      <c r="S141" s="211"/>
      <c r="T141" s="21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6" t="s">
        <v>519</v>
      </c>
      <c r="AU141" s="206" t="s">
        <v>89</v>
      </c>
      <c r="AV141" s="13" t="s">
        <v>89</v>
      </c>
      <c r="AW141" s="13" t="s">
        <v>35</v>
      </c>
      <c r="AX141" s="13" t="s">
        <v>79</v>
      </c>
      <c r="AY141" s="206" t="s">
        <v>230</v>
      </c>
    </row>
    <row r="142" s="13" customFormat="1">
      <c r="A142" s="13"/>
      <c r="B142" s="205"/>
      <c r="C142" s="13"/>
      <c r="D142" s="191" t="s">
        <v>519</v>
      </c>
      <c r="E142" s="206" t="s">
        <v>1</v>
      </c>
      <c r="F142" s="207" t="s">
        <v>1609</v>
      </c>
      <c r="G142" s="13"/>
      <c r="H142" s="208">
        <v>72.700000000000003</v>
      </c>
      <c r="I142" s="209"/>
      <c r="J142" s="13"/>
      <c r="K142" s="13"/>
      <c r="L142" s="205"/>
      <c r="M142" s="210"/>
      <c r="N142" s="211"/>
      <c r="O142" s="211"/>
      <c r="P142" s="211"/>
      <c r="Q142" s="211"/>
      <c r="R142" s="211"/>
      <c r="S142" s="211"/>
      <c r="T142" s="21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6" t="s">
        <v>519</v>
      </c>
      <c r="AU142" s="206" t="s">
        <v>89</v>
      </c>
      <c r="AV142" s="13" t="s">
        <v>89</v>
      </c>
      <c r="AW142" s="13" t="s">
        <v>35</v>
      </c>
      <c r="AX142" s="13" t="s">
        <v>79</v>
      </c>
      <c r="AY142" s="206" t="s">
        <v>230</v>
      </c>
    </row>
    <row r="143" s="13" customFormat="1">
      <c r="A143" s="13"/>
      <c r="B143" s="205"/>
      <c r="C143" s="13"/>
      <c r="D143" s="191" t="s">
        <v>519</v>
      </c>
      <c r="E143" s="206" t="s">
        <v>1</v>
      </c>
      <c r="F143" s="207" t="s">
        <v>1610</v>
      </c>
      <c r="G143" s="13"/>
      <c r="H143" s="208">
        <v>28.699999999999999</v>
      </c>
      <c r="I143" s="209"/>
      <c r="J143" s="13"/>
      <c r="K143" s="13"/>
      <c r="L143" s="205"/>
      <c r="M143" s="210"/>
      <c r="N143" s="211"/>
      <c r="O143" s="211"/>
      <c r="P143" s="211"/>
      <c r="Q143" s="211"/>
      <c r="R143" s="211"/>
      <c r="S143" s="211"/>
      <c r="T143" s="21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6" t="s">
        <v>519</v>
      </c>
      <c r="AU143" s="206" t="s">
        <v>89</v>
      </c>
      <c r="AV143" s="13" t="s">
        <v>89</v>
      </c>
      <c r="AW143" s="13" t="s">
        <v>35</v>
      </c>
      <c r="AX143" s="13" t="s">
        <v>79</v>
      </c>
      <c r="AY143" s="206" t="s">
        <v>230</v>
      </c>
    </row>
    <row r="144" s="14" customFormat="1">
      <c r="A144" s="14"/>
      <c r="B144" s="213"/>
      <c r="C144" s="14"/>
      <c r="D144" s="191" t="s">
        <v>519</v>
      </c>
      <c r="E144" s="214" t="s">
        <v>1</v>
      </c>
      <c r="F144" s="215" t="s">
        <v>534</v>
      </c>
      <c r="G144" s="14"/>
      <c r="H144" s="216">
        <v>574.29999999999995</v>
      </c>
      <c r="I144" s="217"/>
      <c r="J144" s="14"/>
      <c r="K144" s="14"/>
      <c r="L144" s="213"/>
      <c r="M144" s="218"/>
      <c r="N144" s="219"/>
      <c r="O144" s="219"/>
      <c r="P144" s="219"/>
      <c r="Q144" s="219"/>
      <c r="R144" s="219"/>
      <c r="S144" s="219"/>
      <c r="T144" s="220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14" t="s">
        <v>519</v>
      </c>
      <c r="AU144" s="214" t="s">
        <v>89</v>
      </c>
      <c r="AV144" s="14" t="s">
        <v>235</v>
      </c>
      <c r="AW144" s="14" t="s">
        <v>35</v>
      </c>
      <c r="AX144" s="14" t="s">
        <v>87</v>
      </c>
      <c r="AY144" s="214" t="s">
        <v>230</v>
      </c>
    </row>
    <row r="145" s="2" customFormat="1" ht="21.75" customHeight="1">
      <c r="A145" s="38"/>
      <c r="B145" s="177"/>
      <c r="C145" s="178" t="s">
        <v>241</v>
      </c>
      <c r="D145" s="178" t="s">
        <v>231</v>
      </c>
      <c r="E145" s="179" t="s">
        <v>576</v>
      </c>
      <c r="F145" s="180" t="s">
        <v>577</v>
      </c>
      <c r="G145" s="181" t="s">
        <v>578</v>
      </c>
      <c r="H145" s="182">
        <v>41.570999999999998</v>
      </c>
      <c r="I145" s="183"/>
      <c r="J145" s="184">
        <f>ROUND(I145*H145,2)</f>
        <v>0</v>
      </c>
      <c r="K145" s="180" t="s">
        <v>515</v>
      </c>
      <c r="L145" s="39"/>
      <c r="M145" s="185" t="s">
        <v>1</v>
      </c>
      <c r="N145" s="186" t="s">
        <v>44</v>
      </c>
      <c r="O145" s="77"/>
      <c r="P145" s="187">
        <f>O145*H145</f>
        <v>0</v>
      </c>
      <c r="Q145" s="187">
        <v>0</v>
      </c>
      <c r="R145" s="187">
        <f>Q145*H145</f>
        <v>0</v>
      </c>
      <c r="S145" s="187">
        <v>0</v>
      </c>
      <c r="T145" s="18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89" t="s">
        <v>235</v>
      </c>
      <c r="AT145" s="189" t="s">
        <v>231</v>
      </c>
      <c r="AU145" s="189" t="s">
        <v>89</v>
      </c>
      <c r="AY145" s="19" t="s">
        <v>230</v>
      </c>
      <c r="BE145" s="190">
        <f>IF(N145="základní",J145,0)</f>
        <v>0</v>
      </c>
      <c r="BF145" s="190">
        <f>IF(N145="snížená",J145,0)</f>
        <v>0</v>
      </c>
      <c r="BG145" s="190">
        <f>IF(N145="zákl. přenesená",J145,0)</f>
        <v>0</v>
      </c>
      <c r="BH145" s="190">
        <f>IF(N145="sníž. přenesená",J145,0)</f>
        <v>0</v>
      </c>
      <c r="BI145" s="190">
        <f>IF(N145="nulová",J145,0)</f>
        <v>0</v>
      </c>
      <c r="BJ145" s="19" t="s">
        <v>87</v>
      </c>
      <c r="BK145" s="190">
        <f>ROUND(I145*H145,2)</f>
        <v>0</v>
      </c>
      <c r="BL145" s="19" t="s">
        <v>235</v>
      </c>
      <c r="BM145" s="189" t="s">
        <v>1612</v>
      </c>
    </row>
    <row r="146" s="2" customFormat="1">
      <c r="A146" s="38"/>
      <c r="B146" s="39"/>
      <c r="C146" s="38"/>
      <c r="D146" s="191" t="s">
        <v>237</v>
      </c>
      <c r="E146" s="38"/>
      <c r="F146" s="192" t="s">
        <v>580</v>
      </c>
      <c r="G146" s="38"/>
      <c r="H146" s="38"/>
      <c r="I146" s="193"/>
      <c r="J146" s="38"/>
      <c r="K146" s="38"/>
      <c r="L146" s="39"/>
      <c r="M146" s="194"/>
      <c r="N146" s="195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237</v>
      </c>
      <c r="AU146" s="19" t="s">
        <v>89</v>
      </c>
    </row>
    <row r="147" s="2" customFormat="1">
      <c r="A147" s="38"/>
      <c r="B147" s="39"/>
      <c r="C147" s="38"/>
      <c r="D147" s="199" t="s">
        <v>397</v>
      </c>
      <c r="E147" s="38"/>
      <c r="F147" s="200" t="s">
        <v>581</v>
      </c>
      <c r="G147" s="38"/>
      <c r="H147" s="38"/>
      <c r="I147" s="193"/>
      <c r="J147" s="38"/>
      <c r="K147" s="38"/>
      <c r="L147" s="39"/>
      <c r="M147" s="194"/>
      <c r="N147" s="195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397</v>
      </c>
      <c r="AU147" s="19" t="s">
        <v>89</v>
      </c>
    </row>
    <row r="148" s="2" customFormat="1">
      <c r="A148" s="38"/>
      <c r="B148" s="39"/>
      <c r="C148" s="38"/>
      <c r="D148" s="191" t="s">
        <v>279</v>
      </c>
      <c r="E148" s="38"/>
      <c r="F148" s="196" t="s">
        <v>1613</v>
      </c>
      <c r="G148" s="38"/>
      <c r="H148" s="38"/>
      <c r="I148" s="193"/>
      <c r="J148" s="38"/>
      <c r="K148" s="38"/>
      <c r="L148" s="39"/>
      <c r="M148" s="194"/>
      <c r="N148" s="195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279</v>
      </c>
      <c r="AU148" s="19" t="s">
        <v>89</v>
      </c>
    </row>
    <row r="149" s="13" customFormat="1">
      <c r="A149" s="13"/>
      <c r="B149" s="205"/>
      <c r="C149" s="13"/>
      <c r="D149" s="191" t="s">
        <v>519</v>
      </c>
      <c r="E149" s="206" t="s">
        <v>1</v>
      </c>
      <c r="F149" s="207" t="s">
        <v>1614</v>
      </c>
      <c r="G149" s="13"/>
      <c r="H149" s="208">
        <v>41.570999999999998</v>
      </c>
      <c r="I149" s="209"/>
      <c r="J149" s="13"/>
      <c r="K149" s="13"/>
      <c r="L149" s="205"/>
      <c r="M149" s="210"/>
      <c r="N149" s="211"/>
      <c r="O149" s="211"/>
      <c r="P149" s="211"/>
      <c r="Q149" s="211"/>
      <c r="R149" s="211"/>
      <c r="S149" s="211"/>
      <c r="T149" s="21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6" t="s">
        <v>519</v>
      </c>
      <c r="AU149" s="206" t="s">
        <v>89</v>
      </c>
      <c r="AV149" s="13" t="s">
        <v>89</v>
      </c>
      <c r="AW149" s="13" t="s">
        <v>35</v>
      </c>
      <c r="AX149" s="13" t="s">
        <v>87</v>
      </c>
      <c r="AY149" s="206" t="s">
        <v>230</v>
      </c>
    </row>
    <row r="150" s="2" customFormat="1" ht="21.75" customHeight="1">
      <c r="A150" s="38"/>
      <c r="B150" s="177"/>
      <c r="C150" s="178" t="s">
        <v>235</v>
      </c>
      <c r="D150" s="178" t="s">
        <v>231</v>
      </c>
      <c r="E150" s="179" t="s">
        <v>1615</v>
      </c>
      <c r="F150" s="180" t="s">
        <v>1616</v>
      </c>
      <c r="G150" s="181" t="s">
        <v>578</v>
      </c>
      <c r="H150" s="182">
        <v>292.76999999999998</v>
      </c>
      <c r="I150" s="183"/>
      <c r="J150" s="184">
        <f>ROUND(I150*H150,2)</f>
        <v>0</v>
      </c>
      <c r="K150" s="180" t="s">
        <v>515</v>
      </c>
      <c r="L150" s="39"/>
      <c r="M150" s="185" t="s">
        <v>1</v>
      </c>
      <c r="N150" s="186" t="s">
        <v>44</v>
      </c>
      <c r="O150" s="77"/>
      <c r="P150" s="187">
        <f>O150*H150</f>
        <v>0</v>
      </c>
      <c r="Q150" s="187">
        <v>0</v>
      </c>
      <c r="R150" s="187">
        <f>Q150*H150</f>
        <v>0</v>
      </c>
      <c r="S150" s="187">
        <v>0</v>
      </c>
      <c r="T150" s="18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89" t="s">
        <v>235</v>
      </c>
      <c r="AT150" s="189" t="s">
        <v>231</v>
      </c>
      <c r="AU150" s="189" t="s">
        <v>89</v>
      </c>
      <c r="AY150" s="19" t="s">
        <v>230</v>
      </c>
      <c r="BE150" s="190">
        <f>IF(N150="základní",J150,0)</f>
        <v>0</v>
      </c>
      <c r="BF150" s="190">
        <f>IF(N150="snížená",J150,0)</f>
        <v>0</v>
      </c>
      <c r="BG150" s="190">
        <f>IF(N150="zákl. přenesená",J150,0)</f>
        <v>0</v>
      </c>
      <c r="BH150" s="190">
        <f>IF(N150="sníž. přenesená",J150,0)</f>
        <v>0</v>
      </c>
      <c r="BI150" s="190">
        <f>IF(N150="nulová",J150,0)</f>
        <v>0</v>
      </c>
      <c r="BJ150" s="19" t="s">
        <v>87</v>
      </c>
      <c r="BK150" s="190">
        <f>ROUND(I150*H150,2)</f>
        <v>0</v>
      </c>
      <c r="BL150" s="19" t="s">
        <v>235</v>
      </c>
      <c r="BM150" s="189" t="s">
        <v>1617</v>
      </c>
    </row>
    <row r="151" s="2" customFormat="1">
      <c r="A151" s="38"/>
      <c r="B151" s="39"/>
      <c r="C151" s="38"/>
      <c r="D151" s="191" t="s">
        <v>237</v>
      </c>
      <c r="E151" s="38"/>
      <c r="F151" s="192" t="s">
        <v>1618</v>
      </c>
      <c r="G151" s="38"/>
      <c r="H151" s="38"/>
      <c r="I151" s="193"/>
      <c r="J151" s="38"/>
      <c r="K151" s="38"/>
      <c r="L151" s="39"/>
      <c r="M151" s="194"/>
      <c r="N151" s="195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237</v>
      </c>
      <c r="AU151" s="19" t="s">
        <v>89</v>
      </c>
    </row>
    <row r="152" s="2" customFormat="1">
      <c r="A152" s="38"/>
      <c r="B152" s="39"/>
      <c r="C152" s="38"/>
      <c r="D152" s="199" t="s">
        <v>397</v>
      </c>
      <c r="E152" s="38"/>
      <c r="F152" s="200" t="s">
        <v>1619</v>
      </c>
      <c r="G152" s="38"/>
      <c r="H152" s="38"/>
      <c r="I152" s="193"/>
      <c r="J152" s="38"/>
      <c r="K152" s="38"/>
      <c r="L152" s="39"/>
      <c r="M152" s="194"/>
      <c r="N152" s="195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397</v>
      </c>
      <c r="AU152" s="19" t="s">
        <v>89</v>
      </c>
    </row>
    <row r="153" s="13" customFormat="1">
      <c r="A153" s="13"/>
      <c r="B153" s="205"/>
      <c r="C153" s="13"/>
      <c r="D153" s="191" t="s">
        <v>519</v>
      </c>
      <c r="E153" s="206" t="s">
        <v>1</v>
      </c>
      <c r="F153" s="207" t="s">
        <v>1620</v>
      </c>
      <c r="G153" s="13"/>
      <c r="H153" s="208">
        <v>258.80000000000001</v>
      </c>
      <c r="I153" s="209"/>
      <c r="J153" s="13"/>
      <c r="K153" s="13"/>
      <c r="L153" s="205"/>
      <c r="M153" s="210"/>
      <c r="N153" s="211"/>
      <c r="O153" s="211"/>
      <c r="P153" s="211"/>
      <c r="Q153" s="211"/>
      <c r="R153" s="211"/>
      <c r="S153" s="211"/>
      <c r="T153" s="21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06" t="s">
        <v>519</v>
      </c>
      <c r="AU153" s="206" t="s">
        <v>89</v>
      </c>
      <c r="AV153" s="13" t="s">
        <v>89</v>
      </c>
      <c r="AW153" s="13" t="s">
        <v>35</v>
      </c>
      <c r="AX153" s="13" t="s">
        <v>79</v>
      </c>
      <c r="AY153" s="206" t="s">
        <v>230</v>
      </c>
    </row>
    <row r="154" s="13" customFormat="1">
      <c r="A154" s="13"/>
      <c r="B154" s="205"/>
      <c r="C154" s="13"/>
      <c r="D154" s="191" t="s">
        <v>519</v>
      </c>
      <c r="E154" s="206" t="s">
        <v>1</v>
      </c>
      <c r="F154" s="207" t="s">
        <v>1621</v>
      </c>
      <c r="G154" s="13"/>
      <c r="H154" s="208">
        <v>33.969999999999999</v>
      </c>
      <c r="I154" s="209"/>
      <c r="J154" s="13"/>
      <c r="K154" s="13"/>
      <c r="L154" s="205"/>
      <c r="M154" s="210"/>
      <c r="N154" s="211"/>
      <c r="O154" s="211"/>
      <c r="P154" s="211"/>
      <c r="Q154" s="211"/>
      <c r="R154" s="211"/>
      <c r="S154" s="211"/>
      <c r="T154" s="21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06" t="s">
        <v>519</v>
      </c>
      <c r="AU154" s="206" t="s">
        <v>89</v>
      </c>
      <c r="AV154" s="13" t="s">
        <v>89</v>
      </c>
      <c r="AW154" s="13" t="s">
        <v>35</v>
      </c>
      <c r="AX154" s="13" t="s">
        <v>79</v>
      </c>
      <c r="AY154" s="206" t="s">
        <v>230</v>
      </c>
    </row>
    <row r="155" s="14" customFormat="1">
      <c r="A155" s="14"/>
      <c r="B155" s="213"/>
      <c r="C155" s="14"/>
      <c r="D155" s="191" t="s">
        <v>519</v>
      </c>
      <c r="E155" s="214" t="s">
        <v>1</v>
      </c>
      <c r="F155" s="215" t="s">
        <v>534</v>
      </c>
      <c r="G155" s="14"/>
      <c r="H155" s="216">
        <v>292.76999999999998</v>
      </c>
      <c r="I155" s="217"/>
      <c r="J155" s="14"/>
      <c r="K155" s="14"/>
      <c r="L155" s="213"/>
      <c r="M155" s="218"/>
      <c r="N155" s="219"/>
      <c r="O155" s="219"/>
      <c r="P155" s="219"/>
      <c r="Q155" s="219"/>
      <c r="R155" s="219"/>
      <c r="S155" s="219"/>
      <c r="T155" s="220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14" t="s">
        <v>519</v>
      </c>
      <c r="AU155" s="214" t="s">
        <v>89</v>
      </c>
      <c r="AV155" s="14" t="s">
        <v>235</v>
      </c>
      <c r="AW155" s="14" t="s">
        <v>35</v>
      </c>
      <c r="AX155" s="14" t="s">
        <v>87</v>
      </c>
      <c r="AY155" s="214" t="s">
        <v>230</v>
      </c>
    </row>
    <row r="156" s="2" customFormat="1" ht="24.15" customHeight="1">
      <c r="A156" s="38"/>
      <c r="B156" s="177"/>
      <c r="C156" s="178" t="s">
        <v>248</v>
      </c>
      <c r="D156" s="178" t="s">
        <v>231</v>
      </c>
      <c r="E156" s="179" t="s">
        <v>1403</v>
      </c>
      <c r="F156" s="180" t="s">
        <v>1404</v>
      </c>
      <c r="G156" s="181" t="s">
        <v>578</v>
      </c>
      <c r="H156" s="182">
        <v>31.533999999999999</v>
      </c>
      <c r="I156" s="183"/>
      <c r="J156" s="184">
        <f>ROUND(I156*H156,2)</f>
        <v>0</v>
      </c>
      <c r="K156" s="180" t="s">
        <v>1405</v>
      </c>
      <c r="L156" s="39"/>
      <c r="M156" s="185" t="s">
        <v>1</v>
      </c>
      <c r="N156" s="186" t="s">
        <v>44</v>
      </c>
      <c r="O156" s="77"/>
      <c r="P156" s="187">
        <f>O156*H156</f>
        <v>0</v>
      </c>
      <c r="Q156" s="187">
        <v>0</v>
      </c>
      <c r="R156" s="187">
        <f>Q156*H156</f>
        <v>0</v>
      </c>
      <c r="S156" s="187">
        <v>0</v>
      </c>
      <c r="T156" s="18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89" t="s">
        <v>235</v>
      </c>
      <c r="AT156" s="189" t="s">
        <v>231</v>
      </c>
      <c r="AU156" s="189" t="s">
        <v>89</v>
      </c>
      <c r="AY156" s="19" t="s">
        <v>230</v>
      </c>
      <c r="BE156" s="190">
        <f>IF(N156="základní",J156,0)</f>
        <v>0</v>
      </c>
      <c r="BF156" s="190">
        <f>IF(N156="snížená",J156,0)</f>
        <v>0</v>
      </c>
      <c r="BG156" s="190">
        <f>IF(N156="zákl. přenesená",J156,0)</f>
        <v>0</v>
      </c>
      <c r="BH156" s="190">
        <f>IF(N156="sníž. přenesená",J156,0)</f>
        <v>0</v>
      </c>
      <c r="BI156" s="190">
        <f>IF(N156="nulová",J156,0)</f>
        <v>0</v>
      </c>
      <c r="BJ156" s="19" t="s">
        <v>87</v>
      </c>
      <c r="BK156" s="190">
        <f>ROUND(I156*H156,2)</f>
        <v>0</v>
      </c>
      <c r="BL156" s="19" t="s">
        <v>235</v>
      </c>
      <c r="BM156" s="189" t="s">
        <v>1622</v>
      </c>
    </row>
    <row r="157" s="2" customFormat="1">
      <c r="A157" s="38"/>
      <c r="B157" s="39"/>
      <c r="C157" s="38"/>
      <c r="D157" s="191" t="s">
        <v>237</v>
      </c>
      <c r="E157" s="38"/>
      <c r="F157" s="192" t="s">
        <v>1407</v>
      </c>
      <c r="G157" s="38"/>
      <c r="H157" s="38"/>
      <c r="I157" s="193"/>
      <c r="J157" s="38"/>
      <c r="K157" s="38"/>
      <c r="L157" s="39"/>
      <c r="M157" s="194"/>
      <c r="N157" s="195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237</v>
      </c>
      <c r="AU157" s="19" t="s">
        <v>89</v>
      </c>
    </row>
    <row r="158" s="2" customFormat="1">
      <c r="A158" s="38"/>
      <c r="B158" s="39"/>
      <c r="C158" s="38"/>
      <c r="D158" s="199" t="s">
        <v>397</v>
      </c>
      <c r="E158" s="38"/>
      <c r="F158" s="200" t="s">
        <v>1408</v>
      </c>
      <c r="G158" s="38"/>
      <c r="H158" s="38"/>
      <c r="I158" s="193"/>
      <c r="J158" s="38"/>
      <c r="K158" s="38"/>
      <c r="L158" s="39"/>
      <c r="M158" s="194"/>
      <c r="N158" s="195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397</v>
      </c>
      <c r="AU158" s="19" t="s">
        <v>89</v>
      </c>
    </row>
    <row r="159" s="13" customFormat="1">
      <c r="A159" s="13"/>
      <c r="B159" s="205"/>
      <c r="C159" s="13"/>
      <c r="D159" s="191" t="s">
        <v>519</v>
      </c>
      <c r="E159" s="206" t="s">
        <v>1</v>
      </c>
      <c r="F159" s="207" t="s">
        <v>1623</v>
      </c>
      <c r="G159" s="13"/>
      <c r="H159" s="208">
        <v>31.533999999999999</v>
      </c>
      <c r="I159" s="209"/>
      <c r="J159" s="13"/>
      <c r="K159" s="13"/>
      <c r="L159" s="205"/>
      <c r="M159" s="210"/>
      <c r="N159" s="211"/>
      <c r="O159" s="211"/>
      <c r="P159" s="211"/>
      <c r="Q159" s="211"/>
      <c r="R159" s="211"/>
      <c r="S159" s="211"/>
      <c r="T159" s="21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06" t="s">
        <v>519</v>
      </c>
      <c r="AU159" s="206" t="s">
        <v>89</v>
      </c>
      <c r="AV159" s="13" t="s">
        <v>89</v>
      </c>
      <c r="AW159" s="13" t="s">
        <v>35</v>
      </c>
      <c r="AX159" s="13" t="s">
        <v>87</v>
      </c>
      <c r="AY159" s="206" t="s">
        <v>230</v>
      </c>
    </row>
    <row r="160" s="2" customFormat="1" ht="24.15" customHeight="1">
      <c r="A160" s="38"/>
      <c r="B160" s="177"/>
      <c r="C160" s="178" t="s">
        <v>252</v>
      </c>
      <c r="D160" s="178" t="s">
        <v>231</v>
      </c>
      <c r="E160" s="179" t="s">
        <v>1410</v>
      </c>
      <c r="F160" s="180" t="s">
        <v>1411</v>
      </c>
      <c r="G160" s="181" t="s">
        <v>578</v>
      </c>
      <c r="H160" s="182">
        <v>30.315999999999999</v>
      </c>
      <c r="I160" s="183"/>
      <c r="J160" s="184">
        <f>ROUND(I160*H160,2)</f>
        <v>0</v>
      </c>
      <c r="K160" s="180" t="s">
        <v>1405</v>
      </c>
      <c r="L160" s="39"/>
      <c r="M160" s="185" t="s">
        <v>1</v>
      </c>
      <c r="N160" s="186" t="s">
        <v>44</v>
      </c>
      <c r="O160" s="77"/>
      <c r="P160" s="187">
        <f>O160*H160</f>
        <v>0</v>
      </c>
      <c r="Q160" s="187">
        <v>0</v>
      </c>
      <c r="R160" s="187">
        <f>Q160*H160</f>
        <v>0</v>
      </c>
      <c r="S160" s="187">
        <v>0</v>
      </c>
      <c r="T160" s="18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89" t="s">
        <v>235</v>
      </c>
      <c r="AT160" s="189" t="s">
        <v>231</v>
      </c>
      <c r="AU160" s="189" t="s">
        <v>89</v>
      </c>
      <c r="AY160" s="19" t="s">
        <v>230</v>
      </c>
      <c r="BE160" s="190">
        <f>IF(N160="základní",J160,0)</f>
        <v>0</v>
      </c>
      <c r="BF160" s="190">
        <f>IF(N160="snížená",J160,0)</f>
        <v>0</v>
      </c>
      <c r="BG160" s="190">
        <f>IF(N160="zákl. přenesená",J160,0)</f>
        <v>0</v>
      </c>
      <c r="BH160" s="190">
        <f>IF(N160="sníž. přenesená",J160,0)</f>
        <v>0</v>
      </c>
      <c r="BI160" s="190">
        <f>IF(N160="nulová",J160,0)</f>
        <v>0</v>
      </c>
      <c r="BJ160" s="19" t="s">
        <v>87</v>
      </c>
      <c r="BK160" s="190">
        <f>ROUND(I160*H160,2)</f>
        <v>0</v>
      </c>
      <c r="BL160" s="19" t="s">
        <v>235</v>
      </c>
      <c r="BM160" s="189" t="s">
        <v>1624</v>
      </c>
    </row>
    <row r="161" s="2" customFormat="1">
      <c r="A161" s="38"/>
      <c r="B161" s="39"/>
      <c r="C161" s="38"/>
      <c r="D161" s="191" t="s">
        <v>237</v>
      </c>
      <c r="E161" s="38"/>
      <c r="F161" s="192" t="s">
        <v>1413</v>
      </c>
      <c r="G161" s="38"/>
      <c r="H161" s="38"/>
      <c r="I161" s="193"/>
      <c r="J161" s="38"/>
      <c r="K161" s="38"/>
      <c r="L161" s="39"/>
      <c r="M161" s="194"/>
      <c r="N161" s="195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237</v>
      </c>
      <c r="AU161" s="19" t="s">
        <v>89</v>
      </c>
    </row>
    <row r="162" s="2" customFormat="1">
      <c r="A162" s="38"/>
      <c r="B162" s="39"/>
      <c r="C162" s="38"/>
      <c r="D162" s="199" t="s">
        <v>397</v>
      </c>
      <c r="E162" s="38"/>
      <c r="F162" s="200" t="s">
        <v>1414</v>
      </c>
      <c r="G162" s="38"/>
      <c r="H162" s="38"/>
      <c r="I162" s="193"/>
      <c r="J162" s="38"/>
      <c r="K162" s="38"/>
      <c r="L162" s="39"/>
      <c r="M162" s="194"/>
      <c r="N162" s="195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397</v>
      </c>
      <c r="AU162" s="19" t="s">
        <v>89</v>
      </c>
    </row>
    <row r="163" s="13" customFormat="1">
      <c r="A163" s="13"/>
      <c r="B163" s="205"/>
      <c r="C163" s="13"/>
      <c r="D163" s="191" t="s">
        <v>519</v>
      </c>
      <c r="E163" s="206" t="s">
        <v>1</v>
      </c>
      <c r="F163" s="207" t="s">
        <v>1625</v>
      </c>
      <c r="G163" s="13"/>
      <c r="H163" s="208">
        <v>30.315999999999999</v>
      </c>
      <c r="I163" s="209"/>
      <c r="J163" s="13"/>
      <c r="K163" s="13"/>
      <c r="L163" s="205"/>
      <c r="M163" s="210"/>
      <c r="N163" s="211"/>
      <c r="O163" s="211"/>
      <c r="P163" s="211"/>
      <c r="Q163" s="211"/>
      <c r="R163" s="211"/>
      <c r="S163" s="211"/>
      <c r="T163" s="21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06" t="s">
        <v>519</v>
      </c>
      <c r="AU163" s="206" t="s">
        <v>89</v>
      </c>
      <c r="AV163" s="13" t="s">
        <v>89</v>
      </c>
      <c r="AW163" s="13" t="s">
        <v>35</v>
      </c>
      <c r="AX163" s="13" t="s">
        <v>87</v>
      </c>
      <c r="AY163" s="206" t="s">
        <v>230</v>
      </c>
    </row>
    <row r="164" s="2" customFormat="1" ht="16.5" customHeight="1">
      <c r="A164" s="38"/>
      <c r="B164" s="177"/>
      <c r="C164" s="178" t="s">
        <v>256</v>
      </c>
      <c r="D164" s="178" t="s">
        <v>231</v>
      </c>
      <c r="E164" s="179" t="s">
        <v>617</v>
      </c>
      <c r="F164" s="180" t="s">
        <v>618</v>
      </c>
      <c r="G164" s="181" t="s">
        <v>578</v>
      </c>
      <c r="H164" s="182">
        <v>3.375</v>
      </c>
      <c r="I164" s="183"/>
      <c r="J164" s="184">
        <f>ROUND(I164*H164,2)</f>
        <v>0</v>
      </c>
      <c r="K164" s="180" t="s">
        <v>515</v>
      </c>
      <c r="L164" s="39"/>
      <c r="M164" s="185" t="s">
        <v>1</v>
      </c>
      <c r="N164" s="186" t="s">
        <v>44</v>
      </c>
      <c r="O164" s="77"/>
      <c r="P164" s="187">
        <f>O164*H164</f>
        <v>0</v>
      </c>
      <c r="Q164" s="187">
        <v>0</v>
      </c>
      <c r="R164" s="187">
        <f>Q164*H164</f>
        <v>0</v>
      </c>
      <c r="S164" s="187">
        <v>0</v>
      </c>
      <c r="T164" s="18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89" t="s">
        <v>235</v>
      </c>
      <c r="AT164" s="189" t="s">
        <v>231</v>
      </c>
      <c r="AU164" s="189" t="s">
        <v>89</v>
      </c>
      <c r="AY164" s="19" t="s">
        <v>230</v>
      </c>
      <c r="BE164" s="190">
        <f>IF(N164="základní",J164,0)</f>
        <v>0</v>
      </c>
      <c r="BF164" s="190">
        <f>IF(N164="snížená",J164,0)</f>
        <v>0</v>
      </c>
      <c r="BG164" s="190">
        <f>IF(N164="zákl. přenesená",J164,0)</f>
        <v>0</v>
      </c>
      <c r="BH164" s="190">
        <f>IF(N164="sníž. přenesená",J164,0)</f>
        <v>0</v>
      </c>
      <c r="BI164" s="190">
        <f>IF(N164="nulová",J164,0)</f>
        <v>0</v>
      </c>
      <c r="BJ164" s="19" t="s">
        <v>87</v>
      </c>
      <c r="BK164" s="190">
        <f>ROUND(I164*H164,2)</f>
        <v>0</v>
      </c>
      <c r="BL164" s="19" t="s">
        <v>235</v>
      </c>
      <c r="BM164" s="189" t="s">
        <v>1626</v>
      </c>
    </row>
    <row r="165" s="2" customFormat="1">
      <c r="A165" s="38"/>
      <c r="B165" s="39"/>
      <c r="C165" s="38"/>
      <c r="D165" s="191" t="s">
        <v>237</v>
      </c>
      <c r="E165" s="38"/>
      <c r="F165" s="192" t="s">
        <v>620</v>
      </c>
      <c r="G165" s="38"/>
      <c r="H165" s="38"/>
      <c r="I165" s="193"/>
      <c r="J165" s="38"/>
      <c r="K165" s="38"/>
      <c r="L165" s="39"/>
      <c r="M165" s="194"/>
      <c r="N165" s="195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237</v>
      </c>
      <c r="AU165" s="19" t="s">
        <v>89</v>
      </c>
    </row>
    <row r="166" s="2" customFormat="1">
      <c r="A166" s="38"/>
      <c r="B166" s="39"/>
      <c r="C166" s="38"/>
      <c r="D166" s="199" t="s">
        <v>397</v>
      </c>
      <c r="E166" s="38"/>
      <c r="F166" s="200" t="s">
        <v>621</v>
      </c>
      <c r="G166" s="38"/>
      <c r="H166" s="38"/>
      <c r="I166" s="193"/>
      <c r="J166" s="38"/>
      <c r="K166" s="38"/>
      <c r="L166" s="39"/>
      <c r="M166" s="194"/>
      <c r="N166" s="195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397</v>
      </c>
      <c r="AU166" s="19" t="s">
        <v>89</v>
      </c>
    </row>
    <row r="167" s="13" customFormat="1">
      <c r="A167" s="13"/>
      <c r="B167" s="205"/>
      <c r="C167" s="13"/>
      <c r="D167" s="191" t="s">
        <v>519</v>
      </c>
      <c r="E167" s="206" t="s">
        <v>1</v>
      </c>
      <c r="F167" s="207" t="s">
        <v>1627</v>
      </c>
      <c r="G167" s="13"/>
      <c r="H167" s="208">
        <v>3.375</v>
      </c>
      <c r="I167" s="209"/>
      <c r="J167" s="13"/>
      <c r="K167" s="13"/>
      <c r="L167" s="205"/>
      <c r="M167" s="210"/>
      <c r="N167" s="211"/>
      <c r="O167" s="211"/>
      <c r="P167" s="211"/>
      <c r="Q167" s="211"/>
      <c r="R167" s="211"/>
      <c r="S167" s="211"/>
      <c r="T167" s="21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06" t="s">
        <v>519</v>
      </c>
      <c r="AU167" s="206" t="s">
        <v>89</v>
      </c>
      <c r="AV167" s="13" t="s">
        <v>89</v>
      </c>
      <c r="AW167" s="13" t="s">
        <v>35</v>
      </c>
      <c r="AX167" s="13" t="s">
        <v>87</v>
      </c>
      <c r="AY167" s="206" t="s">
        <v>230</v>
      </c>
    </row>
    <row r="168" s="2" customFormat="1" ht="16.5" customHeight="1">
      <c r="A168" s="38"/>
      <c r="B168" s="177"/>
      <c r="C168" s="178" t="s">
        <v>260</v>
      </c>
      <c r="D168" s="178" t="s">
        <v>231</v>
      </c>
      <c r="E168" s="179" t="s">
        <v>624</v>
      </c>
      <c r="F168" s="180" t="s">
        <v>625</v>
      </c>
      <c r="G168" s="181" t="s">
        <v>578</v>
      </c>
      <c r="H168" s="182">
        <v>2.0249999999999999</v>
      </c>
      <c r="I168" s="183"/>
      <c r="J168" s="184">
        <f>ROUND(I168*H168,2)</f>
        <v>0</v>
      </c>
      <c r="K168" s="180" t="s">
        <v>1405</v>
      </c>
      <c r="L168" s="39"/>
      <c r="M168" s="185" t="s">
        <v>1</v>
      </c>
      <c r="N168" s="186" t="s">
        <v>44</v>
      </c>
      <c r="O168" s="77"/>
      <c r="P168" s="187">
        <f>O168*H168</f>
        <v>0</v>
      </c>
      <c r="Q168" s="187">
        <v>0</v>
      </c>
      <c r="R168" s="187">
        <f>Q168*H168</f>
        <v>0</v>
      </c>
      <c r="S168" s="187">
        <v>0</v>
      </c>
      <c r="T168" s="18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89" t="s">
        <v>235</v>
      </c>
      <c r="AT168" s="189" t="s">
        <v>231</v>
      </c>
      <c r="AU168" s="189" t="s">
        <v>89</v>
      </c>
      <c r="AY168" s="19" t="s">
        <v>230</v>
      </c>
      <c r="BE168" s="190">
        <f>IF(N168="základní",J168,0)</f>
        <v>0</v>
      </c>
      <c r="BF168" s="190">
        <f>IF(N168="snížená",J168,0)</f>
        <v>0</v>
      </c>
      <c r="BG168" s="190">
        <f>IF(N168="zákl. přenesená",J168,0)</f>
        <v>0</v>
      </c>
      <c r="BH168" s="190">
        <f>IF(N168="sníž. přenesená",J168,0)</f>
        <v>0</v>
      </c>
      <c r="BI168" s="190">
        <f>IF(N168="nulová",J168,0)</f>
        <v>0</v>
      </c>
      <c r="BJ168" s="19" t="s">
        <v>87</v>
      </c>
      <c r="BK168" s="190">
        <f>ROUND(I168*H168,2)</f>
        <v>0</v>
      </c>
      <c r="BL168" s="19" t="s">
        <v>235</v>
      </c>
      <c r="BM168" s="189" t="s">
        <v>1628</v>
      </c>
    </row>
    <row r="169" s="2" customFormat="1">
      <c r="A169" s="38"/>
      <c r="B169" s="39"/>
      <c r="C169" s="38"/>
      <c r="D169" s="191" t="s">
        <v>237</v>
      </c>
      <c r="E169" s="38"/>
      <c r="F169" s="192" t="s">
        <v>627</v>
      </c>
      <c r="G169" s="38"/>
      <c r="H169" s="38"/>
      <c r="I169" s="193"/>
      <c r="J169" s="38"/>
      <c r="K169" s="38"/>
      <c r="L169" s="39"/>
      <c r="M169" s="194"/>
      <c r="N169" s="195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237</v>
      </c>
      <c r="AU169" s="19" t="s">
        <v>89</v>
      </c>
    </row>
    <row r="170" s="2" customFormat="1">
      <c r="A170" s="38"/>
      <c r="B170" s="39"/>
      <c r="C170" s="38"/>
      <c r="D170" s="199" t="s">
        <v>397</v>
      </c>
      <c r="E170" s="38"/>
      <c r="F170" s="200" t="s">
        <v>1419</v>
      </c>
      <c r="G170" s="38"/>
      <c r="H170" s="38"/>
      <c r="I170" s="193"/>
      <c r="J170" s="38"/>
      <c r="K170" s="38"/>
      <c r="L170" s="39"/>
      <c r="M170" s="194"/>
      <c r="N170" s="195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397</v>
      </c>
      <c r="AU170" s="19" t="s">
        <v>89</v>
      </c>
    </row>
    <row r="171" s="13" customFormat="1">
      <c r="A171" s="13"/>
      <c r="B171" s="205"/>
      <c r="C171" s="13"/>
      <c r="D171" s="191" t="s">
        <v>519</v>
      </c>
      <c r="E171" s="206" t="s">
        <v>1</v>
      </c>
      <c r="F171" s="207" t="s">
        <v>1629</v>
      </c>
      <c r="G171" s="13"/>
      <c r="H171" s="208">
        <v>2.0249999999999999</v>
      </c>
      <c r="I171" s="209"/>
      <c r="J171" s="13"/>
      <c r="K171" s="13"/>
      <c r="L171" s="205"/>
      <c r="M171" s="210"/>
      <c r="N171" s="211"/>
      <c r="O171" s="211"/>
      <c r="P171" s="211"/>
      <c r="Q171" s="211"/>
      <c r="R171" s="211"/>
      <c r="S171" s="211"/>
      <c r="T171" s="21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06" t="s">
        <v>519</v>
      </c>
      <c r="AU171" s="206" t="s">
        <v>89</v>
      </c>
      <c r="AV171" s="13" t="s">
        <v>89</v>
      </c>
      <c r="AW171" s="13" t="s">
        <v>35</v>
      </c>
      <c r="AX171" s="13" t="s">
        <v>87</v>
      </c>
      <c r="AY171" s="206" t="s">
        <v>230</v>
      </c>
    </row>
    <row r="172" s="2" customFormat="1" ht="16.5" customHeight="1">
      <c r="A172" s="38"/>
      <c r="B172" s="177"/>
      <c r="C172" s="178" t="s">
        <v>264</v>
      </c>
      <c r="D172" s="178" t="s">
        <v>231</v>
      </c>
      <c r="E172" s="179" t="s">
        <v>631</v>
      </c>
      <c r="F172" s="180" t="s">
        <v>632</v>
      </c>
      <c r="G172" s="181" t="s">
        <v>578</v>
      </c>
      <c r="H172" s="182">
        <v>1.3500000000000001</v>
      </c>
      <c r="I172" s="183"/>
      <c r="J172" s="184">
        <f>ROUND(I172*H172,2)</f>
        <v>0</v>
      </c>
      <c r="K172" s="180" t="s">
        <v>1405</v>
      </c>
      <c r="L172" s="39"/>
      <c r="M172" s="185" t="s">
        <v>1</v>
      </c>
      <c r="N172" s="186" t="s">
        <v>44</v>
      </c>
      <c r="O172" s="77"/>
      <c r="P172" s="187">
        <f>O172*H172</f>
        <v>0</v>
      </c>
      <c r="Q172" s="187">
        <v>0</v>
      </c>
      <c r="R172" s="187">
        <f>Q172*H172</f>
        <v>0</v>
      </c>
      <c r="S172" s="187">
        <v>0</v>
      </c>
      <c r="T172" s="188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89" t="s">
        <v>235</v>
      </c>
      <c r="AT172" s="189" t="s">
        <v>231</v>
      </c>
      <c r="AU172" s="189" t="s">
        <v>89</v>
      </c>
      <c r="AY172" s="19" t="s">
        <v>230</v>
      </c>
      <c r="BE172" s="190">
        <f>IF(N172="základní",J172,0)</f>
        <v>0</v>
      </c>
      <c r="BF172" s="190">
        <f>IF(N172="snížená",J172,0)</f>
        <v>0</v>
      </c>
      <c r="BG172" s="190">
        <f>IF(N172="zákl. přenesená",J172,0)</f>
        <v>0</v>
      </c>
      <c r="BH172" s="190">
        <f>IF(N172="sníž. přenesená",J172,0)</f>
        <v>0</v>
      </c>
      <c r="BI172" s="190">
        <f>IF(N172="nulová",J172,0)</f>
        <v>0</v>
      </c>
      <c r="BJ172" s="19" t="s">
        <v>87</v>
      </c>
      <c r="BK172" s="190">
        <f>ROUND(I172*H172,2)</f>
        <v>0</v>
      </c>
      <c r="BL172" s="19" t="s">
        <v>235</v>
      </c>
      <c r="BM172" s="189" t="s">
        <v>1630</v>
      </c>
    </row>
    <row r="173" s="2" customFormat="1">
      <c r="A173" s="38"/>
      <c r="B173" s="39"/>
      <c r="C173" s="38"/>
      <c r="D173" s="191" t="s">
        <v>237</v>
      </c>
      <c r="E173" s="38"/>
      <c r="F173" s="192" t="s">
        <v>634</v>
      </c>
      <c r="G173" s="38"/>
      <c r="H173" s="38"/>
      <c r="I173" s="193"/>
      <c r="J173" s="38"/>
      <c r="K173" s="38"/>
      <c r="L173" s="39"/>
      <c r="M173" s="194"/>
      <c r="N173" s="195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237</v>
      </c>
      <c r="AU173" s="19" t="s">
        <v>89</v>
      </c>
    </row>
    <row r="174" s="2" customFormat="1">
      <c r="A174" s="38"/>
      <c r="B174" s="39"/>
      <c r="C174" s="38"/>
      <c r="D174" s="199" t="s">
        <v>397</v>
      </c>
      <c r="E174" s="38"/>
      <c r="F174" s="200" t="s">
        <v>1422</v>
      </c>
      <c r="G174" s="38"/>
      <c r="H174" s="38"/>
      <c r="I174" s="193"/>
      <c r="J174" s="38"/>
      <c r="K174" s="38"/>
      <c r="L174" s="39"/>
      <c r="M174" s="194"/>
      <c r="N174" s="195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397</v>
      </c>
      <c r="AU174" s="19" t="s">
        <v>89</v>
      </c>
    </row>
    <row r="175" s="13" customFormat="1">
      <c r="A175" s="13"/>
      <c r="B175" s="205"/>
      <c r="C175" s="13"/>
      <c r="D175" s="191" t="s">
        <v>519</v>
      </c>
      <c r="E175" s="206" t="s">
        <v>1</v>
      </c>
      <c r="F175" s="207" t="s">
        <v>1420</v>
      </c>
      <c r="G175" s="13"/>
      <c r="H175" s="208">
        <v>1.3500000000000001</v>
      </c>
      <c r="I175" s="209"/>
      <c r="J175" s="13"/>
      <c r="K175" s="13"/>
      <c r="L175" s="205"/>
      <c r="M175" s="210"/>
      <c r="N175" s="211"/>
      <c r="O175" s="211"/>
      <c r="P175" s="211"/>
      <c r="Q175" s="211"/>
      <c r="R175" s="211"/>
      <c r="S175" s="211"/>
      <c r="T175" s="21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6" t="s">
        <v>519</v>
      </c>
      <c r="AU175" s="206" t="s">
        <v>89</v>
      </c>
      <c r="AV175" s="13" t="s">
        <v>89</v>
      </c>
      <c r="AW175" s="13" t="s">
        <v>35</v>
      </c>
      <c r="AX175" s="13" t="s">
        <v>87</v>
      </c>
      <c r="AY175" s="206" t="s">
        <v>230</v>
      </c>
    </row>
    <row r="176" s="2" customFormat="1" ht="21.75" customHeight="1">
      <c r="A176" s="38"/>
      <c r="B176" s="177"/>
      <c r="C176" s="178" t="s">
        <v>268</v>
      </c>
      <c r="D176" s="178" t="s">
        <v>231</v>
      </c>
      <c r="E176" s="179" t="s">
        <v>638</v>
      </c>
      <c r="F176" s="180" t="s">
        <v>639</v>
      </c>
      <c r="G176" s="181" t="s">
        <v>578</v>
      </c>
      <c r="H176" s="182">
        <v>5.6100000000000003</v>
      </c>
      <c r="I176" s="183"/>
      <c r="J176" s="184">
        <f>ROUND(I176*H176,2)</f>
        <v>0</v>
      </c>
      <c r="K176" s="180" t="s">
        <v>515</v>
      </c>
      <c r="L176" s="39"/>
      <c r="M176" s="185" t="s">
        <v>1</v>
      </c>
      <c r="N176" s="186" t="s">
        <v>44</v>
      </c>
      <c r="O176" s="77"/>
      <c r="P176" s="187">
        <f>O176*H176</f>
        <v>0</v>
      </c>
      <c r="Q176" s="187">
        <v>0</v>
      </c>
      <c r="R176" s="187">
        <f>Q176*H176</f>
        <v>0</v>
      </c>
      <c r="S176" s="187">
        <v>0</v>
      </c>
      <c r="T176" s="188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89" t="s">
        <v>235</v>
      </c>
      <c r="AT176" s="189" t="s">
        <v>231</v>
      </c>
      <c r="AU176" s="189" t="s">
        <v>89</v>
      </c>
      <c r="AY176" s="19" t="s">
        <v>230</v>
      </c>
      <c r="BE176" s="190">
        <f>IF(N176="základní",J176,0)</f>
        <v>0</v>
      </c>
      <c r="BF176" s="190">
        <f>IF(N176="snížená",J176,0)</f>
        <v>0</v>
      </c>
      <c r="BG176" s="190">
        <f>IF(N176="zákl. přenesená",J176,0)</f>
        <v>0</v>
      </c>
      <c r="BH176" s="190">
        <f>IF(N176="sníž. přenesená",J176,0)</f>
        <v>0</v>
      </c>
      <c r="BI176" s="190">
        <f>IF(N176="nulová",J176,0)</f>
        <v>0</v>
      </c>
      <c r="BJ176" s="19" t="s">
        <v>87</v>
      </c>
      <c r="BK176" s="190">
        <f>ROUND(I176*H176,2)</f>
        <v>0</v>
      </c>
      <c r="BL176" s="19" t="s">
        <v>235</v>
      </c>
      <c r="BM176" s="189" t="s">
        <v>1631</v>
      </c>
    </row>
    <row r="177" s="2" customFormat="1">
      <c r="A177" s="38"/>
      <c r="B177" s="39"/>
      <c r="C177" s="38"/>
      <c r="D177" s="191" t="s">
        <v>237</v>
      </c>
      <c r="E177" s="38"/>
      <c r="F177" s="192" t="s">
        <v>641</v>
      </c>
      <c r="G177" s="38"/>
      <c r="H177" s="38"/>
      <c r="I177" s="193"/>
      <c r="J177" s="38"/>
      <c r="K177" s="38"/>
      <c r="L177" s="39"/>
      <c r="M177" s="194"/>
      <c r="N177" s="195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237</v>
      </c>
      <c r="AU177" s="19" t="s">
        <v>89</v>
      </c>
    </row>
    <row r="178" s="2" customFormat="1">
      <c r="A178" s="38"/>
      <c r="B178" s="39"/>
      <c r="C178" s="38"/>
      <c r="D178" s="199" t="s">
        <v>397</v>
      </c>
      <c r="E178" s="38"/>
      <c r="F178" s="200" t="s">
        <v>642</v>
      </c>
      <c r="G178" s="38"/>
      <c r="H178" s="38"/>
      <c r="I178" s="193"/>
      <c r="J178" s="38"/>
      <c r="K178" s="38"/>
      <c r="L178" s="39"/>
      <c r="M178" s="194"/>
      <c r="N178" s="195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397</v>
      </c>
      <c r="AU178" s="19" t="s">
        <v>89</v>
      </c>
    </row>
    <row r="179" s="13" customFormat="1">
      <c r="A179" s="13"/>
      <c r="B179" s="205"/>
      <c r="C179" s="13"/>
      <c r="D179" s="191" t="s">
        <v>519</v>
      </c>
      <c r="E179" s="206" t="s">
        <v>1</v>
      </c>
      <c r="F179" s="207" t="s">
        <v>1632</v>
      </c>
      <c r="G179" s="13"/>
      <c r="H179" s="208">
        <v>5.6100000000000003</v>
      </c>
      <c r="I179" s="209"/>
      <c r="J179" s="13"/>
      <c r="K179" s="13"/>
      <c r="L179" s="205"/>
      <c r="M179" s="210"/>
      <c r="N179" s="211"/>
      <c r="O179" s="211"/>
      <c r="P179" s="211"/>
      <c r="Q179" s="211"/>
      <c r="R179" s="211"/>
      <c r="S179" s="211"/>
      <c r="T179" s="21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06" t="s">
        <v>519</v>
      </c>
      <c r="AU179" s="206" t="s">
        <v>89</v>
      </c>
      <c r="AV179" s="13" t="s">
        <v>89</v>
      </c>
      <c r="AW179" s="13" t="s">
        <v>35</v>
      </c>
      <c r="AX179" s="13" t="s">
        <v>87</v>
      </c>
      <c r="AY179" s="206" t="s">
        <v>230</v>
      </c>
    </row>
    <row r="180" s="2" customFormat="1" ht="21.75" customHeight="1">
      <c r="A180" s="38"/>
      <c r="B180" s="177"/>
      <c r="C180" s="178" t="s">
        <v>272</v>
      </c>
      <c r="D180" s="178" t="s">
        <v>231</v>
      </c>
      <c r="E180" s="179" t="s">
        <v>644</v>
      </c>
      <c r="F180" s="180" t="s">
        <v>645</v>
      </c>
      <c r="G180" s="181" t="s">
        <v>578</v>
      </c>
      <c r="H180" s="182">
        <v>3.3660000000000001</v>
      </c>
      <c r="I180" s="183"/>
      <c r="J180" s="184">
        <f>ROUND(I180*H180,2)</f>
        <v>0</v>
      </c>
      <c r="K180" s="180" t="s">
        <v>1405</v>
      </c>
      <c r="L180" s="39"/>
      <c r="M180" s="185" t="s">
        <v>1</v>
      </c>
      <c r="N180" s="186" t="s">
        <v>44</v>
      </c>
      <c r="O180" s="77"/>
      <c r="P180" s="187">
        <f>O180*H180</f>
        <v>0</v>
      </c>
      <c r="Q180" s="187">
        <v>0</v>
      </c>
      <c r="R180" s="187">
        <f>Q180*H180</f>
        <v>0</v>
      </c>
      <c r="S180" s="187">
        <v>0</v>
      </c>
      <c r="T180" s="188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89" t="s">
        <v>235</v>
      </c>
      <c r="AT180" s="189" t="s">
        <v>231</v>
      </c>
      <c r="AU180" s="189" t="s">
        <v>89</v>
      </c>
      <c r="AY180" s="19" t="s">
        <v>230</v>
      </c>
      <c r="BE180" s="190">
        <f>IF(N180="základní",J180,0)</f>
        <v>0</v>
      </c>
      <c r="BF180" s="190">
        <f>IF(N180="snížená",J180,0)</f>
        <v>0</v>
      </c>
      <c r="BG180" s="190">
        <f>IF(N180="zákl. přenesená",J180,0)</f>
        <v>0</v>
      </c>
      <c r="BH180" s="190">
        <f>IF(N180="sníž. přenesená",J180,0)</f>
        <v>0</v>
      </c>
      <c r="BI180" s="190">
        <f>IF(N180="nulová",J180,0)</f>
        <v>0</v>
      </c>
      <c r="BJ180" s="19" t="s">
        <v>87</v>
      </c>
      <c r="BK180" s="190">
        <f>ROUND(I180*H180,2)</f>
        <v>0</v>
      </c>
      <c r="BL180" s="19" t="s">
        <v>235</v>
      </c>
      <c r="BM180" s="189" t="s">
        <v>1633</v>
      </c>
    </row>
    <row r="181" s="2" customFormat="1">
      <c r="A181" s="38"/>
      <c r="B181" s="39"/>
      <c r="C181" s="38"/>
      <c r="D181" s="191" t="s">
        <v>237</v>
      </c>
      <c r="E181" s="38"/>
      <c r="F181" s="192" t="s">
        <v>647</v>
      </c>
      <c r="G181" s="38"/>
      <c r="H181" s="38"/>
      <c r="I181" s="193"/>
      <c r="J181" s="38"/>
      <c r="K181" s="38"/>
      <c r="L181" s="39"/>
      <c r="M181" s="194"/>
      <c r="N181" s="195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237</v>
      </c>
      <c r="AU181" s="19" t="s">
        <v>89</v>
      </c>
    </row>
    <row r="182" s="2" customFormat="1">
      <c r="A182" s="38"/>
      <c r="B182" s="39"/>
      <c r="C182" s="38"/>
      <c r="D182" s="199" t="s">
        <v>397</v>
      </c>
      <c r="E182" s="38"/>
      <c r="F182" s="200" t="s">
        <v>1427</v>
      </c>
      <c r="G182" s="38"/>
      <c r="H182" s="38"/>
      <c r="I182" s="193"/>
      <c r="J182" s="38"/>
      <c r="K182" s="38"/>
      <c r="L182" s="39"/>
      <c r="M182" s="194"/>
      <c r="N182" s="195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397</v>
      </c>
      <c r="AU182" s="19" t="s">
        <v>89</v>
      </c>
    </row>
    <row r="183" s="13" customFormat="1">
      <c r="A183" s="13"/>
      <c r="B183" s="205"/>
      <c r="C183" s="13"/>
      <c r="D183" s="191" t="s">
        <v>519</v>
      </c>
      <c r="E183" s="206" t="s">
        <v>1</v>
      </c>
      <c r="F183" s="207" t="s">
        <v>1634</v>
      </c>
      <c r="G183" s="13"/>
      <c r="H183" s="208">
        <v>3.3660000000000001</v>
      </c>
      <c r="I183" s="209"/>
      <c r="J183" s="13"/>
      <c r="K183" s="13"/>
      <c r="L183" s="205"/>
      <c r="M183" s="210"/>
      <c r="N183" s="211"/>
      <c r="O183" s="211"/>
      <c r="P183" s="211"/>
      <c r="Q183" s="211"/>
      <c r="R183" s="211"/>
      <c r="S183" s="211"/>
      <c r="T183" s="21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06" t="s">
        <v>519</v>
      </c>
      <c r="AU183" s="206" t="s">
        <v>89</v>
      </c>
      <c r="AV183" s="13" t="s">
        <v>89</v>
      </c>
      <c r="AW183" s="13" t="s">
        <v>35</v>
      </c>
      <c r="AX183" s="13" t="s">
        <v>87</v>
      </c>
      <c r="AY183" s="206" t="s">
        <v>230</v>
      </c>
    </row>
    <row r="184" s="2" customFormat="1" ht="21.75" customHeight="1">
      <c r="A184" s="38"/>
      <c r="B184" s="177"/>
      <c r="C184" s="178" t="s">
        <v>8</v>
      </c>
      <c r="D184" s="178" t="s">
        <v>231</v>
      </c>
      <c r="E184" s="179" t="s">
        <v>650</v>
      </c>
      <c r="F184" s="180" t="s">
        <v>651</v>
      </c>
      <c r="G184" s="181" t="s">
        <v>578</v>
      </c>
      <c r="H184" s="182">
        <v>2.2440000000000002</v>
      </c>
      <c r="I184" s="183"/>
      <c r="J184" s="184">
        <f>ROUND(I184*H184,2)</f>
        <v>0</v>
      </c>
      <c r="K184" s="180" t="s">
        <v>1405</v>
      </c>
      <c r="L184" s="39"/>
      <c r="M184" s="185" t="s">
        <v>1</v>
      </c>
      <c r="N184" s="186" t="s">
        <v>44</v>
      </c>
      <c r="O184" s="77"/>
      <c r="P184" s="187">
        <f>O184*H184</f>
        <v>0</v>
      </c>
      <c r="Q184" s="187">
        <v>0</v>
      </c>
      <c r="R184" s="187">
        <f>Q184*H184</f>
        <v>0</v>
      </c>
      <c r="S184" s="187">
        <v>0</v>
      </c>
      <c r="T184" s="188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89" t="s">
        <v>235</v>
      </c>
      <c r="AT184" s="189" t="s">
        <v>231</v>
      </c>
      <c r="AU184" s="189" t="s">
        <v>89</v>
      </c>
      <c r="AY184" s="19" t="s">
        <v>230</v>
      </c>
      <c r="BE184" s="190">
        <f>IF(N184="základní",J184,0)</f>
        <v>0</v>
      </c>
      <c r="BF184" s="190">
        <f>IF(N184="snížená",J184,0)</f>
        <v>0</v>
      </c>
      <c r="BG184" s="190">
        <f>IF(N184="zákl. přenesená",J184,0)</f>
        <v>0</v>
      </c>
      <c r="BH184" s="190">
        <f>IF(N184="sníž. přenesená",J184,0)</f>
        <v>0</v>
      </c>
      <c r="BI184" s="190">
        <f>IF(N184="nulová",J184,0)</f>
        <v>0</v>
      </c>
      <c r="BJ184" s="19" t="s">
        <v>87</v>
      </c>
      <c r="BK184" s="190">
        <f>ROUND(I184*H184,2)</f>
        <v>0</v>
      </c>
      <c r="BL184" s="19" t="s">
        <v>235</v>
      </c>
      <c r="BM184" s="189" t="s">
        <v>1635</v>
      </c>
    </row>
    <row r="185" s="2" customFormat="1">
      <c r="A185" s="38"/>
      <c r="B185" s="39"/>
      <c r="C185" s="38"/>
      <c r="D185" s="191" t="s">
        <v>237</v>
      </c>
      <c r="E185" s="38"/>
      <c r="F185" s="192" t="s">
        <v>653</v>
      </c>
      <c r="G185" s="38"/>
      <c r="H185" s="38"/>
      <c r="I185" s="193"/>
      <c r="J185" s="38"/>
      <c r="K185" s="38"/>
      <c r="L185" s="39"/>
      <c r="M185" s="194"/>
      <c r="N185" s="195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237</v>
      </c>
      <c r="AU185" s="19" t="s">
        <v>89</v>
      </c>
    </row>
    <row r="186" s="2" customFormat="1">
      <c r="A186" s="38"/>
      <c r="B186" s="39"/>
      <c r="C186" s="38"/>
      <c r="D186" s="199" t="s">
        <v>397</v>
      </c>
      <c r="E186" s="38"/>
      <c r="F186" s="200" t="s">
        <v>1430</v>
      </c>
      <c r="G186" s="38"/>
      <c r="H186" s="38"/>
      <c r="I186" s="193"/>
      <c r="J186" s="38"/>
      <c r="K186" s="38"/>
      <c r="L186" s="39"/>
      <c r="M186" s="194"/>
      <c r="N186" s="195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397</v>
      </c>
      <c r="AU186" s="19" t="s">
        <v>89</v>
      </c>
    </row>
    <row r="187" s="13" customFormat="1">
      <c r="A187" s="13"/>
      <c r="B187" s="205"/>
      <c r="C187" s="13"/>
      <c r="D187" s="191" t="s">
        <v>519</v>
      </c>
      <c r="E187" s="206" t="s">
        <v>1</v>
      </c>
      <c r="F187" s="207" t="s">
        <v>1636</v>
      </c>
      <c r="G187" s="13"/>
      <c r="H187" s="208">
        <v>2.2440000000000002</v>
      </c>
      <c r="I187" s="209"/>
      <c r="J187" s="13"/>
      <c r="K187" s="13"/>
      <c r="L187" s="205"/>
      <c r="M187" s="210"/>
      <c r="N187" s="211"/>
      <c r="O187" s="211"/>
      <c r="P187" s="211"/>
      <c r="Q187" s="211"/>
      <c r="R187" s="211"/>
      <c r="S187" s="211"/>
      <c r="T187" s="21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06" t="s">
        <v>519</v>
      </c>
      <c r="AU187" s="206" t="s">
        <v>89</v>
      </c>
      <c r="AV187" s="13" t="s">
        <v>89</v>
      </c>
      <c r="AW187" s="13" t="s">
        <v>35</v>
      </c>
      <c r="AX187" s="13" t="s">
        <v>87</v>
      </c>
      <c r="AY187" s="206" t="s">
        <v>230</v>
      </c>
    </row>
    <row r="188" s="2" customFormat="1" ht="16.5" customHeight="1">
      <c r="A188" s="38"/>
      <c r="B188" s="177"/>
      <c r="C188" s="178" t="s">
        <v>281</v>
      </c>
      <c r="D188" s="178" t="s">
        <v>231</v>
      </c>
      <c r="E188" s="179" t="s">
        <v>656</v>
      </c>
      <c r="F188" s="180" t="s">
        <v>657</v>
      </c>
      <c r="G188" s="181" t="s">
        <v>514</v>
      </c>
      <c r="H188" s="182">
        <v>18</v>
      </c>
      <c r="I188" s="183"/>
      <c r="J188" s="184">
        <f>ROUND(I188*H188,2)</f>
        <v>0</v>
      </c>
      <c r="K188" s="180" t="s">
        <v>515</v>
      </c>
      <c r="L188" s="39"/>
      <c r="M188" s="185" t="s">
        <v>1</v>
      </c>
      <c r="N188" s="186" t="s">
        <v>44</v>
      </c>
      <c r="O188" s="77"/>
      <c r="P188" s="187">
        <f>O188*H188</f>
        <v>0</v>
      </c>
      <c r="Q188" s="187">
        <v>0.00084000000000000003</v>
      </c>
      <c r="R188" s="187">
        <f>Q188*H188</f>
        <v>0.015120000000000002</v>
      </c>
      <c r="S188" s="187">
        <v>0</v>
      </c>
      <c r="T188" s="18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89" t="s">
        <v>235</v>
      </c>
      <c r="AT188" s="189" t="s">
        <v>231</v>
      </c>
      <c r="AU188" s="189" t="s">
        <v>89</v>
      </c>
      <c r="AY188" s="19" t="s">
        <v>230</v>
      </c>
      <c r="BE188" s="190">
        <f>IF(N188="základní",J188,0)</f>
        <v>0</v>
      </c>
      <c r="BF188" s="190">
        <f>IF(N188="snížená",J188,0)</f>
        <v>0</v>
      </c>
      <c r="BG188" s="190">
        <f>IF(N188="zákl. přenesená",J188,0)</f>
        <v>0</v>
      </c>
      <c r="BH188" s="190">
        <f>IF(N188="sníž. přenesená",J188,0)</f>
        <v>0</v>
      </c>
      <c r="BI188" s="190">
        <f>IF(N188="nulová",J188,0)</f>
        <v>0</v>
      </c>
      <c r="BJ188" s="19" t="s">
        <v>87</v>
      </c>
      <c r="BK188" s="190">
        <f>ROUND(I188*H188,2)</f>
        <v>0</v>
      </c>
      <c r="BL188" s="19" t="s">
        <v>235</v>
      </c>
      <c r="BM188" s="189" t="s">
        <v>1637</v>
      </c>
    </row>
    <row r="189" s="2" customFormat="1">
      <c r="A189" s="38"/>
      <c r="B189" s="39"/>
      <c r="C189" s="38"/>
      <c r="D189" s="191" t="s">
        <v>237</v>
      </c>
      <c r="E189" s="38"/>
      <c r="F189" s="192" t="s">
        <v>659</v>
      </c>
      <c r="G189" s="38"/>
      <c r="H189" s="38"/>
      <c r="I189" s="193"/>
      <c r="J189" s="38"/>
      <c r="K189" s="38"/>
      <c r="L189" s="39"/>
      <c r="M189" s="194"/>
      <c r="N189" s="195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237</v>
      </c>
      <c r="AU189" s="19" t="s">
        <v>89</v>
      </c>
    </row>
    <row r="190" s="2" customFormat="1">
      <c r="A190" s="38"/>
      <c r="B190" s="39"/>
      <c r="C190" s="38"/>
      <c r="D190" s="199" t="s">
        <v>397</v>
      </c>
      <c r="E190" s="38"/>
      <c r="F190" s="200" t="s">
        <v>660</v>
      </c>
      <c r="G190" s="38"/>
      <c r="H190" s="38"/>
      <c r="I190" s="193"/>
      <c r="J190" s="38"/>
      <c r="K190" s="38"/>
      <c r="L190" s="39"/>
      <c r="M190" s="194"/>
      <c r="N190" s="195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397</v>
      </c>
      <c r="AU190" s="19" t="s">
        <v>89</v>
      </c>
    </row>
    <row r="191" s="13" customFormat="1">
      <c r="A191" s="13"/>
      <c r="B191" s="205"/>
      <c r="C191" s="13"/>
      <c r="D191" s="191" t="s">
        <v>519</v>
      </c>
      <c r="E191" s="206" t="s">
        <v>1</v>
      </c>
      <c r="F191" s="207" t="s">
        <v>1433</v>
      </c>
      <c r="G191" s="13"/>
      <c r="H191" s="208">
        <v>18</v>
      </c>
      <c r="I191" s="209"/>
      <c r="J191" s="13"/>
      <c r="K191" s="13"/>
      <c r="L191" s="205"/>
      <c r="M191" s="210"/>
      <c r="N191" s="211"/>
      <c r="O191" s="211"/>
      <c r="P191" s="211"/>
      <c r="Q191" s="211"/>
      <c r="R191" s="211"/>
      <c r="S191" s="211"/>
      <c r="T191" s="21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6" t="s">
        <v>519</v>
      </c>
      <c r="AU191" s="206" t="s">
        <v>89</v>
      </c>
      <c r="AV191" s="13" t="s">
        <v>89</v>
      </c>
      <c r="AW191" s="13" t="s">
        <v>35</v>
      </c>
      <c r="AX191" s="13" t="s">
        <v>87</v>
      </c>
      <c r="AY191" s="206" t="s">
        <v>230</v>
      </c>
    </row>
    <row r="192" s="2" customFormat="1" ht="16.5" customHeight="1">
      <c r="A192" s="38"/>
      <c r="B192" s="177"/>
      <c r="C192" s="178" t="s">
        <v>285</v>
      </c>
      <c r="D192" s="178" t="s">
        <v>231</v>
      </c>
      <c r="E192" s="179" t="s">
        <v>662</v>
      </c>
      <c r="F192" s="180" t="s">
        <v>663</v>
      </c>
      <c r="G192" s="181" t="s">
        <v>514</v>
      </c>
      <c r="H192" s="182">
        <v>18</v>
      </c>
      <c r="I192" s="183"/>
      <c r="J192" s="184">
        <f>ROUND(I192*H192,2)</f>
        <v>0</v>
      </c>
      <c r="K192" s="180" t="s">
        <v>515</v>
      </c>
      <c r="L192" s="39"/>
      <c r="M192" s="185" t="s">
        <v>1</v>
      </c>
      <c r="N192" s="186" t="s">
        <v>44</v>
      </c>
      <c r="O192" s="77"/>
      <c r="P192" s="187">
        <f>O192*H192</f>
        <v>0</v>
      </c>
      <c r="Q192" s="187">
        <v>0</v>
      </c>
      <c r="R192" s="187">
        <f>Q192*H192</f>
        <v>0</v>
      </c>
      <c r="S192" s="187">
        <v>0</v>
      </c>
      <c r="T192" s="188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89" t="s">
        <v>235</v>
      </c>
      <c r="AT192" s="189" t="s">
        <v>231</v>
      </c>
      <c r="AU192" s="189" t="s">
        <v>89</v>
      </c>
      <c r="AY192" s="19" t="s">
        <v>230</v>
      </c>
      <c r="BE192" s="190">
        <f>IF(N192="základní",J192,0)</f>
        <v>0</v>
      </c>
      <c r="BF192" s="190">
        <f>IF(N192="snížená",J192,0)</f>
        <v>0</v>
      </c>
      <c r="BG192" s="190">
        <f>IF(N192="zákl. přenesená",J192,0)</f>
        <v>0</v>
      </c>
      <c r="BH192" s="190">
        <f>IF(N192="sníž. přenesená",J192,0)</f>
        <v>0</v>
      </c>
      <c r="BI192" s="190">
        <f>IF(N192="nulová",J192,0)</f>
        <v>0</v>
      </c>
      <c r="BJ192" s="19" t="s">
        <v>87</v>
      </c>
      <c r="BK192" s="190">
        <f>ROUND(I192*H192,2)</f>
        <v>0</v>
      </c>
      <c r="BL192" s="19" t="s">
        <v>235</v>
      </c>
      <c r="BM192" s="189" t="s">
        <v>1638</v>
      </c>
    </row>
    <row r="193" s="2" customFormat="1">
      <c r="A193" s="38"/>
      <c r="B193" s="39"/>
      <c r="C193" s="38"/>
      <c r="D193" s="191" t="s">
        <v>237</v>
      </c>
      <c r="E193" s="38"/>
      <c r="F193" s="192" t="s">
        <v>665</v>
      </c>
      <c r="G193" s="38"/>
      <c r="H193" s="38"/>
      <c r="I193" s="193"/>
      <c r="J193" s="38"/>
      <c r="K193" s="38"/>
      <c r="L193" s="39"/>
      <c r="M193" s="194"/>
      <c r="N193" s="195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237</v>
      </c>
      <c r="AU193" s="19" t="s">
        <v>89</v>
      </c>
    </row>
    <row r="194" s="2" customFormat="1">
      <c r="A194" s="38"/>
      <c r="B194" s="39"/>
      <c r="C194" s="38"/>
      <c r="D194" s="199" t="s">
        <v>397</v>
      </c>
      <c r="E194" s="38"/>
      <c r="F194" s="200" t="s">
        <v>666</v>
      </c>
      <c r="G194" s="38"/>
      <c r="H194" s="38"/>
      <c r="I194" s="193"/>
      <c r="J194" s="38"/>
      <c r="K194" s="38"/>
      <c r="L194" s="39"/>
      <c r="M194" s="194"/>
      <c r="N194" s="195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397</v>
      </c>
      <c r="AU194" s="19" t="s">
        <v>89</v>
      </c>
    </row>
    <row r="195" s="13" customFormat="1">
      <c r="A195" s="13"/>
      <c r="B195" s="205"/>
      <c r="C195" s="13"/>
      <c r="D195" s="191" t="s">
        <v>519</v>
      </c>
      <c r="E195" s="206" t="s">
        <v>1</v>
      </c>
      <c r="F195" s="207" t="s">
        <v>301</v>
      </c>
      <c r="G195" s="13"/>
      <c r="H195" s="208">
        <v>18</v>
      </c>
      <c r="I195" s="209"/>
      <c r="J195" s="13"/>
      <c r="K195" s="13"/>
      <c r="L195" s="205"/>
      <c r="M195" s="210"/>
      <c r="N195" s="211"/>
      <c r="O195" s="211"/>
      <c r="P195" s="211"/>
      <c r="Q195" s="211"/>
      <c r="R195" s="211"/>
      <c r="S195" s="211"/>
      <c r="T195" s="21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06" t="s">
        <v>519</v>
      </c>
      <c r="AU195" s="206" t="s">
        <v>89</v>
      </c>
      <c r="AV195" s="13" t="s">
        <v>89</v>
      </c>
      <c r="AW195" s="13" t="s">
        <v>35</v>
      </c>
      <c r="AX195" s="13" t="s">
        <v>87</v>
      </c>
      <c r="AY195" s="206" t="s">
        <v>230</v>
      </c>
    </row>
    <row r="196" s="2" customFormat="1" ht="16.5" customHeight="1">
      <c r="A196" s="38"/>
      <c r="B196" s="177"/>
      <c r="C196" s="178" t="s">
        <v>289</v>
      </c>
      <c r="D196" s="178" t="s">
        <v>231</v>
      </c>
      <c r="E196" s="179" t="s">
        <v>667</v>
      </c>
      <c r="F196" s="180" t="s">
        <v>668</v>
      </c>
      <c r="G196" s="181" t="s">
        <v>514</v>
      </c>
      <c r="H196" s="182">
        <v>20.399999999999999</v>
      </c>
      <c r="I196" s="183"/>
      <c r="J196" s="184">
        <f>ROUND(I196*H196,2)</f>
        <v>0</v>
      </c>
      <c r="K196" s="180" t="s">
        <v>515</v>
      </c>
      <c r="L196" s="39"/>
      <c r="M196" s="185" t="s">
        <v>1</v>
      </c>
      <c r="N196" s="186" t="s">
        <v>44</v>
      </c>
      <c r="O196" s="77"/>
      <c r="P196" s="187">
        <f>O196*H196</f>
        <v>0</v>
      </c>
      <c r="Q196" s="187">
        <v>0.00058</v>
      </c>
      <c r="R196" s="187">
        <f>Q196*H196</f>
        <v>0.011831999999999999</v>
      </c>
      <c r="S196" s="187">
        <v>0</v>
      </c>
      <c r="T196" s="188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89" t="s">
        <v>235</v>
      </c>
      <c r="AT196" s="189" t="s">
        <v>231</v>
      </c>
      <c r="AU196" s="189" t="s">
        <v>89</v>
      </c>
      <c r="AY196" s="19" t="s">
        <v>230</v>
      </c>
      <c r="BE196" s="190">
        <f>IF(N196="základní",J196,0)</f>
        <v>0</v>
      </c>
      <c r="BF196" s="190">
        <f>IF(N196="snížená",J196,0)</f>
        <v>0</v>
      </c>
      <c r="BG196" s="190">
        <f>IF(N196="zákl. přenesená",J196,0)</f>
        <v>0</v>
      </c>
      <c r="BH196" s="190">
        <f>IF(N196="sníž. přenesená",J196,0)</f>
        <v>0</v>
      </c>
      <c r="BI196" s="190">
        <f>IF(N196="nulová",J196,0)</f>
        <v>0</v>
      </c>
      <c r="BJ196" s="19" t="s">
        <v>87</v>
      </c>
      <c r="BK196" s="190">
        <f>ROUND(I196*H196,2)</f>
        <v>0</v>
      </c>
      <c r="BL196" s="19" t="s">
        <v>235</v>
      </c>
      <c r="BM196" s="189" t="s">
        <v>1639</v>
      </c>
    </row>
    <row r="197" s="2" customFormat="1">
      <c r="A197" s="38"/>
      <c r="B197" s="39"/>
      <c r="C197" s="38"/>
      <c r="D197" s="191" t="s">
        <v>237</v>
      </c>
      <c r="E197" s="38"/>
      <c r="F197" s="192" t="s">
        <v>670</v>
      </c>
      <c r="G197" s="38"/>
      <c r="H197" s="38"/>
      <c r="I197" s="193"/>
      <c r="J197" s="38"/>
      <c r="K197" s="38"/>
      <c r="L197" s="39"/>
      <c r="M197" s="194"/>
      <c r="N197" s="195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237</v>
      </c>
      <c r="AU197" s="19" t="s">
        <v>89</v>
      </c>
    </row>
    <row r="198" s="2" customFormat="1">
      <c r="A198" s="38"/>
      <c r="B198" s="39"/>
      <c r="C198" s="38"/>
      <c r="D198" s="199" t="s">
        <v>397</v>
      </c>
      <c r="E198" s="38"/>
      <c r="F198" s="200" t="s">
        <v>671</v>
      </c>
      <c r="G198" s="38"/>
      <c r="H198" s="38"/>
      <c r="I198" s="193"/>
      <c r="J198" s="38"/>
      <c r="K198" s="38"/>
      <c r="L198" s="39"/>
      <c r="M198" s="194"/>
      <c r="N198" s="195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397</v>
      </c>
      <c r="AU198" s="19" t="s">
        <v>89</v>
      </c>
    </row>
    <row r="199" s="13" customFormat="1">
      <c r="A199" s="13"/>
      <c r="B199" s="205"/>
      <c r="C199" s="13"/>
      <c r="D199" s="191" t="s">
        <v>519</v>
      </c>
      <c r="E199" s="206" t="s">
        <v>1</v>
      </c>
      <c r="F199" s="207" t="s">
        <v>1640</v>
      </c>
      <c r="G199" s="13"/>
      <c r="H199" s="208">
        <v>20.399999999999999</v>
      </c>
      <c r="I199" s="209"/>
      <c r="J199" s="13"/>
      <c r="K199" s="13"/>
      <c r="L199" s="205"/>
      <c r="M199" s="210"/>
      <c r="N199" s="211"/>
      <c r="O199" s="211"/>
      <c r="P199" s="211"/>
      <c r="Q199" s="211"/>
      <c r="R199" s="211"/>
      <c r="S199" s="211"/>
      <c r="T199" s="21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06" t="s">
        <v>519</v>
      </c>
      <c r="AU199" s="206" t="s">
        <v>89</v>
      </c>
      <c r="AV199" s="13" t="s">
        <v>89</v>
      </c>
      <c r="AW199" s="13" t="s">
        <v>35</v>
      </c>
      <c r="AX199" s="13" t="s">
        <v>87</v>
      </c>
      <c r="AY199" s="206" t="s">
        <v>230</v>
      </c>
    </row>
    <row r="200" s="2" customFormat="1" ht="16.5" customHeight="1">
      <c r="A200" s="38"/>
      <c r="B200" s="177"/>
      <c r="C200" s="178" t="s">
        <v>293</v>
      </c>
      <c r="D200" s="178" t="s">
        <v>231</v>
      </c>
      <c r="E200" s="179" t="s">
        <v>673</v>
      </c>
      <c r="F200" s="180" t="s">
        <v>674</v>
      </c>
      <c r="G200" s="181" t="s">
        <v>514</v>
      </c>
      <c r="H200" s="182">
        <v>20.399999999999999</v>
      </c>
      <c r="I200" s="183"/>
      <c r="J200" s="184">
        <f>ROUND(I200*H200,2)</f>
        <v>0</v>
      </c>
      <c r="K200" s="180" t="s">
        <v>515</v>
      </c>
      <c r="L200" s="39"/>
      <c r="M200" s="185" t="s">
        <v>1</v>
      </c>
      <c r="N200" s="186" t="s">
        <v>44</v>
      </c>
      <c r="O200" s="77"/>
      <c r="P200" s="187">
        <f>O200*H200</f>
        <v>0</v>
      </c>
      <c r="Q200" s="187">
        <v>0</v>
      </c>
      <c r="R200" s="187">
        <f>Q200*H200</f>
        <v>0</v>
      </c>
      <c r="S200" s="187">
        <v>0</v>
      </c>
      <c r="T200" s="18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89" t="s">
        <v>235</v>
      </c>
      <c r="AT200" s="189" t="s">
        <v>231</v>
      </c>
      <c r="AU200" s="189" t="s">
        <v>89</v>
      </c>
      <c r="AY200" s="19" t="s">
        <v>230</v>
      </c>
      <c r="BE200" s="190">
        <f>IF(N200="základní",J200,0)</f>
        <v>0</v>
      </c>
      <c r="BF200" s="190">
        <f>IF(N200="snížená",J200,0)</f>
        <v>0</v>
      </c>
      <c r="BG200" s="190">
        <f>IF(N200="zákl. přenesená",J200,0)</f>
        <v>0</v>
      </c>
      <c r="BH200" s="190">
        <f>IF(N200="sníž. přenesená",J200,0)</f>
        <v>0</v>
      </c>
      <c r="BI200" s="190">
        <f>IF(N200="nulová",J200,0)</f>
        <v>0</v>
      </c>
      <c r="BJ200" s="19" t="s">
        <v>87</v>
      </c>
      <c r="BK200" s="190">
        <f>ROUND(I200*H200,2)</f>
        <v>0</v>
      </c>
      <c r="BL200" s="19" t="s">
        <v>235</v>
      </c>
      <c r="BM200" s="189" t="s">
        <v>1641</v>
      </c>
    </row>
    <row r="201" s="2" customFormat="1">
      <c r="A201" s="38"/>
      <c r="B201" s="39"/>
      <c r="C201" s="38"/>
      <c r="D201" s="191" t="s">
        <v>237</v>
      </c>
      <c r="E201" s="38"/>
      <c r="F201" s="192" t="s">
        <v>676</v>
      </c>
      <c r="G201" s="38"/>
      <c r="H201" s="38"/>
      <c r="I201" s="193"/>
      <c r="J201" s="38"/>
      <c r="K201" s="38"/>
      <c r="L201" s="39"/>
      <c r="M201" s="194"/>
      <c r="N201" s="195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237</v>
      </c>
      <c r="AU201" s="19" t="s">
        <v>89</v>
      </c>
    </row>
    <row r="202" s="2" customFormat="1">
      <c r="A202" s="38"/>
      <c r="B202" s="39"/>
      <c r="C202" s="38"/>
      <c r="D202" s="199" t="s">
        <v>397</v>
      </c>
      <c r="E202" s="38"/>
      <c r="F202" s="200" t="s">
        <v>677</v>
      </c>
      <c r="G202" s="38"/>
      <c r="H202" s="38"/>
      <c r="I202" s="193"/>
      <c r="J202" s="38"/>
      <c r="K202" s="38"/>
      <c r="L202" s="39"/>
      <c r="M202" s="194"/>
      <c r="N202" s="195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397</v>
      </c>
      <c r="AU202" s="19" t="s">
        <v>89</v>
      </c>
    </row>
    <row r="203" s="13" customFormat="1">
      <c r="A203" s="13"/>
      <c r="B203" s="205"/>
      <c r="C203" s="13"/>
      <c r="D203" s="191" t="s">
        <v>519</v>
      </c>
      <c r="E203" s="206" t="s">
        <v>1</v>
      </c>
      <c r="F203" s="207" t="s">
        <v>1642</v>
      </c>
      <c r="G203" s="13"/>
      <c r="H203" s="208">
        <v>20.399999999999999</v>
      </c>
      <c r="I203" s="209"/>
      <c r="J203" s="13"/>
      <c r="K203" s="13"/>
      <c r="L203" s="205"/>
      <c r="M203" s="210"/>
      <c r="N203" s="211"/>
      <c r="O203" s="211"/>
      <c r="P203" s="211"/>
      <c r="Q203" s="211"/>
      <c r="R203" s="211"/>
      <c r="S203" s="211"/>
      <c r="T203" s="21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06" t="s">
        <v>519</v>
      </c>
      <c r="AU203" s="206" t="s">
        <v>89</v>
      </c>
      <c r="AV203" s="13" t="s">
        <v>89</v>
      </c>
      <c r="AW203" s="13" t="s">
        <v>35</v>
      </c>
      <c r="AX203" s="13" t="s">
        <v>87</v>
      </c>
      <c r="AY203" s="206" t="s">
        <v>230</v>
      </c>
    </row>
    <row r="204" s="2" customFormat="1" ht="21.75" customHeight="1">
      <c r="A204" s="38"/>
      <c r="B204" s="177"/>
      <c r="C204" s="178" t="s">
        <v>297</v>
      </c>
      <c r="D204" s="178" t="s">
        <v>231</v>
      </c>
      <c r="E204" s="179" t="s">
        <v>679</v>
      </c>
      <c r="F204" s="180" t="s">
        <v>680</v>
      </c>
      <c r="G204" s="181" t="s">
        <v>578</v>
      </c>
      <c r="H204" s="182">
        <v>229.72</v>
      </c>
      <c r="I204" s="183"/>
      <c r="J204" s="184">
        <f>ROUND(I204*H204,2)</f>
        <v>0</v>
      </c>
      <c r="K204" s="180" t="s">
        <v>515</v>
      </c>
      <c r="L204" s="39"/>
      <c r="M204" s="185" t="s">
        <v>1</v>
      </c>
      <c r="N204" s="186" t="s">
        <v>44</v>
      </c>
      <c r="O204" s="77"/>
      <c r="P204" s="187">
        <f>O204*H204</f>
        <v>0</v>
      </c>
      <c r="Q204" s="187">
        <v>0</v>
      </c>
      <c r="R204" s="187">
        <f>Q204*H204</f>
        <v>0</v>
      </c>
      <c r="S204" s="187">
        <v>0</v>
      </c>
      <c r="T204" s="188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89" t="s">
        <v>235</v>
      </c>
      <c r="AT204" s="189" t="s">
        <v>231</v>
      </c>
      <c r="AU204" s="189" t="s">
        <v>89</v>
      </c>
      <c r="AY204" s="19" t="s">
        <v>230</v>
      </c>
      <c r="BE204" s="190">
        <f>IF(N204="základní",J204,0)</f>
        <v>0</v>
      </c>
      <c r="BF204" s="190">
        <f>IF(N204="snížená",J204,0)</f>
        <v>0</v>
      </c>
      <c r="BG204" s="190">
        <f>IF(N204="zákl. přenesená",J204,0)</f>
        <v>0</v>
      </c>
      <c r="BH204" s="190">
        <f>IF(N204="sníž. přenesená",J204,0)</f>
        <v>0</v>
      </c>
      <c r="BI204" s="190">
        <f>IF(N204="nulová",J204,0)</f>
        <v>0</v>
      </c>
      <c r="BJ204" s="19" t="s">
        <v>87</v>
      </c>
      <c r="BK204" s="190">
        <f>ROUND(I204*H204,2)</f>
        <v>0</v>
      </c>
      <c r="BL204" s="19" t="s">
        <v>235</v>
      </c>
      <c r="BM204" s="189" t="s">
        <v>1643</v>
      </c>
    </row>
    <row r="205" s="2" customFormat="1">
      <c r="A205" s="38"/>
      <c r="B205" s="39"/>
      <c r="C205" s="38"/>
      <c r="D205" s="191" t="s">
        <v>237</v>
      </c>
      <c r="E205" s="38"/>
      <c r="F205" s="192" t="s">
        <v>682</v>
      </c>
      <c r="G205" s="38"/>
      <c r="H205" s="38"/>
      <c r="I205" s="193"/>
      <c r="J205" s="38"/>
      <c r="K205" s="38"/>
      <c r="L205" s="39"/>
      <c r="M205" s="194"/>
      <c r="N205" s="195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237</v>
      </c>
      <c r="AU205" s="19" t="s">
        <v>89</v>
      </c>
    </row>
    <row r="206" s="2" customFormat="1">
      <c r="A206" s="38"/>
      <c r="B206" s="39"/>
      <c r="C206" s="38"/>
      <c r="D206" s="199" t="s">
        <v>397</v>
      </c>
      <c r="E206" s="38"/>
      <c r="F206" s="200" t="s">
        <v>683</v>
      </c>
      <c r="G206" s="38"/>
      <c r="H206" s="38"/>
      <c r="I206" s="193"/>
      <c r="J206" s="38"/>
      <c r="K206" s="38"/>
      <c r="L206" s="39"/>
      <c r="M206" s="194"/>
      <c r="N206" s="195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397</v>
      </c>
      <c r="AU206" s="19" t="s">
        <v>89</v>
      </c>
    </row>
    <row r="207" s="2" customFormat="1">
      <c r="A207" s="38"/>
      <c r="B207" s="39"/>
      <c r="C207" s="38"/>
      <c r="D207" s="191" t="s">
        <v>279</v>
      </c>
      <c r="E207" s="38"/>
      <c r="F207" s="196" t="s">
        <v>582</v>
      </c>
      <c r="G207" s="38"/>
      <c r="H207" s="38"/>
      <c r="I207" s="193"/>
      <c r="J207" s="38"/>
      <c r="K207" s="38"/>
      <c r="L207" s="39"/>
      <c r="M207" s="194"/>
      <c r="N207" s="195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279</v>
      </c>
      <c r="AU207" s="19" t="s">
        <v>89</v>
      </c>
    </row>
    <row r="208" s="13" customFormat="1">
      <c r="A208" s="13"/>
      <c r="B208" s="205"/>
      <c r="C208" s="13"/>
      <c r="D208" s="191" t="s">
        <v>519</v>
      </c>
      <c r="E208" s="206" t="s">
        <v>1</v>
      </c>
      <c r="F208" s="207" t="s">
        <v>1644</v>
      </c>
      <c r="G208" s="13"/>
      <c r="H208" s="208">
        <v>172.28999999999999</v>
      </c>
      <c r="I208" s="209"/>
      <c r="J208" s="13"/>
      <c r="K208" s="13"/>
      <c r="L208" s="205"/>
      <c r="M208" s="210"/>
      <c r="N208" s="211"/>
      <c r="O208" s="211"/>
      <c r="P208" s="211"/>
      <c r="Q208" s="211"/>
      <c r="R208" s="211"/>
      <c r="S208" s="211"/>
      <c r="T208" s="21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06" t="s">
        <v>519</v>
      </c>
      <c r="AU208" s="206" t="s">
        <v>89</v>
      </c>
      <c r="AV208" s="13" t="s">
        <v>89</v>
      </c>
      <c r="AW208" s="13" t="s">
        <v>35</v>
      </c>
      <c r="AX208" s="13" t="s">
        <v>79</v>
      </c>
      <c r="AY208" s="206" t="s">
        <v>230</v>
      </c>
    </row>
    <row r="209" s="16" customFormat="1">
      <c r="A209" s="16"/>
      <c r="B209" s="228"/>
      <c r="C209" s="16"/>
      <c r="D209" s="191" t="s">
        <v>519</v>
      </c>
      <c r="E209" s="229" t="s">
        <v>1</v>
      </c>
      <c r="F209" s="230" t="s">
        <v>685</v>
      </c>
      <c r="G209" s="16"/>
      <c r="H209" s="231">
        <v>172.28999999999999</v>
      </c>
      <c r="I209" s="232"/>
      <c r="J209" s="16"/>
      <c r="K209" s="16"/>
      <c r="L209" s="228"/>
      <c r="M209" s="233"/>
      <c r="N209" s="234"/>
      <c r="O209" s="234"/>
      <c r="P209" s="234"/>
      <c r="Q209" s="234"/>
      <c r="R209" s="234"/>
      <c r="S209" s="234"/>
      <c r="T209" s="235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T209" s="229" t="s">
        <v>519</v>
      </c>
      <c r="AU209" s="229" t="s">
        <v>89</v>
      </c>
      <c r="AV209" s="16" t="s">
        <v>241</v>
      </c>
      <c r="AW209" s="16" t="s">
        <v>35</v>
      </c>
      <c r="AX209" s="16" t="s">
        <v>79</v>
      </c>
      <c r="AY209" s="229" t="s">
        <v>230</v>
      </c>
    </row>
    <row r="210" s="13" customFormat="1">
      <c r="A210" s="13"/>
      <c r="B210" s="205"/>
      <c r="C210" s="13"/>
      <c r="D210" s="191" t="s">
        <v>519</v>
      </c>
      <c r="E210" s="206" t="s">
        <v>1</v>
      </c>
      <c r="F210" s="207" t="s">
        <v>1645</v>
      </c>
      <c r="G210" s="13"/>
      <c r="H210" s="208">
        <v>57.43</v>
      </c>
      <c r="I210" s="209"/>
      <c r="J210" s="13"/>
      <c r="K210" s="13"/>
      <c r="L210" s="205"/>
      <c r="M210" s="210"/>
      <c r="N210" s="211"/>
      <c r="O210" s="211"/>
      <c r="P210" s="211"/>
      <c r="Q210" s="211"/>
      <c r="R210" s="211"/>
      <c r="S210" s="211"/>
      <c r="T210" s="21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6" t="s">
        <v>519</v>
      </c>
      <c r="AU210" s="206" t="s">
        <v>89</v>
      </c>
      <c r="AV210" s="13" t="s">
        <v>89</v>
      </c>
      <c r="AW210" s="13" t="s">
        <v>35</v>
      </c>
      <c r="AX210" s="13" t="s">
        <v>79</v>
      </c>
      <c r="AY210" s="206" t="s">
        <v>230</v>
      </c>
    </row>
    <row r="211" s="16" customFormat="1">
      <c r="A211" s="16"/>
      <c r="B211" s="228"/>
      <c r="C211" s="16"/>
      <c r="D211" s="191" t="s">
        <v>519</v>
      </c>
      <c r="E211" s="229" t="s">
        <v>1</v>
      </c>
      <c r="F211" s="230" t="s">
        <v>685</v>
      </c>
      <c r="G211" s="16"/>
      <c r="H211" s="231">
        <v>57.43</v>
      </c>
      <c r="I211" s="232"/>
      <c r="J211" s="16"/>
      <c r="K211" s="16"/>
      <c r="L211" s="228"/>
      <c r="M211" s="233"/>
      <c r="N211" s="234"/>
      <c r="O211" s="234"/>
      <c r="P211" s="234"/>
      <c r="Q211" s="234"/>
      <c r="R211" s="234"/>
      <c r="S211" s="234"/>
      <c r="T211" s="235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T211" s="229" t="s">
        <v>519</v>
      </c>
      <c r="AU211" s="229" t="s">
        <v>89</v>
      </c>
      <c r="AV211" s="16" t="s">
        <v>241</v>
      </c>
      <c r="AW211" s="16" t="s">
        <v>35</v>
      </c>
      <c r="AX211" s="16" t="s">
        <v>79</v>
      </c>
      <c r="AY211" s="229" t="s">
        <v>230</v>
      </c>
    </row>
    <row r="212" s="14" customFormat="1">
      <c r="A212" s="14"/>
      <c r="B212" s="213"/>
      <c r="C212" s="14"/>
      <c r="D212" s="191" t="s">
        <v>519</v>
      </c>
      <c r="E212" s="214" t="s">
        <v>1</v>
      </c>
      <c r="F212" s="215" t="s">
        <v>534</v>
      </c>
      <c r="G212" s="14"/>
      <c r="H212" s="216">
        <v>229.72</v>
      </c>
      <c r="I212" s="217"/>
      <c r="J212" s="14"/>
      <c r="K212" s="14"/>
      <c r="L212" s="213"/>
      <c r="M212" s="218"/>
      <c r="N212" s="219"/>
      <c r="O212" s="219"/>
      <c r="P212" s="219"/>
      <c r="Q212" s="219"/>
      <c r="R212" s="219"/>
      <c r="S212" s="219"/>
      <c r="T212" s="220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14" t="s">
        <v>519</v>
      </c>
      <c r="AU212" s="214" t="s">
        <v>89</v>
      </c>
      <c r="AV212" s="14" t="s">
        <v>235</v>
      </c>
      <c r="AW212" s="14" t="s">
        <v>35</v>
      </c>
      <c r="AX212" s="14" t="s">
        <v>87</v>
      </c>
      <c r="AY212" s="214" t="s">
        <v>230</v>
      </c>
    </row>
    <row r="213" s="2" customFormat="1" ht="21.75" customHeight="1">
      <c r="A213" s="38"/>
      <c r="B213" s="177"/>
      <c r="C213" s="178" t="s">
        <v>301</v>
      </c>
      <c r="D213" s="178" t="s">
        <v>231</v>
      </c>
      <c r="E213" s="179" t="s">
        <v>689</v>
      </c>
      <c r="F213" s="180" t="s">
        <v>690</v>
      </c>
      <c r="G213" s="181" t="s">
        <v>578</v>
      </c>
      <c r="H213" s="182">
        <v>158.41499999999999</v>
      </c>
      <c r="I213" s="183"/>
      <c r="J213" s="184">
        <f>ROUND(I213*H213,2)</f>
        <v>0</v>
      </c>
      <c r="K213" s="180" t="s">
        <v>515</v>
      </c>
      <c r="L213" s="39"/>
      <c r="M213" s="185" t="s">
        <v>1</v>
      </c>
      <c r="N213" s="186" t="s">
        <v>44</v>
      </c>
      <c r="O213" s="77"/>
      <c r="P213" s="187">
        <f>O213*H213</f>
        <v>0</v>
      </c>
      <c r="Q213" s="187">
        <v>0</v>
      </c>
      <c r="R213" s="187">
        <f>Q213*H213</f>
        <v>0</v>
      </c>
      <c r="S213" s="187">
        <v>0</v>
      </c>
      <c r="T213" s="188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89" t="s">
        <v>235</v>
      </c>
      <c r="AT213" s="189" t="s">
        <v>231</v>
      </c>
      <c r="AU213" s="189" t="s">
        <v>89</v>
      </c>
      <c r="AY213" s="19" t="s">
        <v>230</v>
      </c>
      <c r="BE213" s="190">
        <f>IF(N213="základní",J213,0)</f>
        <v>0</v>
      </c>
      <c r="BF213" s="190">
        <f>IF(N213="snížená",J213,0)</f>
        <v>0</v>
      </c>
      <c r="BG213" s="190">
        <f>IF(N213="zákl. přenesená",J213,0)</f>
        <v>0</v>
      </c>
      <c r="BH213" s="190">
        <f>IF(N213="sníž. přenesená",J213,0)</f>
        <v>0</v>
      </c>
      <c r="BI213" s="190">
        <f>IF(N213="nulová",J213,0)</f>
        <v>0</v>
      </c>
      <c r="BJ213" s="19" t="s">
        <v>87</v>
      </c>
      <c r="BK213" s="190">
        <f>ROUND(I213*H213,2)</f>
        <v>0</v>
      </c>
      <c r="BL213" s="19" t="s">
        <v>235</v>
      </c>
      <c r="BM213" s="189" t="s">
        <v>1646</v>
      </c>
    </row>
    <row r="214" s="2" customFormat="1">
      <c r="A214" s="38"/>
      <c r="B214" s="39"/>
      <c r="C214" s="38"/>
      <c r="D214" s="191" t="s">
        <v>237</v>
      </c>
      <c r="E214" s="38"/>
      <c r="F214" s="192" t="s">
        <v>692</v>
      </c>
      <c r="G214" s="38"/>
      <c r="H214" s="38"/>
      <c r="I214" s="193"/>
      <c r="J214" s="38"/>
      <c r="K214" s="38"/>
      <c r="L214" s="39"/>
      <c r="M214" s="194"/>
      <c r="N214" s="195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237</v>
      </c>
      <c r="AU214" s="19" t="s">
        <v>89</v>
      </c>
    </row>
    <row r="215" s="2" customFormat="1">
      <c r="A215" s="38"/>
      <c r="B215" s="39"/>
      <c r="C215" s="38"/>
      <c r="D215" s="199" t="s">
        <v>397</v>
      </c>
      <c r="E215" s="38"/>
      <c r="F215" s="200" t="s">
        <v>693</v>
      </c>
      <c r="G215" s="38"/>
      <c r="H215" s="38"/>
      <c r="I215" s="193"/>
      <c r="J215" s="38"/>
      <c r="K215" s="38"/>
      <c r="L215" s="39"/>
      <c r="M215" s="194"/>
      <c r="N215" s="195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397</v>
      </c>
      <c r="AU215" s="19" t="s">
        <v>89</v>
      </c>
    </row>
    <row r="216" s="13" customFormat="1">
      <c r="A216" s="13"/>
      <c r="B216" s="205"/>
      <c r="C216" s="13"/>
      <c r="D216" s="191" t="s">
        <v>519</v>
      </c>
      <c r="E216" s="206" t="s">
        <v>1</v>
      </c>
      <c r="F216" s="207" t="s">
        <v>1647</v>
      </c>
      <c r="G216" s="13"/>
      <c r="H216" s="208">
        <v>149.43000000000001</v>
      </c>
      <c r="I216" s="209"/>
      <c r="J216" s="13"/>
      <c r="K216" s="13"/>
      <c r="L216" s="205"/>
      <c r="M216" s="210"/>
      <c r="N216" s="211"/>
      <c r="O216" s="211"/>
      <c r="P216" s="211"/>
      <c r="Q216" s="211"/>
      <c r="R216" s="211"/>
      <c r="S216" s="211"/>
      <c r="T216" s="21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06" t="s">
        <v>519</v>
      </c>
      <c r="AU216" s="206" t="s">
        <v>89</v>
      </c>
      <c r="AV216" s="13" t="s">
        <v>89</v>
      </c>
      <c r="AW216" s="13" t="s">
        <v>35</v>
      </c>
      <c r="AX216" s="13" t="s">
        <v>79</v>
      </c>
      <c r="AY216" s="206" t="s">
        <v>230</v>
      </c>
    </row>
    <row r="217" s="13" customFormat="1">
      <c r="A217" s="13"/>
      <c r="B217" s="205"/>
      <c r="C217" s="13"/>
      <c r="D217" s="191" t="s">
        <v>519</v>
      </c>
      <c r="E217" s="206" t="s">
        <v>1</v>
      </c>
      <c r="F217" s="207" t="s">
        <v>1648</v>
      </c>
      <c r="G217" s="13"/>
      <c r="H217" s="208">
        <v>3.375</v>
      </c>
      <c r="I217" s="209"/>
      <c r="J217" s="13"/>
      <c r="K217" s="13"/>
      <c r="L217" s="205"/>
      <c r="M217" s="210"/>
      <c r="N217" s="211"/>
      <c r="O217" s="211"/>
      <c r="P217" s="211"/>
      <c r="Q217" s="211"/>
      <c r="R217" s="211"/>
      <c r="S217" s="211"/>
      <c r="T217" s="21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06" t="s">
        <v>519</v>
      </c>
      <c r="AU217" s="206" t="s">
        <v>89</v>
      </c>
      <c r="AV217" s="13" t="s">
        <v>89</v>
      </c>
      <c r="AW217" s="13" t="s">
        <v>35</v>
      </c>
      <c r="AX217" s="13" t="s">
        <v>79</v>
      </c>
      <c r="AY217" s="206" t="s">
        <v>230</v>
      </c>
    </row>
    <row r="218" s="13" customFormat="1">
      <c r="A218" s="13"/>
      <c r="B218" s="205"/>
      <c r="C218" s="13"/>
      <c r="D218" s="191" t="s">
        <v>519</v>
      </c>
      <c r="E218" s="206" t="s">
        <v>1</v>
      </c>
      <c r="F218" s="207" t="s">
        <v>1649</v>
      </c>
      <c r="G218" s="13"/>
      <c r="H218" s="208">
        <v>5.6100000000000003</v>
      </c>
      <c r="I218" s="209"/>
      <c r="J218" s="13"/>
      <c r="K218" s="13"/>
      <c r="L218" s="205"/>
      <c r="M218" s="210"/>
      <c r="N218" s="211"/>
      <c r="O218" s="211"/>
      <c r="P218" s="211"/>
      <c r="Q218" s="211"/>
      <c r="R218" s="211"/>
      <c r="S218" s="211"/>
      <c r="T218" s="21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06" t="s">
        <v>519</v>
      </c>
      <c r="AU218" s="206" t="s">
        <v>89</v>
      </c>
      <c r="AV218" s="13" t="s">
        <v>89</v>
      </c>
      <c r="AW218" s="13" t="s">
        <v>35</v>
      </c>
      <c r="AX218" s="13" t="s">
        <v>79</v>
      </c>
      <c r="AY218" s="206" t="s">
        <v>230</v>
      </c>
    </row>
    <row r="219" s="14" customFormat="1">
      <c r="A219" s="14"/>
      <c r="B219" s="213"/>
      <c r="C219" s="14"/>
      <c r="D219" s="191" t="s">
        <v>519</v>
      </c>
      <c r="E219" s="214" t="s">
        <v>1</v>
      </c>
      <c r="F219" s="215" t="s">
        <v>534</v>
      </c>
      <c r="G219" s="14"/>
      <c r="H219" s="216">
        <v>158.41499999999999</v>
      </c>
      <c r="I219" s="217"/>
      <c r="J219" s="14"/>
      <c r="K219" s="14"/>
      <c r="L219" s="213"/>
      <c r="M219" s="218"/>
      <c r="N219" s="219"/>
      <c r="O219" s="219"/>
      <c r="P219" s="219"/>
      <c r="Q219" s="219"/>
      <c r="R219" s="219"/>
      <c r="S219" s="219"/>
      <c r="T219" s="220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14" t="s">
        <v>519</v>
      </c>
      <c r="AU219" s="214" t="s">
        <v>89</v>
      </c>
      <c r="AV219" s="14" t="s">
        <v>235</v>
      </c>
      <c r="AW219" s="14" t="s">
        <v>35</v>
      </c>
      <c r="AX219" s="14" t="s">
        <v>87</v>
      </c>
      <c r="AY219" s="214" t="s">
        <v>230</v>
      </c>
    </row>
    <row r="220" s="2" customFormat="1" ht="24.15" customHeight="1">
      <c r="A220" s="38"/>
      <c r="B220" s="177"/>
      <c r="C220" s="178" t="s">
        <v>305</v>
      </c>
      <c r="D220" s="178" t="s">
        <v>231</v>
      </c>
      <c r="E220" s="179" t="s">
        <v>698</v>
      </c>
      <c r="F220" s="180" t="s">
        <v>699</v>
      </c>
      <c r="G220" s="181" t="s">
        <v>578</v>
      </c>
      <c r="H220" s="182">
        <v>2376.2249999999999</v>
      </c>
      <c r="I220" s="183"/>
      <c r="J220" s="184">
        <f>ROUND(I220*H220,2)</f>
        <v>0</v>
      </c>
      <c r="K220" s="180" t="s">
        <v>515</v>
      </c>
      <c r="L220" s="39"/>
      <c r="M220" s="185" t="s">
        <v>1</v>
      </c>
      <c r="N220" s="186" t="s">
        <v>44</v>
      </c>
      <c r="O220" s="77"/>
      <c r="P220" s="187">
        <f>O220*H220</f>
        <v>0</v>
      </c>
      <c r="Q220" s="187">
        <v>0</v>
      </c>
      <c r="R220" s="187">
        <f>Q220*H220</f>
        <v>0</v>
      </c>
      <c r="S220" s="187">
        <v>0</v>
      </c>
      <c r="T220" s="188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89" t="s">
        <v>235</v>
      </c>
      <c r="AT220" s="189" t="s">
        <v>231</v>
      </c>
      <c r="AU220" s="189" t="s">
        <v>89</v>
      </c>
      <c r="AY220" s="19" t="s">
        <v>230</v>
      </c>
      <c r="BE220" s="190">
        <f>IF(N220="základní",J220,0)</f>
        <v>0</v>
      </c>
      <c r="BF220" s="190">
        <f>IF(N220="snížená",J220,0)</f>
        <v>0</v>
      </c>
      <c r="BG220" s="190">
        <f>IF(N220="zákl. přenesená",J220,0)</f>
        <v>0</v>
      </c>
      <c r="BH220" s="190">
        <f>IF(N220="sníž. přenesená",J220,0)</f>
        <v>0</v>
      </c>
      <c r="BI220" s="190">
        <f>IF(N220="nulová",J220,0)</f>
        <v>0</v>
      </c>
      <c r="BJ220" s="19" t="s">
        <v>87</v>
      </c>
      <c r="BK220" s="190">
        <f>ROUND(I220*H220,2)</f>
        <v>0</v>
      </c>
      <c r="BL220" s="19" t="s">
        <v>235</v>
      </c>
      <c r="BM220" s="189" t="s">
        <v>1650</v>
      </c>
    </row>
    <row r="221" s="2" customFormat="1">
      <c r="A221" s="38"/>
      <c r="B221" s="39"/>
      <c r="C221" s="38"/>
      <c r="D221" s="191" t="s">
        <v>237</v>
      </c>
      <c r="E221" s="38"/>
      <c r="F221" s="192" t="s">
        <v>701</v>
      </c>
      <c r="G221" s="38"/>
      <c r="H221" s="38"/>
      <c r="I221" s="193"/>
      <c r="J221" s="38"/>
      <c r="K221" s="38"/>
      <c r="L221" s="39"/>
      <c r="M221" s="194"/>
      <c r="N221" s="195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237</v>
      </c>
      <c r="AU221" s="19" t="s">
        <v>89</v>
      </c>
    </row>
    <row r="222" s="2" customFormat="1">
      <c r="A222" s="38"/>
      <c r="B222" s="39"/>
      <c r="C222" s="38"/>
      <c r="D222" s="199" t="s">
        <v>397</v>
      </c>
      <c r="E222" s="38"/>
      <c r="F222" s="200" t="s">
        <v>702</v>
      </c>
      <c r="G222" s="38"/>
      <c r="H222" s="38"/>
      <c r="I222" s="193"/>
      <c r="J222" s="38"/>
      <c r="K222" s="38"/>
      <c r="L222" s="39"/>
      <c r="M222" s="194"/>
      <c r="N222" s="195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397</v>
      </c>
      <c r="AU222" s="19" t="s">
        <v>89</v>
      </c>
    </row>
    <row r="223" s="13" customFormat="1">
      <c r="A223" s="13"/>
      <c r="B223" s="205"/>
      <c r="C223" s="13"/>
      <c r="D223" s="191" t="s">
        <v>519</v>
      </c>
      <c r="E223" s="206" t="s">
        <v>1</v>
      </c>
      <c r="F223" s="207" t="s">
        <v>1651</v>
      </c>
      <c r="G223" s="13"/>
      <c r="H223" s="208">
        <v>2376.2249999999999</v>
      </c>
      <c r="I223" s="209"/>
      <c r="J223" s="13"/>
      <c r="K223" s="13"/>
      <c r="L223" s="205"/>
      <c r="M223" s="210"/>
      <c r="N223" s="211"/>
      <c r="O223" s="211"/>
      <c r="P223" s="211"/>
      <c r="Q223" s="211"/>
      <c r="R223" s="211"/>
      <c r="S223" s="211"/>
      <c r="T223" s="21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06" t="s">
        <v>519</v>
      </c>
      <c r="AU223" s="206" t="s">
        <v>89</v>
      </c>
      <c r="AV223" s="13" t="s">
        <v>89</v>
      </c>
      <c r="AW223" s="13" t="s">
        <v>35</v>
      </c>
      <c r="AX223" s="13" t="s">
        <v>87</v>
      </c>
      <c r="AY223" s="206" t="s">
        <v>230</v>
      </c>
    </row>
    <row r="224" s="2" customFormat="1" ht="21.75" customHeight="1">
      <c r="A224" s="38"/>
      <c r="B224" s="177"/>
      <c r="C224" s="178" t="s">
        <v>310</v>
      </c>
      <c r="D224" s="178" t="s">
        <v>231</v>
      </c>
      <c r="E224" s="179" t="s">
        <v>704</v>
      </c>
      <c r="F224" s="180" t="s">
        <v>705</v>
      </c>
      <c r="G224" s="181" t="s">
        <v>578</v>
      </c>
      <c r="H224" s="182">
        <v>95.049000000000007</v>
      </c>
      <c r="I224" s="183"/>
      <c r="J224" s="184">
        <f>ROUND(I224*H224,2)</f>
        <v>0</v>
      </c>
      <c r="K224" s="180" t="s">
        <v>1405</v>
      </c>
      <c r="L224" s="39"/>
      <c r="M224" s="185" t="s">
        <v>1</v>
      </c>
      <c r="N224" s="186" t="s">
        <v>44</v>
      </c>
      <c r="O224" s="77"/>
      <c r="P224" s="187">
        <f>O224*H224</f>
        <v>0</v>
      </c>
      <c r="Q224" s="187">
        <v>0</v>
      </c>
      <c r="R224" s="187">
        <f>Q224*H224</f>
        <v>0</v>
      </c>
      <c r="S224" s="187">
        <v>0</v>
      </c>
      <c r="T224" s="188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89" t="s">
        <v>235</v>
      </c>
      <c r="AT224" s="189" t="s">
        <v>231</v>
      </c>
      <c r="AU224" s="189" t="s">
        <v>89</v>
      </c>
      <c r="AY224" s="19" t="s">
        <v>230</v>
      </c>
      <c r="BE224" s="190">
        <f>IF(N224="základní",J224,0)</f>
        <v>0</v>
      </c>
      <c r="BF224" s="190">
        <f>IF(N224="snížená",J224,0)</f>
        <v>0</v>
      </c>
      <c r="BG224" s="190">
        <f>IF(N224="zákl. přenesená",J224,0)</f>
        <v>0</v>
      </c>
      <c r="BH224" s="190">
        <f>IF(N224="sníž. přenesená",J224,0)</f>
        <v>0</v>
      </c>
      <c r="BI224" s="190">
        <f>IF(N224="nulová",J224,0)</f>
        <v>0</v>
      </c>
      <c r="BJ224" s="19" t="s">
        <v>87</v>
      </c>
      <c r="BK224" s="190">
        <f>ROUND(I224*H224,2)</f>
        <v>0</v>
      </c>
      <c r="BL224" s="19" t="s">
        <v>235</v>
      </c>
      <c r="BM224" s="189" t="s">
        <v>1652</v>
      </c>
    </row>
    <row r="225" s="2" customFormat="1">
      <c r="A225" s="38"/>
      <c r="B225" s="39"/>
      <c r="C225" s="38"/>
      <c r="D225" s="191" t="s">
        <v>237</v>
      </c>
      <c r="E225" s="38"/>
      <c r="F225" s="192" t="s">
        <v>707</v>
      </c>
      <c r="G225" s="38"/>
      <c r="H225" s="38"/>
      <c r="I225" s="193"/>
      <c r="J225" s="38"/>
      <c r="K225" s="38"/>
      <c r="L225" s="39"/>
      <c r="M225" s="194"/>
      <c r="N225" s="195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237</v>
      </c>
      <c r="AU225" s="19" t="s">
        <v>89</v>
      </c>
    </row>
    <row r="226" s="2" customFormat="1">
      <c r="A226" s="38"/>
      <c r="B226" s="39"/>
      <c r="C226" s="38"/>
      <c r="D226" s="199" t="s">
        <v>397</v>
      </c>
      <c r="E226" s="38"/>
      <c r="F226" s="200" t="s">
        <v>1450</v>
      </c>
      <c r="G226" s="38"/>
      <c r="H226" s="38"/>
      <c r="I226" s="193"/>
      <c r="J226" s="38"/>
      <c r="K226" s="38"/>
      <c r="L226" s="39"/>
      <c r="M226" s="194"/>
      <c r="N226" s="195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397</v>
      </c>
      <c r="AU226" s="19" t="s">
        <v>89</v>
      </c>
    </row>
    <row r="227" s="13" customFormat="1">
      <c r="A227" s="13"/>
      <c r="B227" s="205"/>
      <c r="C227" s="13"/>
      <c r="D227" s="191" t="s">
        <v>519</v>
      </c>
      <c r="E227" s="206" t="s">
        <v>1</v>
      </c>
      <c r="F227" s="207" t="s">
        <v>1653</v>
      </c>
      <c r="G227" s="13"/>
      <c r="H227" s="208">
        <v>89.658000000000001</v>
      </c>
      <c r="I227" s="209"/>
      <c r="J227" s="13"/>
      <c r="K227" s="13"/>
      <c r="L227" s="205"/>
      <c r="M227" s="210"/>
      <c r="N227" s="211"/>
      <c r="O227" s="211"/>
      <c r="P227" s="211"/>
      <c r="Q227" s="211"/>
      <c r="R227" s="211"/>
      <c r="S227" s="211"/>
      <c r="T227" s="21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06" t="s">
        <v>519</v>
      </c>
      <c r="AU227" s="206" t="s">
        <v>89</v>
      </c>
      <c r="AV227" s="13" t="s">
        <v>89</v>
      </c>
      <c r="AW227" s="13" t="s">
        <v>35</v>
      </c>
      <c r="AX227" s="13" t="s">
        <v>79</v>
      </c>
      <c r="AY227" s="206" t="s">
        <v>230</v>
      </c>
    </row>
    <row r="228" s="13" customFormat="1">
      <c r="A228" s="13"/>
      <c r="B228" s="205"/>
      <c r="C228" s="13"/>
      <c r="D228" s="191" t="s">
        <v>519</v>
      </c>
      <c r="E228" s="206" t="s">
        <v>1</v>
      </c>
      <c r="F228" s="207" t="s">
        <v>1654</v>
      </c>
      <c r="G228" s="13"/>
      <c r="H228" s="208">
        <v>2.0249999999999999</v>
      </c>
      <c r="I228" s="209"/>
      <c r="J228" s="13"/>
      <c r="K228" s="13"/>
      <c r="L228" s="205"/>
      <c r="M228" s="210"/>
      <c r="N228" s="211"/>
      <c r="O228" s="211"/>
      <c r="P228" s="211"/>
      <c r="Q228" s="211"/>
      <c r="R228" s="211"/>
      <c r="S228" s="211"/>
      <c r="T228" s="21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06" t="s">
        <v>519</v>
      </c>
      <c r="AU228" s="206" t="s">
        <v>89</v>
      </c>
      <c r="AV228" s="13" t="s">
        <v>89</v>
      </c>
      <c r="AW228" s="13" t="s">
        <v>35</v>
      </c>
      <c r="AX228" s="13" t="s">
        <v>79</v>
      </c>
      <c r="AY228" s="206" t="s">
        <v>230</v>
      </c>
    </row>
    <row r="229" s="13" customFormat="1">
      <c r="A229" s="13"/>
      <c r="B229" s="205"/>
      <c r="C229" s="13"/>
      <c r="D229" s="191" t="s">
        <v>519</v>
      </c>
      <c r="E229" s="206" t="s">
        <v>1</v>
      </c>
      <c r="F229" s="207" t="s">
        <v>1655</v>
      </c>
      <c r="G229" s="13"/>
      <c r="H229" s="208">
        <v>3.3660000000000001</v>
      </c>
      <c r="I229" s="209"/>
      <c r="J229" s="13"/>
      <c r="K229" s="13"/>
      <c r="L229" s="205"/>
      <c r="M229" s="210"/>
      <c r="N229" s="211"/>
      <c r="O229" s="211"/>
      <c r="P229" s="211"/>
      <c r="Q229" s="211"/>
      <c r="R229" s="211"/>
      <c r="S229" s="211"/>
      <c r="T229" s="21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06" t="s">
        <v>519</v>
      </c>
      <c r="AU229" s="206" t="s">
        <v>89</v>
      </c>
      <c r="AV229" s="13" t="s">
        <v>89</v>
      </c>
      <c r="AW229" s="13" t="s">
        <v>35</v>
      </c>
      <c r="AX229" s="13" t="s">
        <v>79</v>
      </c>
      <c r="AY229" s="206" t="s">
        <v>230</v>
      </c>
    </row>
    <row r="230" s="14" customFormat="1">
      <c r="A230" s="14"/>
      <c r="B230" s="213"/>
      <c r="C230" s="14"/>
      <c r="D230" s="191" t="s">
        <v>519</v>
      </c>
      <c r="E230" s="214" t="s">
        <v>1</v>
      </c>
      <c r="F230" s="215" t="s">
        <v>534</v>
      </c>
      <c r="G230" s="14"/>
      <c r="H230" s="216">
        <v>95.049000000000007</v>
      </c>
      <c r="I230" s="217"/>
      <c r="J230" s="14"/>
      <c r="K230" s="14"/>
      <c r="L230" s="213"/>
      <c r="M230" s="218"/>
      <c r="N230" s="219"/>
      <c r="O230" s="219"/>
      <c r="P230" s="219"/>
      <c r="Q230" s="219"/>
      <c r="R230" s="219"/>
      <c r="S230" s="219"/>
      <c r="T230" s="220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14" t="s">
        <v>519</v>
      </c>
      <c r="AU230" s="214" t="s">
        <v>89</v>
      </c>
      <c r="AV230" s="14" t="s">
        <v>235</v>
      </c>
      <c r="AW230" s="14" t="s">
        <v>35</v>
      </c>
      <c r="AX230" s="14" t="s">
        <v>87</v>
      </c>
      <c r="AY230" s="214" t="s">
        <v>230</v>
      </c>
    </row>
    <row r="231" s="2" customFormat="1" ht="24.15" customHeight="1">
      <c r="A231" s="38"/>
      <c r="B231" s="177"/>
      <c r="C231" s="178" t="s">
        <v>7</v>
      </c>
      <c r="D231" s="178" t="s">
        <v>231</v>
      </c>
      <c r="E231" s="179" t="s">
        <v>713</v>
      </c>
      <c r="F231" s="180" t="s">
        <v>714</v>
      </c>
      <c r="G231" s="181" t="s">
        <v>578</v>
      </c>
      <c r="H231" s="182">
        <v>1425.7349999999999</v>
      </c>
      <c r="I231" s="183"/>
      <c r="J231" s="184">
        <f>ROUND(I231*H231,2)</f>
        <v>0</v>
      </c>
      <c r="K231" s="180" t="s">
        <v>1405</v>
      </c>
      <c r="L231" s="39"/>
      <c r="M231" s="185" t="s">
        <v>1</v>
      </c>
      <c r="N231" s="186" t="s">
        <v>44</v>
      </c>
      <c r="O231" s="77"/>
      <c r="P231" s="187">
        <f>O231*H231</f>
        <v>0</v>
      </c>
      <c r="Q231" s="187">
        <v>0</v>
      </c>
      <c r="R231" s="187">
        <f>Q231*H231</f>
        <v>0</v>
      </c>
      <c r="S231" s="187">
        <v>0</v>
      </c>
      <c r="T231" s="188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89" t="s">
        <v>235</v>
      </c>
      <c r="AT231" s="189" t="s">
        <v>231</v>
      </c>
      <c r="AU231" s="189" t="s">
        <v>89</v>
      </c>
      <c r="AY231" s="19" t="s">
        <v>230</v>
      </c>
      <c r="BE231" s="190">
        <f>IF(N231="základní",J231,0)</f>
        <v>0</v>
      </c>
      <c r="BF231" s="190">
        <f>IF(N231="snížená",J231,0)</f>
        <v>0</v>
      </c>
      <c r="BG231" s="190">
        <f>IF(N231="zákl. přenesená",J231,0)</f>
        <v>0</v>
      </c>
      <c r="BH231" s="190">
        <f>IF(N231="sníž. přenesená",J231,0)</f>
        <v>0</v>
      </c>
      <c r="BI231" s="190">
        <f>IF(N231="nulová",J231,0)</f>
        <v>0</v>
      </c>
      <c r="BJ231" s="19" t="s">
        <v>87</v>
      </c>
      <c r="BK231" s="190">
        <f>ROUND(I231*H231,2)</f>
        <v>0</v>
      </c>
      <c r="BL231" s="19" t="s">
        <v>235</v>
      </c>
      <c r="BM231" s="189" t="s">
        <v>1656</v>
      </c>
    </row>
    <row r="232" s="2" customFormat="1">
      <c r="A232" s="38"/>
      <c r="B232" s="39"/>
      <c r="C232" s="38"/>
      <c r="D232" s="191" t="s">
        <v>237</v>
      </c>
      <c r="E232" s="38"/>
      <c r="F232" s="192" t="s">
        <v>716</v>
      </c>
      <c r="G232" s="38"/>
      <c r="H232" s="38"/>
      <c r="I232" s="193"/>
      <c r="J232" s="38"/>
      <c r="K232" s="38"/>
      <c r="L232" s="39"/>
      <c r="M232" s="194"/>
      <c r="N232" s="195"/>
      <c r="O232" s="77"/>
      <c r="P232" s="77"/>
      <c r="Q232" s="77"/>
      <c r="R232" s="77"/>
      <c r="S232" s="77"/>
      <c r="T232" s="7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T232" s="19" t="s">
        <v>237</v>
      </c>
      <c r="AU232" s="19" t="s">
        <v>89</v>
      </c>
    </row>
    <row r="233" s="2" customFormat="1">
      <c r="A233" s="38"/>
      <c r="B233" s="39"/>
      <c r="C233" s="38"/>
      <c r="D233" s="199" t="s">
        <v>397</v>
      </c>
      <c r="E233" s="38"/>
      <c r="F233" s="200" t="s">
        <v>1456</v>
      </c>
      <c r="G233" s="38"/>
      <c r="H233" s="38"/>
      <c r="I233" s="193"/>
      <c r="J233" s="38"/>
      <c r="K233" s="38"/>
      <c r="L233" s="39"/>
      <c r="M233" s="194"/>
      <c r="N233" s="195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397</v>
      </c>
      <c r="AU233" s="19" t="s">
        <v>89</v>
      </c>
    </row>
    <row r="234" s="13" customFormat="1">
      <c r="A234" s="13"/>
      <c r="B234" s="205"/>
      <c r="C234" s="13"/>
      <c r="D234" s="191" t="s">
        <v>519</v>
      </c>
      <c r="E234" s="206" t="s">
        <v>1</v>
      </c>
      <c r="F234" s="207" t="s">
        <v>1657</v>
      </c>
      <c r="G234" s="13"/>
      <c r="H234" s="208">
        <v>1425.7349999999999</v>
      </c>
      <c r="I234" s="209"/>
      <c r="J234" s="13"/>
      <c r="K234" s="13"/>
      <c r="L234" s="205"/>
      <c r="M234" s="210"/>
      <c r="N234" s="211"/>
      <c r="O234" s="211"/>
      <c r="P234" s="211"/>
      <c r="Q234" s="211"/>
      <c r="R234" s="211"/>
      <c r="S234" s="211"/>
      <c r="T234" s="21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06" t="s">
        <v>519</v>
      </c>
      <c r="AU234" s="206" t="s">
        <v>89</v>
      </c>
      <c r="AV234" s="13" t="s">
        <v>89</v>
      </c>
      <c r="AW234" s="13" t="s">
        <v>35</v>
      </c>
      <c r="AX234" s="13" t="s">
        <v>87</v>
      </c>
      <c r="AY234" s="206" t="s">
        <v>230</v>
      </c>
    </row>
    <row r="235" s="2" customFormat="1" ht="21.75" customHeight="1">
      <c r="A235" s="38"/>
      <c r="B235" s="177"/>
      <c r="C235" s="178" t="s">
        <v>317</v>
      </c>
      <c r="D235" s="178" t="s">
        <v>231</v>
      </c>
      <c r="E235" s="179" t="s">
        <v>719</v>
      </c>
      <c r="F235" s="180" t="s">
        <v>720</v>
      </c>
      <c r="G235" s="181" t="s">
        <v>578</v>
      </c>
      <c r="H235" s="182">
        <v>63.366</v>
      </c>
      <c r="I235" s="183"/>
      <c r="J235" s="184">
        <f>ROUND(I235*H235,2)</f>
        <v>0</v>
      </c>
      <c r="K235" s="180" t="s">
        <v>1405</v>
      </c>
      <c r="L235" s="39"/>
      <c r="M235" s="185" t="s">
        <v>1</v>
      </c>
      <c r="N235" s="186" t="s">
        <v>44</v>
      </c>
      <c r="O235" s="77"/>
      <c r="P235" s="187">
        <f>O235*H235</f>
        <v>0</v>
      </c>
      <c r="Q235" s="187">
        <v>0</v>
      </c>
      <c r="R235" s="187">
        <f>Q235*H235</f>
        <v>0</v>
      </c>
      <c r="S235" s="187">
        <v>0</v>
      </c>
      <c r="T235" s="188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89" t="s">
        <v>235</v>
      </c>
      <c r="AT235" s="189" t="s">
        <v>231</v>
      </c>
      <c r="AU235" s="189" t="s">
        <v>89</v>
      </c>
      <c r="AY235" s="19" t="s">
        <v>230</v>
      </c>
      <c r="BE235" s="190">
        <f>IF(N235="základní",J235,0)</f>
        <v>0</v>
      </c>
      <c r="BF235" s="190">
        <f>IF(N235="snížená",J235,0)</f>
        <v>0</v>
      </c>
      <c r="BG235" s="190">
        <f>IF(N235="zákl. přenesená",J235,0)</f>
        <v>0</v>
      </c>
      <c r="BH235" s="190">
        <f>IF(N235="sníž. přenesená",J235,0)</f>
        <v>0</v>
      </c>
      <c r="BI235" s="190">
        <f>IF(N235="nulová",J235,0)</f>
        <v>0</v>
      </c>
      <c r="BJ235" s="19" t="s">
        <v>87</v>
      </c>
      <c r="BK235" s="190">
        <f>ROUND(I235*H235,2)</f>
        <v>0</v>
      </c>
      <c r="BL235" s="19" t="s">
        <v>235</v>
      </c>
      <c r="BM235" s="189" t="s">
        <v>1658</v>
      </c>
    </row>
    <row r="236" s="2" customFormat="1">
      <c r="A236" s="38"/>
      <c r="B236" s="39"/>
      <c r="C236" s="38"/>
      <c r="D236" s="191" t="s">
        <v>237</v>
      </c>
      <c r="E236" s="38"/>
      <c r="F236" s="192" t="s">
        <v>722</v>
      </c>
      <c r="G236" s="38"/>
      <c r="H236" s="38"/>
      <c r="I236" s="193"/>
      <c r="J236" s="38"/>
      <c r="K236" s="38"/>
      <c r="L236" s="39"/>
      <c r="M236" s="194"/>
      <c r="N236" s="195"/>
      <c r="O236" s="77"/>
      <c r="P236" s="77"/>
      <c r="Q236" s="77"/>
      <c r="R236" s="77"/>
      <c r="S236" s="77"/>
      <c r="T236" s="7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T236" s="19" t="s">
        <v>237</v>
      </c>
      <c r="AU236" s="19" t="s">
        <v>89</v>
      </c>
    </row>
    <row r="237" s="2" customFormat="1">
      <c r="A237" s="38"/>
      <c r="B237" s="39"/>
      <c r="C237" s="38"/>
      <c r="D237" s="199" t="s">
        <v>397</v>
      </c>
      <c r="E237" s="38"/>
      <c r="F237" s="200" t="s">
        <v>1459</v>
      </c>
      <c r="G237" s="38"/>
      <c r="H237" s="38"/>
      <c r="I237" s="193"/>
      <c r="J237" s="38"/>
      <c r="K237" s="38"/>
      <c r="L237" s="39"/>
      <c r="M237" s="194"/>
      <c r="N237" s="195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397</v>
      </c>
      <c r="AU237" s="19" t="s">
        <v>89</v>
      </c>
    </row>
    <row r="238" s="13" customFormat="1">
      <c r="A238" s="13"/>
      <c r="B238" s="205"/>
      <c r="C238" s="13"/>
      <c r="D238" s="191" t="s">
        <v>519</v>
      </c>
      <c r="E238" s="206" t="s">
        <v>1</v>
      </c>
      <c r="F238" s="207" t="s">
        <v>1659</v>
      </c>
      <c r="G238" s="13"/>
      <c r="H238" s="208">
        <v>59.771999999999998</v>
      </c>
      <c r="I238" s="209"/>
      <c r="J238" s="13"/>
      <c r="K238" s="13"/>
      <c r="L238" s="205"/>
      <c r="M238" s="210"/>
      <c r="N238" s="211"/>
      <c r="O238" s="211"/>
      <c r="P238" s="211"/>
      <c r="Q238" s="211"/>
      <c r="R238" s="211"/>
      <c r="S238" s="211"/>
      <c r="T238" s="21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06" t="s">
        <v>519</v>
      </c>
      <c r="AU238" s="206" t="s">
        <v>89</v>
      </c>
      <c r="AV238" s="13" t="s">
        <v>89</v>
      </c>
      <c r="AW238" s="13" t="s">
        <v>35</v>
      </c>
      <c r="AX238" s="13" t="s">
        <v>79</v>
      </c>
      <c r="AY238" s="206" t="s">
        <v>230</v>
      </c>
    </row>
    <row r="239" s="13" customFormat="1">
      <c r="A239" s="13"/>
      <c r="B239" s="205"/>
      <c r="C239" s="13"/>
      <c r="D239" s="191" t="s">
        <v>519</v>
      </c>
      <c r="E239" s="206" t="s">
        <v>1</v>
      </c>
      <c r="F239" s="207" t="s">
        <v>1452</v>
      </c>
      <c r="G239" s="13"/>
      <c r="H239" s="208">
        <v>1.3500000000000001</v>
      </c>
      <c r="I239" s="209"/>
      <c r="J239" s="13"/>
      <c r="K239" s="13"/>
      <c r="L239" s="205"/>
      <c r="M239" s="210"/>
      <c r="N239" s="211"/>
      <c r="O239" s="211"/>
      <c r="P239" s="211"/>
      <c r="Q239" s="211"/>
      <c r="R239" s="211"/>
      <c r="S239" s="211"/>
      <c r="T239" s="21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06" t="s">
        <v>519</v>
      </c>
      <c r="AU239" s="206" t="s">
        <v>89</v>
      </c>
      <c r="AV239" s="13" t="s">
        <v>89</v>
      </c>
      <c r="AW239" s="13" t="s">
        <v>35</v>
      </c>
      <c r="AX239" s="13" t="s">
        <v>79</v>
      </c>
      <c r="AY239" s="206" t="s">
        <v>230</v>
      </c>
    </row>
    <row r="240" s="13" customFormat="1">
      <c r="A240" s="13"/>
      <c r="B240" s="205"/>
      <c r="C240" s="13"/>
      <c r="D240" s="191" t="s">
        <v>519</v>
      </c>
      <c r="E240" s="206" t="s">
        <v>1</v>
      </c>
      <c r="F240" s="207" t="s">
        <v>1660</v>
      </c>
      <c r="G240" s="13"/>
      <c r="H240" s="208">
        <v>2.2440000000000002</v>
      </c>
      <c r="I240" s="209"/>
      <c r="J240" s="13"/>
      <c r="K240" s="13"/>
      <c r="L240" s="205"/>
      <c r="M240" s="210"/>
      <c r="N240" s="211"/>
      <c r="O240" s="211"/>
      <c r="P240" s="211"/>
      <c r="Q240" s="211"/>
      <c r="R240" s="211"/>
      <c r="S240" s="211"/>
      <c r="T240" s="21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06" t="s">
        <v>519</v>
      </c>
      <c r="AU240" s="206" t="s">
        <v>89</v>
      </c>
      <c r="AV240" s="13" t="s">
        <v>89</v>
      </c>
      <c r="AW240" s="13" t="s">
        <v>35</v>
      </c>
      <c r="AX240" s="13" t="s">
        <v>79</v>
      </c>
      <c r="AY240" s="206" t="s">
        <v>230</v>
      </c>
    </row>
    <row r="241" s="14" customFormat="1">
      <c r="A241" s="14"/>
      <c r="B241" s="213"/>
      <c r="C241" s="14"/>
      <c r="D241" s="191" t="s">
        <v>519</v>
      </c>
      <c r="E241" s="214" t="s">
        <v>1</v>
      </c>
      <c r="F241" s="215" t="s">
        <v>534</v>
      </c>
      <c r="G241" s="14"/>
      <c r="H241" s="216">
        <v>63.366</v>
      </c>
      <c r="I241" s="217"/>
      <c r="J241" s="14"/>
      <c r="K241" s="14"/>
      <c r="L241" s="213"/>
      <c r="M241" s="218"/>
      <c r="N241" s="219"/>
      <c r="O241" s="219"/>
      <c r="P241" s="219"/>
      <c r="Q241" s="219"/>
      <c r="R241" s="219"/>
      <c r="S241" s="219"/>
      <c r="T241" s="22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14" t="s">
        <v>519</v>
      </c>
      <c r="AU241" s="214" t="s">
        <v>89</v>
      </c>
      <c r="AV241" s="14" t="s">
        <v>235</v>
      </c>
      <c r="AW241" s="14" t="s">
        <v>35</v>
      </c>
      <c r="AX241" s="14" t="s">
        <v>87</v>
      </c>
      <c r="AY241" s="214" t="s">
        <v>230</v>
      </c>
    </row>
    <row r="242" s="2" customFormat="1" ht="24.15" customHeight="1">
      <c r="A242" s="38"/>
      <c r="B242" s="177"/>
      <c r="C242" s="178" t="s">
        <v>321</v>
      </c>
      <c r="D242" s="178" t="s">
        <v>231</v>
      </c>
      <c r="E242" s="179" t="s">
        <v>728</v>
      </c>
      <c r="F242" s="180" t="s">
        <v>729</v>
      </c>
      <c r="G242" s="181" t="s">
        <v>578</v>
      </c>
      <c r="H242" s="182">
        <v>950.49000000000001</v>
      </c>
      <c r="I242" s="183"/>
      <c r="J242" s="184">
        <f>ROUND(I242*H242,2)</f>
        <v>0</v>
      </c>
      <c r="K242" s="180" t="s">
        <v>1405</v>
      </c>
      <c r="L242" s="39"/>
      <c r="M242" s="185" t="s">
        <v>1</v>
      </c>
      <c r="N242" s="186" t="s">
        <v>44</v>
      </c>
      <c r="O242" s="77"/>
      <c r="P242" s="187">
        <f>O242*H242</f>
        <v>0</v>
      </c>
      <c r="Q242" s="187">
        <v>0</v>
      </c>
      <c r="R242" s="187">
        <f>Q242*H242</f>
        <v>0</v>
      </c>
      <c r="S242" s="187">
        <v>0</v>
      </c>
      <c r="T242" s="188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89" t="s">
        <v>235</v>
      </c>
      <c r="AT242" s="189" t="s">
        <v>231</v>
      </c>
      <c r="AU242" s="189" t="s">
        <v>89</v>
      </c>
      <c r="AY242" s="19" t="s">
        <v>230</v>
      </c>
      <c r="BE242" s="190">
        <f>IF(N242="základní",J242,0)</f>
        <v>0</v>
      </c>
      <c r="BF242" s="190">
        <f>IF(N242="snížená",J242,0)</f>
        <v>0</v>
      </c>
      <c r="BG242" s="190">
        <f>IF(N242="zákl. přenesená",J242,0)</f>
        <v>0</v>
      </c>
      <c r="BH242" s="190">
        <f>IF(N242="sníž. přenesená",J242,0)</f>
        <v>0</v>
      </c>
      <c r="BI242" s="190">
        <f>IF(N242="nulová",J242,0)</f>
        <v>0</v>
      </c>
      <c r="BJ242" s="19" t="s">
        <v>87</v>
      </c>
      <c r="BK242" s="190">
        <f>ROUND(I242*H242,2)</f>
        <v>0</v>
      </c>
      <c r="BL242" s="19" t="s">
        <v>235</v>
      </c>
      <c r="BM242" s="189" t="s">
        <v>1661</v>
      </c>
    </row>
    <row r="243" s="2" customFormat="1">
      <c r="A243" s="38"/>
      <c r="B243" s="39"/>
      <c r="C243" s="38"/>
      <c r="D243" s="191" t="s">
        <v>237</v>
      </c>
      <c r="E243" s="38"/>
      <c r="F243" s="192" t="s">
        <v>731</v>
      </c>
      <c r="G243" s="38"/>
      <c r="H243" s="38"/>
      <c r="I243" s="193"/>
      <c r="J243" s="38"/>
      <c r="K243" s="38"/>
      <c r="L243" s="39"/>
      <c r="M243" s="194"/>
      <c r="N243" s="195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237</v>
      </c>
      <c r="AU243" s="19" t="s">
        <v>89</v>
      </c>
    </row>
    <row r="244" s="2" customFormat="1">
      <c r="A244" s="38"/>
      <c r="B244" s="39"/>
      <c r="C244" s="38"/>
      <c r="D244" s="199" t="s">
        <v>397</v>
      </c>
      <c r="E244" s="38"/>
      <c r="F244" s="200" t="s">
        <v>1465</v>
      </c>
      <c r="G244" s="38"/>
      <c r="H244" s="38"/>
      <c r="I244" s="193"/>
      <c r="J244" s="38"/>
      <c r="K244" s="38"/>
      <c r="L244" s="39"/>
      <c r="M244" s="194"/>
      <c r="N244" s="195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397</v>
      </c>
      <c r="AU244" s="19" t="s">
        <v>89</v>
      </c>
    </row>
    <row r="245" s="13" customFormat="1">
      <c r="A245" s="13"/>
      <c r="B245" s="205"/>
      <c r="C245" s="13"/>
      <c r="D245" s="191" t="s">
        <v>519</v>
      </c>
      <c r="E245" s="206" t="s">
        <v>1</v>
      </c>
      <c r="F245" s="207" t="s">
        <v>1662</v>
      </c>
      <c r="G245" s="13"/>
      <c r="H245" s="208">
        <v>950.49000000000001</v>
      </c>
      <c r="I245" s="209"/>
      <c r="J245" s="13"/>
      <c r="K245" s="13"/>
      <c r="L245" s="205"/>
      <c r="M245" s="210"/>
      <c r="N245" s="211"/>
      <c r="O245" s="211"/>
      <c r="P245" s="211"/>
      <c r="Q245" s="211"/>
      <c r="R245" s="211"/>
      <c r="S245" s="211"/>
      <c r="T245" s="21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06" t="s">
        <v>519</v>
      </c>
      <c r="AU245" s="206" t="s">
        <v>89</v>
      </c>
      <c r="AV245" s="13" t="s">
        <v>89</v>
      </c>
      <c r="AW245" s="13" t="s">
        <v>35</v>
      </c>
      <c r="AX245" s="13" t="s">
        <v>87</v>
      </c>
      <c r="AY245" s="206" t="s">
        <v>230</v>
      </c>
    </row>
    <row r="246" s="2" customFormat="1" ht="21.75" customHeight="1">
      <c r="A246" s="38"/>
      <c r="B246" s="177"/>
      <c r="C246" s="178" t="s">
        <v>325</v>
      </c>
      <c r="D246" s="178" t="s">
        <v>231</v>
      </c>
      <c r="E246" s="179" t="s">
        <v>734</v>
      </c>
      <c r="F246" s="180" t="s">
        <v>735</v>
      </c>
      <c r="G246" s="181" t="s">
        <v>578</v>
      </c>
      <c r="H246" s="182">
        <v>44.119999999999997</v>
      </c>
      <c r="I246" s="183"/>
      <c r="J246" s="184">
        <f>ROUND(I246*H246,2)</f>
        <v>0</v>
      </c>
      <c r="K246" s="180" t="s">
        <v>515</v>
      </c>
      <c r="L246" s="39"/>
      <c r="M246" s="185" t="s">
        <v>1</v>
      </c>
      <c r="N246" s="186" t="s">
        <v>44</v>
      </c>
      <c r="O246" s="77"/>
      <c r="P246" s="187">
        <f>O246*H246</f>
        <v>0</v>
      </c>
      <c r="Q246" s="187">
        <v>0</v>
      </c>
      <c r="R246" s="187">
        <f>Q246*H246</f>
        <v>0</v>
      </c>
      <c r="S246" s="187">
        <v>0</v>
      </c>
      <c r="T246" s="188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89" t="s">
        <v>235</v>
      </c>
      <c r="AT246" s="189" t="s">
        <v>231</v>
      </c>
      <c r="AU246" s="189" t="s">
        <v>89</v>
      </c>
      <c r="AY246" s="19" t="s">
        <v>230</v>
      </c>
      <c r="BE246" s="190">
        <f>IF(N246="základní",J246,0)</f>
        <v>0</v>
      </c>
      <c r="BF246" s="190">
        <f>IF(N246="snížená",J246,0)</f>
        <v>0</v>
      </c>
      <c r="BG246" s="190">
        <f>IF(N246="zákl. přenesená",J246,0)</f>
        <v>0</v>
      </c>
      <c r="BH246" s="190">
        <f>IF(N246="sníž. přenesená",J246,0)</f>
        <v>0</v>
      </c>
      <c r="BI246" s="190">
        <f>IF(N246="nulová",J246,0)</f>
        <v>0</v>
      </c>
      <c r="BJ246" s="19" t="s">
        <v>87</v>
      </c>
      <c r="BK246" s="190">
        <f>ROUND(I246*H246,2)</f>
        <v>0</v>
      </c>
      <c r="BL246" s="19" t="s">
        <v>235</v>
      </c>
      <c r="BM246" s="189" t="s">
        <v>1663</v>
      </c>
    </row>
    <row r="247" s="2" customFormat="1">
      <c r="A247" s="38"/>
      <c r="B247" s="39"/>
      <c r="C247" s="38"/>
      <c r="D247" s="191" t="s">
        <v>237</v>
      </c>
      <c r="E247" s="38"/>
      <c r="F247" s="192" t="s">
        <v>737</v>
      </c>
      <c r="G247" s="38"/>
      <c r="H247" s="38"/>
      <c r="I247" s="193"/>
      <c r="J247" s="38"/>
      <c r="K247" s="38"/>
      <c r="L247" s="39"/>
      <c r="M247" s="194"/>
      <c r="N247" s="195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237</v>
      </c>
      <c r="AU247" s="19" t="s">
        <v>89</v>
      </c>
    </row>
    <row r="248" s="2" customFormat="1">
      <c r="A248" s="38"/>
      <c r="B248" s="39"/>
      <c r="C248" s="38"/>
      <c r="D248" s="199" t="s">
        <v>397</v>
      </c>
      <c r="E248" s="38"/>
      <c r="F248" s="200" t="s">
        <v>738</v>
      </c>
      <c r="G248" s="38"/>
      <c r="H248" s="38"/>
      <c r="I248" s="193"/>
      <c r="J248" s="38"/>
      <c r="K248" s="38"/>
      <c r="L248" s="39"/>
      <c r="M248" s="194"/>
      <c r="N248" s="195"/>
      <c r="O248" s="77"/>
      <c r="P248" s="77"/>
      <c r="Q248" s="77"/>
      <c r="R248" s="77"/>
      <c r="S248" s="77"/>
      <c r="T248" s="7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19" t="s">
        <v>397</v>
      </c>
      <c r="AU248" s="19" t="s">
        <v>89</v>
      </c>
    </row>
    <row r="249" s="2" customFormat="1">
      <c r="A249" s="38"/>
      <c r="B249" s="39"/>
      <c r="C249" s="38"/>
      <c r="D249" s="191" t="s">
        <v>279</v>
      </c>
      <c r="E249" s="38"/>
      <c r="F249" s="196" t="s">
        <v>739</v>
      </c>
      <c r="G249" s="38"/>
      <c r="H249" s="38"/>
      <c r="I249" s="193"/>
      <c r="J249" s="38"/>
      <c r="K249" s="38"/>
      <c r="L249" s="39"/>
      <c r="M249" s="194"/>
      <c r="N249" s="195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279</v>
      </c>
      <c r="AU249" s="19" t="s">
        <v>89</v>
      </c>
    </row>
    <row r="250" s="13" customFormat="1">
      <c r="A250" s="13"/>
      <c r="B250" s="205"/>
      <c r="C250" s="13"/>
      <c r="D250" s="191" t="s">
        <v>519</v>
      </c>
      <c r="E250" s="206" t="s">
        <v>1</v>
      </c>
      <c r="F250" s="207" t="s">
        <v>1664</v>
      </c>
      <c r="G250" s="13"/>
      <c r="H250" s="208">
        <v>44.119999999999997</v>
      </c>
      <c r="I250" s="209"/>
      <c r="J250" s="13"/>
      <c r="K250" s="13"/>
      <c r="L250" s="205"/>
      <c r="M250" s="210"/>
      <c r="N250" s="211"/>
      <c r="O250" s="211"/>
      <c r="P250" s="211"/>
      <c r="Q250" s="211"/>
      <c r="R250" s="211"/>
      <c r="S250" s="211"/>
      <c r="T250" s="21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06" t="s">
        <v>519</v>
      </c>
      <c r="AU250" s="206" t="s">
        <v>89</v>
      </c>
      <c r="AV250" s="13" t="s">
        <v>89</v>
      </c>
      <c r="AW250" s="13" t="s">
        <v>35</v>
      </c>
      <c r="AX250" s="13" t="s">
        <v>87</v>
      </c>
      <c r="AY250" s="206" t="s">
        <v>230</v>
      </c>
    </row>
    <row r="251" s="2" customFormat="1" ht="16.5" customHeight="1">
      <c r="A251" s="38"/>
      <c r="B251" s="177"/>
      <c r="C251" s="236" t="s">
        <v>329</v>
      </c>
      <c r="D251" s="236" t="s">
        <v>745</v>
      </c>
      <c r="E251" s="237" t="s">
        <v>746</v>
      </c>
      <c r="F251" s="238" t="s">
        <v>747</v>
      </c>
      <c r="G251" s="239" t="s">
        <v>748</v>
      </c>
      <c r="H251" s="240">
        <v>88.239999999999995</v>
      </c>
      <c r="I251" s="241"/>
      <c r="J251" s="242">
        <f>ROUND(I251*H251,2)</f>
        <v>0</v>
      </c>
      <c r="K251" s="238" t="s">
        <v>515</v>
      </c>
      <c r="L251" s="243"/>
      <c r="M251" s="244" t="s">
        <v>1</v>
      </c>
      <c r="N251" s="245" t="s">
        <v>44</v>
      </c>
      <c r="O251" s="77"/>
      <c r="P251" s="187">
        <f>O251*H251</f>
        <v>0</v>
      </c>
      <c r="Q251" s="187">
        <v>0</v>
      </c>
      <c r="R251" s="187">
        <f>Q251*H251</f>
        <v>0</v>
      </c>
      <c r="S251" s="187">
        <v>0</v>
      </c>
      <c r="T251" s="188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89" t="s">
        <v>260</v>
      </c>
      <c r="AT251" s="189" t="s">
        <v>745</v>
      </c>
      <c r="AU251" s="189" t="s">
        <v>89</v>
      </c>
      <c r="AY251" s="19" t="s">
        <v>230</v>
      </c>
      <c r="BE251" s="190">
        <f>IF(N251="základní",J251,0)</f>
        <v>0</v>
      </c>
      <c r="BF251" s="190">
        <f>IF(N251="snížená",J251,0)</f>
        <v>0</v>
      </c>
      <c r="BG251" s="190">
        <f>IF(N251="zákl. přenesená",J251,0)</f>
        <v>0</v>
      </c>
      <c r="BH251" s="190">
        <f>IF(N251="sníž. přenesená",J251,0)</f>
        <v>0</v>
      </c>
      <c r="BI251" s="190">
        <f>IF(N251="nulová",J251,0)</f>
        <v>0</v>
      </c>
      <c r="BJ251" s="19" t="s">
        <v>87</v>
      </c>
      <c r="BK251" s="190">
        <f>ROUND(I251*H251,2)</f>
        <v>0</v>
      </c>
      <c r="BL251" s="19" t="s">
        <v>235</v>
      </c>
      <c r="BM251" s="189" t="s">
        <v>1665</v>
      </c>
    </row>
    <row r="252" s="2" customFormat="1">
      <c r="A252" s="38"/>
      <c r="B252" s="39"/>
      <c r="C252" s="38"/>
      <c r="D252" s="191" t="s">
        <v>237</v>
      </c>
      <c r="E252" s="38"/>
      <c r="F252" s="192" t="s">
        <v>747</v>
      </c>
      <c r="G252" s="38"/>
      <c r="H252" s="38"/>
      <c r="I252" s="193"/>
      <c r="J252" s="38"/>
      <c r="K252" s="38"/>
      <c r="L252" s="39"/>
      <c r="M252" s="194"/>
      <c r="N252" s="195"/>
      <c r="O252" s="77"/>
      <c r="P252" s="77"/>
      <c r="Q252" s="77"/>
      <c r="R252" s="77"/>
      <c r="S252" s="77"/>
      <c r="T252" s="7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19" t="s">
        <v>237</v>
      </c>
      <c r="AU252" s="19" t="s">
        <v>89</v>
      </c>
    </row>
    <row r="253" s="2" customFormat="1">
      <c r="A253" s="38"/>
      <c r="B253" s="39"/>
      <c r="C253" s="38"/>
      <c r="D253" s="191" t="s">
        <v>279</v>
      </c>
      <c r="E253" s="38"/>
      <c r="F253" s="196" t="s">
        <v>750</v>
      </c>
      <c r="G253" s="38"/>
      <c r="H253" s="38"/>
      <c r="I253" s="193"/>
      <c r="J253" s="38"/>
      <c r="K253" s="38"/>
      <c r="L253" s="39"/>
      <c r="M253" s="194"/>
      <c r="N253" s="195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279</v>
      </c>
      <c r="AU253" s="19" t="s">
        <v>89</v>
      </c>
    </row>
    <row r="254" s="13" customFormat="1">
      <c r="A254" s="13"/>
      <c r="B254" s="205"/>
      <c r="C254" s="13"/>
      <c r="D254" s="191" t="s">
        <v>519</v>
      </c>
      <c r="E254" s="206" t="s">
        <v>1</v>
      </c>
      <c r="F254" s="207" t="s">
        <v>1666</v>
      </c>
      <c r="G254" s="13"/>
      <c r="H254" s="208">
        <v>44.119999999999997</v>
      </c>
      <c r="I254" s="209"/>
      <c r="J254" s="13"/>
      <c r="K254" s="13"/>
      <c r="L254" s="205"/>
      <c r="M254" s="210"/>
      <c r="N254" s="211"/>
      <c r="O254" s="211"/>
      <c r="P254" s="211"/>
      <c r="Q254" s="211"/>
      <c r="R254" s="211"/>
      <c r="S254" s="211"/>
      <c r="T254" s="21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06" t="s">
        <v>519</v>
      </c>
      <c r="AU254" s="206" t="s">
        <v>89</v>
      </c>
      <c r="AV254" s="13" t="s">
        <v>89</v>
      </c>
      <c r="AW254" s="13" t="s">
        <v>35</v>
      </c>
      <c r="AX254" s="13" t="s">
        <v>87</v>
      </c>
      <c r="AY254" s="206" t="s">
        <v>230</v>
      </c>
    </row>
    <row r="255" s="13" customFormat="1">
      <c r="A255" s="13"/>
      <c r="B255" s="205"/>
      <c r="C255" s="13"/>
      <c r="D255" s="191" t="s">
        <v>519</v>
      </c>
      <c r="E255" s="13"/>
      <c r="F255" s="207" t="s">
        <v>1667</v>
      </c>
      <c r="G255" s="13"/>
      <c r="H255" s="208">
        <v>88.239999999999995</v>
      </c>
      <c r="I255" s="209"/>
      <c r="J255" s="13"/>
      <c r="K255" s="13"/>
      <c r="L255" s="205"/>
      <c r="M255" s="210"/>
      <c r="N255" s="211"/>
      <c r="O255" s="211"/>
      <c r="P255" s="211"/>
      <c r="Q255" s="211"/>
      <c r="R255" s="211"/>
      <c r="S255" s="211"/>
      <c r="T255" s="21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06" t="s">
        <v>519</v>
      </c>
      <c r="AU255" s="206" t="s">
        <v>89</v>
      </c>
      <c r="AV255" s="13" t="s">
        <v>89</v>
      </c>
      <c r="AW255" s="13" t="s">
        <v>3</v>
      </c>
      <c r="AX255" s="13" t="s">
        <v>87</v>
      </c>
      <c r="AY255" s="206" t="s">
        <v>230</v>
      </c>
    </row>
    <row r="256" s="2" customFormat="1" ht="21.75" customHeight="1">
      <c r="A256" s="38"/>
      <c r="B256" s="177"/>
      <c r="C256" s="178" t="s">
        <v>332</v>
      </c>
      <c r="D256" s="178" t="s">
        <v>231</v>
      </c>
      <c r="E256" s="179" t="s">
        <v>753</v>
      </c>
      <c r="F256" s="180" t="s">
        <v>754</v>
      </c>
      <c r="G256" s="181" t="s">
        <v>578</v>
      </c>
      <c r="H256" s="182">
        <v>18.155999999999999</v>
      </c>
      <c r="I256" s="183"/>
      <c r="J256" s="184">
        <f>ROUND(I256*H256,2)</f>
        <v>0</v>
      </c>
      <c r="K256" s="180" t="s">
        <v>515</v>
      </c>
      <c r="L256" s="39"/>
      <c r="M256" s="185" t="s">
        <v>1</v>
      </c>
      <c r="N256" s="186" t="s">
        <v>44</v>
      </c>
      <c r="O256" s="77"/>
      <c r="P256" s="187">
        <f>O256*H256</f>
        <v>0</v>
      </c>
      <c r="Q256" s="187">
        <v>0</v>
      </c>
      <c r="R256" s="187">
        <f>Q256*H256</f>
        <v>0</v>
      </c>
      <c r="S256" s="187">
        <v>0</v>
      </c>
      <c r="T256" s="188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89" t="s">
        <v>235</v>
      </c>
      <c r="AT256" s="189" t="s">
        <v>231</v>
      </c>
      <c r="AU256" s="189" t="s">
        <v>89</v>
      </c>
      <c r="AY256" s="19" t="s">
        <v>230</v>
      </c>
      <c r="BE256" s="190">
        <f>IF(N256="základní",J256,0)</f>
        <v>0</v>
      </c>
      <c r="BF256" s="190">
        <f>IF(N256="snížená",J256,0)</f>
        <v>0</v>
      </c>
      <c r="BG256" s="190">
        <f>IF(N256="zákl. přenesená",J256,0)</f>
        <v>0</v>
      </c>
      <c r="BH256" s="190">
        <f>IF(N256="sníž. přenesená",J256,0)</f>
        <v>0</v>
      </c>
      <c r="BI256" s="190">
        <f>IF(N256="nulová",J256,0)</f>
        <v>0</v>
      </c>
      <c r="BJ256" s="19" t="s">
        <v>87</v>
      </c>
      <c r="BK256" s="190">
        <f>ROUND(I256*H256,2)</f>
        <v>0</v>
      </c>
      <c r="BL256" s="19" t="s">
        <v>235</v>
      </c>
      <c r="BM256" s="189" t="s">
        <v>1668</v>
      </c>
    </row>
    <row r="257" s="2" customFormat="1">
      <c r="A257" s="38"/>
      <c r="B257" s="39"/>
      <c r="C257" s="38"/>
      <c r="D257" s="191" t="s">
        <v>237</v>
      </c>
      <c r="E257" s="38"/>
      <c r="F257" s="192" t="s">
        <v>756</v>
      </c>
      <c r="G257" s="38"/>
      <c r="H257" s="38"/>
      <c r="I257" s="193"/>
      <c r="J257" s="38"/>
      <c r="K257" s="38"/>
      <c r="L257" s="39"/>
      <c r="M257" s="194"/>
      <c r="N257" s="195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237</v>
      </c>
      <c r="AU257" s="19" t="s">
        <v>89</v>
      </c>
    </row>
    <row r="258" s="2" customFormat="1">
      <c r="A258" s="38"/>
      <c r="B258" s="39"/>
      <c r="C258" s="38"/>
      <c r="D258" s="199" t="s">
        <v>397</v>
      </c>
      <c r="E258" s="38"/>
      <c r="F258" s="200" t="s">
        <v>757</v>
      </c>
      <c r="G258" s="38"/>
      <c r="H258" s="38"/>
      <c r="I258" s="193"/>
      <c r="J258" s="38"/>
      <c r="K258" s="38"/>
      <c r="L258" s="39"/>
      <c r="M258" s="194"/>
      <c r="N258" s="195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397</v>
      </c>
      <c r="AU258" s="19" t="s">
        <v>89</v>
      </c>
    </row>
    <row r="259" s="2" customFormat="1">
      <c r="A259" s="38"/>
      <c r="B259" s="39"/>
      <c r="C259" s="38"/>
      <c r="D259" s="191" t="s">
        <v>279</v>
      </c>
      <c r="E259" s="38"/>
      <c r="F259" s="196" t="s">
        <v>807</v>
      </c>
      <c r="G259" s="38"/>
      <c r="H259" s="38"/>
      <c r="I259" s="193"/>
      <c r="J259" s="38"/>
      <c r="K259" s="38"/>
      <c r="L259" s="39"/>
      <c r="M259" s="194"/>
      <c r="N259" s="195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279</v>
      </c>
      <c r="AU259" s="19" t="s">
        <v>89</v>
      </c>
    </row>
    <row r="260" s="13" customFormat="1">
      <c r="A260" s="13"/>
      <c r="B260" s="205"/>
      <c r="C260" s="13"/>
      <c r="D260" s="191" t="s">
        <v>519</v>
      </c>
      <c r="E260" s="206" t="s">
        <v>1</v>
      </c>
      <c r="F260" s="207" t="s">
        <v>1669</v>
      </c>
      <c r="G260" s="13"/>
      <c r="H260" s="208">
        <v>18.155999999999999</v>
      </c>
      <c r="I260" s="209"/>
      <c r="J260" s="13"/>
      <c r="K260" s="13"/>
      <c r="L260" s="205"/>
      <c r="M260" s="210"/>
      <c r="N260" s="211"/>
      <c r="O260" s="211"/>
      <c r="P260" s="211"/>
      <c r="Q260" s="211"/>
      <c r="R260" s="211"/>
      <c r="S260" s="211"/>
      <c r="T260" s="21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06" t="s">
        <v>519</v>
      </c>
      <c r="AU260" s="206" t="s">
        <v>89</v>
      </c>
      <c r="AV260" s="13" t="s">
        <v>89</v>
      </c>
      <c r="AW260" s="13" t="s">
        <v>35</v>
      </c>
      <c r="AX260" s="13" t="s">
        <v>87</v>
      </c>
      <c r="AY260" s="206" t="s">
        <v>230</v>
      </c>
    </row>
    <row r="261" s="2" customFormat="1" ht="16.5" customHeight="1">
      <c r="A261" s="38"/>
      <c r="B261" s="177"/>
      <c r="C261" s="178" t="s">
        <v>336</v>
      </c>
      <c r="D261" s="178" t="s">
        <v>231</v>
      </c>
      <c r="E261" s="179" t="s">
        <v>764</v>
      </c>
      <c r="F261" s="180" t="s">
        <v>765</v>
      </c>
      <c r="G261" s="181" t="s">
        <v>578</v>
      </c>
      <c r="H261" s="182">
        <v>374.25999999999999</v>
      </c>
      <c r="I261" s="183"/>
      <c r="J261" s="184">
        <f>ROUND(I261*H261,2)</f>
        <v>0</v>
      </c>
      <c r="K261" s="180" t="s">
        <v>515</v>
      </c>
      <c r="L261" s="39"/>
      <c r="M261" s="185" t="s">
        <v>1</v>
      </c>
      <c r="N261" s="186" t="s">
        <v>44</v>
      </c>
      <c r="O261" s="77"/>
      <c r="P261" s="187">
        <f>O261*H261</f>
        <v>0</v>
      </c>
      <c r="Q261" s="187">
        <v>0</v>
      </c>
      <c r="R261" s="187">
        <f>Q261*H261</f>
        <v>0</v>
      </c>
      <c r="S261" s="187">
        <v>0</v>
      </c>
      <c r="T261" s="188">
        <f>S261*H261</f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189" t="s">
        <v>235</v>
      </c>
      <c r="AT261" s="189" t="s">
        <v>231</v>
      </c>
      <c r="AU261" s="189" t="s">
        <v>89</v>
      </c>
      <c r="AY261" s="19" t="s">
        <v>230</v>
      </c>
      <c r="BE261" s="190">
        <f>IF(N261="základní",J261,0)</f>
        <v>0</v>
      </c>
      <c r="BF261" s="190">
        <f>IF(N261="snížená",J261,0)</f>
        <v>0</v>
      </c>
      <c r="BG261" s="190">
        <f>IF(N261="zákl. přenesená",J261,0)</f>
        <v>0</v>
      </c>
      <c r="BH261" s="190">
        <f>IF(N261="sníž. přenesená",J261,0)</f>
        <v>0</v>
      </c>
      <c r="BI261" s="190">
        <f>IF(N261="nulová",J261,0)</f>
        <v>0</v>
      </c>
      <c r="BJ261" s="19" t="s">
        <v>87</v>
      </c>
      <c r="BK261" s="190">
        <f>ROUND(I261*H261,2)</f>
        <v>0</v>
      </c>
      <c r="BL261" s="19" t="s">
        <v>235</v>
      </c>
      <c r="BM261" s="189" t="s">
        <v>1670</v>
      </c>
    </row>
    <row r="262" s="2" customFormat="1">
      <c r="A262" s="38"/>
      <c r="B262" s="39"/>
      <c r="C262" s="38"/>
      <c r="D262" s="191" t="s">
        <v>237</v>
      </c>
      <c r="E262" s="38"/>
      <c r="F262" s="192" t="s">
        <v>767</v>
      </c>
      <c r="G262" s="38"/>
      <c r="H262" s="38"/>
      <c r="I262" s="193"/>
      <c r="J262" s="38"/>
      <c r="K262" s="38"/>
      <c r="L262" s="39"/>
      <c r="M262" s="194"/>
      <c r="N262" s="195"/>
      <c r="O262" s="77"/>
      <c r="P262" s="77"/>
      <c r="Q262" s="77"/>
      <c r="R262" s="77"/>
      <c r="S262" s="77"/>
      <c r="T262" s="7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T262" s="19" t="s">
        <v>237</v>
      </c>
      <c r="AU262" s="19" t="s">
        <v>89</v>
      </c>
    </row>
    <row r="263" s="2" customFormat="1">
      <c r="A263" s="38"/>
      <c r="B263" s="39"/>
      <c r="C263" s="38"/>
      <c r="D263" s="199" t="s">
        <v>397</v>
      </c>
      <c r="E263" s="38"/>
      <c r="F263" s="200" t="s">
        <v>768</v>
      </c>
      <c r="G263" s="38"/>
      <c r="H263" s="38"/>
      <c r="I263" s="193"/>
      <c r="J263" s="38"/>
      <c r="K263" s="38"/>
      <c r="L263" s="39"/>
      <c r="M263" s="194"/>
      <c r="N263" s="195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397</v>
      </c>
      <c r="AU263" s="19" t="s">
        <v>89</v>
      </c>
    </row>
    <row r="264" s="2" customFormat="1">
      <c r="A264" s="38"/>
      <c r="B264" s="39"/>
      <c r="C264" s="38"/>
      <c r="D264" s="191" t="s">
        <v>279</v>
      </c>
      <c r="E264" s="38"/>
      <c r="F264" s="196" t="s">
        <v>582</v>
      </c>
      <c r="G264" s="38"/>
      <c r="H264" s="38"/>
      <c r="I264" s="193"/>
      <c r="J264" s="38"/>
      <c r="K264" s="38"/>
      <c r="L264" s="39"/>
      <c r="M264" s="194"/>
      <c r="N264" s="195"/>
      <c r="O264" s="77"/>
      <c r="P264" s="77"/>
      <c r="Q264" s="77"/>
      <c r="R264" s="77"/>
      <c r="S264" s="77"/>
      <c r="T264" s="7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19" t="s">
        <v>279</v>
      </c>
      <c r="AU264" s="19" t="s">
        <v>89</v>
      </c>
    </row>
    <row r="265" s="13" customFormat="1">
      <c r="A265" s="13"/>
      <c r="B265" s="205"/>
      <c r="C265" s="13"/>
      <c r="D265" s="191" t="s">
        <v>519</v>
      </c>
      <c r="E265" s="206" t="s">
        <v>1</v>
      </c>
      <c r="F265" s="207" t="s">
        <v>1671</v>
      </c>
      <c r="G265" s="13"/>
      <c r="H265" s="208">
        <v>316.82999999999998</v>
      </c>
      <c r="I265" s="209"/>
      <c r="J265" s="13"/>
      <c r="K265" s="13"/>
      <c r="L265" s="205"/>
      <c r="M265" s="210"/>
      <c r="N265" s="211"/>
      <c r="O265" s="211"/>
      <c r="P265" s="211"/>
      <c r="Q265" s="211"/>
      <c r="R265" s="211"/>
      <c r="S265" s="211"/>
      <c r="T265" s="21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06" t="s">
        <v>519</v>
      </c>
      <c r="AU265" s="206" t="s">
        <v>89</v>
      </c>
      <c r="AV265" s="13" t="s">
        <v>89</v>
      </c>
      <c r="AW265" s="13" t="s">
        <v>35</v>
      </c>
      <c r="AX265" s="13" t="s">
        <v>79</v>
      </c>
      <c r="AY265" s="206" t="s">
        <v>230</v>
      </c>
    </row>
    <row r="266" s="13" customFormat="1">
      <c r="A266" s="13"/>
      <c r="B266" s="205"/>
      <c r="C266" s="13"/>
      <c r="D266" s="191" t="s">
        <v>519</v>
      </c>
      <c r="E266" s="206" t="s">
        <v>1</v>
      </c>
      <c r="F266" s="207" t="s">
        <v>1672</v>
      </c>
      <c r="G266" s="13"/>
      <c r="H266" s="208">
        <v>57.43</v>
      </c>
      <c r="I266" s="209"/>
      <c r="J266" s="13"/>
      <c r="K266" s="13"/>
      <c r="L266" s="205"/>
      <c r="M266" s="210"/>
      <c r="N266" s="211"/>
      <c r="O266" s="211"/>
      <c r="P266" s="211"/>
      <c r="Q266" s="211"/>
      <c r="R266" s="211"/>
      <c r="S266" s="211"/>
      <c r="T266" s="21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06" t="s">
        <v>519</v>
      </c>
      <c r="AU266" s="206" t="s">
        <v>89</v>
      </c>
      <c r="AV266" s="13" t="s">
        <v>89</v>
      </c>
      <c r="AW266" s="13" t="s">
        <v>35</v>
      </c>
      <c r="AX266" s="13" t="s">
        <v>79</v>
      </c>
      <c r="AY266" s="206" t="s">
        <v>230</v>
      </c>
    </row>
    <row r="267" s="14" customFormat="1">
      <c r="A267" s="14"/>
      <c r="B267" s="213"/>
      <c r="C267" s="14"/>
      <c r="D267" s="191" t="s">
        <v>519</v>
      </c>
      <c r="E267" s="214" t="s">
        <v>1</v>
      </c>
      <c r="F267" s="215" t="s">
        <v>534</v>
      </c>
      <c r="G267" s="14"/>
      <c r="H267" s="216">
        <v>374.25999999999999</v>
      </c>
      <c r="I267" s="217"/>
      <c r="J267" s="14"/>
      <c r="K267" s="14"/>
      <c r="L267" s="213"/>
      <c r="M267" s="218"/>
      <c r="N267" s="219"/>
      <c r="O267" s="219"/>
      <c r="P267" s="219"/>
      <c r="Q267" s="219"/>
      <c r="R267" s="219"/>
      <c r="S267" s="219"/>
      <c r="T267" s="220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14" t="s">
        <v>519</v>
      </c>
      <c r="AU267" s="214" t="s">
        <v>89</v>
      </c>
      <c r="AV267" s="14" t="s">
        <v>235</v>
      </c>
      <c r="AW267" s="14" t="s">
        <v>35</v>
      </c>
      <c r="AX267" s="14" t="s">
        <v>87</v>
      </c>
      <c r="AY267" s="214" t="s">
        <v>230</v>
      </c>
    </row>
    <row r="268" s="2" customFormat="1" ht="16.5" customHeight="1">
      <c r="A268" s="38"/>
      <c r="B268" s="177"/>
      <c r="C268" s="178" t="s">
        <v>340</v>
      </c>
      <c r="D268" s="178" t="s">
        <v>231</v>
      </c>
      <c r="E268" s="179" t="s">
        <v>771</v>
      </c>
      <c r="F268" s="180" t="s">
        <v>772</v>
      </c>
      <c r="G268" s="181" t="s">
        <v>578</v>
      </c>
      <c r="H268" s="182">
        <v>12.731999999999999</v>
      </c>
      <c r="I268" s="183"/>
      <c r="J268" s="184">
        <f>ROUND(I268*H268,2)</f>
        <v>0</v>
      </c>
      <c r="K268" s="180" t="s">
        <v>515</v>
      </c>
      <c r="L268" s="39"/>
      <c r="M268" s="185" t="s">
        <v>1</v>
      </c>
      <c r="N268" s="186" t="s">
        <v>44</v>
      </c>
      <c r="O268" s="77"/>
      <c r="P268" s="187">
        <f>O268*H268</f>
        <v>0</v>
      </c>
      <c r="Q268" s="187">
        <v>0</v>
      </c>
      <c r="R268" s="187">
        <f>Q268*H268</f>
        <v>0</v>
      </c>
      <c r="S268" s="187">
        <v>0</v>
      </c>
      <c r="T268" s="188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89" t="s">
        <v>235</v>
      </c>
      <c r="AT268" s="189" t="s">
        <v>231</v>
      </c>
      <c r="AU268" s="189" t="s">
        <v>89</v>
      </c>
      <c r="AY268" s="19" t="s">
        <v>230</v>
      </c>
      <c r="BE268" s="190">
        <f>IF(N268="základní",J268,0)</f>
        <v>0</v>
      </c>
      <c r="BF268" s="190">
        <f>IF(N268="snížená",J268,0)</f>
        <v>0</v>
      </c>
      <c r="BG268" s="190">
        <f>IF(N268="zákl. přenesená",J268,0)</f>
        <v>0</v>
      </c>
      <c r="BH268" s="190">
        <f>IF(N268="sníž. přenesená",J268,0)</f>
        <v>0</v>
      </c>
      <c r="BI268" s="190">
        <f>IF(N268="nulová",J268,0)</f>
        <v>0</v>
      </c>
      <c r="BJ268" s="19" t="s">
        <v>87</v>
      </c>
      <c r="BK268" s="190">
        <f>ROUND(I268*H268,2)</f>
        <v>0</v>
      </c>
      <c r="BL268" s="19" t="s">
        <v>235</v>
      </c>
      <c r="BM268" s="189" t="s">
        <v>1673</v>
      </c>
    </row>
    <row r="269" s="2" customFormat="1">
      <c r="A269" s="38"/>
      <c r="B269" s="39"/>
      <c r="C269" s="38"/>
      <c r="D269" s="191" t="s">
        <v>237</v>
      </c>
      <c r="E269" s="38"/>
      <c r="F269" s="192" t="s">
        <v>774</v>
      </c>
      <c r="G269" s="38"/>
      <c r="H269" s="38"/>
      <c r="I269" s="193"/>
      <c r="J269" s="38"/>
      <c r="K269" s="38"/>
      <c r="L269" s="39"/>
      <c r="M269" s="194"/>
      <c r="N269" s="195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237</v>
      </c>
      <c r="AU269" s="19" t="s">
        <v>89</v>
      </c>
    </row>
    <row r="270" s="2" customFormat="1">
      <c r="A270" s="38"/>
      <c r="B270" s="39"/>
      <c r="C270" s="38"/>
      <c r="D270" s="199" t="s">
        <v>397</v>
      </c>
      <c r="E270" s="38"/>
      <c r="F270" s="200" t="s">
        <v>775</v>
      </c>
      <c r="G270" s="38"/>
      <c r="H270" s="38"/>
      <c r="I270" s="193"/>
      <c r="J270" s="38"/>
      <c r="K270" s="38"/>
      <c r="L270" s="39"/>
      <c r="M270" s="194"/>
      <c r="N270" s="195"/>
      <c r="O270" s="77"/>
      <c r="P270" s="77"/>
      <c r="Q270" s="77"/>
      <c r="R270" s="77"/>
      <c r="S270" s="77"/>
      <c r="T270" s="7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19" t="s">
        <v>397</v>
      </c>
      <c r="AU270" s="19" t="s">
        <v>89</v>
      </c>
    </row>
    <row r="271" s="13" customFormat="1">
      <c r="A271" s="13"/>
      <c r="B271" s="205"/>
      <c r="C271" s="13"/>
      <c r="D271" s="191" t="s">
        <v>519</v>
      </c>
      <c r="E271" s="206" t="s">
        <v>1</v>
      </c>
      <c r="F271" s="207" t="s">
        <v>1479</v>
      </c>
      <c r="G271" s="13"/>
      <c r="H271" s="208">
        <v>6</v>
      </c>
      <c r="I271" s="209"/>
      <c r="J271" s="13"/>
      <c r="K271" s="13"/>
      <c r="L271" s="205"/>
      <c r="M271" s="210"/>
      <c r="N271" s="211"/>
      <c r="O271" s="211"/>
      <c r="P271" s="211"/>
      <c r="Q271" s="211"/>
      <c r="R271" s="211"/>
      <c r="S271" s="211"/>
      <c r="T271" s="21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06" t="s">
        <v>519</v>
      </c>
      <c r="AU271" s="206" t="s">
        <v>89</v>
      </c>
      <c r="AV271" s="13" t="s">
        <v>89</v>
      </c>
      <c r="AW271" s="13" t="s">
        <v>35</v>
      </c>
      <c r="AX271" s="13" t="s">
        <v>79</v>
      </c>
      <c r="AY271" s="206" t="s">
        <v>230</v>
      </c>
    </row>
    <row r="272" s="13" customFormat="1">
      <c r="A272" s="13"/>
      <c r="B272" s="205"/>
      <c r="C272" s="13"/>
      <c r="D272" s="191" t="s">
        <v>519</v>
      </c>
      <c r="E272" s="206" t="s">
        <v>1</v>
      </c>
      <c r="F272" s="207" t="s">
        <v>1674</v>
      </c>
      <c r="G272" s="13"/>
      <c r="H272" s="208">
        <v>6.7320000000000002</v>
      </c>
      <c r="I272" s="209"/>
      <c r="J272" s="13"/>
      <c r="K272" s="13"/>
      <c r="L272" s="205"/>
      <c r="M272" s="210"/>
      <c r="N272" s="211"/>
      <c r="O272" s="211"/>
      <c r="P272" s="211"/>
      <c r="Q272" s="211"/>
      <c r="R272" s="211"/>
      <c r="S272" s="211"/>
      <c r="T272" s="21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06" t="s">
        <v>519</v>
      </c>
      <c r="AU272" s="206" t="s">
        <v>89</v>
      </c>
      <c r="AV272" s="13" t="s">
        <v>89</v>
      </c>
      <c r="AW272" s="13" t="s">
        <v>35</v>
      </c>
      <c r="AX272" s="13" t="s">
        <v>79</v>
      </c>
      <c r="AY272" s="206" t="s">
        <v>230</v>
      </c>
    </row>
    <row r="273" s="14" customFormat="1">
      <c r="A273" s="14"/>
      <c r="B273" s="213"/>
      <c r="C273" s="14"/>
      <c r="D273" s="191" t="s">
        <v>519</v>
      </c>
      <c r="E273" s="214" t="s">
        <v>1</v>
      </c>
      <c r="F273" s="215" t="s">
        <v>534</v>
      </c>
      <c r="G273" s="14"/>
      <c r="H273" s="216">
        <v>12.731999999999999</v>
      </c>
      <c r="I273" s="217"/>
      <c r="J273" s="14"/>
      <c r="K273" s="14"/>
      <c r="L273" s="213"/>
      <c r="M273" s="218"/>
      <c r="N273" s="219"/>
      <c r="O273" s="219"/>
      <c r="P273" s="219"/>
      <c r="Q273" s="219"/>
      <c r="R273" s="219"/>
      <c r="S273" s="219"/>
      <c r="T273" s="220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14" t="s">
        <v>519</v>
      </c>
      <c r="AU273" s="214" t="s">
        <v>89</v>
      </c>
      <c r="AV273" s="14" t="s">
        <v>235</v>
      </c>
      <c r="AW273" s="14" t="s">
        <v>35</v>
      </c>
      <c r="AX273" s="14" t="s">
        <v>87</v>
      </c>
      <c r="AY273" s="214" t="s">
        <v>230</v>
      </c>
    </row>
    <row r="274" s="2" customFormat="1" ht="16.5" customHeight="1">
      <c r="A274" s="38"/>
      <c r="B274" s="177"/>
      <c r="C274" s="236" t="s">
        <v>344</v>
      </c>
      <c r="D274" s="236" t="s">
        <v>745</v>
      </c>
      <c r="E274" s="237" t="s">
        <v>779</v>
      </c>
      <c r="F274" s="238" t="s">
        <v>780</v>
      </c>
      <c r="G274" s="239" t="s">
        <v>748</v>
      </c>
      <c r="H274" s="240">
        <v>19.48</v>
      </c>
      <c r="I274" s="241"/>
      <c r="J274" s="242">
        <f>ROUND(I274*H274,2)</f>
        <v>0</v>
      </c>
      <c r="K274" s="238" t="s">
        <v>515</v>
      </c>
      <c r="L274" s="243"/>
      <c r="M274" s="244" t="s">
        <v>1</v>
      </c>
      <c r="N274" s="245" t="s">
        <v>44</v>
      </c>
      <c r="O274" s="77"/>
      <c r="P274" s="187">
        <f>O274*H274</f>
        <v>0</v>
      </c>
      <c r="Q274" s="187">
        <v>1</v>
      </c>
      <c r="R274" s="187">
        <f>Q274*H274</f>
        <v>19.48</v>
      </c>
      <c r="S274" s="187">
        <v>0</v>
      </c>
      <c r="T274" s="188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89" t="s">
        <v>260</v>
      </c>
      <c r="AT274" s="189" t="s">
        <v>745</v>
      </c>
      <c r="AU274" s="189" t="s">
        <v>89</v>
      </c>
      <c r="AY274" s="19" t="s">
        <v>230</v>
      </c>
      <c r="BE274" s="190">
        <f>IF(N274="základní",J274,0)</f>
        <v>0</v>
      </c>
      <c r="BF274" s="190">
        <f>IF(N274="snížená",J274,0)</f>
        <v>0</v>
      </c>
      <c r="BG274" s="190">
        <f>IF(N274="zákl. přenesená",J274,0)</f>
        <v>0</v>
      </c>
      <c r="BH274" s="190">
        <f>IF(N274="sníž. přenesená",J274,0)</f>
        <v>0</v>
      </c>
      <c r="BI274" s="190">
        <f>IF(N274="nulová",J274,0)</f>
        <v>0</v>
      </c>
      <c r="BJ274" s="19" t="s">
        <v>87</v>
      </c>
      <c r="BK274" s="190">
        <f>ROUND(I274*H274,2)</f>
        <v>0</v>
      </c>
      <c r="BL274" s="19" t="s">
        <v>235</v>
      </c>
      <c r="BM274" s="189" t="s">
        <v>1675</v>
      </c>
    </row>
    <row r="275" s="2" customFormat="1">
      <c r="A275" s="38"/>
      <c r="B275" s="39"/>
      <c r="C275" s="38"/>
      <c r="D275" s="191" t="s">
        <v>237</v>
      </c>
      <c r="E275" s="38"/>
      <c r="F275" s="192" t="s">
        <v>780</v>
      </c>
      <c r="G275" s="38"/>
      <c r="H275" s="38"/>
      <c r="I275" s="193"/>
      <c r="J275" s="38"/>
      <c r="K275" s="38"/>
      <c r="L275" s="39"/>
      <c r="M275" s="194"/>
      <c r="N275" s="195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237</v>
      </c>
      <c r="AU275" s="19" t="s">
        <v>89</v>
      </c>
    </row>
    <row r="276" s="2" customFormat="1">
      <c r="A276" s="38"/>
      <c r="B276" s="39"/>
      <c r="C276" s="38"/>
      <c r="D276" s="191" t="s">
        <v>279</v>
      </c>
      <c r="E276" s="38"/>
      <c r="F276" s="196" t="s">
        <v>750</v>
      </c>
      <c r="G276" s="38"/>
      <c r="H276" s="38"/>
      <c r="I276" s="193"/>
      <c r="J276" s="38"/>
      <c r="K276" s="38"/>
      <c r="L276" s="39"/>
      <c r="M276" s="194"/>
      <c r="N276" s="195"/>
      <c r="O276" s="77"/>
      <c r="P276" s="77"/>
      <c r="Q276" s="77"/>
      <c r="R276" s="77"/>
      <c r="S276" s="77"/>
      <c r="T276" s="7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T276" s="19" t="s">
        <v>279</v>
      </c>
      <c r="AU276" s="19" t="s">
        <v>89</v>
      </c>
    </row>
    <row r="277" s="13" customFormat="1">
      <c r="A277" s="13"/>
      <c r="B277" s="205"/>
      <c r="C277" s="13"/>
      <c r="D277" s="191" t="s">
        <v>519</v>
      </c>
      <c r="E277" s="206" t="s">
        <v>1</v>
      </c>
      <c r="F277" s="207" t="s">
        <v>1482</v>
      </c>
      <c r="G277" s="13"/>
      <c r="H277" s="208">
        <v>12</v>
      </c>
      <c r="I277" s="209"/>
      <c r="J277" s="13"/>
      <c r="K277" s="13"/>
      <c r="L277" s="205"/>
      <c r="M277" s="210"/>
      <c r="N277" s="211"/>
      <c r="O277" s="211"/>
      <c r="P277" s="211"/>
      <c r="Q277" s="211"/>
      <c r="R277" s="211"/>
      <c r="S277" s="211"/>
      <c r="T277" s="21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06" t="s">
        <v>519</v>
      </c>
      <c r="AU277" s="206" t="s">
        <v>89</v>
      </c>
      <c r="AV277" s="13" t="s">
        <v>89</v>
      </c>
      <c r="AW277" s="13" t="s">
        <v>35</v>
      </c>
      <c r="AX277" s="13" t="s">
        <v>79</v>
      </c>
      <c r="AY277" s="206" t="s">
        <v>230</v>
      </c>
    </row>
    <row r="278" s="13" customFormat="1">
      <c r="A278" s="13"/>
      <c r="B278" s="205"/>
      <c r="C278" s="13"/>
      <c r="D278" s="191" t="s">
        <v>519</v>
      </c>
      <c r="E278" s="206" t="s">
        <v>1</v>
      </c>
      <c r="F278" s="207" t="s">
        <v>1676</v>
      </c>
      <c r="G278" s="13"/>
      <c r="H278" s="208">
        <v>7.4800000000000004</v>
      </c>
      <c r="I278" s="209"/>
      <c r="J278" s="13"/>
      <c r="K278" s="13"/>
      <c r="L278" s="205"/>
      <c r="M278" s="210"/>
      <c r="N278" s="211"/>
      <c r="O278" s="211"/>
      <c r="P278" s="211"/>
      <c r="Q278" s="211"/>
      <c r="R278" s="211"/>
      <c r="S278" s="211"/>
      <c r="T278" s="21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06" t="s">
        <v>519</v>
      </c>
      <c r="AU278" s="206" t="s">
        <v>89</v>
      </c>
      <c r="AV278" s="13" t="s">
        <v>89</v>
      </c>
      <c r="AW278" s="13" t="s">
        <v>35</v>
      </c>
      <c r="AX278" s="13" t="s">
        <v>79</v>
      </c>
      <c r="AY278" s="206" t="s">
        <v>230</v>
      </c>
    </row>
    <row r="279" s="14" customFormat="1">
      <c r="A279" s="14"/>
      <c r="B279" s="213"/>
      <c r="C279" s="14"/>
      <c r="D279" s="191" t="s">
        <v>519</v>
      </c>
      <c r="E279" s="214" t="s">
        <v>1</v>
      </c>
      <c r="F279" s="215" t="s">
        <v>534</v>
      </c>
      <c r="G279" s="14"/>
      <c r="H279" s="216">
        <v>19.48</v>
      </c>
      <c r="I279" s="217"/>
      <c r="J279" s="14"/>
      <c r="K279" s="14"/>
      <c r="L279" s="213"/>
      <c r="M279" s="218"/>
      <c r="N279" s="219"/>
      <c r="O279" s="219"/>
      <c r="P279" s="219"/>
      <c r="Q279" s="219"/>
      <c r="R279" s="219"/>
      <c r="S279" s="219"/>
      <c r="T279" s="220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14" t="s">
        <v>519</v>
      </c>
      <c r="AU279" s="214" t="s">
        <v>89</v>
      </c>
      <c r="AV279" s="14" t="s">
        <v>235</v>
      </c>
      <c r="AW279" s="14" t="s">
        <v>35</v>
      </c>
      <c r="AX279" s="14" t="s">
        <v>87</v>
      </c>
      <c r="AY279" s="214" t="s">
        <v>230</v>
      </c>
    </row>
    <row r="280" s="2" customFormat="1" ht="16.5" customHeight="1">
      <c r="A280" s="38"/>
      <c r="B280" s="177"/>
      <c r="C280" s="236" t="s">
        <v>348</v>
      </c>
      <c r="D280" s="236" t="s">
        <v>745</v>
      </c>
      <c r="E280" s="237" t="s">
        <v>784</v>
      </c>
      <c r="F280" s="238" t="s">
        <v>785</v>
      </c>
      <c r="G280" s="239" t="s">
        <v>748</v>
      </c>
      <c r="H280" s="240">
        <v>13.464</v>
      </c>
      <c r="I280" s="241"/>
      <c r="J280" s="242">
        <f>ROUND(I280*H280,2)</f>
        <v>0</v>
      </c>
      <c r="K280" s="238" t="s">
        <v>515</v>
      </c>
      <c r="L280" s="243"/>
      <c r="M280" s="244" t="s">
        <v>1</v>
      </c>
      <c r="N280" s="245" t="s">
        <v>44</v>
      </c>
      <c r="O280" s="77"/>
      <c r="P280" s="187">
        <f>O280*H280</f>
        <v>0</v>
      </c>
      <c r="Q280" s="187">
        <v>1</v>
      </c>
      <c r="R280" s="187">
        <f>Q280*H280</f>
        <v>13.464</v>
      </c>
      <c r="S280" s="187">
        <v>0</v>
      </c>
      <c r="T280" s="188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89" t="s">
        <v>260</v>
      </c>
      <c r="AT280" s="189" t="s">
        <v>745</v>
      </c>
      <c r="AU280" s="189" t="s">
        <v>89</v>
      </c>
      <c r="AY280" s="19" t="s">
        <v>230</v>
      </c>
      <c r="BE280" s="190">
        <f>IF(N280="základní",J280,0)</f>
        <v>0</v>
      </c>
      <c r="BF280" s="190">
        <f>IF(N280="snížená",J280,0)</f>
        <v>0</v>
      </c>
      <c r="BG280" s="190">
        <f>IF(N280="zákl. přenesená",J280,0)</f>
        <v>0</v>
      </c>
      <c r="BH280" s="190">
        <f>IF(N280="sníž. přenesená",J280,0)</f>
        <v>0</v>
      </c>
      <c r="BI280" s="190">
        <f>IF(N280="nulová",J280,0)</f>
        <v>0</v>
      </c>
      <c r="BJ280" s="19" t="s">
        <v>87</v>
      </c>
      <c r="BK280" s="190">
        <f>ROUND(I280*H280,2)</f>
        <v>0</v>
      </c>
      <c r="BL280" s="19" t="s">
        <v>235</v>
      </c>
      <c r="BM280" s="189" t="s">
        <v>1677</v>
      </c>
    </row>
    <row r="281" s="2" customFormat="1">
      <c r="A281" s="38"/>
      <c r="B281" s="39"/>
      <c r="C281" s="38"/>
      <c r="D281" s="191" t="s">
        <v>237</v>
      </c>
      <c r="E281" s="38"/>
      <c r="F281" s="192" t="s">
        <v>785</v>
      </c>
      <c r="G281" s="38"/>
      <c r="H281" s="38"/>
      <c r="I281" s="193"/>
      <c r="J281" s="38"/>
      <c r="K281" s="38"/>
      <c r="L281" s="39"/>
      <c r="M281" s="194"/>
      <c r="N281" s="195"/>
      <c r="O281" s="77"/>
      <c r="P281" s="77"/>
      <c r="Q281" s="77"/>
      <c r="R281" s="77"/>
      <c r="S281" s="77"/>
      <c r="T281" s="7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T281" s="19" t="s">
        <v>237</v>
      </c>
      <c r="AU281" s="19" t="s">
        <v>89</v>
      </c>
    </row>
    <row r="282" s="13" customFormat="1">
      <c r="A282" s="13"/>
      <c r="B282" s="205"/>
      <c r="C282" s="13"/>
      <c r="D282" s="191" t="s">
        <v>519</v>
      </c>
      <c r="E282" s="206" t="s">
        <v>1</v>
      </c>
      <c r="F282" s="207" t="s">
        <v>1678</v>
      </c>
      <c r="G282" s="13"/>
      <c r="H282" s="208">
        <v>13.464</v>
      </c>
      <c r="I282" s="209"/>
      <c r="J282" s="13"/>
      <c r="K282" s="13"/>
      <c r="L282" s="205"/>
      <c r="M282" s="210"/>
      <c r="N282" s="211"/>
      <c r="O282" s="211"/>
      <c r="P282" s="211"/>
      <c r="Q282" s="211"/>
      <c r="R282" s="211"/>
      <c r="S282" s="211"/>
      <c r="T282" s="21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06" t="s">
        <v>519</v>
      </c>
      <c r="AU282" s="206" t="s">
        <v>89</v>
      </c>
      <c r="AV282" s="13" t="s">
        <v>89</v>
      </c>
      <c r="AW282" s="13" t="s">
        <v>35</v>
      </c>
      <c r="AX282" s="13" t="s">
        <v>87</v>
      </c>
      <c r="AY282" s="206" t="s">
        <v>230</v>
      </c>
    </row>
    <row r="283" s="2" customFormat="1" ht="16.5" customHeight="1">
      <c r="A283" s="38"/>
      <c r="B283" s="177"/>
      <c r="C283" s="178" t="s">
        <v>352</v>
      </c>
      <c r="D283" s="178" t="s">
        <v>231</v>
      </c>
      <c r="E283" s="179" t="s">
        <v>789</v>
      </c>
      <c r="F283" s="180" t="s">
        <v>790</v>
      </c>
      <c r="G283" s="181" t="s">
        <v>578</v>
      </c>
      <c r="H283" s="182">
        <v>3.7400000000000002</v>
      </c>
      <c r="I283" s="183"/>
      <c r="J283" s="184">
        <f>ROUND(I283*H283,2)</f>
        <v>0</v>
      </c>
      <c r="K283" s="180" t="s">
        <v>515</v>
      </c>
      <c r="L283" s="39"/>
      <c r="M283" s="185" t="s">
        <v>1</v>
      </c>
      <c r="N283" s="186" t="s">
        <v>44</v>
      </c>
      <c r="O283" s="77"/>
      <c r="P283" s="187">
        <f>O283*H283</f>
        <v>0</v>
      </c>
      <c r="Q283" s="187">
        <v>0</v>
      </c>
      <c r="R283" s="187">
        <f>Q283*H283</f>
        <v>0</v>
      </c>
      <c r="S283" s="187">
        <v>0</v>
      </c>
      <c r="T283" s="188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189" t="s">
        <v>235</v>
      </c>
      <c r="AT283" s="189" t="s">
        <v>231</v>
      </c>
      <c r="AU283" s="189" t="s">
        <v>89</v>
      </c>
      <c r="AY283" s="19" t="s">
        <v>230</v>
      </c>
      <c r="BE283" s="190">
        <f>IF(N283="základní",J283,0)</f>
        <v>0</v>
      </c>
      <c r="BF283" s="190">
        <f>IF(N283="snížená",J283,0)</f>
        <v>0</v>
      </c>
      <c r="BG283" s="190">
        <f>IF(N283="zákl. přenesená",J283,0)</f>
        <v>0</v>
      </c>
      <c r="BH283" s="190">
        <f>IF(N283="sníž. přenesená",J283,0)</f>
        <v>0</v>
      </c>
      <c r="BI283" s="190">
        <f>IF(N283="nulová",J283,0)</f>
        <v>0</v>
      </c>
      <c r="BJ283" s="19" t="s">
        <v>87</v>
      </c>
      <c r="BK283" s="190">
        <f>ROUND(I283*H283,2)</f>
        <v>0</v>
      </c>
      <c r="BL283" s="19" t="s">
        <v>235</v>
      </c>
      <c r="BM283" s="189" t="s">
        <v>1679</v>
      </c>
    </row>
    <row r="284" s="2" customFormat="1">
      <c r="A284" s="38"/>
      <c r="B284" s="39"/>
      <c r="C284" s="38"/>
      <c r="D284" s="191" t="s">
        <v>237</v>
      </c>
      <c r="E284" s="38"/>
      <c r="F284" s="192" t="s">
        <v>792</v>
      </c>
      <c r="G284" s="38"/>
      <c r="H284" s="38"/>
      <c r="I284" s="193"/>
      <c r="J284" s="38"/>
      <c r="K284" s="38"/>
      <c r="L284" s="39"/>
      <c r="M284" s="194"/>
      <c r="N284" s="195"/>
      <c r="O284" s="77"/>
      <c r="P284" s="77"/>
      <c r="Q284" s="77"/>
      <c r="R284" s="77"/>
      <c r="S284" s="77"/>
      <c r="T284" s="7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T284" s="19" t="s">
        <v>237</v>
      </c>
      <c r="AU284" s="19" t="s">
        <v>89</v>
      </c>
    </row>
    <row r="285" s="2" customFormat="1">
      <c r="A285" s="38"/>
      <c r="B285" s="39"/>
      <c r="C285" s="38"/>
      <c r="D285" s="199" t="s">
        <v>397</v>
      </c>
      <c r="E285" s="38"/>
      <c r="F285" s="200" t="s">
        <v>793</v>
      </c>
      <c r="G285" s="38"/>
      <c r="H285" s="38"/>
      <c r="I285" s="193"/>
      <c r="J285" s="38"/>
      <c r="K285" s="38"/>
      <c r="L285" s="39"/>
      <c r="M285" s="194"/>
      <c r="N285" s="195"/>
      <c r="O285" s="77"/>
      <c r="P285" s="77"/>
      <c r="Q285" s="77"/>
      <c r="R285" s="77"/>
      <c r="S285" s="77"/>
      <c r="T285" s="7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19" t="s">
        <v>397</v>
      </c>
      <c r="AU285" s="19" t="s">
        <v>89</v>
      </c>
    </row>
    <row r="286" s="2" customFormat="1">
      <c r="A286" s="38"/>
      <c r="B286" s="39"/>
      <c r="C286" s="38"/>
      <c r="D286" s="191" t="s">
        <v>279</v>
      </c>
      <c r="E286" s="38"/>
      <c r="F286" s="196" t="s">
        <v>794</v>
      </c>
      <c r="G286" s="38"/>
      <c r="H286" s="38"/>
      <c r="I286" s="193"/>
      <c r="J286" s="38"/>
      <c r="K286" s="38"/>
      <c r="L286" s="39"/>
      <c r="M286" s="194"/>
      <c r="N286" s="195"/>
      <c r="O286" s="77"/>
      <c r="P286" s="77"/>
      <c r="Q286" s="77"/>
      <c r="R286" s="77"/>
      <c r="S286" s="77"/>
      <c r="T286" s="7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T286" s="19" t="s">
        <v>279</v>
      </c>
      <c r="AU286" s="19" t="s">
        <v>89</v>
      </c>
    </row>
    <row r="287" s="13" customFormat="1">
      <c r="A287" s="13"/>
      <c r="B287" s="205"/>
      <c r="C287" s="13"/>
      <c r="D287" s="191" t="s">
        <v>519</v>
      </c>
      <c r="E287" s="206" t="s">
        <v>1</v>
      </c>
      <c r="F287" s="207" t="s">
        <v>1680</v>
      </c>
      <c r="G287" s="13"/>
      <c r="H287" s="208">
        <v>3.7400000000000002</v>
      </c>
      <c r="I287" s="209"/>
      <c r="J287" s="13"/>
      <c r="K287" s="13"/>
      <c r="L287" s="205"/>
      <c r="M287" s="210"/>
      <c r="N287" s="211"/>
      <c r="O287" s="211"/>
      <c r="P287" s="211"/>
      <c r="Q287" s="211"/>
      <c r="R287" s="211"/>
      <c r="S287" s="211"/>
      <c r="T287" s="21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06" t="s">
        <v>519</v>
      </c>
      <c r="AU287" s="206" t="s">
        <v>89</v>
      </c>
      <c r="AV287" s="13" t="s">
        <v>89</v>
      </c>
      <c r="AW287" s="13" t="s">
        <v>35</v>
      </c>
      <c r="AX287" s="13" t="s">
        <v>79</v>
      </c>
      <c r="AY287" s="206" t="s">
        <v>230</v>
      </c>
    </row>
    <row r="288" s="14" customFormat="1">
      <c r="A288" s="14"/>
      <c r="B288" s="213"/>
      <c r="C288" s="14"/>
      <c r="D288" s="191" t="s">
        <v>519</v>
      </c>
      <c r="E288" s="214" t="s">
        <v>1</v>
      </c>
      <c r="F288" s="215" t="s">
        <v>534</v>
      </c>
      <c r="G288" s="14"/>
      <c r="H288" s="216">
        <v>3.7400000000000002</v>
      </c>
      <c r="I288" s="217"/>
      <c r="J288" s="14"/>
      <c r="K288" s="14"/>
      <c r="L288" s="213"/>
      <c r="M288" s="218"/>
      <c r="N288" s="219"/>
      <c r="O288" s="219"/>
      <c r="P288" s="219"/>
      <c r="Q288" s="219"/>
      <c r="R288" s="219"/>
      <c r="S288" s="219"/>
      <c r="T288" s="220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14" t="s">
        <v>519</v>
      </c>
      <c r="AU288" s="214" t="s">
        <v>89</v>
      </c>
      <c r="AV288" s="14" t="s">
        <v>235</v>
      </c>
      <c r="AW288" s="14" t="s">
        <v>35</v>
      </c>
      <c r="AX288" s="14" t="s">
        <v>87</v>
      </c>
      <c r="AY288" s="214" t="s">
        <v>230</v>
      </c>
    </row>
    <row r="289" s="2" customFormat="1" ht="16.5" customHeight="1">
      <c r="A289" s="38"/>
      <c r="B289" s="177"/>
      <c r="C289" s="178" t="s">
        <v>356</v>
      </c>
      <c r="D289" s="178" t="s">
        <v>231</v>
      </c>
      <c r="E289" s="179" t="s">
        <v>796</v>
      </c>
      <c r="F289" s="180" t="s">
        <v>797</v>
      </c>
      <c r="G289" s="181" t="s">
        <v>514</v>
      </c>
      <c r="H289" s="182">
        <v>457.89999999999998</v>
      </c>
      <c r="I289" s="183"/>
      <c r="J289" s="184">
        <f>ROUND(I289*H289,2)</f>
        <v>0</v>
      </c>
      <c r="K289" s="180" t="s">
        <v>515</v>
      </c>
      <c r="L289" s="39"/>
      <c r="M289" s="185" t="s">
        <v>1</v>
      </c>
      <c r="N289" s="186" t="s">
        <v>44</v>
      </c>
      <c r="O289" s="77"/>
      <c r="P289" s="187">
        <f>O289*H289</f>
        <v>0</v>
      </c>
      <c r="Q289" s="187">
        <v>0</v>
      </c>
      <c r="R289" s="187">
        <f>Q289*H289</f>
        <v>0</v>
      </c>
      <c r="S289" s="187">
        <v>0</v>
      </c>
      <c r="T289" s="188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189" t="s">
        <v>235</v>
      </c>
      <c r="AT289" s="189" t="s">
        <v>231</v>
      </c>
      <c r="AU289" s="189" t="s">
        <v>89</v>
      </c>
      <c r="AY289" s="19" t="s">
        <v>230</v>
      </c>
      <c r="BE289" s="190">
        <f>IF(N289="základní",J289,0)</f>
        <v>0</v>
      </c>
      <c r="BF289" s="190">
        <f>IF(N289="snížená",J289,0)</f>
        <v>0</v>
      </c>
      <c r="BG289" s="190">
        <f>IF(N289="zákl. přenesená",J289,0)</f>
        <v>0</v>
      </c>
      <c r="BH289" s="190">
        <f>IF(N289="sníž. přenesená",J289,0)</f>
        <v>0</v>
      </c>
      <c r="BI289" s="190">
        <f>IF(N289="nulová",J289,0)</f>
        <v>0</v>
      </c>
      <c r="BJ289" s="19" t="s">
        <v>87</v>
      </c>
      <c r="BK289" s="190">
        <f>ROUND(I289*H289,2)</f>
        <v>0</v>
      </c>
      <c r="BL289" s="19" t="s">
        <v>235</v>
      </c>
      <c r="BM289" s="189" t="s">
        <v>1681</v>
      </c>
    </row>
    <row r="290" s="2" customFormat="1">
      <c r="A290" s="38"/>
      <c r="B290" s="39"/>
      <c r="C290" s="38"/>
      <c r="D290" s="191" t="s">
        <v>237</v>
      </c>
      <c r="E290" s="38"/>
      <c r="F290" s="192" t="s">
        <v>799</v>
      </c>
      <c r="G290" s="38"/>
      <c r="H290" s="38"/>
      <c r="I290" s="193"/>
      <c r="J290" s="38"/>
      <c r="K290" s="38"/>
      <c r="L290" s="39"/>
      <c r="M290" s="194"/>
      <c r="N290" s="195"/>
      <c r="O290" s="77"/>
      <c r="P290" s="77"/>
      <c r="Q290" s="77"/>
      <c r="R290" s="77"/>
      <c r="S290" s="77"/>
      <c r="T290" s="7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T290" s="19" t="s">
        <v>237</v>
      </c>
      <c r="AU290" s="19" t="s">
        <v>89</v>
      </c>
    </row>
    <row r="291" s="2" customFormat="1">
      <c r="A291" s="38"/>
      <c r="B291" s="39"/>
      <c r="C291" s="38"/>
      <c r="D291" s="199" t="s">
        <v>397</v>
      </c>
      <c r="E291" s="38"/>
      <c r="F291" s="200" t="s">
        <v>800</v>
      </c>
      <c r="G291" s="38"/>
      <c r="H291" s="38"/>
      <c r="I291" s="193"/>
      <c r="J291" s="38"/>
      <c r="K291" s="38"/>
      <c r="L291" s="39"/>
      <c r="M291" s="194"/>
      <c r="N291" s="195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397</v>
      </c>
      <c r="AU291" s="19" t="s">
        <v>89</v>
      </c>
    </row>
    <row r="292" s="13" customFormat="1">
      <c r="A292" s="13"/>
      <c r="B292" s="205"/>
      <c r="C292" s="13"/>
      <c r="D292" s="191" t="s">
        <v>519</v>
      </c>
      <c r="E292" s="206" t="s">
        <v>1</v>
      </c>
      <c r="F292" s="207" t="s">
        <v>1682</v>
      </c>
      <c r="G292" s="13"/>
      <c r="H292" s="208">
        <v>457.89999999999998</v>
      </c>
      <c r="I292" s="209"/>
      <c r="J292" s="13"/>
      <c r="K292" s="13"/>
      <c r="L292" s="205"/>
      <c r="M292" s="210"/>
      <c r="N292" s="211"/>
      <c r="O292" s="211"/>
      <c r="P292" s="211"/>
      <c r="Q292" s="211"/>
      <c r="R292" s="211"/>
      <c r="S292" s="211"/>
      <c r="T292" s="21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06" t="s">
        <v>519</v>
      </c>
      <c r="AU292" s="206" t="s">
        <v>89</v>
      </c>
      <c r="AV292" s="13" t="s">
        <v>89</v>
      </c>
      <c r="AW292" s="13" t="s">
        <v>35</v>
      </c>
      <c r="AX292" s="13" t="s">
        <v>87</v>
      </c>
      <c r="AY292" s="206" t="s">
        <v>230</v>
      </c>
    </row>
    <row r="293" s="2" customFormat="1" ht="21.75" customHeight="1">
      <c r="A293" s="38"/>
      <c r="B293" s="177"/>
      <c r="C293" s="178" t="s">
        <v>360</v>
      </c>
      <c r="D293" s="178" t="s">
        <v>231</v>
      </c>
      <c r="E293" s="179" t="s">
        <v>802</v>
      </c>
      <c r="F293" s="180" t="s">
        <v>803</v>
      </c>
      <c r="G293" s="181" t="s">
        <v>514</v>
      </c>
      <c r="H293" s="182">
        <v>156.09999999999999</v>
      </c>
      <c r="I293" s="183"/>
      <c r="J293" s="184">
        <f>ROUND(I293*H293,2)</f>
        <v>0</v>
      </c>
      <c r="K293" s="180" t="s">
        <v>515</v>
      </c>
      <c r="L293" s="39"/>
      <c r="M293" s="185" t="s">
        <v>1</v>
      </c>
      <c r="N293" s="186" t="s">
        <v>44</v>
      </c>
      <c r="O293" s="77"/>
      <c r="P293" s="187">
        <f>O293*H293</f>
        <v>0</v>
      </c>
      <c r="Q293" s="187">
        <v>0</v>
      </c>
      <c r="R293" s="187">
        <f>Q293*H293</f>
        <v>0</v>
      </c>
      <c r="S293" s="187">
        <v>0</v>
      </c>
      <c r="T293" s="188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89" t="s">
        <v>235</v>
      </c>
      <c r="AT293" s="189" t="s">
        <v>231</v>
      </c>
      <c r="AU293" s="189" t="s">
        <v>89</v>
      </c>
      <c r="AY293" s="19" t="s">
        <v>230</v>
      </c>
      <c r="BE293" s="190">
        <f>IF(N293="základní",J293,0)</f>
        <v>0</v>
      </c>
      <c r="BF293" s="190">
        <f>IF(N293="snížená",J293,0)</f>
        <v>0</v>
      </c>
      <c r="BG293" s="190">
        <f>IF(N293="zákl. přenesená",J293,0)</f>
        <v>0</v>
      </c>
      <c r="BH293" s="190">
        <f>IF(N293="sníž. přenesená",J293,0)</f>
        <v>0</v>
      </c>
      <c r="BI293" s="190">
        <f>IF(N293="nulová",J293,0)</f>
        <v>0</v>
      </c>
      <c r="BJ293" s="19" t="s">
        <v>87</v>
      </c>
      <c r="BK293" s="190">
        <f>ROUND(I293*H293,2)</f>
        <v>0</v>
      </c>
      <c r="BL293" s="19" t="s">
        <v>235</v>
      </c>
      <c r="BM293" s="189" t="s">
        <v>1683</v>
      </c>
    </row>
    <row r="294" s="2" customFormat="1">
      <c r="A294" s="38"/>
      <c r="B294" s="39"/>
      <c r="C294" s="38"/>
      <c r="D294" s="191" t="s">
        <v>237</v>
      </c>
      <c r="E294" s="38"/>
      <c r="F294" s="192" t="s">
        <v>805</v>
      </c>
      <c r="G294" s="38"/>
      <c r="H294" s="38"/>
      <c r="I294" s="193"/>
      <c r="J294" s="38"/>
      <c r="K294" s="38"/>
      <c r="L294" s="39"/>
      <c r="M294" s="194"/>
      <c r="N294" s="195"/>
      <c r="O294" s="77"/>
      <c r="P294" s="77"/>
      <c r="Q294" s="77"/>
      <c r="R294" s="77"/>
      <c r="S294" s="77"/>
      <c r="T294" s="7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19" t="s">
        <v>237</v>
      </c>
      <c r="AU294" s="19" t="s">
        <v>89</v>
      </c>
    </row>
    <row r="295" s="2" customFormat="1">
      <c r="A295" s="38"/>
      <c r="B295" s="39"/>
      <c r="C295" s="38"/>
      <c r="D295" s="199" t="s">
        <v>397</v>
      </c>
      <c r="E295" s="38"/>
      <c r="F295" s="200" t="s">
        <v>806</v>
      </c>
      <c r="G295" s="38"/>
      <c r="H295" s="38"/>
      <c r="I295" s="193"/>
      <c r="J295" s="38"/>
      <c r="K295" s="38"/>
      <c r="L295" s="39"/>
      <c r="M295" s="194"/>
      <c r="N295" s="195"/>
      <c r="O295" s="77"/>
      <c r="P295" s="77"/>
      <c r="Q295" s="77"/>
      <c r="R295" s="77"/>
      <c r="S295" s="77"/>
      <c r="T295" s="7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T295" s="19" t="s">
        <v>397</v>
      </c>
      <c r="AU295" s="19" t="s">
        <v>89</v>
      </c>
    </row>
    <row r="296" s="2" customFormat="1">
      <c r="A296" s="38"/>
      <c r="B296" s="39"/>
      <c r="C296" s="38"/>
      <c r="D296" s="191" t="s">
        <v>279</v>
      </c>
      <c r="E296" s="38"/>
      <c r="F296" s="196" t="s">
        <v>807</v>
      </c>
      <c r="G296" s="38"/>
      <c r="H296" s="38"/>
      <c r="I296" s="193"/>
      <c r="J296" s="38"/>
      <c r="K296" s="38"/>
      <c r="L296" s="39"/>
      <c r="M296" s="194"/>
      <c r="N296" s="195"/>
      <c r="O296" s="77"/>
      <c r="P296" s="77"/>
      <c r="Q296" s="77"/>
      <c r="R296" s="77"/>
      <c r="S296" s="77"/>
      <c r="T296" s="7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T296" s="19" t="s">
        <v>279</v>
      </c>
      <c r="AU296" s="19" t="s">
        <v>89</v>
      </c>
    </row>
    <row r="297" s="13" customFormat="1">
      <c r="A297" s="13"/>
      <c r="B297" s="205"/>
      <c r="C297" s="13"/>
      <c r="D297" s="191" t="s">
        <v>519</v>
      </c>
      <c r="E297" s="206" t="s">
        <v>1</v>
      </c>
      <c r="F297" s="207" t="s">
        <v>1684</v>
      </c>
      <c r="G297" s="13"/>
      <c r="H297" s="208">
        <v>156.09999999999999</v>
      </c>
      <c r="I297" s="209"/>
      <c r="J297" s="13"/>
      <c r="K297" s="13"/>
      <c r="L297" s="205"/>
      <c r="M297" s="210"/>
      <c r="N297" s="211"/>
      <c r="O297" s="211"/>
      <c r="P297" s="211"/>
      <c r="Q297" s="211"/>
      <c r="R297" s="211"/>
      <c r="S297" s="211"/>
      <c r="T297" s="21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06" t="s">
        <v>519</v>
      </c>
      <c r="AU297" s="206" t="s">
        <v>89</v>
      </c>
      <c r="AV297" s="13" t="s">
        <v>89</v>
      </c>
      <c r="AW297" s="13" t="s">
        <v>35</v>
      </c>
      <c r="AX297" s="13" t="s">
        <v>79</v>
      </c>
      <c r="AY297" s="206" t="s">
        <v>230</v>
      </c>
    </row>
    <row r="298" s="14" customFormat="1">
      <c r="A298" s="14"/>
      <c r="B298" s="213"/>
      <c r="C298" s="14"/>
      <c r="D298" s="191" t="s">
        <v>519</v>
      </c>
      <c r="E298" s="214" t="s">
        <v>1</v>
      </c>
      <c r="F298" s="215" t="s">
        <v>534</v>
      </c>
      <c r="G298" s="14"/>
      <c r="H298" s="216">
        <v>156.09999999999999</v>
      </c>
      <c r="I298" s="217"/>
      <c r="J298" s="14"/>
      <c r="K298" s="14"/>
      <c r="L298" s="213"/>
      <c r="M298" s="218"/>
      <c r="N298" s="219"/>
      <c r="O298" s="219"/>
      <c r="P298" s="219"/>
      <c r="Q298" s="219"/>
      <c r="R298" s="219"/>
      <c r="S298" s="219"/>
      <c r="T298" s="22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14" t="s">
        <v>519</v>
      </c>
      <c r="AU298" s="214" t="s">
        <v>89</v>
      </c>
      <c r="AV298" s="14" t="s">
        <v>235</v>
      </c>
      <c r="AW298" s="14" t="s">
        <v>35</v>
      </c>
      <c r="AX298" s="14" t="s">
        <v>87</v>
      </c>
      <c r="AY298" s="214" t="s">
        <v>230</v>
      </c>
    </row>
    <row r="299" s="2" customFormat="1" ht="21.75" customHeight="1">
      <c r="A299" s="38"/>
      <c r="B299" s="177"/>
      <c r="C299" s="178" t="s">
        <v>367</v>
      </c>
      <c r="D299" s="178" t="s">
        <v>231</v>
      </c>
      <c r="E299" s="179" t="s">
        <v>813</v>
      </c>
      <c r="F299" s="180" t="s">
        <v>814</v>
      </c>
      <c r="G299" s="181" t="s">
        <v>514</v>
      </c>
      <c r="H299" s="182">
        <v>1722.9000000000001</v>
      </c>
      <c r="I299" s="183"/>
      <c r="J299" s="184">
        <f>ROUND(I299*H299,2)</f>
        <v>0</v>
      </c>
      <c r="K299" s="180" t="s">
        <v>515</v>
      </c>
      <c r="L299" s="39"/>
      <c r="M299" s="185" t="s">
        <v>1</v>
      </c>
      <c r="N299" s="186" t="s">
        <v>44</v>
      </c>
      <c r="O299" s="77"/>
      <c r="P299" s="187">
        <f>O299*H299</f>
        <v>0</v>
      </c>
      <c r="Q299" s="187">
        <v>0</v>
      </c>
      <c r="R299" s="187">
        <f>Q299*H299</f>
        <v>0</v>
      </c>
      <c r="S299" s="187">
        <v>0</v>
      </c>
      <c r="T299" s="188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189" t="s">
        <v>235</v>
      </c>
      <c r="AT299" s="189" t="s">
        <v>231</v>
      </c>
      <c r="AU299" s="189" t="s">
        <v>89</v>
      </c>
      <c r="AY299" s="19" t="s">
        <v>230</v>
      </c>
      <c r="BE299" s="190">
        <f>IF(N299="základní",J299,0)</f>
        <v>0</v>
      </c>
      <c r="BF299" s="190">
        <f>IF(N299="snížená",J299,0)</f>
        <v>0</v>
      </c>
      <c r="BG299" s="190">
        <f>IF(N299="zákl. přenesená",J299,0)</f>
        <v>0</v>
      </c>
      <c r="BH299" s="190">
        <f>IF(N299="sníž. přenesená",J299,0)</f>
        <v>0</v>
      </c>
      <c r="BI299" s="190">
        <f>IF(N299="nulová",J299,0)</f>
        <v>0</v>
      </c>
      <c r="BJ299" s="19" t="s">
        <v>87</v>
      </c>
      <c r="BK299" s="190">
        <f>ROUND(I299*H299,2)</f>
        <v>0</v>
      </c>
      <c r="BL299" s="19" t="s">
        <v>235</v>
      </c>
      <c r="BM299" s="189" t="s">
        <v>1685</v>
      </c>
    </row>
    <row r="300" s="2" customFormat="1">
      <c r="A300" s="38"/>
      <c r="B300" s="39"/>
      <c r="C300" s="38"/>
      <c r="D300" s="191" t="s">
        <v>237</v>
      </c>
      <c r="E300" s="38"/>
      <c r="F300" s="192" t="s">
        <v>816</v>
      </c>
      <c r="G300" s="38"/>
      <c r="H300" s="38"/>
      <c r="I300" s="193"/>
      <c r="J300" s="38"/>
      <c r="K300" s="38"/>
      <c r="L300" s="39"/>
      <c r="M300" s="194"/>
      <c r="N300" s="195"/>
      <c r="O300" s="77"/>
      <c r="P300" s="77"/>
      <c r="Q300" s="77"/>
      <c r="R300" s="77"/>
      <c r="S300" s="77"/>
      <c r="T300" s="7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T300" s="19" t="s">
        <v>237</v>
      </c>
      <c r="AU300" s="19" t="s">
        <v>89</v>
      </c>
    </row>
    <row r="301" s="2" customFormat="1">
      <c r="A301" s="38"/>
      <c r="B301" s="39"/>
      <c r="C301" s="38"/>
      <c r="D301" s="199" t="s">
        <v>397</v>
      </c>
      <c r="E301" s="38"/>
      <c r="F301" s="200" t="s">
        <v>817</v>
      </c>
      <c r="G301" s="38"/>
      <c r="H301" s="38"/>
      <c r="I301" s="193"/>
      <c r="J301" s="38"/>
      <c r="K301" s="38"/>
      <c r="L301" s="39"/>
      <c r="M301" s="194"/>
      <c r="N301" s="195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397</v>
      </c>
      <c r="AU301" s="19" t="s">
        <v>89</v>
      </c>
    </row>
    <row r="302" s="13" customFormat="1">
      <c r="A302" s="13"/>
      <c r="B302" s="205"/>
      <c r="C302" s="13"/>
      <c r="D302" s="191" t="s">
        <v>519</v>
      </c>
      <c r="E302" s="206" t="s">
        <v>1</v>
      </c>
      <c r="F302" s="207" t="s">
        <v>1686</v>
      </c>
      <c r="G302" s="13"/>
      <c r="H302" s="208">
        <v>1722.9000000000001</v>
      </c>
      <c r="I302" s="209"/>
      <c r="J302" s="13"/>
      <c r="K302" s="13"/>
      <c r="L302" s="205"/>
      <c r="M302" s="210"/>
      <c r="N302" s="211"/>
      <c r="O302" s="211"/>
      <c r="P302" s="211"/>
      <c r="Q302" s="211"/>
      <c r="R302" s="211"/>
      <c r="S302" s="211"/>
      <c r="T302" s="21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06" t="s">
        <v>519</v>
      </c>
      <c r="AU302" s="206" t="s">
        <v>89</v>
      </c>
      <c r="AV302" s="13" t="s">
        <v>89</v>
      </c>
      <c r="AW302" s="13" t="s">
        <v>35</v>
      </c>
      <c r="AX302" s="13" t="s">
        <v>87</v>
      </c>
      <c r="AY302" s="206" t="s">
        <v>230</v>
      </c>
    </row>
    <row r="303" s="2" customFormat="1" ht="16.5" customHeight="1">
      <c r="A303" s="38"/>
      <c r="B303" s="177"/>
      <c r="C303" s="178" t="s">
        <v>373</v>
      </c>
      <c r="D303" s="178" t="s">
        <v>231</v>
      </c>
      <c r="E303" s="179" t="s">
        <v>819</v>
      </c>
      <c r="F303" s="180" t="s">
        <v>820</v>
      </c>
      <c r="G303" s="181" t="s">
        <v>514</v>
      </c>
      <c r="H303" s="182">
        <v>156.09999999999999</v>
      </c>
      <c r="I303" s="183"/>
      <c r="J303" s="184">
        <f>ROUND(I303*H303,2)</f>
        <v>0</v>
      </c>
      <c r="K303" s="180" t="s">
        <v>515</v>
      </c>
      <c r="L303" s="39"/>
      <c r="M303" s="185" t="s">
        <v>1</v>
      </c>
      <c r="N303" s="186" t="s">
        <v>44</v>
      </c>
      <c r="O303" s="77"/>
      <c r="P303" s="187">
        <f>O303*H303</f>
        <v>0</v>
      </c>
      <c r="Q303" s="187">
        <v>0</v>
      </c>
      <c r="R303" s="187">
        <f>Q303*H303</f>
        <v>0</v>
      </c>
      <c r="S303" s="187">
        <v>0</v>
      </c>
      <c r="T303" s="188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89" t="s">
        <v>235</v>
      </c>
      <c r="AT303" s="189" t="s">
        <v>231</v>
      </c>
      <c r="AU303" s="189" t="s">
        <v>89</v>
      </c>
      <c r="AY303" s="19" t="s">
        <v>230</v>
      </c>
      <c r="BE303" s="190">
        <f>IF(N303="základní",J303,0)</f>
        <v>0</v>
      </c>
      <c r="BF303" s="190">
        <f>IF(N303="snížená",J303,0)</f>
        <v>0</v>
      </c>
      <c r="BG303" s="190">
        <f>IF(N303="zákl. přenesená",J303,0)</f>
        <v>0</v>
      </c>
      <c r="BH303" s="190">
        <f>IF(N303="sníž. přenesená",J303,0)</f>
        <v>0</v>
      </c>
      <c r="BI303" s="190">
        <f>IF(N303="nulová",J303,0)</f>
        <v>0</v>
      </c>
      <c r="BJ303" s="19" t="s">
        <v>87</v>
      </c>
      <c r="BK303" s="190">
        <f>ROUND(I303*H303,2)</f>
        <v>0</v>
      </c>
      <c r="BL303" s="19" t="s">
        <v>235</v>
      </c>
      <c r="BM303" s="189" t="s">
        <v>1687</v>
      </c>
    </row>
    <row r="304" s="2" customFormat="1">
      <c r="A304" s="38"/>
      <c r="B304" s="39"/>
      <c r="C304" s="38"/>
      <c r="D304" s="191" t="s">
        <v>237</v>
      </c>
      <c r="E304" s="38"/>
      <c r="F304" s="192" t="s">
        <v>822</v>
      </c>
      <c r="G304" s="38"/>
      <c r="H304" s="38"/>
      <c r="I304" s="193"/>
      <c r="J304" s="38"/>
      <c r="K304" s="38"/>
      <c r="L304" s="39"/>
      <c r="M304" s="194"/>
      <c r="N304" s="195"/>
      <c r="O304" s="77"/>
      <c r="P304" s="77"/>
      <c r="Q304" s="77"/>
      <c r="R304" s="77"/>
      <c r="S304" s="77"/>
      <c r="T304" s="7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19" t="s">
        <v>237</v>
      </c>
      <c r="AU304" s="19" t="s">
        <v>89</v>
      </c>
    </row>
    <row r="305" s="2" customFormat="1">
      <c r="A305" s="38"/>
      <c r="B305" s="39"/>
      <c r="C305" s="38"/>
      <c r="D305" s="199" t="s">
        <v>397</v>
      </c>
      <c r="E305" s="38"/>
      <c r="F305" s="200" t="s">
        <v>823</v>
      </c>
      <c r="G305" s="38"/>
      <c r="H305" s="38"/>
      <c r="I305" s="193"/>
      <c r="J305" s="38"/>
      <c r="K305" s="38"/>
      <c r="L305" s="39"/>
      <c r="M305" s="194"/>
      <c r="N305" s="195"/>
      <c r="O305" s="77"/>
      <c r="P305" s="77"/>
      <c r="Q305" s="77"/>
      <c r="R305" s="77"/>
      <c r="S305" s="77"/>
      <c r="T305" s="7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T305" s="19" t="s">
        <v>397</v>
      </c>
      <c r="AU305" s="19" t="s">
        <v>89</v>
      </c>
    </row>
    <row r="306" s="13" customFormat="1">
      <c r="A306" s="13"/>
      <c r="B306" s="205"/>
      <c r="C306" s="13"/>
      <c r="D306" s="191" t="s">
        <v>519</v>
      </c>
      <c r="E306" s="206" t="s">
        <v>1</v>
      </c>
      <c r="F306" s="207" t="s">
        <v>1688</v>
      </c>
      <c r="G306" s="13"/>
      <c r="H306" s="208">
        <v>156.09999999999999</v>
      </c>
      <c r="I306" s="209"/>
      <c r="J306" s="13"/>
      <c r="K306" s="13"/>
      <c r="L306" s="205"/>
      <c r="M306" s="210"/>
      <c r="N306" s="211"/>
      <c r="O306" s="211"/>
      <c r="P306" s="211"/>
      <c r="Q306" s="211"/>
      <c r="R306" s="211"/>
      <c r="S306" s="211"/>
      <c r="T306" s="21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06" t="s">
        <v>519</v>
      </c>
      <c r="AU306" s="206" t="s">
        <v>89</v>
      </c>
      <c r="AV306" s="13" t="s">
        <v>89</v>
      </c>
      <c r="AW306" s="13" t="s">
        <v>35</v>
      </c>
      <c r="AX306" s="13" t="s">
        <v>87</v>
      </c>
      <c r="AY306" s="206" t="s">
        <v>230</v>
      </c>
    </row>
    <row r="307" s="2" customFormat="1" ht="16.5" customHeight="1">
      <c r="A307" s="38"/>
      <c r="B307" s="177"/>
      <c r="C307" s="236" t="s">
        <v>377</v>
      </c>
      <c r="D307" s="236" t="s">
        <v>745</v>
      </c>
      <c r="E307" s="237" t="s">
        <v>825</v>
      </c>
      <c r="F307" s="238" t="s">
        <v>826</v>
      </c>
      <c r="G307" s="239" t="s">
        <v>827</v>
      </c>
      <c r="H307" s="240">
        <v>3.1219999999999999</v>
      </c>
      <c r="I307" s="241"/>
      <c r="J307" s="242">
        <f>ROUND(I307*H307,2)</f>
        <v>0</v>
      </c>
      <c r="K307" s="238" t="s">
        <v>515</v>
      </c>
      <c r="L307" s="243"/>
      <c r="M307" s="244" t="s">
        <v>1</v>
      </c>
      <c r="N307" s="245" t="s">
        <v>44</v>
      </c>
      <c r="O307" s="77"/>
      <c r="P307" s="187">
        <f>O307*H307</f>
        <v>0</v>
      </c>
      <c r="Q307" s="187">
        <v>0.001</v>
      </c>
      <c r="R307" s="187">
        <f>Q307*H307</f>
        <v>0.0031219999999999998</v>
      </c>
      <c r="S307" s="187">
        <v>0</v>
      </c>
      <c r="T307" s="188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89" t="s">
        <v>260</v>
      </c>
      <c r="AT307" s="189" t="s">
        <v>745</v>
      </c>
      <c r="AU307" s="189" t="s">
        <v>89</v>
      </c>
      <c r="AY307" s="19" t="s">
        <v>230</v>
      </c>
      <c r="BE307" s="190">
        <f>IF(N307="základní",J307,0)</f>
        <v>0</v>
      </c>
      <c r="BF307" s="190">
        <f>IF(N307="snížená",J307,0)</f>
        <v>0</v>
      </c>
      <c r="BG307" s="190">
        <f>IF(N307="zákl. přenesená",J307,0)</f>
        <v>0</v>
      </c>
      <c r="BH307" s="190">
        <f>IF(N307="sníž. přenesená",J307,0)</f>
        <v>0</v>
      </c>
      <c r="BI307" s="190">
        <f>IF(N307="nulová",J307,0)</f>
        <v>0</v>
      </c>
      <c r="BJ307" s="19" t="s">
        <v>87</v>
      </c>
      <c r="BK307" s="190">
        <f>ROUND(I307*H307,2)</f>
        <v>0</v>
      </c>
      <c r="BL307" s="19" t="s">
        <v>235</v>
      </c>
      <c r="BM307" s="189" t="s">
        <v>1689</v>
      </c>
    </row>
    <row r="308" s="2" customFormat="1">
      <c r="A308" s="38"/>
      <c r="B308" s="39"/>
      <c r="C308" s="38"/>
      <c r="D308" s="191" t="s">
        <v>237</v>
      </c>
      <c r="E308" s="38"/>
      <c r="F308" s="192" t="s">
        <v>826</v>
      </c>
      <c r="G308" s="38"/>
      <c r="H308" s="38"/>
      <c r="I308" s="193"/>
      <c r="J308" s="38"/>
      <c r="K308" s="38"/>
      <c r="L308" s="39"/>
      <c r="M308" s="194"/>
      <c r="N308" s="195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237</v>
      </c>
      <c r="AU308" s="19" t="s">
        <v>89</v>
      </c>
    </row>
    <row r="309" s="13" customFormat="1">
      <c r="A309" s="13"/>
      <c r="B309" s="205"/>
      <c r="C309" s="13"/>
      <c r="D309" s="191" t="s">
        <v>519</v>
      </c>
      <c r="E309" s="13"/>
      <c r="F309" s="207" t="s">
        <v>1690</v>
      </c>
      <c r="G309" s="13"/>
      <c r="H309" s="208">
        <v>3.1219999999999999</v>
      </c>
      <c r="I309" s="209"/>
      <c r="J309" s="13"/>
      <c r="K309" s="13"/>
      <c r="L309" s="205"/>
      <c r="M309" s="210"/>
      <c r="N309" s="211"/>
      <c r="O309" s="211"/>
      <c r="P309" s="211"/>
      <c r="Q309" s="211"/>
      <c r="R309" s="211"/>
      <c r="S309" s="211"/>
      <c r="T309" s="21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06" t="s">
        <v>519</v>
      </c>
      <c r="AU309" s="206" t="s">
        <v>89</v>
      </c>
      <c r="AV309" s="13" t="s">
        <v>89</v>
      </c>
      <c r="AW309" s="13" t="s">
        <v>3</v>
      </c>
      <c r="AX309" s="13" t="s">
        <v>87</v>
      </c>
      <c r="AY309" s="206" t="s">
        <v>230</v>
      </c>
    </row>
    <row r="310" s="12" customFormat="1" ht="22.8" customHeight="1">
      <c r="A310" s="12"/>
      <c r="B310" s="166"/>
      <c r="C310" s="12"/>
      <c r="D310" s="167" t="s">
        <v>78</v>
      </c>
      <c r="E310" s="197" t="s">
        <v>89</v>
      </c>
      <c r="F310" s="197" t="s">
        <v>830</v>
      </c>
      <c r="G310" s="12"/>
      <c r="H310" s="12"/>
      <c r="I310" s="169"/>
      <c r="J310" s="198">
        <f>BK310</f>
        <v>0</v>
      </c>
      <c r="K310" s="12"/>
      <c r="L310" s="166"/>
      <c r="M310" s="171"/>
      <c r="N310" s="172"/>
      <c r="O310" s="172"/>
      <c r="P310" s="173">
        <f>SUM(P311:P317)</f>
        <v>0</v>
      </c>
      <c r="Q310" s="172"/>
      <c r="R310" s="173">
        <f>SUM(R311:R317)</f>
        <v>0.1020257</v>
      </c>
      <c r="S310" s="172"/>
      <c r="T310" s="174">
        <f>SUM(T311:T317)</f>
        <v>0</v>
      </c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R310" s="167" t="s">
        <v>87</v>
      </c>
      <c r="AT310" s="175" t="s">
        <v>78</v>
      </c>
      <c r="AU310" s="175" t="s">
        <v>87</v>
      </c>
      <c r="AY310" s="167" t="s">
        <v>230</v>
      </c>
      <c r="BK310" s="176">
        <f>SUM(BK311:BK317)</f>
        <v>0</v>
      </c>
    </row>
    <row r="311" s="2" customFormat="1" ht="16.5" customHeight="1">
      <c r="A311" s="38"/>
      <c r="B311" s="177"/>
      <c r="C311" s="178" t="s">
        <v>381</v>
      </c>
      <c r="D311" s="178" t="s">
        <v>231</v>
      </c>
      <c r="E311" s="179" t="s">
        <v>831</v>
      </c>
      <c r="F311" s="180" t="s">
        <v>832</v>
      </c>
      <c r="G311" s="181" t="s">
        <v>514</v>
      </c>
      <c r="H311" s="182">
        <v>224.06</v>
      </c>
      <c r="I311" s="183"/>
      <c r="J311" s="184">
        <f>ROUND(I311*H311,2)</f>
        <v>0</v>
      </c>
      <c r="K311" s="180" t="s">
        <v>515</v>
      </c>
      <c r="L311" s="39"/>
      <c r="M311" s="185" t="s">
        <v>1</v>
      </c>
      <c r="N311" s="186" t="s">
        <v>44</v>
      </c>
      <c r="O311" s="77"/>
      <c r="P311" s="187">
        <f>O311*H311</f>
        <v>0</v>
      </c>
      <c r="Q311" s="187">
        <v>0.00010000000000000001</v>
      </c>
      <c r="R311" s="187">
        <f>Q311*H311</f>
        <v>0.022406000000000002</v>
      </c>
      <c r="S311" s="187">
        <v>0</v>
      </c>
      <c r="T311" s="188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189" t="s">
        <v>235</v>
      </c>
      <c r="AT311" s="189" t="s">
        <v>231</v>
      </c>
      <c r="AU311" s="189" t="s">
        <v>89</v>
      </c>
      <c r="AY311" s="19" t="s">
        <v>230</v>
      </c>
      <c r="BE311" s="190">
        <f>IF(N311="základní",J311,0)</f>
        <v>0</v>
      </c>
      <c r="BF311" s="190">
        <f>IF(N311="snížená",J311,0)</f>
        <v>0</v>
      </c>
      <c r="BG311" s="190">
        <f>IF(N311="zákl. přenesená",J311,0)</f>
        <v>0</v>
      </c>
      <c r="BH311" s="190">
        <f>IF(N311="sníž. přenesená",J311,0)</f>
        <v>0</v>
      </c>
      <c r="BI311" s="190">
        <f>IF(N311="nulová",J311,0)</f>
        <v>0</v>
      </c>
      <c r="BJ311" s="19" t="s">
        <v>87</v>
      </c>
      <c r="BK311" s="190">
        <f>ROUND(I311*H311,2)</f>
        <v>0</v>
      </c>
      <c r="BL311" s="19" t="s">
        <v>235</v>
      </c>
      <c r="BM311" s="189" t="s">
        <v>1691</v>
      </c>
    </row>
    <row r="312" s="2" customFormat="1">
      <c r="A312" s="38"/>
      <c r="B312" s="39"/>
      <c r="C312" s="38"/>
      <c r="D312" s="191" t="s">
        <v>237</v>
      </c>
      <c r="E312" s="38"/>
      <c r="F312" s="192" t="s">
        <v>834</v>
      </c>
      <c r="G312" s="38"/>
      <c r="H312" s="38"/>
      <c r="I312" s="193"/>
      <c r="J312" s="38"/>
      <c r="K312" s="38"/>
      <c r="L312" s="39"/>
      <c r="M312" s="194"/>
      <c r="N312" s="195"/>
      <c r="O312" s="77"/>
      <c r="P312" s="77"/>
      <c r="Q312" s="77"/>
      <c r="R312" s="77"/>
      <c r="S312" s="77"/>
      <c r="T312" s="7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19" t="s">
        <v>237</v>
      </c>
      <c r="AU312" s="19" t="s">
        <v>89</v>
      </c>
    </row>
    <row r="313" s="2" customFormat="1">
      <c r="A313" s="38"/>
      <c r="B313" s="39"/>
      <c r="C313" s="38"/>
      <c r="D313" s="199" t="s">
        <v>397</v>
      </c>
      <c r="E313" s="38"/>
      <c r="F313" s="200" t="s">
        <v>835</v>
      </c>
      <c r="G313" s="38"/>
      <c r="H313" s="38"/>
      <c r="I313" s="193"/>
      <c r="J313" s="38"/>
      <c r="K313" s="38"/>
      <c r="L313" s="39"/>
      <c r="M313" s="194"/>
      <c r="N313" s="195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397</v>
      </c>
      <c r="AU313" s="19" t="s">
        <v>89</v>
      </c>
    </row>
    <row r="314" s="13" customFormat="1">
      <c r="A314" s="13"/>
      <c r="B314" s="205"/>
      <c r="C314" s="13"/>
      <c r="D314" s="191" t="s">
        <v>519</v>
      </c>
      <c r="E314" s="206" t="s">
        <v>1</v>
      </c>
      <c r="F314" s="207" t="s">
        <v>1692</v>
      </c>
      <c r="G314" s="13"/>
      <c r="H314" s="208">
        <v>224.06</v>
      </c>
      <c r="I314" s="209"/>
      <c r="J314" s="13"/>
      <c r="K314" s="13"/>
      <c r="L314" s="205"/>
      <c r="M314" s="210"/>
      <c r="N314" s="211"/>
      <c r="O314" s="211"/>
      <c r="P314" s="211"/>
      <c r="Q314" s="211"/>
      <c r="R314" s="211"/>
      <c r="S314" s="211"/>
      <c r="T314" s="21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06" t="s">
        <v>519</v>
      </c>
      <c r="AU314" s="206" t="s">
        <v>89</v>
      </c>
      <c r="AV314" s="13" t="s">
        <v>89</v>
      </c>
      <c r="AW314" s="13" t="s">
        <v>35</v>
      </c>
      <c r="AX314" s="13" t="s">
        <v>87</v>
      </c>
      <c r="AY314" s="206" t="s">
        <v>230</v>
      </c>
    </row>
    <row r="315" s="2" customFormat="1" ht="16.5" customHeight="1">
      <c r="A315" s="38"/>
      <c r="B315" s="177"/>
      <c r="C315" s="236" t="s">
        <v>386</v>
      </c>
      <c r="D315" s="236" t="s">
        <v>745</v>
      </c>
      <c r="E315" s="237" t="s">
        <v>841</v>
      </c>
      <c r="F315" s="238" t="s">
        <v>842</v>
      </c>
      <c r="G315" s="239" t="s">
        <v>514</v>
      </c>
      <c r="H315" s="240">
        <v>265.399</v>
      </c>
      <c r="I315" s="241"/>
      <c r="J315" s="242">
        <f>ROUND(I315*H315,2)</f>
        <v>0</v>
      </c>
      <c r="K315" s="238" t="s">
        <v>515</v>
      </c>
      <c r="L315" s="243"/>
      <c r="M315" s="244" t="s">
        <v>1</v>
      </c>
      <c r="N315" s="245" t="s">
        <v>44</v>
      </c>
      <c r="O315" s="77"/>
      <c r="P315" s="187">
        <f>O315*H315</f>
        <v>0</v>
      </c>
      <c r="Q315" s="187">
        <v>0.00029999999999999997</v>
      </c>
      <c r="R315" s="187">
        <f>Q315*H315</f>
        <v>0.079619699999999988</v>
      </c>
      <c r="S315" s="187">
        <v>0</v>
      </c>
      <c r="T315" s="188">
        <f>S315*H315</f>
        <v>0</v>
      </c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R315" s="189" t="s">
        <v>260</v>
      </c>
      <c r="AT315" s="189" t="s">
        <v>745</v>
      </c>
      <c r="AU315" s="189" t="s">
        <v>89</v>
      </c>
      <c r="AY315" s="19" t="s">
        <v>230</v>
      </c>
      <c r="BE315" s="190">
        <f>IF(N315="základní",J315,0)</f>
        <v>0</v>
      </c>
      <c r="BF315" s="190">
        <f>IF(N315="snížená",J315,0)</f>
        <v>0</v>
      </c>
      <c r="BG315" s="190">
        <f>IF(N315="zákl. přenesená",J315,0)</f>
        <v>0</v>
      </c>
      <c r="BH315" s="190">
        <f>IF(N315="sníž. přenesená",J315,0)</f>
        <v>0</v>
      </c>
      <c r="BI315" s="190">
        <f>IF(N315="nulová",J315,0)</f>
        <v>0</v>
      </c>
      <c r="BJ315" s="19" t="s">
        <v>87</v>
      </c>
      <c r="BK315" s="190">
        <f>ROUND(I315*H315,2)</f>
        <v>0</v>
      </c>
      <c r="BL315" s="19" t="s">
        <v>235</v>
      </c>
      <c r="BM315" s="189" t="s">
        <v>1693</v>
      </c>
    </row>
    <row r="316" s="2" customFormat="1">
      <c r="A316" s="38"/>
      <c r="B316" s="39"/>
      <c r="C316" s="38"/>
      <c r="D316" s="191" t="s">
        <v>237</v>
      </c>
      <c r="E316" s="38"/>
      <c r="F316" s="192" t="s">
        <v>842</v>
      </c>
      <c r="G316" s="38"/>
      <c r="H316" s="38"/>
      <c r="I316" s="193"/>
      <c r="J316" s="38"/>
      <c r="K316" s="38"/>
      <c r="L316" s="39"/>
      <c r="M316" s="194"/>
      <c r="N316" s="195"/>
      <c r="O316" s="77"/>
      <c r="P316" s="77"/>
      <c r="Q316" s="77"/>
      <c r="R316" s="77"/>
      <c r="S316" s="77"/>
      <c r="T316" s="7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19" t="s">
        <v>237</v>
      </c>
      <c r="AU316" s="19" t="s">
        <v>89</v>
      </c>
    </row>
    <row r="317" s="13" customFormat="1">
      <c r="A317" s="13"/>
      <c r="B317" s="205"/>
      <c r="C317" s="13"/>
      <c r="D317" s="191" t="s">
        <v>519</v>
      </c>
      <c r="E317" s="13"/>
      <c r="F317" s="207" t="s">
        <v>1694</v>
      </c>
      <c r="G317" s="13"/>
      <c r="H317" s="208">
        <v>265.399</v>
      </c>
      <c r="I317" s="209"/>
      <c r="J317" s="13"/>
      <c r="K317" s="13"/>
      <c r="L317" s="205"/>
      <c r="M317" s="210"/>
      <c r="N317" s="211"/>
      <c r="O317" s="211"/>
      <c r="P317" s="211"/>
      <c r="Q317" s="211"/>
      <c r="R317" s="211"/>
      <c r="S317" s="211"/>
      <c r="T317" s="21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06" t="s">
        <v>519</v>
      </c>
      <c r="AU317" s="206" t="s">
        <v>89</v>
      </c>
      <c r="AV317" s="13" t="s">
        <v>89</v>
      </c>
      <c r="AW317" s="13" t="s">
        <v>3</v>
      </c>
      <c r="AX317" s="13" t="s">
        <v>87</v>
      </c>
      <c r="AY317" s="206" t="s">
        <v>230</v>
      </c>
    </row>
    <row r="318" s="12" customFormat="1" ht="22.8" customHeight="1">
      <c r="A318" s="12"/>
      <c r="B318" s="166"/>
      <c r="C318" s="12"/>
      <c r="D318" s="167" t="s">
        <v>78</v>
      </c>
      <c r="E318" s="197" t="s">
        <v>235</v>
      </c>
      <c r="F318" s="197" t="s">
        <v>845</v>
      </c>
      <c r="G318" s="12"/>
      <c r="H318" s="12"/>
      <c r="I318" s="169"/>
      <c r="J318" s="198">
        <f>BK318</f>
        <v>0</v>
      </c>
      <c r="K318" s="12"/>
      <c r="L318" s="166"/>
      <c r="M318" s="171"/>
      <c r="N318" s="172"/>
      <c r="O318" s="172"/>
      <c r="P318" s="173">
        <f>SUM(P319:P328)</f>
        <v>0</v>
      </c>
      <c r="Q318" s="172"/>
      <c r="R318" s="173">
        <f>SUM(R319:R328)</f>
        <v>0.22883999999999999</v>
      </c>
      <c r="S318" s="172"/>
      <c r="T318" s="174">
        <f>SUM(T319:T328)</f>
        <v>0</v>
      </c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R318" s="167" t="s">
        <v>87</v>
      </c>
      <c r="AT318" s="175" t="s">
        <v>78</v>
      </c>
      <c r="AU318" s="175" t="s">
        <v>87</v>
      </c>
      <c r="AY318" s="167" t="s">
        <v>230</v>
      </c>
      <c r="BK318" s="176">
        <f>SUM(BK319:BK328)</f>
        <v>0</v>
      </c>
    </row>
    <row r="319" s="2" customFormat="1" ht="16.5" customHeight="1">
      <c r="A319" s="38"/>
      <c r="B319" s="177"/>
      <c r="C319" s="178" t="s">
        <v>391</v>
      </c>
      <c r="D319" s="178" t="s">
        <v>231</v>
      </c>
      <c r="E319" s="179" t="s">
        <v>846</v>
      </c>
      <c r="F319" s="180" t="s">
        <v>847</v>
      </c>
      <c r="G319" s="181" t="s">
        <v>578</v>
      </c>
      <c r="H319" s="182">
        <v>0.748</v>
      </c>
      <c r="I319" s="183"/>
      <c r="J319" s="184">
        <f>ROUND(I319*H319,2)</f>
        <v>0</v>
      </c>
      <c r="K319" s="180" t="s">
        <v>515</v>
      </c>
      <c r="L319" s="39"/>
      <c r="M319" s="185" t="s">
        <v>1</v>
      </c>
      <c r="N319" s="186" t="s">
        <v>44</v>
      </c>
      <c r="O319" s="77"/>
      <c r="P319" s="187">
        <f>O319*H319</f>
        <v>0</v>
      </c>
      <c r="Q319" s="187">
        <v>0</v>
      </c>
      <c r="R319" s="187">
        <f>Q319*H319</f>
        <v>0</v>
      </c>
      <c r="S319" s="187">
        <v>0</v>
      </c>
      <c r="T319" s="188">
        <f>S319*H319</f>
        <v>0</v>
      </c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R319" s="189" t="s">
        <v>235</v>
      </c>
      <c r="AT319" s="189" t="s">
        <v>231</v>
      </c>
      <c r="AU319" s="189" t="s">
        <v>89</v>
      </c>
      <c r="AY319" s="19" t="s">
        <v>230</v>
      </c>
      <c r="BE319" s="190">
        <f>IF(N319="základní",J319,0)</f>
        <v>0</v>
      </c>
      <c r="BF319" s="190">
        <f>IF(N319="snížená",J319,0)</f>
        <v>0</v>
      </c>
      <c r="BG319" s="190">
        <f>IF(N319="zákl. přenesená",J319,0)</f>
        <v>0</v>
      </c>
      <c r="BH319" s="190">
        <f>IF(N319="sníž. přenesená",J319,0)</f>
        <v>0</v>
      </c>
      <c r="BI319" s="190">
        <f>IF(N319="nulová",J319,0)</f>
        <v>0</v>
      </c>
      <c r="BJ319" s="19" t="s">
        <v>87</v>
      </c>
      <c r="BK319" s="190">
        <f>ROUND(I319*H319,2)</f>
        <v>0</v>
      </c>
      <c r="BL319" s="19" t="s">
        <v>235</v>
      </c>
      <c r="BM319" s="189" t="s">
        <v>1695</v>
      </c>
    </row>
    <row r="320" s="2" customFormat="1">
      <c r="A320" s="38"/>
      <c r="B320" s="39"/>
      <c r="C320" s="38"/>
      <c r="D320" s="191" t="s">
        <v>237</v>
      </c>
      <c r="E320" s="38"/>
      <c r="F320" s="192" t="s">
        <v>849</v>
      </c>
      <c r="G320" s="38"/>
      <c r="H320" s="38"/>
      <c r="I320" s="193"/>
      <c r="J320" s="38"/>
      <c r="K320" s="38"/>
      <c r="L320" s="39"/>
      <c r="M320" s="194"/>
      <c r="N320" s="195"/>
      <c r="O320" s="77"/>
      <c r="P320" s="77"/>
      <c r="Q320" s="77"/>
      <c r="R320" s="77"/>
      <c r="S320" s="77"/>
      <c r="T320" s="7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T320" s="19" t="s">
        <v>237</v>
      </c>
      <c r="AU320" s="19" t="s">
        <v>89</v>
      </c>
    </row>
    <row r="321" s="2" customFormat="1">
      <c r="A321" s="38"/>
      <c r="B321" s="39"/>
      <c r="C321" s="38"/>
      <c r="D321" s="199" t="s">
        <v>397</v>
      </c>
      <c r="E321" s="38"/>
      <c r="F321" s="200" t="s">
        <v>850</v>
      </c>
      <c r="G321" s="38"/>
      <c r="H321" s="38"/>
      <c r="I321" s="193"/>
      <c r="J321" s="38"/>
      <c r="K321" s="38"/>
      <c r="L321" s="39"/>
      <c r="M321" s="194"/>
      <c r="N321" s="195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397</v>
      </c>
      <c r="AU321" s="19" t="s">
        <v>89</v>
      </c>
    </row>
    <row r="322" s="13" customFormat="1">
      <c r="A322" s="13"/>
      <c r="B322" s="205"/>
      <c r="C322" s="13"/>
      <c r="D322" s="191" t="s">
        <v>519</v>
      </c>
      <c r="E322" s="206" t="s">
        <v>1</v>
      </c>
      <c r="F322" s="207" t="s">
        <v>1696</v>
      </c>
      <c r="G322" s="13"/>
      <c r="H322" s="208">
        <v>0.748</v>
      </c>
      <c r="I322" s="209"/>
      <c r="J322" s="13"/>
      <c r="K322" s="13"/>
      <c r="L322" s="205"/>
      <c r="M322" s="210"/>
      <c r="N322" s="211"/>
      <c r="O322" s="211"/>
      <c r="P322" s="211"/>
      <c r="Q322" s="211"/>
      <c r="R322" s="211"/>
      <c r="S322" s="211"/>
      <c r="T322" s="21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06" t="s">
        <v>519</v>
      </c>
      <c r="AU322" s="206" t="s">
        <v>89</v>
      </c>
      <c r="AV322" s="13" t="s">
        <v>89</v>
      </c>
      <c r="AW322" s="13" t="s">
        <v>35</v>
      </c>
      <c r="AX322" s="13" t="s">
        <v>87</v>
      </c>
      <c r="AY322" s="206" t="s">
        <v>230</v>
      </c>
    </row>
    <row r="323" s="2" customFormat="1" ht="16.5" customHeight="1">
      <c r="A323" s="38"/>
      <c r="B323" s="177"/>
      <c r="C323" s="178" t="s">
        <v>402</v>
      </c>
      <c r="D323" s="178" t="s">
        <v>231</v>
      </c>
      <c r="E323" s="179" t="s">
        <v>852</v>
      </c>
      <c r="F323" s="180" t="s">
        <v>853</v>
      </c>
      <c r="G323" s="181" t="s">
        <v>458</v>
      </c>
      <c r="H323" s="182">
        <v>2</v>
      </c>
      <c r="I323" s="183"/>
      <c r="J323" s="184">
        <f>ROUND(I323*H323,2)</f>
        <v>0</v>
      </c>
      <c r="K323" s="180" t="s">
        <v>515</v>
      </c>
      <c r="L323" s="39"/>
      <c r="M323" s="185" t="s">
        <v>1</v>
      </c>
      <c r="N323" s="186" t="s">
        <v>44</v>
      </c>
      <c r="O323" s="77"/>
      <c r="P323" s="187">
        <f>O323*H323</f>
        <v>0</v>
      </c>
      <c r="Q323" s="187">
        <v>0.087419999999999998</v>
      </c>
      <c r="R323" s="187">
        <f>Q323*H323</f>
        <v>0.17484</v>
      </c>
      <c r="S323" s="187">
        <v>0</v>
      </c>
      <c r="T323" s="188">
        <f>S323*H323</f>
        <v>0</v>
      </c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R323" s="189" t="s">
        <v>235</v>
      </c>
      <c r="AT323" s="189" t="s">
        <v>231</v>
      </c>
      <c r="AU323" s="189" t="s">
        <v>89</v>
      </c>
      <c r="AY323" s="19" t="s">
        <v>230</v>
      </c>
      <c r="BE323" s="190">
        <f>IF(N323="základní",J323,0)</f>
        <v>0</v>
      </c>
      <c r="BF323" s="190">
        <f>IF(N323="snížená",J323,0)</f>
        <v>0</v>
      </c>
      <c r="BG323" s="190">
        <f>IF(N323="zákl. přenesená",J323,0)</f>
        <v>0</v>
      </c>
      <c r="BH323" s="190">
        <f>IF(N323="sníž. přenesená",J323,0)</f>
        <v>0</v>
      </c>
      <c r="BI323" s="190">
        <f>IF(N323="nulová",J323,0)</f>
        <v>0</v>
      </c>
      <c r="BJ323" s="19" t="s">
        <v>87</v>
      </c>
      <c r="BK323" s="190">
        <f>ROUND(I323*H323,2)</f>
        <v>0</v>
      </c>
      <c r="BL323" s="19" t="s">
        <v>235</v>
      </c>
      <c r="BM323" s="189" t="s">
        <v>1697</v>
      </c>
    </row>
    <row r="324" s="2" customFormat="1">
      <c r="A324" s="38"/>
      <c r="B324" s="39"/>
      <c r="C324" s="38"/>
      <c r="D324" s="191" t="s">
        <v>237</v>
      </c>
      <c r="E324" s="38"/>
      <c r="F324" s="192" t="s">
        <v>855</v>
      </c>
      <c r="G324" s="38"/>
      <c r="H324" s="38"/>
      <c r="I324" s="193"/>
      <c r="J324" s="38"/>
      <c r="K324" s="38"/>
      <c r="L324" s="39"/>
      <c r="M324" s="194"/>
      <c r="N324" s="195"/>
      <c r="O324" s="77"/>
      <c r="P324" s="77"/>
      <c r="Q324" s="77"/>
      <c r="R324" s="77"/>
      <c r="S324" s="77"/>
      <c r="T324" s="7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T324" s="19" t="s">
        <v>237</v>
      </c>
      <c r="AU324" s="19" t="s">
        <v>89</v>
      </c>
    </row>
    <row r="325" s="2" customFormat="1">
      <c r="A325" s="38"/>
      <c r="B325" s="39"/>
      <c r="C325" s="38"/>
      <c r="D325" s="199" t="s">
        <v>397</v>
      </c>
      <c r="E325" s="38"/>
      <c r="F325" s="200" t="s">
        <v>856</v>
      </c>
      <c r="G325" s="38"/>
      <c r="H325" s="38"/>
      <c r="I325" s="193"/>
      <c r="J325" s="38"/>
      <c r="K325" s="38"/>
      <c r="L325" s="39"/>
      <c r="M325" s="194"/>
      <c r="N325" s="195"/>
      <c r="O325" s="77"/>
      <c r="P325" s="77"/>
      <c r="Q325" s="77"/>
      <c r="R325" s="77"/>
      <c r="S325" s="77"/>
      <c r="T325" s="7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T325" s="19" t="s">
        <v>397</v>
      </c>
      <c r="AU325" s="19" t="s">
        <v>89</v>
      </c>
    </row>
    <row r="326" s="13" customFormat="1">
      <c r="A326" s="13"/>
      <c r="B326" s="205"/>
      <c r="C326" s="13"/>
      <c r="D326" s="191" t="s">
        <v>519</v>
      </c>
      <c r="E326" s="206" t="s">
        <v>1</v>
      </c>
      <c r="F326" s="207" t="s">
        <v>89</v>
      </c>
      <c r="G326" s="13"/>
      <c r="H326" s="208">
        <v>2</v>
      </c>
      <c r="I326" s="209"/>
      <c r="J326" s="13"/>
      <c r="K326" s="13"/>
      <c r="L326" s="205"/>
      <c r="M326" s="210"/>
      <c r="N326" s="211"/>
      <c r="O326" s="211"/>
      <c r="P326" s="211"/>
      <c r="Q326" s="211"/>
      <c r="R326" s="211"/>
      <c r="S326" s="211"/>
      <c r="T326" s="21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06" t="s">
        <v>519</v>
      </c>
      <c r="AU326" s="206" t="s">
        <v>89</v>
      </c>
      <c r="AV326" s="13" t="s">
        <v>89</v>
      </c>
      <c r="AW326" s="13" t="s">
        <v>35</v>
      </c>
      <c r="AX326" s="13" t="s">
        <v>87</v>
      </c>
      <c r="AY326" s="206" t="s">
        <v>230</v>
      </c>
    </row>
    <row r="327" s="2" customFormat="1" ht="16.5" customHeight="1">
      <c r="A327" s="38"/>
      <c r="B327" s="177"/>
      <c r="C327" s="236" t="s">
        <v>406</v>
      </c>
      <c r="D327" s="236" t="s">
        <v>745</v>
      </c>
      <c r="E327" s="237" t="s">
        <v>857</v>
      </c>
      <c r="F327" s="238" t="s">
        <v>858</v>
      </c>
      <c r="G327" s="239" t="s">
        <v>458</v>
      </c>
      <c r="H327" s="240">
        <v>2</v>
      </c>
      <c r="I327" s="241"/>
      <c r="J327" s="242">
        <f>ROUND(I327*H327,2)</f>
        <v>0</v>
      </c>
      <c r="K327" s="238" t="s">
        <v>515</v>
      </c>
      <c r="L327" s="243"/>
      <c r="M327" s="244" t="s">
        <v>1</v>
      </c>
      <c r="N327" s="245" t="s">
        <v>44</v>
      </c>
      <c r="O327" s="77"/>
      <c r="P327" s="187">
        <f>O327*H327</f>
        <v>0</v>
      </c>
      <c r="Q327" s="187">
        <v>0.027</v>
      </c>
      <c r="R327" s="187">
        <f>Q327*H327</f>
        <v>0.053999999999999999</v>
      </c>
      <c r="S327" s="187">
        <v>0</v>
      </c>
      <c r="T327" s="188">
        <f>S327*H327</f>
        <v>0</v>
      </c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R327" s="189" t="s">
        <v>260</v>
      </c>
      <c r="AT327" s="189" t="s">
        <v>745</v>
      </c>
      <c r="AU327" s="189" t="s">
        <v>89</v>
      </c>
      <c r="AY327" s="19" t="s">
        <v>230</v>
      </c>
      <c r="BE327" s="190">
        <f>IF(N327="základní",J327,0)</f>
        <v>0</v>
      </c>
      <c r="BF327" s="190">
        <f>IF(N327="snížená",J327,0)</f>
        <v>0</v>
      </c>
      <c r="BG327" s="190">
        <f>IF(N327="zákl. přenesená",J327,0)</f>
        <v>0</v>
      </c>
      <c r="BH327" s="190">
        <f>IF(N327="sníž. přenesená",J327,0)</f>
        <v>0</v>
      </c>
      <c r="BI327" s="190">
        <f>IF(N327="nulová",J327,0)</f>
        <v>0</v>
      </c>
      <c r="BJ327" s="19" t="s">
        <v>87</v>
      </c>
      <c r="BK327" s="190">
        <f>ROUND(I327*H327,2)</f>
        <v>0</v>
      </c>
      <c r="BL327" s="19" t="s">
        <v>235</v>
      </c>
      <c r="BM327" s="189" t="s">
        <v>1698</v>
      </c>
    </row>
    <row r="328" s="2" customFormat="1">
      <c r="A328" s="38"/>
      <c r="B328" s="39"/>
      <c r="C328" s="38"/>
      <c r="D328" s="191" t="s">
        <v>237</v>
      </c>
      <c r="E328" s="38"/>
      <c r="F328" s="192" t="s">
        <v>858</v>
      </c>
      <c r="G328" s="38"/>
      <c r="H328" s="38"/>
      <c r="I328" s="193"/>
      <c r="J328" s="38"/>
      <c r="K328" s="38"/>
      <c r="L328" s="39"/>
      <c r="M328" s="194"/>
      <c r="N328" s="195"/>
      <c r="O328" s="77"/>
      <c r="P328" s="77"/>
      <c r="Q328" s="77"/>
      <c r="R328" s="77"/>
      <c r="S328" s="77"/>
      <c r="T328" s="7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T328" s="19" t="s">
        <v>237</v>
      </c>
      <c r="AU328" s="19" t="s">
        <v>89</v>
      </c>
    </row>
    <row r="329" s="12" customFormat="1" ht="22.8" customHeight="1">
      <c r="A329" s="12"/>
      <c r="B329" s="166"/>
      <c r="C329" s="12"/>
      <c r="D329" s="167" t="s">
        <v>78</v>
      </c>
      <c r="E329" s="197" t="s">
        <v>248</v>
      </c>
      <c r="F329" s="197" t="s">
        <v>860</v>
      </c>
      <c r="G329" s="12"/>
      <c r="H329" s="12"/>
      <c r="I329" s="169"/>
      <c r="J329" s="198">
        <f>BK329</f>
        <v>0</v>
      </c>
      <c r="K329" s="12"/>
      <c r="L329" s="166"/>
      <c r="M329" s="171"/>
      <c r="N329" s="172"/>
      <c r="O329" s="172"/>
      <c r="P329" s="173">
        <f>SUM(P330:P375)</f>
        <v>0</v>
      </c>
      <c r="Q329" s="172"/>
      <c r="R329" s="173">
        <f>SUM(R330:R375)</f>
        <v>107.76674</v>
      </c>
      <c r="S329" s="172"/>
      <c r="T329" s="174">
        <f>SUM(T330:T375)</f>
        <v>0</v>
      </c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R329" s="167" t="s">
        <v>87</v>
      </c>
      <c r="AT329" s="175" t="s">
        <v>78</v>
      </c>
      <c r="AU329" s="175" t="s">
        <v>87</v>
      </c>
      <c r="AY329" s="167" t="s">
        <v>230</v>
      </c>
      <c r="BK329" s="176">
        <f>SUM(BK330:BK375)</f>
        <v>0</v>
      </c>
    </row>
    <row r="330" s="2" customFormat="1" ht="16.5" customHeight="1">
      <c r="A330" s="38"/>
      <c r="B330" s="177"/>
      <c r="C330" s="178" t="s">
        <v>410</v>
      </c>
      <c r="D330" s="178" t="s">
        <v>231</v>
      </c>
      <c r="E330" s="179" t="s">
        <v>861</v>
      </c>
      <c r="F330" s="180" t="s">
        <v>862</v>
      </c>
      <c r="G330" s="181" t="s">
        <v>514</v>
      </c>
      <c r="H330" s="182">
        <v>21.600000000000001</v>
      </c>
      <c r="I330" s="183"/>
      <c r="J330" s="184">
        <f>ROUND(I330*H330,2)</f>
        <v>0</v>
      </c>
      <c r="K330" s="180" t="s">
        <v>515</v>
      </c>
      <c r="L330" s="39"/>
      <c r="M330" s="185" t="s">
        <v>1</v>
      </c>
      <c r="N330" s="186" t="s">
        <v>44</v>
      </c>
      <c r="O330" s="77"/>
      <c r="P330" s="187">
        <f>O330*H330</f>
        <v>0</v>
      </c>
      <c r="Q330" s="187">
        <v>0</v>
      </c>
      <c r="R330" s="187">
        <f>Q330*H330</f>
        <v>0</v>
      </c>
      <c r="S330" s="187">
        <v>0</v>
      </c>
      <c r="T330" s="188">
        <f>S330*H330</f>
        <v>0</v>
      </c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R330" s="189" t="s">
        <v>235</v>
      </c>
      <c r="AT330" s="189" t="s">
        <v>231</v>
      </c>
      <c r="AU330" s="189" t="s">
        <v>89</v>
      </c>
      <c r="AY330" s="19" t="s">
        <v>230</v>
      </c>
      <c r="BE330" s="190">
        <f>IF(N330="základní",J330,0)</f>
        <v>0</v>
      </c>
      <c r="BF330" s="190">
        <f>IF(N330="snížená",J330,0)</f>
        <v>0</v>
      </c>
      <c r="BG330" s="190">
        <f>IF(N330="zákl. přenesená",J330,0)</f>
        <v>0</v>
      </c>
      <c r="BH330" s="190">
        <f>IF(N330="sníž. přenesená",J330,0)</f>
        <v>0</v>
      </c>
      <c r="BI330" s="190">
        <f>IF(N330="nulová",J330,0)</f>
        <v>0</v>
      </c>
      <c r="BJ330" s="19" t="s">
        <v>87</v>
      </c>
      <c r="BK330" s="190">
        <f>ROUND(I330*H330,2)</f>
        <v>0</v>
      </c>
      <c r="BL330" s="19" t="s">
        <v>235</v>
      </c>
      <c r="BM330" s="189" t="s">
        <v>1699</v>
      </c>
    </row>
    <row r="331" s="2" customFormat="1">
      <c r="A331" s="38"/>
      <c r="B331" s="39"/>
      <c r="C331" s="38"/>
      <c r="D331" s="191" t="s">
        <v>237</v>
      </c>
      <c r="E331" s="38"/>
      <c r="F331" s="192" t="s">
        <v>864</v>
      </c>
      <c r="G331" s="38"/>
      <c r="H331" s="38"/>
      <c r="I331" s="193"/>
      <c r="J331" s="38"/>
      <c r="K331" s="38"/>
      <c r="L331" s="39"/>
      <c r="M331" s="194"/>
      <c r="N331" s="195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237</v>
      </c>
      <c r="AU331" s="19" t="s">
        <v>89</v>
      </c>
    </row>
    <row r="332" s="2" customFormat="1">
      <c r="A332" s="38"/>
      <c r="B332" s="39"/>
      <c r="C332" s="38"/>
      <c r="D332" s="199" t="s">
        <v>397</v>
      </c>
      <c r="E332" s="38"/>
      <c r="F332" s="200" t="s">
        <v>865</v>
      </c>
      <c r="G332" s="38"/>
      <c r="H332" s="38"/>
      <c r="I332" s="193"/>
      <c r="J332" s="38"/>
      <c r="K332" s="38"/>
      <c r="L332" s="39"/>
      <c r="M332" s="194"/>
      <c r="N332" s="195"/>
      <c r="O332" s="77"/>
      <c r="P332" s="77"/>
      <c r="Q332" s="77"/>
      <c r="R332" s="77"/>
      <c r="S332" s="77"/>
      <c r="T332" s="7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T332" s="19" t="s">
        <v>397</v>
      </c>
      <c r="AU332" s="19" t="s">
        <v>89</v>
      </c>
    </row>
    <row r="333" s="13" customFormat="1">
      <c r="A333" s="13"/>
      <c r="B333" s="205"/>
      <c r="C333" s="13"/>
      <c r="D333" s="191" t="s">
        <v>519</v>
      </c>
      <c r="E333" s="206" t="s">
        <v>1</v>
      </c>
      <c r="F333" s="207" t="s">
        <v>1700</v>
      </c>
      <c r="G333" s="13"/>
      <c r="H333" s="208">
        <v>21.600000000000001</v>
      </c>
      <c r="I333" s="209"/>
      <c r="J333" s="13"/>
      <c r="K333" s="13"/>
      <c r="L333" s="205"/>
      <c r="M333" s="210"/>
      <c r="N333" s="211"/>
      <c r="O333" s="211"/>
      <c r="P333" s="211"/>
      <c r="Q333" s="211"/>
      <c r="R333" s="211"/>
      <c r="S333" s="211"/>
      <c r="T333" s="21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06" t="s">
        <v>519</v>
      </c>
      <c r="AU333" s="206" t="s">
        <v>89</v>
      </c>
      <c r="AV333" s="13" t="s">
        <v>89</v>
      </c>
      <c r="AW333" s="13" t="s">
        <v>35</v>
      </c>
      <c r="AX333" s="13" t="s">
        <v>87</v>
      </c>
      <c r="AY333" s="206" t="s">
        <v>230</v>
      </c>
    </row>
    <row r="334" s="2" customFormat="1" ht="16.5" customHeight="1">
      <c r="A334" s="38"/>
      <c r="B334" s="177"/>
      <c r="C334" s="178" t="s">
        <v>416</v>
      </c>
      <c r="D334" s="178" t="s">
        <v>231</v>
      </c>
      <c r="E334" s="179" t="s">
        <v>874</v>
      </c>
      <c r="F334" s="180" t="s">
        <v>875</v>
      </c>
      <c r="G334" s="181" t="s">
        <v>514</v>
      </c>
      <c r="H334" s="182">
        <v>21.600000000000001</v>
      </c>
      <c r="I334" s="183"/>
      <c r="J334" s="184">
        <f>ROUND(I334*H334,2)</f>
        <v>0</v>
      </c>
      <c r="K334" s="180" t="s">
        <v>515</v>
      </c>
      <c r="L334" s="39"/>
      <c r="M334" s="185" t="s">
        <v>1</v>
      </c>
      <c r="N334" s="186" t="s">
        <v>44</v>
      </c>
      <c r="O334" s="77"/>
      <c r="P334" s="187">
        <f>O334*H334</f>
        <v>0</v>
      </c>
      <c r="Q334" s="187">
        <v>0</v>
      </c>
      <c r="R334" s="187">
        <f>Q334*H334</f>
        <v>0</v>
      </c>
      <c r="S334" s="187">
        <v>0</v>
      </c>
      <c r="T334" s="188">
        <f>S334*H334</f>
        <v>0</v>
      </c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89" t="s">
        <v>235</v>
      </c>
      <c r="AT334" s="189" t="s">
        <v>231</v>
      </c>
      <c r="AU334" s="189" t="s">
        <v>89</v>
      </c>
      <c r="AY334" s="19" t="s">
        <v>230</v>
      </c>
      <c r="BE334" s="190">
        <f>IF(N334="základní",J334,0)</f>
        <v>0</v>
      </c>
      <c r="BF334" s="190">
        <f>IF(N334="snížená",J334,0)</f>
        <v>0</v>
      </c>
      <c r="BG334" s="190">
        <f>IF(N334="zákl. přenesená",J334,0)</f>
        <v>0</v>
      </c>
      <c r="BH334" s="190">
        <f>IF(N334="sníž. přenesená",J334,0)</f>
        <v>0</v>
      </c>
      <c r="BI334" s="190">
        <f>IF(N334="nulová",J334,0)</f>
        <v>0</v>
      </c>
      <c r="BJ334" s="19" t="s">
        <v>87</v>
      </c>
      <c r="BK334" s="190">
        <f>ROUND(I334*H334,2)</f>
        <v>0</v>
      </c>
      <c r="BL334" s="19" t="s">
        <v>235</v>
      </c>
      <c r="BM334" s="189" t="s">
        <v>1701</v>
      </c>
    </row>
    <row r="335" s="2" customFormat="1">
      <c r="A335" s="38"/>
      <c r="B335" s="39"/>
      <c r="C335" s="38"/>
      <c r="D335" s="191" t="s">
        <v>237</v>
      </c>
      <c r="E335" s="38"/>
      <c r="F335" s="192" t="s">
        <v>877</v>
      </c>
      <c r="G335" s="38"/>
      <c r="H335" s="38"/>
      <c r="I335" s="193"/>
      <c r="J335" s="38"/>
      <c r="K335" s="38"/>
      <c r="L335" s="39"/>
      <c r="M335" s="194"/>
      <c r="N335" s="195"/>
      <c r="O335" s="77"/>
      <c r="P335" s="77"/>
      <c r="Q335" s="77"/>
      <c r="R335" s="77"/>
      <c r="S335" s="77"/>
      <c r="T335" s="7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T335" s="19" t="s">
        <v>237</v>
      </c>
      <c r="AU335" s="19" t="s">
        <v>89</v>
      </c>
    </row>
    <row r="336" s="2" customFormat="1">
      <c r="A336" s="38"/>
      <c r="B336" s="39"/>
      <c r="C336" s="38"/>
      <c r="D336" s="199" t="s">
        <v>397</v>
      </c>
      <c r="E336" s="38"/>
      <c r="F336" s="200" t="s">
        <v>878</v>
      </c>
      <c r="G336" s="38"/>
      <c r="H336" s="38"/>
      <c r="I336" s="193"/>
      <c r="J336" s="38"/>
      <c r="K336" s="38"/>
      <c r="L336" s="39"/>
      <c r="M336" s="194"/>
      <c r="N336" s="195"/>
      <c r="O336" s="77"/>
      <c r="P336" s="77"/>
      <c r="Q336" s="77"/>
      <c r="R336" s="77"/>
      <c r="S336" s="77"/>
      <c r="T336" s="7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T336" s="19" t="s">
        <v>397</v>
      </c>
      <c r="AU336" s="19" t="s">
        <v>89</v>
      </c>
    </row>
    <row r="337" s="13" customFormat="1">
      <c r="A337" s="13"/>
      <c r="B337" s="205"/>
      <c r="C337" s="13"/>
      <c r="D337" s="191" t="s">
        <v>519</v>
      </c>
      <c r="E337" s="206" t="s">
        <v>1</v>
      </c>
      <c r="F337" s="207" t="s">
        <v>1702</v>
      </c>
      <c r="G337" s="13"/>
      <c r="H337" s="208">
        <v>21.600000000000001</v>
      </c>
      <c r="I337" s="209"/>
      <c r="J337" s="13"/>
      <c r="K337" s="13"/>
      <c r="L337" s="205"/>
      <c r="M337" s="210"/>
      <c r="N337" s="211"/>
      <c r="O337" s="211"/>
      <c r="P337" s="211"/>
      <c r="Q337" s="211"/>
      <c r="R337" s="211"/>
      <c r="S337" s="211"/>
      <c r="T337" s="21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06" t="s">
        <v>519</v>
      </c>
      <c r="AU337" s="206" t="s">
        <v>89</v>
      </c>
      <c r="AV337" s="13" t="s">
        <v>89</v>
      </c>
      <c r="AW337" s="13" t="s">
        <v>35</v>
      </c>
      <c r="AX337" s="13" t="s">
        <v>87</v>
      </c>
      <c r="AY337" s="206" t="s">
        <v>230</v>
      </c>
    </row>
    <row r="338" s="2" customFormat="1" ht="16.5" customHeight="1">
      <c r="A338" s="38"/>
      <c r="B338" s="177"/>
      <c r="C338" s="178" t="s">
        <v>422</v>
      </c>
      <c r="D338" s="178" t="s">
        <v>231</v>
      </c>
      <c r="E338" s="179" t="s">
        <v>880</v>
      </c>
      <c r="F338" s="180" t="s">
        <v>881</v>
      </c>
      <c r="G338" s="181" t="s">
        <v>514</v>
      </c>
      <c r="H338" s="182">
        <v>341.19999999999999</v>
      </c>
      <c r="I338" s="183"/>
      <c r="J338" s="184">
        <f>ROUND(I338*H338,2)</f>
        <v>0</v>
      </c>
      <c r="K338" s="180" t="s">
        <v>515</v>
      </c>
      <c r="L338" s="39"/>
      <c r="M338" s="185" t="s">
        <v>1</v>
      </c>
      <c r="N338" s="186" t="s">
        <v>44</v>
      </c>
      <c r="O338" s="77"/>
      <c r="P338" s="187">
        <f>O338*H338</f>
        <v>0</v>
      </c>
      <c r="Q338" s="187">
        <v>0</v>
      </c>
      <c r="R338" s="187">
        <f>Q338*H338</f>
        <v>0</v>
      </c>
      <c r="S338" s="187">
        <v>0</v>
      </c>
      <c r="T338" s="188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189" t="s">
        <v>235</v>
      </c>
      <c r="AT338" s="189" t="s">
        <v>231</v>
      </c>
      <c r="AU338" s="189" t="s">
        <v>89</v>
      </c>
      <c r="AY338" s="19" t="s">
        <v>230</v>
      </c>
      <c r="BE338" s="190">
        <f>IF(N338="základní",J338,0)</f>
        <v>0</v>
      </c>
      <c r="BF338" s="190">
        <f>IF(N338="snížená",J338,0)</f>
        <v>0</v>
      </c>
      <c r="BG338" s="190">
        <f>IF(N338="zákl. přenesená",J338,0)</f>
        <v>0</v>
      </c>
      <c r="BH338" s="190">
        <f>IF(N338="sníž. přenesená",J338,0)</f>
        <v>0</v>
      </c>
      <c r="BI338" s="190">
        <f>IF(N338="nulová",J338,0)</f>
        <v>0</v>
      </c>
      <c r="BJ338" s="19" t="s">
        <v>87</v>
      </c>
      <c r="BK338" s="190">
        <f>ROUND(I338*H338,2)</f>
        <v>0</v>
      </c>
      <c r="BL338" s="19" t="s">
        <v>235</v>
      </c>
      <c r="BM338" s="189" t="s">
        <v>1703</v>
      </c>
    </row>
    <row r="339" s="2" customFormat="1">
      <c r="A339" s="38"/>
      <c r="B339" s="39"/>
      <c r="C339" s="38"/>
      <c r="D339" s="191" t="s">
        <v>237</v>
      </c>
      <c r="E339" s="38"/>
      <c r="F339" s="192" t="s">
        <v>883</v>
      </c>
      <c r="G339" s="38"/>
      <c r="H339" s="38"/>
      <c r="I339" s="193"/>
      <c r="J339" s="38"/>
      <c r="K339" s="38"/>
      <c r="L339" s="39"/>
      <c r="M339" s="194"/>
      <c r="N339" s="195"/>
      <c r="O339" s="77"/>
      <c r="P339" s="77"/>
      <c r="Q339" s="77"/>
      <c r="R339" s="77"/>
      <c r="S339" s="77"/>
      <c r="T339" s="7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T339" s="19" t="s">
        <v>237</v>
      </c>
      <c r="AU339" s="19" t="s">
        <v>89</v>
      </c>
    </row>
    <row r="340" s="2" customFormat="1">
      <c r="A340" s="38"/>
      <c r="B340" s="39"/>
      <c r="C340" s="38"/>
      <c r="D340" s="199" t="s">
        <v>397</v>
      </c>
      <c r="E340" s="38"/>
      <c r="F340" s="200" t="s">
        <v>884</v>
      </c>
      <c r="G340" s="38"/>
      <c r="H340" s="38"/>
      <c r="I340" s="193"/>
      <c r="J340" s="38"/>
      <c r="K340" s="38"/>
      <c r="L340" s="39"/>
      <c r="M340" s="194"/>
      <c r="N340" s="195"/>
      <c r="O340" s="77"/>
      <c r="P340" s="77"/>
      <c r="Q340" s="77"/>
      <c r="R340" s="77"/>
      <c r="S340" s="77"/>
      <c r="T340" s="7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T340" s="19" t="s">
        <v>397</v>
      </c>
      <c r="AU340" s="19" t="s">
        <v>89</v>
      </c>
    </row>
    <row r="341" s="13" customFormat="1">
      <c r="A341" s="13"/>
      <c r="B341" s="205"/>
      <c r="C341" s="13"/>
      <c r="D341" s="191" t="s">
        <v>519</v>
      </c>
      <c r="E341" s="206" t="s">
        <v>1</v>
      </c>
      <c r="F341" s="207" t="s">
        <v>1704</v>
      </c>
      <c r="G341" s="13"/>
      <c r="H341" s="208">
        <v>341.19999999999999</v>
      </c>
      <c r="I341" s="209"/>
      <c r="J341" s="13"/>
      <c r="K341" s="13"/>
      <c r="L341" s="205"/>
      <c r="M341" s="210"/>
      <c r="N341" s="211"/>
      <c r="O341" s="211"/>
      <c r="P341" s="211"/>
      <c r="Q341" s="211"/>
      <c r="R341" s="211"/>
      <c r="S341" s="211"/>
      <c r="T341" s="21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06" t="s">
        <v>519</v>
      </c>
      <c r="AU341" s="206" t="s">
        <v>89</v>
      </c>
      <c r="AV341" s="13" t="s">
        <v>89</v>
      </c>
      <c r="AW341" s="13" t="s">
        <v>35</v>
      </c>
      <c r="AX341" s="13" t="s">
        <v>79</v>
      </c>
      <c r="AY341" s="206" t="s">
        <v>230</v>
      </c>
    </row>
    <row r="342" s="14" customFormat="1">
      <c r="A342" s="14"/>
      <c r="B342" s="213"/>
      <c r="C342" s="14"/>
      <c r="D342" s="191" t="s">
        <v>519</v>
      </c>
      <c r="E342" s="214" t="s">
        <v>1</v>
      </c>
      <c r="F342" s="215" t="s">
        <v>534</v>
      </c>
      <c r="G342" s="14"/>
      <c r="H342" s="216">
        <v>341.19999999999999</v>
      </c>
      <c r="I342" s="217"/>
      <c r="J342" s="14"/>
      <c r="K342" s="14"/>
      <c r="L342" s="213"/>
      <c r="M342" s="218"/>
      <c r="N342" s="219"/>
      <c r="O342" s="219"/>
      <c r="P342" s="219"/>
      <c r="Q342" s="219"/>
      <c r="R342" s="219"/>
      <c r="S342" s="219"/>
      <c r="T342" s="220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14" t="s">
        <v>519</v>
      </c>
      <c r="AU342" s="214" t="s">
        <v>89</v>
      </c>
      <c r="AV342" s="14" t="s">
        <v>235</v>
      </c>
      <c r="AW342" s="14" t="s">
        <v>35</v>
      </c>
      <c r="AX342" s="14" t="s">
        <v>87</v>
      </c>
      <c r="AY342" s="214" t="s">
        <v>230</v>
      </c>
    </row>
    <row r="343" s="2" customFormat="1" ht="16.5" customHeight="1">
      <c r="A343" s="38"/>
      <c r="B343" s="177"/>
      <c r="C343" s="178" t="s">
        <v>426</v>
      </c>
      <c r="D343" s="178" t="s">
        <v>231</v>
      </c>
      <c r="E343" s="179" t="s">
        <v>890</v>
      </c>
      <c r="F343" s="180" t="s">
        <v>891</v>
      </c>
      <c r="G343" s="181" t="s">
        <v>514</v>
      </c>
      <c r="H343" s="182">
        <v>491.32799999999997</v>
      </c>
      <c r="I343" s="183"/>
      <c r="J343" s="184">
        <f>ROUND(I343*H343,2)</f>
        <v>0</v>
      </c>
      <c r="K343" s="180" t="s">
        <v>515</v>
      </c>
      <c r="L343" s="39"/>
      <c r="M343" s="185" t="s">
        <v>1</v>
      </c>
      <c r="N343" s="186" t="s">
        <v>44</v>
      </c>
      <c r="O343" s="77"/>
      <c r="P343" s="187">
        <f>O343*H343</f>
        <v>0</v>
      </c>
      <c r="Q343" s="187">
        <v>0</v>
      </c>
      <c r="R343" s="187">
        <f>Q343*H343</f>
        <v>0</v>
      </c>
      <c r="S343" s="187">
        <v>0</v>
      </c>
      <c r="T343" s="188">
        <f>S343*H343</f>
        <v>0</v>
      </c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R343" s="189" t="s">
        <v>235</v>
      </c>
      <c r="AT343" s="189" t="s">
        <v>231</v>
      </c>
      <c r="AU343" s="189" t="s">
        <v>89</v>
      </c>
      <c r="AY343" s="19" t="s">
        <v>230</v>
      </c>
      <c r="BE343" s="190">
        <f>IF(N343="základní",J343,0)</f>
        <v>0</v>
      </c>
      <c r="BF343" s="190">
        <f>IF(N343="snížená",J343,0)</f>
        <v>0</v>
      </c>
      <c r="BG343" s="190">
        <f>IF(N343="zákl. přenesená",J343,0)</f>
        <v>0</v>
      </c>
      <c r="BH343" s="190">
        <f>IF(N343="sníž. přenesená",J343,0)</f>
        <v>0</v>
      </c>
      <c r="BI343" s="190">
        <f>IF(N343="nulová",J343,0)</f>
        <v>0</v>
      </c>
      <c r="BJ343" s="19" t="s">
        <v>87</v>
      </c>
      <c r="BK343" s="190">
        <f>ROUND(I343*H343,2)</f>
        <v>0</v>
      </c>
      <c r="BL343" s="19" t="s">
        <v>235</v>
      </c>
      <c r="BM343" s="189" t="s">
        <v>1705</v>
      </c>
    </row>
    <row r="344" s="2" customFormat="1">
      <c r="A344" s="38"/>
      <c r="B344" s="39"/>
      <c r="C344" s="38"/>
      <c r="D344" s="191" t="s">
        <v>237</v>
      </c>
      <c r="E344" s="38"/>
      <c r="F344" s="192" t="s">
        <v>893</v>
      </c>
      <c r="G344" s="38"/>
      <c r="H344" s="38"/>
      <c r="I344" s="193"/>
      <c r="J344" s="38"/>
      <c r="K344" s="38"/>
      <c r="L344" s="39"/>
      <c r="M344" s="194"/>
      <c r="N344" s="195"/>
      <c r="O344" s="77"/>
      <c r="P344" s="77"/>
      <c r="Q344" s="77"/>
      <c r="R344" s="77"/>
      <c r="S344" s="77"/>
      <c r="T344" s="7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T344" s="19" t="s">
        <v>237</v>
      </c>
      <c r="AU344" s="19" t="s">
        <v>89</v>
      </c>
    </row>
    <row r="345" s="2" customFormat="1">
      <c r="A345" s="38"/>
      <c r="B345" s="39"/>
      <c r="C345" s="38"/>
      <c r="D345" s="199" t="s">
        <v>397</v>
      </c>
      <c r="E345" s="38"/>
      <c r="F345" s="200" t="s">
        <v>894</v>
      </c>
      <c r="G345" s="38"/>
      <c r="H345" s="38"/>
      <c r="I345" s="193"/>
      <c r="J345" s="38"/>
      <c r="K345" s="38"/>
      <c r="L345" s="39"/>
      <c r="M345" s="194"/>
      <c r="N345" s="195"/>
      <c r="O345" s="77"/>
      <c r="P345" s="77"/>
      <c r="Q345" s="77"/>
      <c r="R345" s="77"/>
      <c r="S345" s="77"/>
      <c r="T345" s="7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397</v>
      </c>
      <c r="AU345" s="19" t="s">
        <v>89</v>
      </c>
    </row>
    <row r="346" s="13" customFormat="1">
      <c r="A346" s="13"/>
      <c r="B346" s="205"/>
      <c r="C346" s="13"/>
      <c r="D346" s="191" t="s">
        <v>519</v>
      </c>
      <c r="E346" s="206" t="s">
        <v>1</v>
      </c>
      <c r="F346" s="207" t="s">
        <v>1706</v>
      </c>
      <c r="G346" s="13"/>
      <c r="H346" s="208">
        <v>491.32799999999997</v>
      </c>
      <c r="I346" s="209"/>
      <c r="J346" s="13"/>
      <c r="K346" s="13"/>
      <c r="L346" s="205"/>
      <c r="M346" s="210"/>
      <c r="N346" s="211"/>
      <c r="O346" s="211"/>
      <c r="P346" s="211"/>
      <c r="Q346" s="211"/>
      <c r="R346" s="211"/>
      <c r="S346" s="211"/>
      <c r="T346" s="21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06" t="s">
        <v>519</v>
      </c>
      <c r="AU346" s="206" t="s">
        <v>89</v>
      </c>
      <c r="AV346" s="13" t="s">
        <v>89</v>
      </c>
      <c r="AW346" s="13" t="s">
        <v>35</v>
      </c>
      <c r="AX346" s="13" t="s">
        <v>87</v>
      </c>
      <c r="AY346" s="206" t="s">
        <v>230</v>
      </c>
    </row>
    <row r="347" s="2" customFormat="1" ht="16.5" customHeight="1">
      <c r="A347" s="38"/>
      <c r="B347" s="177"/>
      <c r="C347" s="178" t="s">
        <v>430</v>
      </c>
      <c r="D347" s="178" t="s">
        <v>231</v>
      </c>
      <c r="E347" s="179" t="s">
        <v>898</v>
      </c>
      <c r="F347" s="180" t="s">
        <v>899</v>
      </c>
      <c r="G347" s="181" t="s">
        <v>514</v>
      </c>
      <c r="H347" s="182">
        <v>30.800000000000001</v>
      </c>
      <c r="I347" s="183"/>
      <c r="J347" s="184">
        <f>ROUND(I347*H347,2)</f>
        <v>0</v>
      </c>
      <c r="K347" s="180" t="s">
        <v>515</v>
      </c>
      <c r="L347" s="39"/>
      <c r="M347" s="185" t="s">
        <v>1</v>
      </c>
      <c r="N347" s="186" t="s">
        <v>44</v>
      </c>
      <c r="O347" s="77"/>
      <c r="P347" s="187">
        <f>O347*H347</f>
        <v>0</v>
      </c>
      <c r="Q347" s="187">
        <v>0</v>
      </c>
      <c r="R347" s="187">
        <f>Q347*H347</f>
        <v>0</v>
      </c>
      <c r="S347" s="187">
        <v>0</v>
      </c>
      <c r="T347" s="188">
        <f>S347*H347</f>
        <v>0</v>
      </c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R347" s="189" t="s">
        <v>235</v>
      </c>
      <c r="AT347" s="189" t="s">
        <v>231</v>
      </c>
      <c r="AU347" s="189" t="s">
        <v>89</v>
      </c>
      <c r="AY347" s="19" t="s">
        <v>230</v>
      </c>
      <c r="BE347" s="190">
        <f>IF(N347="základní",J347,0)</f>
        <v>0</v>
      </c>
      <c r="BF347" s="190">
        <f>IF(N347="snížená",J347,0)</f>
        <v>0</v>
      </c>
      <c r="BG347" s="190">
        <f>IF(N347="zákl. přenesená",J347,0)</f>
        <v>0</v>
      </c>
      <c r="BH347" s="190">
        <f>IF(N347="sníž. přenesená",J347,0)</f>
        <v>0</v>
      </c>
      <c r="BI347" s="190">
        <f>IF(N347="nulová",J347,0)</f>
        <v>0</v>
      </c>
      <c r="BJ347" s="19" t="s">
        <v>87</v>
      </c>
      <c r="BK347" s="190">
        <f>ROUND(I347*H347,2)</f>
        <v>0</v>
      </c>
      <c r="BL347" s="19" t="s">
        <v>235</v>
      </c>
      <c r="BM347" s="189" t="s">
        <v>1707</v>
      </c>
    </row>
    <row r="348" s="2" customFormat="1">
      <c r="A348" s="38"/>
      <c r="B348" s="39"/>
      <c r="C348" s="38"/>
      <c r="D348" s="191" t="s">
        <v>237</v>
      </c>
      <c r="E348" s="38"/>
      <c r="F348" s="192" t="s">
        <v>901</v>
      </c>
      <c r="G348" s="38"/>
      <c r="H348" s="38"/>
      <c r="I348" s="193"/>
      <c r="J348" s="38"/>
      <c r="K348" s="38"/>
      <c r="L348" s="39"/>
      <c r="M348" s="194"/>
      <c r="N348" s="195"/>
      <c r="O348" s="77"/>
      <c r="P348" s="77"/>
      <c r="Q348" s="77"/>
      <c r="R348" s="77"/>
      <c r="S348" s="77"/>
      <c r="T348" s="7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T348" s="19" t="s">
        <v>237</v>
      </c>
      <c r="AU348" s="19" t="s">
        <v>89</v>
      </c>
    </row>
    <row r="349" s="2" customFormat="1">
      <c r="A349" s="38"/>
      <c r="B349" s="39"/>
      <c r="C349" s="38"/>
      <c r="D349" s="199" t="s">
        <v>397</v>
      </c>
      <c r="E349" s="38"/>
      <c r="F349" s="200" t="s">
        <v>902</v>
      </c>
      <c r="G349" s="38"/>
      <c r="H349" s="38"/>
      <c r="I349" s="193"/>
      <c r="J349" s="38"/>
      <c r="K349" s="38"/>
      <c r="L349" s="39"/>
      <c r="M349" s="194"/>
      <c r="N349" s="195"/>
      <c r="O349" s="77"/>
      <c r="P349" s="77"/>
      <c r="Q349" s="77"/>
      <c r="R349" s="77"/>
      <c r="S349" s="77"/>
      <c r="T349" s="7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T349" s="19" t="s">
        <v>397</v>
      </c>
      <c r="AU349" s="19" t="s">
        <v>89</v>
      </c>
    </row>
    <row r="350" s="13" customFormat="1">
      <c r="A350" s="13"/>
      <c r="B350" s="205"/>
      <c r="C350" s="13"/>
      <c r="D350" s="191" t="s">
        <v>519</v>
      </c>
      <c r="E350" s="206" t="s">
        <v>1</v>
      </c>
      <c r="F350" s="207" t="s">
        <v>1708</v>
      </c>
      <c r="G350" s="13"/>
      <c r="H350" s="208">
        <v>30.800000000000001</v>
      </c>
      <c r="I350" s="209"/>
      <c r="J350" s="13"/>
      <c r="K350" s="13"/>
      <c r="L350" s="205"/>
      <c r="M350" s="210"/>
      <c r="N350" s="211"/>
      <c r="O350" s="211"/>
      <c r="P350" s="211"/>
      <c r="Q350" s="211"/>
      <c r="R350" s="211"/>
      <c r="S350" s="211"/>
      <c r="T350" s="21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06" t="s">
        <v>519</v>
      </c>
      <c r="AU350" s="206" t="s">
        <v>89</v>
      </c>
      <c r="AV350" s="13" t="s">
        <v>89</v>
      </c>
      <c r="AW350" s="13" t="s">
        <v>35</v>
      </c>
      <c r="AX350" s="13" t="s">
        <v>79</v>
      </c>
      <c r="AY350" s="206" t="s">
        <v>230</v>
      </c>
    </row>
    <row r="351" s="14" customFormat="1">
      <c r="A351" s="14"/>
      <c r="B351" s="213"/>
      <c r="C351" s="14"/>
      <c r="D351" s="191" t="s">
        <v>519</v>
      </c>
      <c r="E351" s="214" t="s">
        <v>1</v>
      </c>
      <c r="F351" s="215" t="s">
        <v>534</v>
      </c>
      <c r="G351" s="14"/>
      <c r="H351" s="216">
        <v>30.800000000000001</v>
      </c>
      <c r="I351" s="217"/>
      <c r="J351" s="14"/>
      <c r="K351" s="14"/>
      <c r="L351" s="213"/>
      <c r="M351" s="218"/>
      <c r="N351" s="219"/>
      <c r="O351" s="219"/>
      <c r="P351" s="219"/>
      <c r="Q351" s="219"/>
      <c r="R351" s="219"/>
      <c r="S351" s="219"/>
      <c r="T351" s="220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14" t="s">
        <v>519</v>
      </c>
      <c r="AU351" s="214" t="s">
        <v>89</v>
      </c>
      <c r="AV351" s="14" t="s">
        <v>235</v>
      </c>
      <c r="AW351" s="14" t="s">
        <v>35</v>
      </c>
      <c r="AX351" s="14" t="s">
        <v>87</v>
      </c>
      <c r="AY351" s="214" t="s">
        <v>230</v>
      </c>
    </row>
    <row r="352" s="2" customFormat="1" ht="16.5" customHeight="1">
      <c r="A352" s="38"/>
      <c r="B352" s="177"/>
      <c r="C352" s="178" t="s">
        <v>434</v>
      </c>
      <c r="D352" s="178" t="s">
        <v>231</v>
      </c>
      <c r="E352" s="179" t="s">
        <v>978</v>
      </c>
      <c r="F352" s="180" t="s">
        <v>979</v>
      </c>
      <c r="G352" s="181" t="s">
        <v>514</v>
      </c>
      <c r="H352" s="182">
        <v>34.399999999999999</v>
      </c>
      <c r="I352" s="183"/>
      <c r="J352" s="184">
        <f>ROUND(I352*H352,2)</f>
        <v>0</v>
      </c>
      <c r="K352" s="180" t="s">
        <v>515</v>
      </c>
      <c r="L352" s="39"/>
      <c r="M352" s="185" t="s">
        <v>1</v>
      </c>
      <c r="N352" s="186" t="s">
        <v>44</v>
      </c>
      <c r="O352" s="77"/>
      <c r="P352" s="187">
        <f>O352*H352</f>
        <v>0</v>
      </c>
      <c r="Q352" s="187">
        <v>0.11162</v>
      </c>
      <c r="R352" s="187">
        <f>Q352*H352</f>
        <v>3.8397279999999996</v>
      </c>
      <c r="S352" s="187">
        <v>0</v>
      </c>
      <c r="T352" s="188">
        <f>S352*H352</f>
        <v>0</v>
      </c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R352" s="189" t="s">
        <v>235</v>
      </c>
      <c r="AT352" s="189" t="s">
        <v>231</v>
      </c>
      <c r="AU352" s="189" t="s">
        <v>89</v>
      </c>
      <c r="AY352" s="19" t="s">
        <v>230</v>
      </c>
      <c r="BE352" s="190">
        <f>IF(N352="základní",J352,0)</f>
        <v>0</v>
      </c>
      <c r="BF352" s="190">
        <f>IF(N352="snížená",J352,0)</f>
        <v>0</v>
      </c>
      <c r="BG352" s="190">
        <f>IF(N352="zákl. přenesená",J352,0)</f>
        <v>0</v>
      </c>
      <c r="BH352" s="190">
        <f>IF(N352="sníž. přenesená",J352,0)</f>
        <v>0</v>
      </c>
      <c r="BI352" s="190">
        <f>IF(N352="nulová",J352,0)</f>
        <v>0</v>
      </c>
      <c r="BJ352" s="19" t="s">
        <v>87</v>
      </c>
      <c r="BK352" s="190">
        <f>ROUND(I352*H352,2)</f>
        <v>0</v>
      </c>
      <c r="BL352" s="19" t="s">
        <v>235</v>
      </c>
      <c r="BM352" s="189" t="s">
        <v>1709</v>
      </c>
    </row>
    <row r="353" s="2" customFormat="1">
      <c r="A353" s="38"/>
      <c r="B353" s="39"/>
      <c r="C353" s="38"/>
      <c r="D353" s="191" t="s">
        <v>237</v>
      </c>
      <c r="E353" s="38"/>
      <c r="F353" s="192" t="s">
        <v>981</v>
      </c>
      <c r="G353" s="38"/>
      <c r="H353" s="38"/>
      <c r="I353" s="193"/>
      <c r="J353" s="38"/>
      <c r="K353" s="38"/>
      <c r="L353" s="39"/>
      <c r="M353" s="194"/>
      <c r="N353" s="195"/>
      <c r="O353" s="77"/>
      <c r="P353" s="77"/>
      <c r="Q353" s="77"/>
      <c r="R353" s="77"/>
      <c r="S353" s="77"/>
      <c r="T353" s="7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19" t="s">
        <v>237</v>
      </c>
      <c r="AU353" s="19" t="s">
        <v>89</v>
      </c>
    </row>
    <row r="354" s="2" customFormat="1">
      <c r="A354" s="38"/>
      <c r="B354" s="39"/>
      <c r="C354" s="38"/>
      <c r="D354" s="199" t="s">
        <v>397</v>
      </c>
      <c r="E354" s="38"/>
      <c r="F354" s="200" t="s">
        <v>982</v>
      </c>
      <c r="G354" s="38"/>
      <c r="H354" s="38"/>
      <c r="I354" s="193"/>
      <c r="J354" s="38"/>
      <c r="K354" s="38"/>
      <c r="L354" s="39"/>
      <c r="M354" s="194"/>
      <c r="N354" s="195"/>
      <c r="O354" s="77"/>
      <c r="P354" s="77"/>
      <c r="Q354" s="77"/>
      <c r="R354" s="77"/>
      <c r="S354" s="77"/>
      <c r="T354" s="7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T354" s="19" t="s">
        <v>397</v>
      </c>
      <c r="AU354" s="19" t="s">
        <v>89</v>
      </c>
    </row>
    <row r="355" s="13" customFormat="1">
      <c r="A355" s="13"/>
      <c r="B355" s="205"/>
      <c r="C355" s="13"/>
      <c r="D355" s="191" t="s">
        <v>519</v>
      </c>
      <c r="E355" s="206" t="s">
        <v>1</v>
      </c>
      <c r="F355" s="207" t="s">
        <v>1710</v>
      </c>
      <c r="G355" s="13"/>
      <c r="H355" s="208">
        <v>30.800000000000001</v>
      </c>
      <c r="I355" s="209"/>
      <c r="J355" s="13"/>
      <c r="K355" s="13"/>
      <c r="L355" s="205"/>
      <c r="M355" s="210"/>
      <c r="N355" s="211"/>
      <c r="O355" s="211"/>
      <c r="P355" s="211"/>
      <c r="Q355" s="211"/>
      <c r="R355" s="211"/>
      <c r="S355" s="211"/>
      <c r="T355" s="21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06" t="s">
        <v>519</v>
      </c>
      <c r="AU355" s="206" t="s">
        <v>89</v>
      </c>
      <c r="AV355" s="13" t="s">
        <v>89</v>
      </c>
      <c r="AW355" s="13" t="s">
        <v>35</v>
      </c>
      <c r="AX355" s="13" t="s">
        <v>79</v>
      </c>
      <c r="AY355" s="206" t="s">
        <v>230</v>
      </c>
    </row>
    <row r="356" s="13" customFormat="1">
      <c r="A356" s="13"/>
      <c r="B356" s="205"/>
      <c r="C356" s="13"/>
      <c r="D356" s="191" t="s">
        <v>519</v>
      </c>
      <c r="E356" s="206" t="s">
        <v>1</v>
      </c>
      <c r="F356" s="207" t="s">
        <v>1711</v>
      </c>
      <c r="G356" s="13"/>
      <c r="H356" s="208">
        <v>3.6000000000000001</v>
      </c>
      <c r="I356" s="209"/>
      <c r="J356" s="13"/>
      <c r="K356" s="13"/>
      <c r="L356" s="205"/>
      <c r="M356" s="210"/>
      <c r="N356" s="211"/>
      <c r="O356" s="211"/>
      <c r="P356" s="211"/>
      <c r="Q356" s="211"/>
      <c r="R356" s="211"/>
      <c r="S356" s="211"/>
      <c r="T356" s="21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06" t="s">
        <v>519</v>
      </c>
      <c r="AU356" s="206" t="s">
        <v>89</v>
      </c>
      <c r="AV356" s="13" t="s">
        <v>89</v>
      </c>
      <c r="AW356" s="13" t="s">
        <v>35</v>
      </c>
      <c r="AX356" s="13" t="s">
        <v>79</v>
      </c>
      <c r="AY356" s="206" t="s">
        <v>230</v>
      </c>
    </row>
    <row r="357" s="14" customFormat="1">
      <c r="A357" s="14"/>
      <c r="B357" s="213"/>
      <c r="C357" s="14"/>
      <c r="D357" s="191" t="s">
        <v>519</v>
      </c>
      <c r="E357" s="214" t="s">
        <v>1</v>
      </c>
      <c r="F357" s="215" t="s">
        <v>534</v>
      </c>
      <c r="G357" s="14"/>
      <c r="H357" s="216">
        <v>34.399999999999999</v>
      </c>
      <c r="I357" s="217"/>
      <c r="J357" s="14"/>
      <c r="K357" s="14"/>
      <c r="L357" s="213"/>
      <c r="M357" s="218"/>
      <c r="N357" s="219"/>
      <c r="O357" s="219"/>
      <c r="P357" s="219"/>
      <c r="Q357" s="219"/>
      <c r="R357" s="219"/>
      <c r="S357" s="219"/>
      <c r="T357" s="220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14" t="s">
        <v>519</v>
      </c>
      <c r="AU357" s="214" t="s">
        <v>89</v>
      </c>
      <c r="AV357" s="14" t="s">
        <v>235</v>
      </c>
      <c r="AW357" s="14" t="s">
        <v>35</v>
      </c>
      <c r="AX357" s="14" t="s">
        <v>87</v>
      </c>
      <c r="AY357" s="214" t="s">
        <v>230</v>
      </c>
    </row>
    <row r="358" s="2" customFormat="1" ht="16.5" customHeight="1">
      <c r="A358" s="38"/>
      <c r="B358" s="177"/>
      <c r="C358" s="236" t="s">
        <v>438</v>
      </c>
      <c r="D358" s="236" t="s">
        <v>745</v>
      </c>
      <c r="E358" s="237" t="s">
        <v>999</v>
      </c>
      <c r="F358" s="238" t="s">
        <v>1000</v>
      </c>
      <c r="G358" s="239" t="s">
        <v>514</v>
      </c>
      <c r="H358" s="240">
        <v>3.7080000000000002</v>
      </c>
      <c r="I358" s="241"/>
      <c r="J358" s="242">
        <f>ROUND(I358*H358,2)</f>
        <v>0</v>
      </c>
      <c r="K358" s="238" t="s">
        <v>515</v>
      </c>
      <c r="L358" s="243"/>
      <c r="M358" s="244" t="s">
        <v>1</v>
      </c>
      <c r="N358" s="245" t="s">
        <v>44</v>
      </c>
      <c r="O358" s="77"/>
      <c r="P358" s="187">
        <f>O358*H358</f>
        <v>0</v>
      </c>
      <c r="Q358" s="187">
        <v>0.17499999999999999</v>
      </c>
      <c r="R358" s="187">
        <f>Q358*H358</f>
        <v>0.64890000000000003</v>
      </c>
      <c r="S358" s="187">
        <v>0</v>
      </c>
      <c r="T358" s="188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89" t="s">
        <v>260</v>
      </c>
      <c r="AT358" s="189" t="s">
        <v>745</v>
      </c>
      <c r="AU358" s="189" t="s">
        <v>89</v>
      </c>
      <c r="AY358" s="19" t="s">
        <v>230</v>
      </c>
      <c r="BE358" s="190">
        <f>IF(N358="základní",J358,0)</f>
        <v>0</v>
      </c>
      <c r="BF358" s="190">
        <f>IF(N358="snížená",J358,0)</f>
        <v>0</v>
      </c>
      <c r="BG358" s="190">
        <f>IF(N358="zákl. přenesená",J358,0)</f>
        <v>0</v>
      </c>
      <c r="BH358" s="190">
        <f>IF(N358="sníž. přenesená",J358,0)</f>
        <v>0</v>
      </c>
      <c r="BI358" s="190">
        <f>IF(N358="nulová",J358,0)</f>
        <v>0</v>
      </c>
      <c r="BJ358" s="19" t="s">
        <v>87</v>
      </c>
      <c r="BK358" s="190">
        <f>ROUND(I358*H358,2)</f>
        <v>0</v>
      </c>
      <c r="BL358" s="19" t="s">
        <v>235</v>
      </c>
      <c r="BM358" s="189" t="s">
        <v>1712</v>
      </c>
    </row>
    <row r="359" s="2" customFormat="1">
      <c r="A359" s="38"/>
      <c r="B359" s="39"/>
      <c r="C359" s="38"/>
      <c r="D359" s="191" t="s">
        <v>237</v>
      </c>
      <c r="E359" s="38"/>
      <c r="F359" s="192" t="s">
        <v>1000</v>
      </c>
      <c r="G359" s="38"/>
      <c r="H359" s="38"/>
      <c r="I359" s="193"/>
      <c r="J359" s="38"/>
      <c r="K359" s="38"/>
      <c r="L359" s="39"/>
      <c r="M359" s="194"/>
      <c r="N359" s="195"/>
      <c r="O359" s="77"/>
      <c r="P359" s="77"/>
      <c r="Q359" s="77"/>
      <c r="R359" s="77"/>
      <c r="S359" s="77"/>
      <c r="T359" s="7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T359" s="19" t="s">
        <v>237</v>
      </c>
      <c r="AU359" s="19" t="s">
        <v>89</v>
      </c>
    </row>
    <row r="360" s="2" customFormat="1">
      <c r="A360" s="38"/>
      <c r="B360" s="39"/>
      <c r="C360" s="38"/>
      <c r="D360" s="191" t="s">
        <v>279</v>
      </c>
      <c r="E360" s="38"/>
      <c r="F360" s="196" t="s">
        <v>974</v>
      </c>
      <c r="G360" s="38"/>
      <c r="H360" s="38"/>
      <c r="I360" s="193"/>
      <c r="J360" s="38"/>
      <c r="K360" s="38"/>
      <c r="L360" s="39"/>
      <c r="M360" s="194"/>
      <c r="N360" s="195"/>
      <c r="O360" s="77"/>
      <c r="P360" s="77"/>
      <c r="Q360" s="77"/>
      <c r="R360" s="77"/>
      <c r="S360" s="77"/>
      <c r="T360" s="7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T360" s="19" t="s">
        <v>279</v>
      </c>
      <c r="AU360" s="19" t="s">
        <v>89</v>
      </c>
    </row>
    <row r="361" s="13" customFormat="1">
      <c r="A361" s="13"/>
      <c r="B361" s="205"/>
      <c r="C361" s="13"/>
      <c r="D361" s="191" t="s">
        <v>519</v>
      </c>
      <c r="E361" s="206" t="s">
        <v>1</v>
      </c>
      <c r="F361" s="207" t="s">
        <v>1711</v>
      </c>
      <c r="G361" s="13"/>
      <c r="H361" s="208">
        <v>3.6000000000000001</v>
      </c>
      <c r="I361" s="209"/>
      <c r="J361" s="13"/>
      <c r="K361" s="13"/>
      <c r="L361" s="205"/>
      <c r="M361" s="210"/>
      <c r="N361" s="211"/>
      <c r="O361" s="211"/>
      <c r="P361" s="211"/>
      <c r="Q361" s="211"/>
      <c r="R361" s="211"/>
      <c r="S361" s="211"/>
      <c r="T361" s="21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06" t="s">
        <v>519</v>
      </c>
      <c r="AU361" s="206" t="s">
        <v>89</v>
      </c>
      <c r="AV361" s="13" t="s">
        <v>89</v>
      </c>
      <c r="AW361" s="13" t="s">
        <v>35</v>
      </c>
      <c r="AX361" s="13" t="s">
        <v>87</v>
      </c>
      <c r="AY361" s="206" t="s">
        <v>230</v>
      </c>
    </row>
    <row r="362" s="13" customFormat="1">
      <c r="A362" s="13"/>
      <c r="B362" s="205"/>
      <c r="C362" s="13"/>
      <c r="D362" s="191" t="s">
        <v>519</v>
      </c>
      <c r="E362" s="13"/>
      <c r="F362" s="207" t="s">
        <v>1713</v>
      </c>
      <c r="G362" s="13"/>
      <c r="H362" s="208">
        <v>3.7080000000000002</v>
      </c>
      <c r="I362" s="209"/>
      <c r="J362" s="13"/>
      <c r="K362" s="13"/>
      <c r="L362" s="205"/>
      <c r="M362" s="210"/>
      <c r="N362" s="211"/>
      <c r="O362" s="211"/>
      <c r="P362" s="211"/>
      <c r="Q362" s="211"/>
      <c r="R362" s="211"/>
      <c r="S362" s="211"/>
      <c r="T362" s="21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06" t="s">
        <v>519</v>
      </c>
      <c r="AU362" s="206" t="s">
        <v>89</v>
      </c>
      <c r="AV362" s="13" t="s">
        <v>89</v>
      </c>
      <c r="AW362" s="13" t="s">
        <v>3</v>
      </c>
      <c r="AX362" s="13" t="s">
        <v>87</v>
      </c>
      <c r="AY362" s="206" t="s">
        <v>230</v>
      </c>
    </row>
    <row r="363" s="2" customFormat="1" ht="16.5" customHeight="1">
      <c r="A363" s="38"/>
      <c r="B363" s="177"/>
      <c r="C363" s="236" t="s">
        <v>445</v>
      </c>
      <c r="D363" s="236" t="s">
        <v>745</v>
      </c>
      <c r="E363" s="237" t="s">
        <v>985</v>
      </c>
      <c r="F363" s="238" t="s">
        <v>986</v>
      </c>
      <c r="G363" s="239" t="s">
        <v>514</v>
      </c>
      <c r="H363" s="240">
        <v>31.724</v>
      </c>
      <c r="I363" s="241"/>
      <c r="J363" s="242">
        <f>ROUND(I363*H363,2)</f>
        <v>0</v>
      </c>
      <c r="K363" s="238" t="s">
        <v>515</v>
      </c>
      <c r="L363" s="243"/>
      <c r="M363" s="244" t="s">
        <v>1</v>
      </c>
      <c r="N363" s="245" t="s">
        <v>44</v>
      </c>
      <c r="O363" s="77"/>
      <c r="P363" s="187">
        <f>O363*H363</f>
        <v>0</v>
      </c>
      <c r="Q363" s="187">
        <v>0.17599999999999999</v>
      </c>
      <c r="R363" s="187">
        <f>Q363*H363</f>
        <v>5.5834239999999999</v>
      </c>
      <c r="S363" s="187">
        <v>0</v>
      </c>
      <c r="T363" s="188">
        <f>S363*H363</f>
        <v>0</v>
      </c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R363" s="189" t="s">
        <v>260</v>
      </c>
      <c r="AT363" s="189" t="s">
        <v>745</v>
      </c>
      <c r="AU363" s="189" t="s">
        <v>89</v>
      </c>
      <c r="AY363" s="19" t="s">
        <v>230</v>
      </c>
      <c r="BE363" s="190">
        <f>IF(N363="základní",J363,0)</f>
        <v>0</v>
      </c>
      <c r="BF363" s="190">
        <f>IF(N363="snížená",J363,0)</f>
        <v>0</v>
      </c>
      <c r="BG363" s="190">
        <f>IF(N363="zákl. přenesená",J363,0)</f>
        <v>0</v>
      </c>
      <c r="BH363" s="190">
        <f>IF(N363="sníž. přenesená",J363,0)</f>
        <v>0</v>
      </c>
      <c r="BI363" s="190">
        <f>IF(N363="nulová",J363,0)</f>
        <v>0</v>
      </c>
      <c r="BJ363" s="19" t="s">
        <v>87</v>
      </c>
      <c r="BK363" s="190">
        <f>ROUND(I363*H363,2)</f>
        <v>0</v>
      </c>
      <c r="BL363" s="19" t="s">
        <v>235</v>
      </c>
      <c r="BM363" s="189" t="s">
        <v>1714</v>
      </c>
    </row>
    <row r="364" s="2" customFormat="1">
      <c r="A364" s="38"/>
      <c r="B364" s="39"/>
      <c r="C364" s="38"/>
      <c r="D364" s="191" t="s">
        <v>237</v>
      </c>
      <c r="E364" s="38"/>
      <c r="F364" s="192" t="s">
        <v>986</v>
      </c>
      <c r="G364" s="38"/>
      <c r="H364" s="38"/>
      <c r="I364" s="193"/>
      <c r="J364" s="38"/>
      <c r="K364" s="38"/>
      <c r="L364" s="39"/>
      <c r="M364" s="194"/>
      <c r="N364" s="195"/>
      <c r="O364" s="77"/>
      <c r="P364" s="77"/>
      <c r="Q364" s="77"/>
      <c r="R364" s="77"/>
      <c r="S364" s="77"/>
      <c r="T364" s="7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T364" s="19" t="s">
        <v>237</v>
      </c>
      <c r="AU364" s="19" t="s">
        <v>89</v>
      </c>
    </row>
    <row r="365" s="2" customFormat="1">
      <c r="A365" s="38"/>
      <c r="B365" s="39"/>
      <c r="C365" s="38"/>
      <c r="D365" s="191" t="s">
        <v>279</v>
      </c>
      <c r="E365" s="38"/>
      <c r="F365" s="196" t="s">
        <v>974</v>
      </c>
      <c r="G365" s="38"/>
      <c r="H365" s="38"/>
      <c r="I365" s="193"/>
      <c r="J365" s="38"/>
      <c r="K365" s="38"/>
      <c r="L365" s="39"/>
      <c r="M365" s="194"/>
      <c r="N365" s="195"/>
      <c r="O365" s="77"/>
      <c r="P365" s="77"/>
      <c r="Q365" s="77"/>
      <c r="R365" s="77"/>
      <c r="S365" s="77"/>
      <c r="T365" s="7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T365" s="19" t="s">
        <v>279</v>
      </c>
      <c r="AU365" s="19" t="s">
        <v>89</v>
      </c>
    </row>
    <row r="366" s="13" customFormat="1">
      <c r="A366" s="13"/>
      <c r="B366" s="205"/>
      <c r="C366" s="13"/>
      <c r="D366" s="191" t="s">
        <v>519</v>
      </c>
      <c r="E366" s="206" t="s">
        <v>1</v>
      </c>
      <c r="F366" s="207" t="s">
        <v>1710</v>
      </c>
      <c r="G366" s="13"/>
      <c r="H366" s="208">
        <v>30.800000000000001</v>
      </c>
      <c r="I366" s="209"/>
      <c r="J366" s="13"/>
      <c r="K366" s="13"/>
      <c r="L366" s="205"/>
      <c r="M366" s="210"/>
      <c r="N366" s="211"/>
      <c r="O366" s="211"/>
      <c r="P366" s="211"/>
      <c r="Q366" s="211"/>
      <c r="R366" s="211"/>
      <c r="S366" s="211"/>
      <c r="T366" s="21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06" t="s">
        <v>519</v>
      </c>
      <c r="AU366" s="206" t="s">
        <v>89</v>
      </c>
      <c r="AV366" s="13" t="s">
        <v>89</v>
      </c>
      <c r="AW366" s="13" t="s">
        <v>35</v>
      </c>
      <c r="AX366" s="13" t="s">
        <v>87</v>
      </c>
      <c r="AY366" s="206" t="s">
        <v>230</v>
      </c>
    </row>
    <row r="367" s="13" customFormat="1">
      <c r="A367" s="13"/>
      <c r="B367" s="205"/>
      <c r="C367" s="13"/>
      <c r="D367" s="191" t="s">
        <v>519</v>
      </c>
      <c r="E367" s="13"/>
      <c r="F367" s="207" t="s">
        <v>1715</v>
      </c>
      <c r="G367" s="13"/>
      <c r="H367" s="208">
        <v>31.724</v>
      </c>
      <c r="I367" s="209"/>
      <c r="J367" s="13"/>
      <c r="K367" s="13"/>
      <c r="L367" s="205"/>
      <c r="M367" s="210"/>
      <c r="N367" s="211"/>
      <c r="O367" s="211"/>
      <c r="P367" s="211"/>
      <c r="Q367" s="211"/>
      <c r="R367" s="211"/>
      <c r="S367" s="211"/>
      <c r="T367" s="21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06" t="s">
        <v>519</v>
      </c>
      <c r="AU367" s="206" t="s">
        <v>89</v>
      </c>
      <c r="AV367" s="13" t="s">
        <v>89</v>
      </c>
      <c r="AW367" s="13" t="s">
        <v>3</v>
      </c>
      <c r="AX367" s="13" t="s">
        <v>87</v>
      </c>
      <c r="AY367" s="206" t="s">
        <v>230</v>
      </c>
    </row>
    <row r="368" s="2" customFormat="1" ht="16.5" customHeight="1">
      <c r="A368" s="38"/>
      <c r="B368" s="177"/>
      <c r="C368" s="178" t="s">
        <v>450</v>
      </c>
      <c r="D368" s="178" t="s">
        <v>231</v>
      </c>
      <c r="E368" s="179" t="s">
        <v>1716</v>
      </c>
      <c r="F368" s="180" t="s">
        <v>1717</v>
      </c>
      <c r="G368" s="181" t="s">
        <v>514</v>
      </c>
      <c r="H368" s="182">
        <v>337.60000000000002</v>
      </c>
      <c r="I368" s="183"/>
      <c r="J368" s="184">
        <f>ROUND(I368*H368,2)</f>
        <v>0</v>
      </c>
      <c r="K368" s="180" t="s">
        <v>515</v>
      </c>
      <c r="L368" s="39"/>
      <c r="M368" s="185" t="s">
        <v>1</v>
      </c>
      <c r="N368" s="186" t="s">
        <v>44</v>
      </c>
      <c r="O368" s="77"/>
      <c r="P368" s="187">
        <f>O368*H368</f>
        <v>0</v>
      </c>
      <c r="Q368" s="187">
        <v>0.11162</v>
      </c>
      <c r="R368" s="187">
        <f>Q368*H368</f>
        <v>37.682912000000002</v>
      </c>
      <c r="S368" s="187">
        <v>0</v>
      </c>
      <c r="T368" s="188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89" t="s">
        <v>235</v>
      </c>
      <c r="AT368" s="189" t="s">
        <v>231</v>
      </c>
      <c r="AU368" s="189" t="s">
        <v>89</v>
      </c>
      <c r="AY368" s="19" t="s">
        <v>230</v>
      </c>
      <c r="BE368" s="190">
        <f>IF(N368="základní",J368,0)</f>
        <v>0</v>
      </c>
      <c r="BF368" s="190">
        <f>IF(N368="snížená",J368,0)</f>
        <v>0</v>
      </c>
      <c r="BG368" s="190">
        <f>IF(N368="zákl. přenesená",J368,0)</f>
        <v>0</v>
      </c>
      <c r="BH368" s="190">
        <f>IF(N368="sníž. přenesená",J368,0)</f>
        <v>0</v>
      </c>
      <c r="BI368" s="190">
        <f>IF(N368="nulová",J368,0)</f>
        <v>0</v>
      </c>
      <c r="BJ368" s="19" t="s">
        <v>87</v>
      </c>
      <c r="BK368" s="190">
        <f>ROUND(I368*H368,2)</f>
        <v>0</v>
      </c>
      <c r="BL368" s="19" t="s">
        <v>235</v>
      </c>
      <c r="BM368" s="189" t="s">
        <v>1718</v>
      </c>
    </row>
    <row r="369" s="2" customFormat="1">
      <c r="A369" s="38"/>
      <c r="B369" s="39"/>
      <c r="C369" s="38"/>
      <c r="D369" s="191" t="s">
        <v>237</v>
      </c>
      <c r="E369" s="38"/>
      <c r="F369" s="192" t="s">
        <v>1719</v>
      </c>
      <c r="G369" s="38"/>
      <c r="H369" s="38"/>
      <c r="I369" s="193"/>
      <c r="J369" s="38"/>
      <c r="K369" s="38"/>
      <c r="L369" s="39"/>
      <c r="M369" s="194"/>
      <c r="N369" s="195"/>
      <c r="O369" s="77"/>
      <c r="P369" s="77"/>
      <c r="Q369" s="77"/>
      <c r="R369" s="77"/>
      <c r="S369" s="77"/>
      <c r="T369" s="7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T369" s="19" t="s">
        <v>237</v>
      </c>
      <c r="AU369" s="19" t="s">
        <v>89</v>
      </c>
    </row>
    <row r="370" s="2" customFormat="1">
      <c r="A370" s="38"/>
      <c r="B370" s="39"/>
      <c r="C370" s="38"/>
      <c r="D370" s="199" t="s">
        <v>397</v>
      </c>
      <c r="E370" s="38"/>
      <c r="F370" s="200" t="s">
        <v>1720</v>
      </c>
      <c r="G370" s="38"/>
      <c r="H370" s="38"/>
      <c r="I370" s="193"/>
      <c r="J370" s="38"/>
      <c r="K370" s="38"/>
      <c r="L370" s="39"/>
      <c r="M370" s="194"/>
      <c r="N370" s="195"/>
      <c r="O370" s="77"/>
      <c r="P370" s="77"/>
      <c r="Q370" s="77"/>
      <c r="R370" s="77"/>
      <c r="S370" s="77"/>
      <c r="T370" s="7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T370" s="19" t="s">
        <v>397</v>
      </c>
      <c r="AU370" s="19" t="s">
        <v>89</v>
      </c>
    </row>
    <row r="371" s="13" customFormat="1">
      <c r="A371" s="13"/>
      <c r="B371" s="205"/>
      <c r="C371" s="13"/>
      <c r="D371" s="191" t="s">
        <v>519</v>
      </c>
      <c r="E371" s="206" t="s">
        <v>1</v>
      </c>
      <c r="F371" s="207" t="s">
        <v>1721</v>
      </c>
      <c r="G371" s="13"/>
      <c r="H371" s="208">
        <v>337.60000000000002</v>
      </c>
      <c r="I371" s="209"/>
      <c r="J371" s="13"/>
      <c r="K371" s="13"/>
      <c r="L371" s="205"/>
      <c r="M371" s="210"/>
      <c r="N371" s="211"/>
      <c r="O371" s="211"/>
      <c r="P371" s="211"/>
      <c r="Q371" s="211"/>
      <c r="R371" s="211"/>
      <c r="S371" s="211"/>
      <c r="T371" s="21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06" t="s">
        <v>519</v>
      </c>
      <c r="AU371" s="206" t="s">
        <v>89</v>
      </c>
      <c r="AV371" s="13" t="s">
        <v>89</v>
      </c>
      <c r="AW371" s="13" t="s">
        <v>35</v>
      </c>
      <c r="AX371" s="13" t="s">
        <v>87</v>
      </c>
      <c r="AY371" s="206" t="s">
        <v>230</v>
      </c>
    </row>
    <row r="372" s="2" customFormat="1" ht="16.5" customHeight="1">
      <c r="A372" s="38"/>
      <c r="B372" s="177"/>
      <c r="C372" s="236" t="s">
        <v>455</v>
      </c>
      <c r="D372" s="236" t="s">
        <v>745</v>
      </c>
      <c r="E372" s="237" t="s">
        <v>1722</v>
      </c>
      <c r="F372" s="238" t="s">
        <v>1723</v>
      </c>
      <c r="G372" s="239" t="s">
        <v>514</v>
      </c>
      <c r="H372" s="240">
        <v>340.976</v>
      </c>
      <c r="I372" s="241"/>
      <c r="J372" s="242">
        <f>ROUND(I372*H372,2)</f>
        <v>0</v>
      </c>
      <c r="K372" s="238" t="s">
        <v>515</v>
      </c>
      <c r="L372" s="243"/>
      <c r="M372" s="244" t="s">
        <v>1</v>
      </c>
      <c r="N372" s="245" t="s">
        <v>44</v>
      </c>
      <c r="O372" s="77"/>
      <c r="P372" s="187">
        <f>O372*H372</f>
        <v>0</v>
      </c>
      <c r="Q372" s="187">
        <v>0.17599999999999999</v>
      </c>
      <c r="R372" s="187">
        <f>Q372*H372</f>
        <v>60.011775999999998</v>
      </c>
      <c r="S372" s="187">
        <v>0</v>
      </c>
      <c r="T372" s="188">
        <f>S372*H372</f>
        <v>0</v>
      </c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R372" s="189" t="s">
        <v>260</v>
      </c>
      <c r="AT372" s="189" t="s">
        <v>745</v>
      </c>
      <c r="AU372" s="189" t="s">
        <v>89</v>
      </c>
      <c r="AY372" s="19" t="s">
        <v>230</v>
      </c>
      <c r="BE372" s="190">
        <f>IF(N372="základní",J372,0)</f>
        <v>0</v>
      </c>
      <c r="BF372" s="190">
        <f>IF(N372="snížená",J372,0)</f>
        <v>0</v>
      </c>
      <c r="BG372" s="190">
        <f>IF(N372="zákl. přenesená",J372,0)</f>
        <v>0</v>
      </c>
      <c r="BH372" s="190">
        <f>IF(N372="sníž. přenesená",J372,0)</f>
        <v>0</v>
      </c>
      <c r="BI372" s="190">
        <f>IF(N372="nulová",J372,0)</f>
        <v>0</v>
      </c>
      <c r="BJ372" s="19" t="s">
        <v>87</v>
      </c>
      <c r="BK372" s="190">
        <f>ROUND(I372*H372,2)</f>
        <v>0</v>
      </c>
      <c r="BL372" s="19" t="s">
        <v>235</v>
      </c>
      <c r="BM372" s="189" t="s">
        <v>1724</v>
      </c>
    </row>
    <row r="373" s="2" customFormat="1">
      <c r="A373" s="38"/>
      <c r="B373" s="39"/>
      <c r="C373" s="38"/>
      <c r="D373" s="191" t="s">
        <v>237</v>
      </c>
      <c r="E373" s="38"/>
      <c r="F373" s="192" t="s">
        <v>1723</v>
      </c>
      <c r="G373" s="38"/>
      <c r="H373" s="38"/>
      <c r="I373" s="193"/>
      <c r="J373" s="38"/>
      <c r="K373" s="38"/>
      <c r="L373" s="39"/>
      <c r="M373" s="194"/>
      <c r="N373" s="195"/>
      <c r="O373" s="77"/>
      <c r="P373" s="77"/>
      <c r="Q373" s="77"/>
      <c r="R373" s="77"/>
      <c r="S373" s="77"/>
      <c r="T373" s="7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T373" s="19" t="s">
        <v>237</v>
      </c>
      <c r="AU373" s="19" t="s">
        <v>89</v>
      </c>
    </row>
    <row r="374" s="2" customFormat="1">
      <c r="A374" s="38"/>
      <c r="B374" s="39"/>
      <c r="C374" s="38"/>
      <c r="D374" s="191" t="s">
        <v>279</v>
      </c>
      <c r="E374" s="38"/>
      <c r="F374" s="196" t="s">
        <v>1725</v>
      </c>
      <c r="G374" s="38"/>
      <c r="H374" s="38"/>
      <c r="I374" s="193"/>
      <c r="J374" s="38"/>
      <c r="K374" s="38"/>
      <c r="L374" s="39"/>
      <c r="M374" s="194"/>
      <c r="N374" s="195"/>
      <c r="O374" s="77"/>
      <c r="P374" s="77"/>
      <c r="Q374" s="77"/>
      <c r="R374" s="77"/>
      <c r="S374" s="77"/>
      <c r="T374" s="7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T374" s="19" t="s">
        <v>279</v>
      </c>
      <c r="AU374" s="19" t="s">
        <v>89</v>
      </c>
    </row>
    <row r="375" s="13" customFormat="1">
      <c r="A375" s="13"/>
      <c r="B375" s="205"/>
      <c r="C375" s="13"/>
      <c r="D375" s="191" t="s">
        <v>519</v>
      </c>
      <c r="E375" s="13"/>
      <c r="F375" s="207" t="s">
        <v>1726</v>
      </c>
      <c r="G375" s="13"/>
      <c r="H375" s="208">
        <v>340.976</v>
      </c>
      <c r="I375" s="209"/>
      <c r="J375" s="13"/>
      <c r="K375" s="13"/>
      <c r="L375" s="205"/>
      <c r="M375" s="210"/>
      <c r="N375" s="211"/>
      <c r="O375" s="211"/>
      <c r="P375" s="211"/>
      <c r="Q375" s="211"/>
      <c r="R375" s="211"/>
      <c r="S375" s="211"/>
      <c r="T375" s="21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06" t="s">
        <v>519</v>
      </c>
      <c r="AU375" s="206" t="s">
        <v>89</v>
      </c>
      <c r="AV375" s="13" t="s">
        <v>89</v>
      </c>
      <c r="AW375" s="13" t="s">
        <v>3</v>
      </c>
      <c r="AX375" s="13" t="s">
        <v>87</v>
      </c>
      <c r="AY375" s="206" t="s">
        <v>230</v>
      </c>
    </row>
    <row r="376" s="12" customFormat="1" ht="22.8" customHeight="1">
      <c r="A376" s="12"/>
      <c r="B376" s="166"/>
      <c r="C376" s="12"/>
      <c r="D376" s="167" t="s">
        <v>78</v>
      </c>
      <c r="E376" s="197" t="s">
        <v>252</v>
      </c>
      <c r="F376" s="197" t="s">
        <v>1030</v>
      </c>
      <c r="G376" s="12"/>
      <c r="H376" s="12"/>
      <c r="I376" s="169"/>
      <c r="J376" s="198">
        <f>BK376</f>
        <v>0</v>
      </c>
      <c r="K376" s="12"/>
      <c r="L376" s="166"/>
      <c r="M376" s="171"/>
      <c r="N376" s="172"/>
      <c r="O376" s="172"/>
      <c r="P376" s="173">
        <f>SUM(P377:P380)</f>
        <v>0</v>
      </c>
      <c r="Q376" s="172"/>
      <c r="R376" s="173">
        <f>SUM(R377:R380)</f>
        <v>0.77774476000000003</v>
      </c>
      <c r="S376" s="172"/>
      <c r="T376" s="174">
        <f>SUM(T377:T380)</f>
        <v>0</v>
      </c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R376" s="167" t="s">
        <v>87</v>
      </c>
      <c r="AT376" s="175" t="s">
        <v>78</v>
      </c>
      <c r="AU376" s="175" t="s">
        <v>87</v>
      </c>
      <c r="AY376" s="167" t="s">
        <v>230</v>
      </c>
      <c r="BK376" s="176">
        <f>SUM(BK377:BK380)</f>
        <v>0</v>
      </c>
    </row>
    <row r="377" s="2" customFormat="1" ht="21.75" customHeight="1">
      <c r="A377" s="38"/>
      <c r="B377" s="177"/>
      <c r="C377" s="178" t="s">
        <v>460</v>
      </c>
      <c r="D377" s="178" t="s">
        <v>231</v>
      </c>
      <c r="E377" s="179" t="s">
        <v>1032</v>
      </c>
      <c r="F377" s="180" t="s">
        <v>1033</v>
      </c>
      <c r="G377" s="181" t="s">
        <v>578</v>
      </c>
      <c r="H377" s="182">
        <v>0.33800000000000002</v>
      </c>
      <c r="I377" s="183"/>
      <c r="J377" s="184">
        <f>ROUND(I377*H377,2)</f>
        <v>0</v>
      </c>
      <c r="K377" s="180" t="s">
        <v>515</v>
      </c>
      <c r="L377" s="39"/>
      <c r="M377" s="185" t="s">
        <v>1</v>
      </c>
      <c r="N377" s="186" t="s">
        <v>44</v>
      </c>
      <c r="O377" s="77"/>
      <c r="P377" s="187">
        <f>O377*H377</f>
        <v>0</v>
      </c>
      <c r="Q377" s="187">
        <v>2.3010199999999998</v>
      </c>
      <c r="R377" s="187">
        <f>Q377*H377</f>
        <v>0.77774476000000003</v>
      </c>
      <c r="S377" s="187">
        <v>0</v>
      </c>
      <c r="T377" s="188">
        <f>S377*H377</f>
        <v>0</v>
      </c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R377" s="189" t="s">
        <v>235</v>
      </c>
      <c r="AT377" s="189" t="s">
        <v>231</v>
      </c>
      <c r="AU377" s="189" t="s">
        <v>89</v>
      </c>
      <c r="AY377" s="19" t="s">
        <v>230</v>
      </c>
      <c r="BE377" s="190">
        <f>IF(N377="základní",J377,0)</f>
        <v>0</v>
      </c>
      <c r="BF377" s="190">
        <f>IF(N377="snížená",J377,0)</f>
        <v>0</v>
      </c>
      <c r="BG377" s="190">
        <f>IF(N377="zákl. přenesená",J377,0)</f>
        <v>0</v>
      </c>
      <c r="BH377" s="190">
        <f>IF(N377="sníž. přenesená",J377,0)</f>
        <v>0</v>
      </c>
      <c r="BI377" s="190">
        <f>IF(N377="nulová",J377,0)</f>
        <v>0</v>
      </c>
      <c r="BJ377" s="19" t="s">
        <v>87</v>
      </c>
      <c r="BK377" s="190">
        <f>ROUND(I377*H377,2)</f>
        <v>0</v>
      </c>
      <c r="BL377" s="19" t="s">
        <v>235</v>
      </c>
      <c r="BM377" s="189" t="s">
        <v>1727</v>
      </c>
    </row>
    <row r="378" s="2" customFormat="1">
      <c r="A378" s="38"/>
      <c r="B378" s="39"/>
      <c r="C378" s="38"/>
      <c r="D378" s="191" t="s">
        <v>237</v>
      </c>
      <c r="E378" s="38"/>
      <c r="F378" s="192" t="s">
        <v>1035</v>
      </c>
      <c r="G378" s="38"/>
      <c r="H378" s="38"/>
      <c r="I378" s="193"/>
      <c r="J378" s="38"/>
      <c r="K378" s="38"/>
      <c r="L378" s="39"/>
      <c r="M378" s="194"/>
      <c r="N378" s="195"/>
      <c r="O378" s="77"/>
      <c r="P378" s="77"/>
      <c r="Q378" s="77"/>
      <c r="R378" s="77"/>
      <c r="S378" s="77"/>
      <c r="T378" s="7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T378" s="19" t="s">
        <v>237</v>
      </c>
      <c r="AU378" s="19" t="s">
        <v>89</v>
      </c>
    </row>
    <row r="379" s="2" customFormat="1">
      <c r="A379" s="38"/>
      <c r="B379" s="39"/>
      <c r="C379" s="38"/>
      <c r="D379" s="199" t="s">
        <v>397</v>
      </c>
      <c r="E379" s="38"/>
      <c r="F379" s="200" t="s">
        <v>1036</v>
      </c>
      <c r="G379" s="38"/>
      <c r="H379" s="38"/>
      <c r="I379" s="193"/>
      <c r="J379" s="38"/>
      <c r="K379" s="38"/>
      <c r="L379" s="39"/>
      <c r="M379" s="194"/>
      <c r="N379" s="195"/>
      <c r="O379" s="77"/>
      <c r="P379" s="77"/>
      <c r="Q379" s="77"/>
      <c r="R379" s="77"/>
      <c r="S379" s="77"/>
      <c r="T379" s="7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T379" s="19" t="s">
        <v>397</v>
      </c>
      <c r="AU379" s="19" t="s">
        <v>89</v>
      </c>
    </row>
    <row r="380" s="13" customFormat="1">
      <c r="A380" s="13"/>
      <c r="B380" s="205"/>
      <c r="C380" s="13"/>
      <c r="D380" s="191" t="s">
        <v>519</v>
      </c>
      <c r="E380" s="206" t="s">
        <v>1</v>
      </c>
      <c r="F380" s="207" t="s">
        <v>1539</v>
      </c>
      <c r="G380" s="13"/>
      <c r="H380" s="208">
        <v>0.33800000000000002</v>
      </c>
      <c r="I380" s="209"/>
      <c r="J380" s="13"/>
      <c r="K380" s="13"/>
      <c r="L380" s="205"/>
      <c r="M380" s="210"/>
      <c r="N380" s="211"/>
      <c r="O380" s="211"/>
      <c r="P380" s="211"/>
      <c r="Q380" s="211"/>
      <c r="R380" s="211"/>
      <c r="S380" s="211"/>
      <c r="T380" s="21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06" t="s">
        <v>519</v>
      </c>
      <c r="AU380" s="206" t="s">
        <v>89</v>
      </c>
      <c r="AV380" s="13" t="s">
        <v>89</v>
      </c>
      <c r="AW380" s="13" t="s">
        <v>35</v>
      </c>
      <c r="AX380" s="13" t="s">
        <v>87</v>
      </c>
      <c r="AY380" s="206" t="s">
        <v>230</v>
      </c>
    </row>
    <row r="381" s="12" customFormat="1" ht="22.8" customHeight="1">
      <c r="A381" s="12"/>
      <c r="B381" s="166"/>
      <c r="C381" s="12"/>
      <c r="D381" s="167" t="s">
        <v>78</v>
      </c>
      <c r="E381" s="197" t="s">
        <v>260</v>
      </c>
      <c r="F381" s="197" t="s">
        <v>1038</v>
      </c>
      <c r="G381" s="12"/>
      <c r="H381" s="12"/>
      <c r="I381" s="169"/>
      <c r="J381" s="198">
        <f>BK381</f>
        <v>0</v>
      </c>
      <c r="K381" s="12"/>
      <c r="L381" s="166"/>
      <c r="M381" s="171"/>
      <c r="N381" s="172"/>
      <c r="O381" s="172"/>
      <c r="P381" s="173">
        <f>SUM(P382:P438)</f>
        <v>0</v>
      </c>
      <c r="Q381" s="172"/>
      <c r="R381" s="173">
        <f>SUM(R382:R438)</f>
        <v>2.3687982000000001</v>
      </c>
      <c r="S381" s="172"/>
      <c r="T381" s="174">
        <f>SUM(T382:T438)</f>
        <v>0</v>
      </c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R381" s="167" t="s">
        <v>87</v>
      </c>
      <c r="AT381" s="175" t="s">
        <v>78</v>
      </c>
      <c r="AU381" s="175" t="s">
        <v>87</v>
      </c>
      <c r="AY381" s="167" t="s">
        <v>230</v>
      </c>
      <c r="BK381" s="176">
        <f>SUM(BK382:BK438)</f>
        <v>0</v>
      </c>
    </row>
    <row r="382" s="2" customFormat="1" ht="16.5" customHeight="1">
      <c r="A382" s="38"/>
      <c r="B382" s="177"/>
      <c r="C382" s="178" t="s">
        <v>464</v>
      </c>
      <c r="D382" s="178" t="s">
        <v>231</v>
      </c>
      <c r="E382" s="179" t="s">
        <v>1040</v>
      </c>
      <c r="F382" s="180" t="s">
        <v>1041</v>
      </c>
      <c r="G382" s="181" t="s">
        <v>543</v>
      </c>
      <c r="H382" s="182">
        <v>8.5800000000000001</v>
      </c>
      <c r="I382" s="183"/>
      <c r="J382" s="184">
        <f>ROUND(I382*H382,2)</f>
        <v>0</v>
      </c>
      <c r="K382" s="180" t="s">
        <v>515</v>
      </c>
      <c r="L382" s="39"/>
      <c r="M382" s="185" t="s">
        <v>1</v>
      </c>
      <c r="N382" s="186" t="s">
        <v>44</v>
      </c>
      <c r="O382" s="77"/>
      <c r="P382" s="187">
        <f>O382*H382</f>
        <v>0</v>
      </c>
      <c r="Q382" s="187">
        <v>1.0000000000000001E-05</v>
      </c>
      <c r="R382" s="187">
        <f>Q382*H382</f>
        <v>8.5800000000000012E-05</v>
      </c>
      <c r="S382" s="187">
        <v>0</v>
      </c>
      <c r="T382" s="188">
        <f>S382*H382</f>
        <v>0</v>
      </c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R382" s="189" t="s">
        <v>235</v>
      </c>
      <c r="AT382" s="189" t="s">
        <v>231</v>
      </c>
      <c r="AU382" s="189" t="s">
        <v>89</v>
      </c>
      <c r="AY382" s="19" t="s">
        <v>230</v>
      </c>
      <c r="BE382" s="190">
        <f>IF(N382="základní",J382,0)</f>
        <v>0</v>
      </c>
      <c r="BF382" s="190">
        <f>IF(N382="snížená",J382,0)</f>
        <v>0</v>
      </c>
      <c r="BG382" s="190">
        <f>IF(N382="zákl. přenesená",J382,0)</f>
        <v>0</v>
      </c>
      <c r="BH382" s="190">
        <f>IF(N382="sníž. přenesená",J382,0)</f>
        <v>0</v>
      </c>
      <c r="BI382" s="190">
        <f>IF(N382="nulová",J382,0)</f>
        <v>0</v>
      </c>
      <c r="BJ382" s="19" t="s">
        <v>87</v>
      </c>
      <c r="BK382" s="190">
        <f>ROUND(I382*H382,2)</f>
        <v>0</v>
      </c>
      <c r="BL382" s="19" t="s">
        <v>235</v>
      </c>
      <c r="BM382" s="189" t="s">
        <v>1728</v>
      </c>
    </row>
    <row r="383" s="2" customFormat="1">
      <c r="A383" s="38"/>
      <c r="B383" s="39"/>
      <c r="C383" s="38"/>
      <c r="D383" s="191" t="s">
        <v>237</v>
      </c>
      <c r="E383" s="38"/>
      <c r="F383" s="192" t="s">
        <v>1043</v>
      </c>
      <c r="G383" s="38"/>
      <c r="H383" s="38"/>
      <c r="I383" s="193"/>
      <c r="J383" s="38"/>
      <c r="K383" s="38"/>
      <c r="L383" s="39"/>
      <c r="M383" s="194"/>
      <c r="N383" s="195"/>
      <c r="O383" s="77"/>
      <c r="P383" s="77"/>
      <c r="Q383" s="77"/>
      <c r="R383" s="77"/>
      <c r="S383" s="77"/>
      <c r="T383" s="7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T383" s="19" t="s">
        <v>237</v>
      </c>
      <c r="AU383" s="19" t="s">
        <v>89</v>
      </c>
    </row>
    <row r="384" s="2" customFormat="1">
      <c r="A384" s="38"/>
      <c r="B384" s="39"/>
      <c r="C384" s="38"/>
      <c r="D384" s="199" t="s">
        <v>397</v>
      </c>
      <c r="E384" s="38"/>
      <c r="F384" s="200" t="s">
        <v>1044</v>
      </c>
      <c r="G384" s="38"/>
      <c r="H384" s="38"/>
      <c r="I384" s="193"/>
      <c r="J384" s="38"/>
      <c r="K384" s="38"/>
      <c r="L384" s="39"/>
      <c r="M384" s="194"/>
      <c r="N384" s="195"/>
      <c r="O384" s="77"/>
      <c r="P384" s="77"/>
      <c r="Q384" s="77"/>
      <c r="R384" s="77"/>
      <c r="S384" s="77"/>
      <c r="T384" s="7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T384" s="19" t="s">
        <v>397</v>
      </c>
      <c r="AU384" s="19" t="s">
        <v>89</v>
      </c>
    </row>
    <row r="385" s="13" customFormat="1">
      <c r="A385" s="13"/>
      <c r="B385" s="205"/>
      <c r="C385" s="13"/>
      <c r="D385" s="191" t="s">
        <v>519</v>
      </c>
      <c r="E385" s="206" t="s">
        <v>1</v>
      </c>
      <c r="F385" s="207" t="s">
        <v>1729</v>
      </c>
      <c r="G385" s="13"/>
      <c r="H385" s="208">
        <v>8.5800000000000001</v>
      </c>
      <c r="I385" s="209"/>
      <c r="J385" s="13"/>
      <c r="K385" s="13"/>
      <c r="L385" s="205"/>
      <c r="M385" s="210"/>
      <c r="N385" s="211"/>
      <c r="O385" s="211"/>
      <c r="P385" s="211"/>
      <c r="Q385" s="211"/>
      <c r="R385" s="211"/>
      <c r="S385" s="211"/>
      <c r="T385" s="21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06" t="s">
        <v>519</v>
      </c>
      <c r="AU385" s="206" t="s">
        <v>89</v>
      </c>
      <c r="AV385" s="13" t="s">
        <v>89</v>
      </c>
      <c r="AW385" s="13" t="s">
        <v>35</v>
      </c>
      <c r="AX385" s="13" t="s">
        <v>87</v>
      </c>
      <c r="AY385" s="206" t="s">
        <v>230</v>
      </c>
    </row>
    <row r="386" s="2" customFormat="1" ht="16.5" customHeight="1">
      <c r="A386" s="38"/>
      <c r="B386" s="177"/>
      <c r="C386" s="236" t="s">
        <v>471</v>
      </c>
      <c r="D386" s="236" t="s">
        <v>745</v>
      </c>
      <c r="E386" s="237" t="s">
        <v>1047</v>
      </c>
      <c r="F386" s="238" t="s">
        <v>1048</v>
      </c>
      <c r="G386" s="239" t="s">
        <v>543</v>
      </c>
      <c r="H386" s="240">
        <v>8.7089999999999996</v>
      </c>
      <c r="I386" s="241"/>
      <c r="J386" s="242">
        <f>ROUND(I386*H386,2)</f>
        <v>0</v>
      </c>
      <c r="K386" s="238" t="s">
        <v>515</v>
      </c>
      <c r="L386" s="243"/>
      <c r="M386" s="244" t="s">
        <v>1</v>
      </c>
      <c r="N386" s="245" t="s">
        <v>44</v>
      </c>
      <c r="O386" s="77"/>
      <c r="P386" s="187">
        <f>O386*H386</f>
        <v>0</v>
      </c>
      <c r="Q386" s="187">
        <v>0.0035999999999999999</v>
      </c>
      <c r="R386" s="187">
        <f>Q386*H386</f>
        <v>0.031352399999999996</v>
      </c>
      <c r="S386" s="187">
        <v>0</v>
      </c>
      <c r="T386" s="188">
        <f>S386*H386</f>
        <v>0</v>
      </c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R386" s="189" t="s">
        <v>260</v>
      </c>
      <c r="AT386" s="189" t="s">
        <v>745</v>
      </c>
      <c r="AU386" s="189" t="s">
        <v>89</v>
      </c>
      <c r="AY386" s="19" t="s">
        <v>230</v>
      </c>
      <c r="BE386" s="190">
        <f>IF(N386="základní",J386,0)</f>
        <v>0</v>
      </c>
      <c r="BF386" s="190">
        <f>IF(N386="snížená",J386,0)</f>
        <v>0</v>
      </c>
      <c r="BG386" s="190">
        <f>IF(N386="zákl. přenesená",J386,0)</f>
        <v>0</v>
      </c>
      <c r="BH386" s="190">
        <f>IF(N386="sníž. přenesená",J386,0)</f>
        <v>0</v>
      </c>
      <c r="BI386" s="190">
        <f>IF(N386="nulová",J386,0)</f>
        <v>0</v>
      </c>
      <c r="BJ386" s="19" t="s">
        <v>87</v>
      </c>
      <c r="BK386" s="190">
        <f>ROUND(I386*H386,2)</f>
        <v>0</v>
      </c>
      <c r="BL386" s="19" t="s">
        <v>235</v>
      </c>
      <c r="BM386" s="189" t="s">
        <v>1730</v>
      </c>
    </row>
    <row r="387" s="2" customFormat="1">
      <c r="A387" s="38"/>
      <c r="B387" s="39"/>
      <c r="C387" s="38"/>
      <c r="D387" s="191" t="s">
        <v>237</v>
      </c>
      <c r="E387" s="38"/>
      <c r="F387" s="192" t="s">
        <v>1048</v>
      </c>
      <c r="G387" s="38"/>
      <c r="H387" s="38"/>
      <c r="I387" s="193"/>
      <c r="J387" s="38"/>
      <c r="K387" s="38"/>
      <c r="L387" s="39"/>
      <c r="M387" s="194"/>
      <c r="N387" s="195"/>
      <c r="O387" s="77"/>
      <c r="P387" s="77"/>
      <c r="Q387" s="77"/>
      <c r="R387" s="77"/>
      <c r="S387" s="77"/>
      <c r="T387" s="7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T387" s="19" t="s">
        <v>237</v>
      </c>
      <c r="AU387" s="19" t="s">
        <v>89</v>
      </c>
    </row>
    <row r="388" s="13" customFormat="1">
      <c r="A388" s="13"/>
      <c r="B388" s="205"/>
      <c r="C388" s="13"/>
      <c r="D388" s="191" t="s">
        <v>519</v>
      </c>
      <c r="E388" s="13"/>
      <c r="F388" s="207" t="s">
        <v>1731</v>
      </c>
      <c r="G388" s="13"/>
      <c r="H388" s="208">
        <v>8.7089999999999996</v>
      </c>
      <c r="I388" s="209"/>
      <c r="J388" s="13"/>
      <c r="K388" s="13"/>
      <c r="L388" s="205"/>
      <c r="M388" s="210"/>
      <c r="N388" s="211"/>
      <c r="O388" s="211"/>
      <c r="P388" s="211"/>
      <c r="Q388" s="211"/>
      <c r="R388" s="211"/>
      <c r="S388" s="211"/>
      <c r="T388" s="212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06" t="s">
        <v>519</v>
      </c>
      <c r="AU388" s="206" t="s">
        <v>89</v>
      </c>
      <c r="AV388" s="13" t="s">
        <v>89</v>
      </c>
      <c r="AW388" s="13" t="s">
        <v>3</v>
      </c>
      <c r="AX388" s="13" t="s">
        <v>87</v>
      </c>
      <c r="AY388" s="206" t="s">
        <v>230</v>
      </c>
    </row>
    <row r="389" s="2" customFormat="1" ht="21.75" customHeight="1">
      <c r="A389" s="38"/>
      <c r="B389" s="177"/>
      <c r="C389" s="178" t="s">
        <v>477</v>
      </c>
      <c r="D389" s="178" t="s">
        <v>231</v>
      </c>
      <c r="E389" s="179" t="s">
        <v>1052</v>
      </c>
      <c r="F389" s="180" t="s">
        <v>1053</v>
      </c>
      <c r="G389" s="181" t="s">
        <v>458</v>
      </c>
      <c r="H389" s="182">
        <v>6</v>
      </c>
      <c r="I389" s="183"/>
      <c r="J389" s="184">
        <f>ROUND(I389*H389,2)</f>
        <v>0</v>
      </c>
      <c r="K389" s="180" t="s">
        <v>515</v>
      </c>
      <c r="L389" s="39"/>
      <c r="M389" s="185" t="s">
        <v>1</v>
      </c>
      <c r="N389" s="186" t="s">
        <v>44</v>
      </c>
      <c r="O389" s="77"/>
      <c r="P389" s="187">
        <f>O389*H389</f>
        <v>0</v>
      </c>
      <c r="Q389" s="187">
        <v>0</v>
      </c>
      <c r="R389" s="187">
        <f>Q389*H389</f>
        <v>0</v>
      </c>
      <c r="S389" s="187">
        <v>0</v>
      </c>
      <c r="T389" s="188">
        <f>S389*H389</f>
        <v>0</v>
      </c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R389" s="189" t="s">
        <v>235</v>
      </c>
      <c r="AT389" s="189" t="s">
        <v>231</v>
      </c>
      <c r="AU389" s="189" t="s">
        <v>89</v>
      </c>
      <c r="AY389" s="19" t="s">
        <v>230</v>
      </c>
      <c r="BE389" s="190">
        <f>IF(N389="základní",J389,0)</f>
        <v>0</v>
      </c>
      <c r="BF389" s="190">
        <f>IF(N389="snížená",J389,0)</f>
        <v>0</v>
      </c>
      <c r="BG389" s="190">
        <f>IF(N389="zákl. přenesená",J389,0)</f>
        <v>0</v>
      </c>
      <c r="BH389" s="190">
        <f>IF(N389="sníž. přenesená",J389,0)</f>
        <v>0</v>
      </c>
      <c r="BI389" s="190">
        <f>IF(N389="nulová",J389,0)</f>
        <v>0</v>
      </c>
      <c r="BJ389" s="19" t="s">
        <v>87</v>
      </c>
      <c r="BK389" s="190">
        <f>ROUND(I389*H389,2)</f>
        <v>0</v>
      </c>
      <c r="BL389" s="19" t="s">
        <v>235</v>
      </c>
      <c r="BM389" s="189" t="s">
        <v>1732</v>
      </c>
    </row>
    <row r="390" s="2" customFormat="1">
      <c r="A390" s="38"/>
      <c r="B390" s="39"/>
      <c r="C390" s="38"/>
      <c r="D390" s="191" t="s">
        <v>237</v>
      </c>
      <c r="E390" s="38"/>
      <c r="F390" s="192" t="s">
        <v>1055</v>
      </c>
      <c r="G390" s="38"/>
      <c r="H390" s="38"/>
      <c r="I390" s="193"/>
      <c r="J390" s="38"/>
      <c r="K390" s="38"/>
      <c r="L390" s="39"/>
      <c r="M390" s="194"/>
      <c r="N390" s="195"/>
      <c r="O390" s="77"/>
      <c r="P390" s="77"/>
      <c r="Q390" s="77"/>
      <c r="R390" s="77"/>
      <c r="S390" s="77"/>
      <c r="T390" s="7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T390" s="19" t="s">
        <v>237</v>
      </c>
      <c r="AU390" s="19" t="s">
        <v>89</v>
      </c>
    </row>
    <row r="391" s="2" customFormat="1">
      <c r="A391" s="38"/>
      <c r="B391" s="39"/>
      <c r="C391" s="38"/>
      <c r="D391" s="199" t="s">
        <v>397</v>
      </c>
      <c r="E391" s="38"/>
      <c r="F391" s="200" t="s">
        <v>1056</v>
      </c>
      <c r="G391" s="38"/>
      <c r="H391" s="38"/>
      <c r="I391" s="193"/>
      <c r="J391" s="38"/>
      <c r="K391" s="38"/>
      <c r="L391" s="39"/>
      <c r="M391" s="194"/>
      <c r="N391" s="195"/>
      <c r="O391" s="77"/>
      <c r="P391" s="77"/>
      <c r="Q391" s="77"/>
      <c r="R391" s="77"/>
      <c r="S391" s="77"/>
      <c r="T391" s="7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T391" s="19" t="s">
        <v>397</v>
      </c>
      <c r="AU391" s="19" t="s">
        <v>89</v>
      </c>
    </row>
    <row r="392" s="2" customFormat="1">
      <c r="A392" s="38"/>
      <c r="B392" s="39"/>
      <c r="C392" s="38"/>
      <c r="D392" s="191" t="s">
        <v>279</v>
      </c>
      <c r="E392" s="38"/>
      <c r="F392" s="196" t="s">
        <v>1057</v>
      </c>
      <c r="G392" s="38"/>
      <c r="H392" s="38"/>
      <c r="I392" s="193"/>
      <c r="J392" s="38"/>
      <c r="K392" s="38"/>
      <c r="L392" s="39"/>
      <c r="M392" s="194"/>
      <c r="N392" s="195"/>
      <c r="O392" s="77"/>
      <c r="P392" s="77"/>
      <c r="Q392" s="77"/>
      <c r="R392" s="77"/>
      <c r="S392" s="77"/>
      <c r="T392" s="7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T392" s="19" t="s">
        <v>279</v>
      </c>
      <c r="AU392" s="19" t="s">
        <v>89</v>
      </c>
    </row>
    <row r="393" s="13" customFormat="1">
      <c r="A393" s="13"/>
      <c r="B393" s="205"/>
      <c r="C393" s="13"/>
      <c r="D393" s="191" t="s">
        <v>519</v>
      </c>
      <c r="E393" s="206" t="s">
        <v>1</v>
      </c>
      <c r="F393" s="207" t="s">
        <v>1545</v>
      </c>
      <c r="G393" s="13"/>
      <c r="H393" s="208">
        <v>6</v>
      </c>
      <c r="I393" s="209"/>
      <c r="J393" s="13"/>
      <c r="K393" s="13"/>
      <c r="L393" s="205"/>
      <c r="M393" s="210"/>
      <c r="N393" s="211"/>
      <c r="O393" s="211"/>
      <c r="P393" s="211"/>
      <c r="Q393" s="211"/>
      <c r="R393" s="211"/>
      <c r="S393" s="211"/>
      <c r="T393" s="21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06" t="s">
        <v>519</v>
      </c>
      <c r="AU393" s="206" t="s">
        <v>89</v>
      </c>
      <c r="AV393" s="13" t="s">
        <v>89</v>
      </c>
      <c r="AW393" s="13" t="s">
        <v>35</v>
      </c>
      <c r="AX393" s="13" t="s">
        <v>87</v>
      </c>
      <c r="AY393" s="206" t="s">
        <v>230</v>
      </c>
    </row>
    <row r="394" s="2" customFormat="1" ht="16.5" customHeight="1">
      <c r="A394" s="38"/>
      <c r="B394" s="177"/>
      <c r="C394" s="236" t="s">
        <v>483</v>
      </c>
      <c r="D394" s="236" t="s">
        <v>745</v>
      </c>
      <c r="E394" s="237" t="s">
        <v>1060</v>
      </c>
      <c r="F394" s="238" t="s">
        <v>1061</v>
      </c>
      <c r="G394" s="239" t="s">
        <v>458</v>
      </c>
      <c r="H394" s="240">
        <v>2</v>
      </c>
      <c r="I394" s="241"/>
      <c r="J394" s="242">
        <f>ROUND(I394*H394,2)</f>
        <v>0</v>
      </c>
      <c r="K394" s="238" t="s">
        <v>515</v>
      </c>
      <c r="L394" s="243"/>
      <c r="M394" s="244" t="s">
        <v>1</v>
      </c>
      <c r="N394" s="245" t="s">
        <v>44</v>
      </c>
      <c r="O394" s="77"/>
      <c r="P394" s="187">
        <f>O394*H394</f>
        <v>0</v>
      </c>
      <c r="Q394" s="187">
        <v>0.00069999999999999999</v>
      </c>
      <c r="R394" s="187">
        <f>Q394*H394</f>
        <v>0.0014</v>
      </c>
      <c r="S394" s="187">
        <v>0</v>
      </c>
      <c r="T394" s="188">
        <f>S394*H394</f>
        <v>0</v>
      </c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R394" s="189" t="s">
        <v>260</v>
      </c>
      <c r="AT394" s="189" t="s">
        <v>745</v>
      </c>
      <c r="AU394" s="189" t="s">
        <v>89</v>
      </c>
      <c r="AY394" s="19" t="s">
        <v>230</v>
      </c>
      <c r="BE394" s="190">
        <f>IF(N394="základní",J394,0)</f>
        <v>0</v>
      </c>
      <c r="BF394" s="190">
        <f>IF(N394="snížená",J394,0)</f>
        <v>0</v>
      </c>
      <c r="BG394" s="190">
        <f>IF(N394="zákl. přenesená",J394,0)</f>
        <v>0</v>
      </c>
      <c r="BH394" s="190">
        <f>IF(N394="sníž. přenesená",J394,0)</f>
        <v>0</v>
      </c>
      <c r="BI394" s="190">
        <f>IF(N394="nulová",J394,0)</f>
        <v>0</v>
      </c>
      <c r="BJ394" s="19" t="s">
        <v>87</v>
      </c>
      <c r="BK394" s="190">
        <f>ROUND(I394*H394,2)</f>
        <v>0</v>
      </c>
      <c r="BL394" s="19" t="s">
        <v>235</v>
      </c>
      <c r="BM394" s="189" t="s">
        <v>1733</v>
      </c>
    </row>
    <row r="395" s="2" customFormat="1">
      <c r="A395" s="38"/>
      <c r="B395" s="39"/>
      <c r="C395" s="38"/>
      <c r="D395" s="191" t="s">
        <v>237</v>
      </c>
      <c r="E395" s="38"/>
      <c r="F395" s="192" t="s">
        <v>1061</v>
      </c>
      <c r="G395" s="38"/>
      <c r="H395" s="38"/>
      <c r="I395" s="193"/>
      <c r="J395" s="38"/>
      <c r="K395" s="38"/>
      <c r="L395" s="39"/>
      <c r="M395" s="194"/>
      <c r="N395" s="195"/>
      <c r="O395" s="77"/>
      <c r="P395" s="77"/>
      <c r="Q395" s="77"/>
      <c r="R395" s="77"/>
      <c r="S395" s="77"/>
      <c r="T395" s="7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19" t="s">
        <v>237</v>
      </c>
      <c r="AU395" s="19" t="s">
        <v>89</v>
      </c>
    </row>
    <row r="396" s="13" customFormat="1">
      <c r="A396" s="13"/>
      <c r="B396" s="205"/>
      <c r="C396" s="13"/>
      <c r="D396" s="191" t="s">
        <v>519</v>
      </c>
      <c r="E396" s="206" t="s">
        <v>1</v>
      </c>
      <c r="F396" s="207" t="s">
        <v>1547</v>
      </c>
      <c r="G396" s="13"/>
      <c r="H396" s="208">
        <v>2</v>
      </c>
      <c r="I396" s="209"/>
      <c r="J396" s="13"/>
      <c r="K396" s="13"/>
      <c r="L396" s="205"/>
      <c r="M396" s="210"/>
      <c r="N396" s="211"/>
      <c r="O396" s="211"/>
      <c r="P396" s="211"/>
      <c r="Q396" s="211"/>
      <c r="R396" s="211"/>
      <c r="S396" s="211"/>
      <c r="T396" s="21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06" t="s">
        <v>519</v>
      </c>
      <c r="AU396" s="206" t="s">
        <v>89</v>
      </c>
      <c r="AV396" s="13" t="s">
        <v>89</v>
      </c>
      <c r="AW396" s="13" t="s">
        <v>35</v>
      </c>
      <c r="AX396" s="13" t="s">
        <v>87</v>
      </c>
      <c r="AY396" s="206" t="s">
        <v>230</v>
      </c>
    </row>
    <row r="397" s="2" customFormat="1" ht="16.5" customHeight="1">
      <c r="A397" s="38"/>
      <c r="B397" s="177"/>
      <c r="C397" s="236" t="s">
        <v>488</v>
      </c>
      <c r="D397" s="236" t="s">
        <v>745</v>
      </c>
      <c r="E397" s="237" t="s">
        <v>1064</v>
      </c>
      <c r="F397" s="238" t="s">
        <v>1065</v>
      </c>
      <c r="G397" s="239" t="s">
        <v>458</v>
      </c>
      <c r="H397" s="240">
        <v>2</v>
      </c>
      <c r="I397" s="241"/>
      <c r="J397" s="242">
        <f>ROUND(I397*H397,2)</f>
        <v>0</v>
      </c>
      <c r="K397" s="238" t="s">
        <v>515</v>
      </c>
      <c r="L397" s="243"/>
      <c r="M397" s="244" t="s">
        <v>1</v>
      </c>
      <c r="N397" s="245" t="s">
        <v>44</v>
      </c>
      <c r="O397" s="77"/>
      <c r="P397" s="187">
        <f>O397*H397</f>
        <v>0</v>
      </c>
      <c r="Q397" s="187">
        <v>0.00069999999999999999</v>
      </c>
      <c r="R397" s="187">
        <f>Q397*H397</f>
        <v>0.0014</v>
      </c>
      <c r="S397" s="187">
        <v>0</v>
      </c>
      <c r="T397" s="188">
        <f>S397*H397</f>
        <v>0</v>
      </c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R397" s="189" t="s">
        <v>260</v>
      </c>
      <c r="AT397" s="189" t="s">
        <v>745</v>
      </c>
      <c r="AU397" s="189" t="s">
        <v>89</v>
      </c>
      <c r="AY397" s="19" t="s">
        <v>230</v>
      </c>
      <c r="BE397" s="190">
        <f>IF(N397="základní",J397,0)</f>
        <v>0</v>
      </c>
      <c r="BF397" s="190">
        <f>IF(N397="snížená",J397,0)</f>
        <v>0</v>
      </c>
      <c r="BG397" s="190">
        <f>IF(N397="zákl. přenesená",J397,0)</f>
        <v>0</v>
      </c>
      <c r="BH397" s="190">
        <f>IF(N397="sníž. přenesená",J397,0)</f>
        <v>0</v>
      </c>
      <c r="BI397" s="190">
        <f>IF(N397="nulová",J397,0)</f>
        <v>0</v>
      </c>
      <c r="BJ397" s="19" t="s">
        <v>87</v>
      </c>
      <c r="BK397" s="190">
        <f>ROUND(I397*H397,2)</f>
        <v>0</v>
      </c>
      <c r="BL397" s="19" t="s">
        <v>235</v>
      </c>
      <c r="BM397" s="189" t="s">
        <v>1734</v>
      </c>
    </row>
    <row r="398" s="2" customFormat="1">
      <c r="A398" s="38"/>
      <c r="B398" s="39"/>
      <c r="C398" s="38"/>
      <c r="D398" s="191" t="s">
        <v>237</v>
      </c>
      <c r="E398" s="38"/>
      <c r="F398" s="192" t="s">
        <v>1065</v>
      </c>
      <c r="G398" s="38"/>
      <c r="H398" s="38"/>
      <c r="I398" s="193"/>
      <c r="J398" s="38"/>
      <c r="K398" s="38"/>
      <c r="L398" s="39"/>
      <c r="M398" s="194"/>
      <c r="N398" s="195"/>
      <c r="O398" s="77"/>
      <c r="P398" s="77"/>
      <c r="Q398" s="77"/>
      <c r="R398" s="77"/>
      <c r="S398" s="77"/>
      <c r="T398" s="7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T398" s="19" t="s">
        <v>237</v>
      </c>
      <c r="AU398" s="19" t="s">
        <v>89</v>
      </c>
    </row>
    <row r="399" s="13" customFormat="1">
      <c r="A399" s="13"/>
      <c r="B399" s="205"/>
      <c r="C399" s="13"/>
      <c r="D399" s="191" t="s">
        <v>519</v>
      </c>
      <c r="E399" s="206" t="s">
        <v>1</v>
      </c>
      <c r="F399" s="207" t="s">
        <v>1547</v>
      </c>
      <c r="G399" s="13"/>
      <c r="H399" s="208">
        <v>2</v>
      </c>
      <c r="I399" s="209"/>
      <c r="J399" s="13"/>
      <c r="K399" s="13"/>
      <c r="L399" s="205"/>
      <c r="M399" s="210"/>
      <c r="N399" s="211"/>
      <c r="O399" s="211"/>
      <c r="P399" s="211"/>
      <c r="Q399" s="211"/>
      <c r="R399" s="211"/>
      <c r="S399" s="211"/>
      <c r="T399" s="21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06" t="s">
        <v>519</v>
      </c>
      <c r="AU399" s="206" t="s">
        <v>89</v>
      </c>
      <c r="AV399" s="13" t="s">
        <v>89</v>
      </c>
      <c r="AW399" s="13" t="s">
        <v>35</v>
      </c>
      <c r="AX399" s="13" t="s">
        <v>87</v>
      </c>
      <c r="AY399" s="206" t="s">
        <v>230</v>
      </c>
    </row>
    <row r="400" s="2" customFormat="1" ht="16.5" customHeight="1">
      <c r="A400" s="38"/>
      <c r="B400" s="177"/>
      <c r="C400" s="236" t="s">
        <v>494</v>
      </c>
      <c r="D400" s="236" t="s">
        <v>745</v>
      </c>
      <c r="E400" s="237" t="s">
        <v>1068</v>
      </c>
      <c r="F400" s="238" t="s">
        <v>1069</v>
      </c>
      <c r="G400" s="239" t="s">
        <v>458</v>
      </c>
      <c r="H400" s="240">
        <v>2</v>
      </c>
      <c r="I400" s="241"/>
      <c r="J400" s="242">
        <f>ROUND(I400*H400,2)</f>
        <v>0</v>
      </c>
      <c r="K400" s="238" t="s">
        <v>515</v>
      </c>
      <c r="L400" s="243"/>
      <c r="M400" s="244" t="s">
        <v>1</v>
      </c>
      <c r="N400" s="245" t="s">
        <v>44</v>
      </c>
      <c r="O400" s="77"/>
      <c r="P400" s="187">
        <f>O400*H400</f>
        <v>0</v>
      </c>
      <c r="Q400" s="187">
        <v>0.00080000000000000004</v>
      </c>
      <c r="R400" s="187">
        <f>Q400*H400</f>
        <v>0.0016000000000000001</v>
      </c>
      <c r="S400" s="187">
        <v>0</v>
      </c>
      <c r="T400" s="188">
        <f>S400*H400</f>
        <v>0</v>
      </c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R400" s="189" t="s">
        <v>260</v>
      </c>
      <c r="AT400" s="189" t="s">
        <v>745</v>
      </c>
      <c r="AU400" s="189" t="s">
        <v>89</v>
      </c>
      <c r="AY400" s="19" t="s">
        <v>230</v>
      </c>
      <c r="BE400" s="190">
        <f>IF(N400="základní",J400,0)</f>
        <v>0</v>
      </c>
      <c r="BF400" s="190">
        <f>IF(N400="snížená",J400,0)</f>
        <v>0</v>
      </c>
      <c r="BG400" s="190">
        <f>IF(N400="zákl. přenesená",J400,0)</f>
        <v>0</v>
      </c>
      <c r="BH400" s="190">
        <f>IF(N400="sníž. přenesená",J400,0)</f>
        <v>0</v>
      </c>
      <c r="BI400" s="190">
        <f>IF(N400="nulová",J400,0)</f>
        <v>0</v>
      </c>
      <c r="BJ400" s="19" t="s">
        <v>87</v>
      </c>
      <c r="BK400" s="190">
        <f>ROUND(I400*H400,2)</f>
        <v>0</v>
      </c>
      <c r="BL400" s="19" t="s">
        <v>235</v>
      </c>
      <c r="BM400" s="189" t="s">
        <v>1735</v>
      </c>
    </row>
    <row r="401" s="2" customFormat="1">
      <c r="A401" s="38"/>
      <c r="B401" s="39"/>
      <c r="C401" s="38"/>
      <c r="D401" s="191" t="s">
        <v>237</v>
      </c>
      <c r="E401" s="38"/>
      <c r="F401" s="192" t="s">
        <v>1069</v>
      </c>
      <c r="G401" s="38"/>
      <c r="H401" s="38"/>
      <c r="I401" s="193"/>
      <c r="J401" s="38"/>
      <c r="K401" s="38"/>
      <c r="L401" s="39"/>
      <c r="M401" s="194"/>
      <c r="N401" s="195"/>
      <c r="O401" s="77"/>
      <c r="P401" s="77"/>
      <c r="Q401" s="77"/>
      <c r="R401" s="77"/>
      <c r="S401" s="77"/>
      <c r="T401" s="7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T401" s="19" t="s">
        <v>237</v>
      </c>
      <c r="AU401" s="19" t="s">
        <v>89</v>
      </c>
    </row>
    <row r="402" s="13" customFormat="1">
      <c r="A402" s="13"/>
      <c r="B402" s="205"/>
      <c r="C402" s="13"/>
      <c r="D402" s="191" t="s">
        <v>519</v>
      </c>
      <c r="E402" s="206" t="s">
        <v>1</v>
      </c>
      <c r="F402" s="207" t="s">
        <v>1547</v>
      </c>
      <c r="G402" s="13"/>
      <c r="H402" s="208">
        <v>2</v>
      </c>
      <c r="I402" s="209"/>
      <c r="J402" s="13"/>
      <c r="K402" s="13"/>
      <c r="L402" s="205"/>
      <c r="M402" s="210"/>
      <c r="N402" s="211"/>
      <c r="O402" s="211"/>
      <c r="P402" s="211"/>
      <c r="Q402" s="211"/>
      <c r="R402" s="211"/>
      <c r="S402" s="211"/>
      <c r="T402" s="212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06" t="s">
        <v>519</v>
      </c>
      <c r="AU402" s="206" t="s">
        <v>89</v>
      </c>
      <c r="AV402" s="13" t="s">
        <v>89</v>
      </c>
      <c r="AW402" s="13" t="s">
        <v>35</v>
      </c>
      <c r="AX402" s="13" t="s">
        <v>87</v>
      </c>
      <c r="AY402" s="206" t="s">
        <v>230</v>
      </c>
    </row>
    <row r="403" s="2" customFormat="1" ht="16.5" customHeight="1">
      <c r="A403" s="38"/>
      <c r="B403" s="177"/>
      <c r="C403" s="178" t="s">
        <v>937</v>
      </c>
      <c r="D403" s="178" t="s">
        <v>231</v>
      </c>
      <c r="E403" s="179" t="s">
        <v>1079</v>
      </c>
      <c r="F403" s="180" t="s">
        <v>1080</v>
      </c>
      <c r="G403" s="181" t="s">
        <v>458</v>
      </c>
      <c r="H403" s="182">
        <v>2</v>
      </c>
      <c r="I403" s="183"/>
      <c r="J403" s="184">
        <f>ROUND(I403*H403,2)</f>
        <v>0</v>
      </c>
      <c r="K403" s="180" t="s">
        <v>515</v>
      </c>
      <c r="L403" s="39"/>
      <c r="M403" s="185" t="s">
        <v>1</v>
      </c>
      <c r="N403" s="186" t="s">
        <v>44</v>
      </c>
      <c r="O403" s="77"/>
      <c r="P403" s="187">
        <f>O403*H403</f>
        <v>0</v>
      </c>
      <c r="Q403" s="187">
        <v>0.12526000000000001</v>
      </c>
      <c r="R403" s="187">
        <f>Q403*H403</f>
        <v>0.25052000000000002</v>
      </c>
      <c r="S403" s="187">
        <v>0</v>
      </c>
      <c r="T403" s="188">
        <f>S403*H403</f>
        <v>0</v>
      </c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R403" s="189" t="s">
        <v>235</v>
      </c>
      <c r="AT403" s="189" t="s">
        <v>231</v>
      </c>
      <c r="AU403" s="189" t="s">
        <v>89</v>
      </c>
      <c r="AY403" s="19" t="s">
        <v>230</v>
      </c>
      <c r="BE403" s="190">
        <f>IF(N403="základní",J403,0)</f>
        <v>0</v>
      </c>
      <c r="BF403" s="190">
        <f>IF(N403="snížená",J403,0)</f>
        <v>0</v>
      </c>
      <c r="BG403" s="190">
        <f>IF(N403="zákl. přenesená",J403,0)</f>
        <v>0</v>
      </c>
      <c r="BH403" s="190">
        <f>IF(N403="sníž. přenesená",J403,0)</f>
        <v>0</v>
      </c>
      <c r="BI403" s="190">
        <f>IF(N403="nulová",J403,0)</f>
        <v>0</v>
      </c>
      <c r="BJ403" s="19" t="s">
        <v>87</v>
      </c>
      <c r="BK403" s="190">
        <f>ROUND(I403*H403,2)</f>
        <v>0</v>
      </c>
      <c r="BL403" s="19" t="s">
        <v>235</v>
      </c>
      <c r="BM403" s="189" t="s">
        <v>1736</v>
      </c>
    </row>
    <row r="404" s="2" customFormat="1">
      <c r="A404" s="38"/>
      <c r="B404" s="39"/>
      <c r="C404" s="38"/>
      <c r="D404" s="191" t="s">
        <v>237</v>
      </c>
      <c r="E404" s="38"/>
      <c r="F404" s="192" t="s">
        <v>1082</v>
      </c>
      <c r="G404" s="38"/>
      <c r="H404" s="38"/>
      <c r="I404" s="193"/>
      <c r="J404" s="38"/>
      <c r="K404" s="38"/>
      <c r="L404" s="39"/>
      <c r="M404" s="194"/>
      <c r="N404" s="195"/>
      <c r="O404" s="77"/>
      <c r="P404" s="77"/>
      <c r="Q404" s="77"/>
      <c r="R404" s="77"/>
      <c r="S404" s="77"/>
      <c r="T404" s="7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T404" s="19" t="s">
        <v>237</v>
      </c>
      <c r="AU404" s="19" t="s">
        <v>89</v>
      </c>
    </row>
    <row r="405" s="2" customFormat="1">
      <c r="A405" s="38"/>
      <c r="B405" s="39"/>
      <c r="C405" s="38"/>
      <c r="D405" s="199" t="s">
        <v>397</v>
      </c>
      <c r="E405" s="38"/>
      <c r="F405" s="200" t="s">
        <v>1083</v>
      </c>
      <c r="G405" s="38"/>
      <c r="H405" s="38"/>
      <c r="I405" s="193"/>
      <c r="J405" s="38"/>
      <c r="K405" s="38"/>
      <c r="L405" s="39"/>
      <c r="M405" s="194"/>
      <c r="N405" s="195"/>
      <c r="O405" s="77"/>
      <c r="P405" s="77"/>
      <c r="Q405" s="77"/>
      <c r="R405" s="77"/>
      <c r="S405" s="77"/>
      <c r="T405" s="7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T405" s="19" t="s">
        <v>397</v>
      </c>
      <c r="AU405" s="19" t="s">
        <v>89</v>
      </c>
    </row>
    <row r="406" s="13" customFormat="1">
      <c r="A406" s="13"/>
      <c r="B406" s="205"/>
      <c r="C406" s="13"/>
      <c r="D406" s="191" t="s">
        <v>519</v>
      </c>
      <c r="E406" s="206" t="s">
        <v>1</v>
      </c>
      <c r="F406" s="207" t="s">
        <v>89</v>
      </c>
      <c r="G406" s="13"/>
      <c r="H406" s="208">
        <v>2</v>
      </c>
      <c r="I406" s="209"/>
      <c r="J406" s="13"/>
      <c r="K406" s="13"/>
      <c r="L406" s="205"/>
      <c r="M406" s="210"/>
      <c r="N406" s="211"/>
      <c r="O406" s="211"/>
      <c r="P406" s="211"/>
      <c r="Q406" s="211"/>
      <c r="R406" s="211"/>
      <c r="S406" s="211"/>
      <c r="T406" s="21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06" t="s">
        <v>519</v>
      </c>
      <c r="AU406" s="206" t="s">
        <v>89</v>
      </c>
      <c r="AV406" s="13" t="s">
        <v>89</v>
      </c>
      <c r="AW406" s="13" t="s">
        <v>35</v>
      </c>
      <c r="AX406" s="13" t="s">
        <v>87</v>
      </c>
      <c r="AY406" s="206" t="s">
        <v>230</v>
      </c>
    </row>
    <row r="407" s="2" customFormat="1" ht="16.5" customHeight="1">
      <c r="A407" s="38"/>
      <c r="B407" s="177"/>
      <c r="C407" s="236" t="s">
        <v>944</v>
      </c>
      <c r="D407" s="236" t="s">
        <v>745</v>
      </c>
      <c r="E407" s="237" t="s">
        <v>1085</v>
      </c>
      <c r="F407" s="238" t="s">
        <v>1086</v>
      </c>
      <c r="G407" s="239" t="s">
        <v>458</v>
      </c>
      <c r="H407" s="240">
        <v>2</v>
      </c>
      <c r="I407" s="241"/>
      <c r="J407" s="242">
        <f>ROUND(I407*H407,2)</f>
        <v>0</v>
      </c>
      <c r="K407" s="238" t="s">
        <v>515</v>
      </c>
      <c r="L407" s="243"/>
      <c r="M407" s="244" t="s">
        <v>1</v>
      </c>
      <c r="N407" s="245" t="s">
        <v>44</v>
      </c>
      <c r="O407" s="77"/>
      <c r="P407" s="187">
        <f>O407*H407</f>
        <v>0</v>
      </c>
      <c r="Q407" s="187">
        <v>0.10000000000000001</v>
      </c>
      <c r="R407" s="187">
        <f>Q407*H407</f>
        <v>0.20000000000000001</v>
      </c>
      <c r="S407" s="187">
        <v>0</v>
      </c>
      <c r="T407" s="188">
        <f>S407*H407</f>
        <v>0</v>
      </c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R407" s="189" t="s">
        <v>260</v>
      </c>
      <c r="AT407" s="189" t="s">
        <v>745</v>
      </c>
      <c r="AU407" s="189" t="s">
        <v>89</v>
      </c>
      <c r="AY407" s="19" t="s">
        <v>230</v>
      </c>
      <c r="BE407" s="190">
        <f>IF(N407="základní",J407,0)</f>
        <v>0</v>
      </c>
      <c r="BF407" s="190">
        <f>IF(N407="snížená",J407,0)</f>
        <v>0</v>
      </c>
      <c r="BG407" s="190">
        <f>IF(N407="zákl. přenesená",J407,0)</f>
        <v>0</v>
      </c>
      <c r="BH407" s="190">
        <f>IF(N407="sníž. přenesená",J407,0)</f>
        <v>0</v>
      </c>
      <c r="BI407" s="190">
        <f>IF(N407="nulová",J407,0)</f>
        <v>0</v>
      </c>
      <c r="BJ407" s="19" t="s">
        <v>87</v>
      </c>
      <c r="BK407" s="190">
        <f>ROUND(I407*H407,2)</f>
        <v>0</v>
      </c>
      <c r="BL407" s="19" t="s">
        <v>235</v>
      </c>
      <c r="BM407" s="189" t="s">
        <v>1737</v>
      </c>
    </row>
    <row r="408" s="2" customFormat="1">
      <c r="A408" s="38"/>
      <c r="B408" s="39"/>
      <c r="C408" s="38"/>
      <c r="D408" s="191" t="s">
        <v>237</v>
      </c>
      <c r="E408" s="38"/>
      <c r="F408" s="192" t="s">
        <v>1086</v>
      </c>
      <c r="G408" s="38"/>
      <c r="H408" s="38"/>
      <c r="I408" s="193"/>
      <c r="J408" s="38"/>
      <c r="K408" s="38"/>
      <c r="L408" s="39"/>
      <c r="M408" s="194"/>
      <c r="N408" s="195"/>
      <c r="O408" s="77"/>
      <c r="P408" s="77"/>
      <c r="Q408" s="77"/>
      <c r="R408" s="77"/>
      <c r="S408" s="77"/>
      <c r="T408" s="7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T408" s="19" t="s">
        <v>237</v>
      </c>
      <c r="AU408" s="19" t="s">
        <v>89</v>
      </c>
    </row>
    <row r="409" s="2" customFormat="1" ht="16.5" customHeight="1">
      <c r="A409" s="38"/>
      <c r="B409" s="177"/>
      <c r="C409" s="178" t="s">
        <v>950</v>
      </c>
      <c r="D409" s="178" t="s">
        <v>231</v>
      </c>
      <c r="E409" s="179" t="s">
        <v>1089</v>
      </c>
      <c r="F409" s="180" t="s">
        <v>1090</v>
      </c>
      <c r="G409" s="181" t="s">
        <v>458</v>
      </c>
      <c r="H409" s="182">
        <v>2</v>
      </c>
      <c r="I409" s="183"/>
      <c r="J409" s="184">
        <f>ROUND(I409*H409,2)</f>
        <v>0</v>
      </c>
      <c r="K409" s="180" t="s">
        <v>515</v>
      </c>
      <c r="L409" s="39"/>
      <c r="M409" s="185" t="s">
        <v>1</v>
      </c>
      <c r="N409" s="186" t="s">
        <v>44</v>
      </c>
      <c r="O409" s="77"/>
      <c r="P409" s="187">
        <f>O409*H409</f>
        <v>0</v>
      </c>
      <c r="Q409" s="187">
        <v>0.030759999999999999</v>
      </c>
      <c r="R409" s="187">
        <f>Q409*H409</f>
        <v>0.061519999999999998</v>
      </c>
      <c r="S409" s="187">
        <v>0</v>
      </c>
      <c r="T409" s="188">
        <f>S409*H409</f>
        <v>0</v>
      </c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R409" s="189" t="s">
        <v>235</v>
      </c>
      <c r="AT409" s="189" t="s">
        <v>231</v>
      </c>
      <c r="AU409" s="189" t="s">
        <v>89</v>
      </c>
      <c r="AY409" s="19" t="s">
        <v>230</v>
      </c>
      <c r="BE409" s="190">
        <f>IF(N409="základní",J409,0)</f>
        <v>0</v>
      </c>
      <c r="BF409" s="190">
        <f>IF(N409="snížená",J409,0)</f>
        <v>0</v>
      </c>
      <c r="BG409" s="190">
        <f>IF(N409="zákl. přenesená",J409,0)</f>
        <v>0</v>
      </c>
      <c r="BH409" s="190">
        <f>IF(N409="sníž. přenesená",J409,0)</f>
        <v>0</v>
      </c>
      <c r="BI409" s="190">
        <f>IF(N409="nulová",J409,0)</f>
        <v>0</v>
      </c>
      <c r="BJ409" s="19" t="s">
        <v>87</v>
      </c>
      <c r="BK409" s="190">
        <f>ROUND(I409*H409,2)</f>
        <v>0</v>
      </c>
      <c r="BL409" s="19" t="s">
        <v>235</v>
      </c>
      <c r="BM409" s="189" t="s">
        <v>1738</v>
      </c>
    </row>
    <row r="410" s="2" customFormat="1">
      <c r="A410" s="38"/>
      <c r="B410" s="39"/>
      <c r="C410" s="38"/>
      <c r="D410" s="191" t="s">
        <v>237</v>
      </c>
      <c r="E410" s="38"/>
      <c r="F410" s="192" t="s">
        <v>1092</v>
      </c>
      <c r="G410" s="38"/>
      <c r="H410" s="38"/>
      <c r="I410" s="193"/>
      <c r="J410" s="38"/>
      <c r="K410" s="38"/>
      <c r="L410" s="39"/>
      <c r="M410" s="194"/>
      <c r="N410" s="195"/>
      <c r="O410" s="77"/>
      <c r="P410" s="77"/>
      <c r="Q410" s="77"/>
      <c r="R410" s="77"/>
      <c r="S410" s="77"/>
      <c r="T410" s="7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T410" s="19" t="s">
        <v>237</v>
      </c>
      <c r="AU410" s="19" t="s">
        <v>89</v>
      </c>
    </row>
    <row r="411" s="2" customFormat="1">
      <c r="A411" s="38"/>
      <c r="B411" s="39"/>
      <c r="C411" s="38"/>
      <c r="D411" s="199" t="s">
        <v>397</v>
      </c>
      <c r="E411" s="38"/>
      <c r="F411" s="200" t="s">
        <v>1093</v>
      </c>
      <c r="G411" s="38"/>
      <c r="H411" s="38"/>
      <c r="I411" s="193"/>
      <c r="J411" s="38"/>
      <c r="K411" s="38"/>
      <c r="L411" s="39"/>
      <c r="M411" s="194"/>
      <c r="N411" s="195"/>
      <c r="O411" s="77"/>
      <c r="P411" s="77"/>
      <c r="Q411" s="77"/>
      <c r="R411" s="77"/>
      <c r="S411" s="77"/>
      <c r="T411" s="7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T411" s="19" t="s">
        <v>397</v>
      </c>
      <c r="AU411" s="19" t="s">
        <v>89</v>
      </c>
    </row>
    <row r="412" s="13" customFormat="1">
      <c r="A412" s="13"/>
      <c r="B412" s="205"/>
      <c r="C412" s="13"/>
      <c r="D412" s="191" t="s">
        <v>519</v>
      </c>
      <c r="E412" s="206" t="s">
        <v>1</v>
      </c>
      <c r="F412" s="207" t="s">
        <v>89</v>
      </c>
      <c r="G412" s="13"/>
      <c r="H412" s="208">
        <v>2</v>
      </c>
      <c r="I412" s="209"/>
      <c r="J412" s="13"/>
      <c r="K412" s="13"/>
      <c r="L412" s="205"/>
      <c r="M412" s="210"/>
      <c r="N412" s="211"/>
      <c r="O412" s="211"/>
      <c r="P412" s="211"/>
      <c r="Q412" s="211"/>
      <c r="R412" s="211"/>
      <c r="S412" s="211"/>
      <c r="T412" s="21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06" t="s">
        <v>519</v>
      </c>
      <c r="AU412" s="206" t="s">
        <v>89</v>
      </c>
      <c r="AV412" s="13" t="s">
        <v>89</v>
      </c>
      <c r="AW412" s="13" t="s">
        <v>35</v>
      </c>
      <c r="AX412" s="13" t="s">
        <v>87</v>
      </c>
      <c r="AY412" s="206" t="s">
        <v>230</v>
      </c>
    </row>
    <row r="413" s="2" customFormat="1" ht="16.5" customHeight="1">
      <c r="A413" s="38"/>
      <c r="B413" s="177"/>
      <c r="C413" s="236" t="s">
        <v>957</v>
      </c>
      <c r="D413" s="236" t="s">
        <v>745</v>
      </c>
      <c r="E413" s="237" t="s">
        <v>1095</v>
      </c>
      <c r="F413" s="238" t="s">
        <v>1096</v>
      </c>
      <c r="G413" s="239" t="s">
        <v>458</v>
      </c>
      <c r="H413" s="240">
        <v>2</v>
      </c>
      <c r="I413" s="241"/>
      <c r="J413" s="242">
        <f>ROUND(I413*H413,2)</f>
        <v>0</v>
      </c>
      <c r="K413" s="238" t="s">
        <v>515</v>
      </c>
      <c r="L413" s="243"/>
      <c r="M413" s="244" t="s">
        <v>1</v>
      </c>
      <c r="N413" s="245" t="s">
        <v>44</v>
      </c>
      <c r="O413" s="77"/>
      <c r="P413" s="187">
        <f>O413*H413</f>
        <v>0</v>
      </c>
      <c r="Q413" s="187">
        <v>0.075999999999999998</v>
      </c>
      <c r="R413" s="187">
        <f>Q413*H413</f>
        <v>0.152</v>
      </c>
      <c r="S413" s="187">
        <v>0</v>
      </c>
      <c r="T413" s="188">
        <f>S413*H413</f>
        <v>0</v>
      </c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R413" s="189" t="s">
        <v>260</v>
      </c>
      <c r="AT413" s="189" t="s">
        <v>745</v>
      </c>
      <c r="AU413" s="189" t="s">
        <v>89</v>
      </c>
      <c r="AY413" s="19" t="s">
        <v>230</v>
      </c>
      <c r="BE413" s="190">
        <f>IF(N413="základní",J413,0)</f>
        <v>0</v>
      </c>
      <c r="BF413" s="190">
        <f>IF(N413="snížená",J413,0)</f>
        <v>0</v>
      </c>
      <c r="BG413" s="190">
        <f>IF(N413="zákl. přenesená",J413,0)</f>
        <v>0</v>
      </c>
      <c r="BH413" s="190">
        <f>IF(N413="sníž. přenesená",J413,0)</f>
        <v>0</v>
      </c>
      <c r="BI413" s="190">
        <f>IF(N413="nulová",J413,0)</f>
        <v>0</v>
      </c>
      <c r="BJ413" s="19" t="s">
        <v>87</v>
      </c>
      <c r="BK413" s="190">
        <f>ROUND(I413*H413,2)</f>
        <v>0</v>
      </c>
      <c r="BL413" s="19" t="s">
        <v>235</v>
      </c>
      <c r="BM413" s="189" t="s">
        <v>1739</v>
      </c>
    </row>
    <row r="414" s="2" customFormat="1">
      <c r="A414" s="38"/>
      <c r="B414" s="39"/>
      <c r="C414" s="38"/>
      <c r="D414" s="191" t="s">
        <v>237</v>
      </c>
      <c r="E414" s="38"/>
      <c r="F414" s="192" t="s">
        <v>1096</v>
      </c>
      <c r="G414" s="38"/>
      <c r="H414" s="38"/>
      <c r="I414" s="193"/>
      <c r="J414" s="38"/>
      <c r="K414" s="38"/>
      <c r="L414" s="39"/>
      <c r="M414" s="194"/>
      <c r="N414" s="195"/>
      <c r="O414" s="77"/>
      <c r="P414" s="77"/>
      <c r="Q414" s="77"/>
      <c r="R414" s="77"/>
      <c r="S414" s="77"/>
      <c r="T414" s="7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T414" s="19" t="s">
        <v>237</v>
      </c>
      <c r="AU414" s="19" t="s">
        <v>89</v>
      </c>
    </row>
    <row r="415" s="2" customFormat="1">
      <c r="A415" s="38"/>
      <c r="B415" s="39"/>
      <c r="C415" s="38"/>
      <c r="D415" s="191" t="s">
        <v>279</v>
      </c>
      <c r="E415" s="38"/>
      <c r="F415" s="196" t="s">
        <v>1098</v>
      </c>
      <c r="G415" s="38"/>
      <c r="H415" s="38"/>
      <c r="I415" s="193"/>
      <c r="J415" s="38"/>
      <c r="K415" s="38"/>
      <c r="L415" s="39"/>
      <c r="M415" s="194"/>
      <c r="N415" s="195"/>
      <c r="O415" s="77"/>
      <c r="P415" s="77"/>
      <c r="Q415" s="77"/>
      <c r="R415" s="77"/>
      <c r="S415" s="77"/>
      <c r="T415" s="7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T415" s="19" t="s">
        <v>279</v>
      </c>
      <c r="AU415" s="19" t="s">
        <v>89</v>
      </c>
    </row>
    <row r="416" s="13" customFormat="1">
      <c r="A416" s="13"/>
      <c r="B416" s="205"/>
      <c r="C416" s="13"/>
      <c r="D416" s="191" t="s">
        <v>519</v>
      </c>
      <c r="E416" s="206" t="s">
        <v>1</v>
      </c>
      <c r="F416" s="207" t="s">
        <v>1554</v>
      </c>
      <c r="G416" s="13"/>
      <c r="H416" s="208">
        <v>2</v>
      </c>
      <c r="I416" s="209"/>
      <c r="J416" s="13"/>
      <c r="K416" s="13"/>
      <c r="L416" s="205"/>
      <c r="M416" s="210"/>
      <c r="N416" s="211"/>
      <c r="O416" s="211"/>
      <c r="P416" s="211"/>
      <c r="Q416" s="211"/>
      <c r="R416" s="211"/>
      <c r="S416" s="211"/>
      <c r="T416" s="21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06" t="s">
        <v>519</v>
      </c>
      <c r="AU416" s="206" t="s">
        <v>89</v>
      </c>
      <c r="AV416" s="13" t="s">
        <v>89</v>
      </c>
      <c r="AW416" s="13" t="s">
        <v>35</v>
      </c>
      <c r="AX416" s="13" t="s">
        <v>87</v>
      </c>
      <c r="AY416" s="206" t="s">
        <v>230</v>
      </c>
    </row>
    <row r="417" s="2" customFormat="1" ht="16.5" customHeight="1">
      <c r="A417" s="38"/>
      <c r="B417" s="177"/>
      <c r="C417" s="178" t="s">
        <v>964</v>
      </c>
      <c r="D417" s="178" t="s">
        <v>231</v>
      </c>
      <c r="E417" s="179" t="s">
        <v>1101</v>
      </c>
      <c r="F417" s="180" t="s">
        <v>1102</v>
      </c>
      <c r="G417" s="181" t="s">
        <v>458</v>
      </c>
      <c r="H417" s="182">
        <v>2</v>
      </c>
      <c r="I417" s="183"/>
      <c r="J417" s="184">
        <f>ROUND(I417*H417,2)</f>
        <v>0</v>
      </c>
      <c r="K417" s="180" t="s">
        <v>515</v>
      </c>
      <c r="L417" s="39"/>
      <c r="M417" s="185" t="s">
        <v>1</v>
      </c>
      <c r="N417" s="186" t="s">
        <v>44</v>
      </c>
      <c r="O417" s="77"/>
      <c r="P417" s="187">
        <f>O417*H417</f>
        <v>0</v>
      </c>
      <c r="Q417" s="187">
        <v>0.030759999999999999</v>
      </c>
      <c r="R417" s="187">
        <f>Q417*H417</f>
        <v>0.061519999999999998</v>
      </c>
      <c r="S417" s="187">
        <v>0</v>
      </c>
      <c r="T417" s="188">
        <f>S417*H417</f>
        <v>0</v>
      </c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R417" s="189" t="s">
        <v>235</v>
      </c>
      <c r="AT417" s="189" t="s">
        <v>231</v>
      </c>
      <c r="AU417" s="189" t="s">
        <v>89</v>
      </c>
      <c r="AY417" s="19" t="s">
        <v>230</v>
      </c>
      <c r="BE417" s="190">
        <f>IF(N417="základní",J417,0)</f>
        <v>0</v>
      </c>
      <c r="BF417" s="190">
        <f>IF(N417="snížená",J417,0)</f>
        <v>0</v>
      </c>
      <c r="BG417" s="190">
        <f>IF(N417="zákl. přenesená",J417,0)</f>
        <v>0</v>
      </c>
      <c r="BH417" s="190">
        <f>IF(N417="sníž. přenesená",J417,0)</f>
        <v>0</v>
      </c>
      <c r="BI417" s="190">
        <f>IF(N417="nulová",J417,0)</f>
        <v>0</v>
      </c>
      <c r="BJ417" s="19" t="s">
        <v>87</v>
      </c>
      <c r="BK417" s="190">
        <f>ROUND(I417*H417,2)</f>
        <v>0</v>
      </c>
      <c r="BL417" s="19" t="s">
        <v>235</v>
      </c>
      <c r="BM417" s="189" t="s">
        <v>1740</v>
      </c>
    </row>
    <row r="418" s="2" customFormat="1">
      <c r="A418" s="38"/>
      <c r="B418" s="39"/>
      <c r="C418" s="38"/>
      <c r="D418" s="191" t="s">
        <v>237</v>
      </c>
      <c r="E418" s="38"/>
      <c r="F418" s="192" t="s">
        <v>1104</v>
      </c>
      <c r="G418" s="38"/>
      <c r="H418" s="38"/>
      <c r="I418" s="193"/>
      <c r="J418" s="38"/>
      <c r="K418" s="38"/>
      <c r="L418" s="39"/>
      <c r="M418" s="194"/>
      <c r="N418" s="195"/>
      <c r="O418" s="77"/>
      <c r="P418" s="77"/>
      <c r="Q418" s="77"/>
      <c r="R418" s="77"/>
      <c r="S418" s="77"/>
      <c r="T418" s="7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T418" s="19" t="s">
        <v>237</v>
      </c>
      <c r="AU418" s="19" t="s">
        <v>89</v>
      </c>
    </row>
    <row r="419" s="2" customFormat="1">
      <c r="A419" s="38"/>
      <c r="B419" s="39"/>
      <c r="C419" s="38"/>
      <c r="D419" s="199" t="s">
        <v>397</v>
      </c>
      <c r="E419" s="38"/>
      <c r="F419" s="200" t="s">
        <v>1105</v>
      </c>
      <c r="G419" s="38"/>
      <c r="H419" s="38"/>
      <c r="I419" s="193"/>
      <c r="J419" s="38"/>
      <c r="K419" s="38"/>
      <c r="L419" s="39"/>
      <c r="M419" s="194"/>
      <c r="N419" s="195"/>
      <c r="O419" s="77"/>
      <c r="P419" s="77"/>
      <c r="Q419" s="77"/>
      <c r="R419" s="77"/>
      <c r="S419" s="77"/>
      <c r="T419" s="7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T419" s="19" t="s">
        <v>397</v>
      </c>
      <c r="AU419" s="19" t="s">
        <v>89</v>
      </c>
    </row>
    <row r="420" s="2" customFormat="1">
      <c r="A420" s="38"/>
      <c r="B420" s="39"/>
      <c r="C420" s="38"/>
      <c r="D420" s="191" t="s">
        <v>279</v>
      </c>
      <c r="E420" s="38"/>
      <c r="F420" s="196" t="s">
        <v>1106</v>
      </c>
      <c r="G420" s="38"/>
      <c r="H420" s="38"/>
      <c r="I420" s="193"/>
      <c r="J420" s="38"/>
      <c r="K420" s="38"/>
      <c r="L420" s="39"/>
      <c r="M420" s="194"/>
      <c r="N420" s="195"/>
      <c r="O420" s="77"/>
      <c r="P420" s="77"/>
      <c r="Q420" s="77"/>
      <c r="R420" s="77"/>
      <c r="S420" s="77"/>
      <c r="T420" s="7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T420" s="19" t="s">
        <v>279</v>
      </c>
      <c r="AU420" s="19" t="s">
        <v>89</v>
      </c>
    </row>
    <row r="421" s="13" customFormat="1">
      <c r="A421" s="13"/>
      <c r="B421" s="205"/>
      <c r="C421" s="13"/>
      <c r="D421" s="191" t="s">
        <v>519</v>
      </c>
      <c r="E421" s="206" t="s">
        <v>1</v>
      </c>
      <c r="F421" s="207" t="s">
        <v>89</v>
      </c>
      <c r="G421" s="13"/>
      <c r="H421" s="208">
        <v>2</v>
      </c>
      <c r="I421" s="209"/>
      <c r="J421" s="13"/>
      <c r="K421" s="13"/>
      <c r="L421" s="205"/>
      <c r="M421" s="210"/>
      <c r="N421" s="211"/>
      <c r="O421" s="211"/>
      <c r="P421" s="211"/>
      <c r="Q421" s="211"/>
      <c r="R421" s="211"/>
      <c r="S421" s="211"/>
      <c r="T421" s="212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06" t="s">
        <v>519</v>
      </c>
      <c r="AU421" s="206" t="s">
        <v>89</v>
      </c>
      <c r="AV421" s="13" t="s">
        <v>89</v>
      </c>
      <c r="AW421" s="13" t="s">
        <v>35</v>
      </c>
      <c r="AX421" s="13" t="s">
        <v>87</v>
      </c>
      <c r="AY421" s="206" t="s">
        <v>230</v>
      </c>
    </row>
    <row r="422" s="2" customFormat="1" ht="16.5" customHeight="1">
      <c r="A422" s="38"/>
      <c r="B422" s="177"/>
      <c r="C422" s="236" t="s">
        <v>970</v>
      </c>
      <c r="D422" s="236" t="s">
        <v>745</v>
      </c>
      <c r="E422" s="237" t="s">
        <v>1108</v>
      </c>
      <c r="F422" s="238" t="s">
        <v>1109</v>
      </c>
      <c r="G422" s="239" t="s">
        <v>458</v>
      </c>
      <c r="H422" s="240">
        <v>2</v>
      </c>
      <c r="I422" s="241"/>
      <c r="J422" s="242">
        <f>ROUND(I422*H422,2)</f>
        <v>0</v>
      </c>
      <c r="K422" s="238" t="s">
        <v>515</v>
      </c>
      <c r="L422" s="243"/>
      <c r="M422" s="244" t="s">
        <v>1</v>
      </c>
      <c r="N422" s="245" t="s">
        <v>44</v>
      </c>
      <c r="O422" s="77"/>
      <c r="P422" s="187">
        <f>O422*H422</f>
        <v>0</v>
      </c>
      <c r="Q422" s="187">
        <v>0.155</v>
      </c>
      <c r="R422" s="187">
        <f>Q422*H422</f>
        <v>0.31</v>
      </c>
      <c r="S422" s="187">
        <v>0</v>
      </c>
      <c r="T422" s="188">
        <f>S422*H422</f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89" t="s">
        <v>260</v>
      </c>
      <c r="AT422" s="189" t="s">
        <v>745</v>
      </c>
      <c r="AU422" s="189" t="s">
        <v>89</v>
      </c>
      <c r="AY422" s="19" t="s">
        <v>230</v>
      </c>
      <c r="BE422" s="190">
        <f>IF(N422="základní",J422,0)</f>
        <v>0</v>
      </c>
      <c r="BF422" s="190">
        <f>IF(N422="snížená",J422,0)</f>
        <v>0</v>
      </c>
      <c r="BG422" s="190">
        <f>IF(N422="zákl. přenesená",J422,0)</f>
        <v>0</v>
      </c>
      <c r="BH422" s="190">
        <f>IF(N422="sníž. přenesená",J422,0)</f>
        <v>0</v>
      </c>
      <c r="BI422" s="190">
        <f>IF(N422="nulová",J422,0)</f>
        <v>0</v>
      </c>
      <c r="BJ422" s="19" t="s">
        <v>87</v>
      </c>
      <c r="BK422" s="190">
        <f>ROUND(I422*H422,2)</f>
        <v>0</v>
      </c>
      <c r="BL422" s="19" t="s">
        <v>235</v>
      </c>
      <c r="BM422" s="189" t="s">
        <v>1741</v>
      </c>
    </row>
    <row r="423" s="2" customFormat="1">
      <c r="A423" s="38"/>
      <c r="B423" s="39"/>
      <c r="C423" s="38"/>
      <c r="D423" s="191" t="s">
        <v>237</v>
      </c>
      <c r="E423" s="38"/>
      <c r="F423" s="192" t="s">
        <v>1109</v>
      </c>
      <c r="G423" s="38"/>
      <c r="H423" s="38"/>
      <c r="I423" s="193"/>
      <c r="J423" s="38"/>
      <c r="K423" s="38"/>
      <c r="L423" s="39"/>
      <c r="M423" s="194"/>
      <c r="N423" s="195"/>
      <c r="O423" s="77"/>
      <c r="P423" s="77"/>
      <c r="Q423" s="77"/>
      <c r="R423" s="77"/>
      <c r="S423" s="77"/>
      <c r="T423" s="7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T423" s="19" t="s">
        <v>237</v>
      </c>
      <c r="AU423" s="19" t="s">
        <v>89</v>
      </c>
    </row>
    <row r="424" s="2" customFormat="1">
      <c r="A424" s="38"/>
      <c r="B424" s="39"/>
      <c r="C424" s="38"/>
      <c r="D424" s="191" t="s">
        <v>279</v>
      </c>
      <c r="E424" s="38"/>
      <c r="F424" s="196" t="s">
        <v>1106</v>
      </c>
      <c r="G424" s="38"/>
      <c r="H424" s="38"/>
      <c r="I424" s="193"/>
      <c r="J424" s="38"/>
      <c r="K424" s="38"/>
      <c r="L424" s="39"/>
      <c r="M424" s="194"/>
      <c r="N424" s="195"/>
      <c r="O424" s="77"/>
      <c r="P424" s="77"/>
      <c r="Q424" s="77"/>
      <c r="R424" s="77"/>
      <c r="S424" s="77"/>
      <c r="T424" s="7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T424" s="19" t="s">
        <v>279</v>
      </c>
      <c r="AU424" s="19" t="s">
        <v>89</v>
      </c>
    </row>
    <row r="425" s="2" customFormat="1" ht="16.5" customHeight="1">
      <c r="A425" s="38"/>
      <c r="B425" s="177"/>
      <c r="C425" s="178" t="s">
        <v>977</v>
      </c>
      <c r="D425" s="178" t="s">
        <v>231</v>
      </c>
      <c r="E425" s="179" t="s">
        <v>1112</v>
      </c>
      <c r="F425" s="180" t="s">
        <v>1113</v>
      </c>
      <c r="G425" s="181" t="s">
        <v>458</v>
      </c>
      <c r="H425" s="182">
        <v>2</v>
      </c>
      <c r="I425" s="183"/>
      <c r="J425" s="184">
        <f>ROUND(I425*H425,2)</f>
        <v>0</v>
      </c>
      <c r="K425" s="180" t="s">
        <v>515</v>
      </c>
      <c r="L425" s="39"/>
      <c r="M425" s="185" t="s">
        <v>1</v>
      </c>
      <c r="N425" s="186" t="s">
        <v>44</v>
      </c>
      <c r="O425" s="77"/>
      <c r="P425" s="187">
        <f>O425*H425</f>
        <v>0</v>
      </c>
      <c r="Q425" s="187">
        <v>0.030759999999999999</v>
      </c>
      <c r="R425" s="187">
        <f>Q425*H425</f>
        <v>0.061519999999999998</v>
      </c>
      <c r="S425" s="187">
        <v>0</v>
      </c>
      <c r="T425" s="188">
        <f>S425*H425</f>
        <v>0</v>
      </c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R425" s="189" t="s">
        <v>235</v>
      </c>
      <c r="AT425" s="189" t="s">
        <v>231</v>
      </c>
      <c r="AU425" s="189" t="s">
        <v>89</v>
      </c>
      <c r="AY425" s="19" t="s">
        <v>230</v>
      </c>
      <c r="BE425" s="190">
        <f>IF(N425="základní",J425,0)</f>
        <v>0</v>
      </c>
      <c r="BF425" s="190">
        <f>IF(N425="snížená",J425,0)</f>
        <v>0</v>
      </c>
      <c r="BG425" s="190">
        <f>IF(N425="zákl. přenesená",J425,0)</f>
        <v>0</v>
      </c>
      <c r="BH425" s="190">
        <f>IF(N425="sníž. přenesená",J425,0)</f>
        <v>0</v>
      </c>
      <c r="BI425" s="190">
        <f>IF(N425="nulová",J425,0)</f>
        <v>0</v>
      </c>
      <c r="BJ425" s="19" t="s">
        <v>87</v>
      </c>
      <c r="BK425" s="190">
        <f>ROUND(I425*H425,2)</f>
        <v>0</v>
      </c>
      <c r="BL425" s="19" t="s">
        <v>235</v>
      </c>
      <c r="BM425" s="189" t="s">
        <v>1742</v>
      </c>
    </row>
    <row r="426" s="2" customFormat="1">
      <c r="A426" s="38"/>
      <c r="B426" s="39"/>
      <c r="C426" s="38"/>
      <c r="D426" s="191" t="s">
        <v>237</v>
      </c>
      <c r="E426" s="38"/>
      <c r="F426" s="192" t="s">
        <v>1115</v>
      </c>
      <c r="G426" s="38"/>
      <c r="H426" s="38"/>
      <c r="I426" s="193"/>
      <c r="J426" s="38"/>
      <c r="K426" s="38"/>
      <c r="L426" s="39"/>
      <c r="M426" s="194"/>
      <c r="N426" s="195"/>
      <c r="O426" s="77"/>
      <c r="P426" s="77"/>
      <c r="Q426" s="77"/>
      <c r="R426" s="77"/>
      <c r="S426" s="77"/>
      <c r="T426" s="7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T426" s="19" t="s">
        <v>237</v>
      </c>
      <c r="AU426" s="19" t="s">
        <v>89</v>
      </c>
    </row>
    <row r="427" s="2" customFormat="1">
      <c r="A427" s="38"/>
      <c r="B427" s="39"/>
      <c r="C427" s="38"/>
      <c r="D427" s="199" t="s">
        <v>397</v>
      </c>
      <c r="E427" s="38"/>
      <c r="F427" s="200" t="s">
        <v>1116</v>
      </c>
      <c r="G427" s="38"/>
      <c r="H427" s="38"/>
      <c r="I427" s="193"/>
      <c r="J427" s="38"/>
      <c r="K427" s="38"/>
      <c r="L427" s="39"/>
      <c r="M427" s="194"/>
      <c r="N427" s="195"/>
      <c r="O427" s="77"/>
      <c r="P427" s="77"/>
      <c r="Q427" s="77"/>
      <c r="R427" s="77"/>
      <c r="S427" s="77"/>
      <c r="T427" s="7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T427" s="19" t="s">
        <v>397</v>
      </c>
      <c r="AU427" s="19" t="s">
        <v>89</v>
      </c>
    </row>
    <row r="428" s="13" customFormat="1">
      <c r="A428" s="13"/>
      <c r="B428" s="205"/>
      <c r="C428" s="13"/>
      <c r="D428" s="191" t="s">
        <v>519</v>
      </c>
      <c r="E428" s="206" t="s">
        <v>1</v>
      </c>
      <c r="F428" s="207" t="s">
        <v>89</v>
      </c>
      <c r="G428" s="13"/>
      <c r="H428" s="208">
        <v>2</v>
      </c>
      <c r="I428" s="209"/>
      <c r="J428" s="13"/>
      <c r="K428" s="13"/>
      <c r="L428" s="205"/>
      <c r="M428" s="210"/>
      <c r="N428" s="211"/>
      <c r="O428" s="211"/>
      <c r="P428" s="211"/>
      <c r="Q428" s="211"/>
      <c r="R428" s="211"/>
      <c r="S428" s="211"/>
      <c r="T428" s="21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06" t="s">
        <v>519</v>
      </c>
      <c r="AU428" s="206" t="s">
        <v>89</v>
      </c>
      <c r="AV428" s="13" t="s">
        <v>89</v>
      </c>
      <c r="AW428" s="13" t="s">
        <v>35</v>
      </c>
      <c r="AX428" s="13" t="s">
        <v>87</v>
      </c>
      <c r="AY428" s="206" t="s">
        <v>230</v>
      </c>
    </row>
    <row r="429" s="2" customFormat="1" ht="21.75" customHeight="1">
      <c r="A429" s="38"/>
      <c r="B429" s="177"/>
      <c r="C429" s="236" t="s">
        <v>984</v>
      </c>
      <c r="D429" s="236" t="s">
        <v>745</v>
      </c>
      <c r="E429" s="237" t="s">
        <v>1118</v>
      </c>
      <c r="F429" s="238" t="s">
        <v>1119</v>
      </c>
      <c r="G429" s="239" t="s">
        <v>458</v>
      </c>
      <c r="H429" s="240">
        <v>2</v>
      </c>
      <c r="I429" s="241"/>
      <c r="J429" s="242">
        <f>ROUND(I429*H429,2)</f>
        <v>0</v>
      </c>
      <c r="K429" s="238" t="s">
        <v>515</v>
      </c>
      <c r="L429" s="243"/>
      <c r="M429" s="244" t="s">
        <v>1</v>
      </c>
      <c r="N429" s="245" t="s">
        <v>44</v>
      </c>
      <c r="O429" s="77"/>
      <c r="P429" s="187">
        <f>O429*H429</f>
        <v>0</v>
      </c>
      <c r="Q429" s="187">
        <v>0.34999999999999998</v>
      </c>
      <c r="R429" s="187">
        <f>Q429*H429</f>
        <v>0.69999999999999996</v>
      </c>
      <c r="S429" s="187">
        <v>0</v>
      </c>
      <c r="T429" s="188">
        <f>S429*H429</f>
        <v>0</v>
      </c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R429" s="189" t="s">
        <v>260</v>
      </c>
      <c r="AT429" s="189" t="s">
        <v>745</v>
      </c>
      <c r="AU429" s="189" t="s">
        <v>89</v>
      </c>
      <c r="AY429" s="19" t="s">
        <v>230</v>
      </c>
      <c r="BE429" s="190">
        <f>IF(N429="základní",J429,0)</f>
        <v>0</v>
      </c>
      <c r="BF429" s="190">
        <f>IF(N429="snížená",J429,0)</f>
        <v>0</v>
      </c>
      <c r="BG429" s="190">
        <f>IF(N429="zákl. přenesená",J429,0)</f>
        <v>0</v>
      </c>
      <c r="BH429" s="190">
        <f>IF(N429="sníž. přenesená",J429,0)</f>
        <v>0</v>
      </c>
      <c r="BI429" s="190">
        <f>IF(N429="nulová",J429,0)</f>
        <v>0</v>
      </c>
      <c r="BJ429" s="19" t="s">
        <v>87</v>
      </c>
      <c r="BK429" s="190">
        <f>ROUND(I429*H429,2)</f>
        <v>0</v>
      </c>
      <c r="BL429" s="19" t="s">
        <v>235</v>
      </c>
      <c r="BM429" s="189" t="s">
        <v>1743</v>
      </c>
    </row>
    <row r="430" s="2" customFormat="1">
      <c r="A430" s="38"/>
      <c r="B430" s="39"/>
      <c r="C430" s="38"/>
      <c r="D430" s="191" t="s">
        <v>237</v>
      </c>
      <c r="E430" s="38"/>
      <c r="F430" s="192" t="s">
        <v>1119</v>
      </c>
      <c r="G430" s="38"/>
      <c r="H430" s="38"/>
      <c r="I430" s="193"/>
      <c r="J430" s="38"/>
      <c r="K430" s="38"/>
      <c r="L430" s="39"/>
      <c r="M430" s="194"/>
      <c r="N430" s="195"/>
      <c r="O430" s="77"/>
      <c r="P430" s="77"/>
      <c r="Q430" s="77"/>
      <c r="R430" s="77"/>
      <c r="S430" s="77"/>
      <c r="T430" s="7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T430" s="19" t="s">
        <v>237</v>
      </c>
      <c r="AU430" s="19" t="s">
        <v>89</v>
      </c>
    </row>
    <row r="431" s="2" customFormat="1" ht="16.5" customHeight="1">
      <c r="A431" s="38"/>
      <c r="B431" s="177"/>
      <c r="C431" s="178" t="s">
        <v>991</v>
      </c>
      <c r="D431" s="178" t="s">
        <v>231</v>
      </c>
      <c r="E431" s="179" t="s">
        <v>1130</v>
      </c>
      <c r="F431" s="180" t="s">
        <v>1131</v>
      </c>
      <c r="G431" s="181" t="s">
        <v>458</v>
      </c>
      <c r="H431" s="182">
        <v>2</v>
      </c>
      <c r="I431" s="183"/>
      <c r="J431" s="184">
        <f>ROUND(I431*H431,2)</f>
        <v>0</v>
      </c>
      <c r="K431" s="180" t="s">
        <v>515</v>
      </c>
      <c r="L431" s="39"/>
      <c r="M431" s="185" t="s">
        <v>1</v>
      </c>
      <c r="N431" s="186" t="s">
        <v>44</v>
      </c>
      <c r="O431" s="77"/>
      <c r="P431" s="187">
        <f>O431*H431</f>
        <v>0</v>
      </c>
      <c r="Q431" s="187">
        <v>0.21734000000000001</v>
      </c>
      <c r="R431" s="187">
        <f>Q431*H431</f>
        <v>0.43468000000000001</v>
      </c>
      <c r="S431" s="187">
        <v>0</v>
      </c>
      <c r="T431" s="188">
        <f>S431*H431</f>
        <v>0</v>
      </c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R431" s="189" t="s">
        <v>235</v>
      </c>
      <c r="AT431" s="189" t="s">
        <v>231</v>
      </c>
      <c r="AU431" s="189" t="s">
        <v>89</v>
      </c>
      <c r="AY431" s="19" t="s">
        <v>230</v>
      </c>
      <c r="BE431" s="190">
        <f>IF(N431="základní",J431,0)</f>
        <v>0</v>
      </c>
      <c r="BF431" s="190">
        <f>IF(N431="snížená",J431,0)</f>
        <v>0</v>
      </c>
      <c r="BG431" s="190">
        <f>IF(N431="zákl. přenesená",J431,0)</f>
        <v>0</v>
      </c>
      <c r="BH431" s="190">
        <f>IF(N431="sníž. přenesená",J431,0)</f>
        <v>0</v>
      </c>
      <c r="BI431" s="190">
        <f>IF(N431="nulová",J431,0)</f>
        <v>0</v>
      </c>
      <c r="BJ431" s="19" t="s">
        <v>87</v>
      </c>
      <c r="BK431" s="190">
        <f>ROUND(I431*H431,2)</f>
        <v>0</v>
      </c>
      <c r="BL431" s="19" t="s">
        <v>235</v>
      </c>
      <c r="BM431" s="189" t="s">
        <v>1744</v>
      </c>
    </row>
    <row r="432" s="2" customFormat="1">
      <c r="A432" s="38"/>
      <c r="B432" s="39"/>
      <c r="C432" s="38"/>
      <c r="D432" s="191" t="s">
        <v>237</v>
      </c>
      <c r="E432" s="38"/>
      <c r="F432" s="192" t="s">
        <v>1131</v>
      </c>
      <c r="G432" s="38"/>
      <c r="H432" s="38"/>
      <c r="I432" s="193"/>
      <c r="J432" s="38"/>
      <c r="K432" s="38"/>
      <c r="L432" s="39"/>
      <c r="M432" s="194"/>
      <c r="N432" s="195"/>
      <c r="O432" s="77"/>
      <c r="P432" s="77"/>
      <c r="Q432" s="77"/>
      <c r="R432" s="77"/>
      <c r="S432" s="77"/>
      <c r="T432" s="7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T432" s="19" t="s">
        <v>237</v>
      </c>
      <c r="AU432" s="19" t="s">
        <v>89</v>
      </c>
    </row>
    <row r="433" s="2" customFormat="1">
      <c r="A433" s="38"/>
      <c r="B433" s="39"/>
      <c r="C433" s="38"/>
      <c r="D433" s="199" t="s">
        <v>397</v>
      </c>
      <c r="E433" s="38"/>
      <c r="F433" s="200" t="s">
        <v>1133</v>
      </c>
      <c r="G433" s="38"/>
      <c r="H433" s="38"/>
      <c r="I433" s="193"/>
      <c r="J433" s="38"/>
      <c r="K433" s="38"/>
      <c r="L433" s="39"/>
      <c r="M433" s="194"/>
      <c r="N433" s="195"/>
      <c r="O433" s="77"/>
      <c r="P433" s="77"/>
      <c r="Q433" s="77"/>
      <c r="R433" s="77"/>
      <c r="S433" s="77"/>
      <c r="T433" s="7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T433" s="19" t="s">
        <v>397</v>
      </c>
      <c r="AU433" s="19" t="s">
        <v>89</v>
      </c>
    </row>
    <row r="434" s="2" customFormat="1">
      <c r="A434" s="38"/>
      <c r="B434" s="39"/>
      <c r="C434" s="38"/>
      <c r="D434" s="191" t="s">
        <v>279</v>
      </c>
      <c r="E434" s="38"/>
      <c r="F434" s="196" t="s">
        <v>1106</v>
      </c>
      <c r="G434" s="38"/>
      <c r="H434" s="38"/>
      <c r="I434" s="193"/>
      <c r="J434" s="38"/>
      <c r="K434" s="38"/>
      <c r="L434" s="39"/>
      <c r="M434" s="194"/>
      <c r="N434" s="195"/>
      <c r="O434" s="77"/>
      <c r="P434" s="77"/>
      <c r="Q434" s="77"/>
      <c r="R434" s="77"/>
      <c r="S434" s="77"/>
      <c r="T434" s="7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T434" s="19" t="s">
        <v>279</v>
      </c>
      <c r="AU434" s="19" t="s">
        <v>89</v>
      </c>
    </row>
    <row r="435" s="13" customFormat="1">
      <c r="A435" s="13"/>
      <c r="B435" s="205"/>
      <c r="C435" s="13"/>
      <c r="D435" s="191" t="s">
        <v>519</v>
      </c>
      <c r="E435" s="206" t="s">
        <v>1</v>
      </c>
      <c r="F435" s="207" t="s">
        <v>89</v>
      </c>
      <c r="G435" s="13"/>
      <c r="H435" s="208">
        <v>2</v>
      </c>
      <c r="I435" s="209"/>
      <c r="J435" s="13"/>
      <c r="K435" s="13"/>
      <c r="L435" s="205"/>
      <c r="M435" s="210"/>
      <c r="N435" s="211"/>
      <c r="O435" s="211"/>
      <c r="P435" s="211"/>
      <c r="Q435" s="211"/>
      <c r="R435" s="211"/>
      <c r="S435" s="211"/>
      <c r="T435" s="21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06" t="s">
        <v>519</v>
      </c>
      <c r="AU435" s="206" t="s">
        <v>89</v>
      </c>
      <c r="AV435" s="13" t="s">
        <v>89</v>
      </c>
      <c r="AW435" s="13" t="s">
        <v>35</v>
      </c>
      <c r="AX435" s="13" t="s">
        <v>87</v>
      </c>
      <c r="AY435" s="206" t="s">
        <v>230</v>
      </c>
    </row>
    <row r="436" s="2" customFormat="1" ht="16.5" customHeight="1">
      <c r="A436" s="38"/>
      <c r="B436" s="177"/>
      <c r="C436" s="236" t="s">
        <v>998</v>
      </c>
      <c r="D436" s="236" t="s">
        <v>745</v>
      </c>
      <c r="E436" s="237" t="s">
        <v>1135</v>
      </c>
      <c r="F436" s="238" t="s">
        <v>1136</v>
      </c>
      <c r="G436" s="239" t="s">
        <v>458</v>
      </c>
      <c r="H436" s="240">
        <v>2</v>
      </c>
      <c r="I436" s="241"/>
      <c r="J436" s="242">
        <f>ROUND(I436*H436,2)</f>
        <v>0</v>
      </c>
      <c r="K436" s="238" t="s">
        <v>515</v>
      </c>
      <c r="L436" s="243"/>
      <c r="M436" s="244" t="s">
        <v>1</v>
      </c>
      <c r="N436" s="245" t="s">
        <v>44</v>
      </c>
      <c r="O436" s="77"/>
      <c r="P436" s="187">
        <f>O436*H436</f>
        <v>0</v>
      </c>
      <c r="Q436" s="187">
        <v>0.050599999999999999</v>
      </c>
      <c r="R436" s="187">
        <f>Q436*H436</f>
        <v>0.1012</v>
      </c>
      <c r="S436" s="187">
        <v>0</v>
      </c>
      <c r="T436" s="188">
        <f>S436*H436</f>
        <v>0</v>
      </c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R436" s="189" t="s">
        <v>260</v>
      </c>
      <c r="AT436" s="189" t="s">
        <v>745</v>
      </c>
      <c r="AU436" s="189" t="s">
        <v>89</v>
      </c>
      <c r="AY436" s="19" t="s">
        <v>230</v>
      </c>
      <c r="BE436" s="190">
        <f>IF(N436="základní",J436,0)</f>
        <v>0</v>
      </c>
      <c r="BF436" s="190">
        <f>IF(N436="snížená",J436,0)</f>
        <v>0</v>
      </c>
      <c r="BG436" s="190">
        <f>IF(N436="zákl. přenesená",J436,0)</f>
        <v>0</v>
      </c>
      <c r="BH436" s="190">
        <f>IF(N436="sníž. přenesená",J436,0)</f>
        <v>0</v>
      </c>
      <c r="BI436" s="190">
        <f>IF(N436="nulová",J436,0)</f>
        <v>0</v>
      </c>
      <c r="BJ436" s="19" t="s">
        <v>87</v>
      </c>
      <c r="BK436" s="190">
        <f>ROUND(I436*H436,2)</f>
        <v>0</v>
      </c>
      <c r="BL436" s="19" t="s">
        <v>235</v>
      </c>
      <c r="BM436" s="189" t="s">
        <v>1745</v>
      </c>
    </row>
    <row r="437" s="2" customFormat="1">
      <c r="A437" s="38"/>
      <c r="B437" s="39"/>
      <c r="C437" s="38"/>
      <c r="D437" s="191" t="s">
        <v>237</v>
      </c>
      <c r="E437" s="38"/>
      <c r="F437" s="192" t="s">
        <v>1136</v>
      </c>
      <c r="G437" s="38"/>
      <c r="H437" s="38"/>
      <c r="I437" s="193"/>
      <c r="J437" s="38"/>
      <c r="K437" s="38"/>
      <c r="L437" s="39"/>
      <c r="M437" s="194"/>
      <c r="N437" s="195"/>
      <c r="O437" s="77"/>
      <c r="P437" s="77"/>
      <c r="Q437" s="77"/>
      <c r="R437" s="77"/>
      <c r="S437" s="77"/>
      <c r="T437" s="7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T437" s="19" t="s">
        <v>237</v>
      </c>
      <c r="AU437" s="19" t="s">
        <v>89</v>
      </c>
    </row>
    <row r="438" s="2" customFormat="1">
      <c r="A438" s="38"/>
      <c r="B438" s="39"/>
      <c r="C438" s="38"/>
      <c r="D438" s="191" t="s">
        <v>279</v>
      </c>
      <c r="E438" s="38"/>
      <c r="F438" s="196" t="s">
        <v>1138</v>
      </c>
      <c r="G438" s="38"/>
      <c r="H438" s="38"/>
      <c r="I438" s="193"/>
      <c r="J438" s="38"/>
      <c r="K438" s="38"/>
      <c r="L438" s="39"/>
      <c r="M438" s="194"/>
      <c r="N438" s="195"/>
      <c r="O438" s="77"/>
      <c r="P438" s="77"/>
      <c r="Q438" s="77"/>
      <c r="R438" s="77"/>
      <c r="S438" s="77"/>
      <c r="T438" s="7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T438" s="19" t="s">
        <v>279</v>
      </c>
      <c r="AU438" s="19" t="s">
        <v>89</v>
      </c>
    </row>
    <row r="439" s="12" customFormat="1" ht="22.8" customHeight="1">
      <c r="A439" s="12"/>
      <c r="B439" s="166"/>
      <c r="C439" s="12"/>
      <c r="D439" s="167" t="s">
        <v>78</v>
      </c>
      <c r="E439" s="197" t="s">
        <v>264</v>
      </c>
      <c r="F439" s="197" t="s">
        <v>1139</v>
      </c>
      <c r="G439" s="12"/>
      <c r="H439" s="12"/>
      <c r="I439" s="169"/>
      <c r="J439" s="198">
        <f>BK439</f>
        <v>0</v>
      </c>
      <c r="K439" s="12"/>
      <c r="L439" s="166"/>
      <c r="M439" s="171"/>
      <c r="N439" s="172"/>
      <c r="O439" s="172"/>
      <c r="P439" s="173">
        <f>SUM(P440:P473)</f>
        <v>0</v>
      </c>
      <c r="Q439" s="172"/>
      <c r="R439" s="173">
        <f>SUM(R440:R473)</f>
        <v>38.188879559999997</v>
      </c>
      <c r="S439" s="172"/>
      <c r="T439" s="174">
        <f>SUM(T440:T473)</f>
        <v>0</v>
      </c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R439" s="167" t="s">
        <v>87</v>
      </c>
      <c r="AT439" s="175" t="s">
        <v>78</v>
      </c>
      <c r="AU439" s="175" t="s">
        <v>87</v>
      </c>
      <c r="AY439" s="167" t="s">
        <v>230</v>
      </c>
      <c r="BK439" s="176">
        <f>SUM(BK440:BK473)</f>
        <v>0</v>
      </c>
    </row>
    <row r="440" s="2" customFormat="1" ht="16.5" customHeight="1">
      <c r="A440" s="38"/>
      <c r="B440" s="177"/>
      <c r="C440" s="178" t="s">
        <v>1005</v>
      </c>
      <c r="D440" s="178" t="s">
        <v>231</v>
      </c>
      <c r="E440" s="179" t="s">
        <v>1141</v>
      </c>
      <c r="F440" s="180" t="s">
        <v>1142</v>
      </c>
      <c r="G440" s="181" t="s">
        <v>458</v>
      </c>
      <c r="H440" s="182">
        <v>2</v>
      </c>
      <c r="I440" s="183"/>
      <c r="J440" s="184">
        <f>ROUND(I440*H440,2)</f>
        <v>0</v>
      </c>
      <c r="K440" s="180" t="s">
        <v>515</v>
      </c>
      <c r="L440" s="39"/>
      <c r="M440" s="185" t="s">
        <v>1</v>
      </c>
      <c r="N440" s="186" t="s">
        <v>44</v>
      </c>
      <c r="O440" s="77"/>
      <c r="P440" s="187">
        <f>O440*H440</f>
        <v>0</v>
      </c>
      <c r="Q440" s="187">
        <v>0.00069999999999999999</v>
      </c>
      <c r="R440" s="187">
        <f>Q440*H440</f>
        <v>0.0014</v>
      </c>
      <c r="S440" s="187">
        <v>0</v>
      </c>
      <c r="T440" s="188">
        <f>S440*H440</f>
        <v>0</v>
      </c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R440" s="189" t="s">
        <v>235</v>
      </c>
      <c r="AT440" s="189" t="s">
        <v>231</v>
      </c>
      <c r="AU440" s="189" t="s">
        <v>89</v>
      </c>
      <c r="AY440" s="19" t="s">
        <v>230</v>
      </c>
      <c r="BE440" s="190">
        <f>IF(N440="základní",J440,0)</f>
        <v>0</v>
      </c>
      <c r="BF440" s="190">
        <f>IF(N440="snížená",J440,0)</f>
        <v>0</v>
      </c>
      <c r="BG440" s="190">
        <f>IF(N440="zákl. přenesená",J440,0)</f>
        <v>0</v>
      </c>
      <c r="BH440" s="190">
        <f>IF(N440="sníž. přenesená",J440,0)</f>
        <v>0</v>
      </c>
      <c r="BI440" s="190">
        <f>IF(N440="nulová",J440,0)</f>
        <v>0</v>
      </c>
      <c r="BJ440" s="19" t="s">
        <v>87</v>
      </c>
      <c r="BK440" s="190">
        <f>ROUND(I440*H440,2)</f>
        <v>0</v>
      </c>
      <c r="BL440" s="19" t="s">
        <v>235</v>
      </c>
      <c r="BM440" s="189" t="s">
        <v>1746</v>
      </c>
    </row>
    <row r="441" s="2" customFormat="1">
      <c r="A441" s="38"/>
      <c r="B441" s="39"/>
      <c r="C441" s="38"/>
      <c r="D441" s="191" t="s">
        <v>237</v>
      </c>
      <c r="E441" s="38"/>
      <c r="F441" s="192" t="s">
        <v>1144</v>
      </c>
      <c r="G441" s="38"/>
      <c r="H441" s="38"/>
      <c r="I441" s="193"/>
      <c r="J441" s="38"/>
      <c r="K441" s="38"/>
      <c r="L441" s="39"/>
      <c r="M441" s="194"/>
      <c r="N441" s="195"/>
      <c r="O441" s="77"/>
      <c r="P441" s="77"/>
      <c r="Q441" s="77"/>
      <c r="R441" s="77"/>
      <c r="S441" s="77"/>
      <c r="T441" s="7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T441" s="19" t="s">
        <v>237</v>
      </c>
      <c r="AU441" s="19" t="s">
        <v>89</v>
      </c>
    </row>
    <row r="442" s="2" customFormat="1">
      <c r="A442" s="38"/>
      <c r="B442" s="39"/>
      <c r="C442" s="38"/>
      <c r="D442" s="199" t="s">
        <v>397</v>
      </c>
      <c r="E442" s="38"/>
      <c r="F442" s="200" t="s">
        <v>1145</v>
      </c>
      <c r="G442" s="38"/>
      <c r="H442" s="38"/>
      <c r="I442" s="193"/>
      <c r="J442" s="38"/>
      <c r="K442" s="38"/>
      <c r="L442" s="39"/>
      <c r="M442" s="194"/>
      <c r="N442" s="195"/>
      <c r="O442" s="77"/>
      <c r="P442" s="77"/>
      <c r="Q442" s="77"/>
      <c r="R442" s="77"/>
      <c r="S442" s="77"/>
      <c r="T442" s="7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T442" s="19" t="s">
        <v>397</v>
      </c>
      <c r="AU442" s="19" t="s">
        <v>89</v>
      </c>
    </row>
    <row r="443" s="13" customFormat="1">
      <c r="A443" s="13"/>
      <c r="B443" s="205"/>
      <c r="C443" s="13"/>
      <c r="D443" s="191" t="s">
        <v>519</v>
      </c>
      <c r="E443" s="206" t="s">
        <v>1</v>
      </c>
      <c r="F443" s="207" t="s">
        <v>1547</v>
      </c>
      <c r="G443" s="13"/>
      <c r="H443" s="208">
        <v>2</v>
      </c>
      <c r="I443" s="209"/>
      <c r="J443" s="13"/>
      <c r="K443" s="13"/>
      <c r="L443" s="205"/>
      <c r="M443" s="210"/>
      <c r="N443" s="211"/>
      <c r="O443" s="211"/>
      <c r="P443" s="211"/>
      <c r="Q443" s="211"/>
      <c r="R443" s="211"/>
      <c r="S443" s="211"/>
      <c r="T443" s="212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06" t="s">
        <v>519</v>
      </c>
      <c r="AU443" s="206" t="s">
        <v>89</v>
      </c>
      <c r="AV443" s="13" t="s">
        <v>89</v>
      </c>
      <c r="AW443" s="13" t="s">
        <v>35</v>
      </c>
      <c r="AX443" s="13" t="s">
        <v>87</v>
      </c>
      <c r="AY443" s="206" t="s">
        <v>230</v>
      </c>
    </row>
    <row r="444" s="2" customFormat="1" ht="16.5" customHeight="1">
      <c r="A444" s="38"/>
      <c r="B444" s="177"/>
      <c r="C444" s="236" t="s">
        <v>1011</v>
      </c>
      <c r="D444" s="236" t="s">
        <v>745</v>
      </c>
      <c r="E444" s="237" t="s">
        <v>1147</v>
      </c>
      <c r="F444" s="238" t="s">
        <v>1148</v>
      </c>
      <c r="G444" s="239" t="s">
        <v>458</v>
      </c>
      <c r="H444" s="240">
        <v>1</v>
      </c>
      <c r="I444" s="241"/>
      <c r="J444" s="242">
        <f>ROUND(I444*H444,2)</f>
        <v>0</v>
      </c>
      <c r="K444" s="238" t="s">
        <v>515</v>
      </c>
      <c r="L444" s="243"/>
      <c r="M444" s="244" t="s">
        <v>1</v>
      </c>
      <c r="N444" s="245" t="s">
        <v>44</v>
      </c>
      <c r="O444" s="77"/>
      <c r="P444" s="187">
        <f>O444*H444</f>
        <v>0</v>
      </c>
      <c r="Q444" s="187">
        <v>0.010999999999999999</v>
      </c>
      <c r="R444" s="187">
        <f>Q444*H444</f>
        <v>0.010999999999999999</v>
      </c>
      <c r="S444" s="187">
        <v>0</v>
      </c>
      <c r="T444" s="188">
        <f>S444*H444</f>
        <v>0</v>
      </c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R444" s="189" t="s">
        <v>260</v>
      </c>
      <c r="AT444" s="189" t="s">
        <v>745</v>
      </c>
      <c r="AU444" s="189" t="s">
        <v>89</v>
      </c>
      <c r="AY444" s="19" t="s">
        <v>230</v>
      </c>
      <c r="BE444" s="190">
        <f>IF(N444="základní",J444,0)</f>
        <v>0</v>
      </c>
      <c r="BF444" s="190">
        <f>IF(N444="snížená",J444,0)</f>
        <v>0</v>
      </c>
      <c r="BG444" s="190">
        <f>IF(N444="zákl. přenesená",J444,0)</f>
        <v>0</v>
      </c>
      <c r="BH444" s="190">
        <f>IF(N444="sníž. přenesená",J444,0)</f>
        <v>0</v>
      </c>
      <c r="BI444" s="190">
        <f>IF(N444="nulová",J444,0)</f>
        <v>0</v>
      </c>
      <c r="BJ444" s="19" t="s">
        <v>87</v>
      </c>
      <c r="BK444" s="190">
        <f>ROUND(I444*H444,2)</f>
        <v>0</v>
      </c>
      <c r="BL444" s="19" t="s">
        <v>235</v>
      </c>
      <c r="BM444" s="189" t="s">
        <v>1747</v>
      </c>
    </row>
    <row r="445" s="2" customFormat="1">
      <c r="A445" s="38"/>
      <c r="B445" s="39"/>
      <c r="C445" s="38"/>
      <c r="D445" s="191" t="s">
        <v>237</v>
      </c>
      <c r="E445" s="38"/>
      <c r="F445" s="192" t="s">
        <v>1148</v>
      </c>
      <c r="G445" s="38"/>
      <c r="H445" s="38"/>
      <c r="I445" s="193"/>
      <c r="J445" s="38"/>
      <c r="K445" s="38"/>
      <c r="L445" s="39"/>
      <c r="M445" s="194"/>
      <c r="N445" s="195"/>
      <c r="O445" s="77"/>
      <c r="P445" s="77"/>
      <c r="Q445" s="77"/>
      <c r="R445" s="77"/>
      <c r="S445" s="77"/>
      <c r="T445" s="7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T445" s="19" t="s">
        <v>237</v>
      </c>
      <c r="AU445" s="19" t="s">
        <v>89</v>
      </c>
    </row>
    <row r="446" s="13" customFormat="1">
      <c r="A446" s="13"/>
      <c r="B446" s="205"/>
      <c r="C446" s="13"/>
      <c r="D446" s="191" t="s">
        <v>519</v>
      </c>
      <c r="E446" s="206" t="s">
        <v>1</v>
      </c>
      <c r="F446" s="207" t="s">
        <v>1150</v>
      </c>
      <c r="G446" s="13"/>
      <c r="H446" s="208">
        <v>1</v>
      </c>
      <c r="I446" s="209"/>
      <c r="J446" s="13"/>
      <c r="K446" s="13"/>
      <c r="L446" s="205"/>
      <c r="M446" s="210"/>
      <c r="N446" s="211"/>
      <c r="O446" s="211"/>
      <c r="P446" s="211"/>
      <c r="Q446" s="211"/>
      <c r="R446" s="211"/>
      <c r="S446" s="211"/>
      <c r="T446" s="21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06" t="s">
        <v>519</v>
      </c>
      <c r="AU446" s="206" t="s">
        <v>89</v>
      </c>
      <c r="AV446" s="13" t="s">
        <v>89</v>
      </c>
      <c r="AW446" s="13" t="s">
        <v>35</v>
      </c>
      <c r="AX446" s="13" t="s">
        <v>87</v>
      </c>
      <c r="AY446" s="206" t="s">
        <v>230</v>
      </c>
    </row>
    <row r="447" s="2" customFormat="1" ht="16.5" customHeight="1">
      <c r="A447" s="38"/>
      <c r="B447" s="177"/>
      <c r="C447" s="236" t="s">
        <v>1017</v>
      </c>
      <c r="D447" s="236" t="s">
        <v>745</v>
      </c>
      <c r="E447" s="237" t="s">
        <v>1748</v>
      </c>
      <c r="F447" s="238" t="s">
        <v>1749</v>
      </c>
      <c r="G447" s="239" t="s">
        <v>458</v>
      </c>
      <c r="H447" s="240">
        <v>1</v>
      </c>
      <c r="I447" s="241"/>
      <c r="J447" s="242">
        <f>ROUND(I447*H447,2)</f>
        <v>0</v>
      </c>
      <c r="K447" s="238" t="s">
        <v>515</v>
      </c>
      <c r="L447" s="243"/>
      <c r="M447" s="244" t="s">
        <v>1</v>
      </c>
      <c r="N447" s="245" t="s">
        <v>44</v>
      </c>
      <c r="O447" s="77"/>
      <c r="P447" s="187">
        <f>O447*H447</f>
        <v>0</v>
      </c>
      <c r="Q447" s="187">
        <v>0.0077000000000000002</v>
      </c>
      <c r="R447" s="187">
        <f>Q447*H447</f>
        <v>0.0077000000000000002</v>
      </c>
      <c r="S447" s="187">
        <v>0</v>
      </c>
      <c r="T447" s="188">
        <f>S447*H447</f>
        <v>0</v>
      </c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R447" s="189" t="s">
        <v>260</v>
      </c>
      <c r="AT447" s="189" t="s">
        <v>745</v>
      </c>
      <c r="AU447" s="189" t="s">
        <v>89</v>
      </c>
      <c r="AY447" s="19" t="s">
        <v>230</v>
      </c>
      <c r="BE447" s="190">
        <f>IF(N447="základní",J447,0)</f>
        <v>0</v>
      </c>
      <c r="BF447" s="190">
        <f>IF(N447="snížená",J447,0)</f>
        <v>0</v>
      </c>
      <c r="BG447" s="190">
        <f>IF(N447="zákl. přenesená",J447,0)</f>
        <v>0</v>
      </c>
      <c r="BH447" s="190">
        <f>IF(N447="sníž. přenesená",J447,0)</f>
        <v>0</v>
      </c>
      <c r="BI447" s="190">
        <f>IF(N447="nulová",J447,0)</f>
        <v>0</v>
      </c>
      <c r="BJ447" s="19" t="s">
        <v>87</v>
      </c>
      <c r="BK447" s="190">
        <f>ROUND(I447*H447,2)</f>
        <v>0</v>
      </c>
      <c r="BL447" s="19" t="s">
        <v>235</v>
      </c>
      <c r="BM447" s="189" t="s">
        <v>1750</v>
      </c>
    </row>
    <row r="448" s="2" customFormat="1">
      <c r="A448" s="38"/>
      <c r="B448" s="39"/>
      <c r="C448" s="38"/>
      <c r="D448" s="191" t="s">
        <v>237</v>
      </c>
      <c r="E448" s="38"/>
      <c r="F448" s="192" t="s">
        <v>1749</v>
      </c>
      <c r="G448" s="38"/>
      <c r="H448" s="38"/>
      <c r="I448" s="193"/>
      <c r="J448" s="38"/>
      <c r="K448" s="38"/>
      <c r="L448" s="39"/>
      <c r="M448" s="194"/>
      <c r="N448" s="195"/>
      <c r="O448" s="77"/>
      <c r="P448" s="77"/>
      <c r="Q448" s="77"/>
      <c r="R448" s="77"/>
      <c r="S448" s="77"/>
      <c r="T448" s="7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T448" s="19" t="s">
        <v>237</v>
      </c>
      <c r="AU448" s="19" t="s">
        <v>89</v>
      </c>
    </row>
    <row r="449" s="13" customFormat="1">
      <c r="A449" s="13"/>
      <c r="B449" s="205"/>
      <c r="C449" s="13"/>
      <c r="D449" s="191" t="s">
        <v>519</v>
      </c>
      <c r="E449" s="206" t="s">
        <v>1</v>
      </c>
      <c r="F449" s="207" t="s">
        <v>1751</v>
      </c>
      <c r="G449" s="13"/>
      <c r="H449" s="208">
        <v>1</v>
      </c>
      <c r="I449" s="209"/>
      <c r="J449" s="13"/>
      <c r="K449" s="13"/>
      <c r="L449" s="205"/>
      <c r="M449" s="210"/>
      <c r="N449" s="211"/>
      <c r="O449" s="211"/>
      <c r="P449" s="211"/>
      <c r="Q449" s="211"/>
      <c r="R449" s="211"/>
      <c r="S449" s="211"/>
      <c r="T449" s="21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06" t="s">
        <v>519</v>
      </c>
      <c r="AU449" s="206" t="s">
        <v>89</v>
      </c>
      <c r="AV449" s="13" t="s">
        <v>89</v>
      </c>
      <c r="AW449" s="13" t="s">
        <v>35</v>
      </c>
      <c r="AX449" s="13" t="s">
        <v>87</v>
      </c>
      <c r="AY449" s="206" t="s">
        <v>230</v>
      </c>
    </row>
    <row r="450" s="2" customFormat="1" ht="16.5" customHeight="1">
      <c r="A450" s="38"/>
      <c r="B450" s="177"/>
      <c r="C450" s="178" t="s">
        <v>1025</v>
      </c>
      <c r="D450" s="178" t="s">
        <v>231</v>
      </c>
      <c r="E450" s="179" t="s">
        <v>1185</v>
      </c>
      <c r="F450" s="180" t="s">
        <v>1186</v>
      </c>
      <c r="G450" s="181" t="s">
        <v>458</v>
      </c>
      <c r="H450" s="182">
        <v>2</v>
      </c>
      <c r="I450" s="183"/>
      <c r="J450" s="184">
        <f>ROUND(I450*H450,2)</f>
        <v>0</v>
      </c>
      <c r="K450" s="180" t="s">
        <v>515</v>
      </c>
      <c r="L450" s="39"/>
      <c r="M450" s="185" t="s">
        <v>1</v>
      </c>
      <c r="N450" s="186" t="s">
        <v>44</v>
      </c>
      <c r="O450" s="77"/>
      <c r="P450" s="187">
        <f>O450*H450</f>
        <v>0</v>
      </c>
      <c r="Q450" s="187">
        <v>0.11241</v>
      </c>
      <c r="R450" s="187">
        <f>Q450*H450</f>
        <v>0.22481999999999999</v>
      </c>
      <c r="S450" s="187">
        <v>0</v>
      </c>
      <c r="T450" s="188">
        <f>S450*H450</f>
        <v>0</v>
      </c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R450" s="189" t="s">
        <v>235</v>
      </c>
      <c r="AT450" s="189" t="s">
        <v>231</v>
      </c>
      <c r="AU450" s="189" t="s">
        <v>89</v>
      </c>
      <c r="AY450" s="19" t="s">
        <v>230</v>
      </c>
      <c r="BE450" s="190">
        <f>IF(N450="základní",J450,0)</f>
        <v>0</v>
      </c>
      <c r="BF450" s="190">
        <f>IF(N450="snížená",J450,0)</f>
        <v>0</v>
      </c>
      <c r="BG450" s="190">
        <f>IF(N450="zákl. přenesená",J450,0)</f>
        <v>0</v>
      </c>
      <c r="BH450" s="190">
        <f>IF(N450="sníž. přenesená",J450,0)</f>
        <v>0</v>
      </c>
      <c r="BI450" s="190">
        <f>IF(N450="nulová",J450,0)</f>
        <v>0</v>
      </c>
      <c r="BJ450" s="19" t="s">
        <v>87</v>
      </c>
      <c r="BK450" s="190">
        <f>ROUND(I450*H450,2)</f>
        <v>0</v>
      </c>
      <c r="BL450" s="19" t="s">
        <v>235</v>
      </c>
      <c r="BM450" s="189" t="s">
        <v>1752</v>
      </c>
    </row>
    <row r="451" s="2" customFormat="1">
      <c r="A451" s="38"/>
      <c r="B451" s="39"/>
      <c r="C451" s="38"/>
      <c r="D451" s="191" t="s">
        <v>237</v>
      </c>
      <c r="E451" s="38"/>
      <c r="F451" s="192" t="s">
        <v>1188</v>
      </c>
      <c r="G451" s="38"/>
      <c r="H451" s="38"/>
      <c r="I451" s="193"/>
      <c r="J451" s="38"/>
      <c r="K451" s="38"/>
      <c r="L451" s="39"/>
      <c r="M451" s="194"/>
      <c r="N451" s="195"/>
      <c r="O451" s="77"/>
      <c r="P451" s="77"/>
      <c r="Q451" s="77"/>
      <c r="R451" s="77"/>
      <c r="S451" s="77"/>
      <c r="T451" s="7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T451" s="19" t="s">
        <v>237</v>
      </c>
      <c r="AU451" s="19" t="s">
        <v>89</v>
      </c>
    </row>
    <row r="452" s="2" customFormat="1">
      <c r="A452" s="38"/>
      <c r="B452" s="39"/>
      <c r="C452" s="38"/>
      <c r="D452" s="199" t="s">
        <v>397</v>
      </c>
      <c r="E452" s="38"/>
      <c r="F452" s="200" t="s">
        <v>1189</v>
      </c>
      <c r="G452" s="38"/>
      <c r="H452" s="38"/>
      <c r="I452" s="193"/>
      <c r="J452" s="38"/>
      <c r="K452" s="38"/>
      <c r="L452" s="39"/>
      <c r="M452" s="194"/>
      <c r="N452" s="195"/>
      <c r="O452" s="77"/>
      <c r="P452" s="77"/>
      <c r="Q452" s="77"/>
      <c r="R452" s="77"/>
      <c r="S452" s="77"/>
      <c r="T452" s="7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T452" s="19" t="s">
        <v>397</v>
      </c>
      <c r="AU452" s="19" t="s">
        <v>89</v>
      </c>
    </row>
    <row r="453" s="13" customFormat="1">
      <c r="A453" s="13"/>
      <c r="B453" s="205"/>
      <c r="C453" s="13"/>
      <c r="D453" s="191" t="s">
        <v>519</v>
      </c>
      <c r="E453" s="206" t="s">
        <v>1</v>
      </c>
      <c r="F453" s="207" t="s">
        <v>89</v>
      </c>
      <c r="G453" s="13"/>
      <c r="H453" s="208">
        <v>2</v>
      </c>
      <c r="I453" s="209"/>
      <c r="J453" s="13"/>
      <c r="K453" s="13"/>
      <c r="L453" s="205"/>
      <c r="M453" s="210"/>
      <c r="N453" s="211"/>
      <c r="O453" s="211"/>
      <c r="P453" s="211"/>
      <c r="Q453" s="211"/>
      <c r="R453" s="211"/>
      <c r="S453" s="211"/>
      <c r="T453" s="21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06" t="s">
        <v>519</v>
      </c>
      <c r="AU453" s="206" t="s">
        <v>89</v>
      </c>
      <c r="AV453" s="13" t="s">
        <v>89</v>
      </c>
      <c r="AW453" s="13" t="s">
        <v>35</v>
      </c>
      <c r="AX453" s="13" t="s">
        <v>87</v>
      </c>
      <c r="AY453" s="206" t="s">
        <v>230</v>
      </c>
    </row>
    <row r="454" s="2" customFormat="1" ht="16.5" customHeight="1">
      <c r="A454" s="38"/>
      <c r="B454" s="177"/>
      <c r="C454" s="236" t="s">
        <v>1031</v>
      </c>
      <c r="D454" s="236" t="s">
        <v>745</v>
      </c>
      <c r="E454" s="237" t="s">
        <v>1191</v>
      </c>
      <c r="F454" s="238" t="s">
        <v>1192</v>
      </c>
      <c r="G454" s="239" t="s">
        <v>458</v>
      </c>
      <c r="H454" s="240">
        <v>2</v>
      </c>
      <c r="I454" s="241"/>
      <c r="J454" s="242">
        <f>ROUND(I454*H454,2)</f>
        <v>0</v>
      </c>
      <c r="K454" s="238" t="s">
        <v>515</v>
      </c>
      <c r="L454" s="243"/>
      <c r="M454" s="244" t="s">
        <v>1</v>
      </c>
      <c r="N454" s="245" t="s">
        <v>44</v>
      </c>
      <c r="O454" s="77"/>
      <c r="P454" s="187">
        <f>O454*H454</f>
        <v>0</v>
      </c>
      <c r="Q454" s="187">
        <v>0.0061000000000000004</v>
      </c>
      <c r="R454" s="187">
        <f>Q454*H454</f>
        <v>0.012200000000000001</v>
      </c>
      <c r="S454" s="187">
        <v>0</v>
      </c>
      <c r="T454" s="188">
        <f>S454*H454</f>
        <v>0</v>
      </c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R454" s="189" t="s">
        <v>260</v>
      </c>
      <c r="AT454" s="189" t="s">
        <v>745</v>
      </c>
      <c r="AU454" s="189" t="s">
        <v>89</v>
      </c>
      <c r="AY454" s="19" t="s">
        <v>230</v>
      </c>
      <c r="BE454" s="190">
        <f>IF(N454="základní",J454,0)</f>
        <v>0</v>
      </c>
      <c r="BF454" s="190">
        <f>IF(N454="snížená",J454,0)</f>
        <v>0</v>
      </c>
      <c r="BG454" s="190">
        <f>IF(N454="zákl. přenesená",J454,0)</f>
        <v>0</v>
      </c>
      <c r="BH454" s="190">
        <f>IF(N454="sníž. přenesená",J454,0)</f>
        <v>0</v>
      </c>
      <c r="BI454" s="190">
        <f>IF(N454="nulová",J454,0)</f>
        <v>0</v>
      </c>
      <c r="BJ454" s="19" t="s">
        <v>87</v>
      </c>
      <c r="BK454" s="190">
        <f>ROUND(I454*H454,2)</f>
        <v>0</v>
      </c>
      <c r="BL454" s="19" t="s">
        <v>235</v>
      </c>
      <c r="BM454" s="189" t="s">
        <v>1753</v>
      </c>
    </row>
    <row r="455" s="2" customFormat="1">
      <c r="A455" s="38"/>
      <c r="B455" s="39"/>
      <c r="C455" s="38"/>
      <c r="D455" s="191" t="s">
        <v>237</v>
      </c>
      <c r="E455" s="38"/>
      <c r="F455" s="192" t="s">
        <v>1192</v>
      </c>
      <c r="G455" s="38"/>
      <c r="H455" s="38"/>
      <c r="I455" s="193"/>
      <c r="J455" s="38"/>
      <c r="K455" s="38"/>
      <c r="L455" s="39"/>
      <c r="M455" s="194"/>
      <c r="N455" s="195"/>
      <c r="O455" s="77"/>
      <c r="P455" s="77"/>
      <c r="Q455" s="77"/>
      <c r="R455" s="77"/>
      <c r="S455" s="77"/>
      <c r="T455" s="7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T455" s="19" t="s">
        <v>237</v>
      </c>
      <c r="AU455" s="19" t="s">
        <v>89</v>
      </c>
    </row>
    <row r="456" s="2" customFormat="1" ht="16.5" customHeight="1">
      <c r="A456" s="38"/>
      <c r="B456" s="177"/>
      <c r="C456" s="178" t="s">
        <v>1039</v>
      </c>
      <c r="D456" s="178" t="s">
        <v>231</v>
      </c>
      <c r="E456" s="179" t="s">
        <v>1223</v>
      </c>
      <c r="F456" s="180" t="s">
        <v>1224</v>
      </c>
      <c r="G456" s="181" t="s">
        <v>543</v>
      </c>
      <c r="H456" s="182">
        <v>147.5</v>
      </c>
      <c r="I456" s="183"/>
      <c r="J456" s="184">
        <f>ROUND(I456*H456,2)</f>
        <v>0</v>
      </c>
      <c r="K456" s="180" t="s">
        <v>515</v>
      </c>
      <c r="L456" s="39"/>
      <c r="M456" s="185" t="s">
        <v>1</v>
      </c>
      <c r="N456" s="186" t="s">
        <v>44</v>
      </c>
      <c r="O456" s="77"/>
      <c r="P456" s="187">
        <f>O456*H456</f>
        <v>0</v>
      </c>
      <c r="Q456" s="187">
        <v>0.16850000000000001</v>
      </c>
      <c r="R456" s="187">
        <f>Q456*H456</f>
        <v>24.853750000000002</v>
      </c>
      <c r="S456" s="187">
        <v>0</v>
      </c>
      <c r="T456" s="188">
        <f>S456*H456</f>
        <v>0</v>
      </c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R456" s="189" t="s">
        <v>235</v>
      </c>
      <c r="AT456" s="189" t="s">
        <v>231</v>
      </c>
      <c r="AU456" s="189" t="s">
        <v>89</v>
      </c>
      <c r="AY456" s="19" t="s">
        <v>230</v>
      </c>
      <c r="BE456" s="190">
        <f>IF(N456="základní",J456,0)</f>
        <v>0</v>
      </c>
      <c r="BF456" s="190">
        <f>IF(N456="snížená",J456,0)</f>
        <v>0</v>
      </c>
      <c r="BG456" s="190">
        <f>IF(N456="zákl. přenesená",J456,0)</f>
        <v>0</v>
      </c>
      <c r="BH456" s="190">
        <f>IF(N456="sníž. přenesená",J456,0)</f>
        <v>0</v>
      </c>
      <c r="BI456" s="190">
        <f>IF(N456="nulová",J456,0)</f>
        <v>0</v>
      </c>
      <c r="BJ456" s="19" t="s">
        <v>87</v>
      </c>
      <c r="BK456" s="190">
        <f>ROUND(I456*H456,2)</f>
        <v>0</v>
      </c>
      <c r="BL456" s="19" t="s">
        <v>235</v>
      </c>
      <c r="BM456" s="189" t="s">
        <v>1754</v>
      </c>
    </row>
    <row r="457" s="2" customFormat="1">
      <c r="A457" s="38"/>
      <c r="B457" s="39"/>
      <c r="C457" s="38"/>
      <c r="D457" s="191" t="s">
        <v>237</v>
      </c>
      <c r="E457" s="38"/>
      <c r="F457" s="192" t="s">
        <v>1226</v>
      </c>
      <c r="G457" s="38"/>
      <c r="H457" s="38"/>
      <c r="I457" s="193"/>
      <c r="J457" s="38"/>
      <c r="K457" s="38"/>
      <c r="L457" s="39"/>
      <c r="M457" s="194"/>
      <c r="N457" s="195"/>
      <c r="O457" s="77"/>
      <c r="P457" s="77"/>
      <c r="Q457" s="77"/>
      <c r="R457" s="77"/>
      <c r="S457" s="77"/>
      <c r="T457" s="7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T457" s="19" t="s">
        <v>237</v>
      </c>
      <c r="AU457" s="19" t="s">
        <v>89</v>
      </c>
    </row>
    <row r="458" s="2" customFormat="1">
      <c r="A458" s="38"/>
      <c r="B458" s="39"/>
      <c r="C458" s="38"/>
      <c r="D458" s="199" t="s">
        <v>397</v>
      </c>
      <c r="E458" s="38"/>
      <c r="F458" s="200" t="s">
        <v>1227</v>
      </c>
      <c r="G458" s="38"/>
      <c r="H458" s="38"/>
      <c r="I458" s="193"/>
      <c r="J458" s="38"/>
      <c r="K458" s="38"/>
      <c r="L458" s="39"/>
      <c r="M458" s="194"/>
      <c r="N458" s="195"/>
      <c r="O458" s="77"/>
      <c r="P458" s="77"/>
      <c r="Q458" s="77"/>
      <c r="R458" s="77"/>
      <c r="S458" s="77"/>
      <c r="T458" s="7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T458" s="19" t="s">
        <v>397</v>
      </c>
      <c r="AU458" s="19" t="s">
        <v>89</v>
      </c>
    </row>
    <row r="459" s="13" customFormat="1">
      <c r="A459" s="13"/>
      <c r="B459" s="205"/>
      <c r="C459" s="13"/>
      <c r="D459" s="191" t="s">
        <v>519</v>
      </c>
      <c r="E459" s="206" t="s">
        <v>1</v>
      </c>
      <c r="F459" s="207" t="s">
        <v>1755</v>
      </c>
      <c r="G459" s="13"/>
      <c r="H459" s="208">
        <v>147.5</v>
      </c>
      <c r="I459" s="209"/>
      <c r="J459" s="13"/>
      <c r="K459" s="13"/>
      <c r="L459" s="205"/>
      <c r="M459" s="210"/>
      <c r="N459" s="211"/>
      <c r="O459" s="211"/>
      <c r="P459" s="211"/>
      <c r="Q459" s="211"/>
      <c r="R459" s="211"/>
      <c r="S459" s="211"/>
      <c r="T459" s="21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06" t="s">
        <v>519</v>
      </c>
      <c r="AU459" s="206" t="s">
        <v>89</v>
      </c>
      <c r="AV459" s="13" t="s">
        <v>89</v>
      </c>
      <c r="AW459" s="13" t="s">
        <v>35</v>
      </c>
      <c r="AX459" s="13" t="s">
        <v>87</v>
      </c>
      <c r="AY459" s="206" t="s">
        <v>230</v>
      </c>
    </row>
    <row r="460" s="2" customFormat="1" ht="16.5" customHeight="1">
      <c r="A460" s="38"/>
      <c r="B460" s="177"/>
      <c r="C460" s="236" t="s">
        <v>1046</v>
      </c>
      <c r="D460" s="236" t="s">
        <v>745</v>
      </c>
      <c r="E460" s="237" t="s">
        <v>1245</v>
      </c>
      <c r="F460" s="238" t="s">
        <v>1246</v>
      </c>
      <c r="G460" s="239" t="s">
        <v>543</v>
      </c>
      <c r="H460" s="240">
        <v>150.44999999999999</v>
      </c>
      <c r="I460" s="241"/>
      <c r="J460" s="242">
        <f>ROUND(I460*H460,2)</f>
        <v>0</v>
      </c>
      <c r="K460" s="238" t="s">
        <v>515</v>
      </c>
      <c r="L460" s="243"/>
      <c r="M460" s="244" t="s">
        <v>1</v>
      </c>
      <c r="N460" s="245" t="s">
        <v>44</v>
      </c>
      <c r="O460" s="77"/>
      <c r="P460" s="187">
        <f>O460*H460</f>
        <v>0</v>
      </c>
      <c r="Q460" s="187">
        <v>0.048300000000000003</v>
      </c>
      <c r="R460" s="187">
        <f>Q460*H460</f>
        <v>7.2667349999999997</v>
      </c>
      <c r="S460" s="187">
        <v>0</v>
      </c>
      <c r="T460" s="188">
        <f>S460*H460</f>
        <v>0</v>
      </c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R460" s="189" t="s">
        <v>260</v>
      </c>
      <c r="AT460" s="189" t="s">
        <v>745</v>
      </c>
      <c r="AU460" s="189" t="s">
        <v>89</v>
      </c>
      <c r="AY460" s="19" t="s">
        <v>230</v>
      </c>
      <c r="BE460" s="190">
        <f>IF(N460="základní",J460,0)</f>
        <v>0</v>
      </c>
      <c r="BF460" s="190">
        <f>IF(N460="snížená",J460,0)</f>
        <v>0</v>
      </c>
      <c r="BG460" s="190">
        <f>IF(N460="zákl. přenesená",J460,0)</f>
        <v>0</v>
      </c>
      <c r="BH460" s="190">
        <f>IF(N460="sníž. přenesená",J460,0)</f>
        <v>0</v>
      </c>
      <c r="BI460" s="190">
        <f>IF(N460="nulová",J460,0)</f>
        <v>0</v>
      </c>
      <c r="BJ460" s="19" t="s">
        <v>87</v>
      </c>
      <c r="BK460" s="190">
        <f>ROUND(I460*H460,2)</f>
        <v>0</v>
      </c>
      <c r="BL460" s="19" t="s">
        <v>235</v>
      </c>
      <c r="BM460" s="189" t="s">
        <v>1756</v>
      </c>
    </row>
    <row r="461" s="2" customFormat="1">
      <c r="A461" s="38"/>
      <c r="B461" s="39"/>
      <c r="C461" s="38"/>
      <c r="D461" s="191" t="s">
        <v>237</v>
      </c>
      <c r="E461" s="38"/>
      <c r="F461" s="192" t="s">
        <v>1246</v>
      </c>
      <c r="G461" s="38"/>
      <c r="H461" s="38"/>
      <c r="I461" s="193"/>
      <c r="J461" s="38"/>
      <c r="K461" s="38"/>
      <c r="L461" s="39"/>
      <c r="M461" s="194"/>
      <c r="N461" s="195"/>
      <c r="O461" s="77"/>
      <c r="P461" s="77"/>
      <c r="Q461" s="77"/>
      <c r="R461" s="77"/>
      <c r="S461" s="77"/>
      <c r="T461" s="7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T461" s="19" t="s">
        <v>237</v>
      </c>
      <c r="AU461" s="19" t="s">
        <v>89</v>
      </c>
    </row>
    <row r="462" s="2" customFormat="1">
      <c r="A462" s="38"/>
      <c r="B462" s="39"/>
      <c r="C462" s="38"/>
      <c r="D462" s="191" t="s">
        <v>279</v>
      </c>
      <c r="E462" s="38"/>
      <c r="F462" s="196" t="s">
        <v>1248</v>
      </c>
      <c r="G462" s="38"/>
      <c r="H462" s="38"/>
      <c r="I462" s="193"/>
      <c r="J462" s="38"/>
      <c r="K462" s="38"/>
      <c r="L462" s="39"/>
      <c r="M462" s="194"/>
      <c r="N462" s="195"/>
      <c r="O462" s="77"/>
      <c r="P462" s="77"/>
      <c r="Q462" s="77"/>
      <c r="R462" s="77"/>
      <c r="S462" s="77"/>
      <c r="T462" s="7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T462" s="19" t="s">
        <v>279</v>
      </c>
      <c r="AU462" s="19" t="s">
        <v>89</v>
      </c>
    </row>
    <row r="463" s="13" customFormat="1">
      <c r="A463" s="13"/>
      <c r="B463" s="205"/>
      <c r="C463" s="13"/>
      <c r="D463" s="191" t="s">
        <v>519</v>
      </c>
      <c r="E463" s="206" t="s">
        <v>1</v>
      </c>
      <c r="F463" s="207" t="s">
        <v>1757</v>
      </c>
      <c r="G463" s="13"/>
      <c r="H463" s="208">
        <v>147.5</v>
      </c>
      <c r="I463" s="209"/>
      <c r="J463" s="13"/>
      <c r="K463" s="13"/>
      <c r="L463" s="205"/>
      <c r="M463" s="210"/>
      <c r="N463" s="211"/>
      <c r="O463" s="211"/>
      <c r="P463" s="211"/>
      <c r="Q463" s="211"/>
      <c r="R463" s="211"/>
      <c r="S463" s="211"/>
      <c r="T463" s="21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06" t="s">
        <v>519</v>
      </c>
      <c r="AU463" s="206" t="s">
        <v>89</v>
      </c>
      <c r="AV463" s="13" t="s">
        <v>89</v>
      </c>
      <c r="AW463" s="13" t="s">
        <v>35</v>
      </c>
      <c r="AX463" s="13" t="s">
        <v>87</v>
      </c>
      <c r="AY463" s="206" t="s">
        <v>230</v>
      </c>
    </row>
    <row r="464" s="13" customFormat="1">
      <c r="A464" s="13"/>
      <c r="B464" s="205"/>
      <c r="C464" s="13"/>
      <c r="D464" s="191" t="s">
        <v>519</v>
      </c>
      <c r="E464" s="13"/>
      <c r="F464" s="207" t="s">
        <v>1758</v>
      </c>
      <c r="G464" s="13"/>
      <c r="H464" s="208">
        <v>150.44999999999999</v>
      </c>
      <c r="I464" s="209"/>
      <c r="J464" s="13"/>
      <c r="K464" s="13"/>
      <c r="L464" s="205"/>
      <c r="M464" s="210"/>
      <c r="N464" s="211"/>
      <c r="O464" s="211"/>
      <c r="P464" s="211"/>
      <c r="Q464" s="211"/>
      <c r="R464" s="211"/>
      <c r="S464" s="211"/>
      <c r="T464" s="21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06" t="s">
        <v>519</v>
      </c>
      <c r="AU464" s="206" t="s">
        <v>89</v>
      </c>
      <c r="AV464" s="13" t="s">
        <v>89</v>
      </c>
      <c r="AW464" s="13" t="s">
        <v>3</v>
      </c>
      <c r="AX464" s="13" t="s">
        <v>87</v>
      </c>
      <c r="AY464" s="206" t="s">
        <v>230</v>
      </c>
    </row>
    <row r="465" s="2" customFormat="1" ht="16.5" customHeight="1">
      <c r="A465" s="38"/>
      <c r="B465" s="177"/>
      <c r="C465" s="178" t="s">
        <v>1051</v>
      </c>
      <c r="D465" s="178" t="s">
        <v>231</v>
      </c>
      <c r="E465" s="179" t="s">
        <v>1260</v>
      </c>
      <c r="F465" s="180" t="s">
        <v>1261</v>
      </c>
      <c r="G465" s="181" t="s">
        <v>543</v>
      </c>
      <c r="H465" s="182">
        <v>29.399999999999999</v>
      </c>
      <c r="I465" s="183"/>
      <c r="J465" s="184">
        <f>ROUND(I465*H465,2)</f>
        <v>0</v>
      </c>
      <c r="K465" s="180" t="s">
        <v>515</v>
      </c>
      <c r="L465" s="39"/>
      <c r="M465" s="185" t="s">
        <v>1</v>
      </c>
      <c r="N465" s="186" t="s">
        <v>44</v>
      </c>
      <c r="O465" s="77"/>
      <c r="P465" s="187">
        <f>O465*H465</f>
        <v>0</v>
      </c>
      <c r="Q465" s="187">
        <v>0.14041999999999999</v>
      </c>
      <c r="R465" s="187">
        <f>Q465*H465</f>
        <v>4.1283479999999999</v>
      </c>
      <c r="S465" s="187">
        <v>0</v>
      </c>
      <c r="T465" s="188">
        <f>S465*H465</f>
        <v>0</v>
      </c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R465" s="189" t="s">
        <v>235</v>
      </c>
      <c r="AT465" s="189" t="s">
        <v>231</v>
      </c>
      <c r="AU465" s="189" t="s">
        <v>89</v>
      </c>
      <c r="AY465" s="19" t="s">
        <v>230</v>
      </c>
      <c r="BE465" s="190">
        <f>IF(N465="základní",J465,0)</f>
        <v>0</v>
      </c>
      <c r="BF465" s="190">
        <f>IF(N465="snížená",J465,0)</f>
        <v>0</v>
      </c>
      <c r="BG465" s="190">
        <f>IF(N465="zákl. přenesená",J465,0)</f>
        <v>0</v>
      </c>
      <c r="BH465" s="190">
        <f>IF(N465="sníž. přenesená",J465,0)</f>
        <v>0</v>
      </c>
      <c r="BI465" s="190">
        <f>IF(N465="nulová",J465,0)</f>
        <v>0</v>
      </c>
      <c r="BJ465" s="19" t="s">
        <v>87</v>
      </c>
      <c r="BK465" s="190">
        <f>ROUND(I465*H465,2)</f>
        <v>0</v>
      </c>
      <c r="BL465" s="19" t="s">
        <v>235</v>
      </c>
      <c r="BM465" s="189" t="s">
        <v>1759</v>
      </c>
    </row>
    <row r="466" s="2" customFormat="1">
      <c r="A466" s="38"/>
      <c r="B466" s="39"/>
      <c r="C466" s="38"/>
      <c r="D466" s="191" t="s">
        <v>237</v>
      </c>
      <c r="E466" s="38"/>
      <c r="F466" s="192" t="s">
        <v>1263</v>
      </c>
      <c r="G466" s="38"/>
      <c r="H466" s="38"/>
      <c r="I466" s="193"/>
      <c r="J466" s="38"/>
      <c r="K466" s="38"/>
      <c r="L466" s="39"/>
      <c r="M466" s="194"/>
      <c r="N466" s="195"/>
      <c r="O466" s="77"/>
      <c r="P466" s="77"/>
      <c r="Q466" s="77"/>
      <c r="R466" s="77"/>
      <c r="S466" s="77"/>
      <c r="T466" s="7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T466" s="19" t="s">
        <v>237</v>
      </c>
      <c r="AU466" s="19" t="s">
        <v>89</v>
      </c>
    </row>
    <row r="467" s="2" customFormat="1">
      <c r="A467" s="38"/>
      <c r="B467" s="39"/>
      <c r="C467" s="38"/>
      <c r="D467" s="199" t="s">
        <v>397</v>
      </c>
      <c r="E467" s="38"/>
      <c r="F467" s="200" t="s">
        <v>1264</v>
      </c>
      <c r="G467" s="38"/>
      <c r="H467" s="38"/>
      <c r="I467" s="193"/>
      <c r="J467" s="38"/>
      <c r="K467" s="38"/>
      <c r="L467" s="39"/>
      <c r="M467" s="194"/>
      <c r="N467" s="195"/>
      <c r="O467" s="77"/>
      <c r="P467" s="77"/>
      <c r="Q467" s="77"/>
      <c r="R467" s="77"/>
      <c r="S467" s="77"/>
      <c r="T467" s="7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T467" s="19" t="s">
        <v>397</v>
      </c>
      <c r="AU467" s="19" t="s">
        <v>89</v>
      </c>
    </row>
    <row r="468" s="13" customFormat="1">
      <c r="A468" s="13"/>
      <c r="B468" s="205"/>
      <c r="C468" s="13"/>
      <c r="D468" s="191" t="s">
        <v>519</v>
      </c>
      <c r="E468" s="206" t="s">
        <v>1</v>
      </c>
      <c r="F468" s="207" t="s">
        <v>1760</v>
      </c>
      <c r="G468" s="13"/>
      <c r="H468" s="208">
        <v>29.399999999999999</v>
      </c>
      <c r="I468" s="209"/>
      <c r="J468" s="13"/>
      <c r="K468" s="13"/>
      <c r="L468" s="205"/>
      <c r="M468" s="210"/>
      <c r="N468" s="211"/>
      <c r="O468" s="211"/>
      <c r="P468" s="211"/>
      <c r="Q468" s="211"/>
      <c r="R468" s="211"/>
      <c r="S468" s="211"/>
      <c r="T468" s="21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06" t="s">
        <v>519</v>
      </c>
      <c r="AU468" s="206" t="s">
        <v>89</v>
      </c>
      <c r="AV468" s="13" t="s">
        <v>89</v>
      </c>
      <c r="AW468" s="13" t="s">
        <v>35</v>
      </c>
      <c r="AX468" s="13" t="s">
        <v>87</v>
      </c>
      <c r="AY468" s="206" t="s">
        <v>230</v>
      </c>
    </row>
    <row r="469" s="2" customFormat="1" ht="16.5" customHeight="1">
      <c r="A469" s="38"/>
      <c r="B469" s="177"/>
      <c r="C469" s="236" t="s">
        <v>1059</v>
      </c>
      <c r="D469" s="236" t="s">
        <v>745</v>
      </c>
      <c r="E469" s="237" t="s">
        <v>1280</v>
      </c>
      <c r="F469" s="238" t="s">
        <v>1281</v>
      </c>
      <c r="G469" s="239" t="s">
        <v>543</v>
      </c>
      <c r="H469" s="240">
        <v>29.988</v>
      </c>
      <c r="I469" s="241"/>
      <c r="J469" s="242">
        <f>ROUND(I469*H469,2)</f>
        <v>0</v>
      </c>
      <c r="K469" s="238" t="s">
        <v>515</v>
      </c>
      <c r="L469" s="243"/>
      <c r="M469" s="244" t="s">
        <v>1</v>
      </c>
      <c r="N469" s="245" t="s">
        <v>44</v>
      </c>
      <c r="O469" s="77"/>
      <c r="P469" s="187">
        <f>O469*H469</f>
        <v>0</v>
      </c>
      <c r="Q469" s="187">
        <v>0.056120000000000003</v>
      </c>
      <c r="R469" s="187">
        <f>Q469*H469</f>
        <v>1.6829265600000001</v>
      </c>
      <c r="S469" s="187">
        <v>0</v>
      </c>
      <c r="T469" s="188">
        <f>S469*H469</f>
        <v>0</v>
      </c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R469" s="189" t="s">
        <v>260</v>
      </c>
      <c r="AT469" s="189" t="s">
        <v>745</v>
      </c>
      <c r="AU469" s="189" t="s">
        <v>89</v>
      </c>
      <c r="AY469" s="19" t="s">
        <v>230</v>
      </c>
      <c r="BE469" s="190">
        <f>IF(N469="základní",J469,0)</f>
        <v>0</v>
      </c>
      <c r="BF469" s="190">
        <f>IF(N469="snížená",J469,0)</f>
        <v>0</v>
      </c>
      <c r="BG469" s="190">
        <f>IF(N469="zákl. přenesená",J469,0)</f>
        <v>0</v>
      </c>
      <c r="BH469" s="190">
        <f>IF(N469="sníž. přenesená",J469,0)</f>
        <v>0</v>
      </c>
      <c r="BI469" s="190">
        <f>IF(N469="nulová",J469,0)</f>
        <v>0</v>
      </c>
      <c r="BJ469" s="19" t="s">
        <v>87</v>
      </c>
      <c r="BK469" s="190">
        <f>ROUND(I469*H469,2)</f>
        <v>0</v>
      </c>
      <c r="BL469" s="19" t="s">
        <v>235</v>
      </c>
      <c r="BM469" s="189" t="s">
        <v>1761</v>
      </c>
    </row>
    <row r="470" s="2" customFormat="1">
      <c r="A470" s="38"/>
      <c r="B470" s="39"/>
      <c r="C470" s="38"/>
      <c r="D470" s="191" t="s">
        <v>237</v>
      </c>
      <c r="E470" s="38"/>
      <c r="F470" s="192" t="s">
        <v>1281</v>
      </c>
      <c r="G470" s="38"/>
      <c r="H470" s="38"/>
      <c r="I470" s="193"/>
      <c r="J470" s="38"/>
      <c r="K470" s="38"/>
      <c r="L470" s="39"/>
      <c r="M470" s="194"/>
      <c r="N470" s="195"/>
      <c r="O470" s="77"/>
      <c r="P470" s="77"/>
      <c r="Q470" s="77"/>
      <c r="R470" s="77"/>
      <c r="S470" s="77"/>
      <c r="T470" s="7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T470" s="19" t="s">
        <v>237</v>
      </c>
      <c r="AU470" s="19" t="s">
        <v>89</v>
      </c>
    </row>
    <row r="471" s="2" customFormat="1">
      <c r="A471" s="38"/>
      <c r="B471" s="39"/>
      <c r="C471" s="38"/>
      <c r="D471" s="191" t="s">
        <v>279</v>
      </c>
      <c r="E471" s="38"/>
      <c r="F471" s="196" t="s">
        <v>1248</v>
      </c>
      <c r="G471" s="38"/>
      <c r="H471" s="38"/>
      <c r="I471" s="193"/>
      <c r="J471" s="38"/>
      <c r="K471" s="38"/>
      <c r="L471" s="39"/>
      <c r="M471" s="194"/>
      <c r="N471" s="195"/>
      <c r="O471" s="77"/>
      <c r="P471" s="77"/>
      <c r="Q471" s="77"/>
      <c r="R471" s="77"/>
      <c r="S471" s="77"/>
      <c r="T471" s="7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T471" s="19" t="s">
        <v>279</v>
      </c>
      <c r="AU471" s="19" t="s">
        <v>89</v>
      </c>
    </row>
    <row r="472" s="13" customFormat="1">
      <c r="A472" s="13"/>
      <c r="B472" s="205"/>
      <c r="C472" s="13"/>
      <c r="D472" s="191" t="s">
        <v>519</v>
      </c>
      <c r="E472" s="206" t="s">
        <v>1</v>
      </c>
      <c r="F472" s="207" t="s">
        <v>1762</v>
      </c>
      <c r="G472" s="13"/>
      <c r="H472" s="208">
        <v>29.399999999999999</v>
      </c>
      <c r="I472" s="209"/>
      <c r="J472" s="13"/>
      <c r="K472" s="13"/>
      <c r="L472" s="205"/>
      <c r="M472" s="210"/>
      <c r="N472" s="211"/>
      <c r="O472" s="211"/>
      <c r="P472" s="211"/>
      <c r="Q472" s="211"/>
      <c r="R472" s="211"/>
      <c r="S472" s="211"/>
      <c r="T472" s="212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06" t="s">
        <v>519</v>
      </c>
      <c r="AU472" s="206" t="s">
        <v>89</v>
      </c>
      <c r="AV472" s="13" t="s">
        <v>89</v>
      </c>
      <c r="AW472" s="13" t="s">
        <v>35</v>
      </c>
      <c r="AX472" s="13" t="s">
        <v>87</v>
      </c>
      <c r="AY472" s="206" t="s">
        <v>230</v>
      </c>
    </row>
    <row r="473" s="13" customFormat="1">
      <c r="A473" s="13"/>
      <c r="B473" s="205"/>
      <c r="C473" s="13"/>
      <c r="D473" s="191" t="s">
        <v>519</v>
      </c>
      <c r="E473" s="13"/>
      <c r="F473" s="207" t="s">
        <v>1763</v>
      </c>
      <c r="G473" s="13"/>
      <c r="H473" s="208">
        <v>29.988</v>
      </c>
      <c r="I473" s="209"/>
      <c r="J473" s="13"/>
      <c r="K473" s="13"/>
      <c r="L473" s="205"/>
      <c r="M473" s="210"/>
      <c r="N473" s="211"/>
      <c r="O473" s="211"/>
      <c r="P473" s="211"/>
      <c r="Q473" s="211"/>
      <c r="R473" s="211"/>
      <c r="S473" s="211"/>
      <c r="T473" s="21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06" t="s">
        <v>519</v>
      </c>
      <c r="AU473" s="206" t="s">
        <v>89</v>
      </c>
      <c r="AV473" s="13" t="s">
        <v>89</v>
      </c>
      <c r="AW473" s="13" t="s">
        <v>3</v>
      </c>
      <c r="AX473" s="13" t="s">
        <v>87</v>
      </c>
      <c r="AY473" s="206" t="s">
        <v>230</v>
      </c>
    </row>
    <row r="474" s="12" customFormat="1" ht="22.8" customHeight="1">
      <c r="A474" s="12"/>
      <c r="B474" s="166"/>
      <c r="C474" s="12"/>
      <c r="D474" s="167" t="s">
        <v>78</v>
      </c>
      <c r="E474" s="197" t="s">
        <v>1313</v>
      </c>
      <c r="F474" s="197" t="s">
        <v>1314</v>
      </c>
      <c r="G474" s="12"/>
      <c r="H474" s="12"/>
      <c r="I474" s="169"/>
      <c r="J474" s="198">
        <f>BK474</f>
        <v>0</v>
      </c>
      <c r="K474" s="12"/>
      <c r="L474" s="166"/>
      <c r="M474" s="171"/>
      <c r="N474" s="172"/>
      <c r="O474" s="172"/>
      <c r="P474" s="173">
        <f>SUM(P475:P478)</f>
        <v>0</v>
      </c>
      <c r="Q474" s="172"/>
      <c r="R474" s="173">
        <f>SUM(R475:R478)</f>
        <v>0</v>
      </c>
      <c r="S474" s="172"/>
      <c r="T474" s="174">
        <f>SUM(T475:T478)</f>
        <v>0</v>
      </c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R474" s="167" t="s">
        <v>87</v>
      </c>
      <c r="AT474" s="175" t="s">
        <v>78</v>
      </c>
      <c r="AU474" s="175" t="s">
        <v>87</v>
      </c>
      <c r="AY474" s="167" t="s">
        <v>230</v>
      </c>
      <c r="BK474" s="176">
        <f>SUM(BK475:BK478)</f>
        <v>0</v>
      </c>
    </row>
    <row r="475" s="2" customFormat="1" ht="24.15" customHeight="1">
      <c r="A475" s="38"/>
      <c r="B475" s="177"/>
      <c r="C475" s="178" t="s">
        <v>1063</v>
      </c>
      <c r="D475" s="178" t="s">
        <v>231</v>
      </c>
      <c r="E475" s="179" t="s">
        <v>1353</v>
      </c>
      <c r="F475" s="180" t="s">
        <v>1354</v>
      </c>
      <c r="G475" s="181" t="s">
        <v>748</v>
      </c>
      <c r="H475" s="182">
        <v>633.65999999999997</v>
      </c>
      <c r="I475" s="183"/>
      <c r="J475" s="184">
        <f>ROUND(I475*H475,2)</f>
        <v>0</v>
      </c>
      <c r="K475" s="180" t="s">
        <v>515</v>
      </c>
      <c r="L475" s="39"/>
      <c r="M475" s="185" t="s">
        <v>1</v>
      </c>
      <c r="N475" s="186" t="s">
        <v>44</v>
      </c>
      <c r="O475" s="77"/>
      <c r="P475" s="187">
        <f>O475*H475</f>
        <v>0</v>
      </c>
      <c r="Q475" s="187">
        <v>0</v>
      </c>
      <c r="R475" s="187">
        <f>Q475*H475</f>
        <v>0</v>
      </c>
      <c r="S475" s="187">
        <v>0</v>
      </c>
      <c r="T475" s="188">
        <f>S475*H475</f>
        <v>0</v>
      </c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R475" s="189" t="s">
        <v>235</v>
      </c>
      <c r="AT475" s="189" t="s">
        <v>231</v>
      </c>
      <c r="AU475" s="189" t="s">
        <v>89</v>
      </c>
      <c r="AY475" s="19" t="s">
        <v>230</v>
      </c>
      <c r="BE475" s="190">
        <f>IF(N475="základní",J475,0)</f>
        <v>0</v>
      </c>
      <c r="BF475" s="190">
        <f>IF(N475="snížená",J475,0)</f>
        <v>0</v>
      </c>
      <c r="BG475" s="190">
        <f>IF(N475="zákl. přenesená",J475,0)</f>
        <v>0</v>
      </c>
      <c r="BH475" s="190">
        <f>IF(N475="sníž. přenesená",J475,0)</f>
        <v>0</v>
      </c>
      <c r="BI475" s="190">
        <f>IF(N475="nulová",J475,0)</f>
        <v>0</v>
      </c>
      <c r="BJ475" s="19" t="s">
        <v>87</v>
      </c>
      <c r="BK475" s="190">
        <f>ROUND(I475*H475,2)</f>
        <v>0</v>
      </c>
      <c r="BL475" s="19" t="s">
        <v>235</v>
      </c>
      <c r="BM475" s="189" t="s">
        <v>1764</v>
      </c>
    </row>
    <row r="476" s="2" customFormat="1">
      <c r="A476" s="38"/>
      <c r="B476" s="39"/>
      <c r="C476" s="38"/>
      <c r="D476" s="191" t="s">
        <v>237</v>
      </c>
      <c r="E476" s="38"/>
      <c r="F476" s="192" t="s">
        <v>1356</v>
      </c>
      <c r="G476" s="38"/>
      <c r="H476" s="38"/>
      <c r="I476" s="193"/>
      <c r="J476" s="38"/>
      <c r="K476" s="38"/>
      <c r="L476" s="39"/>
      <c r="M476" s="194"/>
      <c r="N476" s="195"/>
      <c r="O476" s="77"/>
      <c r="P476" s="77"/>
      <c r="Q476" s="77"/>
      <c r="R476" s="77"/>
      <c r="S476" s="77"/>
      <c r="T476" s="7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T476" s="19" t="s">
        <v>237</v>
      </c>
      <c r="AU476" s="19" t="s">
        <v>89</v>
      </c>
    </row>
    <row r="477" s="2" customFormat="1">
      <c r="A477" s="38"/>
      <c r="B477" s="39"/>
      <c r="C477" s="38"/>
      <c r="D477" s="199" t="s">
        <v>397</v>
      </c>
      <c r="E477" s="38"/>
      <c r="F477" s="200" t="s">
        <v>1357</v>
      </c>
      <c r="G477" s="38"/>
      <c r="H477" s="38"/>
      <c r="I477" s="193"/>
      <c r="J477" s="38"/>
      <c r="K477" s="38"/>
      <c r="L477" s="39"/>
      <c r="M477" s="194"/>
      <c r="N477" s="195"/>
      <c r="O477" s="77"/>
      <c r="P477" s="77"/>
      <c r="Q477" s="77"/>
      <c r="R477" s="77"/>
      <c r="S477" s="77"/>
      <c r="T477" s="7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T477" s="19" t="s">
        <v>397</v>
      </c>
      <c r="AU477" s="19" t="s">
        <v>89</v>
      </c>
    </row>
    <row r="478" s="13" customFormat="1">
      <c r="A478" s="13"/>
      <c r="B478" s="205"/>
      <c r="C478" s="13"/>
      <c r="D478" s="191" t="s">
        <v>519</v>
      </c>
      <c r="E478" s="206" t="s">
        <v>1</v>
      </c>
      <c r="F478" s="207" t="s">
        <v>1765</v>
      </c>
      <c r="G478" s="13"/>
      <c r="H478" s="208">
        <v>633.65999999999997</v>
      </c>
      <c r="I478" s="209"/>
      <c r="J478" s="13"/>
      <c r="K478" s="13"/>
      <c r="L478" s="205"/>
      <c r="M478" s="210"/>
      <c r="N478" s="211"/>
      <c r="O478" s="211"/>
      <c r="P478" s="211"/>
      <c r="Q478" s="211"/>
      <c r="R478" s="211"/>
      <c r="S478" s="211"/>
      <c r="T478" s="21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06" t="s">
        <v>519</v>
      </c>
      <c r="AU478" s="206" t="s">
        <v>89</v>
      </c>
      <c r="AV478" s="13" t="s">
        <v>89</v>
      </c>
      <c r="AW478" s="13" t="s">
        <v>35</v>
      </c>
      <c r="AX478" s="13" t="s">
        <v>87</v>
      </c>
      <c r="AY478" s="206" t="s">
        <v>230</v>
      </c>
    </row>
    <row r="479" s="12" customFormat="1" ht="22.8" customHeight="1">
      <c r="A479" s="12"/>
      <c r="B479" s="166"/>
      <c r="C479" s="12"/>
      <c r="D479" s="167" t="s">
        <v>78</v>
      </c>
      <c r="E479" s="197" t="s">
        <v>1366</v>
      </c>
      <c r="F479" s="197" t="s">
        <v>1367</v>
      </c>
      <c r="G479" s="12"/>
      <c r="H479" s="12"/>
      <c r="I479" s="169"/>
      <c r="J479" s="198">
        <f>BK479</f>
        <v>0</v>
      </c>
      <c r="K479" s="12"/>
      <c r="L479" s="166"/>
      <c r="M479" s="171"/>
      <c r="N479" s="172"/>
      <c r="O479" s="172"/>
      <c r="P479" s="173">
        <f>SUM(P480:P482)</f>
        <v>0</v>
      </c>
      <c r="Q479" s="172"/>
      <c r="R479" s="173">
        <f>SUM(R480:R482)</f>
        <v>0</v>
      </c>
      <c r="S479" s="172"/>
      <c r="T479" s="174">
        <f>SUM(T480:T482)</f>
        <v>0</v>
      </c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R479" s="167" t="s">
        <v>87</v>
      </c>
      <c r="AT479" s="175" t="s">
        <v>78</v>
      </c>
      <c r="AU479" s="175" t="s">
        <v>87</v>
      </c>
      <c r="AY479" s="167" t="s">
        <v>230</v>
      </c>
      <c r="BK479" s="176">
        <f>SUM(BK480:BK482)</f>
        <v>0</v>
      </c>
    </row>
    <row r="480" s="2" customFormat="1" ht="21.75" customHeight="1">
      <c r="A480" s="38"/>
      <c r="B480" s="177"/>
      <c r="C480" s="178" t="s">
        <v>1067</v>
      </c>
      <c r="D480" s="178" t="s">
        <v>231</v>
      </c>
      <c r="E480" s="179" t="s">
        <v>1369</v>
      </c>
      <c r="F480" s="180" t="s">
        <v>1370</v>
      </c>
      <c r="G480" s="181" t="s">
        <v>748</v>
      </c>
      <c r="H480" s="182">
        <v>182.40700000000001</v>
      </c>
      <c r="I480" s="183"/>
      <c r="J480" s="184">
        <f>ROUND(I480*H480,2)</f>
        <v>0</v>
      </c>
      <c r="K480" s="180" t="s">
        <v>515</v>
      </c>
      <c r="L480" s="39"/>
      <c r="M480" s="185" t="s">
        <v>1</v>
      </c>
      <c r="N480" s="186" t="s">
        <v>44</v>
      </c>
      <c r="O480" s="77"/>
      <c r="P480" s="187">
        <f>O480*H480</f>
        <v>0</v>
      </c>
      <c r="Q480" s="187">
        <v>0</v>
      </c>
      <c r="R480" s="187">
        <f>Q480*H480</f>
        <v>0</v>
      </c>
      <c r="S480" s="187">
        <v>0</v>
      </c>
      <c r="T480" s="188">
        <f>S480*H480</f>
        <v>0</v>
      </c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R480" s="189" t="s">
        <v>235</v>
      </c>
      <c r="AT480" s="189" t="s">
        <v>231</v>
      </c>
      <c r="AU480" s="189" t="s">
        <v>89</v>
      </c>
      <c r="AY480" s="19" t="s">
        <v>230</v>
      </c>
      <c r="BE480" s="190">
        <f>IF(N480="základní",J480,0)</f>
        <v>0</v>
      </c>
      <c r="BF480" s="190">
        <f>IF(N480="snížená",J480,0)</f>
        <v>0</v>
      </c>
      <c r="BG480" s="190">
        <f>IF(N480="zákl. přenesená",J480,0)</f>
        <v>0</v>
      </c>
      <c r="BH480" s="190">
        <f>IF(N480="sníž. přenesená",J480,0)</f>
        <v>0</v>
      </c>
      <c r="BI480" s="190">
        <f>IF(N480="nulová",J480,0)</f>
        <v>0</v>
      </c>
      <c r="BJ480" s="19" t="s">
        <v>87</v>
      </c>
      <c r="BK480" s="190">
        <f>ROUND(I480*H480,2)</f>
        <v>0</v>
      </c>
      <c r="BL480" s="19" t="s">
        <v>235</v>
      </c>
      <c r="BM480" s="189" t="s">
        <v>1766</v>
      </c>
    </row>
    <row r="481" s="2" customFormat="1">
      <c r="A481" s="38"/>
      <c r="B481" s="39"/>
      <c r="C481" s="38"/>
      <c r="D481" s="191" t="s">
        <v>237</v>
      </c>
      <c r="E481" s="38"/>
      <c r="F481" s="192" t="s">
        <v>1372</v>
      </c>
      <c r="G481" s="38"/>
      <c r="H481" s="38"/>
      <c r="I481" s="193"/>
      <c r="J481" s="38"/>
      <c r="K481" s="38"/>
      <c r="L481" s="39"/>
      <c r="M481" s="194"/>
      <c r="N481" s="195"/>
      <c r="O481" s="77"/>
      <c r="P481" s="77"/>
      <c r="Q481" s="77"/>
      <c r="R481" s="77"/>
      <c r="S481" s="77"/>
      <c r="T481" s="7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T481" s="19" t="s">
        <v>237</v>
      </c>
      <c r="AU481" s="19" t="s">
        <v>89</v>
      </c>
    </row>
    <row r="482" s="2" customFormat="1">
      <c r="A482" s="38"/>
      <c r="B482" s="39"/>
      <c r="C482" s="38"/>
      <c r="D482" s="199" t="s">
        <v>397</v>
      </c>
      <c r="E482" s="38"/>
      <c r="F482" s="200" t="s">
        <v>1373</v>
      </c>
      <c r="G482" s="38"/>
      <c r="H482" s="38"/>
      <c r="I482" s="193"/>
      <c r="J482" s="38"/>
      <c r="K482" s="38"/>
      <c r="L482" s="39"/>
      <c r="M482" s="201"/>
      <c r="N482" s="202"/>
      <c r="O482" s="203"/>
      <c r="P482" s="203"/>
      <c r="Q482" s="203"/>
      <c r="R482" s="203"/>
      <c r="S482" s="203"/>
      <c r="T482" s="204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T482" s="19" t="s">
        <v>397</v>
      </c>
      <c r="AU482" s="19" t="s">
        <v>89</v>
      </c>
    </row>
    <row r="483" s="2" customFormat="1" ht="6.96" customHeight="1">
      <c r="A483" s="38"/>
      <c r="B483" s="60"/>
      <c r="C483" s="61"/>
      <c r="D483" s="61"/>
      <c r="E483" s="61"/>
      <c r="F483" s="61"/>
      <c r="G483" s="61"/>
      <c r="H483" s="61"/>
      <c r="I483" s="61"/>
      <c r="J483" s="61"/>
      <c r="K483" s="61"/>
      <c r="L483" s="39"/>
      <c r="M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</row>
  </sheetData>
  <autoFilter ref="C125:K482"/>
  <mergeCells count="9">
    <mergeCell ref="E7:H7"/>
    <mergeCell ref="E9:H9"/>
    <mergeCell ref="E18:H18"/>
    <mergeCell ref="E27:H27"/>
    <mergeCell ref="E85:H85"/>
    <mergeCell ref="E87:H87"/>
    <mergeCell ref="E116:H116"/>
    <mergeCell ref="E118:H118"/>
    <mergeCell ref="L2:V2"/>
  </mergeCells>
  <hyperlinks>
    <hyperlink ref="F131" r:id="rId1" display="https://podminky.urs.cz/item/CS_URS_2025_02/121151123"/>
    <hyperlink ref="F139" r:id="rId2" display="https://podminky.urs.cz/item/CS_URS_2025_02/121151125"/>
    <hyperlink ref="F147" r:id="rId3" display="https://podminky.urs.cz/item/CS_URS_2025_02/122151402"/>
    <hyperlink ref="F152" r:id="rId4" display="https://podminky.urs.cz/item/CS_URS_2025_02/122252204"/>
    <hyperlink ref="F158" r:id="rId5" display="https://podminky.urs.cz/item/CS_URS_2024_02/122452203"/>
    <hyperlink ref="F162" r:id="rId6" display="https://podminky.urs.cz/item/CS_URS_2024_02/122552203"/>
    <hyperlink ref="F166" r:id="rId7" display="https://podminky.urs.cz/item/CS_URS_2025_02/131251100"/>
    <hyperlink ref="F170" r:id="rId8" display="https://podminky.urs.cz/item/CS_URS_2024_02/131451100"/>
    <hyperlink ref="F174" r:id="rId9" display="https://podminky.urs.cz/item/CS_URS_2024_02/131551101"/>
    <hyperlink ref="F178" r:id="rId10" display="https://podminky.urs.cz/item/CS_URS_2025_02/132254201"/>
    <hyperlink ref="F182" r:id="rId11" display="https://podminky.urs.cz/item/CS_URS_2024_02/132454201"/>
    <hyperlink ref="F186" r:id="rId12" display="https://podminky.urs.cz/item/CS_URS_2024_02/132554201"/>
    <hyperlink ref="F190" r:id="rId13" display="https://podminky.urs.cz/item/CS_URS_2025_02/151101101"/>
    <hyperlink ref="F194" r:id="rId14" display="https://podminky.urs.cz/item/CS_URS_2025_02/151101111"/>
    <hyperlink ref="F198" r:id="rId15" display="https://podminky.urs.cz/item/CS_URS_2025_02/151811131"/>
    <hyperlink ref="F202" r:id="rId16" display="https://podminky.urs.cz/item/CS_URS_2025_02/151811231"/>
    <hyperlink ref="F206" r:id="rId17" display="https://podminky.urs.cz/item/CS_URS_2025_02/162351104"/>
    <hyperlink ref="F215" r:id="rId18" display="https://podminky.urs.cz/item/CS_URS_2025_02/162751117"/>
    <hyperlink ref="F222" r:id="rId19" display="https://podminky.urs.cz/item/CS_URS_2025_02/162751119"/>
    <hyperlink ref="F226" r:id="rId20" display="https://podminky.urs.cz/item/CS_URS_2024_02/162751137"/>
    <hyperlink ref="F233" r:id="rId21" display="https://podminky.urs.cz/item/CS_URS_2024_02/162751139"/>
    <hyperlink ref="F237" r:id="rId22" display="https://podminky.urs.cz/item/CS_URS_2024_02/162751157"/>
    <hyperlink ref="F244" r:id="rId23" display="https://podminky.urs.cz/item/CS_URS_2024_02/162751159"/>
    <hyperlink ref="F248" r:id="rId24" display="https://podminky.urs.cz/item/CS_URS_2025_02/171152111"/>
    <hyperlink ref="F258" r:id="rId25" display="https://podminky.urs.cz/item/CS_URS_2025_02/171152112"/>
    <hyperlink ref="F263" r:id="rId26" display="https://podminky.urs.cz/item/CS_URS_2025_02/171251201"/>
    <hyperlink ref="F270" r:id="rId27" display="https://podminky.urs.cz/item/CS_URS_2025_02/174151101"/>
    <hyperlink ref="F285" r:id="rId28" display="https://podminky.urs.cz/item/CS_URS_2025_02/175151101"/>
    <hyperlink ref="F291" r:id="rId29" display="https://podminky.urs.cz/item/CS_URS_2025_02/181252305"/>
    <hyperlink ref="F295" r:id="rId30" display="https://podminky.urs.cz/item/CS_URS_2025_02/181351103"/>
    <hyperlink ref="F301" r:id="rId31" display="https://podminky.urs.cz/item/CS_URS_2025_02/181351113"/>
    <hyperlink ref="F305" r:id="rId32" display="https://podminky.urs.cz/item/CS_URS_2025_02/181411131"/>
    <hyperlink ref="F313" r:id="rId33" display="https://podminky.urs.cz/item/CS_URS_2025_02/213141111"/>
    <hyperlink ref="F321" r:id="rId34" display="https://podminky.urs.cz/item/CS_URS_2025_02/451573111"/>
    <hyperlink ref="F325" r:id="rId35" display="https://podminky.urs.cz/item/CS_URS_2025_02/452112112"/>
    <hyperlink ref="F332" r:id="rId36" display="https://podminky.urs.cz/item/CS_URS_2025_02/564762111"/>
    <hyperlink ref="F336" r:id="rId37" display="https://podminky.urs.cz/item/CS_URS_2025_02/564851013"/>
    <hyperlink ref="F340" r:id="rId38" display="https://podminky.urs.cz/item/CS_URS_2025_02/564851111"/>
    <hyperlink ref="F345" r:id="rId39" display="https://podminky.urs.cz/item/CS_URS_2025_02/564861111"/>
    <hyperlink ref="F349" r:id="rId40" display="https://podminky.urs.cz/item/CS_URS_2025_02/564871011"/>
    <hyperlink ref="F354" r:id="rId41" display="https://podminky.urs.cz/item/CS_URS_2025_02/596212210"/>
    <hyperlink ref="F370" r:id="rId42" display="https://podminky.urs.cz/item/CS_URS_2025_02/596212213"/>
    <hyperlink ref="F379" r:id="rId43" display="https://podminky.urs.cz/item/CS_URS_2025_02/631311123"/>
    <hyperlink ref="F384" r:id="rId44" display="https://podminky.urs.cz/item/CS_URS_2025_02/871310320"/>
    <hyperlink ref="F391" r:id="rId45" display="https://podminky.urs.cz/item/CS_URS_2025_02/877310310"/>
    <hyperlink ref="F405" r:id="rId46" display="https://podminky.urs.cz/item/CS_URS_2025_02/895941342"/>
    <hyperlink ref="F411" r:id="rId47" display="https://podminky.urs.cz/item/CS_URS_2025_02/895941351"/>
    <hyperlink ref="F419" r:id="rId48" display="https://podminky.urs.cz/item/CS_URS_2025_02/895941362"/>
    <hyperlink ref="F427" r:id="rId49" display="https://podminky.urs.cz/item/CS_URS_2025_02/895941367"/>
    <hyperlink ref="F433" r:id="rId50" display="https://podminky.urs.cz/item/CS_URS_2025_02/899204112"/>
    <hyperlink ref="F442" r:id="rId51" display="https://podminky.urs.cz/item/CS_URS_2025_02/914111111"/>
    <hyperlink ref="F452" r:id="rId52" display="https://podminky.urs.cz/item/CS_URS_2025_02/914511112"/>
    <hyperlink ref="F458" r:id="rId53" display="https://podminky.urs.cz/item/CS_URS_2025_02/916131213"/>
    <hyperlink ref="F467" r:id="rId54" display="https://podminky.urs.cz/item/CS_URS_2025_02/916231213"/>
    <hyperlink ref="F477" r:id="rId55" display="https://podminky.urs.cz/item/CS_URS_2025_02/997221873"/>
    <hyperlink ref="F482" r:id="rId56" display="https://podminky.urs.cz/item/CS_URS_2025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7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201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1767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1</v>
      </c>
      <c r="G11" s="38"/>
      <c r="H11" s="38"/>
      <c r="I11" s="32" t="s">
        <v>19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</v>
      </c>
      <c r="E12" s="38"/>
      <c r="F12" s="27" t="s">
        <v>21</v>
      </c>
      <c r="G12" s="38"/>
      <c r="H12" s="38"/>
      <c r="I12" s="32" t="s">
        <v>22</v>
      </c>
      <c r="J12" s="69" t="str">
        <f>'Rekapitulace stavby'!AN8</f>
        <v>10. 12. 2024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24</v>
      </c>
      <c r="E14" s="38"/>
      <c r="F14" s="38"/>
      <c r="G14" s="38"/>
      <c r="H14" s="38"/>
      <c r="I14" s="32" t="s">
        <v>25</v>
      </c>
      <c r="J14" s="27" t="s">
        <v>26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21</v>
      </c>
      <c r="F15" s="38"/>
      <c r="G15" s="38"/>
      <c r="H15" s="38"/>
      <c r="I15" s="32" t="s">
        <v>27</v>
      </c>
      <c r="J15" s="27" t="s">
        <v>28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29</v>
      </c>
      <c r="E17" s="38"/>
      <c r="F17" s="38"/>
      <c r="G17" s="38"/>
      <c r="H17" s="38"/>
      <c r="I17" s="32" t="s">
        <v>25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27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31</v>
      </c>
      <c r="E20" s="38"/>
      <c r="F20" s="38"/>
      <c r="G20" s="38"/>
      <c r="H20" s="38"/>
      <c r="I20" s="32" t="s">
        <v>25</v>
      </c>
      <c r="J20" s="27" t="s">
        <v>32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33</v>
      </c>
      <c r="F21" s="38"/>
      <c r="G21" s="38"/>
      <c r="H21" s="38"/>
      <c r="I21" s="32" t="s">
        <v>27</v>
      </c>
      <c r="J21" s="27" t="s">
        <v>34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25</v>
      </c>
      <c r="J23" s="27" t="s">
        <v>32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33</v>
      </c>
      <c r="F24" s="38"/>
      <c r="G24" s="38"/>
      <c r="H24" s="38"/>
      <c r="I24" s="32" t="s">
        <v>27</v>
      </c>
      <c r="J24" s="27" t="s">
        <v>34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30"/>
      <c r="B27" s="131"/>
      <c r="C27" s="130"/>
      <c r="D27" s="130"/>
      <c r="E27" s="36" t="s">
        <v>1</v>
      </c>
      <c r="F27" s="36"/>
      <c r="G27" s="36"/>
      <c r="H27" s="36"/>
      <c r="I27" s="130"/>
      <c r="J27" s="130"/>
      <c r="K27" s="130"/>
      <c r="L27" s="132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3" t="s">
        <v>39</v>
      </c>
      <c r="E30" s="38"/>
      <c r="F30" s="38"/>
      <c r="G30" s="38"/>
      <c r="H30" s="38"/>
      <c r="I30" s="38"/>
      <c r="J30" s="96">
        <f>ROUND(J126,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4" t="s">
        <v>43</v>
      </c>
      <c r="E33" s="32" t="s">
        <v>44</v>
      </c>
      <c r="F33" s="135">
        <f>ROUND((SUM(BE126:BE486)),  2)</f>
        <v>0</v>
      </c>
      <c r="G33" s="38"/>
      <c r="H33" s="38"/>
      <c r="I33" s="136">
        <v>0.20999999999999999</v>
      </c>
      <c r="J33" s="135">
        <f>ROUND(((SUM(BE126:BE486))*I33),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35">
        <f>ROUND((SUM(BF126:BF486)),  2)</f>
        <v>0</v>
      </c>
      <c r="G34" s="38"/>
      <c r="H34" s="38"/>
      <c r="I34" s="136">
        <v>0.12</v>
      </c>
      <c r="J34" s="135">
        <f>ROUND(((SUM(BF126:BF486))*I34),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35">
        <f>ROUND((SUM(BG126:BG486)),  2)</f>
        <v>0</v>
      </c>
      <c r="G35" s="38"/>
      <c r="H35" s="38"/>
      <c r="I35" s="136">
        <v>0.20999999999999999</v>
      </c>
      <c r="J35" s="135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35">
        <f>ROUND((SUM(BH126:BH486)),  2)</f>
        <v>0</v>
      </c>
      <c r="G36" s="38"/>
      <c r="H36" s="38"/>
      <c r="I36" s="136">
        <v>0.12</v>
      </c>
      <c r="J36" s="135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35">
        <f>ROUND((SUM(BI126:BI486)),  2)</f>
        <v>0</v>
      </c>
      <c r="G37" s="38"/>
      <c r="H37" s="38"/>
      <c r="I37" s="136">
        <v>0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7"/>
      <c r="D39" s="138" t="s">
        <v>49</v>
      </c>
      <c r="E39" s="81"/>
      <c r="F39" s="81"/>
      <c r="G39" s="139" t="s">
        <v>50</v>
      </c>
      <c r="H39" s="140" t="s">
        <v>51</v>
      </c>
      <c r="I39" s="81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201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104 - Komunikace - větev D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38"/>
      <c r="E89" s="38"/>
      <c r="F89" s="27" t="str">
        <f>F12</f>
        <v>Planá</v>
      </c>
      <c r="G89" s="38"/>
      <c r="H89" s="38"/>
      <c r="I89" s="32" t="s">
        <v>22</v>
      </c>
      <c r="J89" s="69" t="str">
        <f>IF(J12="","",J12)</f>
        <v>10. 12. 2024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38"/>
      <c r="E91" s="38"/>
      <c r="F91" s="27" t="str">
        <f>E15</f>
        <v>Planá</v>
      </c>
      <c r="G91" s="38"/>
      <c r="H91" s="38"/>
      <c r="I91" s="32" t="s">
        <v>31</v>
      </c>
      <c r="J91" s="36" t="str">
        <f>E21</f>
        <v>Laboro ateliér s.r.o.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29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Laboro ateliér s.r.o.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45" t="s">
        <v>204</v>
      </c>
      <c r="D94" s="137"/>
      <c r="E94" s="137"/>
      <c r="F94" s="137"/>
      <c r="G94" s="137"/>
      <c r="H94" s="137"/>
      <c r="I94" s="137"/>
      <c r="J94" s="146" t="s">
        <v>205</v>
      </c>
      <c r="K94" s="137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47" t="s">
        <v>206</v>
      </c>
      <c r="D96" s="38"/>
      <c r="E96" s="38"/>
      <c r="F96" s="38"/>
      <c r="G96" s="38"/>
      <c r="H96" s="38"/>
      <c r="I96" s="38"/>
      <c r="J96" s="96">
        <f>J126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207</v>
      </c>
    </row>
    <row r="97" s="9" customFormat="1" ht="24.96" customHeight="1">
      <c r="A97" s="9"/>
      <c r="B97" s="148"/>
      <c r="C97" s="9"/>
      <c r="D97" s="149" t="s">
        <v>499</v>
      </c>
      <c r="E97" s="150"/>
      <c r="F97" s="150"/>
      <c r="G97" s="150"/>
      <c r="H97" s="150"/>
      <c r="I97" s="150"/>
      <c r="J97" s="151">
        <f>J127</f>
        <v>0</v>
      </c>
      <c r="K97" s="9"/>
      <c r="L97" s="148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2"/>
      <c r="C98" s="10"/>
      <c r="D98" s="153" t="s">
        <v>500</v>
      </c>
      <c r="E98" s="154"/>
      <c r="F98" s="154"/>
      <c r="G98" s="154"/>
      <c r="H98" s="154"/>
      <c r="I98" s="154"/>
      <c r="J98" s="155">
        <f>J128</f>
        <v>0</v>
      </c>
      <c r="K98" s="10"/>
      <c r="L98" s="152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2"/>
      <c r="C99" s="10"/>
      <c r="D99" s="153" t="s">
        <v>501</v>
      </c>
      <c r="E99" s="154"/>
      <c r="F99" s="154"/>
      <c r="G99" s="154"/>
      <c r="H99" s="154"/>
      <c r="I99" s="154"/>
      <c r="J99" s="155">
        <f>J302</f>
        <v>0</v>
      </c>
      <c r="K99" s="10"/>
      <c r="L99" s="152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52"/>
      <c r="C100" s="10"/>
      <c r="D100" s="153" t="s">
        <v>502</v>
      </c>
      <c r="E100" s="154"/>
      <c r="F100" s="154"/>
      <c r="G100" s="154"/>
      <c r="H100" s="154"/>
      <c r="I100" s="154"/>
      <c r="J100" s="155">
        <f>J310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503</v>
      </c>
      <c r="E101" s="154"/>
      <c r="F101" s="154"/>
      <c r="G101" s="154"/>
      <c r="H101" s="154"/>
      <c r="I101" s="154"/>
      <c r="J101" s="155">
        <f>J321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504</v>
      </c>
      <c r="E102" s="154"/>
      <c r="F102" s="154"/>
      <c r="G102" s="154"/>
      <c r="H102" s="154"/>
      <c r="I102" s="154"/>
      <c r="J102" s="155">
        <f>J378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505</v>
      </c>
      <c r="E103" s="154"/>
      <c r="F103" s="154"/>
      <c r="G103" s="154"/>
      <c r="H103" s="154"/>
      <c r="I103" s="154"/>
      <c r="J103" s="155">
        <f>J383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2"/>
      <c r="C104" s="10"/>
      <c r="D104" s="153" t="s">
        <v>506</v>
      </c>
      <c r="E104" s="154"/>
      <c r="F104" s="154"/>
      <c r="G104" s="154"/>
      <c r="H104" s="154"/>
      <c r="I104" s="154"/>
      <c r="J104" s="155">
        <f>J441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2"/>
      <c r="C105" s="10"/>
      <c r="D105" s="153" t="s">
        <v>507</v>
      </c>
      <c r="E105" s="154"/>
      <c r="F105" s="154"/>
      <c r="G105" s="154"/>
      <c r="H105" s="154"/>
      <c r="I105" s="154"/>
      <c r="J105" s="155">
        <f>J478</f>
        <v>0</v>
      </c>
      <c r="K105" s="10"/>
      <c r="L105" s="152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2"/>
      <c r="C106" s="10"/>
      <c r="D106" s="153" t="s">
        <v>508</v>
      </c>
      <c r="E106" s="154"/>
      <c r="F106" s="154"/>
      <c r="G106" s="154"/>
      <c r="H106" s="154"/>
      <c r="I106" s="154"/>
      <c r="J106" s="155">
        <f>J483</f>
        <v>0</v>
      </c>
      <c r="K106" s="10"/>
      <c r="L106" s="152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215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29" t="str">
        <f>E7</f>
        <v>Veřejná prostranství v lokalitě Z15 v Plané - etapa 1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201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E9</f>
        <v>SO 104 - Komunikace - větev D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F12</f>
        <v>Planá</v>
      </c>
      <c r="G120" s="38"/>
      <c r="H120" s="38"/>
      <c r="I120" s="32" t="s">
        <v>22</v>
      </c>
      <c r="J120" s="69" t="str">
        <f>IF(J12="","",J12)</f>
        <v>10. 12. 2024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E15</f>
        <v>Planá</v>
      </c>
      <c r="G122" s="38"/>
      <c r="H122" s="38"/>
      <c r="I122" s="32" t="s">
        <v>31</v>
      </c>
      <c r="J122" s="36" t="str">
        <f>E21</f>
        <v>Laboro ateliér s.r.o.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29</v>
      </c>
      <c r="D123" s="38"/>
      <c r="E123" s="38"/>
      <c r="F123" s="27" t="str">
        <f>IF(E18="","",E18)</f>
        <v>Vyplň údaj</v>
      </c>
      <c r="G123" s="38"/>
      <c r="H123" s="38"/>
      <c r="I123" s="32" t="s">
        <v>36</v>
      </c>
      <c r="J123" s="36" t="str">
        <f>E24</f>
        <v>Laboro ateliér s.r.o.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6"/>
      <c r="B125" s="157"/>
      <c r="C125" s="158" t="s">
        <v>216</v>
      </c>
      <c r="D125" s="159" t="s">
        <v>64</v>
      </c>
      <c r="E125" s="159" t="s">
        <v>60</v>
      </c>
      <c r="F125" s="159" t="s">
        <v>61</v>
      </c>
      <c r="G125" s="159" t="s">
        <v>217</v>
      </c>
      <c r="H125" s="159" t="s">
        <v>218</v>
      </c>
      <c r="I125" s="159" t="s">
        <v>219</v>
      </c>
      <c r="J125" s="159" t="s">
        <v>205</v>
      </c>
      <c r="K125" s="160" t="s">
        <v>220</v>
      </c>
      <c r="L125" s="161"/>
      <c r="M125" s="86" t="s">
        <v>1</v>
      </c>
      <c r="N125" s="87" t="s">
        <v>43</v>
      </c>
      <c r="O125" s="87" t="s">
        <v>221</v>
      </c>
      <c r="P125" s="87" t="s">
        <v>222</v>
      </c>
      <c r="Q125" s="87" t="s">
        <v>223</v>
      </c>
      <c r="R125" s="87" t="s">
        <v>224</v>
      </c>
      <c r="S125" s="87" t="s">
        <v>225</v>
      </c>
      <c r="T125" s="88" t="s">
        <v>226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="2" customFormat="1" ht="22.8" customHeight="1">
      <c r="A126" s="38"/>
      <c r="B126" s="39"/>
      <c r="C126" s="93" t="s">
        <v>227</v>
      </c>
      <c r="D126" s="38"/>
      <c r="E126" s="38"/>
      <c r="F126" s="38"/>
      <c r="G126" s="38"/>
      <c r="H126" s="38"/>
      <c r="I126" s="38"/>
      <c r="J126" s="162">
        <f>BK126</f>
        <v>0</v>
      </c>
      <c r="K126" s="38"/>
      <c r="L126" s="39"/>
      <c r="M126" s="89"/>
      <c r="N126" s="73"/>
      <c r="O126" s="90"/>
      <c r="P126" s="163">
        <f>P127</f>
        <v>0</v>
      </c>
      <c r="Q126" s="90"/>
      <c r="R126" s="163">
        <f>R127</f>
        <v>212.50520368000002</v>
      </c>
      <c r="S126" s="90"/>
      <c r="T126" s="164">
        <f>T127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78</v>
      </c>
      <c r="AU126" s="19" t="s">
        <v>207</v>
      </c>
      <c r="BK126" s="165">
        <f>BK127</f>
        <v>0</v>
      </c>
    </row>
    <row r="127" s="12" customFormat="1" ht="25.92" customHeight="1">
      <c r="A127" s="12"/>
      <c r="B127" s="166"/>
      <c r="C127" s="12"/>
      <c r="D127" s="167" t="s">
        <v>78</v>
      </c>
      <c r="E127" s="168" t="s">
        <v>509</v>
      </c>
      <c r="F127" s="168" t="s">
        <v>510</v>
      </c>
      <c r="G127" s="12"/>
      <c r="H127" s="12"/>
      <c r="I127" s="169"/>
      <c r="J127" s="170">
        <f>BK127</f>
        <v>0</v>
      </c>
      <c r="K127" s="12"/>
      <c r="L127" s="166"/>
      <c r="M127" s="171"/>
      <c r="N127" s="172"/>
      <c r="O127" s="172"/>
      <c r="P127" s="173">
        <f>P128+P302+P310+P321+P378+P383+P441+P478+P483</f>
        <v>0</v>
      </c>
      <c r="Q127" s="172"/>
      <c r="R127" s="173">
        <f>R128+R302+R310+R321+R378+R383+R441+R478+R483</f>
        <v>212.50520368000002</v>
      </c>
      <c r="S127" s="172"/>
      <c r="T127" s="174">
        <f>T128+T302+T310+T321+T378+T383+T441+T478+T483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7" t="s">
        <v>87</v>
      </c>
      <c r="AT127" s="175" t="s">
        <v>78</v>
      </c>
      <c r="AU127" s="175" t="s">
        <v>79</v>
      </c>
      <c r="AY127" s="167" t="s">
        <v>230</v>
      </c>
      <c r="BK127" s="176">
        <f>BK128+BK302+BK310+BK321+BK378+BK383+BK441+BK478+BK483</f>
        <v>0</v>
      </c>
    </row>
    <row r="128" s="12" customFormat="1" ht="22.8" customHeight="1">
      <c r="A128" s="12"/>
      <c r="B128" s="166"/>
      <c r="C128" s="12"/>
      <c r="D128" s="167" t="s">
        <v>78</v>
      </c>
      <c r="E128" s="197" t="s">
        <v>87</v>
      </c>
      <c r="F128" s="197" t="s">
        <v>511</v>
      </c>
      <c r="G128" s="12"/>
      <c r="H128" s="12"/>
      <c r="I128" s="169"/>
      <c r="J128" s="198">
        <f>BK128</f>
        <v>0</v>
      </c>
      <c r="K128" s="12"/>
      <c r="L128" s="166"/>
      <c r="M128" s="171"/>
      <c r="N128" s="172"/>
      <c r="O128" s="172"/>
      <c r="P128" s="173">
        <f>SUM(P129:P301)</f>
        <v>0</v>
      </c>
      <c r="Q128" s="172"/>
      <c r="R128" s="173">
        <f>SUM(R129:R301)</f>
        <v>29.890628</v>
      </c>
      <c r="S128" s="172"/>
      <c r="T128" s="174">
        <f>SUM(T129:T301)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87</v>
      </c>
      <c r="AT128" s="175" t="s">
        <v>78</v>
      </c>
      <c r="AU128" s="175" t="s">
        <v>87</v>
      </c>
      <c r="AY128" s="167" t="s">
        <v>230</v>
      </c>
      <c r="BK128" s="176">
        <f>SUM(BK129:BK301)</f>
        <v>0</v>
      </c>
    </row>
    <row r="129" s="2" customFormat="1" ht="16.5" customHeight="1">
      <c r="A129" s="38"/>
      <c r="B129" s="177"/>
      <c r="C129" s="178" t="s">
        <v>87</v>
      </c>
      <c r="D129" s="178" t="s">
        <v>231</v>
      </c>
      <c r="E129" s="179" t="s">
        <v>554</v>
      </c>
      <c r="F129" s="180" t="s">
        <v>555</v>
      </c>
      <c r="G129" s="181" t="s">
        <v>514</v>
      </c>
      <c r="H129" s="182">
        <v>576.79999999999995</v>
      </c>
      <c r="I129" s="183"/>
      <c r="J129" s="184">
        <f>ROUND(I129*H129,2)</f>
        <v>0</v>
      </c>
      <c r="K129" s="180" t="s">
        <v>515</v>
      </c>
      <c r="L129" s="39"/>
      <c r="M129" s="185" t="s">
        <v>1</v>
      </c>
      <c r="N129" s="186" t="s">
        <v>44</v>
      </c>
      <c r="O129" s="77"/>
      <c r="P129" s="187">
        <f>O129*H129</f>
        <v>0</v>
      </c>
      <c r="Q129" s="187">
        <v>0</v>
      </c>
      <c r="R129" s="187">
        <f>Q129*H129</f>
        <v>0</v>
      </c>
      <c r="S129" s="187">
        <v>0</v>
      </c>
      <c r="T129" s="18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9" t="s">
        <v>235</v>
      </c>
      <c r="AT129" s="189" t="s">
        <v>231</v>
      </c>
      <c r="AU129" s="189" t="s">
        <v>89</v>
      </c>
      <c r="AY129" s="19" t="s">
        <v>230</v>
      </c>
      <c r="BE129" s="190">
        <f>IF(N129="základní",J129,0)</f>
        <v>0</v>
      </c>
      <c r="BF129" s="190">
        <f>IF(N129="snížená",J129,0)</f>
        <v>0</v>
      </c>
      <c r="BG129" s="190">
        <f>IF(N129="zákl. přenesená",J129,0)</f>
        <v>0</v>
      </c>
      <c r="BH129" s="190">
        <f>IF(N129="sníž. přenesená",J129,0)</f>
        <v>0</v>
      </c>
      <c r="BI129" s="190">
        <f>IF(N129="nulová",J129,0)</f>
        <v>0</v>
      </c>
      <c r="BJ129" s="19" t="s">
        <v>87</v>
      </c>
      <c r="BK129" s="190">
        <f>ROUND(I129*H129,2)</f>
        <v>0</v>
      </c>
      <c r="BL129" s="19" t="s">
        <v>235</v>
      </c>
      <c r="BM129" s="189" t="s">
        <v>1768</v>
      </c>
    </row>
    <row r="130" s="2" customFormat="1">
      <c r="A130" s="38"/>
      <c r="B130" s="39"/>
      <c r="C130" s="38"/>
      <c r="D130" s="191" t="s">
        <v>237</v>
      </c>
      <c r="E130" s="38"/>
      <c r="F130" s="192" t="s">
        <v>557</v>
      </c>
      <c r="G130" s="38"/>
      <c r="H130" s="38"/>
      <c r="I130" s="193"/>
      <c r="J130" s="38"/>
      <c r="K130" s="38"/>
      <c r="L130" s="39"/>
      <c r="M130" s="194"/>
      <c r="N130" s="195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237</v>
      </c>
      <c r="AU130" s="19" t="s">
        <v>89</v>
      </c>
    </row>
    <row r="131" s="2" customFormat="1">
      <c r="A131" s="38"/>
      <c r="B131" s="39"/>
      <c r="C131" s="38"/>
      <c r="D131" s="199" t="s">
        <v>397</v>
      </c>
      <c r="E131" s="38"/>
      <c r="F131" s="200" t="s">
        <v>558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397</v>
      </c>
      <c r="AU131" s="19" t="s">
        <v>89</v>
      </c>
    </row>
    <row r="132" s="13" customFormat="1">
      <c r="A132" s="13"/>
      <c r="B132" s="205"/>
      <c r="C132" s="13"/>
      <c r="D132" s="191" t="s">
        <v>519</v>
      </c>
      <c r="E132" s="206" t="s">
        <v>1</v>
      </c>
      <c r="F132" s="207" t="s">
        <v>1769</v>
      </c>
      <c r="G132" s="13"/>
      <c r="H132" s="208">
        <v>576.79999999999995</v>
      </c>
      <c r="I132" s="209"/>
      <c r="J132" s="13"/>
      <c r="K132" s="13"/>
      <c r="L132" s="205"/>
      <c r="M132" s="210"/>
      <c r="N132" s="211"/>
      <c r="O132" s="211"/>
      <c r="P132" s="211"/>
      <c r="Q132" s="211"/>
      <c r="R132" s="211"/>
      <c r="S132" s="211"/>
      <c r="T132" s="21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06" t="s">
        <v>519</v>
      </c>
      <c r="AU132" s="206" t="s">
        <v>89</v>
      </c>
      <c r="AV132" s="13" t="s">
        <v>89</v>
      </c>
      <c r="AW132" s="13" t="s">
        <v>35</v>
      </c>
      <c r="AX132" s="13" t="s">
        <v>87</v>
      </c>
      <c r="AY132" s="206" t="s">
        <v>230</v>
      </c>
    </row>
    <row r="133" s="2" customFormat="1" ht="16.5" customHeight="1">
      <c r="A133" s="38"/>
      <c r="B133" s="177"/>
      <c r="C133" s="178" t="s">
        <v>89</v>
      </c>
      <c r="D133" s="178" t="s">
        <v>231</v>
      </c>
      <c r="E133" s="179" t="s">
        <v>565</v>
      </c>
      <c r="F133" s="180" t="s">
        <v>566</v>
      </c>
      <c r="G133" s="181" t="s">
        <v>514</v>
      </c>
      <c r="H133" s="182">
        <v>576.79999999999995</v>
      </c>
      <c r="I133" s="183"/>
      <c r="J133" s="184">
        <f>ROUND(I133*H133,2)</f>
        <v>0</v>
      </c>
      <c r="K133" s="180" t="s">
        <v>515</v>
      </c>
      <c r="L133" s="39"/>
      <c r="M133" s="185" t="s">
        <v>1</v>
      </c>
      <c r="N133" s="186" t="s">
        <v>44</v>
      </c>
      <c r="O133" s="77"/>
      <c r="P133" s="187">
        <f>O133*H133</f>
        <v>0</v>
      </c>
      <c r="Q133" s="187">
        <v>0</v>
      </c>
      <c r="R133" s="187">
        <f>Q133*H133</f>
        <v>0</v>
      </c>
      <c r="S133" s="187">
        <v>0</v>
      </c>
      <c r="T133" s="18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89" t="s">
        <v>235</v>
      </c>
      <c r="AT133" s="189" t="s">
        <v>231</v>
      </c>
      <c r="AU133" s="189" t="s">
        <v>89</v>
      </c>
      <c r="AY133" s="19" t="s">
        <v>230</v>
      </c>
      <c r="BE133" s="190">
        <f>IF(N133="základní",J133,0)</f>
        <v>0</v>
      </c>
      <c r="BF133" s="190">
        <f>IF(N133="snížená",J133,0)</f>
        <v>0</v>
      </c>
      <c r="BG133" s="190">
        <f>IF(N133="zákl. přenesená",J133,0)</f>
        <v>0</v>
      </c>
      <c r="BH133" s="190">
        <f>IF(N133="sníž. přenesená",J133,0)</f>
        <v>0</v>
      </c>
      <c r="BI133" s="190">
        <f>IF(N133="nulová",J133,0)</f>
        <v>0</v>
      </c>
      <c r="BJ133" s="19" t="s">
        <v>87</v>
      </c>
      <c r="BK133" s="190">
        <f>ROUND(I133*H133,2)</f>
        <v>0</v>
      </c>
      <c r="BL133" s="19" t="s">
        <v>235</v>
      </c>
      <c r="BM133" s="189" t="s">
        <v>1770</v>
      </c>
    </row>
    <row r="134" s="2" customFormat="1">
      <c r="A134" s="38"/>
      <c r="B134" s="39"/>
      <c r="C134" s="38"/>
      <c r="D134" s="191" t="s">
        <v>237</v>
      </c>
      <c r="E134" s="38"/>
      <c r="F134" s="192" t="s">
        <v>568</v>
      </c>
      <c r="G134" s="38"/>
      <c r="H134" s="38"/>
      <c r="I134" s="193"/>
      <c r="J134" s="38"/>
      <c r="K134" s="38"/>
      <c r="L134" s="39"/>
      <c r="M134" s="194"/>
      <c r="N134" s="195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237</v>
      </c>
      <c r="AU134" s="19" t="s">
        <v>89</v>
      </c>
    </row>
    <row r="135" s="2" customFormat="1">
      <c r="A135" s="38"/>
      <c r="B135" s="39"/>
      <c r="C135" s="38"/>
      <c r="D135" s="199" t="s">
        <v>397</v>
      </c>
      <c r="E135" s="38"/>
      <c r="F135" s="200" t="s">
        <v>569</v>
      </c>
      <c r="G135" s="38"/>
      <c r="H135" s="38"/>
      <c r="I135" s="193"/>
      <c r="J135" s="38"/>
      <c r="K135" s="38"/>
      <c r="L135" s="39"/>
      <c r="M135" s="194"/>
      <c r="N135" s="195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397</v>
      </c>
      <c r="AU135" s="19" t="s">
        <v>89</v>
      </c>
    </row>
    <row r="136" s="13" customFormat="1">
      <c r="A136" s="13"/>
      <c r="B136" s="205"/>
      <c r="C136" s="13"/>
      <c r="D136" s="191" t="s">
        <v>519</v>
      </c>
      <c r="E136" s="206" t="s">
        <v>1</v>
      </c>
      <c r="F136" s="207" t="s">
        <v>1771</v>
      </c>
      <c r="G136" s="13"/>
      <c r="H136" s="208">
        <v>576.79999999999995</v>
      </c>
      <c r="I136" s="209"/>
      <c r="J136" s="13"/>
      <c r="K136" s="13"/>
      <c r="L136" s="205"/>
      <c r="M136" s="210"/>
      <c r="N136" s="211"/>
      <c r="O136" s="211"/>
      <c r="P136" s="211"/>
      <c r="Q136" s="211"/>
      <c r="R136" s="211"/>
      <c r="S136" s="211"/>
      <c r="T136" s="21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06" t="s">
        <v>519</v>
      </c>
      <c r="AU136" s="206" t="s">
        <v>89</v>
      </c>
      <c r="AV136" s="13" t="s">
        <v>89</v>
      </c>
      <c r="AW136" s="13" t="s">
        <v>35</v>
      </c>
      <c r="AX136" s="13" t="s">
        <v>87</v>
      </c>
      <c r="AY136" s="206" t="s">
        <v>230</v>
      </c>
    </row>
    <row r="137" s="2" customFormat="1" ht="21.75" customHeight="1">
      <c r="A137" s="38"/>
      <c r="B137" s="177"/>
      <c r="C137" s="178" t="s">
        <v>241</v>
      </c>
      <c r="D137" s="178" t="s">
        <v>231</v>
      </c>
      <c r="E137" s="179" t="s">
        <v>576</v>
      </c>
      <c r="F137" s="180" t="s">
        <v>577</v>
      </c>
      <c r="G137" s="181" t="s">
        <v>578</v>
      </c>
      <c r="H137" s="182">
        <v>28.32</v>
      </c>
      <c r="I137" s="183"/>
      <c r="J137" s="184">
        <f>ROUND(I137*H137,2)</f>
        <v>0</v>
      </c>
      <c r="K137" s="180" t="s">
        <v>515</v>
      </c>
      <c r="L137" s="39"/>
      <c r="M137" s="185" t="s">
        <v>1</v>
      </c>
      <c r="N137" s="186" t="s">
        <v>44</v>
      </c>
      <c r="O137" s="77"/>
      <c r="P137" s="187">
        <f>O137*H137</f>
        <v>0</v>
      </c>
      <c r="Q137" s="187">
        <v>0</v>
      </c>
      <c r="R137" s="187">
        <f>Q137*H137</f>
        <v>0</v>
      </c>
      <c r="S137" s="187">
        <v>0</v>
      </c>
      <c r="T137" s="18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9" t="s">
        <v>235</v>
      </c>
      <c r="AT137" s="189" t="s">
        <v>231</v>
      </c>
      <c r="AU137" s="189" t="s">
        <v>89</v>
      </c>
      <c r="AY137" s="19" t="s">
        <v>230</v>
      </c>
      <c r="BE137" s="190">
        <f>IF(N137="základní",J137,0)</f>
        <v>0</v>
      </c>
      <c r="BF137" s="190">
        <f>IF(N137="snížená",J137,0)</f>
        <v>0</v>
      </c>
      <c r="BG137" s="190">
        <f>IF(N137="zákl. přenesená",J137,0)</f>
        <v>0</v>
      </c>
      <c r="BH137" s="190">
        <f>IF(N137="sníž. přenesená",J137,0)</f>
        <v>0</v>
      </c>
      <c r="BI137" s="190">
        <f>IF(N137="nulová",J137,0)</f>
        <v>0</v>
      </c>
      <c r="BJ137" s="19" t="s">
        <v>87</v>
      </c>
      <c r="BK137" s="190">
        <f>ROUND(I137*H137,2)</f>
        <v>0</v>
      </c>
      <c r="BL137" s="19" t="s">
        <v>235</v>
      </c>
      <c r="BM137" s="189" t="s">
        <v>1772</v>
      </c>
    </row>
    <row r="138" s="2" customFormat="1">
      <c r="A138" s="38"/>
      <c r="B138" s="39"/>
      <c r="C138" s="38"/>
      <c r="D138" s="191" t="s">
        <v>237</v>
      </c>
      <c r="E138" s="38"/>
      <c r="F138" s="192" t="s">
        <v>580</v>
      </c>
      <c r="G138" s="38"/>
      <c r="H138" s="38"/>
      <c r="I138" s="193"/>
      <c r="J138" s="38"/>
      <c r="K138" s="38"/>
      <c r="L138" s="39"/>
      <c r="M138" s="194"/>
      <c r="N138" s="195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237</v>
      </c>
      <c r="AU138" s="19" t="s">
        <v>89</v>
      </c>
    </row>
    <row r="139" s="2" customFormat="1">
      <c r="A139" s="38"/>
      <c r="B139" s="39"/>
      <c r="C139" s="38"/>
      <c r="D139" s="199" t="s">
        <v>397</v>
      </c>
      <c r="E139" s="38"/>
      <c r="F139" s="200" t="s">
        <v>581</v>
      </c>
      <c r="G139" s="38"/>
      <c r="H139" s="38"/>
      <c r="I139" s="193"/>
      <c r="J139" s="38"/>
      <c r="K139" s="38"/>
      <c r="L139" s="39"/>
      <c r="M139" s="194"/>
      <c r="N139" s="195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397</v>
      </c>
      <c r="AU139" s="19" t="s">
        <v>89</v>
      </c>
    </row>
    <row r="140" s="2" customFormat="1">
      <c r="A140" s="38"/>
      <c r="B140" s="39"/>
      <c r="C140" s="38"/>
      <c r="D140" s="191" t="s">
        <v>279</v>
      </c>
      <c r="E140" s="38"/>
      <c r="F140" s="196" t="s">
        <v>1773</v>
      </c>
      <c r="G140" s="38"/>
      <c r="H140" s="38"/>
      <c r="I140" s="193"/>
      <c r="J140" s="38"/>
      <c r="K140" s="38"/>
      <c r="L140" s="39"/>
      <c r="M140" s="194"/>
      <c r="N140" s="195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279</v>
      </c>
      <c r="AU140" s="19" t="s">
        <v>89</v>
      </c>
    </row>
    <row r="141" s="13" customFormat="1">
      <c r="A141" s="13"/>
      <c r="B141" s="205"/>
      <c r="C141" s="13"/>
      <c r="D141" s="191" t="s">
        <v>519</v>
      </c>
      <c r="E141" s="206" t="s">
        <v>1</v>
      </c>
      <c r="F141" s="207" t="s">
        <v>1774</v>
      </c>
      <c r="G141" s="13"/>
      <c r="H141" s="208">
        <v>28.32</v>
      </c>
      <c r="I141" s="209"/>
      <c r="J141" s="13"/>
      <c r="K141" s="13"/>
      <c r="L141" s="205"/>
      <c r="M141" s="210"/>
      <c r="N141" s="211"/>
      <c r="O141" s="211"/>
      <c r="P141" s="211"/>
      <c r="Q141" s="211"/>
      <c r="R141" s="211"/>
      <c r="S141" s="211"/>
      <c r="T141" s="21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6" t="s">
        <v>519</v>
      </c>
      <c r="AU141" s="206" t="s">
        <v>89</v>
      </c>
      <c r="AV141" s="13" t="s">
        <v>89</v>
      </c>
      <c r="AW141" s="13" t="s">
        <v>35</v>
      </c>
      <c r="AX141" s="13" t="s">
        <v>79</v>
      </c>
      <c r="AY141" s="206" t="s">
        <v>230</v>
      </c>
    </row>
    <row r="142" s="14" customFormat="1">
      <c r="A142" s="14"/>
      <c r="B142" s="213"/>
      <c r="C142" s="14"/>
      <c r="D142" s="191" t="s">
        <v>519</v>
      </c>
      <c r="E142" s="214" t="s">
        <v>1</v>
      </c>
      <c r="F142" s="215" t="s">
        <v>534</v>
      </c>
      <c r="G142" s="14"/>
      <c r="H142" s="216">
        <v>28.32</v>
      </c>
      <c r="I142" s="217"/>
      <c r="J142" s="14"/>
      <c r="K142" s="14"/>
      <c r="L142" s="213"/>
      <c r="M142" s="218"/>
      <c r="N142" s="219"/>
      <c r="O142" s="219"/>
      <c r="P142" s="219"/>
      <c r="Q142" s="219"/>
      <c r="R142" s="219"/>
      <c r="S142" s="219"/>
      <c r="T142" s="220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14" t="s">
        <v>519</v>
      </c>
      <c r="AU142" s="214" t="s">
        <v>89</v>
      </c>
      <c r="AV142" s="14" t="s">
        <v>235</v>
      </c>
      <c r="AW142" s="14" t="s">
        <v>35</v>
      </c>
      <c r="AX142" s="14" t="s">
        <v>87</v>
      </c>
      <c r="AY142" s="214" t="s">
        <v>230</v>
      </c>
    </row>
    <row r="143" s="2" customFormat="1" ht="21.75" customHeight="1">
      <c r="A143" s="38"/>
      <c r="B143" s="177"/>
      <c r="C143" s="178" t="s">
        <v>235</v>
      </c>
      <c r="D143" s="178" t="s">
        <v>231</v>
      </c>
      <c r="E143" s="179" t="s">
        <v>1615</v>
      </c>
      <c r="F143" s="180" t="s">
        <v>1616</v>
      </c>
      <c r="G143" s="181" t="s">
        <v>578</v>
      </c>
      <c r="H143" s="182">
        <v>96.278000000000006</v>
      </c>
      <c r="I143" s="183"/>
      <c r="J143" s="184">
        <f>ROUND(I143*H143,2)</f>
        <v>0</v>
      </c>
      <c r="K143" s="180" t="s">
        <v>515</v>
      </c>
      <c r="L143" s="39"/>
      <c r="M143" s="185" t="s">
        <v>1</v>
      </c>
      <c r="N143" s="186" t="s">
        <v>44</v>
      </c>
      <c r="O143" s="77"/>
      <c r="P143" s="187">
        <f>O143*H143</f>
        <v>0</v>
      </c>
      <c r="Q143" s="187">
        <v>0</v>
      </c>
      <c r="R143" s="187">
        <f>Q143*H143</f>
        <v>0</v>
      </c>
      <c r="S143" s="187">
        <v>0</v>
      </c>
      <c r="T143" s="18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9" t="s">
        <v>235</v>
      </c>
      <c r="AT143" s="189" t="s">
        <v>231</v>
      </c>
      <c r="AU143" s="189" t="s">
        <v>89</v>
      </c>
      <c r="AY143" s="19" t="s">
        <v>230</v>
      </c>
      <c r="BE143" s="190">
        <f>IF(N143="základní",J143,0)</f>
        <v>0</v>
      </c>
      <c r="BF143" s="190">
        <f>IF(N143="snížená",J143,0)</f>
        <v>0</v>
      </c>
      <c r="BG143" s="190">
        <f>IF(N143="zákl. přenesená",J143,0)</f>
        <v>0</v>
      </c>
      <c r="BH143" s="190">
        <f>IF(N143="sníž. přenesená",J143,0)</f>
        <v>0</v>
      </c>
      <c r="BI143" s="190">
        <f>IF(N143="nulová",J143,0)</f>
        <v>0</v>
      </c>
      <c r="BJ143" s="19" t="s">
        <v>87</v>
      </c>
      <c r="BK143" s="190">
        <f>ROUND(I143*H143,2)</f>
        <v>0</v>
      </c>
      <c r="BL143" s="19" t="s">
        <v>235</v>
      </c>
      <c r="BM143" s="189" t="s">
        <v>1775</v>
      </c>
    </row>
    <row r="144" s="2" customFormat="1">
      <c r="A144" s="38"/>
      <c r="B144" s="39"/>
      <c r="C144" s="38"/>
      <c r="D144" s="191" t="s">
        <v>237</v>
      </c>
      <c r="E144" s="38"/>
      <c r="F144" s="192" t="s">
        <v>1618</v>
      </c>
      <c r="G144" s="38"/>
      <c r="H144" s="38"/>
      <c r="I144" s="193"/>
      <c r="J144" s="38"/>
      <c r="K144" s="38"/>
      <c r="L144" s="39"/>
      <c r="M144" s="194"/>
      <c r="N144" s="195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237</v>
      </c>
      <c r="AU144" s="19" t="s">
        <v>89</v>
      </c>
    </row>
    <row r="145" s="2" customFormat="1">
      <c r="A145" s="38"/>
      <c r="B145" s="39"/>
      <c r="C145" s="38"/>
      <c r="D145" s="199" t="s">
        <v>397</v>
      </c>
      <c r="E145" s="38"/>
      <c r="F145" s="200" t="s">
        <v>1619</v>
      </c>
      <c r="G145" s="38"/>
      <c r="H145" s="38"/>
      <c r="I145" s="193"/>
      <c r="J145" s="38"/>
      <c r="K145" s="38"/>
      <c r="L145" s="39"/>
      <c r="M145" s="194"/>
      <c r="N145" s="195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397</v>
      </c>
      <c r="AU145" s="19" t="s">
        <v>89</v>
      </c>
    </row>
    <row r="146" s="13" customFormat="1">
      <c r="A146" s="13"/>
      <c r="B146" s="205"/>
      <c r="C146" s="13"/>
      <c r="D146" s="191" t="s">
        <v>519</v>
      </c>
      <c r="E146" s="206" t="s">
        <v>1</v>
      </c>
      <c r="F146" s="207" t="s">
        <v>1776</v>
      </c>
      <c r="G146" s="13"/>
      <c r="H146" s="208">
        <v>52.850000000000001</v>
      </c>
      <c r="I146" s="209"/>
      <c r="J146" s="13"/>
      <c r="K146" s="13"/>
      <c r="L146" s="205"/>
      <c r="M146" s="210"/>
      <c r="N146" s="211"/>
      <c r="O146" s="211"/>
      <c r="P146" s="211"/>
      <c r="Q146" s="211"/>
      <c r="R146" s="211"/>
      <c r="S146" s="211"/>
      <c r="T146" s="21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06" t="s">
        <v>519</v>
      </c>
      <c r="AU146" s="206" t="s">
        <v>89</v>
      </c>
      <c r="AV146" s="13" t="s">
        <v>89</v>
      </c>
      <c r="AW146" s="13" t="s">
        <v>35</v>
      </c>
      <c r="AX146" s="13" t="s">
        <v>79</v>
      </c>
      <c r="AY146" s="206" t="s">
        <v>230</v>
      </c>
    </row>
    <row r="147" s="13" customFormat="1">
      <c r="A147" s="13"/>
      <c r="B147" s="205"/>
      <c r="C147" s="13"/>
      <c r="D147" s="191" t="s">
        <v>519</v>
      </c>
      <c r="E147" s="206" t="s">
        <v>1</v>
      </c>
      <c r="F147" s="207" t="s">
        <v>1777</v>
      </c>
      <c r="G147" s="13"/>
      <c r="H147" s="208">
        <v>43.427999999999997</v>
      </c>
      <c r="I147" s="209"/>
      <c r="J147" s="13"/>
      <c r="K147" s="13"/>
      <c r="L147" s="205"/>
      <c r="M147" s="210"/>
      <c r="N147" s="211"/>
      <c r="O147" s="211"/>
      <c r="P147" s="211"/>
      <c r="Q147" s="211"/>
      <c r="R147" s="211"/>
      <c r="S147" s="211"/>
      <c r="T147" s="21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6" t="s">
        <v>519</v>
      </c>
      <c r="AU147" s="206" t="s">
        <v>89</v>
      </c>
      <c r="AV147" s="13" t="s">
        <v>89</v>
      </c>
      <c r="AW147" s="13" t="s">
        <v>35</v>
      </c>
      <c r="AX147" s="13" t="s">
        <v>79</v>
      </c>
      <c r="AY147" s="206" t="s">
        <v>230</v>
      </c>
    </row>
    <row r="148" s="14" customFormat="1">
      <c r="A148" s="14"/>
      <c r="B148" s="213"/>
      <c r="C148" s="14"/>
      <c r="D148" s="191" t="s">
        <v>519</v>
      </c>
      <c r="E148" s="214" t="s">
        <v>1</v>
      </c>
      <c r="F148" s="215" t="s">
        <v>534</v>
      </c>
      <c r="G148" s="14"/>
      <c r="H148" s="216">
        <v>96.278000000000006</v>
      </c>
      <c r="I148" s="217"/>
      <c r="J148" s="14"/>
      <c r="K148" s="14"/>
      <c r="L148" s="213"/>
      <c r="M148" s="218"/>
      <c r="N148" s="219"/>
      <c r="O148" s="219"/>
      <c r="P148" s="219"/>
      <c r="Q148" s="219"/>
      <c r="R148" s="219"/>
      <c r="S148" s="219"/>
      <c r="T148" s="22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14" t="s">
        <v>519</v>
      </c>
      <c r="AU148" s="214" t="s">
        <v>89</v>
      </c>
      <c r="AV148" s="14" t="s">
        <v>235</v>
      </c>
      <c r="AW148" s="14" t="s">
        <v>35</v>
      </c>
      <c r="AX148" s="14" t="s">
        <v>87</v>
      </c>
      <c r="AY148" s="214" t="s">
        <v>230</v>
      </c>
    </row>
    <row r="149" s="2" customFormat="1" ht="24.15" customHeight="1">
      <c r="A149" s="38"/>
      <c r="B149" s="177"/>
      <c r="C149" s="178" t="s">
        <v>248</v>
      </c>
      <c r="D149" s="178" t="s">
        <v>231</v>
      </c>
      <c r="E149" s="179" t="s">
        <v>1403</v>
      </c>
      <c r="F149" s="180" t="s">
        <v>1404</v>
      </c>
      <c r="G149" s="181" t="s">
        <v>578</v>
      </c>
      <c r="H149" s="182">
        <v>12.408</v>
      </c>
      <c r="I149" s="183"/>
      <c r="J149" s="184">
        <f>ROUND(I149*H149,2)</f>
        <v>0</v>
      </c>
      <c r="K149" s="180" t="s">
        <v>515</v>
      </c>
      <c r="L149" s="39"/>
      <c r="M149" s="185" t="s">
        <v>1</v>
      </c>
      <c r="N149" s="186" t="s">
        <v>44</v>
      </c>
      <c r="O149" s="77"/>
      <c r="P149" s="187">
        <f>O149*H149</f>
        <v>0</v>
      </c>
      <c r="Q149" s="187">
        <v>0</v>
      </c>
      <c r="R149" s="187">
        <f>Q149*H149</f>
        <v>0</v>
      </c>
      <c r="S149" s="187">
        <v>0</v>
      </c>
      <c r="T149" s="18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89" t="s">
        <v>235</v>
      </c>
      <c r="AT149" s="189" t="s">
        <v>231</v>
      </c>
      <c r="AU149" s="189" t="s">
        <v>89</v>
      </c>
      <c r="AY149" s="19" t="s">
        <v>230</v>
      </c>
      <c r="BE149" s="190">
        <f>IF(N149="základní",J149,0)</f>
        <v>0</v>
      </c>
      <c r="BF149" s="190">
        <f>IF(N149="snížená",J149,0)</f>
        <v>0</v>
      </c>
      <c r="BG149" s="190">
        <f>IF(N149="zákl. přenesená",J149,0)</f>
        <v>0</v>
      </c>
      <c r="BH149" s="190">
        <f>IF(N149="sníž. přenesená",J149,0)</f>
        <v>0</v>
      </c>
      <c r="BI149" s="190">
        <f>IF(N149="nulová",J149,0)</f>
        <v>0</v>
      </c>
      <c r="BJ149" s="19" t="s">
        <v>87</v>
      </c>
      <c r="BK149" s="190">
        <f>ROUND(I149*H149,2)</f>
        <v>0</v>
      </c>
      <c r="BL149" s="19" t="s">
        <v>235</v>
      </c>
      <c r="BM149" s="189" t="s">
        <v>1778</v>
      </c>
    </row>
    <row r="150" s="2" customFormat="1">
      <c r="A150" s="38"/>
      <c r="B150" s="39"/>
      <c r="C150" s="38"/>
      <c r="D150" s="191" t="s">
        <v>237</v>
      </c>
      <c r="E150" s="38"/>
      <c r="F150" s="192" t="s">
        <v>1407</v>
      </c>
      <c r="G150" s="38"/>
      <c r="H150" s="38"/>
      <c r="I150" s="193"/>
      <c r="J150" s="38"/>
      <c r="K150" s="38"/>
      <c r="L150" s="39"/>
      <c r="M150" s="194"/>
      <c r="N150" s="195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237</v>
      </c>
      <c r="AU150" s="19" t="s">
        <v>89</v>
      </c>
    </row>
    <row r="151" s="2" customFormat="1">
      <c r="A151" s="38"/>
      <c r="B151" s="39"/>
      <c r="C151" s="38"/>
      <c r="D151" s="199" t="s">
        <v>397</v>
      </c>
      <c r="E151" s="38"/>
      <c r="F151" s="200" t="s">
        <v>1779</v>
      </c>
      <c r="G151" s="38"/>
      <c r="H151" s="38"/>
      <c r="I151" s="193"/>
      <c r="J151" s="38"/>
      <c r="K151" s="38"/>
      <c r="L151" s="39"/>
      <c r="M151" s="194"/>
      <c r="N151" s="195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397</v>
      </c>
      <c r="AU151" s="19" t="s">
        <v>89</v>
      </c>
    </row>
    <row r="152" s="13" customFormat="1">
      <c r="A152" s="13"/>
      <c r="B152" s="205"/>
      <c r="C152" s="13"/>
      <c r="D152" s="191" t="s">
        <v>519</v>
      </c>
      <c r="E152" s="206" t="s">
        <v>1</v>
      </c>
      <c r="F152" s="207" t="s">
        <v>1780</v>
      </c>
      <c r="G152" s="13"/>
      <c r="H152" s="208">
        <v>12.408</v>
      </c>
      <c r="I152" s="209"/>
      <c r="J152" s="13"/>
      <c r="K152" s="13"/>
      <c r="L152" s="205"/>
      <c r="M152" s="210"/>
      <c r="N152" s="211"/>
      <c r="O152" s="211"/>
      <c r="P152" s="211"/>
      <c r="Q152" s="211"/>
      <c r="R152" s="211"/>
      <c r="S152" s="211"/>
      <c r="T152" s="21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6" t="s">
        <v>519</v>
      </c>
      <c r="AU152" s="206" t="s">
        <v>89</v>
      </c>
      <c r="AV152" s="13" t="s">
        <v>89</v>
      </c>
      <c r="AW152" s="13" t="s">
        <v>35</v>
      </c>
      <c r="AX152" s="13" t="s">
        <v>87</v>
      </c>
      <c r="AY152" s="206" t="s">
        <v>230</v>
      </c>
    </row>
    <row r="153" s="2" customFormat="1" ht="24.15" customHeight="1">
      <c r="A153" s="38"/>
      <c r="B153" s="177"/>
      <c r="C153" s="178" t="s">
        <v>252</v>
      </c>
      <c r="D153" s="178" t="s">
        <v>231</v>
      </c>
      <c r="E153" s="179" t="s">
        <v>1410</v>
      </c>
      <c r="F153" s="180" t="s">
        <v>1411</v>
      </c>
      <c r="G153" s="181" t="s">
        <v>578</v>
      </c>
      <c r="H153" s="182">
        <v>6.2039999999999997</v>
      </c>
      <c r="I153" s="183"/>
      <c r="J153" s="184">
        <f>ROUND(I153*H153,2)</f>
        <v>0</v>
      </c>
      <c r="K153" s="180" t="s">
        <v>515</v>
      </c>
      <c r="L153" s="39"/>
      <c r="M153" s="185" t="s">
        <v>1</v>
      </c>
      <c r="N153" s="186" t="s">
        <v>44</v>
      </c>
      <c r="O153" s="77"/>
      <c r="P153" s="187">
        <f>O153*H153</f>
        <v>0</v>
      </c>
      <c r="Q153" s="187">
        <v>0</v>
      </c>
      <c r="R153" s="187">
        <f>Q153*H153</f>
        <v>0</v>
      </c>
      <c r="S153" s="187">
        <v>0</v>
      </c>
      <c r="T153" s="18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89" t="s">
        <v>235</v>
      </c>
      <c r="AT153" s="189" t="s">
        <v>231</v>
      </c>
      <c r="AU153" s="189" t="s">
        <v>89</v>
      </c>
      <c r="AY153" s="19" t="s">
        <v>230</v>
      </c>
      <c r="BE153" s="190">
        <f>IF(N153="základní",J153,0)</f>
        <v>0</v>
      </c>
      <c r="BF153" s="190">
        <f>IF(N153="snížená",J153,0)</f>
        <v>0</v>
      </c>
      <c r="BG153" s="190">
        <f>IF(N153="zákl. přenesená",J153,0)</f>
        <v>0</v>
      </c>
      <c r="BH153" s="190">
        <f>IF(N153="sníž. přenesená",J153,0)</f>
        <v>0</v>
      </c>
      <c r="BI153" s="190">
        <f>IF(N153="nulová",J153,0)</f>
        <v>0</v>
      </c>
      <c r="BJ153" s="19" t="s">
        <v>87</v>
      </c>
      <c r="BK153" s="190">
        <f>ROUND(I153*H153,2)</f>
        <v>0</v>
      </c>
      <c r="BL153" s="19" t="s">
        <v>235</v>
      </c>
      <c r="BM153" s="189" t="s">
        <v>1781</v>
      </c>
    </row>
    <row r="154" s="2" customFormat="1">
      <c r="A154" s="38"/>
      <c r="B154" s="39"/>
      <c r="C154" s="38"/>
      <c r="D154" s="191" t="s">
        <v>237</v>
      </c>
      <c r="E154" s="38"/>
      <c r="F154" s="192" t="s">
        <v>1413</v>
      </c>
      <c r="G154" s="38"/>
      <c r="H154" s="38"/>
      <c r="I154" s="193"/>
      <c r="J154" s="38"/>
      <c r="K154" s="38"/>
      <c r="L154" s="39"/>
      <c r="M154" s="194"/>
      <c r="N154" s="195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237</v>
      </c>
      <c r="AU154" s="19" t="s">
        <v>89</v>
      </c>
    </row>
    <row r="155" s="2" customFormat="1">
      <c r="A155" s="38"/>
      <c r="B155" s="39"/>
      <c r="C155" s="38"/>
      <c r="D155" s="199" t="s">
        <v>397</v>
      </c>
      <c r="E155" s="38"/>
      <c r="F155" s="200" t="s">
        <v>1782</v>
      </c>
      <c r="G155" s="38"/>
      <c r="H155" s="38"/>
      <c r="I155" s="193"/>
      <c r="J155" s="38"/>
      <c r="K155" s="38"/>
      <c r="L155" s="39"/>
      <c r="M155" s="194"/>
      <c r="N155" s="195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397</v>
      </c>
      <c r="AU155" s="19" t="s">
        <v>89</v>
      </c>
    </row>
    <row r="156" s="13" customFormat="1">
      <c r="A156" s="13"/>
      <c r="B156" s="205"/>
      <c r="C156" s="13"/>
      <c r="D156" s="191" t="s">
        <v>519</v>
      </c>
      <c r="E156" s="206" t="s">
        <v>1</v>
      </c>
      <c r="F156" s="207" t="s">
        <v>1783</v>
      </c>
      <c r="G156" s="13"/>
      <c r="H156" s="208">
        <v>6.2039999999999997</v>
      </c>
      <c r="I156" s="209"/>
      <c r="J156" s="13"/>
      <c r="K156" s="13"/>
      <c r="L156" s="205"/>
      <c r="M156" s="210"/>
      <c r="N156" s="211"/>
      <c r="O156" s="211"/>
      <c r="P156" s="211"/>
      <c r="Q156" s="211"/>
      <c r="R156" s="211"/>
      <c r="S156" s="211"/>
      <c r="T156" s="21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06" t="s">
        <v>519</v>
      </c>
      <c r="AU156" s="206" t="s">
        <v>89</v>
      </c>
      <c r="AV156" s="13" t="s">
        <v>89</v>
      </c>
      <c r="AW156" s="13" t="s">
        <v>35</v>
      </c>
      <c r="AX156" s="13" t="s">
        <v>87</v>
      </c>
      <c r="AY156" s="206" t="s">
        <v>230</v>
      </c>
    </row>
    <row r="157" s="2" customFormat="1" ht="16.5" customHeight="1">
      <c r="A157" s="38"/>
      <c r="B157" s="177"/>
      <c r="C157" s="178" t="s">
        <v>256</v>
      </c>
      <c r="D157" s="178" t="s">
        <v>231</v>
      </c>
      <c r="E157" s="179" t="s">
        <v>617</v>
      </c>
      <c r="F157" s="180" t="s">
        <v>618</v>
      </c>
      <c r="G157" s="181" t="s">
        <v>578</v>
      </c>
      <c r="H157" s="182">
        <v>4.7249999999999996</v>
      </c>
      <c r="I157" s="183"/>
      <c r="J157" s="184">
        <f>ROUND(I157*H157,2)</f>
        <v>0</v>
      </c>
      <c r="K157" s="180" t="s">
        <v>515</v>
      </c>
      <c r="L157" s="39"/>
      <c r="M157" s="185" t="s">
        <v>1</v>
      </c>
      <c r="N157" s="186" t="s">
        <v>44</v>
      </c>
      <c r="O157" s="77"/>
      <c r="P157" s="187">
        <f>O157*H157</f>
        <v>0</v>
      </c>
      <c r="Q157" s="187">
        <v>0</v>
      </c>
      <c r="R157" s="187">
        <f>Q157*H157</f>
        <v>0</v>
      </c>
      <c r="S157" s="187">
        <v>0</v>
      </c>
      <c r="T157" s="18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89" t="s">
        <v>235</v>
      </c>
      <c r="AT157" s="189" t="s">
        <v>231</v>
      </c>
      <c r="AU157" s="189" t="s">
        <v>89</v>
      </c>
      <c r="AY157" s="19" t="s">
        <v>230</v>
      </c>
      <c r="BE157" s="190">
        <f>IF(N157="základní",J157,0)</f>
        <v>0</v>
      </c>
      <c r="BF157" s="190">
        <f>IF(N157="snížená",J157,0)</f>
        <v>0</v>
      </c>
      <c r="BG157" s="190">
        <f>IF(N157="zákl. přenesená",J157,0)</f>
        <v>0</v>
      </c>
      <c r="BH157" s="190">
        <f>IF(N157="sníž. přenesená",J157,0)</f>
        <v>0</v>
      </c>
      <c r="BI157" s="190">
        <f>IF(N157="nulová",J157,0)</f>
        <v>0</v>
      </c>
      <c r="BJ157" s="19" t="s">
        <v>87</v>
      </c>
      <c r="BK157" s="190">
        <f>ROUND(I157*H157,2)</f>
        <v>0</v>
      </c>
      <c r="BL157" s="19" t="s">
        <v>235</v>
      </c>
      <c r="BM157" s="189" t="s">
        <v>1784</v>
      </c>
    </row>
    <row r="158" s="2" customFormat="1">
      <c r="A158" s="38"/>
      <c r="B158" s="39"/>
      <c r="C158" s="38"/>
      <c r="D158" s="191" t="s">
        <v>237</v>
      </c>
      <c r="E158" s="38"/>
      <c r="F158" s="192" t="s">
        <v>620</v>
      </c>
      <c r="G158" s="38"/>
      <c r="H158" s="38"/>
      <c r="I158" s="193"/>
      <c r="J158" s="38"/>
      <c r="K158" s="38"/>
      <c r="L158" s="39"/>
      <c r="M158" s="194"/>
      <c r="N158" s="195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237</v>
      </c>
      <c r="AU158" s="19" t="s">
        <v>89</v>
      </c>
    </row>
    <row r="159" s="2" customFormat="1">
      <c r="A159" s="38"/>
      <c r="B159" s="39"/>
      <c r="C159" s="38"/>
      <c r="D159" s="199" t="s">
        <v>397</v>
      </c>
      <c r="E159" s="38"/>
      <c r="F159" s="200" t="s">
        <v>621</v>
      </c>
      <c r="G159" s="38"/>
      <c r="H159" s="38"/>
      <c r="I159" s="193"/>
      <c r="J159" s="38"/>
      <c r="K159" s="38"/>
      <c r="L159" s="39"/>
      <c r="M159" s="194"/>
      <c r="N159" s="195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397</v>
      </c>
      <c r="AU159" s="19" t="s">
        <v>89</v>
      </c>
    </row>
    <row r="160" s="13" customFormat="1">
      <c r="A160" s="13"/>
      <c r="B160" s="205"/>
      <c r="C160" s="13"/>
      <c r="D160" s="191" t="s">
        <v>519</v>
      </c>
      <c r="E160" s="206" t="s">
        <v>1</v>
      </c>
      <c r="F160" s="207" t="s">
        <v>1417</v>
      </c>
      <c r="G160" s="13"/>
      <c r="H160" s="208">
        <v>4.7249999999999996</v>
      </c>
      <c r="I160" s="209"/>
      <c r="J160" s="13"/>
      <c r="K160" s="13"/>
      <c r="L160" s="205"/>
      <c r="M160" s="210"/>
      <c r="N160" s="211"/>
      <c r="O160" s="211"/>
      <c r="P160" s="211"/>
      <c r="Q160" s="211"/>
      <c r="R160" s="211"/>
      <c r="S160" s="211"/>
      <c r="T160" s="21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06" t="s">
        <v>519</v>
      </c>
      <c r="AU160" s="206" t="s">
        <v>89</v>
      </c>
      <c r="AV160" s="13" t="s">
        <v>89</v>
      </c>
      <c r="AW160" s="13" t="s">
        <v>35</v>
      </c>
      <c r="AX160" s="13" t="s">
        <v>87</v>
      </c>
      <c r="AY160" s="206" t="s">
        <v>230</v>
      </c>
    </row>
    <row r="161" s="2" customFormat="1" ht="16.5" customHeight="1">
      <c r="A161" s="38"/>
      <c r="B161" s="177"/>
      <c r="C161" s="178" t="s">
        <v>260</v>
      </c>
      <c r="D161" s="178" t="s">
        <v>231</v>
      </c>
      <c r="E161" s="179" t="s">
        <v>624</v>
      </c>
      <c r="F161" s="180" t="s">
        <v>625</v>
      </c>
      <c r="G161" s="181" t="s">
        <v>578</v>
      </c>
      <c r="H161" s="182">
        <v>1.3500000000000001</v>
      </c>
      <c r="I161" s="183"/>
      <c r="J161" s="184">
        <f>ROUND(I161*H161,2)</f>
        <v>0</v>
      </c>
      <c r="K161" s="180" t="s">
        <v>515</v>
      </c>
      <c r="L161" s="39"/>
      <c r="M161" s="185" t="s">
        <v>1</v>
      </c>
      <c r="N161" s="186" t="s">
        <v>44</v>
      </c>
      <c r="O161" s="77"/>
      <c r="P161" s="187">
        <f>O161*H161</f>
        <v>0</v>
      </c>
      <c r="Q161" s="187">
        <v>0</v>
      </c>
      <c r="R161" s="187">
        <f>Q161*H161</f>
        <v>0</v>
      </c>
      <c r="S161" s="187">
        <v>0</v>
      </c>
      <c r="T161" s="18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89" t="s">
        <v>235</v>
      </c>
      <c r="AT161" s="189" t="s">
        <v>231</v>
      </c>
      <c r="AU161" s="189" t="s">
        <v>89</v>
      </c>
      <c r="AY161" s="19" t="s">
        <v>230</v>
      </c>
      <c r="BE161" s="190">
        <f>IF(N161="základní",J161,0)</f>
        <v>0</v>
      </c>
      <c r="BF161" s="190">
        <f>IF(N161="snížená",J161,0)</f>
        <v>0</v>
      </c>
      <c r="BG161" s="190">
        <f>IF(N161="zákl. přenesená",J161,0)</f>
        <v>0</v>
      </c>
      <c r="BH161" s="190">
        <f>IF(N161="sníž. přenesená",J161,0)</f>
        <v>0</v>
      </c>
      <c r="BI161" s="190">
        <f>IF(N161="nulová",J161,0)</f>
        <v>0</v>
      </c>
      <c r="BJ161" s="19" t="s">
        <v>87</v>
      </c>
      <c r="BK161" s="190">
        <f>ROUND(I161*H161,2)</f>
        <v>0</v>
      </c>
      <c r="BL161" s="19" t="s">
        <v>235</v>
      </c>
      <c r="BM161" s="189" t="s">
        <v>1785</v>
      </c>
    </row>
    <row r="162" s="2" customFormat="1">
      <c r="A162" s="38"/>
      <c r="B162" s="39"/>
      <c r="C162" s="38"/>
      <c r="D162" s="191" t="s">
        <v>237</v>
      </c>
      <c r="E162" s="38"/>
      <c r="F162" s="192" t="s">
        <v>627</v>
      </c>
      <c r="G162" s="38"/>
      <c r="H162" s="38"/>
      <c r="I162" s="193"/>
      <c r="J162" s="38"/>
      <c r="K162" s="38"/>
      <c r="L162" s="39"/>
      <c r="M162" s="194"/>
      <c r="N162" s="195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237</v>
      </c>
      <c r="AU162" s="19" t="s">
        <v>89</v>
      </c>
    </row>
    <row r="163" s="2" customFormat="1">
      <c r="A163" s="38"/>
      <c r="B163" s="39"/>
      <c r="C163" s="38"/>
      <c r="D163" s="199" t="s">
        <v>397</v>
      </c>
      <c r="E163" s="38"/>
      <c r="F163" s="200" t="s">
        <v>628</v>
      </c>
      <c r="G163" s="38"/>
      <c r="H163" s="38"/>
      <c r="I163" s="193"/>
      <c r="J163" s="38"/>
      <c r="K163" s="38"/>
      <c r="L163" s="39"/>
      <c r="M163" s="194"/>
      <c r="N163" s="195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397</v>
      </c>
      <c r="AU163" s="19" t="s">
        <v>89</v>
      </c>
    </row>
    <row r="164" s="13" customFormat="1">
      <c r="A164" s="13"/>
      <c r="B164" s="205"/>
      <c r="C164" s="13"/>
      <c r="D164" s="191" t="s">
        <v>519</v>
      </c>
      <c r="E164" s="206" t="s">
        <v>1</v>
      </c>
      <c r="F164" s="207" t="s">
        <v>1420</v>
      </c>
      <c r="G164" s="13"/>
      <c r="H164" s="208">
        <v>1.3500000000000001</v>
      </c>
      <c r="I164" s="209"/>
      <c r="J164" s="13"/>
      <c r="K164" s="13"/>
      <c r="L164" s="205"/>
      <c r="M164" s="210"/>
      <c r="N164" s="211"/>
      <c r="O164" s="211"/>
      <c r="P164" s="211"/>
      <c r="Q164" s="211"/>
      <c r="R164" s="211"/>
      <c r="S164" s="211"/>
      <c r="T164" s="21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06" t="s">
        <v>519</v>
      </c>
      <c r="AU164" s="206" t="s">
        <v>89</v>
      </c>
      <c r="AV164" s="13" t="s">
        <v>89</v>
      </c>
      <c r="AW164" s="13" t="s">
        <v>35</v>
      </c>
      <c r="AX164" s="13" t="s">
        <v>87</v>
      </c>
      <c r="AY164" s="206" t="s">
        <v>230</v>
      </c>
    </row>
    <row r="165" s="2" customFormat="1" ht="16.5" customHeight="1">
      <c r="A165" s="38"/>
      <c r="B165" s="177"/>
      <c r="C165" s="178" t="s">
        <v>264</v>
      </c>
      <c r="D165" s="178" t="s">
        <v>231</v>
      </c>
      <c r="E165" s="179" t="s">
        <v>631</v>
      </c>
      <c r="F165" s="180" t="s">
        <v>632</v>
      </c>
      <c r="G165" s="181" t="s">
        <v>578</v>
      </c>
      <c r="H165" s="182">
        <v>0.67500000000000004</v>
      </c>
      <c r="I165" s="183"/>
      <c r="J165" s="184">
        <f>ROUND(I165*H165,2)</f>
        <v>0</v>
      </c>
      <c r="K165" s="180" t="s">
        <v>515</v>
      </c>
      <c r="L165" s="39"/>
      <c r="M165" s="185" t="s">
        <v>1</v>
      </c>
      <c r="N165" s="186" t="s">
        <v>44</v>
      </c>
      <c r="O165" s="77"/>
      <c r="P165" s="187">
        <f>O165*H165</f>
        <v>0</v>
      </c>
      <c r="Q165" s="187">
        <v>0</v>
      </c>
      <c r="R165" s="187">
        <f>Q165*H165</f>
        <v>0</v>
      </c>
      <c r="S165" s="187">
        <v>0</v>
      </c>
      <c r="T165" s="18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89" t="s">
        <v>235</v>
      </c>
      <c r="AT165" s="189" t="s">
        <v>231</v>
      </c>
      <c r="AU165" s="189" t="s">
        <v>89</v>
      </c>
      <c r="AY165" s="19" t="s">
        <v>230</v>
      </c>
      <c r="BE165" s="190">
        <f>IF(N165="základní",J165,0)</f>
        <v>0</v>
      </c>
      <c r="BF165" s="190">
        <f>IF(N165="snížená",J165,0)</f>
        <v>0</v>
      </c>
      <c r="BG165" s="190">
        <f>IF(N165="zákl. přenesená",J165,0)</f>
        <v>0</v>
      </c>
      <c r="BH165" s="190">
        <f>IF(N165="sníž. přenesená",J165,0)</f>
        <v>0</v>
      </c>
      <c r="BI165" s="190">
        <f>IF(N165="nulová",J165,0)</f>
        <v>0</v>
      </c>
      <c r="BJ165" s="19" t="s">
        <v>87</v>
      </c>
      <c r="BK165" s="190">
        <f>ROUND(I165*H165,2)</f>
        <v>0</v>
      </c>
      <c r="BL165" s="19" t="s">
        <v>235</v>
      </c>
      <c r="BM165" s="189" t="s">
        <v>1786</v>
      </c>
    </row>
    <row r="166" s="2" customFormat="1">
      <c r="A166" s="38"/>
      <c r="B166" s="39"/>
      <c r="C166" s="38"/>
      <c r="D166" s="191" t="s">
        <v>237</v>
      </c>
      <c r="E166" s="38"/>
      <c r="F166" s="192" t="s">
        <v>634</v>
      </c>
      <c r="G166" s="38"/>
      <c r="H166" s="38"/>
      <c r="I166" s="193"/>
      <c r="J166" s="38"/>
      <c r="K166" s="38"/>
      <c r="L166" s="39"/>
      <c r="M166" s="194"/>
      <c r="N166" s="195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237</v>
      </c>
      <c r="AU166" s="19" t="s">
        <v>89</v>
      </c>
    </row>
    <row r="167" s="2" customFormat="1">
      <c r="A167" s="38"/>
      <c r="B167" s="39"/>
      <c r="C167" s="38"/>
      <c r="D167" s="199" t="s">
        <v>397</v>
      </c>
      <c r="E167" s="38"/>
      <c r="F167" s="200" t="s">
        <v>635</v>
      </c>
      <c r="G167" s="38"/>
      <c r="H167" s="38"/>
      <c r="I167" s="193"/>
      <c r="J167" s="38"/>
      <c r="K167" s="38"/>
      <c r="L167" s="39"/>
      <c r="M167" s="194"/>
      <c r="N167" s="195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397</v>
      </c>
      <c r="AU167" s="19" t="s">
        <v>89</v>
      </c>
    </row>
    <row r="168" s="13" customFormat="1">
      <c r="A168" s="13"/>
      <c r="B168" s="205"/>
      <c r="C168" s="13"/>
      <c r="D168" s="191" t="s">
        <v>519</v>
      </c>
      <c r="E168" s="206" t="s">
        <v>1</v>
      </c>
      <c r="F168" s="207" t="s">
        <v>1423</v>
      </c>
      <c r="G168" s="13"/>
      <c r="H168" s="208">
        <v>0.67500000000000004</v>
      </c>
      <c r="I168" s="209"/>
      <c r="J168" s="13"/>
      <c r="K168" s="13"/>
      <c r="L168" s="205"/>
      <c r="M168" s="210"/>
      <c r="N168" s="211"/>
      <c r="O168" s="211"/>
      <c r="P168" s="211"/>
      <c r="Q168" s="211"/>
      <c r="R168" s="211"/>
      <c r="S168" s="211"/>
      <c r="T168" s="21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06" t="s">
        <v>519</v>
      </c>
      <c r="AU168" s="206" t="s">
        <v>89</v>
      </c>
      <c r="AV168" s="13" t="s">
        <v>89</v>
      </c>
      <c r="AW168" s="13" t="s">
        <v>35</v>
      </c>
      <c r="AX168" s="13" t="s">
        <v>87</v>
      </c>
      <c r="AY168" s="206" t="s">
        <v>230</v>
      </c>
    </row>
    <row r="169" s="2" customFormat="1" ht="21.75" customHeight="1">
      <c r="A169" s="38"/>
      <c r="B169" s="177"/>
      <c r="C169" s="178" t="s">
        <v>268</v>
      </c>
      <c r="D169" s="178" t="s">
        <v>231</v>
      </c>
      <c r="E169" s="179" t="s">
        <v>638</v>
      </c>
      <c r="F169" s="180" t="s">
        <v>639</v>
      </c>
      <c r="G169" s="181" t="s">
        <v>578</v>
      </c>
      <c r="H169" s="182">
        <v>6.6989999999999998</v>
      </c>
      <c r="I169" s="183"/>
      <c r="J169" s="184">
        <f>ROUND(I169*H169,2)</f>
        <v>0</v>
      </c>
      <c r="K169" s="180" t="s">
        <v>515</v>
      </c>
      <c r="L169" s="39"/>
      <c r="M169" s="185" t="s">
        <v>1</v>
      </c>
      <c r="N169" s="186" t="s">
        <v>44</v>
      </c>
      <c r="O169" s="77"/>
      <c r="P169" s="187">
        <f>O169*H169</f>
        <v>0</v>
      </c>
      <c r="Q169" s="187">
        <v>0</v>
      </c>
      <c r="R169" s="187">
        <f>Q169*H169</f>
        <v>0</v>
      </c>
      <c r="S169" s="187">
        <v>0</v>
      </c>
      <c r="T169" s="18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89" t="s">
        <v>235</v>
      </c>
      <c r="AT169" s="189" t="s">
        <v>231</v>
      </c>
      <c r="AU169" s="189" t="s">
        <v>89</v>
      </c>
      <c r="AY169" s="19" t="s">
        <v>230</v>
      </c>
      <c r="BE169" s="190">
        <f>IF(N169="základní",J169,0)</f>
        <v>0</v>
      </c>
      <c r="BF169" s="190">
        <f>IF(N169="snížená",J169,0)</f>
        <v>0</v>
      </c>
      <c r="BG169" s="190">
        <f>IF(N169="zákl. přenesená",J169,0)</f>
        <v>0</v>
      </c>
      <c r="BH169" s="190">
        <f>IF(N169="sníž. přenesená",J169,0)</f>
        <v>0</v>
      </c>
      <c r="BI169" s="190">
        <f>IF(N169="nulová",J169,0)</f>
        <v>0</v>
      </c>
      <c r="BJ169" s="19" t="s">
        <v>87</v>
      </c>
      <c r="BK169" s="190">
        <f>ROUND(I169*H169,2)</f>
        <v>0</v>
      </c>
      <c r="BL169" s="19" t="s">
        <v>235</v>
      </c>
      <c r="BM169" s="189" t="s">
        <v>1787</v>
      </c>
    </row>
    <row r="170" s="2" customFormat="1">
      <c r="A170" s="38"/>
      <c r="B170" s="39"/>
      <c r="C170" s="38"/>
      <c r="D170" s="191" t="s">
        <v>237</v>
      </c>
      <c r="E170" s="38"/>
      <c r="F170" s="192" t="s">
        <v>641</v>
      </c>
      <c r="G170" s="38"/>
      <c r="H170" s="38"/>
      <c r="I170" s="193"/>
      <c r="J170" s="38"/>
      <c r="K170" s="38"/>
      <c r="L170" s="39"/>
      <c r="M170" s="194"/>
      <c r="N170" s="195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237</v>
      </c>
      <c r="AU170" s="19" t="s">
        <v>89</v>
      </c>
    </row>
    <row r="171" s="2" customFormat="1">
      <c r="A171" s="38"/>
      <c r="B171" s="39"/>
      <c r="C171" s="38"/>
      <c r="D171" s="199" t="s">
        <v>397</v>
      </c>
      <c r="E171" s="38"/>
      <c r="F171" s="200" t="s">
        <v>642</v>
      </c>
      <c r="G171" s="38"/>
      <c r="H171" s="38"/>
      <c r="I171" s="193"/>
      <c r="J171" s="38"/>
      <c r="K171" s="38"/>
      <c r="L171" s="39"/>
      <c r="M171" s="194"/>
      <c r="N171" s="195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397</v>
      </c>
      <c r="AU171" s="19" t="s">
        <v>89</v>
      </c>
    </row>
    <row r="172" s="13" customFormat="1">
      <c r="A172" s="13"/>
      <c r="B172" s="205"/>
      <c r="C172" s="13"/>
      <c r="D172" s="191" t="s">
        <v>519</v>
      </c>
      <c r="E172" s="206" t="s">
        <v>1</v>
      </c>
      <c r="F172" s="207" t="s">
        <v>1788</v>
      </c>
      <c r="G172" s="13"/>
      <c r="H172" s="208">
        <v>6.6989999999999998</v>
      </c>
      <c r="I172" s="209"/>
      <c r="J172" s="13"/>
      <c r="K172" s="13"/>
      <c r="L172" s="205"/>
      <c r="M172" s="210"/>
      <c r="N172" s="211"/>
      <c r="O172" s="211"/>
      <c r="P172" s="211"/>
      <c r="Q172" s="211"/>
      <c r="R172" s="211"/>
      <c r="S172" s="211"/>
      <c r="T172" s="21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06" t="s">
        <v>519</v>
      </c>
      <c r="AU172" s="206" t="s">
        <v>89</v>
      </c>
      <c r="AV172" s="13" t="s">
        <v>89</v>
      </c>
      <c r="AW172" s="13" t="s">
        <v>35</v>
      </c>
      <c r="AX172" s="13" t="s">
        <v>87</v>
      </c>
      <c r="AY172" s="206" t="s">
        <v>230</v>
      </c>
    </row>
    <row r="173" s="2" customFormat="1" ht="21.75" customHeight="1">
      <c r="A173" s="38"/>
      <c r="B173" s="177"/>
      <c r="C173" s="178" t="s">
        <v>272</v>
      </c>
      <c r="D173" s="178" t="s">
        <v>231</v>
      </c>
      <c r="E173" s="179" t="s">
        <v>644</v>
      </c>
      <c r="F173" s="180" t="s">
        <v>645</v>
      </c>
      <c r="G173" s="181" t="s">
        <v>578</v>
      </c>
      <c r="H173" s="182">
        <v>1.9139999999999999</v>
      </c>
      <c r="I173" s="183"/>
      <c r="J173" s="184">
        <f>ROUND(I173*H173,2)</f>
        <v>0</v>
      </c>
      <c r="K173" s="180" t="s">
        <v>515</v>
      </c>
      <c r="L173" s="39"/>
      <c r="M173" s="185" t="s">
        <v>1</v>
      </c>
      <c r="N173" s="186" t="s">
        <v>44</v>
      </c>
      <c r="O173" s="77"/>
      <c r="P173" s="187">
        <f>O173*H173</f>
        <v>0</v>
      </c>
      <c r="Q173" s="187">
        <v>0</v>
      </c>
      <c r="R173" s="187">
        <f>Q173*H173</f>
        <v>0</v>
      </c>
      <c r="S173" s="187">
        <v>0</v>
      </c>
      <c r="T173" s="18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89" t="s">
        <v>235</v>
      </c>
      <c r="AT173" s="189" t="s">
        <v>231</v>
      </c>
      <c r="AU173" s="189" t="s">
        <v>89</v>
      </c>
      <c r="AY173" s="19" t="s">
        <v>230</v>
      </c>
      <c r="BE173" s="190">
        <f>IF(N173="základní",J173,0)</f>
        <v>0</v>
      </c>
      <c r="BF173" s="190">
        <f>IF(N173="snížená",J173,0)</f>
        <v>0</v>
      </c>
      <c r="BG173" s="190">
        <f>IF(N173="zákl. přenesená",J173,0)</f>
        <v>0</v>
      </c>
      <c r="BH173" s="190">
        <f>IF(N173="sníž. přenesená",J173,0)</f>
        <v>0</v>
      </c>
      <c r="BI173" s="190">
        <f>IF(N173="nulová",J173,0)</f>
        <v>0</v>
      </c>
      <c r="BJ173" s="19" t="s">
        <v>87</v>
      </c>
      <c r="BK173" s="190">
        <f>ROUND(I173*H173,2)</f>
        <v>0</v>
      </c>
      <c r="BL173" s="19" t="s">
        <v>235</v>
      </c>
      <c r="BM173" s="189" t="s">
        <v>1789</v>
      </c>
    </row>
    <row r="174" s="2" customFormat="1">
      <c r="A174" s="38"/>
      <c r="B174" s="39"/>
      <c r="C174" s="38"/>
      <c r="D174" s="191" t="s">
        <v>237</v>
      </c>
      <c r="E174" s="38"/>
      <c r="F174" s="192" t="s">
        <v>647</v>
      </c>
      <c r="G174" s="38"/>
      <c r="H174" s="38"/>
      <c r="I174" s="193"/>
      <c r="J174" s="38"/>
      <c r="K174" s="38"/>
      <c r="L174" s="39"/>
      <c r="M174" s="194"/>
      <c r="N174" s="195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237</v>
      </c>
      <c r="AU174" s="19" t="s">
        <v>89</v>
      </c>
    </row>
    <row r="175" s="2" customFormat="1">
      <c r="A175" s="38"/>
      <c r="B175" s="39"/>
      <c r="C175" s="38"/>
      <c r="D175" s="199" t="s">
        <v>397</v>
      </c>
      <c r="E175" s="38"/>
      <c r="F175" s="200" t="s">
        <v>648</v>
      </c>
      <c r="G175" s="38"/>
      <c r="H175" s="38"/>
      <c r="I175" s="193"/>
      <c r="J175" s="38"/>
      <c r="K175" s="38"/>
      <c r="L175" s="39"/>
      <c r="M175" s="194"/>
      <c r="N175" s="195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397</v>
      </c>
      <c r="AU175" s="19" t="s">
        <v>89</v>
      </c>
    </row>
    <row r="176" s="13" customFormat="1">
      <c r="A176" s="13"/>
      <c r="B176" s="205"/>
      <c r="C176" s="13"/>
      <c r="D176" s="191" t="s">
        <v>519</v>
      </c>
      <c r="E176" s="206" t="s">
        <v>1</v>
      </c>
      <c r="F176" s="207" t="s">
        <v>1790</v>
      </c>
      <c r="G176" s="13"/>
      <c r="H176" s="208">
        <v>1.9139999999999999</v>
      </c>
      <c r="I176" s="209"/>
      <c r="J176" s="13"/>
      <c r="K176" s="13"/>
      <c r="L176" s="205"/>
      <c r="M176" s="210"/>
      <c r="N176" s="211"/>
      <c r="O176" s="211"/>
      <c r="P176" s="211"/>
      <c r="Q176" s="211"/>
      <c r="R176" s="211"/>
      <c r="S176" s="211"/>
      <c r="T176" s="21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06" t="s">
        <v>519</v>
      </c>
      <c r="AU176" s="206" t="s">
        <v>89</v>
      </c>
      <c r="AV176" s="13" t="s">
        <v>89</v>
      </c>
      <c r="AW176" s="13" t="s">
        <v>35</v>
      </c>
      <c r="AX176" s="13" t="s">
        <v>87</v>
      </c>
      <c r="AY176" s="206" t="s">
        <v>230</v>
      </c>
    </row>
    <row r="177" s="2" customFormat="1" ht="21.75" customHeight="1">
      <c r="A177" s="38"/>
      <c r="B177" s="177"/>
      <c r="C177" s="178" t="s">
        <v>8</v>
      </c>
      <c r="D177" s="178" t="s">
        <v>231</v>
      </c>
      <c r="E177" s="179" t="s">
        <v>650</v>
      </c>
      <c r="F177" s="180" t="s">
        <v>651</v>
      </c>
      <c r="G177" s="181" t="s">
        <v>578</v>
      </c>
      <c r="H177" s="182">
        <v>0.95699999999999996</v>
      </c>
      <c r="I177" s="183"/>
      <c r="J177" s="184">
        <f>ROUND(I177*H177,2)</f>
        <v>0</v>
      </c>
      <c r="K177" s="180" t="s">
        <v>515</v>
      </c>
      <c r="L177" s="39"/>
      <c r="M177" s="185" t="s">
        <v>1</v>
      </c>
      <c r="N177" s="186" t="s">
        <v>44</v>
      </c>
      <c r="O177" s="77"/>
      <c r="P177" s="187">
        <f>O177*H177</f>
        <v>0</v>
      </c>
      <c r="Q177" s="187">
        <v>0</v>
      </c>
      <c r="R177" s="187">
        <f>Q177*H177</f>
        <v>0</v>
      </c>
      <c r="S177" s="187">
        <v>0</v>
      </c>
      <c r="T177" s="18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89" t="s">
        <v>235</v>
      </c>
      <c r="AT177" s="189" t="s">
        <v>231</v>
      </c>
      <c r="AU177" s="189" t="s">
        <v>89</v>
      </c>
      <c r="AY177" s="19" t="s">
        <v>230</v>
      </c>
      <c r="BE177" s="190">
        <f>IF(N177="základní",J177,0)</f>
        <v>0</v>
      </c>
      <c r="BF177" s="190">
        <f>IF(N177="snížená",J177,0)</f>
        <v>0</v>
      </c>
      <c r="BG177" s="190">
        <f>IF(N177="zákl. přenesená",J177,0)</f>
        <v>0</v>
      </c>
      <c r="BH177" s="190">
        <f>IF(N177="sníž. přenesená",J177,0)</f>
        <v>0</v>
      </c>
      <c r="BI177" s="190">
        <f>IF(N177="nulová",J177,0)</f>
        <v>0</v>
      </c>
      <c r="BJ177" s="19" t="s">
        <v>87</v>
      </c>
      <c r="BK177" s="190">
        <f>ROUND(I177*H177,2)</f>
        <v>0</v>
      </c>
      <c r="BL177" s="19" t="s">
        <v>235</v>
      </c>
      <c r="BM177" s="189" t="s">
        <v>1791</v>
      </c>
    </row>
    <row r="178" s="2" customFormat="1">
      <c r="A178" s="38"/>
      <c r="B178" s="39"/>
      <c r="C178" s="38"/>
      <c r="D178" s="191" t="s">
        <v>237</v>
      </c>
      <c r="E178" s="38"/>
      <c r="F178" s="192" t="s">
        <v>653</v>
      </c>
      <c r="G178" s="38"/>
      <c r="H178" s="38"/>
      <c r="I178" s="193"/>
      <c r="J178" s="38"/>
      <c r="K178" s="38"/>
      <c r="L178" s="39"/>
      <c r="M178" s="194"/>
      <c r="N178" s="195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237</v>
      </c>
      <c r="AU178" s="19" t="s">
        <v>89</v>
      </c>
    </row>
    <row r="179" s="2" customFormat="1">
      <c r="A179" s="38"/>
      <c r="B179" s="39"/>
      <c r="C179" s="38"/>
      <c r="D179" s="199" t="s">
        <v>397</v>
      </c>
      <c r="E179" s="38"/>
      <c r="F179" s="200" t="s">
        <v>654</v>
      </c>
      <c r="G179" s="38"/>
      <c r="H179" s="38"/>
      <c r="I179" s="193"/>
      <c r="J179" s="38"/>
      <c r="K179" s="38"/>
      <c r="L179" s="39"/>
      <c r="M179" s="194"/>
      <c r="N179" s="195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397</v>
      </c>
      <c r="AU179" s="19" t="s">
        <v>89</v>
      </c>
    </row>
    <row r="180" s="13" customFormat="1">
      <c r="A180" s="13"/>
      <c r="B180" s="205"/>
      <c r="C180" s="13"/>
      <c r="D180" s="191" t="s">
        <v>519</v>
      </c>
      <c r="E180" s="206" t="s">
        <v>1</v>
      </c>
      <c r="F180" s="207" t="s">
        <v>1792</v>
      </c>
      <c r="G180" s="13"/>
      <c r="H180" s="208">
        <v>0.95699999999999996</v>
      </c>
      <c r="I180" s="209"/>
      <c r="J180" s="13"/>
      <c r="K180" s="13"/>
      <c r="L180" s="205"/>
      <c r="M180" s="210"/>
      <c r="N180" s="211"/>
      <c r="O180" s="211"/>
      <c r="P180" s="211"/>
      <c r="Q180" s="211"/>
      <c r="R180" s="211"/>
      <c r="S180" s="211"/>
      <c r="T180" s="21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06" t="s">
        <v>519</v>
      </c>
      <c r="AU180" s="206" t="s">
        <v>89</v>
      </c>
      <c r="AV180" s="13" t="s">
        <v>89</v>
      </c>
      <c r="AW180" s="13" t="s">
        <v>35</v>
      </c>
      <c r="AX180" s="13" t="s">
        <v>87</v>
      </c>
      <c r="AY180" s="206" t="s">
        <v>230</v>
      </c>
    </row>
    <row r="181" s="2" customFormat="1" ht="16.5" customHeight="1">
      <c r="A181" s="38"/>
      <c r="B181" s="177"/>
      <c r="C181" s="178" t="s">
        <v>281</v>
      </c>
      <c r="D181" s="178" t="s">
        <v>231</v>
      </c>
      <c r="E181" s="179" t="s">
        <v>656</v>
      </c>
      <c r="F181" s="180" t="s">
        <v>657</v>
      </c>
      <c r="G181" s="181" t="s">
        <v>514</v>
      </c>
      <c r="H181" s="182">
        <v>18</v>
      </c>
      <c r="I181" s="183"/>
      <c r="J181" s="184">
        <f>ROUND(I181*H181,2)</f>
        <v>0</v>
      </c>
      <c r="K181" s="180" t="s">
        <v>515</v>
      </c>
      <c r="L181" s="39"/>
      <c r="M181" s="185" t="s">
        <v>1</v>
      </c>
      <c r="N181" s="186" t="s">
        <v>44</v>
      </c>
      <c r="O181" s="77"/>
      <c r="P181" s="187">
        <f>O181*H181</f>
        <v>0</v>
      </c>
      <c r="Q181" s="187">
        <v>0.00084000000000000003</v>
      </c>
      <c r="R181" s="187">
        <f>Q181*H181</f>
        <v>0.015120000000000002</v>
      </c>
      <c r="S181" s="187">
        <v>0</v>
      </c>
      <c r="T181" s="18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89" t="s">
        <v>235</v>
      </c>
      <c r="AT181" s="189" t="s">
        <v>231</v>
      </c>
      <c r="AU181" s="189" t="s">
        <v>89</v>
      </c>
      <c r="AY181" s="19" t="s">
        <v>230</v>
      </c>
      <c r="BE181" s="190">
        <f>IF(N181="základní",J181,0)</f>
        <v>0</v>
      </c>
      <c r="BF181" s="190">
        <f>IF(N181="snížená",J181,0)</f>
        <v>0</v>
      </c>
      <c r="BG181" s="190">
        <f>IF(N181="zákl. přenesená",J181,0)</f>
        <v>0</v>
      </c>
      <c r="BH181" s="190">
        <f>IF(N181="sníž. přenesená",J181,0)</f>
        <v>0</v>
      </c>
      <c r="BI181" s="190">
        <f>IF(N181="nulová",J181,0)</f>
        <v>0</v>
      </c>
      <c r="BJ181" s="19" t="s">
        <v>87</v>
      </c>
      <c r="BK181" s="190">
        <f>ROUND(I181*H181,2)</f>
        <v>0</v>
      </c>
      <c r="BL181" s="19" t="s">
        <v>235</v>
      </c>
      <c r="BM181" s="189" t="s">
        <v>1793</v>
      </c>
    </row>
    <row r="182" s="2" customFormat="1">
      <c r="A182" s="38"/>
      <c r="B182" s="39"/>
      <c r="C182" s="38"/>
      <c r="D182" s="191" t="s">
        <v>237</v>
      </c>
      <c r="E182" s="38"/>
      <c r="F182" s="192" t="s">
        <v>659</v>
      </c>
      <c r="G182" s="38"/>
      <c r="H182" s="38"/>
      <c r="I182" s="193"/>
      <c r="J182" s="38"/>
      <c r="K182" s="38"/>
      <c r="L182" s="39"/>
      <c r="M182" s="194"/>
      <c r="N182" s="195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237</v>
      </c>
      <c r="AU182" s="19" t="s">
        <v>89</v>
      </c>
    </row>
    <row r="183" s="2" customFormat="1">
      <c r="A183" s="38"/>
      <c r="B183" s="39"/>
      <c r="C183" s="38"/>
      <c r="D183" s="199" t="s">
        <v>397</v>
      </c>
      <c r="E183" s="38"/>
      <c r="F183" s="200" t="s">
        <v>660</v>
      </c>
      <c r="G183" s="38"/>
      <c r="H183" s="38"/>
      <c r="I183" s="193"/>
      <c r="J183" s="38"/>
      <c r="K183" s="38"/>
      <c r="L183" s="39"/>
      <c r="M183" s="194"/>
      <c r="N183" s="195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397</v>
      </c>
      <c r="AU183" s="19" t="s">
        <v>89</v>
      </c>
    </row>
    <row r="184" s="13" customFormat="1">
      <c r="A184" s="13"/>
      <c r="B184" s="205"/>
      <c r="C184" s="13"/>
      <c r="D184" s="191" t="s">
        <v>519</v>
      </c>
      <c r="E184" s="206" t="s">
        <v>1</v>
      </c>
      <c r="F184" s="207" t="s">
        <v>1433</v>
      </c>
      <c r="G184" s="13"/>
      <c r="H184" s="208">
        <v>18</v>
      </c>
      <c r="I184" s="209"/>
      <c r="J184" s="13"/>
      <c r="K184" s="13"/>
      <c r="L184" s="205"/>
      <c r="M184" s="210"/>
      <c r="N184" s="211"/>
      <c r="O184" s="211"/>
      <c r="P184" s="211"/>
      <c r="Q184" s="211"/>
      <c r="R184" s="211"/>
      <c r="S184" s="211"/>
      <c r="T184" s="21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06" t="s">
        <v>519</v>
      </c>
      <c r="AU184" s="206" t="s">
        <v>89</v>
      </c>
      <c r="AV184" s="13" t="s">
        <v>89</v>
      </c>
      <c r="AW184" s="13" t="s">
        <v>35</v>
      </c>
      <c r="AX184" s="13" t="s">
        <v>87</v>
      </c>
      <c r="AY184" s="206" t="s">
        <v>230</v>
      </c>
    </row>
    <row r="185" s="2" customFormat="1" ht="16.5" customHeight="1">
      <c r="A185" s="38"/>
      <c r="B185" s="177"/>
      <c r="C185" s="178" t="s">
        <v>285</v>
      </c>
      <c r="D185" s="178" t="s">
        <v>231</v>
      </c>
      <c r="E185" s="179" t="s">
        <v>662</v>
      </c>
      <c r="F185" s="180" t="s">
        <v>663</v>
      </c>
      <c r="G185" s="181" t="s">
        <v>514</v>
      </c>
      <c r="H185" s="182">
        <v>18</v>
      </c>
      <c r="I185" s="183"/>
      <c r="J185" s="184">
        <f>ROUND(I185*H185,2)</f>
        <v>0</v>
      </c>
      <c r="K185" s="180" t="s">
        <v>515</v>
      </c>
      <c r="L185" s="39"/>
      <c r="M185" s="185" t="s">
        <v>1</v>
      </c>
      <c r="N185" s="186" t="s">
        <v>44</v>
      </c>
      <c r="O185" s="77"/>
      <c r="P185" s="187">
        <f>O185*H185</f>
        <v>0</v>
      </c>
      <c r="Q185" s="187">
        <v>0</v>
      </c>
      <c r="R185" s="187">
        <f>Q185*H185</f>
        <v>0</v>
      </c>
      <c r="S185" s="187">
        <v>0</v>
      </c>
      <c r="T185" s="18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89" t="s">
        <v>235</v>
      </c>
      <c r="AT185" s="189" t="s">
        <v>231</v>
      </c>
      <c r="AU185" s="189" t="s">
        <v>89</v>
      </c>
      <c r="AY185" s="19" t="s">
        <v>230</v>
      </c>
      <c r="BE185" s="190">
        <f>IF(N185="základní",J185,0)</f>
        <v>0</v>
      </c>
      <c r="BF185" s="190">
        <f>IF(N185="snížená",J185,0)</f>
        <v>0</v>
      </c>
      <c r="BG185" s="190">
        <f>IF(N185="zákl. přenesená",J185,0)</f>
        <v>0</v>
      </c>
      <c r="BH185" s="190">
        <f>IF(N185="sníž. přenesená",J185,0)</f>
        <v>0</v>
      </c>
      <c r="BI185" s="190">
        <f>IF(N185="nulová",J185,0)</f>
        <v>0</v>
      </c>
      <c r="BJ185" s="19" t="s">
        <v>87</v>
      </c>
      <c r="BK185" s="190">
        <f>ROUND(I185*H185,2)</f>
        <v>0</v>
      </c>
      <c r="BL185" s="19" t="s">
        <v>235</v>
      </c>
      <c r="BM185" s="189" t="s">
        <v>1794</v>
      </c>
    </row>
    <row r="186" s="2" customFormat="1">
      <c r="A186" s="38"/>
      <c r="B186" s="39"/>
      <c r="C186" s="38"/>
      <c r="D186" s="191" t="s">
        <v>237</v>
      </c>
      <c r="E186" s="38"/>
      <c r="F186" s="192" t="s">
        <v>665</v>
      </c>
      <c r="G186" s="38"/>
      <c r="H186" s="38"/>
      <c r="I186" s="193"/>
      <c r="J186" s="38"/>
      <c r="K186" s="38"/>
      <c r="L186" s="39"/>
      <c r="M186" s="194"/>
      <c r="N186" s="195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237</v>
      </c>
      <c r="AU186" s="19" t="s">
        <v>89</v>
      </c>
    </row>
    <row r="187" s="2" customFormat="1">
      <c r="A187" s="38"/>
      <c r="B187" s="39"/>
      <c r="C187" s="38"/>
      <c r="D187" s="199" t="s">
        <v>397</v>
      </c>
      <c r="E187" s="38"/>
      <c r="F187" s="200" t="s">
        <v>666</v>
      </c>
      <c r="G187" s="38"/>
      <c r="H187" s="38"/>
      <c r="I187" s="193"/>
      <c r="J187" s="38"/>
      <c r="K187" s="38"/>
      <c r="L187" s="39"/>
      <c r="M187" s="194"/>
      <c r="N187" s="195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397</v>
      </c>
      <c r="AU187" s="19" t="s">
        <v>89</v>
      </c>
    </row>
    <row r="188" s="13" customFormat="1">
      <c r="A188" s="13"/>
      <c r="B188" s="205"/>
      <c r="C188" s="13"/>
      <c r="D188" s="191" t="s">
        <v>519</v>
      </c>
      <c r="E188" s="206" t="s">
        <v>1</v>
      </c>
      <c r="F188" s="207" t="s">
        <v>301</v>
      </c>
      <c r="G188" s="13"/>
      <c r="H188" s="208">
        <v>18</v>
      </c>
      <c r="I188" s="209"/>
      <c r="J188" s="13"/>
      <c r="K188" s="13"/>
      <c r="L188" s="205"/>
      <c r="M188" s="210"/>
      <c r="N188" s="211"/>
      <c r="O188" s="211"/>
      <c r="P188" s="211"/>
      <c r="Q188" s="211"/>
      <c r="R188" s="211"/>
      <c r="S188" s="211"/>
      <c r="T188" s="21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06" t="s">
        <v>519</v>
      </c>
      <c r="AU188" s="206" t="s">
        <v>89</v>
      </c>
      <c r="AV188" s="13" t="s">
        <v>89</v>
      </c>
      <c r="AW188" s="13" t="s">
        <v>35</v>
      </c>
      <c r="AX188" s="13" t="s">
        <v>87</v>
      </c>
      <c r="AY188" s="206" t="s">
        <v>230</v>
      </c>
    </row>
    <row r="189" s="2" customFormat="1" ht="16.5" customHeight="1">
      <c r="A189" s="38"/>
      <c r="B189" s="177"/>
      <c r="C189" s="178" t="s">
        <v>289</v>
      </c>
      <c r="D189" s="178" t="s">
        <v>231</v>
      </c>
      <c r="E189" s="179" t="s">
        <v>667</v>
      </c>
      <c r="F189" s="180" t="s">
        <v>668</v>
      </c>
      <c r="G189" s="181" t="s">
        <v>514</v>
      </c>
      <c r="H189" s="182">
        <v>17.399999999999999</v>
      </c>
      <c r="I189" s="183"/>
      <c r="J189" s="184">
        <f>ROUND(I189*H189,2)</f>
        <v>0</v>
      </c>
      <c r="K189" s="180" t="s">
        <v>515</v>
      </c>
      <c r="L189" s="39"/>
      <c r="M189" s="185" t="s">
        <v>1</v>
      </c>
      <c r="N189" s="186" t="s">
        <v>44</v>
      </c>
      <c r="O189" s="77"/>
      <c r="P189" s="187">
        <f>O189*H189</f>
        <v>0</v>
      </c>
      <c r="Q189" s="187">
        <v>0.00058</v>
      </c>
      <c r="R189" s="187">
        <f>Q189*H189</f>
        <v>0.010091999999999999</v>
      </c>
      <c r="S189" s="187">
        <v>0</v>
      </c>
      <c r="T189" s="18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89" t="s">
        <v>235</v>
      </c>
      <c r="AT189" s="189" t="s">
        <v>231</v>
      </c>
      <c r="AU189" s="189" t="s">
        <v>89</v>
      </c>
      <c r="AY189" s="19" t="s">
        <v>230</v>
      </c>
      <c r="BE189" s="190">
        <f>IF(N189="základní",J189,0)</f>
        <v>0</v>
      </c>
      <c r="BF189" s="190">
        <f>IF(N189="snížená",J189,0)</f>
        <v>0</v>
      </c>
      <c r="BG189" s="190">
        <f>IF(N189="zákl. přenesená",J189,0)</f>
        <v>0</v>
      </c>
      <c r="BH189" s="190">
        <f>IF(N189="sníž. přenesená",J189,0)</f>
        <v>0</v>
      </c>
      <c r="BI189" s="190">
        <f>IF(N189="nulová",J189,0)</f>
        <v>0</v>
      </c>
      <c r="BJ189" s="19" t="s">
        <v>87</v>
      </c>
      <c r="BK189" s="190">
        <f>ROUND(I189*H189,2)</f>
        <v>0</v>
      </c>
      <c r="BL189" s="19" t="s">
        <v>235</v>
      </c>
      <c r="BM189" s="189" t="s">
        <v>1795</v>
      </c>
    </row>
    <row r="190" s="2" customFormat="1">
      <c r="A190" s="38"/>
      <c r="B190" s="39"/>
      <c r="C190" s="38"/>
      <c r="D190" s="191" t="s">
        <v>237</v>
      </c>
      <c r="E190" s="38"/>
      <c r="F190" s="192" t="s">
        <v>670</v>
      </c>
      <c r="G190" s="38"/>
      <c r="H190" s="38"/>
      <c r="I190" s="193"/>
      <c r="J190" s="38"/>
      <c r="K190" s="38"/>
      <c r="L190" s="39"/>
      <c r="M190" s="194"/>
      <c r="N190" s="195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237</v>
      </c>
      <c r="AU190" s="19" t="s">
        <v>89</v>
      </c>
    </row>
    <row r="191" s="2" customFormat="1">
      <c r="A191" s="38"/>
      <c r="B191" s="39"/>
      <c r="C191" s="38"/>
      <c r="D191" s="199" t="s">
        <v>397</v>
      </c>
      <c r="E191" s="38"/>
      <c r="F191" s="200" t="s">
        <v>671</v>
      </c>
      <c r="G191" s="38"/>
      <c r="H191" s="38"/>
      <c r="I191" s="193"/>
      <c r="J191" s="38"/>
      <c r="K191" s="38"/>
      <c r="L191" s="39"/>
      <c r="M191" s="194"/>
      <c r="N191" s="195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397</v>
      </c>
      <c r="AU191" s="19" t="s">
        <v>89</v>
      </c>
    </row>
    <row r="192" s="13" customFormat="1">
      <c r="A192" s="13"/>
      <c r="B192" s="205"/>
      <c r="C192" s="13"/>
      <c r="D192" s="191" t="s">
        <v>519</v>
      </c>
      <c r="E192" s="206" t="s">
        <v>1</v>
      </c>
      <c r="F192" s="207" t="s">
        <v>1796</v>
      </c>
      <c r="G192" s="13"/>
      <c r="H192" s="208">
        <v>17.399999999999999</v>
      </c>
      <c r="I192" s="209"/>
      <c r="J192" s="13"/>
      <c r="K192" s="13"/>
      <c r="L192" s="205"/>
      <c r="M192" s="210"/>
      <c r="N192" s="211"/>
      <c r="O192" s="211"/>
      <c r="P192" s="211"/>
      <c r="Q192" s="211"/>
      <c r="R192" s="211"/>
      <c r="S192" s="211"/>
      <c r="T192" s="21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06" t="s">
        <v>519</v>
      </c>
      <c r="AU192" s="206" t="s">
        <v>89</v>
      </c>
      <c r="AV192" s="13" t="s">
        <v>89</v>
      </c>
      <c r="AW192" s="13" t="s">
        <v>35</v>
      </c>
      <c r="AX192" s="13" t="s">
        <v>87</v>
      </c>
      <c r="AY192" s="206" t="s">
        <v>230</v>
      </c>
    </row>
    <row r="193" s="2" customFormat="1" ht="16.5" customHeight="1">
      <c r="A193" s="38"/>
      <c r="B193" s="177"/>
      <c r="C193" s="178" t="s">
        <v>293</v>
      </c>
      <c r="D193" s="178" t="s">
        <v>231</v>
      </c>
      <c r="E193" s="179" t="s">
        <v>673</v>
      </c>
      <c r="F193" s="180" t="s">
        <v>674</v>
      </c>
      <c r="G193" s="181" t="s">
        <v>514</v>
      </c>
      <c r="H193" s="182">
        <v>17.399999999999999</v>
      </c>
      <c r="I193" s="183"/>
      <c r="J193" s="184">
        <f>ROUND(I193*H193,2)</f>
        <v>0</v>
      </c>
      <c r="K193" s="180" t="s">
        <v>515</v>
      </c>
      <c r="L193" s="39"/>
      <c r="M193" s="185" t="s">
        <v>1</v>
      </c>
      <c r="N193" s="186" t="s">
        <v>44</v>
      </c>
      <c r="O193" s="77"/>
      <c r="P193" s="187">
        <f>O193*H193</f>
        <v>0</v>
      </c>
      <c r="Q193" s="187">
        <v>0</v>
      </c>
      <c r="R193" s="187">
        <f>Q193*H193</f>
        <v>0</v>
      </c>
      <c r="S193" s="187">
        <v>0</v>
      </c>
      <c r="T193" s="188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89" t="s">
        <v>235</v>
      </c>
      <c r="AT193" s="189" t="s">
        <v>231</v>
      </c>
      <c r="AU193" s="189" t="s">
        <v>89</v>
      </c>
      <c r="AY193" s="19" t="s">
        <v>230</v>
      </c>
      <c r="BE193" s="190">
        <f>IF(N193="základní",J193,0)</f>
        <v>0</v>
      </c>
      <c r="BF193" s="190">
        <f>IF(N193="snížená",J193,0)</f>
        <v>0</v>
      </c>
      <c r="BG193" s="190">
        <f>IF(N193="zákl. přenesená",J193,0)</f>
        <v>0</v>
      </c>
      <c r="BH193" s="190">
        <f>IF(N193="sníž. přenesená",J193,0)</f>
        <v>0</v>
      </c>
      <c r="BI193" s="190">
        <f>IF(N193="nulová",J193,0)</f>
        <v>0</v>
      </c>
      <c r="BJ193" s="19" t="s">
        <v>87</v>
      </c>
      <c r="BK193" s="190">
        <f>ROUND(I193*H193,2)</f>
        <v>0</v>
      </c>
      <c r="BL193" s="19" t="s">
        <v>235</v>
      </c>
      <c r="BM193" s="189" t="s">
        <v>1797</v>
      </c>
    </row>
    <row r="194" s="2" customFormat="1">
      <c r="A194" s="38"/>
      <c r="B194" s="39"/>
      <c r="C194" s="38"/>
      <c r="D194" s="191" t="s">
        <v>237</v>
      </c>
      <c r="E194" s="38"/>
      <c r="F194" s="192" t="s">
        <v>676</v>
      </c>
      <c r="G194" s="38"/>
      <c r="H194" s="38"/>
      <c r="I194" s="193"/>
      <c r="J194" s="38"/>
      <c r="K194" s="38"/>
      <c r="L194" s="39"/>
      <c r="M194" s="194"/>
      <c r="N194" s="195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237</v>
      </c>
      <c r="AU194" s="19" t="s">
        <v>89</v>
      </c>
    </row>
    <row r="195" s="2" customFormat="1">
      <c r="A195" s="38"/>
      <c r="B195" s="39"/>
      <c r="C195" s="38"/>
      <c r="D195" s="199" t="s">
        <v>397</v>
      </c>
      <c r="E195" s="38"/>
      <c r="F195" s="200" t="s">
        <v>677</v>
      </c>
      <c r="G195" s="38"/>
      <c r="H195" s="38"/>
      <c r="I195" s="193"/>
      <c r="J195" s="38"/>
      <c r="K195" s="38"/>
      <c r="L195" s="39"/>
      <c r="M195" s="194"/>
      <c r="N195" s="195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397</v>
      </c>
      <c r="AU195" s="19" t="s">
        <v>89</v>
      </c>
    </row>
    <row r="196" s="13" customFormat="1">
      <c r="A196" s="13"/>
      <c r="B196" s="205"/>
      <c r="C196" s="13"/>
      <c r="D196" s="191" t="s">
        <v>519</v>
      </c>
      <c r="E196" s="206" t="s">
        <v>1</v>
      </c>
      <c r="F196" s="207" t="s">
        <v>1798</v>
      </c>
      <c r="G196" s="13"/>
      <c r="H196" s="208">
        <v>17.399999999999999</v>
      </c>
      <c r="I196" s="209"/>
      <c r="J196" s="13"/>
      <c r="K196" s="13"/>
      <c r="L196" s="205"/>
      <c r="M196" s="210"/>
      <c r="N196" s="211"/>
      <c r="O196" s="211"/>
      <c r="P196" s="211"/>
      <c r="Q196" s="211"/>
      <c r="R196" s="211"/>
      <c r="S196" s="211"/>
      <c r="T196" s="21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06" t="s">
        <v>519</v>
      </c>
      <c r="AU196" s="206" t="s">
        <v>89</v>
      </c>
      <c r="AV196" s="13" t="s">
        <v>89</v>
      </c>
      <c r="AW196" s="13" t="s">
        <v>35</v>
      </c>
      <c r="AX196" s="13" t="s">
        <v>87</v>
      </c>
      <c r="AY196" s="206" t="s">
        <v>230</v>
      </c>
    </row>
    <row r="197" s="2" customFormat="1" ht="21.75" customHeight="1">
      <c r="A197" s="38"/>
      <c r="B197" s="177"/>
      <c r="C197" s="178" t="s">
        <v>297</v>
      </c>
      <c r="D197" s="178" t="s">
        <v>231</v>
      </c>
      <c r="E197" s="179" t="s">
        <v>679</v>
      </c>
      <c r="F197" s="180" t="s">
        <v>680</v>
      </c>
      <c r="G197" s="181" t="s">
        <v>578</v>
      </c>
      <c r="H197" s="182">
        <v>230.72</v>
      </c>
      <c r="I197" s="183"/>
      <c r="J197" s="184">
        <f>ROUND(I197*H197,2)</f>
        <v>0</v>
      </c>
      <c r="K197" s="180" t="s">
        <v>515</v>
      </c>
      <c r="L197" s="39"/>
      <c r="M197" s="185" t="s">
        <v>1</v>
      </c>
      <c r="N197" s="186" t="s">
        <v>44</v>
      </c>
      <c r="O197" s="77"/>
      <c r="P197" s="187">
        <f>O197*H197</f>
        <v>0</v>
      </c>
      <c r="Q197" s="187">
        <v>0</v>
      </c>
      <c r="R197" s="187">
        <f>Q197*H197</f>
        <v>0</v>
      </c>
      <c r="S197" s="187">
        <v>0</v>
      </c>
      <c r="T197" s="18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89" t="s">
        <v>235</v>
      </c>
      <c r="AT197" s="189" t="s">
        <v>231</v>
      </c>
      <c r="AU197" s="189" t="s">
        <v>89</v>
      </c>
      <c r="AY197" s="19" t="s">
        <v>230</v>
      </c>
      <c r="BE197" s="190">
        <f>IF(N197="základní",J197,0)</f>
        <v>0</v>
      </c>
      <c r="BF197" s="190">
        <f>IF(N197="snížená",J197,0)</f>
        <v>0</v>
      </c>
      <c r="BG197" s="190">
        <f>IF(N197="zákl. přenesená",J197,0)</f>
        <v>0</v>
      </c>
      <c r="BH197" s="190">
        <f>IF(N197="sníž. přenesená",J197,0)</f>
        <v>0</v>
      </c>
      <c r="BI197" s="190">
        <f>IF(N197="nulová",J197,0)</f>
        <v>0</v>
      </c>
      <c r="BJ197" s="19" t="s">
        <v>87</v>
      </c>
      <c r="BK197" s="190">
        <f>ROUND(I197*H197,2)</f>
        <v>0</v>
      </c>
      <c r="BL197" s="19" t="s">
        <v>235</v>
      </c>
      <c r="BM197" s="189" t="s">
        <v>1799</v>
      </c>
    </row>
    <row r="198" s="2" customFormat="1">
      <c r="A198" s="38"/>
      <c r="B198" s="39"/>
      <c r="C198" s="38"/>
      <c r="D198" s="191" t="s">
        <v>237</v>
      </c>
      <c r="E198" s="38"/>
      <c r="F198" s="192" t="s">
        <v>682</v>
      </c>
      <c r="G198" s="38"/>
      <c r="H198" s="38"/>
      <c r="I198" s="193"/>
      <c r="J198" s="38"/>
      <c r="K198" s="38"/>
      <c r="L198" s="39"/>
      <c r="M198" s="194"/>
      <c r="N198" s="195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237</v>
      </c>
      <c r="AU198" s="19" t="s">
        <v>89</v>
      </c>
    </row>
    <row r="199" s="2" customFormat="1">
      <c r="A199" s="38"/>
      <c r="B199" s="39"/>
      <c r="C199" s="38"/>
      <c r="D199" s="199" t="s">
        <v>397</v>
      </c>
      <c r="E199" s="38"/>
      <c r="F199" s="200" t="s">
        <v>683</v>
      </c>
      <c r="G199" s="38"/>
      <c r="H199" s="38"/>
      <c r="I199" s="193"/>
      <c r="J199" s="38"/>
      <c r="K199" s="38"/>
      <c r="L199" s="39"/>
      <c r="M199" s="194"/>
      <c r="N199" s="195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397</v>
      </c>
      <c r="AU199" s="19" t="s">
        <v>89</v>
      </c>
    </row>
    <row r="200" s="2" customFormat="1">
      <c r="A200" s="38"/>
      <c r="B200" s="39"/>
      <c r="C200" s="38"/>
      <c r="D200" s="191" t="s">
        <v>279</v>
      </c>
      <c r="E200" s="38"/>
      <c r="F200" s="196" t="s">
        <v>582</v>
      </c>
      <c r="G200" s="38"/>
      <c r="H200" s="38"/>
      <c r="I200" s="193"/>
      <c r="J200" s="38"/>
      <c r="K200" s="38"/>
      <c r="L200" s="39"/>
      <c r="M200" s="194"/>
      <c r="N200" s="195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279</v>
      </c>
      <c r="AU200" s="19" t="s">
        <v>89</v>
      </c>
    </row>
    <row r="201" s="13" customFormat="1">
      <c r="A201" s="13"/>
      <c r="B201" s="205"/>
      <c r="C201" s="13"/>
      <c r="D201" s="191" t="s">
        <v>519</v>
      </c>
      <c r="E201" s="206" t="s">
        <v>1</v>
      </c>
      <c r="F201" s="207" t="s">
        <v>1800</v>
      </c>
      <c r="G201" s="13"/>
      <c r="H201" s="208">
        <v>173.03999999999999</v>
      </c>
      <c r="I201" s="209"/>
      <c r="J201" s="13"/>
      <c r="K201" s="13"/>
      <c r="L201" s="205"/>
      <c r="M201" s="210"/>
      <c r="N201" s="211"/>
      <c r="O201" s="211"/>
      <c r="P201" s="211"/>
      <c r="Q201" s="211"/>
      <c r="R201" s="211"/>
      <c r="S201" s="211"/>
      <c r="T201" s="21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06" t="s">
        <v>519</v>
      </c>
      <c r="AU201" s="206" t="s">
        <v>89</v>
      </c>
      <c r="AV201" s="13" t="s">
        <v>89</v>
      </c>
      <c r="AW201" s="13" t="s">
        <v>35</v>
      </c>
      <c r="AX201" s="13" t="s">
        <v>79</v>
      </c>
      <c r="AY201" s="206" t="s">
        <v>230</v>
      </c>
    </row>
    <row r="202" s="16" customFormat="1">
      <c r="A202" s="16"/>
      <c r="B202" s="228"/>
      <c r="C202" s="16"/>
      <c r="D202" s="191" t="s">
        <v>519</v>
      </c>
      <c r="E202" s="229" t="s">
        <v>1</v>
      </c>
      <c r="F202" s="230" t="s">
        <v>685</v>
      </c>
      <c r="G202" s="16"/>
      <c r="H202" s="231">
        <v>173.03999999999999</v>
      </c>
      <c r="I202" s="232"/>
      <c r="J202" s="16"/>
      <c r="K202" s="16"/>
      <c r="L202" s="228"/>
      <c r="M202" s="233"/>
      <c r="N202" s="234"/>
      <c r="O202" s="234"/>
      <c r="P202" s="234"/>
      <c r="Q202" s="234"/>
      <c r="R202" s="234"/>
      <c r="S202" s="234"/>
      <c r="T202" s="235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T202" s="229" t="s">
        <v>519</v>
      </c>
      <c r="AU202" s="229" t="s">
        <v>89</v>
      </c>
      <c r="AV202" s="16" t="s">
        <v>241</v>
      </c>
      <c r="AW202" s="16" t="s">
        <v>35</v>
      </c>
      <c r="AX202" s="16" t="s">
        <v>79</v>
      </c>
      <c r="AY202" s="229" t="s">
        <v>230</v>
      </c>
    </row>
    <row r="203" s="13" customFormat="1">
      <c r="A203" s="13"/>
      <c r="B203" s="205"/>
      <c r="C203" s="13"/>
      <c r="D203" s="191" t="s">
        <v>519</v>
      </c>
      <c r="E203" s="206" t="s">
        <v>1</v>
      </c>
      <c r="F203" s="207" t="s">
        <v>1801</v>
      </c>
      <c r="G203" s="13"/>
      <c r="H203" s="208">
        <v>57.68</v>
      </c>
      <c r="I203" s="209"/>
      <c r="J203" s="13"/>
      <c r="K203" s="13"/>
      <c r="L203" s="205"/>
      <c r="M203" s="210"/>
      <c r="N203" s="211"/>
      <c r="O203" s="211"/>
      <c r="P203" s="211"/>
      <c r="Q203" s="211"/>
      <c r="R203" s="211"/>
      <c r="S203" s="211"/>
      <c r="T203" s="21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06" t="s">
        <v>519</v>
      </c>
      <c r="AU203" s="206" t="s">
        <v>89</v>
      </c>
      <c r="AV203" s="13" t="s">
        <v>89</v>
      </c>
      <c r="AW203" s="13" t="s">
        <v>35</v>
      </c>
      <c r="AX203" s="13" t="s">
        <v>79</v>
      </c>
      <c r="AY203" s="206" t="s">
        <v>230</v>
      </c>
    </row>
    <row r="204" s="16" customFormat="1">
      <c r="A204" s="16"/>
      <c r="B204" s="228"/>
      <c r="C204" s="16"/>
      <c r="D204" s="191" t="s">
        <v>519</v>
      </c>
      <c r="E204" s="229" t="s">
        <v>1</v>
      </c>
      <c r="F204" s="230" t="s">
        <v>685</v>
      </c>
      <c r="G204" s="16"/>
      <c r="H204" s="231">
        <v>57.68</v>
      </c>
      <c r="I204" s="232"/>
      <c r="J204" s="16"/>
      <c r="K204" s="16"/>
      <c r="L204" s="228"/>
      <c r="M204" s="233"/>
      <c r="N204" s="234"/>
      <c r="O204" s="234"/>
      <c r="P204" s="234"/>
      <c r="Q204" s="234"/>
      <c r="R204" s="234"/>
      <c r="S204" s="234"/>
      <c r="T204" s="235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T204" s="229" t="s">
        <v>519</v>
      </c>
      <c r="AU204" s="229" t="s">
        <v>89</v>
      </c>
      <c r="AV204" s="16" t="s">
        <v>241</v>
      </c>
      <c r="AW204" s="16" t="s">
        <v>35</v>
      </c>
      <c r="AX204" s="16" t="s">
        <v>79</v>
      </c>
      <c r="AY204" s="229" t="s">
        <v>230</v>
      </c>
    </row>
    <row r="205" s="14" customFormat="1">
      <c r="A205" s="14"/>
      <c r="B205" s="213"/>
      <c r="C205" s="14"/>
      <c r="D205" s="191" t="s">
        <v>519</v>
      </c>
      <c r="E205" s="214" t="s">
        <v>1</v>
      </c>
      <c r="F205" s="215" t="s">
        <v>534</v>
      </c>
      <c r="G205" s="14"/>
      <c r="H205" s="216">
        <v>230.72</v>
      </c>
      <c r="I205" s="217"/>
      <c r="J205" s="14"/>
      <c r="K205" s="14"/>
      <c r="L205" s="213"/>
      <c r="M205" s="218"/>
      <c r="N205" s="219"/>
      <c r="O205" s="219"/>
      <c r="P205" s="219"/>
      <c r="Q205" s="219"/>
      <c r="R205" s="219"/>
      <c r="S205" s="219"/>
      <c r="T205" s="220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14" t="s">
        <v>519</v>
      </c>
      <c r="AU205" s="214" t="s">
        <v>89</v>
      </c>
      <c r="AV205" s="14" t="s">
        <v>235</v>
      </c>
      <c r="AW205" s="14" t="s">
        <v>35</v>
      </c>
      <c r="AX205" s="14" t="s">
        <v>87</v>
      </c>
      <c r="AY205" s="214" t="s">
        <v>230</v>
      </c>
    </row>
    <row r="206" s="2" customFormat="1" ht="21.75" customHeight="1">
      <c r="A206" s="38"/>
      <c r="B206" s="177"/>
      <c r="C206" s="178" t="s">
        <v>301</v>
      </c>
      <c r="D206" s="178" t="s">
        <v>231</v>
      </c>
      <c r="E206" s="179" t="s">
        <v>689</v>
      </c>
      <c r="F206" s="180" t="s">
        <v>690</v>
      </c>
      <c r="G206" s="181" t="s">
        <v>578</v>
      </c>
      <c r="H206" s="182">
        <v>91.846999999999994</v>
      </c>
      <c r="I206" s="183"/>
      <c r="J206" s="184">
        <f>ROUND(I206*H206,2)</f>
        <v>0</v>
      </c>
      <c r="K206" s="180" t="s">
        <v>515</v>
      </c>
      <c r="L206" s="39"/>
      <c r="M206" s="185" t="s">
        <v>1</v>
      </c>
      <c r="N206" s="186" t="s">
        <v>44</v>
      </c>
      <c r="O206" s="77"/>
      <c r="P206" s="187">
        <f>O206*H206</f>
        <v>0</v>
      </c>
      <c r="Q206" s="187">
        <v>0</v>
      </c>
      <c r="R206" s="187">
        <f>Q206*H206</f>
        <v>0</v>
      </c>
      <c r="S206" s="187">
        <v>0</v>
      </c>
      <c r="T206" s="188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89" t="s">
        <v>235</v>
      </c>
      <c r="AT206" s="189" t="s">
        <v>231</v>
      </c>
      <c r="AU206" s="189" t="s">
        <v>89</v>
      </c>
      <c r="AY206" s="19" t="s">
        <v>230</v>
      </c>
      <c r="BE206" s="190">
        <f>IF(N206="základní",J206,0)</f>
        <v>0</v>
      </c>
      <c r="BF206" s="190">
        <f>IF(N206="snížená",J206,0)</f>
        <v>0</v>
      </c>
      <c r="BG206" s="190">
        <f>IF(N206="zákl. přenesená",J206,0)</f>
        <v>0</v>
      </c>
      <c r="BH206" s="190">
        <f>IF(N206="sníž. přenesená",J206,0)</f>
        <v>0</v>
      </c>
      <c r="BI206" s="190">
        <f>IF(N206="nulová",J206,0)</f>
        <v>0</v>
      </c>
      <c r="BJ206" s="19" t="s">
        <v>87</v>
      </c>
      <c r="BK206" s="190">
        <f>ROUND(I206*H206,2)</f>
        <v>0</v>
      </c>
      <c r="BL206" s="19" t="s">
        <v>235</v>
      </c>
      <c r="BM206" s="189" t="s">
        <v>1802</v>
      </c>
    </row>
    <row r="207" s="2" customFormat="1">
      <c r="A207" s="38"/>
      <c r="B207" s="39"/>
      <c r="C207" s="38"/>
      <c r="D207" s="191" t="s">
        <v>237</v>
      </c>
      <c r="E207" s="38"/>
      <c r="F207" s="192" t="s">
        <v>692</v>
      </c>
      <c r="G207" s="38"/>
      <c r="H207" s="38"/>
      <c r="I207" s="193"/>
      <c r="J207" s="38"/>
      <c r="K207" s="38"/>
      <c r="L207" s="39"/>
      <c r="M207" s="194"/>
      <c r="N207" s="195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237</v>
      </c>
      <c r="AU207" s="19" t="s">
        <v>89</v>
      </c>
    </row>
    <row r="208" s="2" customFormat="1">
      <c r="A208" s="38"/>
      <c r="B208" s="39"/>
      <c r="C208" s="38"/>
      <c r="D208" s="199" t="s">
        <v>397</v>
      </c>
      <c r="E208" s="38"/>
      <c r="F208" s="200" t="s">
        <v>693</v>
      </c>
      <c r="G208" s="38"/>
      <c r="H208" s="38"/>
      <c r="I208" s="193"/>
      <c r="J208" s="38"/>
      <c r="K208" s="38"/>
      <c r="L208" s="39"/>
      <c r="M208" s="194"/>
      <c r="N208" s="195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397</v>
      </c>
      <c r="AU208" s="19" t="s">
        <v>89</v>
      </c>
    </row>
    <row r="209" s="13" customFormat="1">
      <c r="A209" s="13"/>
      <c r="B209" s="205"/>
      <c r="C209" s="13"/>
      <c r="D209" s="191" t="s">
        <v>519</v>
      </c>
      <c r="E209" s="206" t="s">
        <v>1</v>
      </c>
      <c r="F209" s="207" t="s">
        <v>1803</v>
      </c>
      <c r="G209" s="13"/>
      <c r="H209" s="208">
        <v>80.423000000000002</v>
      </c>
      <c r="I209" s="209"/>
      <c r="J209" s="13"/>
      <c r="K209" s="13"/>
      <c r="L209" s="205"/>
      <c r="M209" s="210"/>
      <c r="N209" s="211"/>
      <c r="O209" s="211"/>
      <c r="P209" s="211"/>
      <c r="Q209" s="211"/>
      <c r="R209" s="211"/>
      <c r="S209" s="211"/>
      <c r="T209" s="21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06" t="s">
        <v>519</v>
      </c>
      <c r="AU209" s="206" t="s">
        <v>89</v>
      </c>
      <c r="AV209" s="13" t="s">
        <v>89</v>
      </c>
      <c r="AW209" s="13" t="s">
        <v>35</v>
      </c>
      <c r="AX209" s="13" t="s">
        <v>79</v>
      </c>
      <c r="AY209" s="206" t="s">
        <v>230</v>
      </c>
    </row>
    <row r="210" s="13" customFormat="1">
      <c r="A210" s="13"/>
      <c r="B210" s="205"/>
      <c r="C210" s="13"/>
      <c r="D210" s="191" t="s">
        <v>519</v>
      </c>
      <c r="E210" s="206" t="s">
        <v>1</v>
      </c>
      <c r="F210" s="207" t="s">
        <v>1444</v>
      </c>
      <c r="G210" s="13"/>
      <c r="H210" s="208">
        <v>4.7249999999999996</v>
      </c>
      <c r="I210" s="209"/>
      <c r="J210" s="13"/>
      <c r="K210" s="13"/>
      <c r="L210" s="205"/>
      <c r="M210" s="210"/>
      <c r="N210" s="211"/>
      <c r="O210" s="211"/>
      <c r="P210" s="211"/>
      <c r="Q210" s="211"/>
      <c r="R210" s="211"/>
      <c r="S210" s="211"/>
      <c r="T210" s="21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6" t="s">
        <v>519</v>
      </c>
      <c r="AU210" s="206" t="s">
        <v>89</v>
      </c>
      <c r="AV210" s="13" t="s">
        <v>89</v>
      </c>
      <c r="AW210" s="13" t="s">
        <v>35</v>
      </c>
      <c r="AX210" s="13" t="s">
        <v>79</v>
      </c>
      <c r="AY210" s="206" t="s">
        <v>230</v>
      </c>
    </row>
    <row r="211" s="13" customFormat="1">
      <c r="A211" s="13"/>
      <c r="B211" s="205"/>
      <c r="C211" s="13"/>
      <c r="D211" s="191" t="s">
        <v>519</v>
      </c>
      <c r="E211" s="206" t="s">
        <v>1</v>
      </c>
      <c r="F211" s="207" t="s">
        <v>1804</v>
      </c>
      <c r="G211" s="13"/>
      <c r="H211" s="208">
        <v>6.6989999999999998</v>
      </c>
      <c r="I211" s="209"/>
      <c r="J211" s="13"/>
      <c r="K211" s="13"/>
      <c r="L211" s="205"/>
      <c r="M211" s="210"/>
      <c r="N211" s="211"/>
      <c r="O211" s="211"/>
      <c r="P211" s="211"/>
      <c r="Q211" s="211"/>
      <c r="R211" s="211"/>
      <c r="S211" s="211"/>
      <c r="T211" s="21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06" t="s">
        <v>519</v>
      </c>
      <c r="AU211" s="206" t="s">
        <v>89</v>
      </c>
      <c r="AV211" s="13" t="s">
        <v>89</v>
      </c>
      <c r="AW211" s="13" t="s">
        <v>35</v>
      </c>
      <c r="AX211" s="13" t="s">
        <v>79</v>
      </c>
      <c r="AY211" s="206" t="s">
        <v>230</v>
      </c>
    </row>
    <row r="212" s="14" customFormat="1">
      <c r="A212" s="14"/>
      <c r="B212" s="213"/>
      <c r="C212" s="14"/>
      <c r="D212" s="191" t="s">
        <v>519</v>
      </c>
      <c r="E212" s="214" t="s">
        <v>1</v>
      </c>
      <c r="F212" s="215" t="s">
        <v>534</v>
      </c>
      <c r="G212" s="14"/>
      <c r="H212" s="216">
        <v>91.846999999999994</v>
      </c>
      <c r="I212" s="217"/>
      <c r="J212" s="14"/>
      <c r="K212" s="14"/>
      <c r="L212" s="213"/>
      <c r="M212" s="218"/>
      <c r="N212" s="219"/>
      <c r="O212" s="219"/>
      <c r="P212" s="219"/>
      <c r="Q212" s="219"/>
      <c r="R212" s="219"/>
      <c r="S212" s="219"/>
      <c r="T212" s="220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14" t="s">
        <v>519</v>
      </c>
      <c r="AU212" s="214" t="s">
        <v>89</v>
      </c>
      <c r="AV212" s="14" t="s">
        <v>235</v>
      </c>
      <c r="AW212" s="14" t="s">
        <v>35</v>
      </c>
      <c r="AX212" s="14" t="s">
        <v>87</v>
      </c>
      <c r="AY212" s="214" t="s">
        <v>230</v>
      </c>
    </row>
    <row r="213" s="2" customFormat="1" ht="24.15" customHeight="1">
      <c r="A213" s="38"/>
      <c r="B213" s="177"/>
      <c r="C213" s="178" t="s">
        <v>305</v>
      </c>
      <c r="D213" s="178" t="s">
        <v>231</v>
      </c>
      <c r="E213" s="179" t="s">
        <v>698</v>
      </c>
      <c r="F213" s="180" t="s">
        <v>699</v>
      </c>
      <c r="G213" s="181" t="s">
        <v>578</v>
      </c>
      <c r="H213" s="182">
        <v>1377.7049999999999</v>
      </c>
      <c r="I213" s="183"/>
      <c r="J213" s="184">
        <f>ROUND(I213*H213,2)</f>
        <v>0</v>
      </c>
      <c r="K213" s="180" t="s">
        <v>515</v>
      </c>
      <c r="L213" s="39"/>
      <c r="M213" s="185" t="s">
        <v>1</v>
      </c>
      <c r="N213" s="186" t="s">
        <v>44</v>
      </c>
      <c r="O213" s="77"/>
      <c r="P213" s="187">
        <f>O213*H213</f>
        <v>0</v>
      </c>
      <c r="Q213" s="187">
        <v>0</v>
      </c>
      <c r="R213" s="187">
        <f>Q213*H213</f>
        <v>0</v>
      </c>
      <c r="S213" s="187">
        <v>0</v>
      </c>
      <c r="T213" s="188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89" t="s">
        <v>235</v>
      </c>
      <c r="AT213" s="189" t="s">
        <v>231</v>
      </c>
      <c r="AU213" s="189" t="s">
        <v>89</v>
      </c>
      <c r="AY213" s="19" t="s">
        <v>230</v>
      </c>
      <c r="BE213" s="190">
        <f>IF(N213="základní",J213,0)</f>
        <v>0</v>
      </c>
      <c r="BF213" s="190">
        <f>IF(N213="snížená",J213,0)</f>
        <v>0</v>
      </c>
      <c r="BG213" s="190">
        <f>IF(N213="zákl. přenesená",J213,0)</f>
        <v>0</v>
      </c>
      <c r="BH213" s="190">
        <f>IF(N213="sníž. přenesená",J213,0)</f>
        <v>0</v>
      </c>
      <c r="BI213" s="190">
        <f>IF(N213="nulová",J213,0)</f>
        <v>0</v>
      </c>
      <c r="BJ213" s="19" t="s">
        <v>87</v>
      </c>
      <c r="BK213" s="190">
        <f>ROUND(I213*H213,2)</f>
        <v>0</v>
      </c>
      <c r="BL213" s="19" t="s">
        <v>235</v>
      </c>
      <c r="BM213" s="189" t="s">
        <v>1805</v>
      </c>
    </row>
    <row r="214" s="2" customFormat="1">
      <c r="A214" s="38"/>
      <c r="B214" s="39"/>
      <c r="C214" s="38"/>
      <c r="D214" s="191" t="s">
        <v>237</v>
      </c>
      <c r="E214" s="38"/>
      <c r="F214" s="192" t="s">
        <v>701</v>
      </c>
      <c r="G214" s="38"/>
      <c r="H214" s="38"/>
      <c r="I214" s="193"/>
      <c r="J214" s="38"/>
      <c r="K214" s="38"/>
      <c r="L214" s="39"/>
      <c r="M214" s="194"/>
      <c r="N214" s="195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237</v>
      </c>
      <c r="AU214" s="19" t="s">
        <v>89</v>
      </c>
    </row>
    <row r="215" s="2" customFormat="1">
      <c r="A215" s="38"/>
      <c r="B215" s="39"/>
      <c r="C215" s="38"/>
      <c r="D215" s="199" t="s">
        <v>397</v>
      </c>
      <c r="E215" s="38"/>
      <c r="F215" s="200" t="s">
        <v>702</v>
      </c>
      <c r="G215" s="38"/>
      <c r="H215" s="38"/>
      <c r="I215" s="193"/>
      <c r="J215" s="38"/>
      <c r="K215" s="38"/>
      <c r="L215" s="39"/>
      <c r="M215" s="194"/>
      <c r="N215" s="195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397</v>
      </c>
      <c r="AU215" s="19" t="s">
        <v>89</v>
      </c>
    </row>
    <row r="216" s="13" customFormat="1">
      <c r="A216" s="13"/>
      <c r="B216" s="205"/>
      <c r="C216" s="13"/>
      <c r="D216" s="191" t="s">
        <v>519</v>
      </c>
      <c r="E216" s="206" t="s">
        <v>1</v>
      </c>
      <c r="F216" s="207" t="s">
        <v>1806</v>
      </c>
      <c r="G216" s="13"/>
      <c r="H216" s="208">
        <v>1377.7049999999999</v>
      </c>
      <c r="I216" s="209"/>
      <c r="J216" s="13"/>
      <c r="K216" s="13"/>
      <c r="L216" s="205"/>
      <c r="M216" s="210"/>
      <c r="N216" s="211"/>
      <c r="O216" s="211"/>
      <c r="P216" s="211"/>
      <c r="Q216" s="211"/>
      <c r="R216" s="211"/>
      <c r="S216" s="211"/>
      <c r="T216" s="21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06" t="s">
        <v>519</v>
      </c>
      <c r="AU216" s="206" t="s">
        <v>89</v>
      </c>
      <c r="AV216" s="13" t="s">
        <v>89</v>
      </c>
      <c r="AW216" s="13" t="s">
        <v>35</v>
      </c>
      <c r="AX216" s="13" t="s">
        <v>87</v>
      </c>
      <c r="AY216" s="206" t="s">
        <v>230</v>
      </c>
    </row>
    <row r="217" s="2" customFormat="1" ht="21.75" customHeight="1">
      <c r="A217" s="38"/>
      <c r="B217" s="177"/>
      <c r="C217" s="178" t="s">
        <v>310</v>
      </c>
      <c r="D217" s="178" t="s">
        <v>231</v>
      </c>
      <c r="E217" s="179" t="s">
        <v>704</v>
      </c>
      <c r="F217" s="180" t="s">
        <v>705</v>
      </c>
      <c r="G217" s="181" t="s">
        <v>578</v>
      </c>
      <c r="H217" s="182">
        <v>26.242000000000001</v>
      </c>
      <c r="I217" s="183"/>
      <c r="J217" s="184">
        <f>ROUND(I217*H217,2)</f>
        <v>0</v>
      </c>
      <c r="K217" s="180" t="s">
        <v>515</v>
      </c>
      <c r="L217" s="39"/>
      <c r="M217" s="185" t="s">
        <v>1</v>
      </c>
      <c r="N217" s="186" t="s">
        <v>44</v>
      </c>
      <c r="O217" s="77"/>
      <c r="P217" s="187">
        <f>O217*H217</f>
        <v>0</v>
      </c>
      <c r="Q217" s="187">
        <v>0</v>
      </c>
      <c r="R217" s="187">
        <f>Q217*H217</f>
        <v>0</v>
      </c>
      <c r="S217" s="187">
        <v>0</v>
      </c>
      <c r="T217" s="188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89" t="s">
        <v>235</v>
      </c>
      <c r="AT217" s="189" t="s">
        <v>231</v>
      </c>
      <c r="AU217" s="189" t="s">
        <v>89</v>
      </c>
      <c r="AY217" s="19" t="s">
        <v>230</v>
      </c>
      <c r="BE217" s="190">
        <f>IF(N217="základní",J217,0)</f>
        <v>0</v>
      </c>
      <c r="BF217" s="190">
        <f>IF(N217="snížená",J217,0)</f>
        <v>0</v>
      </c>
      <c r="BG217" s="190">
        <f>IF(N217="zákl. přenesená",J217,0)</f>
        <v>0</v>
      </c>
      <c r="BH217" s="190">
        <f>IF(N217="sníž. přenesená",J217,0)</f>
        <v>0</v>
      </c>
      <c r="BI217" s="190">
        <f>IF(N217="nulová",J217,0)</f>
        <v>0</v>
      </c>
      <c r="BJ217" s="19" t="s">
        <v>87</v>
      </c>
      <c r="BK217" s="190">
        <f>ROUND(I217*H217,2)</f>
        <v>0</v>
      </c>
      <c r="BL217" s="19" t="s">
        <v>235</v>
      </c>
      <c r="BM217" s="189" t="s">
        <v>1807</v>
      </c>
    </row>
    <row r="218" s="2" customFormat="1">
      <c r="A218" s="38"/>
      <c r="B218" s="39"/>
      <c r="C218" s="38"/>
      <c r="D218" s="191" t="s">
        <v>237</v>
      </c>
      <c r="E218" s="38"/>
      <c r="F218" s="192" t="s">
        <v>707</v>
      </c>
      <c r="G218" s="38"/>
      <c r="H218" s="38"/>
      <c r="I218" s="193"/>
      <c r="J218" s="38"/>
      <c r="K218" s="38"/>
      <c r="L218" s="39"/>
      <c r="M218" s="194"/>
      <c r="N218" s="195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237</v>
      </c>
      <c r="AU218" s="19" t="s">
        <v>89</v>
      </c>
    </row>
    <row r="219" s="2" customFormat="1">
      <c r="A219" s="38"/>
      <c r="B219" s="39"/>
      <c r="C219" s="38"/>
      <c r="D219" s="199" t="s">
        <v>397</v>
      </c>
      <c r="E219" s="38"/>
      <c r="F219" s="200" t="s">
        <v>708</v>
      </c>
      <c r="G219" s="38"/>
      <c r="H219" s="38"/>
      <c r="I219" s="193"/>
      <c r="J219" s="38"/>
      <c r="K219" s="38"/>
      <c r="L219" s="39"/>
      <c r="M219" s="194"/>
      <c r="N219" s="195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397</v>
      </c>
      <c r="AU219" s="19" t="s">
        <v>89</v>
      </c>
    </row>
    <row r="220" s="13" customFormat="1">
      <c r="A220" s="13"/>
      <c r="B220" s="205"/>
      <c r="C220" s="13"/>
      <c r="D220" s="191" t="s">
        <v>519</v>
      </c>
      <c r="E220" s="206" t="s">
        <v>1</v>
      </c>
      <c r="F220" s="207" t="s">
        <v>1808</v>
      </c>
      <c r="G220" s="13"/>
      <c r="H220" s="208">
        <v>22.978000000000002</v>
      </c>
      <c r="I220" s="209"/>
      <c r="J220" s="13"/>
      <c r="K220" s="13"/>
      <c r="L220" s="205"/>
      <c r="M220" s="210"/>
      <c r="N220" s="211"/>
      <c r="O220" s="211"/>
      <c r="P220" s="211"/>
      <c r="Q220" s="211"/>
      <c r="R220" s="211"/>
      <c r="S220" s="211"/>
      <c r="T220" s="21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06" t="s">
        <v>519</v>
      </c>
      <c r="AU220" s="206" t="s">
        <v>89</v>
      </c>
      <c r="AV220" s="13" t="s">
        <v>89</v>
      </c>
      <c r="AW220" s="13" t="s">
        <v>35</v>
      </c>
      <c r="AX220" s="13" t="s">
        <v>79</v>
      </c>
      <c r="AY220" s="206" t="s">
        <v>230</v>
      </c>
    </row>
    <row r="221" s="13" customFormat="1">
      <c r="A221" s="13"/>
      <c r="B221" s="205"/>
      <c r="C221" s="13"/>
      <c r="D221" s="191" t="s">
        <v>519</v>
      </c>
      <c r="E221" s="206" t="s">
        <v>1</v>
      </c>
      <c r="F221" s="207" t="s">
        <v>1452</v>
      </c>
      <c r="G221" s="13"/>
      <c r="H221" s="208">
        <v>1.3500000000000001</v>
      </c>
      <c r="I221" s="209"/>
      <c r="J221" s="13"/>
      <c r="K221" s="13"/>
      <c r="L221" s="205"/>
      <c r="M221" s="210"/>
      <c r="N221" s="211"/>
      <c r="O221" s="211"/>
      <c r="P221" s="211"/>
      <c r="Q221" s="211"/>
      <c r="R221" s="211"/>
      <c r="S221" s="211"/>
      <c r="T221" s="21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06" t="s">
        <v>519</v>
      </c>
      <c r="AU221" s="206" t="s">
        <v>89</v>
      </c>
      <c r="AV221" s="13" t="s">
        <v>89</v>
      </c>
      <c r="AW221" s="13" t="s">
        <v>35</v>
      </c>
      <c r="AX221" s="13" t="s">
        <v>79</v>
      </c>
      <c r="AY221" s="206" t="s">
        <v>230</v>
      </c>
    </row>
    <row r="222" s="13" customFormat="1">
      <c r="A222" s="13"/>
      <c r="B222" s="205"/>
      <c r="C222" s="13"/>
      <c r="D222" s="191" t="s">
        <v>519</v>
      </c>
      <c r="E222" s="206" t="s">
        <v>1</v>
      </c>
      <c r="F222" s="207" t="s">
        <v>1809</v>
      </c>
      <c r="G222" s="13"/>
      <c r="H222" s="208">
        <v>1.9139999999999999</v>
      </c>
      <c r="I222" s="209"/>
      <c r="J222" s="13"/>
      <c r="K222" s="13"/>
      <c r="L222" s="205"/>
      <c r="M222" s="210"/>
      <c r="N222" s="211"/>
      <c r="O222" s="211"/>
      <c r="P222" s="211"/>
      <c r="Q222" s="211"/>
      <c r="R222" s="211"/>
      <c r="S222" s="211"/>
      <c r="T222" s="21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06" t="s">
        <v>519</v>
      </c>
      <c r="AU222" s="206" t="s">
        <v>89</v>
      </c>
      <c r="AV222" s="13" t="s">
        <v>89</v>
      </c>
      <c r="AW222" s="13" t="s">
        <v>35</v>
      </c>
      <c r="AX222" s="13" t="s">
        <v>79</v>
      </c>
      <c r="AY222" s="206" t="s">
        <v>230</v>
      </c>
    </row>
    <row r="223" s="14" customFormat="1">
      <c r="A223" s="14"/>
      <c r="B223" s="213"/>
      <c r="C223" s="14"/>
      <c r="D223" s="191" t="s">
        <v>519</v>
      </c>
      <c r="E223" s="214" t="s">
        <v>1</v>
      </c>
      <c r="F223" s="215" t="s">
        <v>534</v>
      </c>
      <c r="G223" s="14"/>
      <c r="H223" s="216">
        <v>26.242000000000001</v>
      </c>
      <c r="I223" s="217"/>
      <c r="J223" s="14"/>
      <c r="K223" s="14"/>
      <c r="L223" s="213"/>
      <c r="M223" s="218"/>
      <c r="N223" s="219"/>
      <c r="O223" s="219"/>
      <c r="P223" s="219"/>
      <c r="Q223" s="219"/>
      <c r="R223" s="219"/>
      <c r="S223" s="219"/>
      <c r="T223" s="220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14" t="s">
        <v>519</v>
      </c>
      <c r="AU223" s="214" t="s">
        <v>89</v>
      </c>
      <c r="AV223" s="14" t="s">
        <v>235</v>
      </c>
      <c r="AW223" s="14" t="s">
        <v>35</v>
      </c>
      <c r="AX223" s="14" t="s">
        <v>87</v>
      </c>
      <c r="AY223" s="214" t="s">
        <v>230</v>
      </c>
    </row>
    <row r="224" s="2" customFormat="1" ht="24.15" customHeight="1">
      <c r="A224" s="38"/>
      <c r="B224" s="177"/>
      <c r="C224" s="178" t="s">
        <v>7</v>
      </c>
      <c r="D224" s="178" t="s">
        <v>231</v>
      </c>
      <c r="E224" s="179" t="s">
        <v>713</v>
      </c>
      <c r="F224" s="180" t="s">
        <v>714</v>
      </c>
      <c r="G224" s="181" t="s">
        <v>578</v>
      </c>
      <c r="H224" s="182">
        <v>393.63</v>
      </c>
      <c r="I224" s="183"/>
      <c r="J224" s="184">
        <f>ROUND(I224*H224,2)</f>
        <v>0</v>
      </c>
      <c r="K224" s="180" t="s">
        <v>515</v>
      </c>
      <c r="L224" s="39"/>
      <c r="M224" s="185" t="s">
        <v>1</v>
      </c>
      <c r="N224" s="186" t="s">
        <v>44</v>
      </c>
      <c r="O224" s="77"/>
      <c r="P224" s="187">
        <f>O224*H224</f>
        <v>0</v>
      </c>
      <c r="Q224" s="187">
        <v>0</v>
      </c>
      <c r="R224" s="187">
        <f>Q224*H224</f>
        <v>0</v>
      </c>
      <c r="S224" s="187">
        <v>0</v>
      </c>
      <c r="T224" s="188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89" t="s">
        <v>235</v>
      </c>
      <c r="AT224" s="189" t="s">
        <v>231</v>
      </c>
      <c r="AU224" s="189" t="s">
        <v>89</v>
      </c>
      <c r="AY224" s="19" t="s">
        <v>230</v>
      </c>
      <c r="BE224" s="190">
        <f>IF(N224="základní",J224,0)</f>
        <v>0</v>
      </c>
      <c r="BF224" s="190">
        <f>IF(N224="snížená",J224,0)</f>
        <v>0</v>
      </c>
      <c r="BG224" s="190">
        <f>IF(N224="zákl. přenesená",J224,0)</f>
        <v>0</v>
      </c>
      <c r="BH224" s="190">
        <f>IF(N224="sníž. přenesená",J224,0)</f>
        <v>0</v>
      </c>
      <c r="BI224" s="190">
        <f>IF(N224="nulová",J224,0)</f>
        <v>0</v>
      </c>
      <c r="BJ224" s="19" t="s">
        <v>87</v>
      </c>
      <c r="BK224" s="190">
        <f>ROUND(I224*H224,2)</f>
        <v>0</v>
      </c>
      <c r="BL224" s="19" t="s">
        <v>235</v>
      </c>
      <c r="BM224" s="189" t="s">
        <v>1810</v>
      </c>
    </row>
    <row r="225" s="2" customFormat="1">
      <c r="A225" s="38"/>
      <c r="B225" s="39"/>
      <c r="C225" s="38"/>
      <c r="D225" s="191" t="s">
        <v>237</v>
      </c>
      <c r="E225" s="38"/>
      <c r="F225" s="192" t="s">
        <v>716</v>
      </c>
      <c r="G225" s="38"/>
      <c r="H225" s="38"/>
      <c r="I225" s="193"/>
      <c r="J225" s="38"/>
      <c r="K225" s="38"/>
      <c r="L225" s="39"/>
      <c r="M225" s="194"/>
      <c r="N225" s="195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237</v>
      </c>
      <c r="AU225" s="19" t="s">
        <v>89</v>
      </c>
    </row>
    <row r="226" s="2" customFormat="1">
      <c r="A226" s="38"/>
      <c r="B226" s="39"/>
      <c r="C226" s="38"/>
      <c r="D226" s="199" t="s">
        <v>397</v>
      </c>
      <c r="E226" s="38"/>
      <c r="F226" s="200" t="s">
        <v>717</v>
      </c>
      <c r="G226" s="38"/>
      <c r="H226" s="38"/>
      <c r="I226" s="193"/>
      <c r="J226" s="38"/>
      <c r="K226" s="38"/>
      <c r="L226" s="39"/>
      <c r="M226" s="194"/>
      <c r="N226" s="195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397</v>
      </c>
      <c r="AU226" s="19" t="s">
        <v>89</v>
      </c>
    </row>
    <row r="227" s="13" customFormat="1">
      <c r="A227" s="13"/>
      <c r="B227" s="205"/>
      <c r="C227" s="13"/>
      <c r="D227" s="191" t="s">
        <v>519</v>
      </c>
      <c r="E227" s="206" t="s">
        <v>1</v>
      </c>
      <c r="F227" s="207" t="s">
        <v>1811</v>
      </c>
      <c r="G227" s="13"/>
      <c r="H227" s="208">
        <v>393.63</v>
      </c>
      <c r="I227" s="209"/>
      <c r="J227" s="13"/>
      <c r="K227" s="13"/>
      <c r="L227" s="205"/>
      <c r="M227" s="210"/>
      <c r="N227" s="211"/>
      <c r="O227" s="211"/>
      <c r="P227" s="211"/>
      <c r="Q227" s="211"/>
      <c r="R227" s="211"/>
      <c r="S227" s="211"/>
      <c r="T227" s="21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06" t="s">
        <v>519</v>
      </c>
      <c r="AU227" s="206" t="s">
        <v>89</v>
      </c>
      <c r="AV227" s="13" t="s">
        <v>89</v>
      </c>
      <c r="AW227" s="13" t="s">
        <v>35</v>
      </c>
      <c r="AX227" s="13" t="s">
        <v>87</v>
      </c>
      <c r="AY227" s="206" t="s">
        <v>230</v>
      </c>
    </row>
    <row r="228" s="2" customFormat="1" ht="21.75" customHeight="1">
      <c r="A228" s="38"/>
      <c r="B228" s="177"/>
      <c r="C228" s="178" t="s">
        <v>317</v>
      </c>
      <c r="D228" s="178" t="s">
        <v>231</v>
      </c>
      <c r="E228" s="179" t="s">
        <v>719</v>
      </c>
      <c r="F228" s="180" t="s">
        <v>720</v>
      </c>
      <c r="G228" s="181" t="s">
        <v>578</v>
      </c>
      <c r="H228" s="182">
        <v>13.121</v>
      </c>
      <c r="I228" s="183"/>
      <c r="J228" s="184">
        <f>ROUND(I228*H228,2)</f>
        <v>0</v>
      </c>
      <c r="K228" s="180" t="s">
        <v>515</v>
      </c>
      <c r="L228" s="39"/>
      <c r="M228" s="185" t="s">
        <v>1</v>
      </c>
      <c r="N228" s="186" t="s">
        <v>44</v>
      </c>
      <c r="O228" s="77"/>
      <c r="P228" s="187">
        <f>O228*H228</f>
        <v>0</v>
      </c>
      <c r="Q228" s="187">
        <v>0</v>
      </c>
      <c r="R228" s="187">
        <f>Q228*H228</f>
        <v>0</v>
      </c>
      <c r="S228" s="187">
        <v>0</v>
      </c>
      <c r="T228" s="188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89" t="s">
        <v>235</v>
      </c>
      <c r="AT228" s="189" t="s">
        <v>231</v>
      </c>
      <c r="AU228" s="189" t="s">
        <v>89</v>
      </c>
      <c r="AY228" s="19" t="s">
        <v>230</v>
      </c>
      <c r="BE228" s="190">
        <f>IF(N228="základní",J228,0)</f>
        <v>0</v>
      </c>
      <c r="BF228" s="190">
        <f>IF(N228="snížená",J228,0)</f>
        <v>0</v>
      </c>
      <c r="BG228" s="190">
        <f>IF(N228="zákl. přenesená",J228,0)</f>
        <v>0</v>
      </c>
      <c r="BH228" s="190">
        <f>IF(N228="sníž. přenesená",J228,0)</f>
        <v>0</v>
      </c>
      <c r="BI228" s="190">
        <f>IF(N228="nulová",J228,0)</f>
        <v>0</v>
      </c>
      <c r="BJ228" s="19" t="s">
        <v>87</v>
      </c>
      <c r="BK228" s="190">
        <f>ROUND(I228*H228,2)</f>
        <v>0</v>
      </c>
      <c r="BL228" s="19" t="s">
        <v>235</v>
      </c>
      <c r="BM228" s="189" t="s">
        <v>1812</v>
      </c>
    </row>
    <row r="229" s="2" customFormat="1">
      <c r="A229" s="38"/>
      <c r="B229" s="39"/>
      <c r="C229" s="38"/>
      <c r="D229" s="191" t="s">
        <v>237</v>
      </c>
      <c r="E229" s="38"/>
      <c r="F229" s="192" t="s">
        <v>722</v>
      </c>
      <c r="G229" s="38"/>
      <c r="H229" s="38"/>
      <c r="I229" s="193"/>
      <c r="J229" s="38"/>
      <c r="K229" s="38"/>
      <c r="L229" s="39"/>
      <c r="M229" s="194"/>
      <c r="N229" s="195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237</v>
      </c>
      <c r="AU229" s="19" t="s">
        <v>89</v>
      </c>
    </row>
    <row r="230" s="2" customFormat="1">
      <c r="A230" s="38"/>
      <c r="B230" s="39"/>
      <c r="C230" s="38"/>
      <c r="D230" s="199" t="s">
        <v>397</v>
      </c>
      <c r="E230" s="38"/>
      <c r="F230" s="200" t="s">
        <v>723</v>
      </c>
      <c r="G230" s="38"/>
      <c r="H230" s="38"/>
      <c r="I230" s="193"/>
      <c r="J230" s="38"/>
      <c r="K230" s="38"/>
      <c r="L230" s="39"/>
      <c r="M230" s="194"/>
      <c r="N230" s="195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397</v>
      </c>
      <c r="AU230" s="19" t="s">
        <v>89</v>
      </c>
    </row>
    <row r="231" s="13" customFormat="1">
      <c r="A231" s="13"/>
      <c r="B231" s="205"/>
      <c r="C231" s="13"/>
      <c r="D231" s="191" t="s">
        <v>519</v>
      </c>
      <c r="E231" s="206" t="s">
        <v>1</v>
      </c>
      <c r="F231" s="207" t="s">
        <v>1813</v>
      </c>
      <c r="G231" s="13"/>
      <c r="H231" s="208">
        <v>11.489000000000001</v>
      </c>
      <c r="I231" s="209"/>
      <c r="J231" s="13"/>
      <c r="K231" s="13"/>
      <c r="L231" s="205"/>
      <c r="M231" s="210"/>
      <c r="N231" s="211"/>
      <c r="O231" s="211"/>
      <c r="P231" s="211"/>
      <c r="Q231" s="211"/>
      <c r="R231" s="211"/>
      <c r="S231" s="211"/>
      <c r="T231" s="21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06" t="s">
        <v>519</v>
      </c>
      <c r="AU231" s="206" t="s">
        <v>89</v>
      </c>
      <c r="AV231" s="13" t="s">
        <v>89</v>
      </c>
      <c r="AW231" s="13" t="s">
        <v>35</v>
      </c>
      <c r="AX231" s="13" t="s">
        <v>79</v>
      </c>
      <c r="AY231" s="206" t="s">
        <v>230</v>
      </c>
    </row>
    <row r="232" s="13" customFormat="1">
      <c r="A232" s="13"/>
      <c r="B232" s="205"/>
      <c r="C232" s="13"/>
      <c r="D232" s="191" t="s">
        <v>519</v>
      </c>
      <c r="E232" s="206" t="s">
        <v>1</v>
      </c>
      <c r="F232" s="207" t="s">
        <v>1461</v>
      </c>
      <c r="G232" s="13"/>
      <c r="H232" s="208">
        <v>0.67500000000000004</v>
      </c>
      <c r="I232" s="209"/>
      <c r="J232" s="13"/>
      <c r="K232" s="13"/>
      <c r="L232" s="205"/>
      <c r="M232" s="210"/>
      <c r="N232" s="211"/>
      <c r="O232" s="211"/>
      <c r="P232" s="211"/>
      <c r="Q232" s="211"/>
      <c r="R232" s="211"/>
      <c r="S232" s="211"/>
      <c r="T232" s="21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06" t="s">
        <v>519</v>
      </c>
      <c r="AU232" s="206" t="s">
        <v>89</v>
      </c>
      <c r="AV232" s="13" t="s">
        <v>89</v>
      </c>
      <c r="AW232" s="13" t="s">
        <v>35</v>
      </c>
      <c r="AX232" s="13" t="s">
        <v>79</v>
      </c>
      <c r="AY232" s="206" t="s">
        <v>230</v>
      </c>
    </row>
    <row r="233" s="13" customFormat="1">
      <c r="A233" s="13"/>
      <c r="B233" s="205"/>
      <c r="C233" s="13"/>
      <c r="D233" s="191" t="s">
        <v>519</v>
      </c>
      <c r="E233" s="206" t="s">
        <v>1</v>
      </c>
      <c r="F233" s="207" t="s">
        <v>1814</v>
      </c>
      <c r="G233" s="13"/>
      <c r="H233" s="208">
        <v>0.95699999999999996</v>
      </c>
      <c r="I233" s="209"/>
      <c r="J233" s="13"/>
      <c r="K233" s="13"/>
      <c r="L233" s="205"/>
      <c r="M233" s="210"/>
      <c r="N233" s="211"/>
      <c r="O233" s="211"/>
      <c r="P233" s="211"/>
      <c r="Q233" s="211"/>
      <c r="R233" s="211"/>
      <c r="S233" s="211"/>
      <c r="T233" s="21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06" t="s">
        <v>519</v>
      </c>
      <c r="AU233" s="206" t="s">
        <v>89</v>
      </c>
      <c r="AV233" s="13" t="s">
        <v>89</v>
      </c>
      <c r="AW233" s="13" t="s">
        <v>35</v>
      </c>
      <c r="AX233" s="13" t="s">
        <v>79</v>
      </c>
      <c r="AY233" s="206" t="s">
        <v>230</v>
      </c>
    </row>
    <row r="234" s="14" customFormat="1">
      <c r="A234" s="14"/>
      <c r="B234" s="213"/>
      <c r="C234" s="14"/>
      <c r="D234" s="191" t="s">
        <v>519</v>
      </c>
      <c r="E234" s="214" t="s">
        <v>1</v>
      </c>
      <c r="F234" s="215" t="s">
        <v>534</v>
      </c>
      <c r="G234" s="14"/>
      <c r="H234" s="216">
        <v>13.121</v>
      </c>
      <c r="I234" s="217"/>
      <c r="J234" s="14"/>
      <c r="K234" s="14"/>
      <c r="L234" s="213"/>
      <c r="M234" s="218"/>
      <c r="N234" s="219"/>
      <c r="O234" s="219"/>
      <c r="P234" s="219"/>
      <c r="Q234" s="219"/>
      <c r="R234" s="219"/>
      <c r="S234" s="219"/>
      <c r="T234" s="220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14" t="s">
        <v>519</v>
      </c>
      <c r="AU234" s="214" t="s">
        <v>89</v>
      </c>
      <c r="AV234" s="14" t="s">
        <v>235</v>
      </c>
      <c r="AW234" s="14" t="s">
        <v>35</v>
      </c>
      <c r="AX234" s="14" t="s">
        <v>87</v>
      </c>
      <c r="AY234" s="214" t="s">
        <v>230</v>
      </c>
    </row>
    <row r="235" s="2" customFormat="1" ht="24.15" customHeight="1">
      <c r="A235" s="38"/>
      <c r="B235" s="177"/>
      <c r="C235" s="178" t="s">
        <v>321</v>
      </c>
      <c r="D235" s="178" t="s">
        <v>231</v>
      </c>
      <c r="E235" s="179" t="s">
        <v>728</v>
      </c>
      <c r="F235" s="180" t="s">
        <v>729</v>
      </c>
      <c r="G235" s="181" t="s">
        <v>578</v>
      </c>
      <c r="H235" s="182">
        <v>196.815</v>
      </c>
      <c r="I235" s="183"/>
      <c r="J235" s="184">
        <f>ROUND(I235*H235,2)</f>
        <v>0</v>
      </c>
      <c r="K235" s="180" t="s">
        <v>515</v>
      </c>
      <c r="L235" s="39"/>
      <c r="M235" s="185" t="s">
        <v>1</v>
      </c>
      <c r="N235" s="186" t="s">
        <v>44</v>
      </c>
      <c r="O235" s="77"/>
      <c r="P235" s="187">
        <f>O235*H235</f>
        <v>0</v>
      </c>
      <c r="Q235" s="187">
        <v>0</v>
      </c>
      <c r="R235" s="187">
        <f>Q235*H235</f>
        <v>0</v>
      </c>
      <c r="S235" s="187">
        <v>0</v>
      </c>
      <c r="T235" s="188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89" t="s">
        <v>235</v>
      </c>
      <c r="AT235" s="189" t="s">
        <v>231</v>
      </c>
      <c r="AU235" s="189" t="s">
        <v>89</v>
      </c>
      <c r="AY235" s="19" t="s">
        <v>230</v>
      </c>
      <c r="BE235" s="190">
        <f>IF(N235="základní",J235,0)</f>
        <v>0</v>
      </c>
      <c r="BF235" s="190">
        <f>IF(N235="snížená",J235,0)</f>
        <v>0</v>
      </c>
      <c r="BG235" s="190">
        <f>IF(N235="zákl. přenesená",J235,0)</f>
        <v>0</v>
      </c>
      <c r="BH235" s="190">
        <f>IF(N235="sníž. přenesená",J235,0)</f>
        <v>0</v>
      </c>
      <c r="BI235" s="190">
        <f>IF(N235="nulová",J235,0)</f>
        <v>0</v>
      </c>
      <c r="BJ235" s="19" t="s">
        <v>87</v>
      </c>
      <c r="BK235" s="190">
        <f>ROUND(I235*H235,2)</f>
        <v>0</v>
      </c>
      <c r="BL235" s="19" t="s">
        <v>235</v>
      </c>
      <c r="BM235" s="189" t="s">
        <v>1815</v>
      </c>
    </row>
    <row r="236" s="2" customFormat="1">
      <c r="A236" s="38"/>
      <c r="B236" s="39"/>
      <c r="C236" s="38"/>
      <c r="D236" s="191" t="s">
        <v>237</v>
      </c>
      <c r="E236" s="38"/>
      <c r="F236" s="192" t="s">
        <v>731</v>
      </c>
      <c r="G236" s="38"/>
      <c r="H236" s="38"/>
      <c r="I236" s="193"/>
      <c r="J236" s="38"/>
      <c r="K236" s="38"/>
      <c r="L236" s="39"/>
      <c r="M236" s="194"/>
      <c r="N236" s="195"/>
      <c r="O236" s="77"/>
      <c r="P236" s="77"/>
      <c r="Q236" s="77"/>
      <c r="R236" s="77"/>
      <c r="S236" s="77"/>
      <c r="T236" s="7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T236" s="19" t="s">
        <v>237</v>
      </c>
      <c r="AU236" s="19" t="s">
        <v>89</v>
      </c>
    </row>
    <row r="237" s="2" customFormat="1">
      <c r="A237" s="38"/>
      <c r="B237" s="39"/>
      <c r="C237" s="38"/>
      <c r="D237" s="199" t="s">
        <v>397</v>
      </c>
      <c r="E237" s="38"/>
      <c r="F237" s="200" t="s">
        <v>732</v>
      </c>
      <c r="G237" s="38"/>
      <c r="H237" s="38"/>
      <c r="I237" s="193"/>
      <c r="J237" s="38"/>
      <c r="K237" s="38"/>
      <c r="L237" s="39"/>
      <c r="M237" s="194"/>
      <c r="N237" s="195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397</v>
      </c>
      <c r="AU237" s="19" t="s">
        <v>89</v>
      </c>
    </row>
    <row r="238" s="13" customFormat="1">
      <c r="A238" s="13"/>
      <c r="B238" s="205"/>
      <c r="C238" s="13"/>
      <c r="D238" s="191" t="s">
        <v>519</v>
      </c>
      <c r="E238" s="206" t="s">
        <v>1</v>
      </c>
      <c r="F238" s="207" t="s">
        <v>1816</v>
      </c>
      <c r="G238" s="13"/>
      <c r="H238" s="208">
        <v>196.815</v>
      </c>
      <c r="I238" s="209"/>
      <c r="J238" s="13"/>
      <c r="K238" s="13"/>
      <c r="L238" s="205"/>
      <c r="M238" s="210"/>
      <c r="N238" s="211"/>
      <c r="O238" s="211"/>
      <c r="P238" s="211"/>
      <c r="Q238" s="211"/>
      <c r="R238" s="211"/>
      <c r="S238" s="211"/>
      <c r="T238" s="21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06" t="s">
        <v>519</v>
      </c>
      <c r="AU238" s="206" t="s">
        <v>89</v>
      </c>
      <c r="AV238" s="13" t="s">
        <v>89</v>
      </c>
      <c r="AW238" s="13" t="s">
        <v>35</v>
      </c>
      <c r="AX238" s="13" t="s">
        <v>87</v>
      </c>
      <c r="AY238" s="206" t="s">
        <v>230</v>
      </c>
    </row>
    <row r="239" s="2" customFormat="1" ht="21.75" customHeight="1">
      <c r="A239" s="38"/>
      <c r="B239" s="177"/>
      <c r="C239" s="178" t="s">
        <v>325</v>
      </c>
      <c r="D239" s="178" t="s">
        <v>231</v>
      </c>
      <c r="E239" s="179" t="s">
        <v>734</v>
      </c>
      <c r="F239" s="180" t="s">
        <v>735</v>
      </c>
      <c r="G239" s="181" t="s">
        <v>578</v>
      </c>
      <c r="H239" s="182">
        <v>62.039999999999999</v>
      </c>
      <c r="I239" s="183"/>
      <c r="J239" s="184">
        <f>ROUND(I239*H239,2)</f>
        <v>0</v>
      </c>
      <c r="K239" s="180" t="s">
        <v>515</v>
      </c>
      <c r="L239" s="39"/>
      <c r="M239" s="185" t="s">
        <v>1</v>
      </c>
      <c r="N239" s="186" t="s">
        <v>44</v>
      </c>
      <c r="O239" s="77"/>
      <c r="P239" s="187">
        <f>O239*H239</f>
        <v>0</v>
      </c>
      <c r="Q239" s="187">
        <v>0</v>
      </c>
      <c r="R239" s="187">
        <f>Q239*H239</f>
        <v>0</v>
      </c>
      <c r="S239" s="187">
        <v>0</v>
      </c>
      <c r="T239" s="188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89" t="s">
        <v>235</v>
      </c>
      <c r="AT239" s="189" t="s">
        <v>231</v>
      </c>
      <c r="AU239" s="189" t="s">
        <v>89</v>
      </c>
      <c r="AY239" s="19" t="s">
        <v>230</v>
      </c>
      <c r="BE239" s="190">
        <f>IF(N239="základní",J239,0)</f>
        <v>0</v>
      </c>
      <c r="BF239" s="190">
        <f>IF(N239="snížená",J239,0)</f>
        <v>0</v>
      </c>
      <c r="BG239" s="190">
        <f>IF(N239="zákl. přenesená",J239,0)</f>
        <v>0</v>
      </c>
      <c r="BH239" s="190">
        <f>IF(N239="sníž. přenesená",J239,0)</f>
        <v>0</v>
      </c>
      <c r="BI239" s="190">
        <f>IF(N239="nulová",J239,0)</f>
        <v>0</v>
      </c>
      <c r="BJ239" s="19" t="s">
        <v>87</v>
      </c>
      <c r="BK239" s="190">
        <f>ROUND(I239*H239,2)</f>
        <v>0</v>
      </c>
      <c r="BL239" s="19" t="s">
        <v>235</v>
      </c>
      <c r="BM239" s="189" t="s">
        <v>1817</v>
      </c>
    </row>
    <row r="240" s="2" customFormat="1">
      <c r="A240" s="38"/>
      <c r="B240" s="39"/>
      <c r="C240" s="38"/>
      <c r="D240" s="191" t="s">
        <v>237</v>
      </c>
      <c r="E240" s="38"/>
      <c r="F240" s="192" t="s">
        <v>737</v>
      </c>
      <c r="G240" s="38"/>
      <c r="H240" s="38"/>
      <c r="I240" s="193"/>
      <c r="J240" s="38"/>
      <c r="K240" s="38"/>
      <c r="L240" s="39"/>
      <c r="M240" s="194"/>
      <c r="N240" s="195"/>
      <c r="O240" s="77"/>
      <c r="P240" s="77"/>
      <c r="Q240" s="77"/>
      <c r="R240" s="77"/>
      <c r="S240" s="77"/>
      <c r="T240" s="7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19" t="s">
        <v>237</v>
      </c>
      <c r="AU240" s="19" t="s">
        <v>89</v>
      </c>
    </row>
    <row r="241" s="2" customFormat="1">
      <c r="A241" s="38"/>
      <c r="B241" s="39"/>
      <c r="C241" s="38"/>
      <c r="D241" s="199" t="s">
        <v>397</v>
      </c>
      <c r="E241" s="38"/>
      <c r="F241" s="200" t="s">
        <v>738</v>
      </c>
      <c r="G241" s="38"/>
      <c r="H241" s="38"/>
      <c r="I241" s="193"/>
      <c r="J241" s="38"/>
      <c r="K241" s="38"/>
      <c r="L241" s="39"/>
      <c r="M241" s="194"/>
      <c r="N241" s="195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397</v>
      </c>
      <c r="AU241" s="19" t="s">
        <v>89</v>
      </c>
    </row>
    <row r="242" s="2" customFormat="1">
      <c r="A242" s="38"/>
      <c r="B242" s="39"/>
      <c r="C242" s="38"/>
      <c r="D242" s="191" t="s">
        <v>279</v>
      </c>
      <c r="E242" s="38"/>
      <c r="F242" s="196" t="s">
        <v>739</v>
      </c>
      <c r="G242" s="38"/>
      <c r="H242" s="38"/>
      <c r="I242" s="193"/>
      <c r="J242" s="38"/>
      <c r="K242" s="38"/>
      <c r="L242" s="39"/>
      <c r="M242" s="194"/>
      <c r="N242" s="195"/>
      <c r="O242" s="77"/>
      <c r="P242" s="77"/>
      <c r="Q242" s="77"/>
      <c r="R242" s="77"/>
      <c r="S242" s="77"/>
      <c r="T242" s="7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19" t="s">
        <v>279</v>
      </c>
      <c r="AU242" s="19" t="s">
        <v>89</v>
      </c>
    </row>
    <row r="243" s="13" customFormat="1">
      <c r="A243" s="13"/>
      <c r="B243" s="205"/>
      <c r="C243" s="13"/>
      <c r="D243" s="191" t="s">
        <v>519</v>
      </c>
      <c r="E243" s="206" t="s">
        <v>1</v>
      </c>
      <c r="F243" s="207" t="s">
        <v>1468</v>
      </c>
      <c r="G243" s="13"/>
      <c r="H243" s="208">
        <v>62.039999999999999</v>
      </c>
      <c r="I243" s="209"/>
      <c r="J243" s="13"/>
      <c r="K243" s="13"/>
      <c r="L243" s="205"/>
      <c r="M243" s="210"/>
      <c r="N243" s="211"/>
      <c r="O243" s="211"/>
      <c r="P243" s="211"/>
      <c r="Q243" s="211"/>
      <c r="R243" s="211"/>
      <c r="S243" s="211"/>
      <c r="T243" s="21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06" t="s">
        <v>519</v>
      </c>
      <c r="AU243" s="206" t="s">
        <v>89</v>
      </c>
      <c r="AV243" s="13" t="s">
        <v>89</v>
      </c>
      <c r="AW243" s="13" t="s">
        <v>35</v>
      </c>
      <c r="AX243" s="13" t="s">
        <v>87</v>
      </c>
      <c r="AY243" s="206" t="s">
        <v>230</v>
      </c>
    </row>
    <row r="244" s="2" customFormat="1" ht="16.5" customHeight="1">
      <c r="A244" s="38"/>
      <c r="B244" s="177"/>
      <c r="C244" s="236" t="s">
        <v>329</v>
      </c>
      <c r="D244" s="236" t="s">
        <v>745</v>
      </c>
      <c r="E244" s="237" t="s">
        <v>746</v>
      </c>
      <c r="F244" s="238" t="s">
        <v>747</v>
      </c>
      <c r="G244" s="239" t="s">
        <v>748</v>
      </c>
      <c r="H244" s="240">
        <v>124.08</v>
      </c>
      <c r="I244" s="241"/>
      <c r="J244" s="242">
        <f>ROUND(I244*H244,2)</f>
        <v>0</v>
      </c>
      <c r="K244" s="238" t="s">
        <v>515</v>
      </c>
      <c r="L244" s="243"/>
      <c r="M244" s="244" t="s">
        <v>1</v>
      </c>
      <c r="N244" s="245" t="s">
        <v>44</v>
      </c>
      <c r="O244" s="77"/>
      <c r="P244" s="187">
        <f>O244*H244</f>
        <v>0</v>
      </c>
      <c r="Q244" s="187">
        <v>0</v>
      </c>
      <c r="R244" s="187">
        <f>Q244*H244</f>
        <v>0</v>
      </c>
      <c r="S244" s="187">
        <v>0</v>
      </c>
      <c r="T244" s="188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89" t="s">
        <v>260</v>
      </c>
      <c r="AT244" s="189" t="s">
        <v>745</v>
      </c>
      <c r="AU244" s="189" t="s">
        <v>89</v>
      </c>
      <c r="AY244" s="19" t="s">
        <v>230</v>
      </c>
      <c r="BE244" s="190">
        <f>IF(N244="základní",J244,0)</f>
        <v>0</v>
      </c>
      <c r="BF244" s="190">
        <f>IF(N244="snížená",J244,0)</f>
        <v>0</v>
      </c>
      <c r="BG244" s="190">
        <f>IF(N244="zákl. přenesená",J244,0)</f>
        <v>0</v>
      </c>
      <c r="BH244" s="190">
        <f>IF(N244="sníž. přenesená",J244,0)</f>
        <v>0</v>
      </c>
      <c r="BI244" s="190">
        <f>IF(N244="nulová",J244,0)</f>
        <v>0</v>
      </c>
      <c r="BJ244" s="19" t="s">
        <v>87</v>
      </c>
      <c r="BK244" s="190">
        <f>ROUND(I244*H244,2)</f>
        <v>0</v>
      </c>
      <c r="BL244" s="19" t="s">
        <v>235</v>
      </c>
      <c r="BM244" s="189" t="s">
        <v>1818</v>
      </c>
    </row>
    <row r="245" s="2" customFormat="1">
      <c r="A245" s="38"/>
      <c r="B245" s="39"/>
      <c r="C245" s="38"/>
      <c r="D245" s="191" t="s">
        <v>237</v>
      </c>
      <c r="E245" s="38"/>
      <c r="F245" s="192" t="s">
        <v>747</v>
      </c>
      <c r="G245" s="38"/>
      <c r="H245" s="38"/>
      <c r="I245" s="193"/>
      <c r="J245" s="38"/>
      <c r="K245" s="38"/>
      <c r="L245" s="39"/>
      <c r="M245" s="194"/>
      <c r="N245" s="195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237</v>
      </c>
      <c r="AU245" s="19" t="s">
        <v>89</v>
      </c>
    </row>
    <row r="246" s="2" customFormat="1">
      <c r="A246" s="38"/>
      <c r="B246" s="39"/>
      <c r="C246" s="38"/>
      <c r="D246" s="191" t="s">
        <v>279</v>
      </c>
      <c r="E246" s="38"/>
      <c r="F246" s="196" t="s">
        <v>750</v>
      </c>
      <c r="G246" s="38"/>
      <c r="H246" s="38"/>
      <c r="I246" s="193"/>
      <c r="J246" s="38"/>
      <c r="K246" s="38"/>
      <c r="L246" s="39"/>
      <c r="M246" s="194"/>
      <c r="N246" s="195"/>
      <c r="O246" s="77"/>
      <c r="P246" s="77"/>
      <c r="Q246" s="77"/>
      <c r="R246" s="77"/>
      <c r="S246" s="77"/>
      <c r="T246" s="7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T246" s="19" t="s">
        <v>279</v>
      </c>
      <c r="AU246" s="19" t="s">
        <v>89</v>
      </c>
    </row>
    <row r="247" s="13" customFormat="1">
      <c r="A247" s="13"/>
      <c r="B247" s="205"/>
      <c r="C247" s="13"/>
      <c r="D247" s="191" t="s">
        <v>519</v>
      </c>
      <c r="E247" s="206" t="s">
        <v>1</v>
      </c>
      <c r="F247" s="207" t="s">
        <v>1470</v>
      </c>
      <c r="G247" s="13"/>
      <c r="H247" s="208">
        <v>62.039999999999999</v>
      </c>
      <c r="I247" s="209"/>
      <c r="J247" s="13"/>
      <c r="K247" s="13"/>
      <c r="L247" s="205"/>
      <c r="M247" s="210"/>
      <c r="N247" s="211"/>
      <c r="O247" s="211"/>
      <c r="P247" s="211"/>
      <c r="Q247" s="211"/>
      <c r="R247" s="211"/>
      <c r="S247" s="211"/>
      <c r="T247" s="21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06" t="s">
        <v>519</v>
      </c>
      <c r="AU247" s="206" t="s">
        <v>89</v>
      </c>
      <c r="AV247" s="13" t="s">
        <v>89</v>
      </c>
      <c r="AW247" s="13" t="s">
        <v>35</v>
      </c>
      <c r="AX247" s="13" t="s">
        <v>87</v>
      </c>
      <c r="AY247" s="206" t="s">
        <v>230</v>
      </c>
    </row>
    <row r="248" s="13" customFormat="1">
      <c r="A248" s="13"/>
      <c r="B248" s="205"/>
      <c r="C248" s="13"/>
      <c r="D248" s="191" t="s">
        <v>519</v>
      </c>
      <c r="E248" s="13"/>
      <c r="F248" s="207" t="s">
        <v>1471</v>
      </c>
      <c r="G248" s="13"/>
      <c r="H248" s="208">
        <v>124.08</v>
      </c>
      <c r="I248" s="209"/>
      <c r="J248" s="13"/>
      <c r="K248" s="13"/>
      <c r="L248" s="205"/>
      <c r="M248" s="210"/>
      <c r="N248" s="211"/>
      <c r="O248" s="211"/>
      <c r="P248" s="211"/>
      <c r="Q248" s="211"/>
      <c r="R248" s="211"/>
      <c r="S248" s="211"/>
      <c r="T248" s="21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06" t="s">
        <v>519</v>
      </c>
      <c r="AU248" s="206" t="s">
        <v>89</v>
      </c>
      <c r="AV248" s="13" t="s">
        <v>89</v>
      </c>
      <c r="AW248" s="13" t="s">
        <v>3</v>
      </c>
      <c r="AX248" s="13" t="s">
        <v>87</v>
      </c>
      <c r="AY248" s="206" t="s">
        <v>230</v>
      </c>
    </row>
    <row r="249" s="2" customFormat="1" ht="21.75" customHeight="1">
      <c r="A249" s="38"/>
      <c r="B249" s="177"/>
      <c r="C249" s="178" t="s">
        <v>332</v>
      </c>
      <c r="D249" s="178" t="s">
        <v>231</v>
      </c>
      <c r="E249" s="179" t="s">
        <v>753</v>
      </c>
      <c r="F249" s="180" t="s">
        <v>754</v>
      </c>
      <c r="G249" s="181" t="s">
        <v>578</v>
      </c>
      <c r="H249" s="182">
        <v>17.699999999999999</v>
      </c>
      <c r="I249" s="183"/>
      <c r="J249" s="184">
        <f>ROUND(I249*H249,2)</f>
        <v>0</v>
      </c>
      <c r="K249" s="180" t="s">
        <v>515</v>
      </c>
      <c r="L249" s="39"/>
      <c r="M249" s="185" t="s">
        <v>1</v>
      </c>
      <c r="N249" s="186" t="s">
        <v>44</v>
      </c>
      <c r="O249" s="77"/>
      <c r="P249" s="187">
        <f>O249*H249</f>
        <v>0</v>
      </c>
      <c r="Q249" s="187">
        <v>0</v>
      </c>
      <c r="R249" s="187">
        <f>Q249*H249</f>
        <v>0</v>
      </c>
      <c r="S249" s="187">
        <v>0</v>
      </c>
      <c r="T249" s="188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189" t="s">
        <v>235</v>
      </c>
      <c r="AT249" s="189" t="s">
        <v>231</v>
      </c>
      <c r="AU249" s="189" t="s">
        <v>89</v>
      </c>
      <c r="AY249" s="19" t="s">
        <v>230</v>
      </c>
      <c r="BE249" s="190">
        <f>IF(N249="základní",J249,0)</f>
        <v>0</v>
      </c>
      <c r="BF249" s="190">
        <f>IF(N249="snížená",J249,0)</f>
        <v>0</v>
      </c>
      <c r="BG249" s="190">
        <f>IF(N249="zákl. přenesená",J249,0)</f>
        <v>0</v>
      </c>
      <c r="BH249" s="190">
        <f>IF(N249="sníž. přenesená",J249,0)</f>
        <v>0</v>
      </c>
      <c r="BI249" s="190">
        <f>IF(N249="nulová",J249,0)</f>
        <v>0</v>
      </c>
      <c r="BJ249" s="19" t="s">
        <v>87</v>
      </c>
      <c r="BK249" s="190">
        <f>ROUND(I249*H249,2)</f>
        <v>0</v>
      </c>
      <c r="BL249" s="19" t="s">
        <v>235</v>
      </c>
      <c r="BM249" s="189" t="s">
        <v>1819</v>
      </c>
    </row>
    <row r="250" s="2" customFormat="1">
      <c r="A250" s="38"/>
      <c r="B250" s="39"/>
      <c r="C250" s="38"/>
      <c r="D250" s="191" t="s">
        <v>237</v>
      </c>
      <c r="E250" s="38"/>
      <c r="F250" s="192" t="s">
        <v>756</v>
      </c>
      <c r="G250" s="38"/>
      <c r="H250" s="38"/>
      <c r="I250" s="193"/>
      <c r="J250" s="38"/>
      <c r="K250" s="38"/>
      <c r="L250" s="39"/>
      <c r="M250" s="194"/>
      <c r="N250" s="195"/>
      <c r="O250" s="77"/>
      <c r="P250" s="77"/>
      <c r="Q250" s="77"/>
      <c r="R250" s="77"/>
      <c r="S250" s="77"/>
      <c r="T250" s="7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T250" s="19" t="s">
        <v>237</v>
      </c>
      <c r="AU250" s="19" t="s">
        <v>89</v>
      </c>
    </row>
    <row r="251" s="2" customFormat="1">
      <c r="A251" s="38"/>
      <c r="B251" s="39"/>
      <c r="C251" s="38"/>
      <c r="D251" s="199" t="s">
        <v>397</v>
      </c>
      <c r="E251" s="38"/>
      <c r="F251" s="200" t="s">
        <v>757</v>
      </c>
      <c r="G251" s="38"/>
      <c r="H251" s="38"/>
      <c r="I251" s="193"/>
      <c r="J251" s="38"/>
      <c r="K251" s="38"/>
      <c r="L251" s="39"/>
      <c r="M251" s="194"/>
      <c r="N251" s="195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397</v>
      </c>
      <c r="AU251" s="19" t="s">
        <v>89</v>
      </c>
    </row>
    <row r="252" s="2" customFormat="1">
      <c r="A252" s="38"/>
      <c r="B252" s="39"/>
      <c r="C252" s="38"/>
      <c r="D252" s="191" t="s">
        <v>279</v>
      </c>
      <c r="E252" s="38"/>
      <c r="F252" s="196" t="s">
        <v>807</v>
      </c>
      <c r="G252" s="38"/>
      <c r="H252" s="38"/>
      <c r="I252" s="193"/>
      <c r="J252" s="38"/>
      <c r="K252" s="38"/>
      <c r="L252" s="39"/>
      <c r="M252" s="194"/>
      <c r="N252" s="195"/>
      <c r="O252" s="77"/>
      <c r="P252" s="77"/>
      <c r="Q252" s="77"/>
      <c r="R252" s="77"/>
      <c r="S252" s="77"/>
      <c r="T252" s="7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19" t="s">
        <v>279</v>
      </c>
      <c r="AU252" s="19" t="s">
        <v>89</v>
      </c>
    </row>
    <row r="253" s="13" customFormat="1">
      <c r="A253" s="13"/>
      <c r="B253" s="205"/>
      <c r="C253" s="13"/>
      <c r="D253" s="191" t="s">
        <v>519</v>
      </c>
      <c r="E253" s="206" t="s">
        <v>1</v>
      </c>
      <c r="F253" s="207" t="s">
        <v>1820</v>
      </c>
      <c r="G253" s="13"/>
      <c r="H253" s="208">
        <v>17.699999999999999</v>
      </c>
      <c r="I253" s="209"/>
      <c r="J253" s="13"/>
      <c r="K253" s="13"/>
      <c r="L253" s="205"/>
      <c r="M253" s="210"/>
      <c r="N253" s="211"/>
      <c r="O253" s="211"/>
      <c r="P253" s="211"/>
      <c r="Q253" s="211"/>
      <c r="R253" s="211"/>
      <c r="S253" s="211"/>
      <c r="T253" s="21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06" t="s">
        <v>519</v>
      </c>
      <c r="AU253" s="206" t="s">
        <v>89</v>
      </c>
      <c r="AV253" s="13" t="s">
        <v>89</v>
      </c>
      <c r="AW253" s="13" t="s">
        <v>35</v>
      </c>
      <c r="AX253" s="13" t="s">
        <v>87</v>
      </c>
      <c r="AY253" s="206" t="s">
        <v>230</v>
      </c>
    </row>
    <row r="254" s="2" customFormat="1" ht="16.5" customHeight="1">
      <c r="A254" s="38"/>
      <c r="B254" s="177"/>
      <c r="C254" s="178" t="s">
        <v>336</v>
      </c>
      <c r="D254" s="178" t="s">
        <v>231</v>
      </c>
      <c r="E254" s="179" t="s">
        <v>764</v>
      </c>
      <c r="F254" s="180" t="s">
        <v>765</v>
      </c>
      <c r="G254" s="181" t="s">
        <v>578</v>
      </c>
      <c r="H254" s="182">
        <v>188.88999999999999</v>
      </c>
      <c r="I254" s="183"/>
      <c r="J254" s="184">
        <f>ROUND(I254*H254,2)</f>
        <v>0</v>
      </c>
      <c r="K254" s="180" t="s">
        <v>515</v>
      </c>
      <c r="L254" s="39"/>
      <c r="M254" s="185" t="s">
        <v>1</v>
      </c>
      <c r="N254" s="186" t="s">
        <v>44</v>
      </c>
      <c r="O254" s="77"/>
      <c r="P254" s="187">
        <f>O254*H254</f>
        <v>0</v>
      </c>
      <c r="Q254" s="187">
        <v>0</v>
      </c>
      <c r="R254" s="187">
        <f>Q254*H254</f>
        <v>0</v>
      </c>
      <c r="S254" s="187">
        <v>0</v>
      </c>
      <c r="T254" s="188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89" t="s">
        <v>235</v>
      </c>
      <c r="AT254" s="189" t="s">
        <v>231</v>
      </c>
      <c r="AU254" s="189" t="s">
        <v>89</v>
      </c>
      <c r="AY254" s="19" t="s">
        <v>230</v>
      </c>
      <c r="BE254" s="190">
        <f>IF(N254="základní",J254,0)</f>
        <v>0</v>
      </c>
      <c r="BF254" s="190">
        <f>IF(N254="snížená",J254,0)</f>
        <v>0</v>
      </c>
      <c r="BG254" s="190">
        <f>IF(N254="zákl. přenesená",J254,0)</f>
        <v>0</v>
      </c>
      <c r="BH254" s="190">
        <f>IF(N254="sníž. přenesená",J254,0)</f>
        <v>0</v>
      </c>
      <c r="BI254" s="190">
        <f>IF(N254="nulová",J254,0)</f>
        <v>0</v>
      </c>
      <c r="BJ254" s="19" t="s">
        <v>87</v>
      </c>
      <c r="BK254" s="190">
        <f>ROUND(I254*H254,2)</f>
        <v>0</v>
      </c>
      <c r="BL254" s="19" t="s">
        <v>235</v>
      </c>
      <c r="BM254" s="189" t="s">
        <v>1821</v>
      </c>
    </row>
    <row r="255" s="2" customFormat="1">
      <c r="A255" s="38"/>
      <c r="B255" s="39"/>
      <c r="C255" s="38"/>
      <c r="D255" s="191" t="s">
        <v>237</v>
      </c>
      <c r="E255" s="38"/>
      <c r="F255" s="192" t="s">
        <v>767</v>
      </c>
      <c r="G255" s="38"/>
      <c r="H255" s="38"/>
      <c r="I255" s="193"/>
      <c r="J255" s="38"/>
      <c r="K255" s="38"/>
      <c r="L255" s="39"/>
      <c r="M255" s="194"/>
      <c r="N255" s="195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237</v>
      </c>
      <c r="AU255" s="19" t="s">
        <v>89</v>
      </c>
    </row>
    <row r="256" s="2" customFormat="1">
      <c r="A256" s="38"/>
      <c r="B256" s="39"/>
      <c r="C256" s="38"/>
      <c r="D256" s="199" t="s">
        <v>397</v>
      </c>
      <c r="E256" s="38"/>
      <c r="F256" s="200" t="s">
        <v>768</v>
      </c>
      <c r="G256" s="38"/>
      <c r="H256" s="38"/>
      <c r="I256" s="193"/>
      <c r="J256" s="38"/>
      <c r="K256" s="38"/>
      <c r="L256" s="39"/>
      <c r="M256" s="194"/>
      <c r="N256" s="195"/>
      <c r="O256" s="77"/>
      <c r="P256" s="77"/>
      <c r="Q256" s="77"/>
      <c r="R256" s="77"/>
      <c r="S256" s="77"/>
      <c r="T256" s="7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T256" s="19" t="s">
        <v>397</v>
      </c>
      <c r="AU256" s="19" t="s">
        <v>89</v>
      </c>
    </row>
    <row r="257" s="2" customFormat="1">
      <c r="A257" s="38"/>
      <c r="B257" s="39"/>
      <c r="C257" s="38"/>
      <c r="D257" s="191" t="s">
        <v>279</v>
      </c>
      <c r="E257" s="38"/>
      <c r="F257" s="196" t="s">
        <v>582</v>
      </c>
      <c r="G257" s="38"/>
      <c r="H257" s="38"/>
      <c r="I257" s="193"/>
      <c r="J257" s="38"/>
      <c r="K257" s="38"/>
      <c r="L257" s="39"/>
      <c r="M257" s="194"/>
      <c r="N257" s="195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279</v>
      </c>
      <c r="AU257" s="19" t="s">
        <v>89</v>
      </c>
    </row>
    <row r="258" s="13" customFormat="1">
      <c r="A258" s="13"/>
      <c r="B258" s="205"/>
      <c r="C258" s="13"/>
      <c r="D258" s="191" t="s">
        <v>519</v>
      </c>
      <c r="E258" s="206" t="s">
        <v>1</v>
      </c>
      <c r="F258" s="207" t="s">
        <v>1822</v>
      </c>
      <c r="G258" s="13"/>
      <c r="H258" s="208">
        <v>131.21000000000001</v>
      </c>
      <c r="I258" s="209"/>
      <c r="J258" s="13"/>
      <c r="K258" s="13"/>
      <c r="L258" s="205"/>
      <c r="M258" s="210"/>
      <c r="N258" s="211"/>
      <c r="O258" s="211"/>
      <c r="P258" s="211"/>
      <c r="Q258" s="211"/>
      <c r="R258" s="211"/>
      <c r="S258" s="211"/>
      <c r="T258" s="21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06" t="s">
        <v>519</v>
      </c>
      <c r="AU258" s="206" t="s">
        <v>89</v>
      </c>
      <c r="AV258" s="13" t="s">
        <v>89</v>
      </c>
      <c r="AW258" s="13" t="s">
        <v>35</v>
      </c>
      <c r="AX258" s="13" t="s">
        <v>79</v>
      </c>
      <c r="AY258" s="206" t="s">
        <v>230</v>
      </c>
    </row>
    <row r="259" s="13" customFormat="1">
      <c r="A259" s="13"/>
      <c r="B259" s="205"/>
      <c r="C259" s="13"/>
      <c r="D259" s="191" t="s">
        <v>519</v>
      </c>
      <c r="E259" s="206" t="s">
        <v>1</v>
      </c>
      <c r="F259" s="207" t="s">
        <v>1823</v>
      </c>
      <c r="G259" s="13"/>
      <c r="H259" s="208">
        <v>57.68</v>
      </c>
      <c r="I259" s="209"/>
      <c r="J259" s="13"/>
      <c r="K259" s="13"/>
      <c r="L259" s="205"/>
      <c r="M259" s="210"/>
      <c r="N259" s="211"/>
      <c r="O259" s="211"/>
      <c r="P259" s="211"/>
      <c r="Q259" s="211"/>
      <c r="R259" s="211"/>
      <c r="S259" s="211"/>
      <c r="T259" s="21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06" t="s">
        <v>519</v>
      </c>
      <c r="AU259" s="206" t="s">
        <v>89</v>
      </c>
      <c r="AV259" s="13" t="s">
        <v>89</v>
      </c>
      <c r="AW259" s="13" t="s">
        <v>35</v>
      </c>
      <c r="AX259" s="13" t="s">
        <v>79</v>
      </c>
      <c r="AY259" s="206" t="s">
        <v>230</v>
      </c>
    </row>
    <row r="260" s="14" customFormat="1">
      <c r="A260" s="14"/>
      <c r="B260" s="213"/>
      <c r="C260" s="14"/>
      <c r="D260" s="191" t="s">
        <v>519</v>
      </c>
      <c r="E260" s="214" t="s">
        <v>1</v>
      </c>
      <c r="F260" s="215" t="s">
        <v>534</v>
      </c>
      <c r="G260" s="14"/>
      <c r="H260" s="216">
        <v>188.88999999999999</v>
      </c>
      <c r="I260" s="217"/>
      <c r="J260" s="14"/>
      <c r="K260" s="14"/>
      <c r="L260" s="213"/>
      <c r="M260" s="218"/>
      <c r="N260" s="219"/>
      <c r="O260" s="219"/>
      <c r="P260" s="219"/>
      <c r="Q260" s="219"/>
      <c r="R260" s="219"/>
      <c r="S260" s="219"/>
      <c r="T260" s="220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14" t="s">
        <v>519</v>
      </c>
      <c r="AU260" s="214" t="s">
        <v>89</v>
      </c>
      <c r="AV260" s="14" t="s">
        <v>235</v>
      </c>
      <c r="AW260" s="14" t="s">
        <v>35</v>
      </c>
      <c r="AX260" s="14" t="s">
        <v>87</v>
      </c>
      <c r="AY260" s="214" t="s">
        <v>230</v>
      </c>
    </row>
    <row r="261" s="2" customFormat="1" ht="16.5" customHeight="1">
      <c r="A261" s="38"/>
      <c r="B261" s="177"/>
      <c r="C261" s="178" t="s">
        <v>340</v>
      </c>
      <c r="D261" s="178" t="s">
        <v>231</v>
      </c>
      <c r="E261" s="179" t="s">
        <v>771</v>
      </c>
      <c r="F261" s="180" t="s">
        <v>772</v>
      </c>
      <c r="G261" s="181" t="s">
        <v>578</v>
      </c>
      <c r="H261" s="182">
        <v>11.742000000000001</v>
      </c>
      <c r="I261" s="183"/>
      <c r="J261" s="184">
        <f>ROUND(I261*H261,2)</f>
        <v>0</v>
      </c>
      <c r="K261" s="180" t="s">
        <v>515</v>
      </c>
      <c r="L261" s="39"/>
      <c r="M261" s="185" t="s">
        <v>1</v>
      </c>
      <c r="N261" s="186" t="s">
        <v>44</v>
      </c>
      <c r="O261" s="77"/>
      <c r="P261" s="187">
        <f>O261*H261</f>
        <v>0</v>
      </c>
      <c r="Q261" s="187">
        <v>0</v>
      </c>
      <c r="R261" s="187">
        <f>Q261*H261</f>
        <v>0</v>
      </c>
      <c r="S261" s="187">
        <v>0</v>
      </c>
      <c r="T261" s="188">
        <f>S261*H261</f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189" t="s">
        <v>235</v>
      </c>
      <c r="AT261" s="189" t="s">
        <v>231</v>
      </c>
      <c r="AU261" s="189" t="s">
        <v>89</v>
      </c>
      <c r="AY261" s="19" t="s">
        <v>230</v>
      </c>
      <c r="BE261" s="190">
        <f>IF(N261="základní",J261,0)</f>
        <v>0</v>
      </c>
      <c r="BF261" s="190">
        <f>IF(N261="snížená",J261,0)</f>
        <v>0</v>
      </c>
      <c r="BG261" s="190">
        <f>IF(N261="zákl. přenesená",J261,0)</f>
        <v>0</v>
      </c>
      <c r="BH261" s="190">
        <f>IF(N261="sníž. přenesená",J261,0)</f>
        <v>0</v>
      </c>
      <c r="BI261" s="190">
        <f>IF(N261="nulová",J261,0)</f>
        <v>0</v>
      </c>
      <c r="BJ261" s="19" t="s">
        <v>87</v>
      </c>
      <c r="BK261" s="190">
        <f>ROUND(I261*H261,2)</f>
        <v>0</v>
      </c>
      <c r="BL261" s="19" t="s">
        <v>235</v>
      </c>
      <c r="BM261" s="189" t="s">
        <v>1824</v>
      </c>
    </row>
    <row r="262" s="2" customFormat="1">
      <c r="A262" s="38"/>
      <c r="B262" s="39"/>
      <c r="C262" s="38"/>
      <c r="D262" s="191" t="s">
        <v>237</v>
      </c>
      <c r="E262" s="38"/>
      <c r="F262" s="192" t="s">
        <v>774</v>
      </c>
      <c r="G262" s="38"/>
      <c r="H262" s="38"/>
      <c r="I262" s="193"/>
      <c r="J262" s="38"/>
      <c r="K262" s="38"/>
      <c r="L262" s="39"/>
      <c r="M262" s="194"/>
      <c r="N262" s="195"/>
      <c r="O262" s="77"/>
      <c r="P262" s="77"/>
      <c r="Q262" s="77"/>
      <c r="R262" s="77"/>
      <c r="S262" s="77"/>
      <c r="T262" s="7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T262" s="19" t="s">
        <v>237</v>
      </c>
      <c r="AU262" s="19" t="s">
        <v>89</v>
      </c>
    </row>
    <row r="263" s="2" customFormat="1">
      <c r="A263" s="38"/>
      <c r="B263" s="39"/>
      <c r="C263" s="38"/>
      <c r="D263" s="199" t="s">
        <v>397</v>
      </c>
      <c r="E263" s="38"/>
      <c r="F263" s="200" t="s">
        <v>775</v>
      </c>
      <c r="G263" s="38"/>
      <c r="H263" s="38"/>
      <c r="I263" s="193"/>
      <c r="J263" s="38"/>
      <c r="K263" s="38"/>
      <c r="L263" s="39"/>
      <c r="M263" s="194"/>
      <c r="N263" s="195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397</v>
      </c>
      <c r="AU263" s="19" t="s">
        <v>89</v>
      </c>
    </row>
    <row r="264" s="13" customFormat="1">
      <c r="A264" s="13"/>
      <c r="B264" s="205"/>
      <c r="C264" s="13"/>
      <c r="D264" s="191" t="s">
        <v>519</v>
      </c>
      <c r="E264" s="206" t="s">
        <v>1</v>
      </c>
      <c r="F264" s="207" t="s">
        <v>1479</v>
      </c>
      <c r="G264" s="13"/>
      <c r="H264" s="208">
        <v>6</v>
      </c>
      <c r="I264" s="209"/>
      <c r="J264" s="13"/>
      <c r="K264" s="13"/>
      <c r="L264" s="205"/>
      <c r="M264" s="210"/>
      <c r="N264" s="211"/>
      <c r="O264" s="211"/>
      <c r="P264" s="211"/>
      <c r="Q264" s="211"/>
      <c r="R264" s="211"/>
      <c r="S264" s="211"/>
      <c r="T264" s="21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06" t="s">
        <v>519</v>
      </c>
      <c r="AU264" s="206" t="s">
        <v>89</v>
      </c>
      <c r="AV264" s="13" t="s">
        <v>89</v>
      </c>
      <c r="AW264" s="13" t="s">
        <v>35</v>
      </c>
      <c r="AX264" s="13" t="s">
        <v>79</v>
      </c>
      <c r="AY264" s="206" t="s">
        <v>230</v>
      </c>
    </row>
    <row r="265" s="13" customFormat="1">
      <c r="A265" s="13"/>
      <c r="B265" s="205"/>
      <c r="C265" s="13"/>
      <c r="D265" s="191" t="s">
        <v>519</v>
      </c>
      <c r="E265" s="206" t="s">
        <v>1</v>
      </c>
      <c r="F265" s="207" t="s">
        <v>1825</v>
      </c>
      <c r="G265" s="13"/>
      <c r="H265" s="208">
        <v>5.742</v>
      </c>
      <c r="I265" s="209"/>
      <c r="J265" s="13"/>
      <c r="K265" s="13"/>
      <c r="L265" s="205"/>
      <c r="M265" s="210"/>
      <c r="N265" s="211"/>
      <c r="O265" s="211"/>
      <c r="P265" s="211"/>
      <c r="Q265" s="211"/>
      <c r="R265" s="211"/>
      <c r="S265" s="211"/>
      <c r="T265" s="21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06" t="s">
        <v>519</v>
      </c>
      <c r="AU265" s="206" t="s">
        <v>89</v>
      </c>
      <c r="AV265" s="13" t="s">
        <v>89</v>
      </c>
      <c r="AW265" s="13" t="s">
        <v>35</v>
      </c>
      <c r="AX265" s="13" t="s">
        <v>79</v>
      </c>
      <c r="AY265" s="206" t="s">
        <v>230</v>
      </c>
    </row>
    <row r="266" s="14" customFormat="1">
      <c r="A266" s="14"/>
      <c r="B266" s="213"/>
      <c r="C266" s="14"/>
      <c r="D266" s="191" t="s">
        <v>519</v>
      </c>
      <c r="E266" s="214" t="s">
        <v>1</v>
      </c>
      <c r="F266" s="215" t="s">
        <v>534</v>
      </c>
      <c r="G266" s="14"/>
      <c r="H266" s="216">
        <v>11.742000000000001</v>
      </c>
      <c r="I266" s="217"/>
      <c r="J266" s="14"/>
      <c r="K266" s="14"/>
      <c r="L266" s="213"/>
      <c r="M266" s="218"/>
      <c r="N266" s="219"/>
      <c r="O266" s="219"/>
      <c r="P266" s="219"/>
      <c r="Q266" s="219"/>
      <c r="R266" s="219"/>
      <c r="S266" s="219"/>
      <c r="T266" s="220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14" t="s">
        <v>519</v>
      </c>
      <c r="AU266" s="214" t="s">
        <v>89</v>
      </c>
      <c r="AV266" s="14" t="s">
        <v>235</v>
      </c>
      <c r="AW266" s="14" t="s">
        <v>35</v>
      </c>
      <c r="AX266" s="14" t="s">
        <v>87</v>
      </c>
      <c r="AY266" s="214" t="s">
        <v>230</v>
      </c>
    </row>
    <row r="267" s="2" customFormat="1" ht="16.5" customHeight="1">
      <c r="A267" s="38"/>
      <c r="B267" s="177"/>
      <c r="C267" s="236" t="s">
        <v>344</v>
      </c>
      <c r="D267" s="236" t="s">
        <v>745</v>
      </c>
      <c r="E267" s="237" t="s">
        <v>779</v>
      </c>
      <c r="F267" s="238" t="s">
        <v>780</v>
      </c>
      <c r="G267" s="239" t="s">
        <v>748</v>
      </c>
      <c r="H267" s="240">
        <v>18.379999999999999</v>
      </c>
      <c r="I267" s="241"/>
      <c r="J267" s="242">
        <f>ROUND(I267*H267,2)</f>
        <v>0</v>
      </c>
      <c r="K267" s="238" t="s">
        <v>515</v>
      </c>
      <c r="L267" s="243"/>
      <c r="M267" s="244" t="s">
        <v>1</v>
      </c>
      <c r="N267" s="245" t="s">
        <v>44</v>
      </c>
      <c r="O267" s="77"/>
      <c r="P267" s="187">
        <f>O267*H267</f>
        <v>0</v>
      </c>
      <c r="Q267" s="187">
        <v>1</v>
      </c>
      <c r="R267" s="187">
        <f>Q267*H267</f>
        <v>18.379999999999999</v>
      </c>
      <c r="S267" s="187">
        <v>0</v>
      </c>
      <c r="T267" s="188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89" t="s">
        <v>260</v>
      </c>
      <c r="AT267" s="189" t="s">
        <v>745</v>
      </c>
      <c r="AU267" s="189" t="s">
        <v>89</v>
      </c>
      <c r="AY267" s="19" t="s">
        <v>230</v>
      </c>
      <c r="BE267" s="190">
        <f>IF(N267="základní",J267,0)</f>
        <v>0</v>
      </c>
      <c r="BF267" s="190">
        <f>IF(N267="snížená",J267,0)</f>
        <v>0</v>
      </c>
      <c r="BG267" s="190">
        <f>IF(N267="zákl. přenesená",J267,0)</f>
        <v>0</v>
      </c>
      <c r="BH267" s="190">
        <f>IF(N267="sníž. přenesená",J267,0)</f>
        <v>0</v>
      </c>
      <c r="BI267" s="190">
        <f>IF(N267="nulová",J267,0)</f>
        <v>0</v>
      </c>
      <c r="BJ267" s="19" t="s">
        <v>87</v>
      </c>
      <c r="BK267" s="190">
        <f>ROUND(I267*H267,2)</f>
        <v>0</v>
      </c>
      <c r="BL267" s="19" t="s">
        <v>235</v>
      </c>
      <c r="BM267" s="189" t="s">
        <v>1826</v>
      </c>
    </row>
    <row r="268" s="2" customFormat="1">
      <c r="A268" s="38"/>
      <c r="B268" s="39"/>
      <c r="C268" s="38"/>
      <c r="D268" s="191" t="s">
        <v>237</v>
      </c>
      <c r="E268" s="38"/>
      <c r="F268" s="192" t="s">
        <v>780</v>
      </c>
      <c r="G268" s="38"/>
      <c r="H268" s="38"/>
      <c r="I268" s="193"/>
      <c r="J268" s="38"/>
      <c r="K268" s="38"/>
      <c r="L268" s="39"/>
      <c r="M268" s="194"/>
      <c r="N268" s="195"/>
      <c r="O268" s="77"/>
      <c r="P268" s="77"/>
      <c r="Q268" s="77"/>
      <c r="R268" s="77"/>
      <c r="S268" s="77"/>
      <c r="T268" s="7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T268" s="19" t="s">
        <v>237</v>
      </c>
      <c r="AU268" s="19" t="s">
        <v>89</v>
      </c>
    </row>
    <row r="269" s="2" customFormat="1">
      <c r="A269" s="38"/>
      <c r="B269" s="39"/>
      <c r="C269" s="38"/>
      <c r="D269" s="191" t="s">
        <v>279</v>
      </c>
      <c r="E269" s="38"/>
      <c r="F269" s="196" t="s">
        <v>750</v>
      </c>
      <c r="G269" s="38"/>
      <c r="H269" s="38"/>
      <c r="I269" s="193"/>
      <c r="J269" s="38"/>
      <c r="K269" s="38"/>
      <c r="L269" s="39"/>
      <c r="M269" s="194"/>
      <c r="N269" s="195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279</v>
      </c>
      <c r="AU269" s="19" t="s">
        <v>89</v>
      </c>
    </row>
    <row r="270" s="13" customFormat="1">
      <c r="A270" s="13"/>
      <c r="B270" s="205"/>
      <c r="C270" s="13"/>
      <c r="D270" s="191" t="s">
        <v>519</v>
      </c>
      <c r="E270" s="206" t="s">
        <v>1</v>
      </c>
      <c r="F270" s="207" t="s">
        <v>1482</v>
      </c>
      <c r="G270" s="13"/>
      <c r="H270" s="208">
        <v>12</v>
      </c>
      <c r="I270" s="209"/>
      <c r="J270" s="13"/>
      <c r="K270" s="13"/>
      <c r="L270" s="205"/>
      <c r="M270" s="210"/>
      <c r="N270" s="211"/>
      <c r="O270" s="211"/>
      <c r="P270" s="211"/>
      <c r="Q270" s="211"/>
      <c r="R270" s="211"/>
      <c r="S270" s="211"/>
      <c r="T270" s="21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06" t="s">
        <v>519</v>
      </c>
      <c r="AU270" s="206" t="s">
        <v>89</v>
      </c>
      <c r="AV270" s="13" t="s">
        <v>89</v>
      </c>
      <c r="AW270" s="13" t="s">
        <v>35</v>
      </c>
      <c r="AX270" s="13" t="s">
        <v>79</v>
      </c>
      <c r="AY270" s="206" t="s">
        <v>230</v>
      </c>
    </row>
    <row r="271" s="13" customFormat="1">
      <c r="A271" s="13"/>
      <c r="B271" s="205"/>
      <c r="C271" s="13"/>
      <c r="D271" s="191" t="s">
        <v>519</v>
      </c>
      <c r="E271" s="206" t="s">
        <v>1</v>
      </c>
      <c r="F271" s="207" t="s">
        <v>1827</v>
      </c>
      <c r="G271" s="13"/>
      <c r="H271" s="208">
        <v>6.3799999999999999</v>
      </c>
      <c r="I271" s="209"/>
      <c r="J271" s="13"/>
      <c r="K271" s="13"/>
      <c r="L271" s="205"/>
      <c r="M271" s="210"/>
      <c r="N271" s="211"/>
      <c r="O271" s="211"/>
      <c r="P271" s="211"/>
      <c r="Q271" s="211"/>
      <c r="R271" s="211"/>
      <c r="S271" s="211"/>
      <c r="T271" s="21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06" t="s">
        <v>519</v>
      </c>
      <c r="AU271" s="206" t="s">
        <v>89</v>
      </c>
      <c r="AV271" s="13" t="s">
        <v>89</v>
      </c>
      <c r="AW271" s="13" t="s">
        <v>35</v>
      </c>
      <c r="AX271" s="13" t="s">
        <v>79</v>
      </c>
      <c r="AY271" s="206" t="s">
        <v>230</v>
      </c>
    </row>
    <row r="272" s="14" customFormat="1">
      <c r="A272" s="14"/>
      <c r="B272" s="213"/>
      <c r="C272" s="14"/>
      <c r="D272" s="191" t="s">
        <v>519</v>
      </c>
      <c r="E272" s="214" t="s">
        <v>1</v>
      </c>
      <c r="F272" s="215" t="s">
        <v>534</v>
      </c>
      <c r="G272" s="14"/>
      <c r="H272" s="216">
        <v>18.379999999999999</v>
      </c>
      <c r="I272" s="217"/>
      <c r="J272" s="14"/>
      <c r="K272" s="14"/>
      <c r="L272" s="213"/>
      <c r="M272" s="218"/>
      <c r="N272" s="219"/>
      <c r="O272" s="219"/>
      <c r="P272" s="219"/>
      <c r="Q272" s="219"/>
      <c r="R272" s="219"/>
      <c r="S272" s="219"/>
      <c r="T272" s="22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14" t="s">
        <v>519</v>
      </c>
      <c r="AU272" s="214" t="s">
        <v>89</v>
      </c>
      <c r="AV272" s="14" t="s">
        <v>235</v>
      </c>
      <c r="AW272" s="14" t="s">
        <v>35</v>
      </c>
      <c r="AX272" s="14" t="s">
        <v>87</v>
      </c>
      <c r="AY272" s="214" t="s">
        <v>230</v>
      </c>
    </row>
    <row r="273" s="2" customFormat="1" ht="16.5" customHeight="1">
      <c r="A273" s="38"/>
      <c r="B273" s="177"/>
      <c r="C273" s="236" t="s">
        <v>348</v>
      </c>
      <c r="D273" s="236" t="s">
        <v>745</v>
      </c>
      <c r="E273" s="237" t="s">
        <v>784</v>
      </c>
      <c r="F273" s="238" t="s">
        <v>785</v>
      </c>
      <c r="G273" s="239" t="s">
        <v>748</v>
      </c>
      <c r="H273" s="240">
        <v>11.484</v>
      </c>
      <c r="I273" s="241"/>
      <c r="J273" s="242">
        <f>ROUND(I273*H273,2)</f>
        <v>0</v>
      </c>
      <c r="K273" s="238" t="s">
        <v>515</v>
      </c>
      <c r="L273" s="243"/>
      <c r="M273" s="244" t="s">
        <v>1</v>
      </c>
      <c r="N273" s="245" t="s">
        <v>44</v>
      </c>
      <c r="O273" s="77"/>
      <c r="P273" s="187">
        <f>O273*H273</f>
        <v>0</v>
      </c>
      <c r="Q273" s="187">
        <v>1</v>
      </c>
      <c r="R273" s="187">
        <f>Q273*H273</f>
        <v>11.484</v>
      </c>
      <c r="S273" s="187">
        <v>0</v>
      </c>
      <c r="T273" s="188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189" t="s">
        <v>260</v>
      </c>
      <c r="AT273" s="189" t="s">
        <v>745</v>
      </c>
      <c r="AU273" s="189" t="s">
        <v>89</v>
      </c>
      <c r="AY273" s="19" t="s">
        <v>230</v>
      </c>
      <c r="BE273" s="190">
        <f>IF(N273="základní",J273,0)</f>
        <v>0</v>
      </c>
      <c r="BF273" s="190">
        <f>IF(N273="snížená",J273,0)</f>
        <v>0</v>
      </c>
      <c r="BG273" s="190">
        <f>IF(N273="zákl. přenesená",J273,0)</f>
        <v>0</v>
      </c>
      <c r="BH273" s="190">
        <f>IF(N273="sníž. přenesená",J273,0)</f>
        <v>0</v>
      </c>
      <c r="BI273" s="190">
        <f>IF(N273="nulová",J273,0)</f>
        <v>0</v>
      </c>
      <c r="BJ273" s="19" t="s">
        <v>87</v>
      </c>
      <c r="BK273" s="190">
        <f>ROUND(I273*H273,2)</f>
        <v>0</v>
      </c>
      <c r="BL273" s="19" t="s">
        <v>235</v>
      </c>
      <c r="BM273" s="189" t="s">
        <v>1828</v>
      </c>
    </row>
    <row r="274" s="2" customFormat="1">
      <c r="A274" s="38"/>
      <c r="B274" s="39"/>
      <c r="C274" s="38"/>
      <c r="D274" s="191" t="s">
        <v>237</v>
      </c>
      <c r="E274" s="38"/>
      <c r="F274" s="192" t="s">
        <v>785</v>
      </c>
      <c r="G274" s="38"/>
      <c r="H274" s="38"/>
      <c r="I274" s="193"/>
      <c r="J274" s="38"/>
      <c r="K274" s="38"/>
      <c r="L274" s="39"/>
      <c r="M274" s="194"/>
      <c r="N274" s="195"/>
      <c r="O274" s="77"/>
      <c r="P274" s="77"/>
      <c r="Q274" s="77"/>
      <c r="R274" s="77"/>
      <c r="S274" s="77"/>
      <c r="T274" s="7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T274" s="19" t="s">
        <v>237</v>
      </c>
      <c r="AU274" s="19" t="s">
        <v>89</v>
      </c>
    </row>
    <row r="275" s="13" customFormat="1">
      <c r="A275" s="13"/>
      <c r="B275" s="205"/>
      <c r="C275" s="13"/>
      <c r="D275" s="191" t="s">
        <v>519</v>
      </c>
      <c r="E275" s="206" t="s">
        <v>1</v>
      </c>
      <c r="F275" s="207" t="s">
        <v>1829</v>
      </c>
      <c r="G275" s="13"/>
      <c r="H275" s="208">
        <v>11.484</v>
      </c>
      <c r="I275" s="209"/>
      <c r="J275" s="13"/>
      <c r="K275" s="13"/>
      <c r="L275" s="205"/>
      <c r="M275" s="210"/>
      <c r="N275" s="211"/>
      <c r="O275" s="211"/>
      <c r="P275" s="211"/>
      <c r="Q275" s="211"/>
      <c r="R275" s="211"/>
      <c r="S275" s="211"/>
      <c r="T275" s="21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06" t="s">
        <v>519</v>
      </c>
      <c r="AU275" s="206" t="s">
        <v>89</v>
      </c>
      <c r="AV275" s="13" t="s">
        <v>89</v>
      </c>
      <c r="AW275" s="13" t="s">
        <v>35</v>
      </c>
      <c r="AX275" s="13" t="s">
        <v>87</v>
      </c>
      <c r="AY275" s="206" t="s">
        <v>230</v>
      </c>
    </row>
    <row r="276" s="2" customFormat="1" ht="16.5" customHeight="1">
      <c r="A276" s="38"/>
      <c r="B276" s="177"/>
      <c r="C276" s="178" t="s">
        <v>352</v>
      </c>
      <c r="D276" s="178" t="s">
        <v>231</v>
      </c>
      <c r="E276" s="179" t="s">
        <v>789</v>
      </c>
      <c r="F276" s="180" t="s">
        <v>790</v>
      </c>
      <c r="G276" s="181" t="s">
        <v>578</v>
      </c>
      <c r="H276" s="182">
        <v>3.1899999999999999</v>
      </c>
      <c r="I276" s="183"/>
      <c r="J276" s="184">
        <f>ROUND(I276*H276,2)</f>
        <v>0</v>
      </c>
      <c r="K276" s="180" t="s">
        <v>515</v>
      </c>
      <c r="L276" s="39"/>
      <c r="M276" s="185" t="s">
        <v>1</v>
      </c>
      <c r="N276" s="186" t="s">
        <v>44</v>
      </c>
      <c r="O276" s="77"/>
      <c r="P276" s="187">
        <f>O276*H276</f>
        <v>0</v>
      </c>
      <c r="Q276" s="187">
        <v>0</v>
      </c>
      <c r="R276" s="187">
        <f>Q276*H276</f>
        <v>0</v>
      </c>
      <c r="S276" s="187">
        <v>0</v>
      </c>
      <c r="T276" s="188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189" t="s">
        <v>235</v>
      </c>
      <c r="AT276" s="189" t="s">
        <v>231</v>
      </c>
      <c r="AU276" s="189" t="s">
        <v>89</v>
      </c>
      <c r="AY276" s="19" t="s">
        <v>230</v>
      </c>
      <c r="BE276" s="190">
        <f>IF(N276="základní",J276,0)</f>
        <v>0</v>
      </c>
      <c r="BF276" s="190">
        <f>IF(N276="snížená",J276,0)</f>
        <v>0</v>
      </c>
      <c r="BG276" s="190">
        <f>IF(N276="zákl. přenesená",J276,0)</f>
        <v>0</v>
      </c>
      <c r="BH276" s="190">
        <f>IF(N276="sníž. přenesená",J276,0)</f>
        <v>0</v>
      </c>
      <c r="BI276" s="190">
        <f>IF(N276="nulová",J276,0)</f>
        <v>0</v>
      </c>
      <c r="BJ276" s="19" t="s">
        <v>87</v>
      </c>
      <c r="BK276" s="190">
        <f>ROUND(I276*H276,2)</f>
        <v>0</v>
      </c>
      <c r="BL276" s="19" t="s">
        <v>235</v>
      </c>
      <c r="BM276" s="189" t="s">
        <v>1830</v>
      </c>
    </row>
    <row r="277" s="2" customFormat="1">
      <c r="A277" s="38"/>
      <c r="B277" s="39"/>
      <c r="C277" s="38"/>
      <c r="D277" s="191" t="s">
        <v>237</v>
      </c>
      <c r="E277" s="38"/>
      <c r="F277" s="192" t="s">
        <v>792</v>
      </c>
      <c r="G277" s="38"/>
      <c r="H277" s="38"/>
      <c r="I277" s="193"/>
      <c r="J277" s="38"/>
      <c r="K277" s="38"/>
      <c r="L277" s="39"/>
      <c r="M277" s="194"/>
      <c r="N277" s="195"/>
      <c r="O277" s="77"/>
      <c r="P277" s="77"/>
      <c r="Q277" s="77"/>
      <c r="R277" s="77"/>
      <c r="S277" s="77"/>
      <c r="T277" s="7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19" t="s">
        <v>237</v>
      </c>
      <c r="AU277" s="19" t="s">
        <v>89</v>
      </c>
    </row>
    <row r="278" s="2" customFormat="1">
      <c r="A278" s="38"/>
      <c r="B278" s="39"/>
      <c r="C278" s="38"/>
      <c r="D278" s="199" t="s">
        <v>397</v>
      </c>
      <c r="E278" s="38"/>
      <c r="F278" s="200" t="s">
        <v>793</v>
      </c>
      <c r="G278" s="38"/>
      <c r="H278" s="38"/>
      <c r="I278" s="193"/>
      <c r="J278" s="38"/>
      <c r="K278" s="38"/>
      <c r="L278" s="39"/>
      <c r="M278" s="194"/>
      <c r="N278" s="195"/>
      <c r="O278" s="77"/>
      <c r="P278" s="77"/>
      <c r="Q278" s="77"/>
      <c r="R278" s="77"/>
      <c r="S278" s="77"/>
      <c r="T278" s="7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19" t="s">
        <v>397</v>
      </c>
      <c r="AU278" s="19" t="s">
        <v>89</v>
      </c>
    </row>
    <row r="279" s="2" customFormat="1">
      <c r="A279" s="38"/>
      <c r="B279" s="39"/>
      <c r="C279" s="38"/>
      <c r="D279" s="191" t="s">
        <v>279</v>
      </c>
      <c r="E279" s="38"/>
      <c r="F279" s="196" t="s">
        <v>794</v>
      </c>
      <c r="G279" s="38"/>
      <c r="H279" s="38"/>
      <c r="I279" s="193"/>
      <c r="J279" s="38"/>
      <c r="K279" s="38"/>
      <c r="L279" s="39"/>
      <c r="M279" s="194"/>
      <c r="N279" s="195"/>
      <c r="O279" s="77"/>
      <c r="P279" s="77"/>
      <c r="Q279" s="77"/>
      <c r="R279" s="77"/>
      <c r="S279" s="77"/>
      <c r="T279" s="7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19" t="s">
        <v>279</v>
      </c>
      <c r="AU279" s="19" t="s">
        <v>89</v>
      </c>
    </row>
    <row r="280" s="13" customFormat="1">
      <c r="A280" s="13"/>
      <c r="B280" s="205"/>
      <c r="C280" s="13"/>
      <c r="D280" s="191" t="s">
        <v>519</v>
      </c>
      <c r="E280" s="206" t="s">
        <v>1</v>
      </c>
      <c r="F280" s="207" t="s">
        <v>1831</v>
      </c>
      <c r="G280" s="13"/>
      <c r="H280" s="208">
        <v>3.1899999999999999</v>
      </c>
      <c r="I280" s="209"/>
      <c r="J280" s="13"/>
      <c r="K280" s="13"/>
      <c r="L280" s="205"/>
      <c r="M280" s="210"/>
      <c r="N280" s="211"/>
      <c r="O280" s="211"/>
      <c r="P280" s="211"/>
      <c r="Q280" s="211"/>
      <c r="R280" s="211"/>
      <c r="S280" s="211"/>
      <c r="T280" s="21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06" t="s">
        <v>519</v>
      </c>
      <c r="AU280" s="206" t="s">
        <v>89</v>
      </c>
      <c r="AV280" s="13" t="s">
        <v>89</v>
      </c>
      <c r="AW280" s="13" t="s">
        <v>35</v>
      </c>
      <c r="AX280" s="13" t="s">
        <v>79</v>
      </c>
      <c r="AY280" s="206" t="s">
        <v>230</v>
      </c>
    </row>
    <row r="281" s="14" customFormat="1">
      <c r="A281" s="14"/>
      <c r="B281" s="213"/>
      <c r="C281" s="14"/>
      <c r="D281" s="191" t="s">
        <v>519</v>
      </c>
      <c r="E281" s="214" t="s">
        <v>1</v>
      </c>
      <c r="F281" s="215" t="s">
        <v>534</v>
      </c>
      <c r="G281" s="14"/>
      <c r="H281" s="216">
        <v>3.1899999999999999</v>
      </c>
      <c r="I281" s="217"/>
      <c r="J281" s="14"/>
      <c r="K281" s="14"/>
      <c r="L281" s="213"/>
      <c r="M281" s="218"/>
      <c r="N281" s="219"/>
      <c r="O281" s="219"/>
      <c r="P281" s="219"/>
      <c r="Q281" s="219"/>
      <c r="R281" s="219"/>
      <c r="S281" s="219"/>
      <c r="T281" s="22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14" t="s">
        <v>519</v>
      </c>
      <c r="AU281" s="214" t="s">
        <v>89</v>
      </c>
      <c r="AV281" s="14" t="s">
        <v>235</v>
      </c>
      <c r="AW281" s="14" t="s">
        <v>35</v>
      </c>
      <c r="AX281" s="14" t="s">
        <v>87</v>
      </c>
      <c r="AY281" s="214" t="s">
        <v>230</v>
      </c>
    </row>
    <row r="282" s="2" customFormat="1" ht="16.5" customHeight="1">
      <c r="A282" s="38"/>
      <c r="B282" s="177"/>
      <c r="C282" s="178" t="s">
        <v>356</v>
      </c>
      <c r="D282" s="178" t="s">
        <v>231</v>
      </c>
      <c r="E282" s="179" t="s">
        <v>796</v>
      </c>
      <c r="F282" s="180" t="s">
        <v>797</v>
      </c>
      <c r="G282" s="181" t="s">
        <v>514</v>
      </c>
      <c r="H282" s="182">
        <v>535.5</v>
      </c>
      <c r="I282" s="183"/>
      <c r="J282" s="184">
        <f>ROUND(I282*H282,2)</f>
        <v>0</v>
      </c>
      <c r="K282" s="180" t="s">
        <v>515</v>
      </c>
      <c r="L282" s="39"/>
      <c r="M282" s="185" t="s">
        <v>1</v>
      </c>
      <c r="N282" s="186" t="s">
        <v>44</v>
      </c>
      <c r="O282" s="77"/>
      <c r="P282" s="187">
        <f>O282*H282</f>
        <v>0</v>
      </c>
      <c r="Q282" s="187">
        <v>0</v>
      </c>
      <c r="R282" s="187">
        <f>Q282*H282</f>
        <v>0</v>
      </c>
      <c r="S282" s="187">
        <v>0</v>
      </c>
      <c r="T282" s="188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89" t="s">
        <v>235</v>
      </c>
      <c r="AT282" s="189" t="s">
        <v>231</v>
      </c>
      <c r="AU282" s="189" t="s">
        <v>89</v>
      </c>
      <c r="AY282" s="19" t="s">
        <v>230</v>
      </c>
      <c r="BE282" s="190">
        <f>IF(N282="základní",J282,0)</f>
        <v>0</v>
      </c>
      <c r="BF282" s="190">
        <f>IF(N282="snížená",J282,0)</f>
        <v>0</v>
      </c>
      <c r="BG282" s="190">
        <f>IF(N282="zákl. přenesená",J282,0)</f>
        <v>0</v>
      </c>
      <c r="BH282" s="190">
        <f>IF(N282="sníž. přenesená",J282,0)</f>
        <v>0</v>
      </c>
      <c r="BI282" s="190">
        <f>IF(N282="nulová",J282,0)</f>
        <v>0</v>
      </c>
      <c r="BJ282" s="19" t="s">
        <v>87</v>
      </c>
      <c r="BK282" s="190">
        <f>ROUND(I282*H282,2)</f>
        <v>0</v>
      </c>
      <c r="BL282" s="19" t="s">
        <v>235</v>
      </c>
      <c r="BM282" s="189" t="s">
        <v>1832</v>
      </c>
    </row>
    <row r="283" s="2" customFormat="1">
      <c r="A283" s="38"/>
      <c r="B283" s="39"/>
      <c r="C283" s="38"/>
      <c r="D283" s="191" t="s">
        <v>237</v>
      </c>
      <c r="E283" s="38"/>
      <c r="F283" s="192" t="s">
        <v>799</v>
      </c>
      <c r="G283" s="38"/>
      <c r="H283" s="38"/>
      <c r="I283" s="193"/>
      <c r="J283" s="38"/>
      <c r="K283" s="38"/>
      <c r="L283" s="39"/>
      <c r="M283" s="194"/>
      <c r="N283" s="195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237</v>
      </c>
      <c r="AU283" s="19" t="s">
        <v>89</v>
      </c>
    </row>
    <row r="284" s="2" customFormat="1">
      <c r="A284" s="38"/>
      <c r="B284" s="39"/>
      <c r="C284" s="38"/>
      <c r="D284" s="199" t="s">
        <v>397</v>
      </c>
      <c r="E284" s="38"/>
      <c r="F284" s="200" t="s">
        <v>800</v>
      </c>
      <c r="G284" s="38"/>
      <c r="H284" s="38"/>
      <c r="I284" s="193"/>
      <c r="J284" s="38"/>
      <c r="K284" s="38"/>
      <c r="L284" s="39"/>
      <c r="M284" s="194"/>
      <c r="N284" s="195"/>
      <c r="O284" s="77"/>
      <c r="P284" s="77"/>
      <c r="Q284" s="77"/>
      <c r="R284" s="77"/>
      <c r="S284" s="77"/>
      <c r="T284" s="7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T284" s="19" t="s">
        <v>397</v>
      </c>
      <c r="AU284" s="19" t="s">
        <v>89</v>
      </c>
    </row>
    <row r="285" s="13" customFormat="1">
      <c r="A285" s="13"/>
      <c r="B285" s="205"/>
      <c r="C285" s="13"/>
      <c r="D285" s="191" t="s">
        <v>519</v>
      </c>
      <c r="E285" s="206" t="s">
        <v>1</v>
      </c>
      <c r="F285" s="207" t="s">
        <v>1833</v>
      </c>
      <c r="G285" s="13"/>
      <c r="H285" s="208">
        <v>535.5</v>
      </c>
      <c r="I285" s="209"/>
      <c r="J285" s="13"/>
      <c r="K285" s="13"/>
      <c r="L285" s="205"/>
      <c r="M285" s="210"/>
      <c r="N285" s="211"/>
      <c r="O285" s="211"/>
      <c r="P285" s="211"/>
      <c r="Q285" s="211"/>
      <c r="R285" s="211"/>
      <c r="S285" s="211"/>
      <c r="T285" s="21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06" t="s">
        <v>519</v>
      </c>
      <c r="AU285" s="206" t="s">
        <v>89</v>
      </c>
      <c r="AV285" s="13" t="s">
        <v>89</v>
      </c>
      <c r="AW285" s="13" t="s">
        <v>35</v>
      </c>
      <c r="AX285" s="13" t="s">
        <v>87</v>
      </c>
      <c r="AY285" s="206" t="s">
        <v>230</v>
      </c>
    </row>
    <row r="286" s="2" customFormat="1" ht="16.5" customHeight="1">
      <c r="A286" s="38"/>
      <c r="B286" s="177"/>
      <c r="C286" s="178" t="s">
        <v>360</v>
      </c>
      <c r="D286" s="178" t="s">
        <v>231</v>
      </c>
      <c r="E286" s="179" t="s">
        <v>1834</v>
      </c>
      <c r="F286" s="180" t="s">
        <v>1835</v>
      </c>
      <c r="G286" s="181" t="s">
        <v>514</v>
      </c>
      <c r="H286" s="182">
        <v>70.799999999999997</v>
      </c>
      <c r="I286" s="183"/>
      <c r="J286" s="184">
        <f>ROUND(I286*H286,2)</f>
        <v>0</v>
      </c>
      <c r="K286" s="180" t="s">
        <v>515</v>
      </c>
      <c r="L286" s="39"/>
      <c r="M286" s="185" t="s">
        <v>1</v>
      </c>
      <c r="N286" s="186" t="s">
        <v>44</v>
      </c>
      <c r="O286" s="77"/>
      <c r="P286" s="187">
        <f>O286*H286</f>
        <v>0</v>
      </c>
      <c r="Q286" s="187">
        <v>0</v>
      </c>
      <c r="R286" s="187">
        <f>Q286*H286</f>
        <v>0</v>
      </c>
      <c r="S286" s="187">
        <v>0</v>
      </c>
      <c r="T286" s="188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89" t="s">
        <v>235</v>
      </c>
      <c r="AT286" s="189" t="s">
        <v>231</v>
      </c>
      <c r="AU286" s="189" t="s">
        <v>89</v>
      </c>
      <c r="AY286" s="19" t="s">
        <v>230</v>
      </c>
      <c r="BE286" s="190">
        <f>IF(N286="základní",J286,0)</f>
        <v>0</v>
      </c>
      <c r="BF286" s="190">
        <f>IF(N286="snížená",J286,0)</f>
        <v>0</v>
      </c>
      <c r="BG286" s="190">
        <f>IF(N286="zákl. přenesená",J286,0)</f>
        <v>0</v>
      </c>
      <c r="BH286" s="190">
        <f>IF(N286="sníž. přenesená",J286,0)</f>
        <v>0</v>
      </c>
      <c r="BI286" s="190">
        <f>IF(N286="nulová",J286,0)</f>
        <v>0</v>
      </c>
      <c r="BJ286" s="19" t="s">
        <v>87</v>
      </c>
      <c r="BK286" s="190">
        <f>ROUND(I286*H286,2)</f>
        <v>0</v>
      </c>
      <c r="BL286" s="19" t="s">
        <v>235</v>
      </c>
      <c r="BM286" s="189" t="s">
        <v>1836</v>
      </c>
    </row>
    <row r="287" s="2" customFormat="1">
      <c r="A287" s="38"/>
      <c r="B287" s="39"/>
      <c r="C287" s="38"/>
      <c r="D287" s="191" t="s">
        <v>237</v>
      </c>
      <c r="E287" s="38"/>
      <c r="F287" s="192" t="s">
        <v>1837</v>
      </c>
      <c r="G287" s="38"/>
      <c r="H287" s="38"/>
      <c r="I287" s="193"/>
      <c r="J287" s="38"/>
      <c r="K287" s="38"/>
      <c r="L287" s="39"/>
      <c r="M287" s="194"/>
      <c r="N287" s="195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237</v>
      </c>
      <c r="AU287" s="19" t="s">
        <v>89</v>
      </c>
    </row>
    <row r="288" s="2" customFormat="1">
      <c r="A288" s="38"/>
      <c r="B288" s="39"/>
      <c r="C288" s="38"/>
      <c r="D288" s="199" t="s">
        <v>397</v>
      </c>
      <c r="E288" s="38"/>
      <c r="F288" s="200" t="s">
        <v>1838</v>
      </c>
      <c r="G288" s="38"/>
      <c r="H288" s="38"/>
      <c r="I288" s="193"/>
      <c r="J288" s="38"/>
      <c r="K288" s="38"/>
      <c r="L288" s="39"/>
      <c r="M288" s="194"/>
      <c r="N288" s="195"/>
      <c r="O288" s="77"/>
      <c r="P288" s="77"/>
      <c r="Q288" s="77"/>
      <c r="R288" s="77"/>
      <c r="S288" s="77"/>
      <c r="T288" s="7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T288" s="19" t="s">
        <v>397</v>
      </c>
      <c r="AU288" s="19" t="s">
        <v>89</v>
      </c>
    </row>
    <row r="289" s="2" customFormat="1">
      <c r="A289" s="38"/>
      <c r="B289" s="39"/>
      <c r="C289" s="38"/>
      <c r="D289" s="191" t="s">
        <v>279</v>
      </c>
      <c r="E289" s="38"/>
      <c r="F289" s="196" t="s">
        <v>807</v>
      </c>
      <c r="G289" s="38"/>
      <c r="H289" s="38"/>
      <c r="I289" s="193"/>
      <c r="J289" s="38"/>
      <c r="K289" s="38"/>
      <c r="L289" s="39"/>
      <c r="M289" s="194"/>
      <c r="N289" s="195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279</v>
      </c>
      <c r="AU289" s="19" t="s">
        <v>89</v>
      </c>
    </row>
    <row r="290" s="13" customFormat="1">
      <c r="A290" s="13"/>
      <c r="B290" s="205"/>
      <c r="C290" s="13"/>
      <c r="D290" s="191" t="s">
        <v>519</v>
      </c>
      <c r="E290" s="206" t="s">
        <v>1</v>
      </c>
      <c r="F290" s="207" t="s">
        <v>1839</v>
      </c>
      <c r="G290" s="13"/>
      <c r="H290" s="208">
        <v>70.799999999999997</v>
      </c>
      <c r="I290" s="209"/>
      <c r="J290" s="13"/>
      <c r="K290" s="13"/>
      <c r="L290" s="205"/>
      <c r="M290" s="210"/>
      <c r="N290" s="211"/>
      <c r="O290" s="211"/>
      <c r="P290" s="211"/>
      <c r="Q290" s="211"/>
      <c r="R290" s="211"/>
      <c r="S290" s="211"/>
      <c r="T290" s="21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06" t="s">
        <v>519</v>
      </c>
      <c r="AU290" s="206" t="s">
        <v>89</v>
      </c>
      <c r="AV290" s="13" t="s">
        <v>89</v>
      </c>
      <c r="AW290" s="13" t="s">
        <v>35</v>
      </c>
      <c r="AX290" s="13" t="s">
        <v>87</v>
      </c>
      <c r="AY290" s="206" t="s">
        <v>230</v>
      </c>
    </row>
    <row r="291" s="2" customFormat="1" ht="21.75" customHeight="1">
      <c r="A291" s="38"/>
      <c r="B291" s="177"/>
      <c r="C291" s="178" t="s">
        <v>367</v>
      </c>
      <c r="D291" s="178" t="s">
        <v>231</v>
      </c>
      <c r="E291" s="179" t="s">
        <v>813</v>
      </c>
      <c r="F291" s="180" t="s">
        <v>814</v>
      </c>
      <c r="G291" s="181" t="s">
        <v>514</v>
      </c>
      <c r="H291" s="182">
        <v>1730.4000000000001</v>
      </c>
      <c r="I291" s="183"/>
      <c r="J291" s="184">
        <f>ROUND(I291*H291,2)</f>
        <v>0</v>
      </c>
      <c r="K291" s="180" t="s">
        <v>515</v>
      </c>
      <c r="L291" s="39"/>
      <c r="M291" s="185" t="s">
        <v>1</v>
      </c>
      <c r="N291" s="186" t="s">
        <v>44</v>
      </c>
      <c r="O291" s="77"/>
      <c r="P291" s="187">
        <f>O291*H291</f>
        <v>0</v>
      </c>
      <c r="Q291" s="187">
        <v>0</v>
      </c>
      <c r="R291" s="187">
        <f>Q291*H291</f>
        <v>0</v>
      </c>
      <c r="S291" s="187">
        <v>0</v>
      </c>
      <c r="T291" s="188">
        <f>S291*H291</f>
        <v>0</v>
      </c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R291" s="189" t="s">
        <v>235</v>
      </c>
      <c r="AT291" s="189" t="s">
        <v>231</v>
      </c>
      <c r="AU291" s="189" t="s">
        <v>89</v>
      </c>
      <c r="AY291" s="19" t="s">
        <v>230</v>
      </c>
      <c r="BE291" s="190">
        <f>IF(N291="základní",J291,0)</f>
        <v>0</v>
      </c>
      <c r="BF291" s="190">
        <f>IF(N291="snížená",J291,0)</f>
        <v>0</v>
      </c>
      <c r="BG291" s="190">
        <f>IF(N291="zákl. přenesená",J291,0)</f>
        <v>0</v>
      </c>
      <c r="BH291" s="190">
        <f>IF(N291="sníž. přenesená",J291,0)</f>
        <v>0</v>
      </c>
      <c r="BI291" s="190">
        <f>IF(N291="nulová",J291,0)</f>
        <v>0</v>
      </c>
      <c r="BJ291" s="19" t="s">
        <v>87</v>
      </c>
      <c r="BK291" s="190">
        <f>ROUND(I291*H291,2)</f>
        <v>0</v>
      </c>
      <c r="BL291" s="19" t="s">
        <v>235</v>
      </c>
      <c r="BM291" s="189" t="s">
        <v>1840</v>
      </c>
    </row>
    <row r="292" s="2" customFormat="1">
      <c r="A292" s="38"/>
      <c r="B292" s="39"/>
      <c r="C292" s="38"/>
      <c r="D292" s="191" t="s">
        <v>237</v>
      </c>
      <c r="E292" s="38"/>
      <c r="F292" s="192" t="s">
        <v>816</v>
      </c>
      <c r="G292" s="38"/>
      <c r="H292" s="38"/>
      <c r="I292" s="193"/>
      <c r="J292" s="38"/>
      <c r="K292" s="38"/>
      <c r="L292" s="39"/>
      <c r="M292" s="194"/>
      <c r="N292" s="195"/>
      <c r="O292" s="77"/>
      <c r="P292" s="77"/>
      <c r="Q292" s="77"/>
      <c r="R292" s="77"/>
      <c r="S292" s="77"/>
      <c r="T292" s="7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T292" s="19" t="s">
        <v>237</v>
      </c>
      <c r="AU292" s="19" t="s">
        <v>89</v>
      </c>
    </row>
    <row r="293" s="2" customFormat="1">
      <c r="A293" s="38"/>
      <c r="B293" s="39"/>
      <c r="C293" s="38"/>
      <c r="D293" s="199" t="s">
        <v>397</v>
      </c>
      <c r="E293" s="38"/>
      <c r="F293" s="200" t="s">
        <v>817</v>
      </c>
      <c r="G293" s="38"/>
      <c r="H293" s="38"/>
      <c r="I293" s="193"/>
      <c r="J293" s="38"/>
      <c r="K293" s="38"/>
      <c r="L293" s="39"/>
      <c r="M293" s="194"/>
      <c r="N293" s="195"/>
      <c r="O293" s="77"/>
      <c r="P293" s="77"/>
      <c r="Q293" s="77"/>
      <c r="R293" s="77"/>
      <c r="S293" s="77"/>
      <c r="T293" s="7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T293" s="19" t="s">
        <v>397</v>
      </c>
      <c r="AU293" s="19" t="s">
        <v>89</v>
      </c>
    </row>
    <row r="294" s="13" customFormat="1">
      <c r="A294" s="13"/>
      <c r="B294" s="205"/>
      <c r="C294" s="13"/>
      <c r="D294" s="191" t="s">
        <v>519</v>
      </c>
      <c r="E294" s="206" t="s">
        <v>1</v>
      </c>
      <c r="F294" s="207" t="s">
        <v>1841</v>
      </c>
      <c r="G294" s="13"/>
      <c r="H294" s="208">
        <v>1730.4000000000001</v>
      </c>
      <c r="I294" s="209"/>
      <c r="J294" s="13"/>
      <c r="K294" s="13"/>
      <c r="L294" s="205"/>
      <c r="M294" s="210"/>
      <c r="N294" s="211"/>
      <c r="O294" s="211"/>
      <c r="P294" s="211"/>
      <c r="Q294" s="211"/>
      <c r="R294" s="211"/>
      <c r="S294" s="211"/>
      <c r="T294" s="21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06" t="s">
        <v>519</v>
      </c>
      <c r="AU294" s="206" t="s">
        <v>89</v>
      </c>
      <c r="AV294" s="13" t="s">
        <v>89</v>
      </c>
      <c r="AW294" s="13" t="s">
        <v>35</v>
      </c>
      <c r="AX294" s="13" t="s">
        <v>87</v>
      </c>
      <c r="AY294" s="206" t="s">
        <v>230</v>
      </c>
    </row>
    <row r="295" s="2" customFormat="1" ht="16.5" customHeight="1">
      <c r="A295" s="38"/>
      <c r="B295" s="177"/>
      <c r="C295" s="178" t="s">
        <v>373</v>
      </c>
      <c r="D295" s="178" t="s">
        <v>231</v>
      </c>
      <c r="E295" s="179" t="s">
        <v>819</v>
      </c>
      <c r="F295" s="180" t="s">
        <v>820</v>
      </c>
      <c r="G295" s="181" t="s">
        <v>514</v>
      </c>
      <c r="H295" s="182">
        <v>70.799999999999997</v>
      </c>
      <c r="I295" s="183"/>
      <c r="J295" s="184">
        <f>ROUND(I295*H295,2)</f>
        <v>0</v>
      </c>
      <c r="K295" s="180" t="s">
        <v>515</v>
      </c>
      <c r="L295" s="39"/>
      <c r="M295" s="185" t="s">
        <v>1</v>
      </c>
      <c r="N295" s="186" t="s">
        <v>44</v>
      </c>
      <c r="O295" s="77"/>
      <c r="P295" s="187">
        <f>O295*H295</f>
        <v>0</v>
      </c>
      <c r="Q295" s="187">
        <v>0</v>
      </c>
      <c r="R295" s="187">
        <f>Q295*H295</f>
        <v>0</v>
      </c>
      <c r="S295" s="187">
        <v>0</v>
      </c>
      <c r="T295" s="188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89" t="s">
        <v>235</v>
      </c>
      <c r="AT295" s="189" t="s">
        <v>231</v>
      </c>
      <c r="AU295" s="189" t="s">
        <v>89</v>
      </c>
      <c r="AY295" s="19" t="s">
        <v>230</v>
      </c>
      <c r="BE295" s="190">
        <f>IF(N295="základní",J295,0)</f>
        <v>0</v>
      </c>
      <c r="BF295" s="190">
        <f>IF(N295="snížená",J295,0)</f>
        <v>0</v>
      </c>
      <c r="BG295" s="190">
        <f>IF(N295="zákl. přenesená",J295,0)</f>
        <v>0</v>
      </c>
      <c r="BH295" s="190">
        <f>IF(N295="sníž. přenesená",J295,0)</f>
        <v>0</v>
      </c>
      <c r="BI295" s="190">
        <f>IF(N295="nulová",J295,0)</f>
        <v>0</v>
      </c>
      <c r="BJ295" s="19" t="s">
        <v>87</v>
      </c>
      <c r="BK295" s="190">
        <f>ROUND(I295*H295,2)</f>
        <v>0</v>
      </c>
      <c r="BL295" s="19" t="s">
        <v>235</v>
      </c>
      <c r="BM295" s="189" t="s">
        <v>1842</v>
      </c>
    </row>
    <row r="296" s="2" customFormat="1">
      <c r="A296" s="38"/>
      <c r="B296" s="39"/>
      <c r="C296" s="38"/>
      <c r="D296" s="191" t="s">
        <v>237</v>
      </c>
      <c r="E296" s="38"/>
      <c r="F296" s="192" t="s">
        <v>822</v>
      </c>
      <c r="G296" s="38"/>
      <c r="H296" s="38"/>
      <c r="I296" s="193"/>
      <c r="J296" s="38"/>
      <c r="K296" s="38"/>
      <c r="L296" s="39"/>
      <c r="M296" s="194"/>
      <c r="N296" s="195"/>
      <c r="O296" s="77"/>
      <c r="P296" s="77"/>
      <c r="Q296" s="77"/>
      <c r="R296" s="77"/>
      <c r="S296" s="77"/>
      <c r="T296" s="7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T296" s="19" t="s">
        <v>237</v>
      </c>
      <c r="AU296" s="19" t="s">
        <v>89</v>
      </c>
    </row>
    <row r="297" s="2" customFormat="1">
      <c r="A297" s="38"/>
      <c r="B297" s="39"/>
      <c r="C297" s="38"/>
      <c r="D297" s="199" t="s">
        <v>397</v>
      </c>
      <c r="E297" s="38"/>
      <c r="F297" s="200" t="s">
        <v>823</v>
      </c>
      <c r="G297" s="38"/>
      <c r="H297" s="38"/>
      <c r="I297" s="193"/>
      <c r="J297" s="38"/>
      <c r="K297" s="38"/>
      <c r="L297" s="39"/>
      <c r="M297" s="194"/>
      <c r="N297" s="195"/>
      <c r="O297" s="77"/>
      <c r="P297" s="77"/>
      <c r="Q297" s="77"/>
      <c r="R297" s="77"/>
      <c r="S297" s="77"/>
      <c r="T297" s="7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T297" s="19" t="s">
        <v>397</v>
      </c>
      <c r="AU297" s="19" t="s">
        <v>89</v>
      </c>
    </row>
    <row r="298" s="13" customFormat="1">
      <c r="A298" s="13"/>
      <c r="B298" s="205"/>
      <c r="C298" s="13"/>
      <c r="D298" s="191" t="s">
        <v>519</v>
      </c>
      <c r="E298" s="206" t="s">
        <v>1</v>
      </c>
      <c r="F298" s="207" t="s">
        <v>1843</v>
      </c>
      <c r="G298" s="13"/>
      <c r="H298" s="208">
        <v>70.799999999999997</v>
      </c>
      <c r="I298" s="209"/>
      <c r="J298" s="13"/>
      <c r="K298" s="13"/>
      <c r="L298" s="205"/>
      <c r="M298" s="210"/>
      <c r="N298" s="211"/>
      <c r="O298" s="211"/>
      <c r="P298" s="211"/>
      <c r="Q298" s="211"/>
      <c r="R298" s="211"/>
      <c r="S298" s="211"/>
      <c r="T298" s="21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06" t="s">
        <v>519</v>
      </c>
      <c r="AU298" s="206" t="s">
        <v>89</v>
      </c>
      <c r="AV298" s="13" t="s">
        <v>89</v>
      </c>
      <c r="AW298" s="13" t="s">
        <v>35</v>
      </c>
      <c r="AX298" s="13" t="s">
        <v>87</v>
      </c>
      <c r="AY298" s="206" t="s">
        <v>230</v>
      </c>
    </row>
    <row r="299" s="2" customFormat="1" ht="16.5" customHeight="1">
      <c r="A299" s="38"/>
      <c r="B299" s="177"/>
      <c r="C299" s="236" t="s">
        <v>377</v>
      </c>
      <c r="D299" s="236" t="s">
        <v>745</v>
      </c>
      <c r="E299" s="237" t="s">
        <v>825</v>
      </c>
      <c r="F299" s="238" t="s">
        <v>826</v>
      </c>
      <c r="G299" s="239" t="s">
        <v>827</v>
      </c>
      <c r="H299" s="240">
        <v>1.4159999999999999</v>
      </c>
      <c r="I299" s="241"/>
      <c r="J299" s="242">
        <f>ROUND(I299*H299,2)</f>
        <v>0</v>
      </c>
      <c r="K299" s="238" t="s">
        <v>515</v>
      </c>
      <c r="L299" s="243"/>
      <c r="M299" s="244" t="s">
        <v>1</v>
      </c>
      <c r="N299" s="245" t="s">
        <v>44</v>
      </c>
      <c r="O299" s="77"/>
      <c r="P299" s="187">
        <f>O299*H299</f>
        <v>0</v>
      </c>
      <c r="Q299" s="187">
        <v>0.001</v>
      </c>
      <c r="R299" s="187">
        <f>Q299*H299</f>
        <v>0.0014159999999999999</v>
      </c>
      <c r="S299" s="187">
        <v>0</v>
      </c>
      <c r="T299" s="188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189" t="s">
        <v>260</v>
      </c>
      <c r="AT299" s="189" t="s">
        <v>745</v>
      </c>
      <c r="AU299" s="189" t="s">
        <v>89</v>
      </c>
      <c r="AY299" s="19" t="s">
        <v>230</v>
      </c>
      <c r="BE299" s="190">
        <f>IF(N299="základní",J299,0)</f>
        <v>0</v>
      </c>
      <c r="BF299" s="190">
        <f>IF(N299="snížená",J299,0)</f>
        <v>0</v>
      </c>
      <c r="BG299" s="190">
        <f>IF(N299="zákl. přenesená",J299,0)</f>
        <v>0</v>
      </c>
      <c r="BH299" s="190">
        <f>IF(N299="sníž. přenesená",J299,0)</f>
        <v>0</v>
      </c>
      <c r="BI299" s="190">
        <f>IF(N299="nulová",J299,0)</f>
        <v>0</v>
      </c>
      <c r="BJ299" s="19" t="s">
        <v>87</v>
      </c>
      <c r="BK299" s="190">
        <f>ROUND(I299*H299,2)</f>
        <v>0</v>
      </c>
      <c r="BL299" s="19" t="s">
        <v>235</v>
      </c>
      <c r="BM299" s="189" t="s">
        <v>1844</v>
      </c>
    </row>
    <row r="300" s="2" customFormat="1">
      <c r="A300" s="38"/>
      <c r="B300" s="39"/>
      <c r="C300" s="38"/>
      <c r="D300" s="191" t="s">
        <v>237</v>
      </c>
      <c r="E300" s="38"/>
      <c r="F300" s="192" t="s">
        <v>826</v>
      </c>
      <c r="G300" s="38"/>
      <c r="H300" s="38"/>
      <c r="I300" s="193"/>
      <c r="J300" s="38"/>
      <c r="K300" s="38"/>
      <c r="L300" s="39"/>
      <c r="M300" s="194"/>
      <c r="N300" s="195"/>
      <c r="O300" s="77"/>
      <c r="P300" s="77"/>
      <c r="Q300" s="77"/>
      <c r="R300" s="77"/>
      <c r="S300" s="77"/>
      <c r="T300" s="7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T300" s="19" t="s">
        <v>237</v>
      </c>
      <c r="AU300" s="19" t="s">
        <v>89</v>
      </c>
    </row>
    <row r="301" s="13" customFormat="1">
      <c r="A301" s="13"/>
      <c r="B301" s="205"/>
      <c r="C301" s="13"/>
      <c r="D301" s="191" t="s">
        <v>519</v>
      </c>
      <c r="E301" s="13"/>
      <c r="F301" s="207" t="s">
        <v>1845</v>
      </c>
      <c r="G301" s="13"/>
      <c r="H301" s="208">
        <v>1.4159999999999999</v>
      </c>
      <c r="I301" s="209"/>
      <c r="J301" s="13"/>
      <c r="K301" s="13"/>
      <c r="L301" s="205"/>
      <c r="M301" s="210"/>
      <c r="N301" s="211"/>
      <c r="O301" s="211"/>
      <c r="P301" s="211"/>
      <c r="Q301" s="211"/>
      <c r="R301" s="211"/>
      <c r="S301" s="211"/>
      <c r="T301" s="21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06" t="s">
        <v>519</v>
      </c>
      <c r="AU301" s="206" t="s">
        <v>89</v>
      </c>
      <c r="AV301" s="13" t="s">
        <v>89</v>
      </c>
      <c r="AW301" s="13" t="s">
        <v>3</v>
      </c>
      <c r="AX301" s="13" t="s">
        <v>87</v>
      </c>
      <c r="AY301" s="206" t="s">
        <v>230</v>
      </c>
    </row>
    <row r="302" s="12" customFormat="1" ht="22.8" customHeight="1">
      <c r="A302" s="12"/>
      <c r="B302" s="166"/>
      <c r="C302" s="12"/>
      <c r="D302" s="167" t="s">
        <v>78</v>
      </c>
      <c r="E302" s="197" t="s">
        <v>89</v>
      </c>
      <c r="F302" s="197" t="s">
        <v>830</v>
      </c>
      <c r="G302" s="12"/>
      <c r="H302" s="12"/>
      <c r="I302" s="169"/>
      <c r="J302" s="198">
        <f>BK302</f>
        <v>0</v>
      </c>
      <c r="K302" s="12"/>
      <c r="L302" s="166"/>
      <c r="M302" s="171"/>
      <c r="N302" s="172"/>
      <c r="O302" s="172"/>
      <c r="P302" s="173">
        <f>SUM(P303:P309)</f>
        <v>0</v>
      </c>
      <c r="Q302" s="172"/>
      <c r="R302" s="173">
        <f>SUM(R303:R309)</f>
        <v>0.12650539999999999</v>
      </c>
      <c r="S302" s="172"/>
      <c r="T302" s="174">
        <f>SUM(T303:T309)</f>
        <v>0</v>
      </c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R302" s="167" t="s">
        <v>87</v>
      </c>
      <c r="AT302" s="175" t="s">
        <v>78</v>
      </c>
      <c r="AU302" s="175" t="s">
        <v>87</v>
      </c>
      <c r="AY302" s="167" t="s">
        <v>230</v>
      </c>
      <c r="BK302" s="176">
        <f>SUM(BK303:BK309)</f>
        <v>0</v>
      </c>
    </row>
    <row r="303" s="2" customFormat="1" ht="16.5" customHeight="1">
      <c r="A303" s="38"/>
      <c r="B303" s="177"/>
      <c r="C303" s="178" t="s">
        <v>381</v>
      </c>
      <c r="D303" s="178" t="s">
        <v>231</v>
      </c>
      <c r="E303" s="179" t="s">
        <v>831</v>
      </c>
      <c r="F303" s="180" t="s">
        <v>832</v>
      </c>
      <c r="G303" s="181" t="s">
        <v>514</v>
      </c>
      <c r="H303" s="182">
        <v>277.81999999999999</v>
      </c>
      <c r="I303" s="183"/>
      <c r="J303" s="184">
        <f>ROUND(I303*H303,2)</f>
        <v>0</v>
      </c>
      <c r="K303" s="180" t="s">
        <v>515</v>
      </c>
      <c r="L303" s="39"/>
      <c r="M303" s="185" t="s">
        <v>1</v>
      </c>
      <c r="N303" s="186" t="s">
        <v>44</v>
      </c>
      <c r="O303" s="77"/>
      <c r="P303" s="187">
        <f>O303*H303</f>
        <v>0</v>
      </c>
      <c r="Q303" s="187">
        <v>0.00010000000000000001</v>
      </c>
      <c r="R303" s="187">
        <f>Q303*H303</f>
        <v>0.027782000000000001</v>
      </c>
      <c r="S303" s="187">
        <v>0</v>
      </c>
      <c r="T303" s="188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89" t="s">
        <v>235</v>
      </c>
      <c r="AT303" s="189" t="s">
        <v>231</v>
      </c>
      <c r="AU303" s="189" t="s">
        <v>89</v>
      </c>
      <c r="AY303" s="19" t="s">
        <v>230</v>
      </c>
      <c r="BE303" s="190">
        <f>IF(N303="základní",J303,0)</f>
        <v>0</v>
      </c>
      <c r="BF303" s="190">
        <f>IF(N303="snížená",J303,0)</f>
        <v>0</v>
      </c>
      <c r="BG303" s="190">
        <f>IF(N303="zákl. přenesená",J303,0)</f>
        <v>0</v>
      </c>
      <c r="BH303" s="190">
        <f>IF(N303="sníž. přenesená",J303,0)</f>
        <v>0</v>
      </c>
      <c r="BI303" s="190">
        <f>IF(N303="nulová",J303,0)</f>
        <v>0</v>
      </c>
      <c r="BJ303" s="19" t="s">
        <v>87</v>
      </c>
      <c r="BK303" s="190">
        <f>ROUND(I303*H303,2)</f>
        <v>0</v>
      </c>
      <c r="BL303" s="19" t="s">
        <v>235</v>
      </c>
      <c r="BM303" s="189" t="s">
        <v>1846</v>
      </c>
    </row>
    <row r="304" s="2" customFormat="1">
      <c r="A304" s="38"/>
      <c r="B304" s="39"/>
      <c r="C304" s="38"/>
      <c r="D304" s="191" t="s">
        <v>237</v>
      </c>
      <c r="E304" s="38"/>
      <c r="F304" s="192" t="s">
        <v>834</v>
      </c>
      <c r="G304" s="38"/>
      <c r="H304" s="38"/>
      <c r="I304" s="193"/>
      <c r="J304" s="38"/>
      <c r="K304" s="38"/>
      <c r="L304" s="39"/>
      <c r="M304" s="194"/>
      <c r="N304" s="195"/>
      <c r="O304" s="77"/>
      <c r="P304" s="77"/>
      <c r="Q304" s="77"/>
      <c r="R304" s="77"/>
      <c r="S304" s="77"/>
      <c r="T304" s="7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19" t="s">
        <v>237</v>
      </c>
      <c r="AU304" s="19" t="s">
        <v>89</v>
      </c>
    </row>
    <row r="305" s="2" customFormat="1">
      <c r="A305" s="38"/>
      <c r="B305" s="39"/>
      <c r="C305" s="38"/>
      <c r="D305" s="199" t="s">
        <v>397</v>
      </c>
      <c r="E305" s="38"/>
      <c r="F305" s="200" t="s">
        <v>835</v>
      </c>
      <c r="G305" s="38"/>
      <c r="H305" s="38"/>
      <c r="I305" s="193"/>
      <c r="J305" s="38"/>
      <c r="K305" s="38"/>
      <c r="L305" s="39"/>
      <c r="M305" s="194"/>
      <c r="N305" s="195"/>
      <c r="O305" s="77"/>
      <c r="P305" s="77"/>
      <c r="Q305" s="77"/>
      <c r="R305" s="77"/>
      <c r="S305" s="77"/>
      <c r="T305" s="7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T305" s="19" t="s">
        <v>397</v>
      </c>
      <c r="AU305" s="19" t="s">
        <v>89</v>
      </c>
    </row>
    <row r="306" s="13" customFormat="1">
      <c r="A306" s="13"/>
      <c r="B306" s="205"/>
      <c r="C306" s="13"/>
      <c r="D306" s="191" t="s">
        <v>519</v>
      </c>
      <c r="E306" s="206" t="s">
        <v>1</v>
      </c>
      <c r="F306" s="207" t="s">
        <v>1847</v>
      </c>
      <c r="G306" s="13"/>
      <c r="H306" s="208">
        <v>277.81999999999999</v>
      </c>
      <c r="I306" s="209"/>
      <c r="J306" s="13"/>
      <c r="K306" s="13"/>
      <c r="L306" s="205"/>
      <c r="M306" s="210"/>
      <c r="N306" s="211"/>
      <c r="O306" s="211"/>
      <c r="P306" s="211"/>
      <c r="Q306" s="211"/>
      <c r="R306" s="211"/>
      <c r="S306" s="211"/>
      <c r="T306" s="21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06" t="s">
        <v>519</v>
      </c>
      <c r="AU306" s="206" t="s">
        <v>89</v>
      </c>
      <c r="AV306" s="13" t="s">
        <v>89</v>
      </c>
      <c r="AW306" s="13" t="s">
        <v>35</v>
      </c>
      <c r="AX306" s="13" t="s">
        <v>87</v>
      </c>
      <c r="AY306" s="206" t="s">
        <v>230</v>
      </c>
    </row>
    <row r="307" s="2" customFormat="1" ht="16.5" customHeight="1">
      <c r="A307" s="38"/>
      <c r="B307" s="177"/>
      <c r="C307" s="236" t="s">
        <v>386</v>
      </c>
      <c r="D307" s="236" t="s">
        <v>745</v>
      </c>
      <c r="E307" s="237" t="s">
        <v>841</v>
      </c>
      <c r="F307" s="238" t="s">
        <v>842</v>
      </c>
      <c r="G307" s="239" t="s">
        <v>514</v>
      </c>
      <c r="H307" s="240">
        <v>329.07799999999997</v>
      </c>
      <c r="I307" s="241"/>
      <c r="J307" s="242">
        <f>ROUND(I307*H307,2)</f>
        <v>0</v>
      </c>
      <c r="K307" s="238" t="s">
        <v>515</v>
      </c>
      <c r="L307" s="243"/>
      <c r="M307" s="244" t="s">
        <v>1</v>
      </c>
      <c r="N307" s="245" t="s">
        <v>44</v>
      </c>
      <c r="O307" s="77"/>
      <c r="P307" s="187">
        <f>O307*H307</f>
        <v>0</v>
      </c>
      <c r="Q307" s="187">
        <v>0.00029999999999999997</v>
      </c>
      <c r="R307" s="187">
        <f>Q307*H307</f>
        <v>0.098723399999999989</v>
      </c>
      <c r="S307" s="187">
        <v>0</v>
      </c>
      <c r="T307" s="188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89" t="s">
        <v>260</v>
      </c>
      <c r="AT307" s="189" t="s">
        <v>745</v>
      </c>
      <c r="AU307" s="189" t="s">
        <v>89</v>
      </c>
      <c r="AY307" s="19" t="s">
        <v>230</v>
      </c>
      <c r="BE307" s="190">
        <f>IF(N307="základní",J307,0)</f>
        <v>0</v>
      </c>
      <c r="BF307" s="190">
        <f>IF(N307="snížená",J307,0)</f>
        <v>0</v>
      </c>
      <c r="BG307" s="190">
        <f>IF(N307="zákl. přenesená",J307,0)</f>
        <v>0</v>
      </c>
      <c r="BH307" s="190">
        <f>IF(N307="sníž. přenesená",J307,0)</f>
        <v>0</v>
      </c>
      <c r="BI307" s="190">
        <f>IF(N307="nulová",J307,0)</f>
        <v>0</v>
      </c>
      <c r="BJ307" s="19" t="s">
        <v>87</v>
      </c>
      <c r="BK307" s="190">
        <f>ROUND(I307*H307,2)</f>
        <v>0</v>
      </c>
      <c r="BL307" s="19" t="s">
        <v>235</v>
      </c>
      <c r="BM307" s="189" t="s">
        <v>1848</v>
      </c>
    </row>
    <row r="308" s="2" customFormat="1">
      <c r="A308" s="38"/>
      <c r="B308" s="39"/>
      <c r="C308" s="38"/>
      <c r="D308" s="191" t="s">
        <v>237</v>
      </c>
      <c r="E308" s="38"/>
      <c r="F308" s="192" t="s">
        <v>842</v>
      </c>
      <c r="G308" s="38"/>
      <c r="H308" s="38"/>
      <c r="I308" s="193"/>
      <c r="J308" s="38"/>
      <c r="K308" s="38"/>
      <c r="L308" s="39"/>
      <c r="M308" s="194"/>
      <c r="N308" s="195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237</v>
      </c>
      <c r="AU308" s="19" t="s">
        <v>89</v>
      </c>
    </row>
    <row r="309" s="13" customFormat="1">
      <c r="A309" s="13"/>
      <c r="B309" s="205"/>
      <c r="C309" s="13"/>
      <c r="D309" s="191" t="s">
        <v>519</v>
      </c>
      <c r="E309" s="13"/>
      <c r="F309" s="207" t="s">
        <v>1849</v>
      </c>
      <c r="G309" s="13"/>
      <c r="H309" s="208">
        <v>329.07799999999997</v>
      </c>
      <c r="I309" s="209"/>
      <c r="J309" s="13"/>
      <c r="K309" s="13"/>
      <c r="L309" s="205"/>
      <c r="M309" s="210"/>
      <c r="N309" s="211"/>
      <c r="O309" s="211"/>
      <c r="P309" s="211"/>
      <c r="Q309" s="211"/>
      <c r="R309" s="211"/>
      <c r="S309" s="211"/>
      <c r="T309" s="21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06" t="s">
        <v>519</v>
      </c>
      <c r="AU309" s="206" t="s">
        <v>89</v>
      </c>
      <c r="AV309" s="13" t="s">
        <v>89</v>
      </c>
      <c r="AW309" s="13" t="s">
        <v>3</v>
      </c>
      <c r="AX309" s="13" t="s">
        <v>87</v>
      </c>
      <c r="AY309" s="206" t="s">
        <v>230</v>
      </c>
    </row>
    <row r="310" s="12" customFormat="1" ht="22.8" customHeight="1">
      <c r="A310" s="12"/>
      <c r="B310" s="166"/>
      <c r="C310" s="12"/>
      <c r="D310" s="167" t="s">
        <v>78</v>
      </c>
      <c r="E310" s="197" t="s">
        <v>235</v>
      </c>
      <c r="F310" s="197" t="s">
        <v>845</v>
      </c>
      <c r="G310" s="12"/>
      <c r="H310" s="12"/>
      <c r="I310" s="169"/>
      <c r="J310" s="198">
        <f>BK310</f>
        <v>0</v>
      </c>
      <c r="K310" s="12"/>
      <c r="L310" s="166"/>
      <c r="M310" s="171"/>
      <c r="N310" s="172"/>
      <c r="O310" s="172"/>
      <c r="P310" s="173">
        <f>SUM(P311:P320)</f>
        <v>0</v>
      </c>
      <c r="Q310" s="172"/>
      <c r="R310" s="173">
        <f>SUM(R311:R320)</f>
        <v>0.22883999999999999</v>
      </c>
      <c r="S310" s="172"/>
      <c r="T310" s="174">
        <f>SUM(T311:T320)</f>
        <v>0</v>
      </c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R310" s="167" t="s">
        <v>87</v>
      </c>
      <c r="AT310" s="175" t="s">
        <v>78</v>
      </c>
      <c r="AU310" s="175" t="s">
        <v>87</v>
      </c>
      <c r="AY310" s="167" t="s">
        <v>230</v>
      </c>
      <c r="BK310" s="176">
        <f>SUM(BK311:BK320)</f>
        <v>0</v>
      </c>
    </row>
    <row r="311" s="2" customFormat="1" ht="16.5" customHeight="1">
      <c r="A311" s="38"/>
      <c r="B311" s="177"/>
      <c r="C311" s="178" t="s">
        <v>391</v>
      </c>
      <c r="D311" s="178" t="s">
        <v>231</v>
      </c>
      <c r="E311" s="179" t="s">
        <v>846</v>
      </c>
      <c r="F311" s="180" t="s">
        <v>847</v>
      </c>
      <c r="G311" s="181" t="s">
        <v>578</v>
      </c>
      <c r="H311" s="182">
        <v>0.63800000000000001</v>
      </c>
      <c r="I311" s="183"/>
      <c r="J311" s="184">
        <f>ROUND(I311*H311,2)</f>
        <v>0</v>
      </c>
      <c r="K311" s="180" t="s">
        <v>515</v>
      </c>
      <c r="L311" s="39"/>
      <c r="M311" s="185" t="s">
        <v>1</v>
      </c>
      <c r="N311" s="186" t="s">
        <v>44</v>
      </c>
      <c r="O311" s="77"/>
      <c r="P311" s="187">
        <f>O311*H311</f>
        <v>0</v>
      </c>
      <c r="Q311" s="187">
        <v>0</v>
      </c>
      <c r="R311" s="187">
        <f>Q311*H311</f>
        <v>0</v>
      </c>
      <c r="S311" s="187">
        <v>0</v>
      </c>
      <c r="T311" s="188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189" t="s">
        <v>235</v>
      </c>
      <c r="AT311" s="189" t="s">
        <v>231</v>
      </c>
      <c r="AU311" s="189" t="s">
        <v>89</v>
      </c>
      <c r="AY311" s="19" t="s">
        <v>230</v>
      </c>
      <c r="BE311" s="190">
        <f>IF(N311="základní",J311,0)</f>
        <v>0</v>
      </c>
      <c r="BF311" s="190">
        <f>IF(N311="snížená",J311,0)</f>
        <v>0</v>
      </c>
      <c r="BG311" s="190">
        <f>IF(N311="zákl. přenesená",J311,0)</f>
        <v>0</v>
      </c>
      <c r="BH311" s="190">
        <f>IF(N311="sníž. přenesená",J311,0)</f>
        <v>0</v>
      </c>
      <c r="BI311" s="190">
        <f>IF(N311="nulová",J311,0)</f>
        <v>0</v>
      </c>
      <c r="BJ311" s="19" t="s">
        <v>87</v>
      </c>
      <c r="BK311" s="190">
        <f>ROUND(I311*H311,2)</f>
        <v>0</v>
      </c>
      <c r="BL311" s="19" t="s">
        <v>235</v>
      </c>
      <c r="BM311" s="189" t="s">
        <v>1850</v>
      </c>
    </row>
    <row r="312" s="2" customFormat="1">
      <c r="A312" s="38"/>
      <c r="B312" s="39"/>
      <c r="C312" s="38"/>
      <c r="D312" s="191" t="s">
        <v>237</v>
      </c>
      <c r="E312" s="38"/>
      <c r="F312" s="192" t="s">
        <v>849</v>
      </c>
      <c r="G312" s="38"/>
      <c r="H312" s="38"/>
      <c r="I312" s="193"/>
      <c r="J312" s="38"/>
      <c r="K312" s="38"/>
      <c r="L312" s="39"/>
      <c r="M312" s="194"/>
      <c r="N312" s="195"/>
      <c r="O312" s="77"/>
      <c r="P312" s="77"/>
      <c r="Q312" s="77"/>
      <c r="R312" s="77"/>
      <c r="S312" s="77"/>
      <c r="T312" s="7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19" t="s">
        <v>237</v>
      </c>
      <c r="AU312" s="19" t="s">
        <v>89</v>
      </c>
    </row>
    <row r="313" s="2" customFormat="1">
      <c r="A313" s="38"/>
      <c r="B313" s="39"/>
      <c r="C313" s="38"/>
      <c r="D313" s="199" t="s">
        <v>397</v>
      </c>
      <c r="E313" s="38"/>
      <c r="F313" s="200" t="s">
        <v>850</v>
      </c>
      <c r="G313" s="38"/>
      <c r="H313" s="38"/>
      <c r="I313" s="193"/>
      <c r="J313" s="38"/>
      <c r="K313" s="38"/>
      <c r="L313" s="39"/>
      <c r="M313" s="194"/>
      <c r="N313" s="195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397</v>
      </c>
      <c r="AU313" s="19" t="s">
        <v>89</v>
      </c>
    </row>
    <row r="314" s="13" customFormat="1">
      <c r="A314" s="13"/>
      <c r="B314" s="205"/>
      <c r="C314" s="13"/>
      <c r="D314" s="191" t="s">
        <v>519</v>
      </c>
      <c r="E314" s="206" t="s">
        <v>1</v>
      </c>
      <c r="F314" s="207" t="s">
        <v>1851</v>
      </c>
      <c r="G314" s="13"/>
      <c r="H314" s="208">
        <v>0.63800000000000001</v>
      </c>
      <c r="I314" s="209"/>
      <c r="J314" s="13"/>
      <c r="K314" s="13"/>
      <c r="L314" s="205"/>
      <c r="M314" s="210"/>
      <c r="N314" s="211"/>
      <c r="O314" s="211"/>
      <c r="P314" s="211"/>
      <c r="Q314" s="211"/>
      <c r="R314" s="211"/>
      <c r="S314" s="211"/>
      <c r="T314" s="21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06" t="s">
        <v>519</v>
      </c>
      <c r="AU314" s="206" t="s">
        <v>89</v>
      </c>
      <c r="AV314" s="13" t="s">
        <v>89</v>
      </c>
      <c r="AW314" s="13" t="s">
        <v>35</v>
      </c>
      <c r="AX314" s="13" t="s">
        <v>87</v>
      </c>
      <c r="AY314" s="206" t="s">
        <v>230</v>
      </c>
    </row>
    <row r="315" s="2" customFormat="1" ht="16.5" customHeight="1">
      <c r="A315" s="38"/>
      <c r="B315" s="177"/>
      <c r="C315" s="178" t="s">
        <v>402</v>
      </c>
      <c r="D315" s="178" t="s">
        <v>231</v>
      </c>
      <c r="E315" s="179" t="s">
        <v>852</v>
      </c>
      <c r="F315" s="180" t="s">
        <v>1852</v>
      </c>
      <c r="G315" s="181" t="s">
        <v>458</v>
      </c>
      <c r="H315" s="182">
        <v>2</v>
      </c>
      <c r="I315" s="183"/>
      <c r="J315" s="184">
        <f>ROUND(I315*H315,2)</f>
        <v>0</v>
      </c>
      <c r="K315" s="180" t="s">
        <v>515</v>
      </c>
      <c r="L315" s="39"/>
      <c r="M315" s="185" t="s">
        <v>1</v>
      </c>
      <c r="N315" s="186" t="s">
        <v>44</v>
      </c>
      <c r="O315" s="77"/>
      <c r="P315" s="187">
        <f>O315*H315</f>
        <v>0</v>
      </c>
      <c r="Q315" s="187">
        <v>0.087419999999999998</v>
      </c>
      <c r="R315" s="187">
        <f>Q315*H315</f>
        <v>0.17484</v>
      </c>
      <c r="S315" s="187">
        <v>0</v>
      </c>
      <c r="T315" s="188">
        <f>S315*H315</f>
        <v>0</v>
      </c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R315" s="189" t="s">
        <v>235</v>
      </c>
      <c r="AT315" s="189" t="s">
        <v>231</v>
      </c>
      <c r="AU315" s="189" t="s">
        <v>89</v>
      </c>
      <c r="AY315" s="19" t="s">
        <v>230</v>
      </c>
      <c r="BE315" s="190">
        <f>IF(N315="základní",J315,0)</f>
        <v>0</v>
      </c>
      <c r="BF315" s="190">
        <f>IF(N315="snížená",J315,0)</f>
        <v>0</v>
      </c>
      <c r="BG315" s="190">
        <f>IF(N315="zákl. přenesená",J315,0)</f>
        <v>0</v>
      </c>
      <c r="BH315" s="190">
        <f>IF(N315="sníž. přenesená",J315,0)</f>
        <v>0</v>
      </c>
      <c r="BI315" s="190">
        <f>IF(N315="nulová",J315,0)</f>
        <v>0</v>
      </c>
      <c r="BJ315" s="19" t="s">
        <v>87</v>
      </c>
      <c r="BK315" s="190">
        <f>ROUND(I315*H315,2)</f>
        <v>0</v>
      </c>
      <c r="BL315" s="19" t="s">
        <v>235</v>
      </c>
      <c r="BM315" s="189" t="s">
        <v>1853</v>
      </c>
    </row>
    <row r="316" s="2" customFormat="1">
      <c r="A316" s="38"/>
      <c r="B316" s="39"/>
      <c r="C316" s="38"/>
      <c r="D316" s="191" t="s">
        <v>237</v>
      </c>
      <c r="E316" s="38"/>
      <c r="F316" s="192" t="s">
        <v>1854</v>
      </c>
      <c r="G316" s="38"/>
      <c r="H316" s="38"/>
      <c r="I316" s="193"/>
      <c r="J316" s="38"/>
      <c r="K316" s="38"/>
      <c r="L316" s="39"/>
      <c r="M316" s="194"/>
      <c r="N316" s="195"/>
      <c r="O316" s="77"/>
      <c r="P316" s="77"/>
      <c r="Q316" s="77"/>
      <c r="R316" s="77"/>
      <c r="S316" s="77"/>
      <c r="T316" s="7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19" t="s">
        <v>237</v>
      </c>
      <c r="AU316" s="19" t="s">
        <v>89</v>
      </c>
    </row>
    <row r="317" s="2" customFormat="1">
      <c r="A317" s="38"/>
      <c r="B317" s="39"/>
      <c r="C317" s="38"/>
      <c r="D317" s="199" t="s">
        <v>397</v>
      </c>
      <c r="E317" s="38"/>
      <c r="F317" s="200" t="s">
        <v>856</v>
      </c>
      <c r="G317" s="38"/>
      <c r="H317" s="38"/>
      <c r="I317" s="193"/>
      <c r="J317" s="38"/>
      <c r="K317" s="38"/>
      <c r="L317" s="39"/>
      <c r="M317" s="194"/>
      <c r="N317" s="195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397</v>
      </c>
      <c r="AU317" s="19" t="s">
        <v>89</v>
      </c>
    </row>
    <row r="318" s="13" customFormat="1">
      <c r="A318" s="13"/>
      <c r="B318" s="205"/>
      <c r="C318" s="13"/>
      <c r="D318" s="191" t="s">
        <v>519</v>
      </c>
      <c r="E318" s="206" t="s">
        <v>1</v>
      </c>
      <c r="F318" s="207" t="s">
        <v>89</v>
      </c>
      <c r="G318" s="13"/>
      <c r="H318" s="208">
        <v>2</v>
      </c>
      <c r="I318" s="209"/>
      <c r="J318" s="13"/>
      <c r="K318" s="13"/>
      <c r="L318" s="205"/>
      <c r="M318" s="210"/>
      <c r="N318" s="211"/>
      <c r="O318" s="211"/>
      <c r="P318" s="211"/>
      <c r="Q318" s="211"/>
      <c r="R318" s="211"/>
      <c r="S318" s="211"/>
      <c r="T318" s="21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06" t="s">
        <v>519</v>
      </c>
      <c r="AU318" s="206" t="s">
        <v>89</v>
      </c>
      <c r="AV318" s="13" t="s">
        <v>89</v>
      </c>
      <c r="AW318" s="13" t="s">
        <v>35</v>
      </c>
      <c r="AX318" s="13" t="s">
        <v>87</v>
      </c>
      <c r="AY318" s="206" t="s">
        <v>230</v>
      </c>
    </row>
    <row r="319" s="2" customFormat="1" ht="16.5" customHeight="1">
      <c r="A319" s="38"/>
      <c r="B319" s="177"/>
      <c r="C319" s="236" t="s">
        <v>406</v>
      </c>
      <c r="D319" s="236" t="s">
        <v>745</v>
      </c>
      <c r="E319" s="237" t="s">
        <v>857</v>
      </c>
      <c r="F319" s="238" t="s">
        <v>858</v>
      </c>
      <c r="G319" s="239" t="s">
        <v>458</v>
      </c>
      <c r="H319" s="240">
        <v>2</v>
      </c>
      <c r="I319" s="241"/>
      <c r="J319" s="242">
        <f>ROUND(I319*H319,2)</f>
        <v>0</v>
      </c>
      <c r="K319" s="238" t="s">
        <v>515</v>
      </c>
      <c r="L319" s="243"/>
      <c r="M319" s="244" t="s">
        <v>1</v>
      </c>
      <c r="N319" s="245" t="s">
        <v>44</v>
      </c>
      <c r="O319" s="77"/>
      <c r="P319" s="187">
        <f>O319*H319</f>
        <v>0</v>
      </c>
      <c r="Q319" s="187">
        <v>0.027</v>
      </c>
      <c r="R319" s="187">
        <f>Q319*H319</f>
        <v>0.053999999999999999</v>
      </c>
      <c r="S319" s="187">
        <v>0</v>
      </c>
      <c r="T319" s="188">
        <f>S319*H319</f>
        <v>0</v>
      </c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R319" s="189" t="s">
        <v>260</v>
      </c>
      <c r="AT319" s="189" t="s">
        <v>745</v>
      </c>
      <c r="AU319" s="189" t="s">
        <v>89</v>
      </c>
      <c r="AY319" s="19" t="s">
        <v>230</v>
      </c>
      <c r="BE319" s="190">
        <f>IF(N319="základní",J319,0)</f>
        <v>0</v>
      </c>
      <c r="BF319" s="190">
        <f>IF(N319="snížená",J319,0)</f>
        <v>0</v>
      </c>
      <c r="BG319" s="190">
        <f>IF(N319="zákl. přenesená",J319,0)</f>
        <v>0</v>
      </c>
      <c r="BH319" s="190">
        <f>IF(N319="sníž. přenesená",J319,0)</f>
        <v>0</v>
      </c>
      <c r="BI319" s="190">
        <f>IF(N319="nulová",J319,0)</f>
        <v>0</v>
      </c>
      <c r="BJ319" s="19" t="s">
        <v>87</v>
      </c>
      <c r="BK319" s="190">
        <f>ROUND(I319*H319,2)</f>
        <v>0</v>
      </c>
      <c r="BL319" s="19" t="s">
        <v>235</v>
      </c>
      <c r="BM319" s="189" t="s">
        <v>1855</v>
      </c>
    </row>
    <row r="320" s="2" customFormat="1">
      <c r="A320" s="38"/>
      <c r="B320" s="39"/>
      <c r="C320" s="38"/>
      <c r="D320" s="191" t="s">
        <v>237</v>
      </c>
      <c r="E320" s="38"/>
      <c r="F320" s="192" t="s">
        <v>858</v>
      </c>
      <c r="G320" s="38"/>
      <c r="H320" s="38"/>
      <c r="I320" s="193"/>
      <c r="J320" s="38"/>
      <c r="K320" s="38"/>
      <c r="L320" s="39"/>
      <c r="M320" s="194"/>
      <c r="N320" s="195"/>
      <c r="O320" s="77"/>
      <c r="P320" s="77"/>
      <c r="Q320" s="77"/>
      <c r="R320" s="77"/>
      <c r="S320" s="77"/>
      <c r="T320" s="7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T320" s="19" t="s">
        <v>237</v>
      </c>
      <c r="AU320" s="19" t="s">
        <v>89</v>
      </c>
    </row>
    <row r="321" s="12" customFormat="1" ht="22.8" customHeight="1">
      <c r="A321" s="12"/>
      <c r="B321" s="166"/>
      <c r="C321" s="12"/>
      <c r="D321" s="167" t="s">
        <v>78</v>
      </c>
      <c r="E321" s="197" t="s">
        <v>248</v>
      </c>
      <c r="F321" s="197" t="s">
        <v>860</v>
      </c>
      <c r="G321" s="12"/>
      <c r="H321" s="12"/>
      <c r="I321" s="169"/>
      <c r="J321" s="198">
        <f>BK321</f>
        <v>0</v>
      </c>
      <c r="K321" s="12"/>
      <c r="L321" s="166"/>
      <c r="M321" s="171"/>
      <c r="N321" s="172"/>
      <c r="O321" s="172"/>
      <c r="P321" s="173">
        <f>SUM(P322:P377)</f>
        <v>0</v>
      </c>
      <c r="Q321" s="172"/>
      <c r="R321" s="173">
        <f>SUM(R322:R377)</f>
        <v>119.712296</v>
      </c>
      <c r="S321" s="172"/>
      <c r="T321" s="174">
        <f>SUM(T322:T377)</f>
        <v>0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R321" s="167" t="s">
        <v>87</v>
      </c>
      <c r="AT321" s="175" t="s">
        <v>78</v>
      </c>
      <c r="AU321" s="175" t="s">
        <v>87</v>
      </c>
      <c r="AY321" s="167" t="s">
        <v>230</v>
      </c>
      <c r="BK321" s="176">
        <f>SUM(BK322:BK377)</f>
        <v>0</v>
      </c>
    </row>
    <row r="322" s="2" customFormat="1" ht="16.5" customHeight="1">
      <c r="A322" s="38"/>
      <c r="B322" s="177"/>
      <c r="C322" s="178" t="s">
        <v>410</v>
      </c>
      <c r="D322" s="178" t="s">
        <v>231</v>
      </c>
      <c r="E322" s="179" t="s">
        <v>861</v>
      </c>
      <c r="F322" s="180" t="s">
        <v>862</v>
      </c>
      <c r="G322" s="181" t="s">
        <v>514</v>
      </c>
      <c r="H322" s="182">
        <v>37.299999999999997</v>
      </c>
      <c r="I322" s="183"/>
      <c r="J322" s="184">
        <f>ROUND(I322*H322,2)</f>
        <v>0</v>
      </c>
      <c r="K322" s="180" t="s">
        <v>515</v>
      </c>
      <c r="L322" s="39"/>
      <c r="M322" s="185" t="s">
        <v>1</v>
      </c>
      <c r="N322" s="186" t="s">
        <v>44</v>
      </c>
      <c r="O322" s="77"/>
      <c r="P322" s="187">
        <f>O322*H322</f>
        <v>0</v>
      </c>
      <c r="Q322" s="187">
        <v>0</v>
      </c>
      <c r="R322" s="187">
        <f>Q322*H322</f>
        <v>0</v>
      </c>
      <c r="S322" s="187">
        <v>0</v>
      </c>
      <c r="T322" s="188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89" t="s">
        <v>235</v>
      </c>
      <c r="AT322" s="189" t="s">
        <v>231</v>
      </c>
      <c r="AU322" s="189" t="s">
        <v>89</v>
      </c>
      <c r="AY322" s="19" t="s">
        <v>230</v>
      </c>
      <c r="BE322" s="190">
        <f>IF(N322="základní",J322,0)</f>
        <v>0</v>
      </c>
      <c r="BF322" s="190">
        <f>IF(N322="snížená",J322,0)</f>
        <v>0</v>
      </c>
      <c r="BG322" s="190">
        <f>IF(N322="zákl. přenesená",J322,0)</f>
        <v>0</v>
      </c>
      <c r="BH322" s="190">
        <f>IF(N322="sníž. přenesená",J322,0)</f>
        <v>0</v>
      </c>
      <c r="BI322" s="190">
        <f>IF(N322="nulová",J322,0)</f>
        <v>0</v>
      </c>
      <c r="BJ322" s="19" t="s">
        <v>87</v>
      </c>
      <c r="BK322" s="190">
        <f>ROUND(I322*H322,2)</f>
        <v>0</v>
      </c>
      <c r="BL322" s="19" t="s">
        <v>235</v>
      </c>
      <c r="BM322" s="189" t="s">
        <v>1856</v>
      </c>
    </row>
    <row r="323" s="2" customFormat="1">
      <c r="A323" s="38"/>
      <c r="B323" s="39"/>
      <c r="C323" s="38"/>
      <c r="D323" s="191" t="s">
        <v>237</v>
      </c>
      <c r="E323" s="38"/>
      <c r="F323" s="192" t="s">
        <v>864</v>
      </c>
      <c r="G323" s="38"/>
      <c r="H323" s="38"/>
      <c r="I323" s="193"/>
      <c r="J323" s="38"/>
      <c r="K323" s="38"/>
      <c r="L323" s="39"/>
      <c r="M323" s="194"/>
      <c r="N323" s="195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237</v>
      </c>
      <c r="AU323" s="19" t="s">
        <v>89</v>
      </c>
    </row>
    <row r="324" s="2" customFormat="1">
      <c r="A324" s="38"/>
      <c r="B324" s="39"/>
      <c r="C324" s="38"/>
      <c r="D324" s="199" t="s">
        <v>397</v>
      </c>
      <c r="E324" s="38"/>
      <c r="F324" s="200" t="s">
        <v>865</v>
      </c>
      <c r="G324" s="38"/>
      <c r="H324" s="38"/>
      <c r="I324" s="193"/>
      <c r="J324" s="38"/>
      <c r="K324" s="38"/>
      <c r="L324" s="39"/>
      <c r="M324" s="194"/>
      <c r="N324" s="195"/>
      <c r="O324" s="77"/>
      <c r="P324" s="77"/>
      <c r="Q324" s="77"/>
      <c r="R324" s="77"/>
      <c r="S324" s="77"/>
      <c r="T324" s="7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T324" s="19" t="s">
        <v>397</v>
      </c>
      <c r="AU324" s="19" t="s">
        <v>89</v>
      </c>
    </row>
    <row r="325" s="13" customFormat="1">
      <c r="A325" s="13"/>
      <c r="B325" s="205"/>
      <c r="C325" s="13"/>
      <c r="D325" s="191" t="s">
        <v>519</v>
      </c>
      <c r="E325" s="206" t="s">
        <v>1</v>
      </c>
      <c r="F325" s="207" t="s">
        <v>1857</v>
      </c>
      <c r="G325" s="13"/>
      <c r="H325" s="208">
        <v>37.299999999999997</v>
      </c>
      <c r="I325" s="209"/>
      <c r="J325" s="13"/>
      <c r="K325" s="13"/>
      <c r="L325" s="205"/>
      <c r="M325" s="210"/>
      <c r="N325" s="211"/>
      <c r="O325" s="211"/>
      <c r="P325" s="211"/>
      <c r="Q325" s="211"/>
      <c r="R325" s="211"/>
      <c r="S325" s="211"/>
      <c r="T325" s="21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06" t="s">
        <v>519</v>
      </c>
      <c r="AU325" s="206" t="s">
        <v>89</v>
      </c>
      <c r="AV325" s="13" t="s">
        <v>89</v>
      </c>
      <c r="AW325" s="13" t="s">
        <v>35</v>
      </c>
      <c r="AX325" s="13" t="s">
        <v>87</v>
      </c>
      <c r="AY325" s="206" t="s">
        <v>230</v>
      </c>
    </row>
    <row r="326" s="2" customFormat="1" ht="16.5" customHeight="1">
      <c r="A326" s="38"/>
      <c r="B326" s="177"/>
      <c r="C326" s="178" t="s">
        <v>416</v>
      </c>
      <c r="D326" s="178" t="s">
        <v>231</v>
      </c>
      <c r="E326" s="179" t="s">
        <v>874</v>
      </c>
      <c r="F326" s="180" t="s">
        <v>875</v>
      </c>
      <c r="G326" s="181" t="s">
        <v>514</v>
      </c>
      <c r="H326" s="182">
        <v>37.299999999999997</v>
      </c>
      <c r="I326" s="183"/>
      <c r="J326" s="184">
        <f>ROUND(I326*H326,2)</f>
        <v>0</v>
      </c>
      <c r="K326" s="180" t="s">
        <v>515</v>
      </c>
      <c r="L326" s="39"/>
      <c r="M326" s="185" t="s">
        <v>1</v>
      </c>
      <c r="N326" s="186" t="s">
        <v>44</v>
      </c>
      <c r="O326" s="77"/>
      <c r="P326" s="187">
        <f>O326*H326</f>
        <v>0</v>
      </c>
      <c r="Q326" s="187">
        <v>0</v>
      </c>
      <c r="R326" s="187">
        <f>Q326*H326</f>
        <v>0</v>
      </c>
      <c r="S326" s="187">
        <v>0</v>
      </c>
      <c r="T326" s="188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89" t="s">
        <v>235</v>
      </c>
      <c r="AT326" s="189" t="s">
        <v>231</v>
      </c>
      <c r="AU326" s="189" t="s">
        <v>89</v>
      </c>
      <c r="AY326" s="19" t="s">
        <v>230</v>
      </c>
      <c r="BE326" s="190">
        <f>IF(N326="základní",J326,0)</f>
        <v>0</v>
      </c>
      <c r="BF326" s="190">
        <f>IF(N326="snížená",J326,0)</f>
        <v>0</v>
      </c>
      <c r="BG326" s="190">
        <f>IF(N326="zákl. přenesená",J326,0)</f>
        <v>0</v>
      </c>
      <c r="BH326" s="190">
        <f>IF(N326="sníž. přenesená",J326,0)</f>
        <v>0</v>
      </c>
      <c r="BI326" s="190">
        <f>IF(N326="nulová",J326,0)</f>
        <v>0</v>
      </c>
      <c r="BJ326" s="19" t="s">
        <v>87</v>
      </c>
      <c r="BK326" s="190">
        <f>ROUND(I326*H326,2)</f>
        <v>0</v>
      </c>
      <c r="BL326" s="19" t="s">
        <v>235</v>
      </c>
      <c r="BM326" s="189" t="s">
        <v>1858</v>
      </c>
    </row>
    <row r="327" s="2" customFormat="1">
      <c r="A327" s="38"/>
      <c r="B327" s="39"/>
      <c r="C327" s="38"/>
      <c r="D327" s="191" t="s">
        <v>237</v>
      </c>
      <c r="E327" s="38"/>
      <c r="F327" s="192" t="s">
        <v>877</v>
      </c>
      <c r="G327" s="38"/>
      <c r="H327" s="38"/>
      <c r="I327" s="193"/>
      <c r="J327" s="38"/>
      <c r="K327" s="38"/>
      <c r="L327" s="39"/>
      <c r="M327" s="194"/>
      <c r="N327" s="195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237</v>
      </c>
      <c r="AU327" s="19" t="s">
        <v>89</v>
      </c>
    </row>
    <row r="328" s="2" customFormat="1">
      <c r="A328" s="38"/>
      <c r="B328" s="39"/>
      <c r="C328" s="38"/>
      <c r="D328" s="199" t="s">
        <v>397</v>
      </c>
      <c r="E328" s="38"/>
      <c r="F328" s="200" t="s">
        <v>878</v>
      </c>
      <c r="G328" s="38"/>
      <c r="H328" s="38"/>
      <c r="I328" s="193"/>
      <c r="J328" s="38"/>
      <c r="K328" s="38"/>
      <c r="L328" s="39"/>
      <c r="M328" s="194"/>
      <c r="N328" s="195"/>
      <c r="O328" s="77"/>
      <c r="P328" s="77"/>
      <c r="Q328" s="77"/>
      <c r="R328" s="77"/>
      <c r="S328" s="77"/>
      <c r="T328" s="7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T328" s="19" t="s">
        <v>397</v>
      </c>
      <c r="AU328" s="19" t="s">
        <v>89</v>
      </c>
    </row>
    <row r="329" s="13" customFormat="1">
      <c r="A329" s="13"/>
      <c r="B329" s="205"/>
      <c r="C329" s="13"/>
      <c r="D329" s="191" t="s">
        <v>519</v>
      </c>
      <c r="E329" s="206" t="s">
        <v>1</v>
      </c>
      <c r="F329" s="207" t="s">
        <v>1859</v>
      </c>
      <c r="G329" s="13"/>
      <c r="H329" s="208">
        <v>37.299999999999997</v>
      </c>
      <c r="I329" s="209"/>
      <c r="J329" s="13"/>
      <c r="K329" s="13"/>
      <c r="L329" s="205"/>
      <c r="M329" s="210"/>
      <c r="N329" s="211"/>
      <c r="O329" s="211"/>
      <c r="P329" s="211"/>
      <c r="Q329" s="211"/>
      <c r="R329" s="211"/>
      <c r="S329" s="211"/>
      <c r="T329" s="21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06" t="s">
        <v>519</v>
      </c>
      <c r="AU329" s="206" t="s">
        <v>89</v>
      </c>
      <c r="AV329" s="13" t="s">
        <v>89</v>
      </c>
      <c r="AW329" s="13" t="s">
        <v>35</v>
      </c>
      <c r="AX329" s="13" t="s">
        <v>87</v>
      </c>
      <c r="AY329" s="206" t="s">
        <v>230</v>
      </c>
    </row>
    <row r="330" s="2" customFormat="1" ht="16.5" customHeight="1">
      <c r="A330" s="38"/>
      <c r="B330" s="177"/>
      <c r="C330" s="178" t="s">
        <v>422</v>
      </c>
      <c r="D330" s="178" t="s">
        <v>231</v>
      </c>
      <c r="E330" s="179" t="s">
        <v>880</v>
      </c>
      <c r="F330" s="180" t="s">
        <v>881</v>
      </c>
      <c r="G330" s="181" t="s">
        <v>514</v>
      </c>
      <c r="H330" s="182">
        <v>309.39999999999998</v>
      </c>
      <c r="I330" s="183"/>
      <c r="J330" s="184">
        <f>ROUND(I330*H330,2)</f>
        <v>0</v>
      </c>
      <c r="K330" s="180" t="s">
        <v>515</v>
      </c>
      <c r="L330" s="39"/>
      <c r="M330" s="185" t="s">
        <v>1</v>
      </c>
      <c r="N330" s="186" t="s">
        <v>44</v>
      </c>
      <c r="O330" s="77"/>
      <c r="P330" s="187">
        <f>O330*H330</f>
        <v>0</v>
      </c>
      <c r="Q330" s="187">
        <v>0</v>
      </c>
      <c r="R330" s="187">
        <f>Q330*H330</f>
        <v>0</v>
      </c>
      <c r="S330" s="187">
        <v>0</v>
      </c>
      <c r="T330" s="188">
        <f>S330*H330</f>
        <v>0</v>
      </c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R330" s="189" t="s">
        <v>235</v>
      </c>
      <c r="AT330" s="189" t="s">
        <v>231</v>
      </c>
      <c r="AU330" s="189" t="s">
        <v>89</v>
      </c>
      <c r="AY330" s="19" t="s">
        <v>230</v>
      </c>
      <c r="BE330" s="190">
        <f>IF(N330="základní",J330,0)</f>
        <v>0</v>
      </c>
      <c r="BF330" s="190">
        <f>IF(N330="snížená",J330,0)</f>
        <v>0</v>
      </c>
      <c r="BG330" s="190">
        <f>IF(N330="zákl. přenesená",J330,0)</f>
        <v>0</v>
      </c>
      <c r="BH330" s="190">
        <f>IF(N330="sníž. přenesená",J330,0)</f>
        <v>0</v>
      </c>
      <c r="BI330" s="190">
        <f>IF(N330="nulová",J330,0)</f>
        <v>0</v>
      </c>
      <c r="BJ330" s="19" t="s">
        <v>87</v>
      </c>
      <c r="BK330" s="190">
        <f>ROUND(I330*H330,2)</f>
        <v>0</v>
      </c>
      <c r="BL330" s="19" t="s">
        <v>235</v>
      </c>
      <c r="BM330" s="189" t="s">
        <v>1860</v>
      </c>
    </row>
    <row r="331" s="2" customFormat="1">
      <c r="A331" s="38"/>
      <c r="B331" s="39"/>
      <c r="C331" s="38"/>
      <c r="D331" s="191" t="s">
        <v>237</v>
      </c>
      <c r="E331" s="38"/>
      <c r="F331" s="192" t="s">
        <v>883</v>
      </c>
      <c r="G331" s="38"/>
      <c r="H331" s="38"/>
      <c r="I331" s="193"/>
      <c r="J331" s="38"/>
      <c r="K331" s="38"/>
      <c r="L331" s="39"/>
      <c r="M331" s="194"/>
      <c r="N331" s="195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237</v>
      </c>
      <c r="AU331" s="19" t="s">
        <v>89</v>
      </c>
    </row>
    <row r="332" s="2" customFormat="1">
      <c r="A332" s="38"/>
      <c r="B332" s="39"/>
      <c r="C332" s="38"/>
      <c r="D332" s="199" t="s">
        <v>397</v>
      </c>
      <c r="E332" s="38"/>
      <c r="F332" s="200" t="s">
        <v>884</v>
      </c>
      <c r="G332" s="38"/>
      <c r="H332" s="38"/>
      <c r="I332" s="193"/>
      <c r="J332" s="38"/>
      <c r="K332" s="38"/>
      <c r="L332" s="39"/>
      <c r="M332" s="194"/>
      <c r="N332" s="195"/>
      <c r="O332" s="77"/>
      <c r="P332" s="77"/>
      <c r="Q332" s="77"/>
      <c r="R332" s="77"/>
      <c r="S332" s="77"/>
      <c r="T332" s="7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T332" s="19" t="s">
        <v>397</v>
      </c>
      <c r="AU332" s="19" t="s">
        <v>89</v>
      </c>
    </row>
    <row r="333" s="13" customFormat="1">
      <c r="A333" s="13"/>
      <c r="B333" s="205"/>
      <c r="C333" s="13"/>
      <c r="D333" s="191" t="s">
        <v>519</v>
      </c>
      <c r="E333" s="206" t="s">
        <v>1</v>
      </c>
      <c r="F333" s="207" t="s">
        <v>1861</v>
      </c>
      <c r="G333" s="13"/>
      <c r="H333" s="208">
        <v>309.39999999999998</v>
      </c>
      <c r="I333" s="209"/>
      <c r="J333" s="13"/>
      <c r="K333" s="13"/>
      <c r="L333" s="205"/>
      <c r="M333" s="210"/>
      <c r="N333" s="211"/>
      <c r="O333" s="211"/>
      <c r="P333" s="211"/>
      <c r="Q333" s="211"/>
      <c r="R333" s="211"/>
      <c r="S333" s="211"/>
      <c r="T333" s="21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06" t="s">
        <v>519</v>
      </c>
      <c r="AU333" s="206" t="s">
        <v>89</v>
      </c>
      <c r="AV333" s="13" t="s">
        <v>89</v>
      </c>
      <c r="AW333" s="13" t="s">
        <v>35</v>
      </c>
      <c r="AX333" s="13" t="s">
        <v>79</v>
      </c>
      <c r="AY333" s="206" t="s">
        <v>230</v>
      </c>
    </row>
    <row r="334" s="14" customFormat="1">
      <c r="A334" s="14"/>
      <c r="B334" s="213"/>
      <c r="C334" s="14"/>
      <c r="D334" s="191" t="s">
        <v>519</v>
      </c>
      <c r="E334" s="214" t="s">
        <v>1</v>
      </c>
      <c r="F334" s="215" t="s">
        <v>534</v>
      </c>
      <c r="G334" s="14"/>
      <c r="H334" s="216">
        <v>309.39999999999998</v>
      </c>
      <c r="I334" s="217"/>
      <c r="J334" s="14"/>
      <c r="K334" s="14"/>
      <c r="L334" s="213"/>
      <c r="M334" s="218"/>
      <c r="N334" s="219"/>
      <c r="O334" s="219"/>
      <c r="P334" s="219"/>
      <c r="Q334" s="219"/>
      <c r="R334" s="219"/>
      <c r="S334" s="219"/>
      <c r="T334" s="220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14" t="s">
        <v>519</v>
      </c>
      <c r="AU334" s="214" t="s">
        <v>89</v>
      </c>
      <c r="AV334" s="14" t="s">
        <v>235</v>
      </c>
      <c r="AW334" s="14" t="s">
        <v>35</v>
      </c>
      <c r="AX334" s="14" t="s">
        <v>87</v>
      </c>
      <c r="AY334" s="214" t="s">
        <v>230</v>
      </c>
    </row>
    <row r="335" s="2" customFormat="1" ht="16.5" customHeight="1">
      <c r="A335" s="38"/>
      <c r="B335" s="177"/>
      <c r="C335" s="178" t="s">
        <v>426</v>
      </c>
      <c r="D335" s="178" t="s">
        <v>231</v>
      </c>
      <c r="E335" s="179" t="s">
        <v>890</v>
      </c>
      <c r="F335" s="180" t="s">
        <v>891</v>
      </c>
      <c r="G335" s="181" t="s">
        <v>514</v>
      </c>
      <c r="H335" s="182">
        <v>445.536</v>
      </c>
      <c r="I335" s="183"/>
      <c r="J335" s="184">
        <f>ROUND(I335*H335,2)</f>
        <v>0</v>
      </c>
      <c r="K335" s="180" t="s">
        <v>515</v>
      </c>
      <c r="L335" s="39"/>
      <c r="M335" s="185" t="s">
        <v>1</v>
      </c>
      <c r="N335" s="186" t="s">
        <v>44</v>
      </c>
      <c r="O335" s="77"/>
      <c r="P335" s="187">
        <f>O335*H335</f>
        <v>0</v>
      </c>
      <c r="Q335" s="187">
        <v>0</v>
      </c>
      <c r="R335" s="187">
        <f>Q335*H335</f>
        <v>0</v>
      </c>
      <c r="S335" s="187">
        <v>0</v>
      </c>
      <c r="T335" s="188">
        <f>S335*H335</f>
        <v>0</v>
      </c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R335" s="189" t="s">
        <v>235</v>
      </c>
      <c r="AT335" s="189" t="s">
        <v>231</v>
      </c>
      <c r="AU335" s="189" t="s">
        <v>89</v>
      </c>
      <c r="AY335" s="19" t="s">
        <v>230</v>
      </c>
      <c r="BE335" s="190">
        <f>IF(N335="základní",J335,0)</f>
        <v>0</v>
      </c>
      <c r="BF335" s="190">
        <f>IF(N335="snížená",J335,0)</f>
        <v>0</v>
      </c>
      <c r="BG335" s="190">
        <f>IF(N335="zákl. přenesená",J335,0)</f>
        <v>0</v>
      </c>
      <c r="BH335" s="190">
        <f>IF(N335="sníž. přenesená",J335,0)</f>
        <v>0</v>
      </c>
      <c r="BI335" s="190">
        <f>IF(N335="nulová",J335,0)</f>
        <v>0</v>
      </c>
      <c r="BJ335" s="19" t="s">
        <v>87</v>
      </c>
      <c r="BK335" s="190">
        <f>ROUND(I335*H335,2)</f>
        <v>0</v>
      </c>
      <c r="BL335" s="19" t="s">
        <v>235</v>
      </c>
      <c r="BM335" s="189" t="s">
        <v>1862</v>
      </c>
    </row>
    <row r="336" s="2" customFormat="1">
      <c r="A336" s="38"/>
      <c r="B336" s="39"/>
      <c r="C336" s="38"/>
      <c r="D336" s="191" t="s">
        <v>237</v>
      </c>
      <c r="E336" s="38"/>
      <c r="F336" s="192" t="s">
        <v>893</v>
      </c>
      <c r="G336" s="38"/>
      <c r="H336" s="38"/>
      <c r="I336" s="193"/>
      <c r="J336" s="38"/>
      <c r="K336" s="38"/>
      <c r="L336" s="39"/>
      <c r="M336" s="194"/>
      <c r="N336" s="195"/>
      <c r="O336" s="77"/>
      <c r="P336" s="77"/>
      <c r="Q336" s="77"/>
      <c r="R336" s="77"/>
      <c r="S336" s="77"/>
      <c r="T336" s="7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T336" s="19" t="s">
        <v>237</v>
      </c>
      <c r="AU336" s="19" t="s">
        <v>89</v>
      </c>
    </row>
    <row r="337" s="2" customFormat="1">
      <c r="A337" s="38"/>
      <c r="B337" s="39"/>
      <c r="C337" s="38"/>
      <c r="D337" s="199" t="s">
        <v>397</v>
      </c>
      <c r="E337" s="38"/>
      <c r="F337" s="200" t="s">
        <v>894</v>
      </c>
      <c r="G337" s="38"/>
      <c r="H337" s="38"/>
      <c r="I337" s="193"/>
      <c r="J337" s="38"/>
      <c r="K337" s="38"/>
      <c r="L337" s="39"/>
      <c r="M337" s="194"/>
      <c r="N337" s="195"/>
      <c r="O337" s="77"/>
      <c r="P337" s="77"/>
      <c r="Q337" s="77"/>
      <c r="R337" s="77"/>
      <c r="S337" s="77"/>
      <c r="T337" s="7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19" t="s">
        <v>397</v>
      </c>
      <c r="AU337" s="19" t="s">
        <v>89</v>
      </c>
    </row>
    <row r="338" s="13" customFormat="1">
      <c r="A338" s="13"/>
      <c r="B338" s="205"/>
      <c r="C338" s="13"/>
      <c r="D338" s="191" t="s">
        <v>519</v>
      </c>
      <c r="E338" s="206" t="s">
        <v>1</v>
      </c>
      <c r="F338" s="207" t="s">
        <v>1863</v>
      </c>
      <c r="G338" s="13"/>
      <c r="H338" s="208">
        <v>445.536</v>
      </c>
      <c r="I338" s="209"/>
      <c r="J338" s="13"/>
      <c r="K338" s="13"/>
      <c r="L338" s="205"/>
      <c r="M338" s="210"/>
      <c r="N338" s="211"/>
      <c r="O338" s="211"/>
      <c r="P338" s="211"/>
      <c r="Q338" s="211"/>
      <c r="R338" s="211"/>
      <c r="S338" s="211"/>
      <c r="T338" s="21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06" t="s">
        <v>519</v>
      </c>
      <c r="AU338" s="206" t="s">
        <v>89</v>
      </c>
      <c r="AV338" s="13" t="s">
        <v>89</v>
      </c>
      <c r="AW338" s="13" t="s">
        <v>35</v>
      </c>
      <c r="AX338" s="13" t="s">
        <v>87</v>
      </c>
      <c r="AY338" s="206" t="s">
        <v>230</v>
      </c>
    </row>
    <row r="339" s="2" customFormat="1" ht="16.5" customHeight="1">
      <c r="A339" s="38"/>
      <c r="B339" s="177"/>
      <c r="C339" s="178" t="s">
        <v>430</v>
      </c>
      <c r="D339" s="178" t="s">
        <v>231</v>
      </c>
      <c r="E339" s="179" t="s">
        <v>898</v>
      </c>
      <c r="F339" s="180" t="s">
        <v>899</v>
      </c>
      <c r="G339" s="181" t="s">
        <v>514</v>
      </c>
      <c r="H339" s="182">
        <v>123.455</v>
      </c>
      <c r="I339" s="183"/>
      <c r="J339" s="184">
        <f>ROUND(I339*H339,2)</f>
        <v>0</v>
      </c>
      <c r="K339" s="180" t="s">
        <v>515</v>
      </c>
      <c r="L339" s="39"/>
      <c r="M339" s="185" t="s">
        <v>1</v>
      </c>
      <c r="N339" s="186" t="s">
        <v>44</v>
      </c>
      <c r="O339" s="77"/>
      <c r="P339" s="187">
        <f>O339*H339</f>
        <v>0</v>
      </c>
      <c r="Q339" s="187">
        <v>0</v>
      </c>
      <c r="R339" s="187">
        <f>Q339*H339</f>
        <v>0</v>
      </c>
      <c r="S339" s="187">
        <v>0</v>
      </c>
      <c r="T339" s="188">
        <f>S339*H339</f>
        <v>0</v>
      </c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R339" s="189" t="s">
        <v>235</v>
      </c>
      <c r="AT339" s="189" t="s">
        <v>231</v>
      </c>
      <c r="AU339" s="189" t="s">
        <v>89</v>
      </c>
      <c r="AY339" s="19" t="s">
        <v>230</v>
      </c>
      <c r="BE339" s="190">
        <f>IF(N339="základní",J339,0)</f>
        <v>0</v>
      </c>
      <c r="BF339" s="190">
        <f>IF(N339="snížená",J339,0)</f>
        <v>0</v>
      </c>
      <c r="BG339" s="190">
        <f>IF(N339="zákl. přenesená",J339,0)</f>
        <v>0</v>
      </c>
      <c r="BH339" s="190">
        <f>IF(N339="sníž. přenesená",J339,0)</f>
        <v>0</v>
      </c>
      <c r="BI339" s="190">
        <f>IF(N339="nulová",J339,0)</f>
        <v>0</v>
      </c>
      <c r="BJ339" s="19" t="s">
        <v>87</v>
      </c>
      <c r="BK339" s="190">
        <f>ROUND(I339*H339,2)</f>
        <v>0</v>
      </c>
      <c r="BL339" s="19" t="s">
        <v>235</v>
      </c>
      <c r="BM339" s="189" t="s">
        <v>1864</v>
      </c>
    </row>
    <row r="340" s="2" customFormat="1">
      <c r="A340" s="38"/>
      <c r="B340" s="39"/>
      <c r="C340" s="38"/>
      <c r="D340" s="191" t="s">
        <v>237</v>
      </c>
      <c r="E340" s="38"/>
      <c r="F340" s="192" t="s">
        <v>901</v>
      </c>
      <c r="G340" s="38"/>
      <c r="H340" s="38"/>
      <c r="I340" s="193"/>
      <c r="J340" s="38"/>
      <c r="K340" s="38"/>
      <c r="L340" s="39"/>
      <c r="M340" s="194"/>
      <c r="N340" s="195"/>
      <c r="O340" s="77"/>
      <c r="P340" s="77"/>
      <c r="Q340" s="77"/>
      <c r="R340" s="77"/>
      <c r="S340" s="77"/>
      <c r="T340" s="7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T340" s="19" t="s">
        <v>237</v>
      </c>
      <c r="AU340" s="19" t="s">
        <v>89</v>
      </c>
    </row>
    <row r="341" s="2" customFormat="1">
      <c r="A341" s="38"/>
      <c r="B341" s="39"/>
      <c r="C341" s="38"/>
      <c r="D341" s="199" t="s">
        <v>397</v>
      </c>
      <c r="E341" s="38"/>
      <c r="F341" s="200" t="s">
        <v>902</v>
      </c>
      <c r="G341" s="38"/>
      <c r="H341" s="38"/>
      <c r="I341" s="193"/>
      <c r="J341" s="38"/>
      <c r="K341" s="38"/>
      <c r="L341" s="39"/>
      <c r="M341" s="194"/>
      <c r="N341" s="195"/>
      <c r="O341" s="77"/>
      <c r="P341" s="77"/>
      <c r="Q341" s="77"/>
      <c r="R341" s="77"/>
      <c r="S341" s="77"/>
      <c r="T341" s="7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T341" s="19" t="s">
        <v>397</v>
      </c>
      <c r="AU341" s="19" t="s">
        <v>89</v>
      </c>
    </row>
    <row r="342" s="13" customFormat="1">
      <c r="A342" s="13"/>
      <c r="B342" s="205"/>
      <c r="C342" s="13"/>
      <c r="D342" s="191" t="s">
        <v>519</v>
      </c>
      <c r="E342" s="206" t="s">
        <v>1</v>
      </c>
      <c r="F342" s="207" t="s">
        <v>1865</v>
      </c>
      <c r="G342" s="13"/>
      <c r="H342" s="208">
        <v>23.73</v>
      </c>
      <c r="I342" s="209"/>
      <c r="J342" s="13"/>
      <c r="K342" s="13"/>
      <c r="L342" s="205"/>
      <c r="M342" s="210"/>
      <c r="N342" s="211"/>
      <c r="O342" s="211"/>
      <c r="P342" s="211"/>
      <c r="Q342" s="211"/>
      <c r="R342" s="211"/>
      <c r="S342" s="211"/>
      <c r="T342" s="21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06" t="s">
        <v>519</v>
      </c>
      <c r="AU342" s="206" t="s">
        <v>89</v>
      </c>
      <c r="AV342" s="13" t="s">
        <v>89</v>
      </c>
      <c r="AW342" s="13" t="s">
        <v>35</v>
      </c>
      <c r="AX342" s="13" t="s">
        <v>79</v>
      </c>
      <c r="AY342" s="206" t="s">
        <v>230</v>
      </c>
    </row>
    <row r="343" s="13" customFormat="1">
      <c r="A343" s="13"/>
      <c r="B343" s="205"/>
      <c r="C343" s="13"/>
      <c r="D343" s="191" t="s">
        <v>519</v>
      </c>
      <c r="E343" s="206" t="s">
        <v>1</v>
      </c>
      <c r="F343" s="207" t="s">
        <v>1866</v>
      </c>
      <c r="G343" s="13"/>
      <c r="H343" s="208">
        <v>92.900000000000006</v>
      </c>
      <c r="I343" s="209"/>
      <c r="J343" s="13"/>
      <c r="K343" s="13"/>
      <c r="L343" s="205"/>
      <c r="M343" s="210"/>
      <c r="N343" s="211"/>
      <c r="O343" s="211"/>
      <c r="P343" s="211"/>
      <c r="Q343" s="211"/>
      <c r="R343" s="211"/>
      <c r="S343" s="211"/>
      <c r="T343" s="21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06" t="s">
        <v>519</v>
      </c>
      <c r="AU343" s="206" t="s">
        <v>89</v>
      </c>
      <c r="AV343" s="13" t="s">
        <v>89</v>
      </c>
      <c r="AW343" s="13" t="s">
        <v>35</v>
      </c>
      <c r="AX343" s="13" t="s">
        <v>79</v>
      </c>
      <c r="AY343" s="206" t="s">
        <v>230</v>
      </c>
    </row>
    <row r="344" s="13" customFormat="1">
      <c r="A344" s="13"/>
      <c r="B344" s="205"/>
      <c r="C344" s="13"/>
      <c r="D344" s="191" t="s">
        <v>519</v>
      </c>
      <c r="E344" s="206" t="s">
        <v>1</v>
      </c>
      <c r="F344" s="207" t="s">
        <v>1867</v>
      </c>
      <c r="G344" s="13"/>
      <c r="H344" s="208">
        <v>6.8250000000000002</v>
      </c>
      <c r="I344" s="209"/>
      <c r="J344" s="13"/>
      <c r="K344" s="13"/>
      <c r="L344" s="205"/>
      <c r="M344" s="210"/>
      <c r="N344" s="211"/>
      <c r="O344" s="211"/>
      <c r="P344" s="211"/>
      <c r="Q344" s="211"/>
      <c r="R344" s="211"/>
      <c r="S344" s="211"/>
      <c r="T344" s="21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06" t="s">
        <v>519</v>
      </c>
      <c r="AU344" s="206" t="s">
        <v>89</v>
      </c>
      <c r="AV344" s="13" t="s">
        <v>89</v>
      </c>
      <c r="AW344" s="13" t="s">
        <v>35</v>
      </c>
      <c r="AX344" s="13" t="s">
        <v>79</v>
      </c>
      <c r="AY344" s="206" t="s">
        <v>230</v>
      </c>
    </row>
    <row r="345" s="14" customFormat="1">
      <c r="A345" s="14"/>
      <c r="B345" s="213"/>
      <c r="C345" s="14"/>
      <c r="D345" s="191" t="s">
        <v>519</v>
      </c>
      <c r="E345" s="214" t="s">
        <v>1</v>
      </c>
      <c r="F345" s="215" t="s">
        <v>534</v>
      </c>
      <c r="G345" s="14"/>
      <c r="H345" s="216">
        <v>123.455</v>
      </c>
      <c r="I345" s="217"/>
      <c r="J345" s="14"/>
      <c r="K345" s="14"/>
      <c r="L345" s="213"/>
      <c r="M345" s="218"/>
      <c r="N345" s="219"/>
      <c r="O345" s="219"/>
      <c r="P345" s="219"/>
      <c r="Q345" s="219"/>
      <c r="R345" s="219"/>
      <c r="S345" s="219"/>
      <c r="T345" s="220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14" t="s">
        <v>519</v>
      </c>
      <c r="AU345" s="214" t="s">
        <v>89</v>
      </c>
      <c r="AV345" s="14" t="s">
        <v>235</v>
      </c>
      <c r="AW345" s="14" t="s">
        <v>35</v>
      </c>
      <c r="AX345" s="14" t="s">
        <v>87</v>
      </c>
      <c r="AY345" s="214" t="s">
        <v>230</v>
      </c>
    </row>
    <row r="346" s="2" customFormat="1" ht="16.5" customHeight="1">
      <c r="A346" s="38"/>
      <c r="B346" s="177"/>
      <c r="C346" s="178" t="s">
        <v>434</v>
      </c>
      <c r="D346" s="178" t="s">
        <v>231</v>
      </c>
      <c r="E346" s="179" t="s">
        <v>978</v>
      </c>
      <c r="F346" s="180" t="s">
        <v>979</v>
      </c>
      <c r="G346" s="181" t="s">
        <v>514</v>
      </c>
      <c r="H346" s="182">
        <v>6.5</v>
      </c>
      <c r="I346" s="183"/>
      <c r="J346" s="184">
        <f>ROUND(I346*H346,2)</f>
        <v>0</v>
      </c>
      <c r="K346" s="180" t="s">
        <v>1405</v>
      </c>
      <c r="L346" s="39"/>
      <c r="M346" s="185" t="s">
        <v>1</v>
      </c>
      <c r="N346" s="186" t="s">
        <v>44</v>
      </c>
      <c r="O346" s="77"/>
      <c r="P346" s="187">
        <f>O346*H346</f>
        <v>0</v>
      </c>
      <c r="Q346" s="187">
        <v>0.11162</v>
      </c>
      <c r="R346" s="187">
        <f>Q346*H346</f>
        <v>0.72553000000000001</v>
      </c>
      <c r="S346" s="187">
        <v>0</v>
      </c>
      <c r="T346" s="188">
        <f>S346*H346</f>
        <v>0</v>
      </c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R346" s="189" t="s">
        <v>235</v>
      </c>
      <c r="AT346" s="189" t="s">
        <v>231</v>
      </c>
      <c r="AU346" s="189" t="s">
        <v>89</v>
      </c>
      <c r="AY346" s="19" t="s">
        <v>230</v>
      </c>
      <c r="BE346" s="190">
        <f>IF(N346="základní",J346,0)</f>
        <v>0</v>
      </c>
      <c r="BF346" s="190">
        <f>IF(N346="snížená",J346,0)</f>
        <v>0</v>
      </c>
      <c r="BG346" s="190">
        <f>IF(N346="zákl. přenesená",J346,0)</f>
        <v>0</v>
      </c>
      <c r="BH346" s="190">
        <f>IF(N346="sníž. přenesená",J346,0)</f>
        <v>0</v>
      </c>
      <c r="BI346" s="190">
        <f>IF(N346="nulová",J346,0)</f>
        <v>0</v>
      </c>
      <c r="BJ346" s="19" t="s">
        <v>87</v>
      </c>
      <c r="BK346" s="190">
        <f>ROUND(I346*H346,2)</f>
        <v>0</v>
      </c>
      <c r="BL346" s="19" t="s">
        <v>235</v>
      </c>
      <c r="BM346" s="189" t="s">
        <v>1868</v>
      </c>
    </row>
    <row r="347" s="2" customFormat="1">
      <c r="A347" s="38"/>
      <c r="B347" s="39"/>
      <c r="C347" s="38"/>
      <c r="D347" s="191" t="s">
        <v>237</v>
      </c>
      <c r="E347" s="38"/>
      <c r="F347" s="192" t="s">
        <v>981</v>
      </c>
      <c r="G347" s="38"/>
      <c r="H347" s="38"/>
      <c r="I347" s="193"/>
      <c r="J347" s="38"/>
      <c r="K347" s="38"/>
      <c r="L347" s="39"/>
      <c r="M347" s="194"/>
      <c r="N347" s="195"/>
      <c r="O347" s="77"/>
      <c r="P347" s="77"/>
      <c r="Q347" s="77"/>
      <c r="R347" s="77"/>
      <c r="S347" s="77"/>
      <c r="T347" s="7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T347" s="19" t="s">
        <v>237</v>
      </c>
      <c r="AU347" s="19" t="s">
        <v>89</v>
      </c>
    </row>
    <row r="348" s="2" customFormat="1">
      <c r="A348" s="38"/>
      <c r="B348" s="39"/>
      <c r="C348" s="38"/>
      <c r="D348" s="199" t="s">
        <v>397</v>
      </c>
      <c r="E348" s="38"/>
      <c r="F348" s="200" t="s">
        <v>1869</v>
      </c>
      <c r="G348" s="38"/>
      <c r="H348" s="38"/>
      <c r="I348" s="193"/>
      <c r="J348" s="38"/>
      <c r="K348" s="38"/>
      <c r="L348" s="39"/>
      <c r="M348" s="194"/>
      <c r="N348" s="195"/>
      <c r="O348" s="77"/>
      <c r="P348" s="77"/>
      <c r="Q348" s="77"/>
      <c r="R348" s="77"/>
      <c r="S348" s="77"/>
      <c r="T348" s="7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T348" s="19" t="s">
        <v>397</v>
      </c>
      <c r="AU348" s="19" t="s">
        <v>89</v>
      </c>
    </row>
    <row r="349" s="2" customFormat="1" ht="16.5" customHeight="1">
      <c r="A349" s="38"/>
      <c r="B349" s="177"/>
      <c r="C349" s="236" t="s">
        <v>438</v>
      </c>
      <c r="D349" s="236" t="s">
        <v>745</v>
      </c>
      <c r="E349" s="237" t="s">
        <v>999</v>
      </c>
      <c r="F349" s="238" t="s">
        <v>1000</v>
      </c>
      <c r="G349" s="239" t="s">
        <v>514</v>
      </c>
      <c r="H349" s="240">
        <v>2.7810000000000001</v>
      </c>
      <c r="I349" s="241"/>
      <c r="J349" s="242">
        <f>ROUND(I349*H349,2)</f>
        <v>0</v>
      </c>
      <c r="K349" s="238" t="s">
        <v>515</v>
      </c>
      <c r="L349" s="243"/>
      <c r="M349" s="244" t="s">
        <v>1</v>
      </c>
      <c r="N349" s="245" t="s">
        <v>44</v>
      </c>
      <c r="O349" s="77"/>
      <c r="P349" s="187">
        <f>O349*H349</f>
        <v>0</v>
      </c>
      <c r="Q349" s="187">
        <v>0.17499999999999999</v>
      </c>
      <c r="R349" s="187">
        <f>Q349*H349</f>
        <v>0.48667499999999997</v>
      </c>
      <c r="S349" s="187">
        <v>0</v>
      </c>
      <c r="T349" s="188">
        <f>S349*H349</f>
        <v>0</v>
      </c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R349" s="189" t="s">
        <v>260</v>
      </c>
      <c r="AT349" s="189" t="s">
        <v>745</v>
      </c>
      <c r="AU349" s="189" t="s">
        <v>89</v>
      </c>
      <c r="AY349" s="19" t="s">
        <v>230</v>
      </c>
      <c r="BE349" s="190">
        <f>IF(N349="základní",J349,0)</f>
        <v>0</v>
      </c>
      <c r="BF349" s="190">
        <f>IF(N349="snížená",J349,0)</f>
        <v>0</v>
      </c>
      <c r="BG349" s="190">
        <f>IF(N349="zákl. přenesená",J349,0)</f>
        <v>0</v>
      </c>
      <c r="BH349" s="190">
        <f>IF(N349="sníž. přenesená",J349,0)</f>
        <v>0</v>
      </c>
      <c r="BI349" s="190">
        <f>IF(N349="nulová",J349,0)</f>
        <v>0</v>
      </c>
      <c r="BJ349" s="19" t="s">
        <v>87</v>
      </c>
      <c r="BK349" s="190">
        <f>ROUND(I349*H349,2)</f>
        <v>0</v>
      </c>
      <c r="BL349" s="19" t="s">
        <v>235</v>
      </c>
      <c r="BM349" s="189" t="s">
        <v>1870</v>
      </c>
    </row>
    <row r="350" s="2" customFormat="1">
      <c r="A350" s="38"/>
      <c r="B350" s="39"/>
      <c r="C350" s="38"/>
      <c r="D350" s="191" t="s">
        <v>237</v>
      </c>
      <c r="E350" s="38"/>
      <c r="F350" s="192" t="s">
        <v>1000</v>
      </c>
      <c r="G350" s="38"/>
      <c r="H350" s="38"/>
      <c r="I350" s="193"/>
      <c r="J350" s="38"/>
      <c r="K350" s="38"/>
      <c r="L350" s="39"/>
      <c r="M350" s="194"/>
      <c r="N350" s="195"/>
      <c r="O350" s="77"/>
      <c r="P350" s="77"/>
      <c r="Q350" s="77"/>
      <c r="R350" s="77"/>
      <c r="S350" s="77"/>
      <c r="T350" s="7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T350" s="19" t="s">
        <v>237</v>
      </c>
      <c r="AU350" s="19" t="s">
        <v>89</v>
      </c>
    </row>
    <row r="351" s="2" customFormat="1">
      <c r="A351" s="38"/>
      <c r="B351" s="39"/>
      <c r="C351" s="38"/>
      <c r="D351" s="191" t="s">
        <v>279</v>
      </c>
      <c r="E351" s="38"/>
      <c r="F351" s="196" t="s">
        <v>974</v>
      </c>
      <c r="G351" s="38"/>
      <c r="H351" s="38"/>
      <c r="I351" s="193"/>
      <c r="J351" s="38"/>
      <c r="K351" s="38"/>
      <c r="L351" s="39"/>
      <c r="M351" s="194"/>
      <c r="N351" s="195"/>
      <c r="O351" s="77"/>
      <c r="P351" s="77"/>
      <c r="Q351" s="77"/>
      <c r="R351" s="77"/>
      <c r="S351" s="77"/>
      <c r="T351" s="7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19" t="s">
        <v>279</v>
      </c>
      <c r="AU351" s="19" t="s">
        <v>89</v>
      </c>
    </row>
    <row r="352" s="13" customFormat="1">
      <c r="A352" s="13"/>
      <c r="B352" s="205"/>
      <c r="C352" s="13"/>
      <c r="D352" s="191" t="s">
        <v>519</v>
      </c>
      <c r="E352" s="206" t="s">
        <v>1</v>
      </c>
      <c r="F352" s="207" t="s">
        <v>1871</v>
      </c>
      <c r="G352" s="13"/>
      <c r="H352" s="208">
        <v>2.7000000000000002</v>
      </c>
      <c r="I352" s="209"/>
      <c r="J352" s="13"/>
      <c r="K352" s="13"/>
      <c r="L352" s="205"/>
      <c r="M352" s="210"/>
      <c r="N352" s="211"/>
      <c r="O352" s="211"/>
      <c r="P352" s="211"/>
      <c r="Q352" s="211"/>
      <c r="R352" s="211"/>
      <c r="S352" s="211"/>
      <c r="T352" s="21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06" t="s">
        <v>519</v>
      </c>
      <c r="AU352" s="206" t="s">
        <v>89</v>
      </c>
      <c r="AV352" s="13" t="s">
        <v>89</v>
      </c>
      <c r="AW352" s="13" t="s">
        <v>35</v>
      </c>
      <c r="AX352" s="13" t="s">
        <v>87</v>
      </c>
      <c r="AY352" s="206" t="s">
        <v>230</v>
      </c>
    </row>
    <row r="353" s="13" customFormat="1">
      <c r="A353" s="13"/>
      <c r="B353" s="205"/>
      <c r="C353" s="13"/>
      <c r="D353" s="191" t="s">
        <v>519</v>
      </c>
      <c r="E353" s="13"/>
      <c r="F353" s="207" t="s">
        <v>1872</v>
      </c>
      <c r="G353" s="13"/>
      <c r="H353" s="208">
        <v>2.7810000000000001</v>
      </c>
      <c r="I353" s="209"/>
      <c r="J353" s="13"/>
      <c r="K353" s="13"/>
      <c r="L353" s="205"/>
      <c r="M353" s="210"/>
      <c r="N353" s="211"/>
      <c r="O353" s="211"/>
      <c r="P353" s="211"/>
      <c r="Q353" s="211"/>
      <c r="R353" s="211"/>
      <c r="S353" s="211"/>
      <c r="T353" s="21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06" t="s">
        <v>519</v>
      </c>
      <c r="AU353" s="206" t="s">
        <v>89</v>
      </c>
      <c r="AV353" s="13" t="s">
        <v>89</v>
      </c>
      <c r="AW353" s="13" t="s">
        <v>3</v>
      </c>
      <c r="AX353" s="13" t="s">
        <v>87</v>
      </c>
      <c r="AY353" s="206" t="s">
        <v>230</v>
      </c>
    </row>
    <row r="354" s="2" customFormat="1" ht="16.5" customHeight="1">
      <c r="A354" s="38"/>
      <c r="B354" s="177"/>
      <c r="C354" s="236" t="s">
        <v>445</v>
      </c>
      <c r="D354" s="236" t="s">
        <v>745</v>
      </c>
      <c r="E354" s="237" t="s">
        <v>985</v>
      </c>
      <c r="F354" s="238" t="s">
        <v>986</v>
      </c>
      <c r="G354" s="239" t="s">
        <v>514</v>
      </c>
      <c r="H354" s="240">
        <v>6.6950000000000003</v>
      </c>
      <c r="I354" s="241"/>
      <c r="J354" s="242">
        <f>ROUND(I354*H354,2)</f>
        <v>0</v>
      </c>
      <c r="K354" s="238" t="s">
        <v>515</v>
      </c>
      <c r="L354" s="243"/>
      <c r="M354" s="244" t="s">
        <v>1</v>
      </c>
      <c r="N354" s="245" t="s">
        <v>44</v>
      </c>
      <c r="O354" s="77"/>
      <c r="P354" s="187">
        <f>O354*H354</f>
        <v>0</v>
      </c>
      <c r="Q354" s="187">
        <v>0.17599999999999999</v>
      </c>
      <c r="R354" s="187">
        <f>Q354*H354</f>
        <v>1.17832</v>
      </c>
      <c r="S354" s="187">
        <v>0</v>
      </c>
      <c r="T354" s="188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89" t="s">
        <v>260</v>
      </c>
      <c r="AT354" s="189" t="s">
        <v>745</v>
      </c>
      <c r="AU354" s="189" t="s">
        <v>89</v>
      </c>
      <c r="AY354" s="19" t="s">
        <v>230</v>
      </c>
      <c r="BE354" s="190">
        <f>IF(N354="základní",J354,0)</f>
        <v>0</v>
      </c>
      <c r="BF354" s="190">
        <f>IF(N354="snížená",J354,0)</f>
        <v>0</v>
      </c>
      <c r="BG354" s="190">
        <f>IF(N354="zákl. přenesená",J354,0)</f>
        <v>0</v>
      </c>
      <c r="BH354" s="190">
        <f>IF(N354="sníž. přenesená",J354,0)</f>
        <v>0</v>
      </c>
      <c r="BI354" s="190">
        <f>IF(N354="nulová",J354,0)</f>
        <v>0</v>
      </c>
      <c r="BJ354" s="19" t="s">
        <v>87</v>
      </c>
      <c r="BK354" s="190">
        <f>ROUND(I354*H354,2)</f>
        <v>0</v>
      </c>
      <c r="BL354" s="19" t="s">
        <v>235</v>
      </c>
      <c r="BM354" s="189" t="s">
        <v>1873</v>
      </c>
    </row>
    <row r="355" s="2" customFormat="1">
      <c r="A355" s="38"/>
      <c r="B355" s="39"/>
      <c r="C355" s="38"/>
      <c r="D355" s="191" t="s">
        <v>237</v>
      </c>
      <c r="E355" s="38"/>
      <c r="F355" s="192" t="s">
        <v>986</v>
      </c>
      <c r="G355" s="38"/>
      <c r="H355" s="38"/>
      <c r="I355" s="193"/>
      <c r="J355" s="38"/>
      <c r="K355" s="38"/>
      <c r="L355" s="39"/>
      <c r="M355" s="194"/>
      <c r="N355" s="195"/>
      <c r="O355" s="77"/>
      <c r="P355" s="77"/>
      <c r="Q355" s="77"/>
      <c r="R355" s="77"/>
      <c r="S355" s="77"/>
      <c r="T355" s="7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T355" s="19" t="s">
        <v>237</v>
      </c>
      <c r="AU355" s="19" t="s">
        <v>89</v>
      </c>
    </row>
    <row r="356" s="2" customFormat="1">
      <c r="A356" s="38"/>
      <c r="B356" s="39"/>
      <c r="C356" s="38"/>
      <c r="D356" s="191" t="s">
        <v>279</v>
      </c>
      <c r="E356" s="38"/>
      <c r="F356" s="196" t="s">
        <v>974</v>
      </c>
      <c r="G356" s="38"/>
      <c r="H356" s="38"/>
      <c r="I356" s="193"/>
      <c r="J356" s="38"/>
      <c r="K356" s="38"/>
      <c r="L356" s="39"/>
      <c r="M356" s="194"/>
      <c r="N356" s="195"/>
      <c r="O356" s="77"/>
      <c r="P356" s="77"/>
      <c r="Q356" s="77"/>
      <c r="R356" s="77"/>
      <c r="S356" s="77"/>
      <c r="T356" s="7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T356" s="19" t="s">
        <v>279</v>
      </c>
      <c r="AU356" s="19" t="s">
        <v>89</v>
      </c>
    </row>
    <row r="357" s="13" customFormat="1">
      <c r="A357" s="13"/>
      <c r="B357" s="205"/>
      <c r="C357" s="13"/>
      <c r="D357" s="191" t="s">
        <v>519</v>
      </c>
      <c r="E357" s="206" t="s">
        <v>1</v>
      </c>
      <c r="F357" s="207" t="s">
        <v>1874</v>
      </c>
      <c r="G357" s="13"/>
      <c r="H357" s="208">
        <v>6.5</v>
      </c>
      <c r="I357" s="209"/>
      <c r="J357" s="13"/>
      <c r="K357" s="13"/>
      <c r="L357" s="205"/>
      <c r="M357" s="210"/>
      <c r="N357" s="211"/>
      <c r="O357" s="211"/>
      <c r="P357" s="211"/>
      <c r="Q357" s="211"/>
      <c r="R357" s="211"/>
      <c r="S357" s="211"/>
      <c r="T357" s="21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06" t="s">
        <v>519</v>
      </c>
      <c r="AU357" s="206" t="s">
        <v>89</v>
      </c>
      <c r="AV357" s="13" t="s">
        <v>89</v>
      </c>
      <c r="AW357" s="13" t="s">
        <v>35</v>
      </c>
      <c r="AX357" s="13" t="s">
        <v>79</v>
      </c>
      <c r="AY357" s="206" t="s">
        <v>230</v>
      </c>
    </row>
    <row r="358" s="14" customFormat="1">
      <c r="A358" s="14"/>
      <c r="B358" s="213"/>
      <c r="C358" s="14"/>
      <c r="D358" s="191" t="s">
        <v>519</v>
      </c>
      <c r="E358" s="214" t="s">
        <v>1</v>
      </c>
      <c r="F358" s="215" t="s">
        <v>534</v>
      </c>
      <c r="G358" s="14"/>
      <c r="H358" s="216">
        <v>6.5</v>
      </c>
      <c r="I358" s="217"/>
      <c r="J358" s="14"/>
      <c r="K358" s="14"/>
      <c r="L358" s="213"/>
      <c r="M358" s="218"/>
      <c r="N358" s="219"/>
      <c r="O358" s="219"/>
      <c r="P358" s="219"/>
      <c r="Q358" s="219"/>
      <c r="R358" s="219"/>
      <c r="S358" s="219"/>
      <c r="T358" s="220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14" t="s">
        <v>519</v>
      </c>
      <c r="AU358" s="214" t="s">
        <v>89</v>
      </c>
      <c r="AV358" s="14" t="s">
        <v>235</v>
      </c>
      <c r="AW358" s="14" t="s">
        <v>35</v>
      </c>
      <c r="AX358" s="14" t="s">
        <v>87</v>
      </c>
      <c r="AY358" s="214" t="s">
        <v>230</v>
      </c>
    </row>
    <row r="359" s="13" customFormat="1">
      <c r="A359" s="13"/>
      <c r="B359" s="205"/>
      <c r="C359" s="13"/>
      <c r="D359" s="191" t="s">
        <v>519</v>
      </c>
      <c r="E359" s="13"/>
      <c r="F359" s="207" t="s">
        <v>1875</v>
      </c>
      <c r="G359" s="13"/>
      <c r="H359" s="208">
        <v>6.6950000000000003</v>
      </c>
      <c r="I359" s="209"/>
      <c r="J359" s="13"/>
      <c r="K359" s="13"/>
      <c r="L359" s="205"/>
      <c r="M359" s="210"/>
      <c r="N359" s="211"/>
      <c r="O359" s="211"/>
      <c r="P359" s="211"/>
      <c r="Q359" s="211"/>
      <c r="R359" s="211"/>
      <c r="S359" s="211"/>
      <c r="T359" s="21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06" t="s">
        <v>519</v>
      </c>
      <c r="AU359" s="206" t="s">
        <v>89</v>
      </c>
      <c r="AV359" s="13" t="s">
        <v>89</v>
      </c>
      <c r="AW359" s="13" t="s">
        <v>3</v>
      </c>
      <c r="AX359" s="13" t="s">
        <v>87</v>
      </c>
      <c r="AY359" s="206" t="s">
        <v>230</v>
      </c>
    </row>
    <row r="360" s="2" customFormat="1" ht="16.5" customHeight="1">
      <c r="A360" s="38"/>
      <c r="B360" s="177"/>
      <c r="C360" s="178" t="s">
        <v>450</v>
      </c>
      <c r="D360" s="178" t="s">
        <v>231</v>
      </c>
      <c r="E360" s="179" t="s">
        <v>1716</v>
      </c>
      <c r="F360" s="180" t="s">
        <v>1717</v>
      </c>
      <c r="G360" s="181" t="s">
        <v>514</v>
      </c>
      <c r="H360" s="182">
        <v>306.69999999999999</v>
      </c>
      <c r="I360" s="183"/>
      <c r="J360" s="184">
        <f>ROUND(I360*H360,2)</f>
        <v>0</v>
      </c>
      <c r="K360" s="180" t="s">
        <v>515</v>
      </c>
      <c r="L360" s="39"/>
      <c r="M360" s="185" t="s">
        <v>1</v>
      </c>
      <c r="N360" s="186" t="s">
        <v>44</v>
      </c>
      <c r="O360" s="77"/>
      <c r="P360" s="187">
        <f>O360*H360</f>
        <v>0</v>
      </c>
      <c r="Q360" s="187">
        <v>0.11162</v>
      </c>
      <c r="R360" s="187">
        <f>Q360*H360</f>
        <v>34.233854000000001</v>
      </c>
      <c r="S360" s="187">
        <v>0</v>
      </c>
      <c r="T360" s="188">
        <f>S360*H360</f>
        <v>0</v>
      </c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R360" s="189" t="s">
        <v>235</v>
      </c>
      <c r="AT360" s="189" t="s">
        <v>231</v>
      </c>
      <c r="AU360" s="189" t="s">
        <v>89</v>
      </c>
      <c r="AY360" s="19" t="s">
        <v>230</v>
      </c>
      <c r="BE360" s="190">
        <f>IF(N360="základní",J360,0)</f>
        <v>0</v>
      </c>
      <c r="BF360" s="190">
        <f>IF(N360="snížená",J360,0)</f>
        <v>0</v>
      </c>
      <c r="BG360" s="190">
        <f>IF(N360="zákl. přenesená",J360,0)</f>
        <v>0</v>
      </c>
      <c r="BH360" s="190">
        <f>IF(N360="sníž. přenesená",J360,0)</f>
        <v>0</v>
      </c>
      <c r="BI360" s="190">
        <f>IF(N360="nulová",J360,0)</f>
        <v>0</v>
      </c>
      <c r="BJ360" s="19" t="s">
        <v>87</v>
      </c>
      <c r="BK360" s="190">
        <f>ROUND(I360*H360,2)</f>
        <v>0</v>
      </c>
      <c r="BL360" s="19" t="s">
        <v>235</v>
      </c>
      <c r="BM360" s="189" t="s">
        <v>1876</v>
      </c>
    </row>
    <row r="361" s="2" customFormat="1">
      <c r="A361" s="38"/>
      <c r="B361" s="39"/>
      <c r="C361" s="38"/>
      <c r="D361" s="191" t="s">
        <v>237</v>
      </c>
      <c r="E361" s="38"/>
      <c r="F361" s="192" t="s">
        <v>1719</v>
      </c>
      <c r="G361" s="38"/>
      <c r="H361" s="38"/>
      <c r="I361" s="193"/>
      <c r="J361" s="38"/>
      <c r="K361" s="38"/>
      <c r="L361" s="39"/>
      <c r="M361" s="194"/>
      <c r="N361" s="195"/>
      <c r="O361" s="77"/>
      <c r="P361" s="77"/>
      <c r="Q361" s="77"/>
      <c r="R361" s="77"/>
      <c r="S361" s="77"/>
      <c r="T361" s="7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19" t="s">
        <v>237</v>
      </c>
      <c r="AU361" s="19" t="s">
        <v>89</v>
      </c>
    </row>
    <row r="362" s="2" customFormat="1">
      <c r="A362" s="38"/>
      <c r="B362" s="39"/>
      <c r="C362" s="38"/>
      <c r="D362" s="199" t="s">
        <v>397</v>
      </c>
      <c r="E362" s="38"/>
      <c r="F362" s="200" t="s">
        <v>1720</v>
      </c>
      <c r="G362" s="38"/>
      <c r="H362" s="38"/>
      <c r="I362" s="193"/>
      <c r="J362" s="38"/>
      <c r="K362" s="38"/>
      <c r="L362" s="39"/>
      <c r="M362" s="194"/>
      <c r="N362" s="195"/>
      <c r="O362" s="77"/>
      <c r="P362" s="77"/>
      <c r="Q362" s="77"/>
      <c r="R362" s="77"/>
      <c r="S362" s="77"/>
      <c r="T362" s="7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T362" s="19" t="s">
        <v>397</v>
      </c>
      <c r="AU362" s="19" t="s">
        <v>89</v>
      </c>
    </row>
    <row r="363" s="13" customFormat="1">
      <c r="A363" s="13"/>
      <c r="B363" s="205"/>
      <c r="C363" s="13"/>
      <c r="D363" s="191" t="s">
        <v>519</v>
      </c>
      <c r="E363" s="206" t="s">
        <v>1</v>
      </c>
      <c r="F363" s="207" t="s">
        <v>1877</v>
      </c>
      <c r="G363" s="13"/>
      <c r="H363" s="208">
        <v>306.69999999999999</v>
      </c>
      <c r="I363" s="209"/>
      <c r="J363" s="13"/>
      <c r="K363" s="13"/>
      <c r="L363" s="205"/>
      <c r="M363" s="210"/>
      <c r="N363" s="211"/>
      <c r="O363" s="211"/>
      <c r="P363" s="211"/>
      <c r="Q363" s="211"/>
      <c r="R363" s="211"/>
      <c r="S363" s="211"/>
      <c r="T363" s="21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06" t="s">
        <v>519</v>
      </c>
      <c r="AU363" s="206" t="s">
        <v>89</v>
      </c>
      <c r="AV363" s="13" t="s">
        <v>89</v>
      </c>
      <c r="AW363" s="13" t="s">
        <v>35</v>
      </c>
      <c r="AX363" s="13" t="s">
        <v>87</v>
      </c>
      <c r="AY363" s="206" t="s">
        <v>230</v>
      </c>
    </row>
    <row r="364" s="2" customFormat="1" ht="16.5" customHeight="1">
      <c r="A364" s="38"/>
      <c r="B364" s="177"/>
      <c r="C364" s="236" t="s">
        <v>455</v>
      </c>
      <c r="D364" s="236" t="s">
        <v>745</v>
      </c>
      <c r="E364" s="237" t="s">
        <v>1722</v>
      </c>
      <c r="F364" s="238" t="s">
        <v>1723</v>
      </c>
      <c r="G364" s="239" t="s">
        <v>514</v>
      </c>
      <c r="H364" s="240">
        <v>309.767</v>
      </c>
      <c r="I364" s="241"/>
      <c r="J364" s="242">
        <f>ROUND(I364*H364,2)</f>
        <v>0</v>
      </c>
      <c r="K364" s="238" t="s">
        <v>515</v>
      </c>
      <c r="L364" s="243"/>
      <c r="M364" s="244" t="s">
        <v>1</v>
      </c>
      <c r="N364" s="245" t="s">
        <v>44</v>
      </c>
      <c r="O364" s="77"/>
      <c r="P364" s="187">
        <f>O364*H364</f>
        <v>0</v>
      </c>
      <c r="Q364" s="187">
        <v>0.17599999999999999</v>
      </c>
      <c r="R364" s="187">
        <f>Q364*H364</f>
        <v>54.518991999999997</v>
      </c>
      <c r="S364" s="187">
        <v>0</v>
      </c>
      <c r="T364" s="188">
        <f>S364*H364</f>
        <v>0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189" t="s">
        <v>260</v>
      </c>
      <c r="AT364" s="189" t="s">
        <v>745</v>
      </c>
      <c r="AU364" s="189" t="s">
        <v>89</v>
      </c>
      <c r="AY364" s="19" t="s">
        <v>230</v>
      </c>
      <c r="BE364" s="190">
        <f>IF(N364="základní",J364,0)</f>
        <v>0</v>
      </c>
      <c r="BF364" s="190">
        <f>IF(N364="snížená",J364,0)</f>
        <v>0</v>
      </c>
      <c r="BG364" s="190">
        <f>IF(N364="zákl. přenesená",J364,0)</f>
        <v>0</v>
      </c>
      <c r="BH364" s="190">
        <f>IF(N364="sníž. přenesená",J364,0)</f>
        <v>0</v>
      </c>
      <c r="BI364" s="190">
        <f>IF(N364="nulová",J364,0)</f>
        <v>0</v>
      </c>
      <c r="BJ364" s="19" t="s">
        <v>87</v>
      </c>
      <c r="BK364" s="190">
        <f>ROUND(I364*H364,2)</f>
        <v>0</v>
      </c>
      <c r="BL364" s="19" t="s">
        <v>235</v>
      </c>
      <c r="BM364" s="189" t="s">
        <v>1878</v>
      </c>
    </row>
    <row r="365" s="2" customFormat="1">
      <c r="A365" s="38"/>
      <c r="B365" s="39"/>
      <c r="C365" s="38"/>
      <c r="D365" s="191" t="s">
        <v>237</v>
      </c>
      <c r="E365" s="38"/>
      <c r="F365" s="192" t="s">
        <v>1723</v>
      </c>
      <c r="G365" s="38"/>
      <c r="H365" s="38"/>
      <c r="I365" s="193"/>
      <c r="J365" s="38"/>
      <c r="K365" s="38"/>
      <c r="L365" s="39"/>
      <c r="M365" s="194"/>
      <c r="N365" s="195"/>
      <c r="O365" s="77"/>
      <c r="P365" s="77"/>
      <c r="Q365" s="77"/>
      <c r="R365" s="77"/>
      <c r="S365" s="77"/>
      <c r="T365" s="7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T365" s="19" t="s">
        <v>237</v>
      </c>
      <c r="AU365" s="19" t="s">
        <v>89</v>
      </c>
    </row>
    <row r="366" s="2" customFormat="1">
      <c r="A366" s="38"/>
      <c r="B366" s="39"/>
      <c r="C366" s="38"/>
      <c r="D366" s="191" t="s">
        <v>279</v>
      </c>
      <c r="E366" s="38"/>
      <c r="F366" s="196" t="s">
        <v>1725</v>
      </c>
      <c r="G366" s="38"/>
      <c r="H366" s="38"/>
      <c r="I366" s="193"/>
      <c r="J366" s="38"/>
      <c r="K366" s="38"/>
      <c r="L366" s="39"/>
      <c r="M366" s="194"/>
      <c r="N366" s="195"/>
      <c r="O366" s="77"/>
      <c r="P366" s="77"/>
      <c r="Q366" s="77"/>
      <c r="R366" s="77"/>
      <c r="S366" s="77"/>
      <c r="T366" s="7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T366" s="19" t="s">
        <v>279</v>
      </c>
      <c r="AU366" s="19" t="s">
        <v>89</v>
      </c>
    </row>
    <row r="367" s="13" customFormat="1">
      <c r="A367" s="13"/>
      <c r="B367" s="205"/>
      <c r="C367" s="13"/>
      <c r="D367" s="191" t="s">
        <v>519</v>
      </c>
      <c r="E367" s="13"/>
      <c r="F367" s="207" t="s">
        <v>1879</v>
      </c>
      <c r="G367" s="13"/>
      <c r="H367" s="208">
        <v>309.767</v>
      </c>
      <c r="I367" s="209"/>
      <c r="J367" s="13"/>
      <c r="K367" s="13"/>
      <c r="L367" s="205"/>
      <c r="M367" s="210"/>
      <c r="N367" s="211"/>
      <c r="O367" s="211"/>
      <c r="P367" s="211"/>
      <c r="Q367" s="211"/>
      <c r="R367" s="211"/>
      <c r="S367" s="211"/>
      <c r="T367" s="21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06" t="s">
        <v>519</v>
      </c>
      <c r="AU367" s="206" t="s">
        <v>89</v>
      </c>
      <c r="AV367" s="13" t="s">
        <v>89</v>
      </c>
      <c r="AW367" s="13" t="s">
        <v>3</v>
      </c>
      <c r="AX367" s="13" t="s">
        <v>87</v>
      </c>
      <c r="AY367" s="206" t="s">
        <v>230</v>
      </c>
    </row>
    <row r="368" s="2" customFormat="1" ht="21.75" customHeight="1">
      <c r="A368" s="38"/>
      <c r="B368" s="177"/>
      <c r="C368" s="178" t="s">
        <v>460</v>
      </c>
      <c r="D368" s="178" t="s">
        <v>231</v>
      </c>
      <c r="E368" s="179" t="s">
        <v>1018</v>
      </c>
      <c r="F368" s="180" t="s">
        <v>1019</v>
      </c>
      <c r="G368" s="181" t="s">
        <v>514</v>
      </c>
      <c r="H368" s="182">
        <v>115.5</v>
      </c>
      <c r="I368" s="183"/>
      <c r="J368" s="184">
        <f>ROUND(I368*H368,2)</f>
        <v>0</v>
      </c>
      <c r="K368" s="180" t="s">
        <v>515</v>
      </c>
      <c r="L368" s="39"/>
      <c r="M368" s="185" t="s">
        <v>1</v>
      </c>
      <c r="N368" s="186" t="s">
        <v>44</v>
      </c>
      <c r="O368" s="77"/>
      <c r="P368" s="187">
        <f>O368*H368</f>
        <v>0</v>
      </c>
      <c r="Q368" s="187">
        <v>0.098000000000000004</v>
      </c>
      <c r="R368" s="187">
        <f>Q368*H368</f>
        <v>11.319000000000001</v>
      </c>
      <c r="S368" s="187">
        <v>0</v>
      </c>
      <c r="T368" s="188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89" t="s">
        <v>235</v>
      </c>
      <c r="AT368" s="189" t="s">
        <v>231</v>
      </c>
      <c r="AU368" s="189" t="s">
        <v>89</v>
      </c>
      <c r="AY368" s="19" t="s">
        <v>230</v>
      </c>
      <c r="BE368" s="190">
        <f>IF(N368="základní",J368,0)</f>
        <v>0</v>
      </c>
      <c r="BF368" s="190">
        <f>IF(N368="snížená",J368,0)</f>
        <v>0</v>
      </c>
      <c r="BG368" s="190">
        <f>IF(N368="zákl. přenesená",J368,0)</f>
        <v>0</v>
      </c>
      <c r="BH368" s="190">
        <f>IF(N368="sníž. přenesená",J368,0)</f>
        <v>0</v>
      </c>
      <c r="BI368" s="190">
        <f>IF(N368="nulová",J368,0)</f>
        <v>0</v>
      </c>
      <c r="BJ368" s="19" t="s">
        <v>87</v>
      </c>
      <c r="BK368" s="190">
        <f>ROUND(I368*H368,2)</f>
        <v>0</v>
      </c>
      <c r="BL368" s="19" t="s">
        <v>235</v>
      </c>
      <c r="BM368" s="189" t="s">
        <v>1880</v>
      </c>
    </row>
    <row r="369" s="2" customFormat="1">
      <c r="A369" s="38"/>
      <c r="B369" s="39"/>
      <c r="C369" s="38"/>
      <c r="D369" s="191" t="s">
        <v>237</v>
      </c>
      <c r="E369" s="38"/>
      <c r="F369" s="192" t="s">
        <v>1021</v>
      </c>
      <c r="G369" s="38"/>
      <c r="H369" s="38"/>
      <c r="I369" s="193"/>
      <c r="J369" s="38"/>
      <c r="K369" s="38"/>
      <c r="L369" s="39"/>
      <c r="M369" s="194"/>
      <c r="N369" s="195"/>
      <c r="O369" s="77"/>
      <c r="P369" s="77"/>
      <c r="Q369" s="77"/>
      <c r="R369" s="77"/>
      <c r="S369" s="77"/>
      <c r="T369" s="7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T369" s="19" t="s">
        <v>237</v>
      </c>
      <c r="AU369" s="19" t="s">
        <v>89</v>
      </c>
    </row>
    <row r="370" s="2" customFormat="1">
      <c r="A370" s="38"/>
      <c r="B370" s="39"/>
      <c r="C370" s="38"/>
      <c r="D370" s="199" t="s">
        <v>397</v>
      </c>
      <c r="E370" s="38"/>
      <c r="F370" s="200" t="s">
        <v>1022</v>
      </c>
      <c r="G370" s="38"/>
      <c r="H370" s="38"/>
      <c r="I370" s="193"/>
      <c r="J370" s="38"/>
      <c r="K370" s="38"/>
      <c r="L370" s="39"/>
      <c r="M370" s="194"/>
      <c r="N370" s="195"/>
      <c r="O370" s="77"/>
      <c r="P370" s="77"/>
      <c r="Q370" s="77"/>
      <c r="R370" s="77"/>
      <c r="S370" s="77"/>
      <c r="T370" s="7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T370" s="19" t="s">
        <v>397</v>
      </c>
      <c r="AU370" s="19" t="s">
        <v>89</v>
      </c>
    </row>
    <row r="371" s="13" customFormat="1">
      <c r="A371" s="13"/>
      <c r="B371" s="205"/>
      <c r="C371" s="13"/>
      <c r="D371" s="191" t="s">
        <v>519</v>
      </c>
      <c r="E371" s="206" t="s">
        <v>1</v>
      </c>
      <c r="F371" s="207" t="s">
        <v>1881</v>
      </c>
      <c r="G371" s="13"/>
      <c r="H371" s="208">
        <v>22.600000000000001</v>
      </c>
      <c r="I371" s="209"/>
      <c r="J371" s="13"/>
      <c r="K371" s="13"/>
      <c r="L371" s="205"/>
      <c r="M371" s="210"/>
      <c r="N371" s="211"/>
      <c r="O371" s="211"/>
      <c r="P371" s="211"/>
      <c r="Q371" s="211"/>
      <c r="R371" s="211"/>
      <c r="S371" s="211"/>
      <c r="T371" s="21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06" t="s">
        <v>519</v>
      </c>
      <c r="AU371" s="206" t="s">
        <v>89</v>
      </c>
      <c r="AV371" s="13" t="s">
        <v>89</v>
      </c>
      <c r="AW371" s="13" t="s">
        <v>35</v>
      </c>
      <c r="AX371" s="13" t="s">
        <v>79</v>
      </c>
      <c r="AY371" s="206" t="s">
        <v>230</v>
      </c>
    </row>
    <row r="372" s="13" customFormat="1">
      <c r="A372" s="13"/>
      <c r="B372" s="205"/>
      <c r="C372" s="13"/>
      <c r="D372" s="191" t="s">
        <v>519</v>
      </c>
      <c r="E372" s="206" t="s">
        <v>1</v>
      </c>
      <c r="F372" s="207" t="s">
        <v>1882</v>
      </c>
      <c r="G372" s="13"/>
      <c r="H372" s="208">
        <v>92.900000000000006</v>
      </c>
      <c r="I372" s="209"/>
      <c r="J372" s="13"/>
      <c r="K372" s="13"/>
      <c r="L372" s="205"/>
      <c r="M372" s="210"/>
      <c r="N372" s="211"/>
      <c r="O372" s="211"/>
      <c r="P372" s="211"/>
      <c r="Q372" s="211"/>
      <c r="R372" s="211"/>
      <c r="S372" s="211"/>
      <c r="T372" s="21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06" t="s">
        <v>519</v>
      </c>
      <c r="AU372" s="206" t="s">
        <v>89</v>
      </c>
      <c r="AV372" s="13" t="s">
        <v>89</v>
      </c>
      <c r="AW372" s="13" t="s">
        <v>35</v>
      </c>
      <c r="AX372" s="13" t="s">
        <v>79</v>
      </c>
      <c r="AY372" s="206" t="s">
        <v>230</v>
      </c>
    </row>
    <row r="373" s="14" customFormat="1">
      <c r="A373" s="14"/>
      <c r="B373" s="213"/>
      <c r="C373" s="14"/>
      <c r="D373" s="191" t="s">
        <v>519</v>
      </c>
      <c r="E373" s="214" t="s">
        <v>1</v>
      </c>
      <c r="F373" s="215" t="s">
        <v>534</v>
      </c>
      <c r="G373" s="14"/>
      <c r="H373" s="216">
        <v>115.5</v>
      </c>
      <c r="I373" s="217"/>
      <c r="J373" s="14"/>
      <c r="K373" s="14"/>
      <c r="L373" s="213"/>
      <c r="M373" s="218"/>
      <c r="N373" s="219"/>
      <c r="O373" s="219"/>
      <c r="P373" s="219"/>
      <c r="Q373" s="219"/>
      <c r="R373" s="219"/>
      <c r="S373" s="219"/>
      <c r="T373" s="220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14" t="s">
        <v>519</v>
      </c>
      <c r="AU373" s="214" t="s">
        <v>89</v>
      </c>
      <c r="AV373" s="14" t="s">
        <v>235</v>
      </c>
      <c r="AW373" s="14" t="s">
        <v>35</v>
      </c>
      <c r="AX373" s="14" t="s">
        <v>87</v>
      </c>
      <c r="AY373" s="214" t="s">
        <v>230</v>
      </c>
    </row>
    <row r="374" s="2" customFormat="1" ht="16.5" customHeight="1">
      <c r="A374" s="38"/>
      <c r="B374" s="177"/>
      <c r="C374" s="236" t="s">
        <v>464</v>
      </c>
      <c r="D374" s="236" t="s">
        <v>745</v>
      </c>
      <c r="E374" s="237" t="s">
        <v>1026</v>
      </c>
      <c r="F374" s="238" t="s">
        <v>1027</v>
      </c>
      <c r="G374" s="239" t="s">
        <v>514</v>
      </c>
      <c r="H374" s="240">
        <v>118.965</v>
      </c>
      <c r="I374" s="241"/>
      <c r="J374" s="242">
        <f>ROUND(I374*H374,2)</f>
        <v>0</v>
      </c>
      <c r="K374" s="238" t="s">
        <v>515</v>
      </c>
      <c r="L374" s="243"/>
      <c r="M374" s="244" t="s">
        <v>1</v>
      </c>
      <c r="N374" s="245" t="s">
        <v>44</v>
      </c>
      <c r="O374" s="77"/>
      <c r="P374" s="187">
        <f>O374*H374</f>
        <v>0</v>
      </c>
      <c r="Q374" s="187">
        <v>0.14499999999999999</v>
      </c>
      <c r="R374" s="187">
        <f>Q374*H374</f>
        <v>17.249925000000001</v>
      </c>
      <c r="S374" s="187">
        <v>0</v>
      </c>
      <c r="T374" s="188">
        <f>S374*H374</f>
        <v>0</v>
      </c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R374" s="189" t="s">
        <v>260</v>
      </c>
      <c r="AT374" s="189" t="s">
        <v>745</v>
      </c>
      <c r="AU374" s="189" t="s">
        <v>89</v>
      </c>
      <c r="AY374" s="19" t="s">
        <v>230</v>
      </c>
      <c r="BE374" s="190">
        <f>IF(N374="základní",J374,0)</f>
        <v>0</v>
      </c>
      <c r="BF374" s="190">
        <f>IF(N374="snížená",J374,0)</f>
        <v>0</v>
      </c>
      <c r="BG374" s="190">
        <f>IF(N374="zákl. přenesená",J374,0)</f>
        <v>0</v>
      </c>
      <c r="BH374" s="190">
        <f>IF(N374="sníž. přenesená",J374,0)</f>
        <v>0</v>
      </c>
      <c r="BI374" s="190">
        <f>IF(N374="nulová",J374,0)</f>
        <v>0</v>
      </c>
      <c r="BJ374" s="19" t="s">
        <v>87</v>
      </c>
      <c r="BK374" s="190">
        <f>ROUND(I374*H374,2)</f>
        <v>0</v>
      </c>
      <c r="BL374" s="19" t="s">
        <v>235</v>
      </c>
      <c r="BM374" s="189" t="s">
        <v>1883</v>
      </c>
    </row>
    <row r="375" s="2" customFormat="1">
      <c r="A375" s="38"/>
      <c r="B375" s="39"/>
      <c r="C375" s="38"/>
      <c r="D375" s="191" t="s">
        <v>237</v>
      </c>
      <c r="E375" s="38"/>
      <c r="F375" s="192" t="s">
        <v>1027</v>
      </c>
      <c r="G375" s="38"/>
      <c r="H375" s="38"/>
      <c r="I375" s="193"/>
      <c r="J375" s="38"/>
      <c r="K375" s="38"/>
      <c r="L375" s="39"/>
      <c r="M375" s="194"/>
      <c r="N375" s="195"/>
      <c r="O375" s="77"/>
      <c r="P375" s="77"/>
      <c r="Q375" s="77"/>
      <c r="R375" s="77"/>
      <c r="S375" s="77"/>
      <c r="T375" s="7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T375" s="19" t="s">
        <v>237</v>
      </c>
      <c r="AU375" s="19" t="s">
        <v>89</v>
      </c>
    </row>
    <row r="376" s="2" customFormat="1">
      <c r="A376" s="38"/>
      <c r="B376" s="39"/>
      <c r="C376" s="38"/>
      <c r="D376" s="191" t="s">
        <v>279</v>
      </c>
      <c r="E376" s="38"/>
      <c r="F376" s="196" t="s">
        <v>995</v>
      </c>
      <c r="G376" s="38"/>
      <c r="H376" s="38"/>
      <c r="I376" s="193"/>
      <c r="J376" s="38"/>
      <c r="K376" s="38"/>
      <c r="L376" s="39"/>
      <c r="M376" s="194"/>
      <c r="N376" s="195"/>
      <c r="O376" s="77"/>
      <c r="P376" s="77"/>
      <c r="Q376" s="77"/>
      <c r="R376" s="77"/>
      <c r="S376" s="77"/>
      <c r="T376" s="7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T376" s="19" t="s">
        <v>279</v>
      </c>
      <c r="AU376" s="19" t="s">
        <v>89</v>
      </c>
    </row>
    <row r="377" s="13" customFormat="1">
      <c r="A377" s="13"/>
      <c r="B377" s="205"/>
      <c r="C377" s="13"/>
      <c r="D377" s="191" t="s">
        <v>519</v>
      </c>
      <c r="E377" s="13"/>
      <c r="F377" s="207" t="s">
        <v>1884</v>
      </c>
      <c r="G377" s="13"/>
      <c r="H377" s="208">
        <v>118.965</v>
      </c>
      <c r="I377" s="209"/>
      <c r="J377" s="13"/>
      <c r="K377" s="13"/>
      <c r="L377" s="205"/>
      <c r="M377" s="210"/>
      <c r="N377" s="211"/>
      <c r="O377" s="211"/>
      <c r="P377" s="211"/>
      <c r="Q377" s="211"/>
      <c r="R377" s="211"/>
      <c r="S377" s="211"/>
      <c r="T377" s="21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06" t="s">
        <v>519</v>
      </c>
      <c r="AU377" s="206" t="s">
        <v>89</v>
      </c>
      <c r="AV377" s="13" t="s">
        <v>89</v>
      </c>
      <c r="AW377" s="13" t="s">
        <v>3</v>
      </c>
      <c r="AX377" s="13" t="s">
        <v>87</v>
      </c>
      <c r="AY377" s="206" t="s">
        <v>230</v>
      </c>
    </row>
    <row r="378" s="12" customFormat="1" ht="22.8" customHeight="1">
      <c r="A378" s="12"/>
      <c r="B378" s="166"/>
      <c r="C378" s="12"/>
      <c r="D378" s="167" t="s">
        <v>78</v>
      </c>
      <c r="E378" s="197" t="s">
        <v>252</v>
      </c>
      <c r="F378" s="197" t="s">
        <v>1030</v>
      </c>
      <c r="G378" s="12"/>
      <c r="H378" s="12"/>
      <c r="I378" s="169"/>
      <c r="J378" s="198">
        <f>BK378</f>
        <v>0</v>
      </c>
      <c r="K378" s="12"/>
      <c r="L378" s="166"/>
      <c r="M378" s="171"/>
      <c r="N378" s="172"/>
      <c r="O378" s="172"/>
      <c r="P378" s="173">
        <f>SUM(P379:P382)</f>
        <v>0</v>
      </c>
      <c r="Q378" s="172"/>
      <c r="R378" s="173">
        <f>SUM(R379:R382)</f>
        <v>0.77774476000000003</v>
      </c>
      <c r="S378" s="172"/>
      <c r="T378" s="174">
        <f>SUM(T379:T382)</f>
        <v>0</v>
      </c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R378" s="167" t="s">
        <v>87</v>
      </c>
      <c r="AT378" s="175" t="s">
        <v>78</v>
      </c>
      <c r="AU378" s="175" t="s">
        <v>87</v>
      </c>
      <c r="AY378" s="167" t="s">
        <v>230</v>
      </c>
      <c r="BK378" s="176">
        <f>SUM(BK379:BK382)</f>
        <v>0</v>
      </c>
    </row>
    <row r="379" s="2" customFormat="1" ht="21.75" customHeight="1">
      <c r="A379" s="38"/>
      <c r="B379" s="177"/>
      <c r="C379" s="178" t="s">
        <v>471</v>
      </c>
      <c r="D379" s="178" t="s">
        <v>231</v>
      </c>
      <c r="E379" s="179" t="s">
        <v>1032</v>
      </c>
      <c r="F379" s="180" t="s">
        <v>1033</v>
      </c>
      <c r="G379" s="181" t="s">
        <v>578</v>
      </c>
      <c r="H379" s="182">
        <v>0.33800000000000002</v>
      </c>
      <c r="I379" s="183"/>
      <c r="J379" s="184">
        <f>ROUND(I379*H379,2)</f>
        <v>0</v>
      </c>
      <c r="K379" s="180" t="s">
        <v>515</v>
      </c>
      <c r="L379" s="39"/>
      <c r="M379" s="185" t="s">
        <v>1</v>
      </c>
      <c r="N379" s="186" t="s">
        <v>44</v>
      </c>
      <c r="O379" s="77"/>
      <c r="P379" s="187">
        <f>O379*H379</f>
        <v>0</v>
      </c>
      <c r="Q379" s="187">
        <v>2.3010199999999998</v>
      </c>
      <c r="R379" s="187">
        <f>Q379*H379</f>
        <v>0.77774476000000003</v>
      </c>
      <c r="S379" s="187">
        <v>0</v>
      </c>
      <c r="T379" s="188">
        <f>S379*H379</f>
        <v>0</v>
      </c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R379" s="189" t="s">
        <v>235</v>
      </c>
      <c r="AT379" s="189" t="s">
        <v>231</v>
      </c>
      <c r="AU379" s="189" t="s">
        <v>89</v>
      </c>
      <c r="AY379" s="19" t="s">
        <v>230</v>
      </c>
      <c r="BE379" s="190">
        <f>IF(N379="základní",J379,0)</f>
        <v>0</v>
      </c>
      <c r="BF379" s="190">
        <f>IF(N379="snížená",J379,0)</f>
        <v>0</v>
      </c>
      <c r="BG379" s="190">
        <f>IF(N379="zákl. přenesená",J379,0)</f>
        <v>0</v>
      </c>
      <c r="BH379" s="190">
        <f>IF(N379="sníž. přenesená",J379,0)</f>
        <v>0</v>
      </c>
      <c r="BI379" s="190">
        <f>IF(N379="nulová",J379,0)</f>
        <v>0</v>
      </c>
      <c r="BJ379" s="19" t="s">
        <v>87</v>
      </c>
      <c r="BK379" s="190">
        <f>ROUND(I379*H379,2)</f>
        <v>0</v>
      </c>
      <c r="BL379" s="19" t="s">
        <v>235</v>
      </c>
      <c r="BM379" s="189" t="s">
        <v>1885</v>
      </c>
    </row>
    <row r="380" s="2" customFormat="1">
      <c r="A380" s="38"/>
      <c r="B380" s="39"/>
      <c r="C380" s="38"/>
      <c r="D380" s="191" t="s">
        <v>237</v>
      </c>
      <c r="E380" s="38"/>
      <c r="F380" s="192" t="s">
        <v>1035</v>
      </c>
      <c r="G380" s="38"/>
      <c r="H380" s="38"/>
      <c r="I380" s="193"/>
      <c r="J380" s="38"/>
      <c r="K380" s="38"/>
      <c r="L380" s="39"/>
      <c r="M380" s="194"/>
      <c r="N380" s="195"/>
      <c r="O380" s="77"/>
      <c r="P380" s="77"/>
      <c r="Q380" s="77"/>
      <c r="R380" s="77"/>
      <c r="S380" s="77"/>
      <c r="T380" s="7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T380" s="19" t="s">
        <v>237</v>
      </c>
      <c r="AU380" s="19" t="s">
        <v>89</v>
      </c>
    </row>
    <row r="381" s="2" customFormat="1">
      <c r="A381" s="38"/>
      <c r="B381" s="39"/>
      <c r="C381" s="38"/>
      <c r="D381" s="199" t="s">
        <v>397</v>
      </c>
      <c r="E381" s="38"/>
      <c r="F381" s="200" t="s">
        <v>1036</v>
      </c>
      <c r="G381" s="38"/>
      <c r="H381" s="38"/>
      <c r="I381" s="193"/>
      <c r="J381" s="38"/>
      <c r="K381" s="38"/>
      <c r="L381" s="39"/>
      <c r="M381" s="194"/>
      <c r="N381" s="195"/>
      <c r="O381" s="77"/>
      <c r="P381" s="77"/>
      <c r="Q381" s="77"/>
      <c r="R381" s="77"/>
      <c r="S381" s="77"/>
      <c r="T381" s="7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19" t="s">
        <v>397</v>
      </c>
      <c r="AU381" s="19" t="s">
        <v>89</v>
      </c>
    </row>
    <row r="382" s="13" customFormat="1">
      <c r="A382" s="13"/>
      <c r="B382" s="205"/>
      <c r="C382" s="13"/>
      <c r="D382" s="191" t="s">
        <v>519</v>
      </c>
      <c r="E382" s="206" t="s">
        <v>1</v>
      </c>
      <c r="F382" s="207" t="s">
        <v>1539</v>
      </c>
      <c r="G382" s="13"/>
      <c r="H382" s="208">
        <v>0.33800000000000002</v>
      </c>
      <c r="I382" s="209"/>
      <c r="J382" s="13"/>
      <c r="K382" s="13"/>
      <c r="L382" s="205"/>
      <c r="M382" s="210"/>
      <c r="N382" s="211"/>
      <c r="O382" s="211"/>
      <c r="P382" s="211"/>
      <c r="Q382" s="211"/>
      <c r="R382" s="211"/>
      <c r="S382" s="211"/>
      <c r="T382" s="21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06" t="s">
        <v>519</v>
      </c>
      <c r="AU382" s="206" t="s">
        <v>89</v>
      </c>
      <c r="AV382" s="13" t="s">
        <v>89</v>
      </c>
      <c r="AW382" s="13" t="s">
        <v>35</v>
      </c>
      <c r="AX382" s="13" t="s">
        <v>87</v>
      </c>
      <c r="AY382" s="206" t="s">
        <v>230</v>
      </c>
    </row>
    <row r="383" s="12" customFormat="1" ht="22.8" customHeight="1">
      <c r="A383" s="12"/>
      <c r="B383" s="166"/>
      <c r="C383" s="12"/>
      <c r="D383" s="167" t="s">
        <v>78</v>
      </c>
      <c r="E383" s="197" t="s">
        <v>260</v>
      </c>
      <c r="F383" s="197" t="s">
        <v>1038</v>
      </c>
      <c r="G383" s="12"/>
      <c r="H383" s="12"/>
      <c r="I383" s="169"/>
      <c r="J383" s="198">
        <f>BK383</f>
        <v>0</v>
      </c>
      <c r="K383" s="12"/>
      <c r="L383" s="166"/>
      <c r="M383" s="171"/>
      <c r="N383" s="172"/>
      <c r="O383" s="172"/>
      <c r="P383" s="173">
        <f>SUM(P384:P440)</f>
        <v>0</v>
      </c>
      <c r="Q383" s="172"/>
      <c r="R383" s="173">
        <f>SUM(R384:R440)</f>
        <v>2.3647660000000004</v>
      </c>
      <c r="S383" s="172"/>
      <c r="T383" s="174">
        <f>SUM(T384:T440)</f>
        <v>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R383" s="167" t="s">
        <v>87</v>
      </c>
      <c r="AT383" s="175" t="s">
        <v>78</v>
      </c>
      <c r="AU383" s="175" t="s">
        <v>87</v>
      </c>
      <c r="AY383" s="167" t="s">
        <v>230</v>
      </c>
      <c r="BK383" s="176">
        <f>SUM(BK384:BK440)</f>
        <v>0</v>
      </c>
    </row>
    <row r="384" s="2" customFormat="1" ht="16.5" customHeight="1">
      <c r="A384" s="38"/>
      <c r="B384" s="177"/>
      <c r="C384" s="178" t="s">
        <v>477</v>
      </c>
      <c r="D384" s="178" t="s">
        <v>231</v>
      </c>
      <c r="E384" s="179" t="s">
        <v>1040</v>
      </c>
      <c r="F384" s="180" t="s">
        <v>1041</v>
      </c>
      <c r="G384" s="181" t="s">
        <v>543</v>
      </c>
      <c r="H384" s="182">
        <v>7.4800000000000004</v>
      </c>
      <c r="I384" s="183"/>
      <c r="J384" s="184">
        <f>ROUND(I384*H384,2)</f>
        <v>0</v>
      </c>
      <c r="K384" s="180" t="s">
        <v>515</v>
      </c>
      <c r="L384" s="39"/>
      <c r="M384" s="185" t="s">
        <v>1</v>
      </c>
      <c r="N384" s="186" t="s">
        <v>44</v>
      </c>
      <c r="O384" s="77"/>
      <c r="P384" s="187">
        <f>O384*H384</f>
        <v>0</v>
      </c>
      <c r="Q384" s="187">
        <v>1.0000000000000001E-05</v>
      </c>
      <c r="R384" s="187">
        <f>Q384*H384</f>
        <v>7.4800000000000016E-05</v>
      </c>
      <c r="S384" s="187">
        <v>0</v>
      </c>
      <c r="T384" s="188">
        <f>S384*H384</f>
        <v>0</v>
      </c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R384" s="189" t="s">
        <v>235</v>
      </c>
      <c r="AT384" s="189" t="s">
        <v>231</v>
      </c>
      <c r="AU384" s="189" t="s">
        <v>89</v>
      </c>
      <c r="AY384" s="19" t="s">
        <v>230</v>
      </c>
      <c r="BE384" s="190">
        <f>IF(N384="základní",J384,0)</f>
        <v>0</v>
      </c>
      <c r="BF384" s="190">
        <f>IF(N384="snížená",J384,0)</f>
        <v>0</v>
      </c>
      <c r="BG384" s="190">
        <f>IF(N384="zákl. přenesená",J384,0)</f>
        <v>0</v>
      </c>
      <c r="BH384" s="190">
        <f>IF(N384="sníž. přenesená",J384,0)</f>
        <v>0</v>
      </c>
      <c r="BI384" s="190">
        <f>IF(N384="nulová",J384,0)</f>
        <v>0</v>
      </c>
      <c r="BJ384" s="19" t="s">
        <v>87</v>
      </c>
      <c r="BK384" s="190">
        <f>ROUND(I384*H384,2)</f>
        <v>0</v>
      </c>
      <c r="BL384" s="19" t="s">
        <v>235</v>
      </c>
      <c r="BM384" s="189" t="s">
        <v>1886</v>
      </c>
    </row>
    <row r="385" s="2" customFormat="1">
      <c r="A385" s="38"/>
      <c r="B385" s="39"/>
      <c r="C385" s="38"/>
      <c r="D385" s="191" t="s">
        <v>237</v>
      </c>
      <c r="E385" s="38"/>
      <c r="F385" s="192" t="s">
        <v>1043</v>
      </c>
      <c r="G385" s="38"/>
      <c r="H385" s="38"/>
      <c r="I385" s="193"/>
      <c r="J385" s="38"/>
      <c r="K385" s="38"/>
      <c r="L385" s="39"/>
      <c r="M385" s="194"/>
      <c r="N385" s="195"/>
      <c r="O385" s="77"/>
      <c r="P385" s="77"/>
      <c r="Q385" s="77"/>
      <c r="R385" s="77"/>
      <c r="S385" s="77"/>
      <c r="T385" s="7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T385" s="19" t="s">
        <v>237</v>
      </c>
      <c r="AU385" s="19" t="s">
        <v>89</v>
      </c>
    </row>
    <row r="386" s="2" customFormat="1">
      <c r="A386" s="38"/>
      <c r="B386" s="39"/>
      <c r="C386" s="38"/>
      <c r="D386" s="199" t="s">
        <v>397</v>
      </c>
      <c r="E386" s="38"/>
      <c r="F386" s="200" t="s">
        <v>1044</v>
      </c>
      <c r="G386" s="38"/>
      <c r="H386" s="38"/>
      <c r="I386" s="193"/>
      <c r="J386" s="38"/>
      <c r="K386" s="38"/>
      <c r="L386" s="39"/>
      <c r="M386" s="194"/>
      <c r="N386" s="195"/>
      <c r="O386" s="77"/>
      <c r="P386" s="77"/>
      <c r="Q386" s="77"/>
      <c r="R386" s="77"/>
      <c r="S386" s="77"/>
      <c r="T386" s="7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T386" s="19" t="s">
        <v>397</v>
      </c>
      <c r="AU386" s="19" t="s">
        <v>89</v>
      </c>
    </row>
    <row r="387" s="13" customFormat="1">
      <c r="A387" s="13"/>
      <c r="B387" s="205"/>
      <c r="C387" s="13"/>
      <c r="D387" s="191" t="s">
        <v>519</v>
      </c>
      <c r="E387" s="206" t="s">
        <v>1</v>
      </c>
      <c r="F387" s="207" t="s">
        <v>1887</v>
      </c>
      <c r="G387" s="13"/>
      <c r="H387" s="208">
        <v>7.4800000000000004</v>
      </c>
      <c r="I387" s="209"/>
      <c r="J387" s="13"/>
      <c r="K387" s="13"/>
      <c r="L387" s="205"/>
      <c r="M387" s="210"/>
      <c r="N387" s="211"/>
      <c r="O387" s="211"/>
      <c r="P387" s="211"/>
      <c r="Q387" s="211"/>
      <c r="R387" s="211"/>
      <c r="S387" s="211"/>
      <c r="T387" s="21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06" t="s">
        <v>519</v>
      </c>
      <c r="AU387" s="206" t="s">
        <v>89</v>
      </c>
      <c r="AV387" s="13" t="s">
        <v>89</v>
      </c>
      <c r="AW387" s="13" t="s">
        <v>35</v>
      </c>
      <c r="AX387" s="13" t="s">
        <v>87</v>
      </c>
      <c r="AY387" s="206" t="s">
        <v>230</v>
      </c>
    </row>
    <row r="388" s="2" customFormat="1" ht="16.5" customHeight="1">
      <c r="A388" s="38"/>
      <c r="B388" s="177"/>
      <c r="C388" s="236" t="s">
        <v>483</v>
      </c>
      <c r="D388" s="236" t="s">
        <v>745</v>
      </c>
      <c r="E388" s="237" t="s">
        <v>1047</v>
      </c>
      <c r="F388" s="238" t="s">
        <v>1048</v>
      </c>
      <c r="G388" s="239" t="s">
        <v>543</v>
      </c>
      <c r="H388" s="240">
        <v>7.5919999999999996</v>
      </c>
      <c r="I388" s="241"/>
      <c r="J388" s="242">
        <f>ROUND(I388*H388,2)</f>
        <v>0</v>
      </c>
      <c r="K388" s="238" t="s">
        <v>515</v>
      </c>
      <c r="L388" s="243"/>
      <c r="M388" s="244" t="s">
        <v>1</v>
      </c>
      <c r="N388" s="245" t="s">
        <v>44</v>
      </c>
      <c r="O388" s="77"/>
      <c r="P388" s="187">
        <f>O388*H388</f>
        <v>0</v>
      </c>
      <c r="Q388" s="187">
        <v>0.0035999999999999999</v>
      </c>
      <c r="R388" s="187">
        <f>Q388*H388</f>
        <v>0.027331199999999996</v>
      </c>
      <c r="S388" s="187">
        <v>0</v>
      </c>
      <c r="T388" s="188">
        <f>S388*H388</f>
        <v>0</v>
      </c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R388" s="189" t="s">
        <v>260</v>
      </c>
      <c r="AT388" s="189" t="s">
        <v>745</v>
      </c>
      <c r="AU388" s="189" t="s">
        <v>89</v>
      </c>
      <c r="AY388" s="19" t="s">
        <v>230</v>
      </c>
      <c r="BE388" s="190">
        <f>IF(N388="základní",J388,0)</f>
        <v>0</v>
      </c>
      <c r="BF388" s="190">
        <f>IF(N388="snížená",J388,0)</f>
        <v>0</v>
      </c>
      <c r="BG388" s="190">
        <f>IF(N388="zákl. přenesená",J388,0)</f>
        <v>0</v>
      </c>
      <c r="BH388" s="190">
        <f>IF(N388="sníž. přenesená",J388,0)</f>
        <v>0</v>
      </c>
      <c r="BI388" s="190">
        <f>IF(N388="nulová",J388,0)</f>
        <v>0</v>
      </c>
      <c r="BJ388" s="19" t="s">
        <v>87</v>
      </c>
      <c r="BK388" s="190">
        <f>ROUND(I388*H388,2)</f>
        <v>0</v>
      </c>
      <c r="BL388" s="19" t="s">
        <v>235</v>
      </c>
      <c r="BM388" s="189" t="s">
        <v>1888</v>
      </c>
    </row>
    <row r="389" s="2" customFormat="1">
      <c r="A389" s="38"/>
      <c r="B389" s="39"/>
      <c r="C389" s="38"/>
      <c r="D389" s="191" t="s">
        <v>237</v>
      </c>
      <c r="E389" s="38"/>
      <c r="F389" s="192" t="s">
        <v>1048</v>
      </c>
      <c r="G389" s="38"/>
      <c r="H389" s="38"/>
      <c r="I389" s="193"/>
      <c r="J389" s="38"/>
      <c r="K389" s="38"/>
      <c r="L389" s="39"/>
      <c r="M389" s="194"/>
      <c r="N389" s="195"/>
      <c r="O389" s="77"/>
      <c r="P389" s="77"/>
      <c r="Q389" s="77"/>
      <c r="R389" s="77"/>
      <c r="S389" s="77"/>
      <c r="T389" s="7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19" t="s">
        <v>237</v>
      </c>
      <c r="AU389" s="19" t="s">
        <v>89</v>
      </c>
    </row>
    <row r="390" s="13" customFormat="1">
      <c r="A390" s="13"/>
      <c r="B390" s="205"/>
      <c r="C390" s="13"/>
      <c r="D390" s="191" t="s">
        <v>519</v>
      </c>
      <c r="E390" s="13"/>
      <c r="F390" s="207" t="s">
        <v>1889</v>
      </c>
      <c r="G390" s="13"/>
      <c r="H390" s="208">
        <v>7.5919999999999996</v>
      </c>
      <c r="I390" s="209"/>
      <c r="J390" s="13"/>
      <c r="K390" s="13"/>
      <c r="L390" s="205"/>
      <c r="M390" s="210"/>
      <c r="N390" s="211"/>
      <c r="O390" s="211"/>
      <c r="P390" s="211"/>
      <c r="Q390" s="211"/>
      <c r="R390" s="211"/>
      <c r="S390" s="211"/>
      <c r="T390" s="21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06" t="s">
        <v>519</v>
      </c>
      <c r="AU390" s="206" t="s">
        <v>89</v>
      </c>
      <c r="AV390" s="13" t="s">
        <v>89</v>
      </c>
      <c r="AW390" s="13" t="s">
        <v>3</v>
      </c>
      <c r="AX390" s="13" t="s">
        <v>87</v>
      </c>
      <c r="AY390" s="206" t="s">
        <v>230</v>
      </c>
    </row>
    <row r="391" s="2" customFormat="1" ht="21.75" customHeight="1">
      <c r="A391" s="38"/>
      <c r="B391" s="177"/>
      <c r="C391" s="178" t="s">
        <v>488</v>
      </c>
      <c r="D391" s="178" t="s">
        <v>231</v>
      </c>
      <c r="E391" s="179" t="s">
        <v>1052</v>
      </c>
      <c r="F391" s="180" t="s">
        <v>1053</v>
      </c>
      <c r="G391" s="181" t="s">
        <v>458</v>
      </c>
      <c r="H391" s="182">
        <v>6</v>
      </c>
      <c r="I391" s="183"/>
      <c r="J391" s="184">
        <f>ROUND(I391*H391,2)</f>
        <v>0</v>
      </c>
      <c r="K391" s="180" t="s">
        <v>515</v>
      </c>
      <c r="L391" s="39"/>
      <c r="M391" s="185" t="s">
        <v>1</v>
      </c>
      <c r="N391" s="186" t="s">
        <v>44</v>
      </c>
      <c r="O391" s="77"/>
      <c r="P391" s="187">
        <f>O391*H391</f>
        <v>0</v>
      </c>
      <c r="Q391" s="187">
        <v>0</v>
      </c>
      <c r="R391" s="187">
        <f>Q391*H391</f>
        <v>0</v>
      </c>
      <c r="S391" s="187">
        <v>0</v>
      </c>
      <c r="T391" s="188">
        <f>S391*H391</f>
        <v>0</v>
      </c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R391" s="189" t="s">
        <v>235</v>
      </c>
      <c r="AT391" s="189" t="s">
        <v>231</v>
      </c>
      <c r="AU391" s="189" t="s">
        <v>89</v>
      </c>
      <c r="AY391" s="19" t="s">
        <v>230</v>
      </c>
      <c r="BE391" s="190">
        <f>IF(N391="základní",J391,0)</f>
        <v>0</v>
      </c>
      <c r="BF391" s="190">
        <f>IF(N391="snížená",J391,0)</f>
        <v>0</v>
      </c>
      <c r="BG391" s="190">
        <f>IF(N391="zákl. přenesená",J391,0)</f>
        <v>0</v>
      </c>
      <c r="BH391" s="190">
        <f>IF(N391="sníž. přenesená",J391,0)</f>
        <v>0</v>
      </c>
      <c r="BI391" s="190">
        <f>IF(N391="nulová",J391,0)</f>
        <v>0</v>
      </c>
      <c r="BJ391" s="19" t="s">
        <v>87</v>
      </c>
      <c r="BK391" s="190">
        <f>ROUND(I391*H391,2)</f>
        <v>0</v>
      </c>
      <c r="BL391" s="19" t="s">
        <v>235</v>
      </c>
      <c r="BM391" s="189" t="s">
        <v>1890</v>
      </c>
    </row>
    <row r="392" s="2" customFormat="1">
      <c r="A392" s="38"/>
      <c r="B392" s="39"/>
      <c r="C392" s="38"/>
      <c r="D392" s="191" t="s">
        <v>237</v>
      </c>
      <c r="E392" s="38"/>
      <c r="F392" s="192" t="s">
        <v>1055</v>
      </c>
      <c r="G392" s="38"/>
      <c r="H392" s="38"/>
      <c r="I392" s="193"/>
      <c r="J392" s="38"/>
      <c r="K392" s="38"/>
      <c r="L392" s="39"/>
      <c r="M392" s="194"/>
      <c r="N392" s="195"/>
      <c r="O392" s="77"/>
      <c r="P392" s="77"/>
      <c r="Q392" s="77"/>
      <c r="R392" s="77"/>
      <c r="S392" s="77"/>
      <c r="T392" s="7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T392" s="19" t="s">
        <v>237</v>
      </c>
      <c r="AU392" s="19" t="s">
        <v>89</v>
      </c>
    </row>
    <row r="393" s="2" customFormat="1">
      <c r="A393" s="38"/>
      <c r="B393" s="39"/>
      <c r="C393" s="38"/>
      <c r="D393" s="199" t="s">
        <v>397</v>
      </c>
      <c r="E393" s="38"/>
      <c r="F393" s="200" t="s">
        <v>1056</v>
      </c>
      <c r="G393" s="38"/>
      <c r="H393" s="38"/>
      <c r="I393" s="193"/>
      <c r="J393" s="38"/>
      <c r="K393" s="38"/>
      <c r="L393" s="39"/>
      <c r="M393" s="194"/>
      <c r="N393" s="195"/>
      <c r="O393" s="77"/>
      <c r="P393" s="77"/>
      <c r="Q393" s="77"/>
      <c r="R393" s="77"/>
      <c r="S393" s="77"/>
      <c r="T393" s="7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T393" s="19" t="s">
        <v>397</v>
      </c>
      <c r="AU393" s="19" t="s">
        <v>89</v>
      </c>
    </row>
    <row r="394" s="2" customFormat="1">
      <c r="A394" s="38"/>
      <c r="B394" s="39"/>
      <c r="C394" s="38"/>
      <c r="D394" s="191" t="s">
        <v>279</v>
      </c>
      <c r="E394" s="38"/>
      <c r="F394" s="196" t="s">
        <v>1057</v>
      </c>
      <c r="G394" s="38"/>
      <c r="H394" s="38"/>
      <c r="I394" s="193"/>
      <c r="J394" s="38"/>
      <c r="K394" s="38"/>
      <c r="L394" s="39"/>
      <c r="M394" s="194"/>
      <c r="N394" s="195"/>
      <c r="O394" s="77"/>
      <c r="P394" s="77"/>
      <c r="Q394" s="77"/>
      <c r="R394" s="77"/>
      <c r="S394" s="77"/>
      <c r="T394" s="7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T394" s="19" t="s">
        <v>279</v>
      </c>
      <c r="AU394" s="19" t="s">
        <v>89</v>
      </c>
    </row>
    <row r="395" s="13" customFormat="1">
      <c r="A395" s="13"/>
      <c r="B395" s="205"/>
      <c r="C395" s="13"/>
      <c r="D395" s="191" t="s">
        <v>519</v>
      </c>
      <c r="E395" s="206" t="s">
        <v>1</v>
      </c>
      <c r="F395" s="207" t="s">
        <v>1545</v>
      </c>
      <c r="G395" s="13"/>
      <c r="H395" s="208">
        <v>6</v>
      </c>
      <c r="I395" s="209"/>
      <c r="J395" s="13"/>
      <c r="K395" s="13"/>
      <c r="L395" s="205"/>
      <c r="M395" s="210"/>
      <c r="N395" s="211"/>
      <c r="O395" s="211"/>
      <c r="P395" s="211"/>
      <c r="Q395" s="211"/>
      <c r="R395" s="211"/>
      <c r="S395" s="211"/>
      <c r="T395" s="21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06" t="s">
        <v>519</v>
      </c>
      <c r="AU395" s="206" t="s">
        <v>89</v>
      </c>
      <c r="AV395" s="13" t="s">
        <v>89</v>
      </c>
      <c r="AW395" s="13" t="s">
        <v>35</v>
      </c>
      <c r="AX395" s="13" t="s">
        <v>87</v>
      </c>
      <c r="AY395" s="206" t="s">
        <v>230</v>
      </c>
    </row>
    <row r="396" s="2" customFormat="1" ht="16.5" customHeight="1">
      <c r="A396" s="38"/>
      <c r="B396" s="177"/>
      <c r="C396" s="236" t="s">
        <v>494</v>
      </c>
      <c r="D396" s="236" t="s">
        <v>745</v>
      </c>
      <c r="E396" s="237" t="s">
        <v>1060</v>
      </c>
      <c r="F396" s="238" t="s">
        <v>1061</v>
      </c>
      <c r="G396" s="239" t="s">
        <v>458</v>
      </c>
      <c r="H396" s="240">
        <v>2</v>
      </c>
      <c r="I396" s="241"/>
      <c r="J396" s="242">
        <f>ROUND(I396*H396,2)</f>
        <v>0</v>
      </c>
      <c r="K396" s="238" t="s">
        <v>515</v>
      </c>
      <c r="L396" s="243"/>
      <c r="M396" s="244" t="s">
        <v>1</v>
      </c>
      <c r="N396" s="245" t="s">
        <v>44</v>
      </c>
      <c r="O396" s="77"/>
      <c r="P396" s="187">
        <f>O396*H396</f>
        <v>0</v>
      </c>
      <c r="Q396" s="187">
        <v>0.00069999999999999999</v>
      </c>
      <c r="R396" s="187">
        <f>Q396*H396</f>
        <v>0.0014</v>
      </c>
      <c r="S396" s="187">
        <v>0</v>
      </c>
      <c r="T396" s="188">
        <f>S396*H396</f>
        <v>0</v>
      </c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R396" s="189" t="s">
        <v>260</v>
      </c>
      <c r="AT396" s="189" t="s">
        <v>745</v>
      </c>
      <c r="AU396" s="189" t="s">
        <v>89</v>
      </c>
      <c r="AY396" s="19" t="s">
        <v>230</v>
      </c>
      <c r="BE396" s="190">
        <f>IF(N396="základní",J396,0)</f>
        <v>0</v>
      </c>
      <c r="BF396" s="190">
        <f>IF(N396="snížená",J396,0)</f>
        <v>0</v>
      </c>
      <c r="BG396" s="190">
        <f>IF(N396="zákl. přenesená",J396,0)</f>
        <v>0</v>
      </c>
      <c r="BH396" s="190">
        <f>IF(N396="sníž. přenesená",J396,0)</f>
        <v>0</v>
      </c>
      <c r="BI396" s="190">
        <f>IF(N396="nulová",J396,0)</f>
        <v>0</v>
      </c>
      <c r="BJ396" s="19" t="s">
        <v>87</v>
      </c>
      <c r="BK396" s="190">
        <f>ROUND(I396*H396,2)</f>
        <v>0</v>
      </c>
      <c r="BL396" s="19" t="s">
        <v>235</v>
      </c>
      <c r="BM396" s="189" t="s">
        <v>1891</v>
      </c>
    </row>
    <row r="397" s="2" customFormat="1">
      <c r="A397" s="38"/>
      <c r="B397" s="39"/>
      <c r="C397" s="38"/>
      <c r="D397" s="191" t="s">
        <v>237</v>
      </c>
      <c r="E397" s="38"/>
      <c r="F397" s="192" t="s">
        <v>1061</v>
      </c>
      <c r="G397" s="38"/>
      <c r="H397" s="38"/>
      <c r="I397" s="193"/>
      <c r="J397" s="38"/>
      <c r="K397" s="38"/>
      <c r="L397" s="39"/>
      <c r="M397" s="194"/>
      <c r="N397" s="195"/>
      <c r="O397" s="77"/>
      <c r="P397" s="77"/>
      <c r="Q397" s="77"/>
      <c r="R397" s="77"/>
      <c r="S397" s="77"/>
      <c r="T397" s="7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T397" s="19" t="s">
        <v>237</v>
      </c>
      <c r="AU397" s="19" t="s">
        <v>89</v>
      </c>
    </row>
    <row r="398" s="13" customFormat="1">
      <c r="A398" s="13"/>
      <c r="B398" s="205"/>
      <c r="C398" s="13"/>
      <c r="D398" s="191" t="s">
        <v>519</v>
      </c>
      <c r="E398" s="206" t="s">
        <v>1</v>
      </c>
      <c r="F398" s="207" t="s">
        <v>1547</v>
      </c>
      <c r="G398" s="13"/>
      <c r="H398" s="208">
        <v>2</v>
      </c>
      <c r="I398" s="209"/>
      <c r="J398" s="13"/>
      <c r="K398" s="13"/>
      <c r="L398" s="205"/>
      <c r="M398" s="210"/>
      <c r="N398" s="211"/>
      <c r="O398" s="211"/>
      <c r="P398" s="211"/>
      <c r="Q398" s="211"/>
      <c r="R398" s="211"/>
      <c r="S398" s="211"/>
      <c r="T398" s="21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06" t="s">
        <v>519</v>
      </c>
      <c r="AU398" s="206" t="s">
        <v>89</v>
      </c>
      <c r="AV398" s="13" t="s">
        <v>89</v>
      </c>
      <c r="AW398" s="13" t="s">
        <v>35</v>
      </c>
      <c r="AX398" s="13" t="s">
        <v>87</v>
      </c>
      <c r="AY398" s="206" t="s">
        <v>230</v>
      </c>
    </row>
    <row r="399" s="2" customFormat="1" ht="16.5" customHeight="1">
      <c r="A399" s="38"/>
      <c r="B399" s="177"/>
      <c r="C399" s="236" t="s">
        <v>937</v>
      </c>
      <c r="D399" s="236" t="s">
        <v>745</v>
      </c>
      <c r="E399" s="237" t="s">
        <v>1064</v>
      </c>
      <c r="F399" s="238" t="s">
        <v>1065</v>
      </c>
      <c r="G399" s="239" t="s">
        <v>458</v>
      </c>
      <c r="H399" s="240">
        <v>2</v>
      </c>
      <c r="I399" s="241"/>
      <c r="J399" s="242">
        <f>ROUND(I399*H399,2)</f>
        <v>0</v>
      </c>
      <c r="K399" s="238" t="s">
        <v>515</v>
      </c>
      <c r="L399" s="243"/>
      <c r="M399" s="244" t="s">
        <v>1</v>
      </c>
      <c r="N399" s="245" t="s">
        <v>44</v>
      </c>
      <c r="O399" s="77"/>
      <c r="P399" s="187">
        <f>O399*H399</f>
        <v>0</v>
      </c>
      <c r="Q399" s="187">
        <v>0.00069999999999999999</v>
      </c>
      <c r="R399" s="187">
        <f>Q399*H399</f>
        <v>0.0014</v>
      </c>
      <c r="S399" s="187">
        <v>0</v>
      </c>
      <c r="T399" s="188">
        <f>S399*H399</f>
        <v>0</v>
      </c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R399" s="189" t="s">
        <v>260</v>
      </c>
      <c r="AT399" s="189" t="s">
        <v>745</v>
      </c>
      <c r="AU399" s="189" t="s">
        <v>89</v>
      </c>
      <c r="AY399" s="19" t="s">
        <v>230</v>
      </c>
      <c r="BE399" s="190">
        <f>IF(N399="základní",J399,0)</f>
        <v>0</v>
      </c>
      <c r="BF399" s="190">
        <f>IF(N399="snížená",J399,0)</f>
        <v>0</v>
      </c>
      <c r="BG399" s="190">
        <f>IF(N399="zákl. přenesená",J399,0)</f>
        <v>0</v>
      </c>
      <c r="BH399" s="190">
        <f>IF(N399="sníž. přenesená",J399,0)</f>
        <v>0</v>
      </c>
      <c r="BI399" s="190">
        <f>IF(N399="nulová",J399,0)</f>
        <v>0</v>
      </c>
      <c r="BJ399" s="19" t="s">
        <v>87</v>
      </c>
      <c r="BK399" s="190">
        <f>ROUND(I399*H399,2)</f>
        <v>0</v>
      </c>
      <c r="BL399" s="19" t="s">
        <v>235</v>
      </c>
      <c r="BM399" s="189" t="s">
        <v>1892</v>
      </c>
    </row>
    <row r="400" s="2" customFormat="1">
      <c r="A400" s="38"/>
      <c r="B400" s="39"/>
      <c r="C400" s="38"/>
      <c r="D400" s="191" t="s">
        <v>237</v>
      </c>
      <c r="E400" s="38"/>
      <c r="F400" s="192" t="s">
        <v>1065</v>
      </c>
      <c r="G400" s="38"/>
      <c r="H400" s="38"/>
      <c r="I400" s="193"/>
      <c r="J400" s="38"/>
      <c r="K400" s="38"/>
      <c r="L400" s="39"/>
      <c r="M400" s="194"/>
      <c r="N400" s="195"/>
      <c r="O400" s="77"/>
      <c r="P400" s="77"/>
      <c r="Q400" s="77"/>
      <c r="R400" s="77"/>
      <c r="S400" s="77"/>
      <c r="T400" s="7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T400" s="19" t="s">
        <v>237</v>
      </c>
      <c r="AU400" s="19" t="s">
        <v>89</v>
      </c>
    </row>
    <row r="401" s="13" customFormat="1">
      <c r="A401" s="13"/>
      <c r="B401" s="205"/>
      <c r="C401" s="13"/>
      <c r="D401" s="191" t="s">
        <v>519</v>
      </c>
      <c r="E401" s="206" t="s">
        <v>1</v>
      </c>
      <c r="F401" s="207" t="s">
        <v>1547</v>
      </c>
      <c r="G401" s="13"/>
      <c r="H401" s="208">
        <v>2</v>
      </c>
      <c r="I401" s="209"/>
      <c r="J401" s="13"/>
      <c r="K401" s="13"/>
      <c r="L401" s="205"/>
      <c r="M401" s="210"/>
      <c r="N401" s="211"/>
      <c r="O401" s="211"/>
      <c r="P401" s="211"/>
      <c r="Q401" s="211"/>
      <c r="R401" s="211"/>
      <c r="S401" s="211"/>
      <c r="T401" s="21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06" t="s">
        <v>519</v>
      </c>
      <c r="AU401" s="206" t="s">
        <v>89</v>
      </c>
      <c r="AV401" s="13" t="s">
        <v>89</v>
      </c>
      <c r="AW401" s="13" t="s">
        <v>35</v>
      </c>
      <c r="AX401" s="13" t="s">
        <v>87</v>
      </c>
      <c r="AY401" s="206" t="s">
        <v>230</v>
      </c>
    </row>
    <row r="402" s="2" customFormat="1" ht="16.5" customHeight="1">
      <c r="A402" s="38"/>
      <c r="B402" s="177"/>
      <c r="C402" s="236" t="s">
        <v>944</v>
      </c>
      <c r="D402" s="236" t="s">
        <v>745</v>
      </c>
      <c r="E402" s="237" t="s">
        <v>1068</v>
      </c>
      <c r="F402" s="238" t="s">
        <v>1069</v>
      </c>
      <c r="G402" s="239" t="s">
        <v>458</v>
      </c>
      <c r="H402" s="240">
        <v>2</v>
      </c>
      <c r="I402" s="241"/>
      <c r="J402" s="242">
        <f>ROUND(I402*H402,2)</f>
        <v>0</v>
      </c>
      <c r="K402" s="238" t="s">
        <v>515</v>
      </c>
      <c r="L402" s="243"/>
      <c r="M402" s="244" t="s">
        <v>1</v>
      </c>
      <c r="N402" s="245" t="s">
        <v>44</v>
      </c>
      <c r="O402" s="77"/>
      <c r="P402" s="187">
        <f>O402*H402</f>
        <v>0</v>
      </c>
      <c r="Q402" s="187">
        <v>0.00080000000000000004</v>
      </c>
      <c r="R402" s="187">
        <f>Q402*H402</f>
        <v>0.0016000000000000001</v>
      </c>
      <c r="S402" s="187">
        <v>0</v>
      </c>
      <c r="T402" s="188">
        <f>S402*H402</f>
        <v>0</v>
      </c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R402" s="189" t="s">
        <v>260</v>
      </c>
      <c r="AT402" s="189" t="s">
        <v>745</v>
      </c>
      <c r="AU402" s="189" t="s">
        <v>89</v>
      </c>
      <c r="AY402" s="19" t="s">
        <v>230</v>
      </c>
      <c r="BE402" s="190">
        <f>IF(N402="základní",J402,0)</f>
        <v>0</v>
      </c>
      <c r="BF402" s="190">
        <f>IF(N402="snížená",J402,0)</f>
        <v>0</v>
      </c>
      <c r="BG402" s="190">
        <f>IF(N402="zákl. přenesená",J402,0)</f>
        <v>0</v>
      </c>
      <c r="BH402" s="190">
        <f>IF(N402="sníž. přenesená",J402,0)</f>
        <v>0</v>
      </c>
      <c r="BI402" s="190">
        <f>IF(N402="nulová",J402,0)</f>
        <v>0</v>
      </c>
      <c r="BJ402" s="19" t="s">
        <v>87</v>
      </c>
      <c r="BK402" s="190">
        <f>ROUND(I402*H402,2)</f>
        <v>0</v>
      </c>
      <c r="BL402" s="19" t="s">
        <v>235</v>
      </c>
      <c r="BM402" s="189" t="s">
        <v>1893</v>
      </c>
    </row>
    <row r="403" s="2" customFormat="1">
      <c r="A403" s="38"/>
      <c r="B403" s="39"/>
      <c r="C403" s="38"/>
      <c r="D403" s="191" t="s">
        <v>237</v>
      </c>
      <c r="E403" s="38"/>
      <c r="F403" s="192" t="s">
        <v>1069</v>
      </c>
      <c r="G403" s="38"/>
      <c r="H403" s="38"/>
      <c r="I403" s="193"/>
      <c r="J403" s="38"/>
      <c r="K403" s="38"/>
      <c r="L403" s="39"/>
      <c r="M403" s="194"/>
      <c r="N403" s="195"/>
      <c r="O403" s="77"/>
      <c r="P403" s="77"/>
      <c r="Q403" s="77"/>
      <c r="R403" s="77"/>
      <c r="S403" s="77"/>
      <c r="T403" s="7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T403" s="19" t="s">
        <v>237</v>
      </c>
      <c r="AU403" s="19" t="s">
        <v>89</v>
      </c>
    </row>
    <row r="404" s="13" customFormat="1">
      <c r="A404" s="13"/>
      <c r="B404" s="205"/>
      <c r="C404" s="13"/>
      <c r="D404" s="191" t="s">
        <v>519</v>
      </c>
      <c r="E404" s="206" t="s">
        <v>1</v>
      </c>
      <c r="F404" s="207" t="s">
        <v>1547</v>
      </c>
      <c r="G404" s="13"/>
      <c r="H404" s="208">
        <v>2</v>
      </c>
      <c r="I404" s="209"/>
      <c r="J404" s="13"/>
      <c r="K404" s="13"/>
      <c r="L404" s="205"/>
      <c r="M404" s="210"/>
      <c r="N404" s="211"/>
      <c r="O404" s="211"/>
      <c r="P404" s="211"/>
      <c r="Q404" s="211"/>
      <c r="R404" s="211"/>
      <c r="S404" s="211"/>
      <c r="T404" s="21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06" t="s">
        <v>519</v>
      </c>
      <c r="AU404" s="206" t="s">
        <v>89</v>
      </c>
      <c r="AV404" s="13" t="s">
        <v>89</v>
      </c>
      <c r="AW404" s="13" t="s">
        <v>35</v>
      </c>
      <c r="AX404" s="13" t="s">
        <v>87</v>
      </c>
      <c r="AY404" s="206" t="s">
        <v>230</v>
      </c>
    </row>
    <row r="405" s="2" customFormat="1" ht="16.5" customHeight="1">
      <c r="A405" s="38"/>
      <c r="B405" s="177"/>
      <c r="C405" s="178" t="s">
        <v>950</v>
      </c>
      <c r="D405" s="178" t="s">
        <v>231</v>
      </c>
      <c r="E405" s="179" t="s">
        <v>1079</v>
      </c>
      <c r="F405" s="180" t="s">
        <v>1080</v>
      </c>
      <c r="G405" s="181" t="s">
        <v>458</v>
      </c>
      <c r="H405" s="182">
        <v>2</v>
      </c>
      <c r="I405" s="183"/>
      <c r="J405" s="184">
        <f>ROUND(I405*H405,2)</f>
        <v>0</v>
      </c>
      <c r="K405" s="180" t="s">
        <v>515</v>
      </c>
      <c r="L405" s="39"/>
      <c r="M405" s="185" t="s">
        <v>1</v>
      </c>
      <c r="N405" s="186" t="s">
        <v>44</v>
      </c>
      <c r="O405" s="77"/>
      <c r="P405" s="187">
        <f>O405*H405</f>
        <v>0</v>
      </c>
      <c r="Q405" s="187">
        <v>0.12526000000000001</v>
      </c>
      <c r="R405" s="187">
        <f>Q405*H405</f>
        <v>0.25052000000000002</v>
      </c>
      <c r="S405" s="187">
        <v>0</v>
      </c>
      <c r="T405" s="188">
        <f>S405*H405</f>
        <v>0</v>
      </c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R405" s="189" t="s">
        <v>235</v>
      </c>
      <c r="AT405" s="189" t="s">
        <v>231</v>
      </c>
      <c r="AU405" s="189" t="s">
        <v>89</v>
      </c>
      <c r="AY405" s="19" t="s">
        <v>230</v>
      </c>
      <c r="BE405" s="190">
        <f>IF(N405="základní",J405,0)</f>
        <v>0</v>
      </c>
      <c r="BF405" s="190">
        <f>IF(N405="snížená",J405,0)</f>
        <v>0</v>
      </c>
      <c r="BG405" s="190">
        <f>IF(N405="zákl. přenesená",J405,0)</f>
        <v>0</v>
      </c>
      <c r="BH405" s="190">
        <f>IF(N405="sníž. přenesená",J405,0)</f>
        <v>0</v>
      </c>
      <c r="BI405" s="190">
        <f>IF(N405="nulová",J405,0)</f>
        <v>0</v>
      </c>
      <c r="BJ405" s="19" t="s">
        <v>87</v>
      </c>
      <c r="BK405" s="190">
        <f>ROUND(I405*H405,2)</f>
        <v>0</v>
      </c>
      <c r="BL405" s="19" t="s">
        <v>235</v>
      </c>
      <c r="BM405" s="189" t="s">
        <v>1894</v>
      </c>
    </row>
    <row r="406" s="2" customFormat="1">
      <c r="A406" s="38"/>
      <c r="B406" s="39"/>
      <c r="C406" s="38"/>
      <c r="D406" s="191" t="s">
        <v>237</v>
      </c>
      <c r="E406" s="38"/>
      <c r="F406" s="192" t="s">
        <v>1082</v>
      </c>
      <c r="G406" s="38"/>
      <c r="H406" s="38"/>
      <c r="I406" s="193"/>
      <c r="J406" s="38"/>
      <c r="K406" s="38"/>
      <c r="L406" s="39"/>
      <c r="M406" s="194"/>
      <c r="N406" s="195"/>
      <c r="O406" s="77"/>
      <c r="P406" s="77"/>
      <c r="Q406" s="77"/>
      <c r="R406" s="77"/>
      <c r="S406" s="77"/>
      <c r="T406" s="7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T406" s="19" t="s">
        <v>237</v>
      </c>
      <c r="AU406" s="19" t="s">
        <v>89</v>
      </c>
    </row>
    <row r="407" s="2" customFormat="1">
      <c r="A407" s="38"/>
      <c r="B407" s="39"/>
      <c r="C407" s="38"/>
      <c r="D407" s="199" t="s">
        <v>397</v>
      </c>
      <c r="E407" s="38"/>
      <c r="F407" s="200" t="s">
        <v>1083</v>
      </c>
      <c r="G407" s="38"/>
      <c r="H407" s="38"/>
      <c r="I407" s="193"/>
      <c r="J407" s="38"/>
      <c r="K407" s="38"/>
      <c r="L407" s="39"/>
      <c r="M407" s="194"/>
      <c r="N407" s="195"/>
      <c r="O407" s="77"/>
      <c r="P407" s="77"/>
      <c r="Q407" s="77"/>
      <c r="R407" s="77"/>
      <c r="S407" s="77"/>
      <c r="T407" s="7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T407" s="19" t="s">
        <v>397</v>
      </c>
      <c r="AU407" s="19" t="s">
        <v>89</v>
      </c>
    </row>
    <row r="408" s="13" customFormat="1">
      <c r="A408" s="13"/>
      <c r="B408" s="205"/>
      <c r="C408" s="13"/>
      <c r="D408" s="191" t="s">
        <v>519</v>
      </c>
      <c r="E408" s="206" t="s">
        <v>1</v>
      </c>
      <c r="F408" s="207" t="s">
        <v>89</v>
      </c>
      <c r="G408" s="13"/>
      <c r="H408" s="208">
        <v>2</v>
      </c>
      <c r="I408" s="209"/>
      <c r="J408" s="13"/>
      <c r="K408" s="13"/>
      <c r="L408" s="205"/>
      <c r="M408" s="210"/>
      <c r="N408" s="211"/>
      <c r="O408" s="211"/>
      <c r="P408" s="211"/>
      <c r="Q408" s="211"/>
      <c r="R408" s="211"/>
      <c r="S408" s="211"/>
      <c r="T408" s="21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06" t="s">
        <v>519</v>
      </c>
      <c r="AU408" s="206" t="s">
        <v>89</v>
      </c>
      <c r="AV408" s="13" t="s">
        <v>89</v>
      </c>
      <c r="AW408" s="13" t="s">
        <v>35</v>
      </c>
      <c r="AX408" s="13" t="s">
        <v>87</v>
      </c>
      <c r="AY408" s="206" t="s">
        <v>230</v>
      </c>
    </row>
    <row r="409" s="2" customFormat="1" ht="16.5" customHeight="1">
      <c r="A409" s="38"/>
      <c r="B409" s="177"/>
      <c r="C409" s="236" t="s">
        <v>957</v>
      </c>
      <c r="D409" s="236" t="s">
        <v>745</v>
      </c>
      <c r="E409" s="237" t="s">
        <v>1085</v>
      </c>
      <c r="F409" s="238" t="s">
        <v>1086</v>
      </c>
      <c r="G409" s="239" t="s">
        <v>458</v>
      </c>
      <c r="H409" s="240">
        <v>2</v>
      </c>
      <c r="I409" s="241"/>
      <c r="J409" s="242">
        <f>ROUND(I409*H409,2)</f>
        <v>0</v>
      </c>
      <c r="K409" s="238" t="s">
        <v>515</v>
      </c>
      <c r="L409" s="243"/>
      <c r="M409" s="244" t="s">
        <v>1</v>
      </c>
      <c r="N409" s="245" t="s">
        <v>44</v>
      </c>
      <c r="O409" s="77"/>
      <c r="P409" s="187">
        <f>O409*H409</f>
        <v>0</v>
      </c>
      <c r="Q409" s="187">
        <v>0.10000000000000001</v>
      </c>
      <c r="R409" s="187">
        <f>Q409*H409</f>
        <v>0.20000000000000001</v>
      </c>
      <c r="S409" s="187">
        <v>0</v>
      </c>
      <c r="T409" s="188">
        <f>S409*H409</f>
        <v>0</v>
      </c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R409" s="189" t="s">
        <v>260</v>
      </c>
      <c r="AT409" s="189" t="s">
        <v>745</v>
      </c>
      <c r="AU409" s="189" t="s">
        <v>89</v>
      </c>
      <c r="AY409" s="19" t="s">
        <v>230</v>
      </c>
      <c r="BE409" s="190">
        <f>IF(N409="základní",J409,0)</f>
        <v>0</v>
      </c>
      <c r="BF409" s="190">
        <f>IF(N409="snížená",J409,0)</f>
        <v>0</v>
      </c>
      <c r="BG409" s="190">
        <f>IF(N409="zákl. přenesená",J409,0)</f>
        <v>0</v>
      </c>
      <c r="BH409" s="190">
        <f>IF(N409="sníž. přenesená",J409,0)</f>
        <v>0</v>
      </c>
      <c r="BI409" s="190">
        <f>IF(N409="nulová",J409,0)</f>
        <v>0</v>
      </c>
      <c r="BJ409" s="19" t="s">
        <v>87</v>
      </c>
      <c r="BK409" s="190">
        <f>ROUND(I409*H409,2)</f>
        <v>0</v>
      </c>
      <c r="BL409" s="19" t="s">
        <v>235</v>
      </c>
      <c r="BM409" s="189" t="s">
        <v>1895</v>
      </c>
    </row>
    <row r="410" s="2" customFormat="1">
      <c r="A410" s="38"/>
      <c r="B410" s="39"/>
      <c r="C410" s="38"/>
      <c r="D410" s="191" t="s">
        <v>237</v>
      </c>
      <c r="E410" s="38"/>
      <c r="F410" s="192" t="s">
        <v>1086</v>
      </c>
      <c r="G410" s="38"/>
      <c r="H410" s="38"/>
      <c r="I410" s="193"/>
      <c r="J410" s="38"/>
      <c r="K410" s="38"/>
      <c r="L410" s="39"/>
      <c r="M410" s="194"/>
      <c r="N410" s="195"/>
      <c r="O410" s="77"/>
      <c r="P410" s="77"/>
      <c r="Q410" s="77"/>
      <c r="R410" s="77"/>
      <c r="S410" s="77"/>
      <c r="T410" s="7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T410" s="19" t="s">
        <v>237</v>
      </c>
      <c r="AU410" s="19" t="s">
        <v>89</v>
      </c>
    </row>
    <row r="411" s="2" customFormat="1" ht="16.5" customHeight="1">
      <c r="A411" s="38"/>
      <c r="B411" s="177"/>
      <c r="C411" s="178" t="s">
        <v>964</v>
      </c>
      <c r="D411" s="178" t="s">
        <v>231</v>
      </c>
      <c r="E411" s="179" t="s">
        <v>1089</v>
      </c>
      <c r="F411" s="180" t="s">
        <v>1090</v>
      </c>
      <c r="G411" s="181" t="s">
        <v>458</v>
      </c>
      <c r="H411" s="182">
        <v>2</v>
      </c>
      <c r="I411" s="183"/>
      <c r="J411" s="184">
        <f>ROUND(I411*H411,2)</f>
        <v>0</v>
      </c>
      <c r="K411" s="180" t="s">
        <v>515</v>
      </c>
      <c r="L411" s="39"/>
      <c r="M411" s="185" t="s">
        <v>1</v>
      </c>
      <c r="N411" s="186" t="s">
        <v>44</v>
      </c>
      <c r="O411" s="77"/>
      <c r="P411" s="187">
        <f>O411*H411</f>
        <v>0</v>
      </c>
      <c r="Q411" s="187">
        <v>0.030759999999999999</v>
      </c>
      <c r="R411" s="187">
        <f>Q411*H411</f>
        <v>0.061519999999999998</v>
      </c>
      <c r="S411" s="187">
        <v>0</v>
      </c>
      <c r="T411" s="188">
        <f>S411*H411</f>
        <v>0</v>
      </c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R411" s="189" t="s">
        <v>235</v>
      </c>
      <c r="AT411" s="189" t="s">
        <v>231</v>
      </c>
      <c r="AU411" s="189" t="s">
        <v>89</v>
      </c>
      <c r="AY411" s="19" t="s">
        <v>230</v>
      </c>
      <c r="BE411" s="190">
        <f>IF(N411="základní",J411,0)</f>
        <v>0</v>
      </c>
      <c r="BF411" s="190">
        <f>IF(N411="snížená",J411,0)</f>
        <v>0</v>
      </c>
      <c r="BG411" s="190">
        <f>IF(N411="zákl. přenesená",J411,0)</f>
        <v>0</v>
      </c>
      <c r="BH411" s="190">
        <f>IF(N411="sníž. přenesená",J411,0)</f>
        <v>0</v>
      </c>
      <c r="BI411" s="190">
        <f>IF(N411="nulová",J411,0)</f>
        <v>0</v>
      </c>
      <c r="BJ411" s="19" t="s">
        <v>87</v>
      </c>
      <c r="BK411" s="190">
        <f>ROUND(I411*H411,2)</f>
        <v>0</v>
      </c>
      <c r="BL411" s="19" t="s">
        <v>235</v>
      </c>
      <c r="BM411" s="189" t="s">
        <v>1896</v>
      </c>
    </row>
    <row r="412" s="2" customFormat="1">
      <c r="A412" s="38"/>
      <c r="B412" s="39"/>
      <c r="C412" s="38"/>
      <c r="D412" s="191" t="s">
        <v>237</v>
      </c>
      <c r="E412" s="38"/>
      <c r="F412" s="192" t="s">
        <v>1092</v>
      </c>
      <c r="G412" s="38"/>
      <c r="H412" s="38"/>
      <c r="I412" s="193"/>
      <c r="J412" s="38"/>
      <c r="K412" s="38"/>
      <c r="L412" s="39"/>
      <c r="M412" s="194"/>
      <c r="N412" s="195"/>
      <c r="O412" s="77"/>
      <c r="P412" s="77"/>
      <c r="Q412" s="77"/>
      <c r="R412" s="77"/>
      <c r="S412" s="77"/>
      <c r="T412" s="7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T412" s="19" t="s">
        <v>237</v>
      </c>
      <c r="AU412" s="19" t="s">
        <v>89</v>
      </c>
    </row>
    <row r="413" s="2" customFormat="1">
      <c r="A413" s="38"/>
      <c r="B413" s="39"/>
      <c r="C413" s="38"/>
      <c r="D413" s="199" t="s">
        <v>397</v>
      </c>
      <c r="E413" s="38"/>
      <c r="F413" s="200" t="s">
        <v>1093</v>
      </c>
      <c r="G413" s="38"/>
      <c r="H413" s="38"/>
      <c r="I413" s="193"/>
      <c r="J413" s="38"/>
      <c r="K413" s="38"/>
      <c r="L413" s="39"/>
      <c r="M413" s="194"/>
      <c r="N413" s="195"/>
      <c r="O413" s="77"/>
      <c r="P413" s="77"/>
      <c r="Q413" s="77"/>
      <c r="R413" s="77"/>
      <c r="S413" s="77"/>
      <c r="T413" s="7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T413" s="19" t="s">
        <v>397</v>
      </c>
      <c r="AU413" s="19" t="s">
        <v>89</v>
      </c>
    </row>
    <row r="414" s="13" customFormat="1">
      <c r="A414" s="13"/>
      <c r="B414" s="205"/>
      <c r="C414" s="13"/>
      <c r="D414" s="191" t="s">
        <v>519</v>
      </c>
      <c r="E414" s="206" t="s">
        <v>1</v>
      </c>
      <c r="F414" s="207" t="s">
        <v>89</v>
      </c>
      <c r="G414" s="13"/>
      <c r="H414" s="208">
        <v>2</v>
      </c>
      <c r="I414" s="209"/>
      <c r="J414" s="13"/>
      <c r="K414" s="13"/>
      <c r="L414" s="205"/>
      <c r="M414" s="210"/>
      <c r="N414" s="211"/>
      <c r="O414" s="211"/>
      <c r="P414" s="211"/>
      <c r="Q414" s="211"/>
      <c r="R414" s="211"/>
      <c r="S414" s="211"/>
      <c r="T414" s="21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06" t="s">
        <v>519</v>
      </c>
      <c r="AU414" s="206" t="s">
        <v>89</v>
      </c>
      <c r="AV414" s="13" t="s">
        <v>89</v>
      </c>
      <c r="AW414" s="13" t="s">
        <v>35</v>
      </c>
      <c r="AX414" s="13" t="s">
        <v>87</v>
      </c>
      <c r="AY414" s="206" t="s">
        <v>230</v>
      </c>
    </row>
    <row r="415" s="2" customFormat="1" ht="16.5" customHeight="1">
      <c r="A415" s="38"/>
      <c r="B415" s="177"/>
      <c r="C415" s="236" t="s">
        <v>970</v>
      </c>
      <c r="D415" s="236" t="s">
        <v>745</v>
      </c>
      <c r="E415" s="237" t="s">
        <v>1095</v>
      </c>
      <c r="F415" s="238" t="s">
        <v>1096</v>
      </c>
      <c r="G415" s="239" t="s">
        <v>458</v>
      </c>
      <c r="H415" s="240">
        <v>2</v>
      </c>
      <c r="I415" s="241"/>
      <c r="J415" s="242">
        <f>ROUND(I415*H415,2)</f>
        <v>0</v>
      </c>
      <c r="K415" s="238" t="s">
        <v>515</v>
      </c>
      <c r="L415" s="243"/>
      <c r="M415" s="244" t="s">
        <v>1</v>
      </c>
      <c r="N415" s="245" t="s">
        <v>44</v>
      </c>
      <c r="O415" s="77"/>
      <c r="P415" s="187">
        <f>O415*H415</f>
        <v>0</v>
      </c>
      <c r="Q415" s="187">
        <v>0.075999999999999998</v>
      </c>
      <c r="R415" s="187">
        <f>Q415*H415</f>
        <v>0.152</v>
      </c>
      <c r="S415" s="187">
        <v>0</v>
      </c>
      <c r="T415" s="188">
        <f>S415*H415</f>
        <v>0</v>
      </c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R415" s="189" t="s">
        <v>260</v>
      </c>
      <c r="AT415" s="189" t="s">
        <v>745</v>
      </c>
      <c r="AU415" s="189" t="s">
        <v>89</v>
      </c>
      <c r="AY415" s="19" t="s">
        <v>230</v>
      </c>
      <c r="BE415" s="190">
        <f>IF(N415="základní",J415,0)</f>
        <v>0</v>
      </c>
      <c r="BF415" s="190">
        <f>IF(N415="snížená",J415,0)</f>
        <v>0</v>
      </c>
      <c r="BG415" s="190">
        <f>IF(N415="zákl. přenesená",J415,0)</f>
        <v>0</v>
      </c>
      <c r="BH415" s="190">
        <f>IF(N415="sníž. přenesená",J415,0)</f>
        <v>0</v>
      </c>
      <c r="BI415" s="190">
        <f>IF(N415="nulová",J415,0)</f>
        <v>0</v>
      </c>
      <c r="BJ415" s="19" t="s">
        <v>87</v>
      </c>
      <c r="BK415" s="190">
        <f>ROUND(I415*H415,2)</f>
        <v>0</v>
      </c>
      <c r="BL415" s="19" t="s">
        <v>235</v>
      </c>
      <c r="BM415" s="189" t="s">
        <v>1897</v>
      </c>
    </row>
    <row r="416" s="2" customFormat="1">
      <c r="A416" s="38"/>
      <c r="B416" s="39"/>
      <c r="C416" s="38"/>
      <c r="D416" s="191" t="s">
        <v>237</v>
      </c>
      <c r="E416" s="38"/>
      <c r="F416" s="192" t="s">
        <v>1096</v>
      </c>
      <c r="G416" s="38"/>
      <c r="H416" s="38"/>
      <c r="I416" s="193"/>
      <c r="J416" s="38"/>
      <c r="K416" s="38"/>
      <c r="L416" s="39"/>
      <c r="M416" s="194"/>
      <c r="N416" s="195"/>
      <c r="O416" s="77"/>
      <c r="P416" s="77"/>
      <c r="Q416" s="77"/>
      <c r="R416" s="77"/>
      <c r="S416" s="77"/>
      <c r="T416" s="7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T416" s="19" t="s">
        <v>237</v>
      </c>
      <c r="AU416" s="19" t="s">
        <v>89</v>
      </c>
    </row>
    <row r="417" s="2" customFormat="1">
      <c r="A417" s="38"/>
      <c r="B417" s="39"/>
      <c r="C417" s="38"/>
      <c r="D417" s="191" t="s">
        <v>279</v>
      </c>
      <c r="E417" s="38"/>
      <c r="F417" s="196" t="s">
        <v>1098</v>
      </c>
      <c r="G417" s="38"/>
      <c r="H417" s="38"/>
      <c r="I417" s="193"/>
      <c r="J417" s="38"/>
      <c r="K417" s="38"/>
      <c r="L417" s="39"/>
      <c r="M417" s="194"/>
      <c r="N417" s="195"/>
      <c r="O417" s="77"/>
      <c r="P417" s="77"/>
      <c r="Q417" s="77"/>
      <c r="R417" s="77"/>
      <c r="S417" s="77"/>
      <c r="T417" s="7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T417" s="19" t="s">
        <v>279</v>
      </c>
      <c r="AU417" s="19" t="s">
        <v>89</v>
      </c>
    </row>
    <row r="418" s="13" customFormat="1">
      <c r="A418" s="13"/>
      <c r="B418" s="205"/>
      <c r="C418" s="13"/>
      <c r="D418" s="191" t="s">
        <v>519</v>
      </c>
      <c r="E418" s="206" t="s">
        <v>1</v>
      </c>
      <c r="F418" s="207" t="s">
        <v>1554</v>
      </c>
      <c r="G418" s="13"/>
      <c r="H418" s="208">
        <v>2</v>
      </c>
      <c r="I418" s="209"/>
      <c r="J418" s="13"/>
      <c r="K418" s="13"/>
      <c r="L418" s="205"/>
      <c r="M418" s="210"/>
      <c r="N418" s="211"/>
      <c r="O418" s="211"/>
      <c r="P418" s="211"/>
      <c r="Q418" s="211"/>
      <c r="R418" s="211"/>
      <c r="S418" s="211"/>
      <c r="T418" s="21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06" t="s">
        <v>519</v>
      </c>
      <c r="AU418" s="206" t="s">
        <v>89</v>
      </c>
      <c r="AV418" s="13" t="s">
        <v>89</v>
      </c>
      <c r="AW418" s="13" t="s">
        <v>35</v>
      </c>
      <c r="AX418" s="13" t="s">
        <v>87</v>
      </c>
      <c r="AY418" s="206" t="s">
        <v>230</v>
      </c>
    </row>
    <row r="419" s="2" customFormat="1" ht="16.5" customHeight="1">
      <c r="A419" s="38"/>
      <c r="B419" s="177"/>
      <c r="C419" s="178" t="s">
        <v>977</v>
      </c>
      <c r="D419" s="178" t="s">
        <v>231</v>
      </c>
      <c r="E419" s="179" t="s">
        <v>1101</v>
      </c>
      <c r="F419" s="180" t="s">
        <v>1102</v>
      </c>
      <c r="G419" s="181" t="s">
        <v>458</v>
      </c>
      <c r="H419" s="182">
        <v>2</v>
      </c>
      <c r="I419" s="183"/>
      <c r="J419" s="184">
        <f>ROUND(I419*H419,2)</f>
        <v>0</v>
      </c>
      <c r="K419" s="180" t="s">
        <v>515</v>
      </c>
      <c r="L419" s="39"/>
      <c r="M419" s="185" t="s">
        <v>1</v>
      </c>
      <c r="N419" s="186" t="s">
        <v>44</v>
      </c>
      <c r="O419" s="77"/>
      <c r="P419" s="187">
        <f>O419*H419</f>
        <v>0</v>
      </c>
      <c r="Q419" s="187">
        <v>0.030759999999999999</v>
      </c>
      <c r="R419" s="187">
        <f>Q419*H419</f>
        <v>0.061519999999999998</v>
      </c>
      <c r="S419" s="187">
        <v>0</v>
      </c>
      <c r="T419" s="188">
        <f>S419*H419</f>
        <v>0</v>
      </c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R419" s="189" t="s">
        <v>235</v>
      </c>
      <c r="AT419" s="189" t="s">
        <v>231</v>
      </c>
      <c r="AU419" s="189" t="s">
        <v>89</v>
      </c>
      <c r="AY419" s="19" t="s">
        <v>230</v>
      </c>
      <c r="BE419" s="190">
        <f>IF(N419="základní",J419,0)</f>
        <v>0</v>
      </c>
      <c r="BF419" s="190">
        <f>IF(N419="snížená",J419,0)</f>
        <v>0</v>
      </c>
      <c r="BG419" s="190">
        <f>IF(N419="zákl. přenesená",J419,0)</f>
        <v>0</v>
      </c>
      <c r="BH419" s="190">
        <f>IF(N419="sníž. přenesená",J419,0)</f>
        <v>0</v>
      </c>
      <c r="BI419" s="190">
        <f>IF(N419="nulová",J419,0)</f>
        <v>0</v>
      </c>
      <c r="BJ419" s="19" t="s">
        <v>87</v>
      </c>
      <c r="BK419" s="190">
        <f>ROUND(I419*H419,2)</f>
        <v>0</v>
      </c>
      <c r="BL419" s="19" t="s">
        <v>235</v>
      </c>
      <c r="BM419" s="189" t="s">
        <v>1898</v>
      </c>
    </row>
    <row r="420" s="2" customFormat="1">
      <c r="A420" s="38"/>
      <c r="B420" s="39"/>
      <c r="C420" s="38"/>
      <c r="D420" s="191" t="s">
        <v>237</v>
      </c>
      <c r="E420" s="38"/>
      <c r="F420" s="192" t="s">
        <v>1104</v>
      </c>
      <c r="G420" s="38"/>
      <c r="H420" s="38"/>
      <c r="I420" s="193"/>
      <c r="J420" s="38"/>
      <c r="K420" s="38"/>
      <c r="L420" s="39"/>
      <c r="M420" s="194"/>
      <c r="N420" s="195"/>
      <c r="O420" s="77"/>
      <c r="P420" s="77"/>
      <c r="Q420" s="77"/>
      <c r="R420" s="77"/>
      <c r="S420" s="77"/>
      <c r="T420" s="7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T420" s="19" t="s">
        <v>237</v>
      </c>
      <c r="AU420" s="19" t="s">
        <v>89</v>
      </c>
    </row>
    <row r="421" s="2" customFormat="1">
      <c r="A421" s="38"/>
      <c r="B421" s="39"/>
      <c r="C421" s="38"/>
      <c r="D421" s="199" t="s">
        <v>397</v>
      </c>
      <c r="E421" s="38"/>
      <c r="F421" s="200" t="s">
        <v>1105</v>
      </c>
      <c r="G421" s="38"/>
      <c r="H421" s="38"/>
      <c r="I421" s="193"/>
      <c r="J421" s="38"/>
      <c r="K421" s="38"/>
      <c r="L421" s="39"/>
      <c r="M421" s="194"/>
      <c r="N421" s="195"/>
      <c r="O421" s="77"/>
      <c r="P421" s="77"/>
      <c r="Q421" s="77"/>
      <c r="R421" s="77"/>
      <c r="S421" s="77"/>
      <c r="T421" s="7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T421" s="19" t="s">
        <v>397</v>
      </c>
      <c r="AU421" s="19" t="s">
        <v>89</v>
      </c>
    </row>
    <row r="422" s="2" customFormat="1">
      <c r="A422" s="38"/>
      <c r="B422" s="39"/>
      <c r="C422" s="38"/>
      <c r="D422" s="191" t="s">
        <v>279</v>
      </c>
      <c r="E422" s="38"/>
      <c r="F422" s="196" t="s">
        <v>1106</v>
      </c>
      <c r="G422" s="38"/>
      <c r="H422" s="38"/>
      <c r="I422" s="193"/>
      <c r="J422" s="38"/>
      <c r="K422" s="38"/>
      <c r="L422" s="39"/>
      <c r="M422" s="194"/>
      <c r="N422" s="195"/>
      <c r="O422" s="77"/>
      <c r="P422" s="77"/>
      <c r="Q422" s="77"/>
      <c r="R422" s="77"/>
      <c r="S422" s="77"/>
      <c r="T422" s="7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T422" s="19" t="s">
        <v>279</v>
      </c>
      <c r="AU422" s="19" t="s">
        <v>89</v>
      </c>
    </row>
    <row r="423" s="13" customFormat="1">
      <c r="A423" s="13"/>
      <c r="B423" s="205"/>
      <c r="C423" s="13"/>
      <c r="D423" s="191" t="s">
        <v>519</v>
      </c>
      <c r="E423" s="206" t="s">
        <v>1</v>
      </c>
      <c r="F423" s="207" t="s">
        <v>89</v>
      </c>
      <c r="G423" s="13"/>
      <c r="H423" s="208">
        <v>2</v>
      </c>
      <c r="I423" s="209"/>
      <c r="J423" s="13"/>
      <c r="K423" s="13"/>
      <c r="L423" s="205"/>
      <c r="M423" s="210"/>
      <c r="N423" s="211"/>
      <c r="O423" s="211"/>
      <c r="P423" s="211"/>
      <c r="Q423" s="211"/>
      <c r="R423" s="211"/>
      <c r="S423" s="211"/>
      <c r="T423" s="21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06" t="s">
        <v>519</v>
      </c>
      <c r="AU423" s="206" t="s">
        <v>89</v>
      </c>
      <c r="AV423" s="13" t="s">
        <v>89</v>
      </c>
      <c r="AW423" s="13" t="s">
        <v>35</v>
      </c>
      <c r="AX423" s="13" t="s">
        <v>87</v>
      </c>
      <c r="AY423" s="206" t="s">
        <v>230</v>
      </c>
    </row>
    <row r="424" s="2" customFormat="1" ht="16.5" customHeight="1">
      <c r="A424" s="38"/>
      <c r="B424" s="177"/>
      <c r="C424" s="236" t="s">
        <v>984</v>
      </c>
      <c r="D424" s="236" t="s">
        <v>745</v>
      </c>
      <c r="E424" s="237" t="s">
        <v>1108</v>
      </c>
      <c r="F424" s="238" t="s">
        <v>1109</v>
      </c>
      <c r="G424" s="239" t="s">
        <v>458</v>
      </c>
      <c r="H424" s="240">
        <v>2</v>
      </c>
      <c r="I424" s="241"/>
      <c r="J424" s="242">
        <f>ROUND(I424*H424,2)</f>
        <v>0</v>
      </c>
      <c r="K424" s="238" t="s">
        <v>515</v>
      </c>
      <c r="L424" s="243"/>
      <c r="M424" s="244" t="s">
        <v>1</v>
      </c>
      <c r="N424" s="245" t="s">
        <v>44</v>
      </c>
      <c r="O424" s="77"/>
      <c r="P424" s="187">
        <f>O424*H424</f>
        <v>0</v>
      </c>
      <c r="Q424" s="187">
        <v>0.155</v>
      </c>
      <c r="R424" s="187">
        <f>Q424*H424</f>
        <v>0.31</v>
      </c>
      <c r="S424" s="187">
        <v>0</v>
      </c>
      <c r="T424" s="188">
        <f>S424*H424</f>
        <v>0</v>
      </c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R424" s="189" t="s">
        <v>260</v>
      </c>
      <c r="AT424" s="189" t="s">
        <v>745</v>
      </c>
      <c r="AU424" s="189" t="s">
        <v>89</v>
      </c>
      <c r="AY424" s="19" t="s">
        <v>230</v>
      </c>
      <c r="BE424" s="190">
        <f>IF(N424="základní",J424,0)</f>
        <v>0</v>
      </c>
      <c r="BF424" s="190">
        <f>IF(N424="snížená",J424,0)</f>
        <v>0</v>
      </c>
      <c r="BG424" s="190">
        <f>IF(N424="zákl. přenesená",J424,0)</f>
        <v>0</v>
      </c>
      <c r="BH424" s="190">
        <f>IF(N424="sníž. přenesená",J424,0)</f>
        <v>0</v>
      </c>
      <c r="BI424" s="190">
        <f>IF(N424="nulová",J424,0)</f>
        <v>0</v>
      </c>
      <c r="BJ424" s="19" t="s">
        <v>87</v>
      </c>
      <c r="BK424" s="190">
        <f>ROUND(I424*H424,2)</f>
        <v>0</v>
      </c>
      <c r="BL424" s="19" t="s">
        <v>235</v>
      </c>
      <c r="BM424" s="189" t="s">
        <v>1899</v>
      </c>
    </row>
    <row r="425" s="2" customFormat="1">
      <c r="A425" s="38"/>
      <c r="B425" s="39"/>
      <c r="C425" s="38"/>
      <c r="D425" s="191" t="s">
        <v>237</v>
      </c>
      <c r="E425" s="38"/>
      <c r="F425" s="192" t="s">
        <v>1109</v>
      </c>
      <c r="G425" s="38"/>
      <c r="H425" s="38"/>
      <c r="I425" s="193"/>
      <c r="J425" s="38"/>
      <c r="K425" s="38"/>
      <c r="L425" s="39"/>
      <c r="M425" s="194"/>
      <c r="N425" s="195"/>
      <c r="O425" s="77"/>
      <c r="P425" s="77"/>
      <c r="Q425" s="77"/>
      <c r="R425" s="77"/>
      <c r="S425" s="77"/>
      <c r="T425" s="7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T425" s="19" t="s">
        <v>237</v>
      </c>
      <c r="AU425" s="19" t="s">
        <v>89</v>
      </c>
    </row>
    <row r="426" s="2" customFormat="1">
      <c r="A426" s="38"/>
      <c r="B426" s="39"/>
      <c r="C426" s="38"/>
      <c r="D426" s="191" t="s">
        <v>279</v>
      </c>
      <c r="E426" s="38"/>
      <c r="F426" s="196" t="s">
        <v>1106</v>
      </c>
      <c r="G426" s="38"/>
      <c r="H426" s="38"/>
      <c r="I426" s="193"/>
      <c r="J426" s="38"/>
      <c r="K426" s="38"/>
      <c r="L426" s="39"/>
      <c r="M426" s="194"/>
      <c r="N426" s="195"/>
      <c r="O426" s="77"/>
      <c r="P426" s="77"/>
      <c r="Q426" s="77"/>
      <c r="R426" s="77"/>
      <c r="S426" s="77"/>
      <c r="T426" s="7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T426" s="19" t="s">
        <v>279</v>
      </c>
      <c r="AU426" s="19" t="s">
        <v>89</v>
      </c>
    </row>
    <row r="427" s="2" customFormat="1" ht="16.5" customHeight="1">
      <c r="A427" s="38"/>
      <c r="B427" s="177"/>
      <c r="C427" s="178" t="s">
        <v>991</v>
      </c>
      <c r="D427" s="178" t="s">
        <v>231</v>
      </c>
      <c r="E427" s="179" t="s">
        <v>1112</v>
      </c>
      <c r="F427" s="180" t="s">
        <v>1113</v>
      </c>
      <c r="G427" s="181" t="s">
        <v>458</v>
      </c>
      <c r="H427" s="182">
        <v>2</v>
      </c>
      <c r="I427" s="183"/>
      <c r="J427" s="184">
        <f>ROUND(I427*H427,2)</f>
        <v>0</v>
      </c>
      <c r="K427" s="180" t="s">
        <v>515</v>
      </c>
      <c r="L427" s="39"/>
      <c r="M427" s="185" t="s">
        <v>1</v>
      </c>
      <c r="N427" s="186" t="s">
        <v>44</v>
      </c>
      <c r="O427" s="77"/>
      <c r="P427" s="187">
        <f>O427*H427</f>
        <v>0</v>
      </c>
      <c r="Q427" s="187">
        <v>0.030759999999999999</v>
      </c>
      <c r="R427" s="187">
        <f>Q427*H427</f>
        <v>0.061519999999999998</v>
      </c>
      <c r="S427" s="187">
        <v>0</v>
      </c>
      <c r="T427" s="188">
        <f>S427*H427</f>
        <v>0</v>
      </c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R427" s="189" t="s">
        <v>235</v>
      </c>
      <c r="AT427" s="189" t="s">
        <v>231</v>
      </c>
      <c r="AU427" s="189" t="s">
        <v>89</v>
      </c>
      <c r="AY427" s="19" t="s">
        <v>230</v>
      </c>
      <c r="BE427" s="190">
        <f>IF(N427="základní",J427,0)</f>
        <v>0</v>
      </c>
      <c r="BF427" s="190">
        <f>IF(N427="snížená",J427,0)</f>
        <v>0</v>
      </c>
      <c r="BG427" s="190">
        <f>IF(N427="zákl. přenesená",J427,0)</f>
        <v>0</v>
      </c>
      <c r="BH427" s="190">
        <f>IF(N427="sníž. přenesená",J427,0)</f>
        <v>0</v>
      </c>
      <c r="BI427" s="190">
        <f>IF(N427="nulová",J427,0)</f>
        <v>0</v>
      </c>
      <c r="BJ427" s="19" t="s">
        <v>87</v>
      </c>
      <c r="BK427" s="190">
        <f>ROUND(I427*H427,2)</f>
        <v>0</v>
      </c>
      <c r="BL427" s="19" t="s">
        <v>235</v>
      </c>
      <c r="BM427" s="189" t="s">
        <v>1900</v>
      </c>
    </row>
    <row r="428" s="2" customFormat="1">
      <c r="A428" s="38"/>
      <c r="B428" s="39"/>
      <c r="C428" s="38"/>
      <c r="D428" s="191" t="s">
        <v>237</v>
      </c>
      <c r="E428" s="38"/>
      <c r="F428" s="192" t="s">
        <v>1115</v>
      </c>
      <c r="G428" s="38"/>
      <c r="H428" s="38"/>
      <c r="I428" s="193"/>
      <c r="J428" s="38"/>
      <c r="K428" s="38"/>
      <c r="L428" s="39"/>
      <c r="M428" s="194"/>
      <c r="N428" s="195"/>
      <c r="O428" s="77"/>
      <c r="P428" s="77"/>
      <c r="Q428" s="77"/>
      <c r="R428" s="77"/>
      <c r="S428" s="77"/>
      <c r="T428" s="7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T428" s="19" t="s">
        <v>237</v>
      </c>
      <c r="AU428" s="19" t="s">
        <v>89</v>
      </c>
    </row>
    <row r="429" s="2" customFormat="1">
      <c r="A429" s="38"/>
      <c r="B429" s="39"/>
      <c r="C429" s="38"/>
      <c r="D429" s="199" t="s">
        <v>397</v>
      </c>
      <c r="E429" s="38"/>
      <c r="F429" s="200" t="s">
        <v>1116</v>
      </c>
      <c r="G429" s="38"/>
      <c r="H429" s="38"/>
      <c r="I429" s="193"/>
      <c r="J429" s="38"/>
      <c r="K429" s="38"/>
      <c r="L429" s="39"/>
      <c r="M429" s="194"/>
      <c r="N429" s="195"/>
      <c r="O429" s="77"/>
      <c r="P429" s="77"/>
      <c r="Q429" s="77"/>
      <c r="R429" s="77"/>
      <c r="S429" s="77"/>
      <c r="T429" s="7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T429" s="19" t="s">
        <v>397</v>
      </c>
      <c r="AU429" s="19" t="s">
        <v>89</v>
      </c>
    </row>
    <row r="430" s="13" customFormat="1">
      <c r="A430" s="13"/>
      <c r="B430" s="205"/>
      <c r="C430" s="13"/>
      <c r="D430" s="191" t="s">
        <v>519</v>
      </c>
      <c r="E430" s="206" t="s">
        <v>1</v>
      </c>
      <c r="F430" s="207" t="s">
        <v>89</v>
      </c>
      <c r="G430" s="13"/>
      <c r="H430" s="208">
        <v>2</v>
      </c>
      <c r="I430" s="209"/>
      <c r="J430" s="13"/>
      <c r="K430" s="13"/>
      <c r="L430" s="205"/>
      <c r="M430" s="210"/>
      <c r="N430" s="211"/>
      <c r="O430" s="211"/>
      <c r="P430" s="211"/>
      <c r="Q430" s="211"/>
      <c r="R430" s="211"/>
      <c r="S430" s="211"/>
      <c r="T430" s="21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06" t="s">
        <v>519</v>
      </c>
      <c r="AU430" s="206" t="s">
        <v>89</v>
      </c>
      <c r="AV430" s="13" t="s">
        <v>89</v>
      </c>
      <c r="AW430" s="13" t="s">
        <v>35</v>
      </c>
      <c r="AX430" s="13" t="s">
        <v>87</v>
      </c>
      <c r="AY430" s="206" t="s">
        <v>230</v>
      </c>
    </row>
    <row r="431" s="2" customFormat="1" ht="21.75" customHeight="1">
      <c r="A431" s="38"/>
      <c r="B431" s="177"/>
      <c r="C431" s="236" t="s">
        <v>998</v>
      </c>
      <c r="D431" s="236" t="s">
        <v>745</v>
      </c>
      <c r="E431" s="237" t="s">
        <v>1118</v>
      </c>
      <c r="F431" s="238" t="s">
        <v>1119</v>
      </c>
      <c r="G431" s="239" t="s">
        <v>458</v>
      </c>
      <c r="H431" s="240">
        <v>2</v>
      </c>
      <c r="I431" s="241"/>
      <c r="J431" s="242">
        <f>ROUND(I431*H431,2)</f>
        <v>0</v>
      </c>
      <c r="K431" s="238" t="s">
        <v>515</v>
      </c>
      <c r="L431" s="243"/>
      <c r="M431" s="244" t="s">
        <v>1</v>
      </c>
      <c r="N431" s="245" t="s">
        <v>44</v>
      </c>
      <c r="O431" s="77"/>
      <c r="P431" s="187">
        <f>O431*H431</f>
        <v>0</v>
      </c>
      <c r="Q431" s="187">
        <v>0.34999999999999998</v>
      </c>
      <c r="R431" s="187">
        <f>Q431*H431</f>
        <v>0.69999999999999996</v>
      </c>
      <c r="S431" s="187">
        <v>0</v>
      </c>
      <c r="T431" s="188">
        <f>S431*H431</f>
        <v>0</v>
      </c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R431" s="189" t="s">
        <v>260</v>
      </c>
      <c r="AT431" s="189" t="s">
        <v>745</v>
      </c>
      <c r="AU431" s="189" t="s">
        <v>89</v>
      </c>
      <c r="AY431" s="19" t="s">
        <v>230</v>
      </c>
      <c r="BE431" s="190">
        <f>IF(N431="základní",J431,0)</f>
        <v>0</v>
      </c>
      <c r="BF431" s="190">
        <f>IF(N431="snížená",J431,0)</f>
        <v>0</v>
      </c>
      <c r="BG431" s="190">
        <f>IF(N431="zákl. přenesená",J431,0)</f>
        <v>0</v>
      </c>
      <c r="BH431" s="190">
        <f>IF(N431="sníž. přenesená",J431,0)</f>
        <v>0</v>
      </c>
      <c r="BI431" s="190">
        <f>IF(N431="nulová",J431,0)</f>
        <v>0</v>
      </c>
      <c r="BJ431" s="19" t="s">
        <v>87</v>
      </c>
      <c r="BK431" s="190">
        <f>ROUND(I431*H431,2)</f>
        <v>0</v>
      </c>
      <c r="BL431" s="19" t="s">
        <v>235</v>
      </c>
      <c r="BM431" s="189" t="s">
        <v>1901</v>
      </c>
    </row>
    <row r="432" s="2" customFormat="1">
      <c r="A432" s="38"/>
      <c r="B432" s="39"/>
      <c r="C432" s="38"/>
      <c r="D432" s="191" t="s">
        <v>237</v>
      </c>
      <c r="E432" s="38"/>
      <c r="F432" s="192" t="s">
        <v>1119</v>
      </c>
      <c r="G432" s="38"/>
      <c r="H432" s="38"/>
      <c r="I432" s="193"/>
      <c r="J432" s="38"/>
      <c r="K432" s="38"/>
      <c r="L432" s="39"/>
      <c r="M432" s="194"/>
      <c r="N432" s="195"/>
      <c r="O432" s="77"/>
      <c r="P432" s="77"/>
      <c r="Q432" s="77"/>
      <c r="R432" s="77"/>
      <c r="S432" s="77"/>
      <c r="T432" s="7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T432" s="19" t="s">
        <v>237</v>
      </c>
      <c r="AU432" s="19" t="s">
        <v>89</v>
      </c>
    </row>
    <row r="433" s="2" customFormat="1" ht="16.5" customHeight="1">
      <c r="A433" s="38"/>
      <c r="B433" s="177"/>
      <c r="C433" s="178" t="s">
        <v>1005</v>
      </c>
      <c r="D433" s="178" t="s">
        <v>231</v>
      </c>
      <c r="E433" s="179" t="s">
        <v>1130</v>
      </c>
      <c r="F433" s="180" t="s">
        <v>1131</v>
      </c>
      <c r="G433" s="181" t="s">
        <v>458</v>
      </c>
      <c r="H433" s="182">
        <v>2</v>
      </c>
      <c r="I433" s="183"/>
      <c r="J433" s="184">
        <f>ROUND(I433*H433,2)</f>
        <v>0</v>
      </c>
      <c r="K433" s="180" t="s">
        <v>515</v>
      </c>
      <c r="L433" s="39"/>
      <c r="M433" s="185" t="s">
        <v>1</v>
      </c>
      <c r="N433" s="186" t="s">
        <v>44</v>
      </c>
      <c r="O433" s="77"/>
      <c r="P433" s="187">
        <f>O433*H433</f>
        <v>0</v>
      </c>
      <c r="Q433" s="187">
        <v>0.21734000000000001</v>
      </c>
      <c r="R433" s="187">
        <f>Q433*H433</f>
        <v>0.43468000000000001</v>
      </c>
      <c r="S433" s="187">
        <v>0</v>
      </c>
      <c r="T433" s="188">
        <f>S433*H433</f>
        <v>0</v>
      </c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R433" s="189" t="s">
        <v>235</v>
      </c>
      <c r="AT433" s="189" t="s">
        <v>231</v>
      </c>
      <c r="AU433" s="189" t="s">
        <v>89</v>
      </c>
      <c r="AY433" s="19" t="s">
        <v>230</v>
      </c>
      <c r="BE433" s="190">
        <f>IF(N433="základní",J433,0)</f>
        <v>0</v>
      </c>
      <c r="BF433" s="190">
        <f>IF(N433="snížená",J433,0)</f>
        <v>0</v>
      </c>
      <c r="BG433" s="190">
        <f>IF(N433="zákl. přenesená",J433,0)</f>
        <v>0</v>
      </c>
      <c r="BH433" s="190">
        <f>IF(N433="sníž. přenesená",J433,0)</f>
        <v>0</v>
      </c>
      <c r="BI433" s="190">
        <f>IF(N433="nulová",J433,0)</f>
        <v>0</v>
      </c>
      <c r="BJ433" s="19" t="s">
        <v>87</v>
      </c>
      <c r="BK433" s="190">
        <f>ROUND(I433*H433,2)</f>
        <v>0</v>
      </c>
      <c r="BL433" s="19" t="s">
        <v>235</v>
      </c>
      <c r="BM433" s="189" t="s">
        <v>1902</v>
      </c>
    </row>
    <row r="434" s="2" customFormat="1">
      <c r="A434" s="38"/>
      <c r="B434" s="39"/>
      <c r="C434" s="38"/>
      <c r="D434" s="191" t="s">
        <v>237</v>
      </c>
      <c r="E434" s="38"/>
      <c r="F434" s="192" t="s">
        <v>1131</v>
      </c>
      <c r="G434" s="38"/>
      <c r="H434" s="38"/>
      <c r="I434" s="193"/>
      <c r="J434" s="38"/>
      <c r="K434" s="38"/>
      <c r="L434" s="39"/>
      <c r="M434" s="194"/>
      <c r="N434" s="195"/>
      <c r="O434" s="77"/>
      <c r="P434" s="77"/>
      <c r="Q434" s="77"/>
      <c r="R434" s="77"/>
      <c r="S434" s="77"/>
      <c r="T434" s="7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T434" s="19" t="s">
        <v>237</v>
      </c>
      <c r="AU434" s="19" t="s">
        <v>89</v>
      </c>
    </row>
    <row r="435" s="2" customFormat="1">
      <c r="A435" s="38"/>
      <c r="B435" s="39"/>
      <c r="C435" s="38"/>
      <c r="D435" s="199" t="s">
        <v>397</v>
      </c>
      <c r="E435" s="38"/>
      <c r="F435" s="200" t="s">
        <v>1133</v>
      </c>
      <c r="G435" s="38"/>
      <c r="H435" s="38"/>
      <c r="I435" s="193"/>
      <c r="J435" s="38"/>
      <c r="K435" s="38"/>
      <c r="L435" s="39"/>
      <c r="M435" s="194"/>
      <c r="N435" s="195"/>
      <c r="O435" s="77"/>
      <c r="P435" s="77"/>
      <c r="Q435" s="77"/>
      <c r="R435" s="77"/>
      <c r="S435" s="77"/>
      <c r="T435" s="7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T435" s="19" t="s">
        <v>397</v>
      </c>
      <c r="AU435" s="19" t="s">
        <v>89</v>
      </c>
    </row>
    <row r="436" s="2" customFormat="1">
      <c r="A436" s="38"/>
      <c r="B436" s="39"/>
      <c r="C436" s="38"/>
      <c r="D436" s="191" t="s">
        <v>279</v>
      </c>
      <c r="E436" s="38"/>
      <c r="F436" s="196" t="s">
        <v>1106</v>
      </c>
      <c r="G436" s="38"/>
      <c r="H436" s="38"/>
      <c r="I436" s="193"/>
      <c r="J436" s="38"/>
      <c r="K436" s="38"/>
      <c r="L436" s="39"/>
      <c r="M436" s="194"/>
      <c r="N436" s="195"/>
      <c r="O436" s="77"/>
      <c r="P436" s="77"/>
      <c r="Q436" s="77"/>
      <c r="R436" s="77"/>
      <c r="S436" s="77"/>
      <c r="T436" s="7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T436" s="19" t="s">
        <v>279</v>
      </c>
      <c r="AU436" s="19" t="s">
        <v>89</v>
      </c>
    </row>
    <row r="437" s="13" customFormat="1">
      <c r="A437" s="13"/>
      <c r="B437" s="205"/>
      <c r="C437" s="13"/>
      <c r="D437" s="191" t="s">
        <v>519</v>
      </c>
      <c r="E437" s="206" t="s">
        <v>1</v>
      </c>
      <c r="F437" s="207" t="s">
        <v>89</v>
      </c>
      <c r="G437" s="13"/>
      <c r="H437" s="208">
        <v>2</v>
      </c>
      <c r="I437" s="209"/>
      <c r="J437" s="13"/>
      <c r="K437" s="13"/>
      <c r="L437" s="205"/>
      <c r="M437" s="210"/>
      <c r="N437" s="211"/>
      <c r="O437" s="211"/>
      <c r="P437" s="211"/>
      <c r="Q437" s="211"/>
      <c r="R437" s="211"/>
      <c r="S437" s="211"/>
      <c r="T437" s="21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06" t="s">
        <v>519</v>
      </c>
      <c r="AU437" s="206" t="s">
        <v>89</v>
      </c>
      <c r="AV437" s="13" t="s">
        <v>89</v>
      </c>
      <c r="AW437" s="13" t="s">
        <v>35</v>
      </c>
      <c r="AX437" s="13" t="s">
        <v>87</v>
      </c>
      <c r="AY437" s="206" t="s">
        <v>230</v>
      </c>
    </row>
    <row r="438" s="2" customFormat="1" ht="16.5" customHeight="1">
      <c r="A438" s="38"/>
      <c r="B438" s="177"/>
      <c r="C438" s="236" t="s">
        <v>1011</v>
      </c>
      <c r="D438" s="236" t="s">
        <v>745</v>
      </c>
      <c r="E438" s="237" t="s">
        <v>1135</v>
      </c>
      <c r="F438" s="238" t="s">
        <v>1136</v>
      </c>
      <c r="G438" s="239" t="s">
        <v>458</v>
      </c>
      <c r="H438" s="240">
        <v>2</v>
      </c>
      <c r="I438" s="241"/>
      <c r="J438" s="242">
        <f>ROUND(I438*H438,2)</f>
        <v>0</v>
      </c>
      <c r="K438" s="238" t="s">
        <v>515</v>
      </c>
      <c r="L438" s="243"/>
      <c r="M438" s="244" t="s">
        <v>1</v>
      </c>
      <c r="N438" s="245" t="s">
        <v>44</v>
      </c>
      <c r="O438" s="77"/>
      <c r="P438" s="187">
        <f>O438*H438</f>
        <v>0</v>
      </c>
      <c r="Q438" s="187">
        <v>0.050599999999999999</v>
      </c>
      <c r="R438" s="187">
        <f>Q438*H438</f>
        <v>0.1012</v>
      </c>
      <c r="S438" s="187">
        <v>0</v>
      </c>
      <c r="T438" s="188">
        <f>S438*H438</f>
        <v>0</v>
      </c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R438" s="189" t="s">
        <v>260</v>
      </c>
      <c r="AT438" s="189" t="s">
        <v>745</v>
      </c>
      <c r="AU438" s="189" t="s">
        <v>89</v>
      </c>
      <c r="AY438" s="19" t="s">
        <v>230</v>
      </c>
      <c r="BE438" s="190">
        <f>IF(N438="základní",J438,0)</f>
        <v>0</v>
      </c>
      <c r="BF438" s="190">
        <f>IF(N438="snížená",J438,0)</f>
        <v>0</v>
      </c>
      <c r="BG438" s="190">
        <f>IF(N438="zákl. přenesená",J438,0)</f>
        <v>0</v>
      </c>
      <c r="BH438" s="190">
        <f>IF(N438="sníž. přenesená",J438,0)</f>
        <v>0</v>
      </c>
      <c r="BI438" s="190">
        <f>IF(N438="nulová",J438,0)</f>
        <v>0</v>
      </c>
      <c r="BJ438" s="19" t="s">
        <v>87</v>
      </c>
      <c r="BK438" s="190">
        <f>ROUND(I438*H438,2)</f>
        <v>0</v>
      </c>
      <c r="BL438" s="19" t="s">
        <v>235</v>
      </c>
      <c r="BM438" s="189" t="s">
        <v>1903</v>
      </c>
    </row>
    <row r="439" s="2" customFormat="1">
      <c r="A439" s="38"/>
      <c r="B439" s="39"/>
      <c r="C439" s="38"/>
      <c r="D439" s="191" t="s">
        <v>237</v>
      </c>
      <c r="E439" s="38"/>
      <c r="F439" s="192" t="s">
        <v>1136</v>
      </c>
      <c r="G439" s="38"/>
      <c r="H439" s="38"/>
      <c r="I439" s="193"/>
      <c r="J439" s="38"/>
      <c r="K439" s="38"/>
      <c r="L439" s="39"/>
      <c r="M439" s="194"/>
      <c r="N439" s="195"/>
      <c r="O439" s="77"/>
      <c r="P439" s="77"/>
      <c r="Q439" s="77"/>
      <c r="R439" s="77"/>
      <c r="S439" s="77"/>
      <c r="T439" s="7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T439" s="19" t="s">
        <v>237</v>
      </c>
      <c r="AU439" s="19" t="s">
        <v>89</v>
      </c>
    </row>
    <row r="440" s="2" customFormat="1">
      <c r="A440" s="38"/>
      <c r="B440" s="39"/>
      <c r="C440" s="38"/>
      <c r="D440" s="191" t="s">
        <v>279</v>
      </c>
      <c r="E440" s="38"/>
      <c r="F440" s="196" t="s">
        <v>1138</v>
      </c>
      <c r="G440" s="38"/>
      <c r="H440" s="38"/>
      <c r="I440" s="193"/>
      <c r="J440" s="38"/>
      <c r="K440" s="38"/>
      <c r="L440" s="39"/>
      <c r="M440" s="194"/>
      <c r="N440" s="195"/>
      <c r="O440" s="77"/>
      <c r="P440" s="77"/>
      <c r="Q440" s="77"/>
      <c r="R440" s="77"/>
      <c r="S440" s="77"/>
      <c r="T440" s="7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T440" s="19" t="s">
        <v>279</v>
      </c>
      <c r="AU440" s="19" t="s">
        <v>89</v>
      </c>
    </row>
    <row r="441" s="12" customFormat="1" ht="22.8" customHeight="1">
      <c r="A441" s="12"/>
      <c r="B441" s="166"/>
      <c r="C441" s="12"/>
      <c r="D441" s="167" t="s">
        <v>78</v>
      </c>
      <c r="E441" s="197" t="s">
        <v>264</v>
      </c>
      <c r="F441" s="197" t="s">
        <v>1139</v>
      </c>
      <c r="G441" s="12"/>
      <c r="H441" s="12"/>
      <c r="I441" s="169"/>
      <c r="J441" s="198">
        <f>BK441</f>
        <v>0</v>
      </c>
      <c r="K441" s="12"/>
      <c r="L441" s="166"/>
      <c r="M441" s="171"/>
      <c r="N441" s="172"/>
      <c r="O441" s="172"/>
      <c r="P441" s="173">
        <f>SUM(P442:P477)</f>
        <v>0</v>
      </c>
      <c r="Q441" s="172"/>
      <c r="R441" s="173">
        <f>SUM(R442:R477)</f>
        <v>59.404423520000009</v>
      </c>
      <c r="S441" s="172"/>
      <c r="T441" s="174">
        <f>SUM(T442:T477)</f>
        <v>0</v>
      </c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R441" s="167" t="s">
        <v>87</v>
      </c>
      <c r="AT441" s="175" t="s">
        <v>78</v>
      </c>
      <c r="AU441" s="175" t="s">
        <v>87</v>
      </c>
      <c r="AY441" s="167" t="s">
        <v>230</v>
      </c>
      <c r="BK441" s="176">
        <f>SUM(BK442:BK477)</f>
        <v>0</v>
      </c>
    </row>
    <row r="442" s="2" customFormat="1" ht="16.5" customHeight="1">
      <c r="A442" s="38"/>
      <c r="B442" s="177"/>
      <c r="C442" s="178" t="s">
        <v>1017</v>
      </c>
      <c r="D442" s="178" t="s">
        <v>231</v>
      </c>
      <c r="E442" s="179" t="s">
        <v>1141</v>
      </c>
      <c r="F442" s="180" t="s">
        <v>1142</v>
      </c>
      <c r="G442" s="181" t="s">
        <v>458</v>
      </c>
      <c r="H442" s="182">
        <v>2</v>
      </c>
      <c r="I442" s="183"/>
      <c r="J442" s="184">
        <f>ROUND(I442*H442,2)</f>
        <v>0</v>
      </c>
      <c r="K442" s="180" t="s">
        <v>515</v>
      </c>
      <c r="L442" s="39"/>
      <c r="M442" s="185" t="s">
        <v>1</v>
      </c>
      <c r="N442" s="186" t="s">
        <v>44</v>
      </c>
      <c r="O442" s="77"/>
      <c r="P442" s="187">
        <f>O442*H442</f>
        <v>0</v>
      </c>
      <c r="Q442" s="187">
        <v>0.00069999999999999999</v>
      </c>
      <c r="R442" s="187">
        <f>Q442*H442</f>
        <v>0.0014</v>
      </c>
      <c r="S442" s="187">
        <v>0</v>
      </c>
      <c r="T442" s="188">
        <f>S442*H442</f>
        <v>0</v>
      </c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R442" s="189" t="s">
        <v>235</v>
      </c>
      <c r="AT442" s="189" t="s">
        <v>231</v>
      </c>
      <c r="AU442" s="189" t="s">
        <v>89</v>
      </c>
      <c r="AY442" s="19" t="s">
        <v>230</v>
      </c>
      <c r="BE442" s="190">
        <f>IF(N442="základní",J442,0)</f>
        <v>0</v>
      </c>
      <c r="BF442" s="190">
        <f>IF(N442="snížená",J442,0)</f>
        <v>0</v>
      </c>
      <c r="BG442" s="190">
        <f>IF(N442="zákl. přenesená",J442,0)</f>
        <v>0</v>
      </c>
      <c r="BH442" s="190">
        <f>IF(N442="sníž. přenesená",J442,0)</f>
        <v>0</v>
      </c>
      <c r="BI442" s="190">
        <f>IF(N442="nulová",J442,0)</f>
        <v>0</v>
      </c>
      <c r="BJ442" s="19" t="s">
        <v>87</v>
      </c>
      <c r="BK442" s="190">
        <f>ROUND(I442*H442,2)</f>
        <v>0</v>
      </c>
      <c r="BL442" s="19" t="s">
        <v>235</v>
      </c>
      <c r="BM442" s="189" t="s">
        <v>1904</v>
      </c>
    </row>
    <row r="443" s="2" customFormat="1">
      <c r="A443" s="38"/>
      <c r="B443" s="39"/>
      <c r="C443" s="38"/>
      <c r="D443" s="191" t="s">
        <v>237</v>
      </c>
      <c r="E443" s="38"/>
      <c r="F443" s="192" t="s">
        <v>1144</v>
      </c>
      <c r="G443" s="38"/>
      <c r="H443" s="38"/>
      <c r="I443" s="193"/>
      <c r="J443" s="38"/>
      <c r="K443" s="38"/>
      <c r="L443" s="39"/>
      <c r="M443" s="194"/>
      <c r="N443" s="195"/>
      <c r="O443" s="77"/>
      <c r="P443" s="77"/>
      <c r="Q443" s="77"/>
      <c r="R443" s="77"/>
      <c r="S443" s="77"/>
      <c r="T443" s="7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T443" s="19" t="s">
        <v>237</v>
      </c>
      <c r="AU443" s="19" t="s">
        <v>89</v>
      </c>
    </row>
    <row r="444" s="2" customFormat="1">
      <c r="A444" s="38"/>
      <c r="B444" s="39"/>
      <c r="C444" s="38"/>
      <c r="D444" s="199" t="s">
        <v>397</v>
      </c>
      <c r="E444" s="38"/>
      <c r="F444" s="200" t="s">
        <v>1145</v>
      </c>
      <c r="G444" s="38"/>
      <c r="H444" s="38"/>
      <c r="I444" s="193"/>
      <c r="J444" s="38"/>
      <c r="K444" s="38"/>
      <c r="L444" s="39"/>
      <c r="M444" s="194"/>
      <c r="N444" s="195"/>
      <c r="O444" s="77"/>
      <c r="P444" s="77"/>
      <c r="Q444" s="77"/>
      <c r="R444" s="77"/>
      <c r="S444" s="77"/>
      <c r="T444" s="7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T444" s="19" t="s">
        <v>397</v>
      </c>
      <c r="AU444" s="19" t="s">
        <v>89</v>
      </c>
    </row>
    <row r="445" s="13" customFormat="1">
      <c r="A445" s="13"/>
      <c r="B445" s="205"/>
      <c r="C445" s="13"/>
      <c r="D445" s="191" t="s">
        <v>519</v>
      </c>
      <c r="E445" s="206" t="s">
        <v>1</v>
      </c>
      <c r="F445" s="207" t="s">
        <v>1547</v>
      </c>
      <c r="G445" s="13"/>
      <c r="H445" s="208">
        <v>2</v>
      </c>
      <c r="I445" s="209"/>
      <c r="J445" s="13"/>
      <c r="K445" s="13"/>
      <c r="L445" s="205"/>
      <c r="M445" s="210"/>
      <c r="N445" s="211"/>
      <c r="O445" s="211"/>
      <c r="P445" s="211"/>
      <c r="Q445" s="211"/>
      <c r="R445" s="211"/>
      <c r="S445" s="211"/>
      <c r="T445" s="21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06" t="s">
        <v>519</v>
      </c>
      <c r="AU445" s="206" t="s">
        <v>89</v>
      </c>
      <c r="AV445" s="13" t="s">
        <v>89</v>
      </c>
      <c r="AW445" s="13" t="s">
        <v>35</v>
      </c>
      <c r="AX445" s="13" t="s">
        <v>87</v>
      </c>
      <c r="AY445" s="206" t="s">
        <v>230</v>
      </c>
    </row>
    <row r="446" s="2" customFormat="1" ht="16.5" customHeight="1">
      <c r="A446" s="38"/>
      <c r="B446" s="177"/>
      <c r="C446" s="236" t="s">
        <v>1025</v>
      </c>
      <c r="D446" s="236" t="s">
        <v>745</v>
      </c>
      <c r="E446" s="237" t="s">
        <v>1147</v>
      </c>
      <c r="F446" s="238" t="s">
        <v>1148</v>
      </c>
      <c r="G446" s="239" t="s">
        <v>458</v>
      </c>
      <c r="H446" s="240">
        <v>1</v>
      </c>
      <c r="I446" s="241"/>
      <c r="J446" s="242">
        <f>ROUND(I446*H446,2)</f>
        <v>0</v>
      </c>
      <c r="K446" s="238" t="s">
        <v>515</v>
      </c>
      <c r="L446" s="243"/>
      <c r="M446" s="244" t="s">
        <v>1</v>
      </c>
      <c r="N446" s="245" t="s">
        <v>44</v>
      </c>
      <c r="O446" s="77"/>
      <c r="P446" s="187">
        <f>O446*H446</f>
        <v>0</v>
      </c>
      <c r="Q446" s="187">
        <v>0.010999999999999999</v>
      </c>
      <c r="R446" s="187">
        <f>Q446*H446</f>
        <v>0.010999999999999999</v>
      </c>
      <c r="S446" s="187">
        <v>0</v>
      </c>
      <c r="T446" s="188">
        <f>S446*H446</f>
        <v>0</v>
      </c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R446" s="189" t="s">
        <v>260</v>
      </c>
      <c r="AT446" s="189" t="s">
        <v>745</v>
      </c>
      <c r="AU446" s="189" t="s">
        <v>89</v>
      </c>
      <c r="AY446" s="19" t="s">
        <v>230</v>
      </c>
      <c r="BE446" s="190">
        <f>IF(N446="základní",J446,0)</f>
        <v>0</v>
      </c>
      <c r="BF446" s="190">
        <f>IF(N446="snížená",J446,0)</f>
        <v>0</v>
      </c>
      <c r="BG446" s="190">
        <f>IF(N446="zákl. přenesená",J446,0)</f>
        <v>0</v>
      </c>
      <c r="BH446" s="190">
        <f>IF(N446="sníž. přenesená",J446,0)</f>
        <v>0</v>
      </c>
      <c r="BI446" s="190">
        <f>IF(N446="nulová",J446,0)</f>
        <v>0</v>
      </c>
      <c r="BJ446" s="19" t="s">
        <v>87</v>
      </c>
      <c r="BK446" s="190">
        <f>ROUND(I446*H446,2)</f>
        <v>0</v>
      </c>
      <c r="BL446" s="19" t="s">
        <v>235</v>
      </c>
      <c r="BM446" s="189" t="s">
        <v>1905</v>
      </c>
    </row>
    <row r="447" s="2" customFormat="1">
      <c r="A447" s="38"/>
      <c r="B447" s="39"/>
      <c r="C447" s="38"/>
      <c r="D447" s="191" t="s">
        <v>237</v>
      </c>
      <c r="E447" s="38"/>
      <c r="F447" s="192" t="s">
        <v>1148</v>
      </c>
      <c r="G447" s="38"/>
      <c r="H447" s="38"/>
      <c r="I447" s="193"/>
      <c r="J447" s="38"/>
      <c r="K447" s="38"/>
      <c r="L447" s="39"/>
      <c r="M447" s="194"/>
      <c r="N447" s="195"/>
      <c r="O447" s="77"/>
      <c r="P447" s="77"/>
      <c r="Q447" s="77"/>
      <c r="R447" s="77"/>
      <c r="S447" s="77"/>
      <c r="T447" s="7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T447" s="19" t="s">
        <v>237</v>
      </c>
      <c r="AU447" s="19" t="s">
        <v>89</v>
      </c>
    </row>
    <row r="448" s="13" customFormat="1">
      <c r="A448" s="13"/>
      <c r="B448" s="205"/>
      <c r="C448" s="13"/>
      <c r="D448" s="191" t="s">
        <v>519</v>
      </c>
      <c r="E448" s="206" t="s">
        <v>1</v>
      </c>
      <c r="F448" s="207" t="s">
        <v>1150</v>
      </c>
      <c r="G448" s="13"/>
      <c r="H448" s="208">
        <v>1</v>
      </c>
      <c r="I448" s="209"/>
      <c r="J448" s="13"/>
      <c r="K448" s="13"/>
      <c r="L448" s="205"/>
      <c r="M448" s="210"/>
      <c r="N448" s="211"/>
      <c r="O448" s="211"/>
      <c r="P448" s="211"/>
      <c r="Q448" s="211"/>
      <c r="R448" s="211"/>
      <c r="S448" s="211"/>
      <c r="T448" s="21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06" t="s">
        <v>519</v>
      </c>
      <c r="AU448" s="206" t="s">
        <v>89</v>
      </c>
      <c r="AV448" s="13" t="s">
        <v>89</v>
      </c>
      <c r="AW448" s="13" t="s">
        <v>35</v>
      </c>
      <c r="AX448" s="13" t="s">
        <v>87</v>
      </c>
      <c r="AY448" s="206" t="s">
        <v>230</v>
      </c>
    </row>
    <row r="449" s="2" customFormat="1" ht="16.5" customHeight="1">
      <c r="A449" s="38"/>
      <c r="B449" s="177"/>
      <c r="C449" s="236" t="s">
        <v>1031</v>
      </c>
      <c r="D449" s="236" t="s">
        <v>745</v>
      </c>
      <c r="E449" s="237" t="s">
        <v>1748</v>
      </c>
      <c r="F449" s="238" t="s">
        <v>1749</v>
      </c>
      <c r="G449" s="239" t="s">
        <v>458</v>
      </c>
      <c r="H449" s="240">
        <v>1</v>
      </c>
      <c r="I449" s="241"/>
      <c r="J449" s="242">
        <f>ROUND(I449*H449,2)</f>
        <v>0</v>
      </c>
      <c r="K449" s="238" t="s">
        <v>515</v>
      </c>
      <c r="L449" s="243"/>
      <c r="M449" s="244" t="s">
        <v>1</v>
      </c>
      <c r="N449" s="245" t="s">
        <v>44</v>
      </c>
      <c r="O449" s="77"/>
      <c r="P449" s="187">
        <f>O449*H449</f>
        <v>0</v>
      </c>
      <c r="Q449" s="187">
        <v>0.0077000000000000002</v>
      </c>
      <c r="R449" s="187">
        <f>Q449*H449</f>
        <v>0.0077000000000000002</v>
      </c>
      <c r="S449" s="187">
        <v>0</v>
      </c>
      <c r="T449" s="188">
        <f>S449*H449</f>
        <v>0</v>
      </c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R449" s="189" t="s">
        <v>260</v>
      </c>
      <c r="AT449" s="189" t="s">
        <v>745</v>
      </c>
      <c r="AU449" s="189" t="s">
        <v>89</v>
      </c>
      <c r="AY449" s="19" t="s">
        <v>230</v>
      </c>
      <c r="BE449" s="190">
        <f>IF(N449="základní",J449,0)</f>
        <v>0</v>
      </c>
      <c r="BF449" s="190">
        <f>IF(N449="snížená",J449,0)</f>
        <v>0</v>
      </c>
      <c r="BG449" s="190">
        <f>IF(N449="zákl. přenesená",J449,0)</f>
        <v>0</v>
      </c>
      <c r="BH449" s="190">
        <f>IF(N449="sníž. přenesená",J449,0)</f>
        <v>0</v>
      </c>
      <c r="BI449" s="190">
        <f>IF(N449="nulová",J449,0)</f>
        <v>0</v>
      </c>
      <c r="BJ449" s="19" t="s">
        <v>87</v>
      </c>
      <c r="BK449" s="190">
        <f>ROUND(I449*H449,2)</f>
        <v>0</v>
      </c>
      <c r="BL449" s="19" t="s">
        <v>235</v>
      </c>
      <c r="BM449" s="189" t="s">
        <v>1906</v>
      </c>
    </row>
    <row r="450" s="2" customFormat="1">
      <c r="A450" s="38"/>
      <c r="B450" s="39"/>
      <c r="C450" s="38"/>
      <c r="D450" s="191" t="s">
        <v>237</v>
      </c>
      <c r="E450" s="38"/>
      <c r="F450" s="192" t="s">
        <v>1749</v>
      </c>
      <c r="G450" s="38"/>
      <c r="H450" s="38"/>
      <c r="I450" s="193"/>
      <c r="J450" s="38"/>
      <c r="K450" s="38"/>
      <c r="L450" s="39"/>
      <c r="M450" s="194"/>
      <c r="N450" s="195"/>
      <c r="O450" s="77"/>
      <c r="P450" s="77"/>
      <c r="Q450" s="77"/>
      <c r="R450" s="77"/>
      <c r="S450" s="77"/>
      <c r="T450" s="7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T450" s="19" t="s">
        <v>237</v>
      </c>
      <c r="AU450" s="19" t="s">
        <v>89</v>
      </c>
    </row>
    <row r="451" s="13" customFormat="1">
      <c r="A451" s="13"/>
      <c r="B451" s="205"/>
      <c r="C451" s="13"/>
      <c r="D451" s="191" t="s">
        <v>519</v>
      </c>
      <c r="E451" s="206" t="s">
        <v>1</v>
      </c>
      <c r="F451" s="207" t="s">
        <v>1751</v>
      </c>
      <c r="G451" s="13"/>
      <c r="H451" s="208">
        <v>1</v>
      </c>
      <c r="I451" s="209"/>
      <c r="J451" s="13"/>
      <c r="K451" s="13"/>
      <c r="L451" s="205"/>
      <c r="M451" s="210"/>
      <c r="N451" s="211"/>
      <c r="O451" s="211"/>
      <c r="P451" s="211"/>
      <c r="Q451" s="211"/>
      <c r="R451" s="211"/>
      <c r="S451" s="211"/>
      <c r="T451" s="21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06" t="s">
        <v>519</v>
      </c>
      <c r="AU451" s="206" t="s">
        <v>89</v>
      </c>
      <c r="AV451" s="13" t="s">
        <v>89</v>
      </c>
      <c r="AW451" s="13" t="s">
        <v>35</v>
      </c>
      <c r="AX451" s="13" t="s">
        <v>87</v>
      </c>
      <c r="AY451" s="206" t="s">
        <v>230</v>
      </c>
    </row>
    <row r="452" s="2" customFormat="1" ht="16.5" customHeight="1">
      <c r="A452" s="38"/>
      <c r="B452" s="177"/>
      <c r="C452" s="178" t="s">
        <v>1039</v>
      </c>
      <c r="D452" s="178" t="s">
        <v>231</v>
      </c>
      <c r="E452" s="179" t="s">
        <v>1185</v>
      </c>
      <c r="F452" s="180" t="s">
        <v>1186</v>
      </c>
      <c r="G452" s="181" t="s">
        <v>458</v>
      </c>
      <c r="H452" s="182">
        <v>2</v>
      </c>
      <c r="I452" s="183"/>
      <c r="J452" s="184">
        <f>ROUND(I452*H452,2)</f>
        <v>0</v>
      </c>
      <c r="K452" s="180" t="s">
        <v>515</v>
      </c>
      <c r="L452" s="39"/>
      <c r="M452" s="185" t="s">
        <v>1</v>
      </c>
      <c r="N452" s="186" t="s">
        <v>44</v>
      </c>
      <c r="O452" s="77"/>
      <c r="P452" s="187">
        <f>O452*H452</f>
        <v>0</v>
      </c>
      <c r="Q452" s="187">
        <v>0.11241</v>
      </c>
      <c r="R452" s="187">
        <f>Q452*H452</f>
        <v>0.22481999999999999</v>
      </c>
      <c r="S452" s="187">
        <v>0</v>
      </c>
      <c r="T452" s="188">
        <f>S452*H452</f>
        <v>0</v>
      </c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R452" s="189" t="s">
        <v>235</v>
      </c>
      <c r="AT452" s="189" t="s">
        <v>231</v>
      </c>
      <c r="AU452" s="189" t="s">
        <v>89</v>
      </c>
      <c r="AY452" s="19" t="s">
        <v>230</v>
      </c>
      <c r="BE452" s="190">
        <f>IF(N452="základní",J452,0)</f>
        <v>0</v>
      </c>
      <c r="BF452" s="190">
        <f>IF(N452="snížená",J452,0)</f>
        <v>0</v>
      </c>
      <c r="BG452" s="190">
        <f>IF(N452="zákl. přenesená",J452,0)</f>
        <v>0</v>
      </c>
      <c r="BH452" s="190">
        <f>IF(N452="sníž. přenesená",J452,0)</f>
        <v>0</v>
      </c>
      <c r="BI452" s="190">
        <f>IF(N452="nulová",J452,0)</f>
        <v>0</v>
      </c>
      <c r="BJ452" s="19" t="s">
        <v>87</v>
      </c>
      <c r="BK452" s="190">
        <f>ROUND(I452*H452,2)</f>
        <v>0</v>
      </c>
      <c r="BL452" s="19" t="s">
        <v>235</v>
      </c>
      <c r="BM452" s="189" t="s">
        <v>1907</v>
      </c>
    </row>
    <row r="453" s="2" customFormat="1">
      <c r="A453" s="38"/>
      <c r="B453" s="39"/>
      <c r="C453" s="38"/>
      <c r="D453" s="191" t="s">
        <v>237</v>
      </c>
      <c r="E453" s="38"/>
      <c r="F453" s="192" t="s">
        <v>1188</v>
      </c>
      <c r="G453" s="38"/>
      <c r="H453" s="38"/>
      <c r="I453" s="193"/>
      <c r="J453" s="38"/>
      <c r="K453" s="38"/>
      <c r="L453" s="39"/>
      <c r="M453" s="194"/>
      <c r="N453" s="195"/>
      <c r="O453" s="77"/>
      <c r="P453" s="77"/>
      <c r="Q453" s="77"/>
      <c r="R453" s="77"/>
      <c r="S453" s="77"/>
      <c r="T453" s="7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T453" s="19" t="s">
        <v>237</v>
      </c>
      <c r="AU453" s="19" t="s">
        <v>89</v>
      </c>
    </row>
    <row r="454" s="2" customFormat="1">
      <c r="A454" s="38"/>
      <c r="B454" s="39"/>
      <c r="C454" s="38"/>
      <c r="D454" s="199" t="s">
        <v>397</v>
      </c>
      <c r="E454" s="38"/>
      <c r="F454" s="200" t="s">
        <v>1189</v>
      </c>
      <c r="G454" s="38"/>
      <c r="H454" s="38"/>
      <c r="I454" s="193"/>
      <c r="J454" s="38"/>
      <c r="K454" s="38"/>
      <c r="L454" s="39"/>
      <c r="M454" s="194"/>
      <c r="N454" s="195"/>
      <c r="O454" s="77"/>
      <c r="P454" s="77"/>
      <c r="Q454" s="77"/>
      <c r="R454" s="77"/>
      <c r="S454" s="77"/>
      <c r="T454" s="7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T454" s="19" t="s">
        <v>397</v>
      </c>
      <c r="AU454" s="19" t="s">
        <v>89</v>
      </c>
    </row>
    <row r="455" s="13" customFormat="1">
      <c r="A455" s="13"/>
      <c r="B455" s="205"/>
      <c r="C455" s="13"/>
      <c r="D455" s="191" t="s">
        <v>519</v>
      </c>
      <c r="E455" s="206" t="s">
        <v>1</v>
      </c>
      <c r="F455" s="207" t="s">
        <v>89</v>
      </c>
      <c r="G455" s="13"/>
      <c r="H455" s="208">
        <v>2</v>
      </c>
      <c r="I455" s="209"/>
      <c r="J455" s="13"/>
      <c r="K455" s="13"/>
      <c r="L455" s="205"/>
      <c r="M455" s="210"/>
      <c r="N455" s="211"/>
      <c r="O455" s="211"/>
      <c r="P455" s="211"/>
      <c r="Q455" s="211"/>
      <c r="R455" s="211"/>
      <c r="S455" s="211"/>
      <c r="T455" s="21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06" t="s">
        <v>519</v>
      </c>
      <c r="AU455" s="206" t="s">
        <v>89</v>
      </c>
      <c r="AV455" s="13" t="s">
        <v>89</v>
      </c>
      <c r="AW455" s="13" t="s">
        <v>35</v>
      </c>
      <c r="AX455" s="13" t="s">
        <v>87</v>
      </c>
      <c r="AY455" s="206" t="s">
        <v>230</v>
      </c>
    </row>
    <row r="456" s="2" customFormat="1" ht="16.5" customHeight="1">
      <c r="A456" s="38"/>
      <c r="B456" s="177"/>
      <c r="C456" s="236" t="s">
        <v>1046</v>
      </c>
      <c r="D456" s="236" t="s">
        <v>745</v>
      </c>
      <c r="E456" s="237" t="s">
        <v>1191</v>
      </c>
      <c r="F456" s="238" t="s">
        <v>1192</v>
      </c>
      <c r="G456" s="239" t="s">
        <v>458</v>
      </c>
      <c r="H456" s="240">
        <v>2</v>
      </c>
      <c r="I456" s="241"/>
      <c r="J456" s="242">
        <f>ROUND(I456*H456,2)</f>
        <v>0</v>
      </c>
      <c r="K456" s="238" t="s">
        <v>515</v>
      </c>
      <c r="L456" s="243"/>
      <c r="M456" s="244" t="s">
        <v>1</v>
      </c>
      <c r="N456" s="245" t="s">
        <v>44</v>
      </c>
      <c r="O456" s="77"/>
      <c r="P456" s="187">
        <f>O456*H456</f>
        <v>0</v>
      </c>
      <c r="Q456" s="187">
        <v>0.0061000000000000004</v>
      </c>
      <c r="R456" s="187">
        <f>Q456*H456</f>
        <v>0.012200000000000001</v>
      </c>
      <c r="S456" s="187">
        <v>0</v>
      </c>
      <c r="T456" s="188">
        <f>S456*H456</f>
        <v>0</v>
      </c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R456" s="189" t="s">
        <v>260</v>
      </c>
      <c r="AT456" s="189" t="s">
        <v>745</v>
      </c>
      <c r="AU456" s="189" t="s">
        <v>89</v>
      </c>
      <c r="AY456" s="19" t="s">
        <v>230</v>
      </c>
      <c r="BE456" s="190">
        <f>IF(N456="základní",J456,0)</f>
        <v>0</v>
      </c>
      <c r="BF456" s="190">
        <f>IF(N456="snížená",J456,0)</f>
        <v>0</v>
      </c>
      <c r="BG456" s="190">
        <f>IF(N456="zákl. přenesená",J456,0)</f>
        <v>0</v>
      </c>
      <c r="BH456" s="190">
        <f>IF(N456="sníž. přenesená",J456,0)</f>
        <v>0</v>
      </c>
      <c r="BI456" s="190">
        <f>IF(N456="nulová",J456,0)</f>
        <v>0</v>
      </c>
      <c r="BJ456" s="19" t="s">
        <v>87</v>
      </c>
      <c r="BK456" s="190">
        <f>ROUND(I456*H456,2)</f>
        <v>0</v>
      </c>
      <c r="BL456" s="19" t="s">
        <v>235</v>
      </c>
      <c r="BM456" s="189" t="s">
        <v>1908</v>
      </c>
    </row>
    <row r="457" s="2" customFormat="1">
      <c r="A457" s="38"/>
      <c r="B457" s="39"/>
      <c r="C457" s="38"/>
      <c r="D457" s="191" t="s">
        <v>237</v>
      </c>
      <c r="E457" s="38"/>
      <c r="F457" s="192" t="s">
        <v>1192</v>
      </c>
      <c r="G457" s="38"/>
      <c r="H457" s="38"/>
      <c r="I457" s="193"/>
      <c r="J457" s="38"/>
      <c r="K457" s="38"/>
      <c r="L457" s="39"/>
      <c r="M457" s="194"/>
      <c r="N457" s="195"/>
      <c r="O457" s="77"/>
      <c r="P457" s="77"/>
      <c r="Q457" s="77"/>
      <c r="R457" s="77"/>
      <c r="S457" s="77"/>
      <c r="T457" s="7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T457" s="19" t="s">
        <v>237</v>
      </c>
      <c r="AU457" s="19" t="s">
        <v>89</v>
      </c>
    </row>
    <row r="458" s="2" customFormat="1" ht="16.5" customHeight="1">
      <c r="A458" s="38"/>
      <c r="B458" s="177"/>
      <c r="C458" s="178" t="s">
        <v>1051</v>
      </c>
      <c r="D458" s="178" t="s">
        <v>231</v>
      </c>
      <c r="E458" s="179" t="s">
        <v>1223</v>
      </c>
      <c r="F458" s="180" t="s">
        <v>1224</v>
      </c>
      <c r="G458" s="181" t="s">
        <v>543</v>
      </c>
      <c r="H458" s="182">
        <v>148.80000000000001</v>
      </c>
      <c r="I458" s="183"/>
      <c r="J458" s="184">
        <f>ROUND(I458*H458,2)</f>
        <v>0</v>
      </c>
      <c r="K458" s="180" t="s">
        <v>515</v>
      </c>
      <c r="L458" s="39"/>
      <c r="M458" s="185" t="s">
        <v>1</v>
      </c>
      <c r="N458" s="186" t="s">
        <v>44</v>
      </c>
      <c r="O458" s="77"/>
      <c r="P458" s="187">
        <f>O458*H458</f>
        <v>0</v>
      </c>
      <c r="Q458" s="187">
        <v>0.16850000000000001</v>
      </c>
      <c r="R458" s="187">
        <f>Q458*H458</f>
        <v>25.072800000000004</v>
      </c>
      <c r="S458" s="187">
        <v>0</v>
      </c>
      <c r="T458" s="188">
        <f>S458*H458</f>
        <v>0</v>
      </c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R458" s="189" t="s">
        <v>235</v>
      </c>
      <c r="AT458" s="189" t="s">
        <v>231</v>
      </c>
      <c r="AU458" s="189" t="s">
        <v>89</v>
      </c>
      <c r="AY458" s="19" t="s">
        <v>230</v>
      </c>
      <c r="BE458" s="190">
        <f>IF(N458="základní",J458,0)</f>
        <v>0</v>
      </c>
      <c r="BF458" s="190">
        <f>IF(N458="snížená",J458,0)</f>
        <v>0</v>
      </c>
      <c r="BG458" s="190">
        <f>IF(N458="zákl. přenesená",J458,0)</f>
        <v>0</v>
      </c>
      <c r="BH458" s="190">
        <f>IF(N458="sníž. přenesená",J458,0)</f>
        <v>0</v>
      </c>
      <c r="BI458" s="190">
        <f>IF(N458="nulová",J458,0)</f>
        <v>0</v>
      </c>
      <c r="BJ458" s="19" t="s">
        <v>87</v>
      </c>
      <c r="BK458" s="190">
        <f>ROUND(I458*H458,2)</f>
        <v>0</v>
      </c>
      <c r="BL458" s="19" t="s">
        <v>235</v>
      </c>
      <c r="BM458" s="189" t="s">
        <v>1909</v>
      </c>
    </row>
    <row r="459" s="2" customFormat="1">
      <c r="A459" s="38"/>
      <c r="B459" s="39"/>
      <c r="C459" s="38"/>
      <c r="D459" s="191" t="s">
        <v>237</v>
      </c>
      <c r="E459" s="38"/>
      <c r="F459" s="192" t="s">
        <v>1226</v>
      </c>
      <c r="G459" s="38"/>
      <c r="H459" s="38"/>
      <c r="I459" s="193"/>
      <c r="J459" s="38"/>
      <c r="K459" s="38"/>
      <c r="L459" s="39"/>
      <c r="M459" s="194"/>
      <c r="N459" s="195"/>
      <c r="O459" s="77"/>
      <c r="P459" s="77"/>
      <c r="Q459" s="77"/>
      <c r="R459" s="77"/>
      <c r="S459" s="77"/>
      <c r="T459" s="7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T459" s="19" t="s">
        <v>237</v>
      </c>
      <c r="AU459" s="19" t="s">
        <v>89</v>
      </c>
    </row>
    <row r="460" s="2" customFormat="1">
      <c r="A460" s="38"/>
      <c r="B460" s="39"/>
      <c r="C460" s="38"/>
      <c r="D460" s="199" t="s">
        <v>397</v>
      </c>
      <c r="E460" s="38"/>
      <c r="F460" s="200" t="s">
        <v>1227</v>
      </c>
      <c r="G460" s="38"/>
      <c r="H460" s="38"/>
      <c r="I460" s="193"/>
      <c r="J460" s="38"/>
      <c r="K460" s="38"/>
      <c r="L460" s="39"/>
      <c r="M460" s="194"/>
      <c r="N460" s="195"/>
      <c r="O460" s="77"/>
      <c r="P460" s="77"/>
      <c r="Q460" s="77"/>
      <c r="R460" s="77"/>
      <c r="S460" s="77"/>
      <c r="T460" s="7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T460" s="19" t="s">
        <v>397</v>
      </c>
      <c r="AU460" s="19" t="s">
        <v>89</v>
      </c>
    </row>
    <row r="461" s="13" customFormat="1">
      <c r="A461" s="13"/>
      <c r="B461" s="205"/>
      <c r="C461" s="13"/>
      <c r="D461" s="191" t="s">
        <v>519</v>
      </c>
      <c r="E461" s="206" t="s">
        <v>1</v>
      </c>
      <c r="F461" s="207" t="s">
        <v>1910</v>
      </c>
      <c r="G461" s="13"/>
      <c r="H461" s="208">
        <v>148.80000000000001</v>
      </c>
      <c r="I461" s="209"/>
      <c r="J461" s="13"/>
      <c r="K461" s="13"/>
      <c r="L461" s="205"/>
      <c r="M461" s="210"/>
      <c r="N461" s="211"/>
      <c r="O461" s="211"/>
      <c r="P461" s="211"/>
      <c r="Q461" s="211"/>
      <c r="R461" s="211"/>
      <c r="S461" s="211"/>
      <c r="T461" s="21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06" t="s">
        <v>519</v>
      </c>
      <c r="AU461" s="206" t="s">
        <v>89</v>
      </c>
      <c r="AV461" s="13" t="s">
        <v>89</v>
      </c>
      <c r="AW461" s="13" t="s">
        <v>35</v>
      </c>
      <c r="AX461" s="13" t="s">
        <v>87</v>
      </c>
      <c r="AY461" s="206" t="s">
        <v>230</v>
      </c>
    </row>
    <row r="462" s="2" customFormat="1" ht="16.5" customHeight="1">
      <c r="A462" s="38"/>
      <c r="B462" s="177"/>
      <c r="C462" s="236" t="s">
        <v>1059</v>
      </c>
      <c r="D462" s="236" t="s">
        <v>745</v>
      </c>
      <c r="E462" s="237" t="s">
        <v>1245</v>
      </c>
      <c r="F462" s="238" t="s">
        <v>1246</v>
      </c>
      <c r="G462" s="239" t="s">
        <v>543</v>
      </c>
      <c r="H462" s="240">
        <v>151.77600000000001</v>
      </c>
      <c r="I462" s="241"/>
      <c r="J462" s="242">
        <f>ROUND(I462*H462,2)</f>
        <v>0</v>
      </c>
      <c r="K462" s="238" t="s">
        <v>515</v>
      </c>
      <c r="L462" s="243"/>
      <c r="M462" s="244" t="s">
        <v>1</v>
      </c>
      <c r="N462" s="245" t="s">
        <v>44</v>
      </c>
      <c r="O462" s="77"/>
      <c r="P462" s="187">
        <f>O462*H462</f>
        <v>0</v>
      </c>
      <c r="Q462" s="187">
        <v>0.048300000000000003</v>
      </c>
      <c r="R462" s="187">
        <f>Q462*H462</f>
        <v>7.3307808000000012</v>
      </c>
      <c r="S462" s="187">
        <v>0</v>
      </c>
      <c r="T462" s="188">
        <f>S462*H462</f>
        <v>0</v>
      </c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R462" s="189" t="s">
        <v>260</v>
      </c>
      <c r="AT462" s="189" t="s">
        <v>745</v>
      </c>
      <c r="AU462" s="189" t="s">
        <v>89</v>
      </c>
      <c r="AY462" s="19" t="s">
        <v>230</v>
      </c>
      <c r="BE462" s="190">
        <f>IF(N462="základní",J462,0)</f>
        <v>0</v>
      </c>
      <c r="BF462" s="190">
        <f>IF(N462="snížená",J462,0)</f>
        <v>0</v>
      </c>
      <c r="BG462" s="190">
        <f>IF(N462="zákl. přenesená",J462,0)</f>
        <v>0</v>
      </c>
      <c r="BH462" s="190">
        <f>IF(N462="sníž. přenesená",J462,0)</f>
        <v>0</v>
      </c>
      <c r="BI462" s="190">
        <f>IF(N462="nulová",J462,0)</f>
        <v>0</v>
      </c>
      <c r="BJ462" s="19" t="s">
        <v>87</v>
      </c>
      <c r="BK462" s="190">
        <f>ROUND(I462*H462,2)</f>
        <v>0</v>
      </c>
      <c r="BL462" s="19" t="s">
        <v>235</v>
      </c>
      <c r="BM462" s="189" t="s">
        <v>1911</v>
      </c>
    </row>
    <row r="463" s="2" customFormat="1">
      <c r="A463" s="38"/>
      <c r="B463" s="39"/>
      <c r="C463" s="38"/>
      <c r="D463" s="191" t="s">
        <v>237</v>
      </c>
      <c r="E463" s="38"/>
      <c r="F463" s="192" t="s">
        <v>1246</v>
      </c>
      <c r="G463" s="38"/>
      <c r="H463" s="38"/>
      <c r="I463" s="193"/>
      <c r="J463" s="38"/>
      <c r="K463" s="38"/>
      <c r="L463" s="39"/>
      <c r="M463" s="194"/>
      <c r="N463" s="195"/>
      <c r="O463" s="77"/>
      <c r="P463" s="77"/>
      <c r="Q463" s="77"/>
      <c r="R463" s="77"/>
      <c r="S463" s="77"/>
      <c r="T463" s="7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T463" s="19" t="s">
        <v>237</v>
      </c>
      <c r="AU463" s="19" t="s">
        <v>89</v>
      </c>
    </row>
    <row r="464" s="2" customFormat="1">
      <c r="A464" s="38"/>
      <c r="B464" s="39"/>
      <c r="C464" s="38"/>
      <c r="D464" s="191" t="s">
        <v>279</v>
      </c>
      <c r="E464" s="38"/>
      <c r="F464" s="196" t="s">
        <v>1248</v>
      </c>
      <c r="G464" s="38"/>
      <c r="H464" s="38"/>
      <c r="I464" s="193"/>
      <c r="J464" s="38"/>
      <c r="K464" s="38"/>
      <c r="L464" s="39"/>
      <c r="M464" s="194"/>
      <c r="N464" s="195"/>
      <c r="O464" s="77"/>
      <c r="P464" s="77"/>
      <c r="Q464" s="77"/>
      <c r="R464" s="77"/>
      <c r="S464" s="77"/>
      <c r="T464" s="7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T464" s="19" t="s">
        <v>279</v>
      </c>
      <c r="AU464" s="19" t="s">
        <v>89</v>
      </c>
    </row>
    <row r="465" s="13" customFormat="1">
      <c r="A465" s="13"/>
      <c r="B465" s="205"/>
      <c r="C465" s="13"/>
      <c r="D465" s="191" t="s">
        <v>519</v>
      </c>
      <c r="E465" s="206" t="s">
        <v>1</v>
      </c>
      <c r="F465" s="207" t="s">
        <v>1912</v>
      </c>
      <c r="G465" s="13"/>
      <c r="H465" s="208">
        <v>148.80000000000001</v>
      </c>
      <c r="I465" s="209"/>
      <c r="J465" s="13"/>
      <c r="K465" s="13"/>
      <c r="L465" s="205"/>
      <c r="M465" s="210"/>
      <c r="N465" s="211"/>
      <c r="O465" s="211"/>
      <c r="P465" s="211"/>
      <c r="Q465" s="211"/>
      <c r="R465" s="211"/>
      <c r="S465" s="211"/>
      <c r="T465" s="21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06" t="s">
        <v>519</v>
      </c>
      <c r="AU465" s="206" t="s">
        <v>89</v>
      </c>
      <c r="AV465" s="13" t="s">
        <v>89</v>
      </c>
      <c r="AW465" s="13" t="s">
        <v>35</v>
      </c>
      <c r="AX465" s="13" t="s">
        <v>87</v>
      </c>
      <c r="AY465" s="206" t="s">
        <v>230</v>
      </c>
    </row>
    <row r="466" s="13" customFormat="1">
      <c r="A466" s="13"/>
      <c r="B466" s="205"/>
      <c r="C466" s="13"/>
      <c r="D466" s="191" t="s">
        <v>519</v>
      </c>
      <c r="E466" s="13"/>
      <c r="F466" s="207" t="s">
        <v>1913</v>
      </c>
      <c r="G466" s="13"/>
      <c r="H466" s="208">
        <v>151.77600000000001</v>
      </c>
      <c r="I466" s="209"/>
      <c r="J466" s="13"/>
      <c r="K466" s="13"/>
      <c r="L466" s="205"/>
      <c r="M466" s="210"/>
      <c r="N466" s="211"/>
      <c r="O466" s="211"/>
      <c r="P466" s="211"/>
      <c r="Q466" s="211"/>
      <c r="R466" s="211"/>
      <c r="S466" s="211"/>
      <c r="T466" s="21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06" t="s">
        <v>519</v>
      </c>
      <c r="AU466" s="206" t="s">
        <v>89</v>
      </c>
      <c r="AV466" s="13" t="s">
        <v>89</v>
      </c>
      <c r="AW466" s="13" t="s">
        <v>3</v>
      </c>
      <c r="AX466" s="13" t="s">
        <v>87</v>
      </c>
      <c r="AY466" s="206" t="s">
        <v>230</v>
      </c>
    </row>
    <row r="467" s="2" customFormat="1" ht="16.5" customHeight="1">
      <c r="A467" s="38"/>
      <c r="B467" s="177"/>
      <c r="C467" s="178" t="s">
        <v>1063</v>
      </c>
      <c r="D467" s="178" t="s">
        <v>231</v>
      </c>
      <c r="E467" s="179" t="s">
        <v>1260</v>
      </c>
      <c r="F467" s="180" t="s">
        <v>1261</v>
      </c>
      <c r="G467" s="181" t="s">
        <v>543</v>
      </c>
      <c r="H467" s="182">
        <v>135.30000000000001</v>
      </c>
      <c r="I467" s="183"/>
      <c r="J467" s="184">
        <f>ROUND(I467*H467,2)</f>
        <v>0</v>
      </c>
      <c r="K467" s="180" t="s">
        <v>515</v>
      </c>
      <c r="L467" s="39"/>
      <c r="M467" s="185" t="s">
        <v>1</v>
      </c>
      <c r="N467" s="186" t="s">
        <v>44</v>
      </c>
      <c r="O467" s="77"/>
      <c r="P467" s="187">
        <f>O467*H467</f>
        <v>0</v>
      </c>
      <c r="Q467" s="187">
        <v>0.14041999999999999</v>
      </c>
      <c r="R467" s="187">
        <f>Q467*H467</f>
        <v>18.998826000000001</v>
      </c>
      <c r="S467" s="187">
        <v>0</v>
      </c>
      <c r="T467" s="188">
        <f>S467*H467</f>
        <v>0</v>
      </c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R467" s="189" t="s">
        <v>235</v>
      </c>
      <c r="AT467" s="189" t="s">
        <v>231</v>
      </c>
      <c r="AU467" s="189" t="s">
        <v>89</v>
      </c>
      <c r="AY467" s="19" t="s">
        <v>230</v>
      </c>
      <c r="BE467" s="190">
        <f>IF(N467="základní",J467,0)</f>
        <v>0</v>
      </c>
      <c r="BF467" s="190">
        <f>IF(N467="snížená",J467,0)</f>
        <v>0</v>
      </c>
      <c r="BG467" s="190">
        <f>IF(N467="zákl. přenesená",J467,0)</f>
        <v>0</v>
      </c>
      <c r="BH467" s="190">
        <f>IF(N467="sníž. přenesená",J467,0)</f>
        <v>0</v>
      </c>
      <c r="BI467" s="190">
        <f>IF(N467="nulová",J467,0)</f>
        <v>0</v>
      </c>
      <c r="BJ467" s="19" t="s">
        <v>87</v>
      </c>
      <c r="BK467" s="190">
        <f>ROUND(I467*H467,2)</f>
        <v>0</v>
      </c>
      <c r="BL467" s="19" t="s">
        <v>235</v>
      </c>
      <c r="BM467" s="189" t="s">
        <v>1914</v>
      </c>
    </row>
    <row r="468" s="2" customFormat="1">
      <c r="A468" s="38"/>
      <c r="B468" s="39"/>
      <c r="C468" s="38"/>
      <c r="D468" s="191" t="s">
        <v>237</v>
      </c>
      <c r="E468" s="38"/>
      <c r="F468" s="192" t="s">
        <v>1263</v>
      </c>
      <c r="G468" s="38"/>
      <c r="H468" s="38"/>
      <c r="I468" s="193"/>
      <c r="J468" s="38"/>
      <c r="K468" s="38"/>
      <c r="L468" s="39"/>
      <c r="M468" s="194"/>
      <c r="N468" s="195"/>
      <c r="O468" s="77"/>
      <c r="P468" s="77"/>
      <c r="Q468" s="77"/>
      <c r="R468" s="77"/>
      <c r="S468" s="77"/>
      <c r="T468" s="7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T468" s="19" t="s">
        <v>237</v>
      </c>
      <c r="AU468" s="19" t="s">
        <v>89</v>
      </c>
    </row>
    <row r="469" s="2" customFormat="1">
      <c r="A469" s="38"/>
      <c r="B469" s="39"/>
      <c r="C469" s="38"/>
      <c r="D469" s="199" t="s">
        <v>397</v>
      </c>
      <c r="E469" s="38"/>
      <c r="F469" s="200" t="s">
        <v>1264</v>
      </c>
      <c r="G469" s="38"/>
      <c r="H469" s="38"/>
      <c r="I469" s="193"/>
      <c r="J469" s="38"/>
      <c r="K469" s="38"/>
      <c r="L469" s="39"/>
      <c r="M469" s="194"/>
      <c r="N469" s="195"/>
      <c r="O469" s="77"/>
      <c r="P469" s="77"/>
      <c r="Q469" s="77"/>
      <c r="R469" s="77"/>
      <c r="S469" s="77"/>
      <c r="T469" s="7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T469" s="19" t="s">
        <v>397</v>
      </c>
      <c r="AU469" s="19" t="s">
        <v>89</v>
      </c>
    </row>
    <row r="470" s="13" customFormat="1">
      <c r="A470" s="13"/>
      <c r="B470" s="205"/>
      <c r="C470" s="13"/>
      <c r="D470" s="191" t="s">
        <v>519</v>
      </c>
      <c r="E470" s="206" t="s">
        <v>1</v>
      </c>
      <c r="F470" s="207" t="s">
        <v>1915</v>
      </c>
      <c r="G470" s="13"/>
      <c r="H470" s="208">
        <v>113.7</v>
      </c>
      <c r="I470" s="209"/>
      <c r="J470" s="13"/>
      <c r="K470" s="13"/>
      <c r="L470" s="205"/>
      <c r="M470" s="210"/>
      <c r="N470" s="211"/>
      <c r="O470" s="211"/>
      <c r="P470" s="211"/>
      <c r="Q470" s="211"/>
      <c r="R470" s="211"/>
      <c r="S470" s="211"/>
      <c r="T470" s="21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06" t="s">
        <v>519</v>
      </c>
      <c r="AU470" s="206" t="s">
        <v>89</v>
      </c>
      <c r="AV470" s="13" t="s">
        <v>89</v>
      </c>
      <c r="AW470" s="13" t="s">
        <v>35</v>
      </c>
      <c r="AX470" s="13" t="s">
        <v>79</v>
      </c>
      <c r="AY470" s="206" t="s">
        <v>230</v>
      </c>
    </row>
    <row r="471" s="13" customFormat="1">
      <c r="A471" s="13"/>
      <c r="B471" s="205"/>
      <c r="C471" s="13"/>
      <c r="D471" s="191" t="s">
        <v>519</v>
      </c>
      <c r="E471" s="206" t="s">
        <v>1</v>
      </c>
      <c r="F471" s="207" t="s">
        <v>1916</v>
      </c>
      <c r="G471" s="13"/>
      <c r="H471" s="208">
        <v>16</v>
      </c>
      <c r="I471" s="209"/>
      <c r="J471" s="13"/>
      <c r="K471" s="13"/>
      <c r="L471" s="205"/>
      <c r="M471" s="210"/>
      <c r="N471" s="211"/>
      <c r="O471" s="211"/>
      <c r="P471" s="211"/>
      <c r="Q471" s="211"/>
      <c r="R471" s="211"/>
      <c r="S471" s="211"/>
      <c r="T471" s="21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06" t="s">
        <v>519</v>
      </c>
      <c r="AU471" s="206" t="s">
        <v>89</v>
      </c>
      <c r="AV471" s="13" t="s">
        <v>89</v>
      </c>
      <c r="AW471" s="13" t="s">
        <v>35</v>
      </c>
      <c r="AX471" s="13" t="s">
        <v>79</v>
      </c>
      <c r="AY471" s="206" t="s">
        <v>230</v>
      </c>
    </row>
    <row r="472" s="13" customFormat="1">
      <c r="A472" s="13"/>
      <c r="B472" s="205"/>
      <c r="C472" s="13"/>
      <c r="D472" s="191" t="s">
        <v>519</v>
      </c>
      <c r="E472" s="206" t="s">
        <v>1</v>
      </c>
      <c r="F472" s="207" t="s">
        <v>1917</v>
      </c>
      <c r="G472" s="13"/>
      <c r="H472" s="208">
        <v>5.5999999999999996</v>
      </c>
      <c r="I472" s="209"/>
      <c r="J472" s="13"/>
      <c r="K472" s="13"/>
      <c r="L472" s="205"/>
      <c r="M472" s="210"/>
      <c r="N472" s="211"/>
      <c r="O472" s="211"/>
      <c r="P472" s="211"/>
      <c r="Q472" s="211"/>
      <c r="R472" s="211"/>
      <c r="S472" s="211"/>
      <c r="T472" s="212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06" t="s">
        <v>519</v>
      </c>
      <c r="AU472" s="206" t="s">
        <v>89</v>
      </c>
      <c r="AV472" s="13" t="s">
        <v>89</v>
      </c>
      <c r="AW472" s="13" t="s">
        <v>35</v>
      </c>
      <c r="AX472" s="13" t="s">
        <v>79</v>
      </c>
      <c r="AY472" s="206" t="s">
        <v>230</v>
      </c>
    </row>
    <row r="473" s="14" customFormat="1">
      <c r="A473" s="14"/>
      <c r="B473" s="213"/>
      <c r="C473" s="14"/>
      <c r="D473" s="191" t="s">
        <v>519</v>
      </c>
      <c r="E473" s="214" t="s">
        <v>1</v>
      </c>
      <c r="F473" s="215" t="s">
        <v>534</v>
      </c>
      <c r="G473" s="14"/>
      <c r="H473" s="216">
        <v>135.30000000000001</v>
      </c>
      <c r="I473" s="217"/>
      <c r="J473" s="14"/>
      <c r="K473" s="14"/>
      <c r="L473" s="213"/>
      <c r="M473" s="218"/>
      <c r="N473" s="219"/>
      <c r="O473" s="219"/>
      <c r="P473" s="219"/>
      <c r="Q473" s="219"/>
      <c r="R473" s="219"/>
      <c r="S473" s="219"/>
      <c r="T473" s="220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14" t="s">
        <v>519</v>
      </c>
      <c r="AU473" s="214" t="s">
        <v>89</v>
      </c>
      <c r="AV473" s="14" t="s">
        <v>235</v>
      </c>
      <c r="AW473" s="14" t="s">
        <v>35</v>
      </c>
      <c r="AX473" s="14" t="s">
        <v>87</v>
      </c>
      <c r="AY473" s="214" t="s">
        <v>230</v>
      </c>
    </row>
    <row r="474" s="2" customFormat="1" ht="16.5" customHeight="1">
      <c r="A474" s="38"/>
      <c r="B474" s="177"/>
      <c r="C474" s="236" t="s">
        <v>1067</v>
      </c>
      <c r="D474" s="236" t="s">
        <v>745</v>
      </c>
      <c r="E474" s="237" t="s">
        <v>1280</v>
      </c>
      <c r="F474" s="238" t="s">
        <v>1281</v>
      </c>
      <c r="G474" s="239" t="s">
        <v>543</v>
      </c>
      <c r="H474" s="240">
        <v>138.006</v>
      </c>
      <c r="I474" s="241"/>
      <c r="J474" s="242">
        <f>ROUND(I474*H474,2)</f>
        <v>0</v>
      </c>
      <c r="K474" s="238" t="s">
        <v>515</v>
      </c>
      <c r="L474" s="243"/>
      <c r="M474" s="244" t="s">
        <v>1</v>
      </c>
      <c r="N474" s="245" t="s">
        <v>44</v>
      </c>
      <c r="O474" s="77"/>
      <c r="P474" s="187">
        <f>O474*H474</f>
        <v>0</v>
      </c>
      <c r="Q474" s="187">
        <v>0.056120000000000003</v>
      </c>
      <c r="R474" s="187">
        <f>Q474*H474</f>
        <v>7.7448967200000007</v>
      </c>
      <c r="S474" s="187">
        <v>0</v>
      </c>
      <c r="T474" s="188">
        <f>S474*H474</f>
        <v>0</v>
      </c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R474" s="189" t="s">
        <v>260</v>
      </c>
      <c r="AT474" s="189" t="s">
        <v>745</v>
      </c>
      <c r="AU474" s="189" t="s">
        <v>89</v>
      </c>
      <c r="AY474" s="19" t="s">
        <v>230</v>
      </c>
      <c r="BE474" s="190">
        <f>IF(N474="základní",J474,0)</f>
        <v>0</v>
      </c>
      <c r="BF474" s="190">
        <f>IF(N474="snížená",J474,0)</f>
        <v>0</v>
      </c>
      <c r="BG474" s="190">
        <f>IF(N474="zákl. přenesená",J474,0)</f>
        <v>0</v>
      </c>
      <c r="BH474" s="190">
        <f>IF(N474="sníž. přenesená",J474,0)</f>
        <v>0</v>
      </c>
      <c r="BI474" s="190">
        <f>IF(N474="nulová",J474,0)</f>
        <v>0</v>
      </c>
      <c r="BJ474" s="19" t="s">
        <v>87</v>
      </c>
      <c r="BK474" s="190">
        <f>ROUND(I474*H474,2)</f>
        <v>0</v>
      </c>
      <c r="BL474" s="19" t="s">
        <v>235</v>
      </c>
      <c r="BM474" s="189" t="s">
        <v>1918</v>
      </c>
    </row>
    <row r="475" s="2" customFormat="1">
      <c r="A475" s="38"/>
      <c r="B475" s="39"/>
      <c r="C475" s="38"/>
      <c r="D475" s="191" t="s">
        <v>237</v>
      </c>
      <c r="E475" s="38"/>
      <c r="F475" s="192" t="s">
        <v>1281</v>
      </c>
      <c r="G475" s="38"/>
      <c r="H475" s="38"/>
      <c r="I475" s="193"/>
      <c r="J475" s="38"/>
      <c r="K475" s="38"/>
      <c r="L475" s="39"/>
      <c r="M475" s="194"/>
      <c r="N475" s="195"/>
      <c r="O475" s="77"/>
      <c r="P475" s="77"/>
      <c r="Q475" s="77"/>
      <c r="R475" s="77"/>
      <c r="S475" s="77"/>
      <c r="T475" s="7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T475" s="19" t="s">
        <v>237</v>
      </c>
      <c r="AU475" s="19" t="s">
        <v>89</v>
      </c>
    </row>
    <row r="476" s="2" customFormat="1">
      <c r="A476" s="38"/>
      <c r="B476" s="39"/>
      <c r="C476" s="38"/>
      <c r="D476" s="191" t="s">
        <v>279</v>
      </c>
      <c r="E476" s="38"/>
      <c r="F476" s="196" t="s">
        <v>1248</v>
      </c>
      <c r="G476" s="38"/>
      <c r="H476" s="38"/>
      <c r="I476" s="193"/>
      <c r="J476" s="38"/>
      <c r="K476" s="38"/>
      <c r="L476" s="39"/>
      <c r="M476" s="194"/>
      <c r="N476" s="195"/>
      <c r="O476" s="77"/>
      <c r="P476" s="77"/>
      <c r="Q476" s="77"/>
      <c r="R476" s="77"/>
      <c r="S476" s="77"/>
      <c r="T476" s="7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T476" s="19" t="s">
        <v>279</v>
      </c>
      <c r="AU476" s="19" t="s">
        <v>89</v>
      </c>
    </row>
    <row r="477" s="13" customFormat="1">
      <c r="A477" s="13"/>
      <c r="B477" s="205"/>
      <c r="C477" s="13"/>
      <c r="D477" s="191" t="s">
        <v>519</v>
      </c>
      <c r="E477" s="13"/>
      <c r="F477" s="207" t="s">
        <v>1919</v>
      </c>
      <c r="G477" s="13"/>
      <c r="H477" s="208">
        <v>138.006</v>
      </c>
      <c r="I477" s="209"/>
      <c r="J477" s="13"/>
      <c r="K477" s="13"/>
      <c r="L477" s="205"/>
      <c r="M477" s="210"/>
      <c r="N477" s="211"/>
      <c r="O477" s="211"/>
      <c r="P477" s="211"/>
      <c r="Q477" s="211"/>
      <c r="R477" s="211"/>
      <c r="S477" s="211"/>
      <c r="T477" s="21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06" t="s">
        <v>519</v>
      </c>
      <c r="AU477" s="206" t="s">
        <v>89</v>
      </c>
      <c r="AV477" s="13" t="s">
        <v>89</v>
      </c>
      <c r="AW477" s="13" t="s">
        <v>3</v>
      </c>
      <c r="AX477" s="13" t="s">
        <v>87</v>
      </c>
      <c r="AY477" s="206" t="s">
        <v>230</v>
      </c>
    </row>
    <row r="478" s="12" customFormat="1" ht="22.8" customHeight="1">
      <c r="A478" s="12"/>
      <c r="B478" s="166"/>
      <c r="C478" s="12"/>
      <c r="D478" s="167" t="s">
        <v>78</v>
      </c>
      <c r="E478" s="197" t="s">
        <v>1313</v>
      </c>
      <c r="F478" s="197" t="s">
        <v>1314</v>
      </c>
      <c r="G478" s="12"/>
      <c r="H478" s="12"/>
      <c r="I478" s="169"/>
      <c r="J478" s="198">
        <f>BK478</f>
        <v>0</v>
      </c>
      <c r="K478" s="12"/>
      <c r="L478" s="166"/>
      <c r="M478" s="171"/>
      <c r="N478" s="172"/>
      <c r="O478" s="172"/>
      <c r="P478" s="173">
        <f>SUM(P479:P482)</f>
        <v>0</v>
      </c>
      <c r="Q478" s="172"/>
      <c r="R478" s="173">
        <f>SUM(R479:R482)</f>
        <v>0</v>
      </c>
      <c r="S478" s="172"/>
      <c r="T478" s="174">
        <f>SUM(T479:T482)</f>
        <v>0</v>
      </c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R478" s="167" t="s">
        <v>87</v>
      </c>
      <c r="AT478" s="175" t="s">
        <v>78</v>
      </c>
      <c r="AU478" s="175" t="s">
        <v>87</v>
      </c>
      <c r="AY478" s="167" t="s">
        <v>230</v>
      </c>
      <c r="BK478" s="176">
        <f>SUM(BK479:BK482)</f>
        <v>0</v>
      </c>
    </row>
    <row r="479" s="2" customFormat="1" ht="24.15" customHeight="1">
      <c r="A479" s="38"/>
      <c r="B479" s="177"/>
      <c r="C479" s="178" t="s">
        <v>1071</v>
      </c>
      <c r="D479" s="178" t="s">
        <v>231</v>
      </c>
      <c r="E479" s="179" t="s">
        <v>1353</v>
      </c>
      <c r="F479" s="180" t="s">
        <v>1354</v>
      </c>
      <c r="G479" s="181" t="s">
        <v>748</v>
      </c>
      <c r="H479" s="182">
        <v>262.42000000000002</v>
      </c>
      <c r="I479" s="183"/>
      <c r="J479" s="184">
        <f>ROUND(I479*H479,2)</f>
        <v>0</v>
      </c>
      <c r="K479" s="180" t="s">
        <v>515</v>
      </c>
      <c r="L479" s="39"/>
      <c r="M479" s="185" t="s">
        <v>1</v>
      </c>
      <c r="N479" s="186" t="s">
        <v>44</v>
      </c>
      <c r="O479" s="77"/>
      <c r="P479" s="187">
        <f>O479*H479</f>
        <v>0</v>
      </c>
      <c r="Q479" s="187">
        <v>0</v>
      </c>
      <c r="R479" s="187">
        <f>Q479*H479</f>
        <v>0</v>
      </c>
      <c r="S479" s="187">
        <v>0</v>
      </c>
      <c r="T479" s="188">
        <f>S479*H479</f>
        <v>0</v>
      </c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R479" s="189" t="s">
        <v>235</v>
      </c>
      <c r="AT479" s="189" t="s">
        <v>231</v>
      </c>
      <c r="AU479" s="189" t="s">
        <v>89</v>
      </c>
      <c r="AY479" s="19" t="s">
        <v>230</v>
      </c>
      <c r="BE479" s="190">
        <f>IF(N479="základní",J479,0)</f>
        <v>0</v>
      </c>
      <c r="BF479" s="190">
        <f>IF(N479="snížená",J479,0)</f>
        <v>0</v>
      </c>
      <c r="BG479" s="190">
        <f>IF(N479="zákl. přenesená",J479,0)</f>
        <v>0</v>
      </c>
      <c r="BH479" s="190">
        <f>IF(N479="sníž. přenesená",J479,0)</f>
        <v>0</v>
      </c>
      <c r="BI479" s="190">
        <f>IF(N479="nulová",J479,0)</f>
        <v>0</v>
      </c>
      <c r="BJ479" s="19" t="s">
        <v>87</v>
      </c>
      <c r="BK479" s="190">
        <f>ROUND(I479*H479,2)</f>
        <v>0</v>
      </c>
      <c r="BL479" s="19" t="s">
        <v>235</v>
      </c>
      <c r="BM479" s="189" t="s">
        <v>1920</v>
      </c>
    </row>
    <row r="480" s="2" customFormat="1">
      <c r="A480" s="38"/>
      <c r="B480" s="39"/>
      <c r="C480" s="38"/>
      <c r="D480" s="191" t="s">
        <v>237</v>
      </c>
      <c r="E480" s="38"/>
      <c r="F480" s="192" t="s">
        <v>1356</v>
      </c>
      <c r="G480" s="38"/>
      <c r="H480" s="38"/>
      <c r="I480" s="193"/>
      <c r="J480" s="38"/>
      <c r="K480" s="38"/>
      <c r="L480" s="39"/>
      <c r="M480" s="194"/>
      <c r="N480" s="195"/>
      <c r="O480" s="77"/>
      <c r="P480" s="77"/>
      <c r="Q480" s="77"/>
      <c r="R480" s="77"/>
      <c r="S480" s="77"/>
      <c r="T480" s="7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T480" s="19" t="s">
        <v>237</v>
      </c>
      <c r="AU480" s="19" t="s">
        <v>89</v>
      </c>
    </row>
    <row r="481" s="2" customFormat="1">
      <c r="A481" s="38"/>
      <c r="B481" s="39"/>
      <c r="C481" s="38"/>
      <c r="D481" s="199" t="s">
        <v>397</v>
      </c>
      <c r="E481" s="38"/>
      <c r="F481" s="200" t="s">
        <v>1357</v>
      </c>
      <c r="G481" s="38"/>
      <c r="H481" s="38"/>
      <c r="I481" s="193"/>
      <c r="J481" s="38"/>
      <c r="K481" s="38"/>
      <c r="L481" s="39"/>
      <c r="M481" s="194"/>
      <c r="N481" s="195"/>
      <c r="O481" s="77"/>
      <c r="P481" s="77"/>
      <c r="Q481" s="77"/>
      <c r="R481" s="77"/>
      <c r="S481" s="77"/>
      <c r="T481" s="7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T481" s="19" t="s">
        <v>397</v>
      </c>
      <c r="AU481" s="19" t="s">
        <v>89</v>
      </c>
    </row>
    <row r="482" s="13" customFormat="1">
      <c r="A482" s="13"/>
      <c r="B482" s="205"/>
      <c r="C482" s="13"/>
      <c r="D482" s="191" t="s">
        <v>519</v>
      </c>
      <c r="E482" s="206" t="s">
        <v>1</v>
      </c>
      <c r="F482" s="207" t="s">
        <v>1921</v>
      </c>
      <c r="G482" s="13"/>
      <c r="H482" s="208">
        <v>262.42000000000002</v>
      </c>
      <c r="I482" s="209"/>
      <c r="J482" s="13"/>
      <c r="K482" s="13"/>
      <c r="L482" s="205"/>
      <c r="M482" s="210"/>
      <c r="N482" s="211"/>
      <c r="O482" s="211"/>
      <c r="P482" s="211"/>
      <c r="Q482" s="211"/>
      <c r="R482" s="211"/>
      <c r="S482" s="211"/>
      <c r="T482" s="21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06" t="s">
        <v>519</v>
      </c>
      <c r="AU482" s="206" t="s">
        <v>89</v>
      </c>
      <c r="AV482" s="13" t="s">
        <v>89</v>
      </c>
      <c r="AW482" s="13" t="s">
        <v>35</v>
      </c>
      <c r="AX482" s="13" t="s">
        <v>87</v>
      </c>
      <c r="AY482" s="206" t="s">
        <v>230</v>
      </c>
    </row>
    <row r="483" s="12" customFormat="1" ht="22.8" customHeight="1">
      <c r="A483" s="12"/>
      <c r="B483" s="166"/>
      <c r="C483" s="12"/>
      <c r="D483" s="167" t="s">
        <v>78</v>
      </c>
      <c r="E483" s="197" t="s">
        <v>1366</v>
      </c>
      <c r="F483" s="197" t="s">
        <v>1367</v>
      </c>
      <c r="G483" s="12"/>
      <c r="H483" s="12"/>
      <c r="I483" s="169"/>
      <c r="J483" s="198">
        <f>BK483</f>
        <v>0</v>
      </c>
      <c r="K483" s="12"/>
      <c r="L483" s="166"/>
      <c r="M483" s="171"/>
      <c r="N483" s="172"/>
      <c r="O483" s="172"/>
      <c r="P483" s="173">
        <f>SUM(P484:P486)</f>
        <v>0</v>
      </c>
      <c r="Q483" s="172"/>
      <c r="R483" s="173">
        <f>SUM(R484:R486)</f>
        <v>0</v>
      </c>
      <c r="S483" s="172"/>
      <c r="T483" s="174">
        <f>SUM(T484:T486)</f>
        <v>0</v>
      </c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R483" s="167" t="s">
        <v>87</v>
      </c>
      <c r="AT483" s="175" t="s">
        <v>78</v>
      </c>
      <c r="AU483" s="175" t="s">
        <v>87</v>
      </c>
      <c r="AY483" s="167" t="s">
        <v>230</v>
      </c>
      <c r="BK483" s="176">
        <f>SUM(BK484:BK486)</f>
        <v>0</v>
      </c>
    </row>
    <row r="484" s="2" customFormat="1" ht="21.75" customHeight="1">
      <c r="A484" s="38"/>
      <c r="B484" s="177"/>
      <c r="C484" s="178" t="s">
        <v>1078</v>
      </c>
      <c r="D484" s="178" t="s">
        <v>231</v>
      </c>
      <c r="E484" s="179" t="s">
        <v>1369</v>
      </c>
      <c r="F484" s="180" t="s">
        <v>1370</v>
      </c>
      <c r="G484" s="181" t="s">
        <v>748</v>
      </c>
      <c r="H484" s="182">
        <v>212.505</v>
      </c>
      <c r="I484" s="183"/>
      <c r="J484" s="184">
        <f>ROUND(I484*H484,2)</f>
        <v>0</v>
      </c>
      <c r="K484" s="180" t="s">
        <v>515</v>
      </c>
      <c r="L484" s="39"/>
      <c r="M484" s="185" t="s">
        <v>1</v>
      </c>
      <c r="N484" s="186" t="s">
        <v>44</v>
      </c>
      <c r="O484" s="77"/>
      <c r="P484" s="187">
        <f>O484*H484</f>
        <v>0</v>
      </c>
      <c r="Q484" s="187">
        <v>0</v>
      </c>
      <c r="R484" s="187">
        <f>Q484*H484</f>
        <v>0</v>
      </c>
      <c r="S484" s="187">
        <v>0</v>
      </c>
      <c r="T484" s="188">
        <f>S484*H484</f>
        <v>0</v>
      </c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R484" s="189" t="s">
        <v>235</v>
      </c>
      <c r="AT484" s="189" t="s">
        <v>231</v>
      </c>
      <c r="AU484" s="189" t="s">
        <v>89</v>
      </c>
      <c r="AY484" s="19" t="s">
        <v>230</v>
      </c>
      <c r="BE484" s="190">
        <f>IF(N484="základní",J484,0)</f>
        <v>0</v>
      </c>
      <c r="BF484" s="190">
        <f>IF(N484="snížená",J484,0)</f>
        <v>0</v>
      </c>
      <c r="BG484" s="190">
        <f>IF(N484="zákl. přenesená",J484,0)</f>
        <v>0</v>
      </c>
      <c r="BH484" s="190">
        <f>IF(N484="sníž. přenesená",J484,0)</f>
        <v>0</v>
      </c>
      <c r="BI484" s="190">
        <f>IF(N484="nulová",J484,0)</f>
        <v>0</v>
      </c>
      <c r="BJ484" s="19" t="s">
        <v>87</v>
      </c>
      <c r="BK484" s="190">
        <f>ROUND(I484*H484,2)</f>
        <v>0</v>
      </c>
      <c r="BL484" s="19" t="s">
        <v>235</v>
      </c>
      <c r="BM484" s="189" t="s">
        <v>1922</v>
      </c>
    </row>
    <row r="485" s="2" customFormat="1">
      <c r="A485" s="38"/>
      <c r="B485" s="39"/>
      <c r="C485" s="38"/>
      <c r="D485" s="191" t="s">
        <v>237</v>
      </c>
      <c r="E485" s="38"/>
      <c r="F485" s="192" t="s">
        <v>1372</v>
      </c>
      <c r="G485" s="38"/>
      <c r="H485" s="38"/>
      <c r="I485" s="193"/>
      <c r="J485" s="38"/>
      <c r="K485" s="38"/>
      <c r="L485" s="39"/>
      <c r="M485" s="194"/>
      <c r="N485" s="195"/>
      <c r="O485" s="77"/>
      <c r="P485" s="77"/>
      <c r="Q485" s="77"/>
      <c r="R485" s="77"/>
      <c r="S485" s="77"/>
      <c r="T485" s="7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T485" s="19" t="s">
        <v>237</v>
      </c>
      <c r="AU485" s="19" t="s">
        <v>89</v>
      </c>
    </row>
    <row r="486" s="2" customFormat="1">
      <c r="A486" s="38"/>
      <c r="B486" s="39"/>
      <c r="C486" s="38"/>
      <c r="D486" s="199" t="s">
        <v>397</v>
      </c>
      <c r="E486" s="38"/>
      <c r="F486" s="200" t="s">
        <v>1373</v>
      </c>
      <c r="G486" s="38"/>
      <c r="H486" s="38"/>
      <c r="I486" s="193"/>
      <c r="J486" s="38"/>
      <c r="K486" s="38"/>
      <c r="L486" s="39"/>
      <c r="M486" s="201"/>
      <c r="N486" s="202"/>
      <c r="O486" s="203"/>
      <c r="P486" s="203"/>
      <c r="Q486" s="203"/>
      <c r="R486" s="203"/>
      <c r="S486" s="203"/>
      <c r="T486" s="204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T486" s="19" t="s">
        <v>397</v>
      </c>
      <c r="AU486" s="19" t="s">
        <v>89</v>
      </c>
    </row>
    <row r="487" s="2" customFormat="1" ht="6.96" customHeight="1">
      <c r="A487" s="38"/>
      <c r="B487" s="60"/>
      <c r="C487" s="61"/>
      <c r="D487" s="61"/>
      <c r="E487" s="61"/>
      <c r="F487" s="61"/>
      <c r="G487" s="61"/>
      <c r="H487" s="61"/>
      <c r="I487" s="61"/>
      <c r="J487" s="61"/>
      <c r="K487" s="61"/>
      <c r="L487" s="39"/>
      <c r="M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</row>
  </sheetData>
  <autoFilter ref="C125:K486"/>
  <mergeCells count="9">
    <mergeCell ref="E7:H7"/>
    <mergeCell ref="E9:H9"/>
    <mergeCell ref="E18:H18"/>
    <mergeCell ref="E27:H27"/>
    <mergeCell ref="E85:H85"/>
    <mergeCell ref="E87:H87"/>
    <mergeCell ref="E116:H116"/>
    <mergeCell ref="E118:H118"/>
    <mergeCell ref="L2:V2"/>
  </mergeCells>
  <hyperlinks>
    <hyperlink ref="F131" r:id="rId1" display="https://podminky.urs.cz/item/CS_URS_2025_02/121151123"/>
    <hyperlink ref="F135" r:id="rId2" display="https://podminky.urs.cz/item/CS_URS_2025_02/121151125"/>
    <hyperlink ref="F139" r:id="rId3" display="https://podminky.urs.cz/item/CS_URS_2025_02/122151402"/>
    <hyperlink ref="F145" r:id="rId4" display="https://podminky.urs.cz/item/CS_URS_2025_02/122252204"/>
    <hyperlink ref="F151" r:id="rId5" display="https://podminky.urs.cz/item/CS_URS_2025_02/122452203"/>
    <hyperlink ref="F155" r:id="rId6" display="https://podminky.urs.cz/item/CS_URS_2025_02/122552203"/>
    <hyperlink ref="F159" r:id="rId7" display="https://podminky.urs.cz/item/CS_URS_2025_02/131251100"/>
    <hyperlink ref="F163" r:id="rId8" display="https://podminky.urs.cz/item/CS_URS_2025_02/131451100"/>
    <hyperlink ref="F167" r:id="rId9" display="https://podminky.urs.cz/item/CS_URS_2025_02/131551101"/>
    <hyperlink ref="F171" r:id="rId10" display="https://podminky.urs.cz/item/CS_URS_2025_02/132254201"/>
    <hyperlink ref="F175" r:id="rId11" display="https://podminky.urs.cz/item/CS_URS_2025_02/132454201"/>
    <hyperlink ref="F179" r:id="rId12" display="https://podminky.urs.cz/item/CS_URS_2025_02/132554201"/>
    <hyperlink ref="F183" r:id="rId13" display="https://podminky.urs.cz/item/CS_URS_2025_02/151101101"/>
    <hyperlink ref="F187" r:id="rId14" display="https://podminky.urs.cz/item/CS_URS_2025_02/151101111"/>
    <hyperlink ref="F191" r:id="rId15" display="https://podminky.urs.cz/item/CS_URS_2025_02/151811131"/>
    <hyperlink ref="F195" r:id="rId16" display="https://podminky.urs.cz/item/CS_URS_2025_02/151811231"/>
    <hyperlink ref="F199" r:id="rId17" display="https://podminky.urs.cz/item/CS_URS_2025_02/162351104"/>
    <hyperlink ref="F208" r:id="rId18" display="https://podminky.urs.cz/item/CS_URS_2025_02/162751117"/>
    <hyperlink ref="F215" r:id="rId19" display="https://podminky.urs.cz/item/CS_URS_2025_02/162751119"/>
    <hyperlink ref="F219" r:id="rId20" display="https://podminky.urs.cz/item/CS_URS_2025_02/162751137"/>
    <hyperlink ref="F226" r:id="rId21" display="https://podminky.urs.cz/item/CS_URS_2025_02/162751139"/>
    <hyperlink ref="F230" r:id="rId22" display="https://podminky.urs.cz/item/CS_URS_2025_02/162751157"/>
    <hyperlink ref="F237" r:id="rId23" display="https://podminky.urs.cz/item/CS_URS_2025_02/162751159"/>
    <hyperlink ref="F241" r:id="rId24" display="https://podminky.urs.cz/item/CS_URS_2025_02/171152111"/>
    <hyperlink ref="F251" r:id="rId25" display="https://podminky.urs.cz/item/CS_URS_2025_02/171152112"/>
    <hyperlink ref="F256" r:id="rId26" display="https://podminky.urs.cz/item/CS_URS_2025_02/171251201"/>
    <hyperlink ref="F263" r:id="rId27" display="https://podminky.urs.cz/item/CS_URS_2025_02/174151101"/>
    <hyperlink ref="F278" r:id="rId28" display="https://podminky.urs.cz/item/CS_URS_2025_02/175151101"/>
    <hyperlink ref="F284" r:id="rId29" display="https://podminky.urs.cz/item/CS_URS_2025_02/181252305"/>
    <hyperlink ref="F288" r:id="rId30" display="https://podminky.urs.cz/item/CS_URS_2025_02/181351003"/>
    <hyperlink ref="F293" r:id="rId31" display="https://podminky.urs.cz/item/CS_URS_2025_02/181351113"/>
    <hyperlink ref="F297" r:id="rId32" display="https://podminky.urs.cz/item/CS_URS_2025_02/181411131"/>
    <hyperlink ref="F305" r:id="rId33" display="https://podminky.urs.cz/item/CS_URS_2025_02/213141111"/>
    <hyperlink ref="F313" r:id="rId34" display="https://podminky.urs.cz/item/CS_URS_2025_02/451573111"/>
    <hyperlink ref="F317" r:id="rId35" display="https://podminky.urs.cz/item/CS_URS_2025_02/452112112"/>
    <hyperlink ref="F324" r:id="rId36" display="https://podminky.urs.cz/item/CS_URS_2025_02/564762111"/>
    <hyperlink ref="F328" r:id="rId37" display="https://podminky.urs.cz/item/CS_URS_2025_02/564851013"/>
    <hyperlink ref="F332" r:id="rId38" display="https://podminky.urs.cz/item/CS_URS_2025_02/564851111"/>
    <hyperlink ref="F337" r:id="rId39" display="https://podminky.urs.cz/item/CS_URS_2025_02/564861111"/>
    <hyperlink ref="F341" r:id="rId40" display="https://podminky.urs.cz/item/CS_URS_2025_02/564871011"/>
    <hyperlink ref="F348" r:id="rId41" display="https://podminky.urs.cz/item/CS_URS_2024_02/596212210"/>
    <hyperlink ref="F362" r:id="rId42" display="https://podminky.urs.cz/item/CS_URS_2025_02/596212213"/>
    <hyperlink ref="F370" r:id="rId43" display="https://podminky.urs.cz/item/CS_URS_2025_02/596412111"/>
    <hyperlink ref="F381" r:id="rId44" display="https://podminky.urs.cz/item/CS_URS_2025_02/631311123"/>
    <hyperlink ref="F386" r:id="rId45" display="https://podminky.urs.cz/item/CS_URS_2025_02/871310320"/>
    <hyperlink ref="F393" r:id="rId46" display="https://podminky.urs.cz/item/CS_URS_2025_02/877310310"/>
    <hyperlink ref="F407" r:id="rId47" display="https://podminky.urs.cz/item/CS_URS_2025_02/895941342"/>
    <hyperlink ref="F413" r:id="rId48" display="https://podminky.urs.cz/item/CS_URS_2025_02/895941351"/>
    <hyperlink ref="F421" r:id="rId49" display="https://podminky.urs.cz/item/CS_URS_2025_02/895941362"/>
    <hyperlink ref="F429" r:id="rId50" display="https://podminky.urs.cz/item/CS_URS_2025_02/895941367"/>
    <hyperlink ref="F435" r:id="rId51" display="https://podminky.urs.cz/item/CS_URS_2025_02/899204112"/>
    <hyperlink ref="F444" r:id="rId52" display="https://podminky.urs.cz/item/CS_URS_2025_02/914111111"/>
    <hyperlink ref="F454" r:id="rId53" display="https://podminky.urs.cz/item/CS_URS_2025_02/914511112"/>
    <hyperlink ref="F460" r:id="rId54" display="https://podminky.urs.cz/item/CS_URS_2025_02/916131213"/>
    <hyperlink ref="F469" r:id="rId55" display="https://podminky.urs.cz/item/CS_URS_2025_02/916231213"/>
    <hyperlink ref="F481" r:id="rId56" display="https://podminky.urs.cz/item/CS_URS_2025_02/997221873"/>
    <hyperlink ref="F486" r:id="rId57" display="https://podminky.urs.cz/item/CS_URS_2025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8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1923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1925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ROUND(J127,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ROUND((SUM(BE127:BE682)),  2)</f>
        <v>0</v>
      </c>
      <c r="G35" s="38"/>
      <c r="H35" s="38"/>
      <c r="I35" s="136">
        <v>0.20999999999999999</v>
      </c>
      <c r="J35" s="135">
        <f>ROUND(((SUM(BE127:BE682))*I35),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ROUND((SUM(BF127:BF682)),  2)</f>
        <v>0</v>
      </c>
      <c r="G36" s="38"/>
      <c r="H36" s="38"/>
      <c r="I36" s="136">
        <v>0.12</v>
      </c>
      <c r="J36" s="135">
        <f>ROUND(((SUM(BF127:BF682))*I36),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ROUND((SUM(BG127:BG682)),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ROUND((SUM(BH127:BH682)),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ROUND((SUM(BI127:BI682)),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1923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SO301.1 - Stoka S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J127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1927</v>
      </c>
      <c r="E99" s="150"/>
      <c r="F99" s="150"/>
      <c r="G99" s="150"/>
      <c r="H99" s="150"/>
      <c r="I99" s="150"/>
      <c r="J99" s="151">
        <f>J128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J129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1928</v>
      </c>
      <c r="E101" s="154"/>
      <c r="F101" s="154"/>
      <c r="G101" s="154"/>
      <c r="H101" s="154"/>
      <c r="I101" s="154"/>
      <c r="J101" s="155">
        <f>J530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502</v>
      </c>
      <c r="E102" s="154"/>
      <c r="F102" s="154"/>
      <c r="G102" s="154"/>
      <c r="H102" s="154"/>
      <c r="I102" s="154"/>
      <c r="J102" s="155">
        <f>J537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505</v>
      </c>
      <c r="E103" s="154"/>
      <c r="F103" s="154"/>
      <c r="G103" s="154"/>
      <c r="H103" s="154"/>
      <c r="I103" s="154"/>
      <c r="J103" s="155">
        <f>J591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2"/>
      <c r="C104" s="10"/>
      <c r="D104" s="153" t="s">
        <v>506</v>
      </c>
      <c r="E104" s="154"/>
      <c r="F104" s="154"/>
      <c r="G104" s="154"/>
      <c r="H104" s="154"/>
      <c r="I104" s="154"/>
      <c r="J104" s="155">
        <f>J673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2"/>
      <c r="C105" s="10"/>
      <c r="D105" s="153" t="s">
        <v>508</v>
      </c>
      <c r="E105" s="154"/>
      <c r="F105" s="154"/>
      <c r="G105" s="154"/>
      <c r="H105" s="154"/>
      <c r="I105" s="154"/>
      <c r="J105" s="155">
        <f>J676</f>
        <v>0</v>
      </c>
      <c r="K105" s="10"/>
      <c r="L105" s="152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60"/>
      <c r="C107" s="61"/>
      <c r="D107" s="61"/>
      <c r="E107" s="61"/>
      <c r="F107" s="61"/>
      <c r="G107" s="61"/>
      <c r="H107" s="61"/>
      <c r="I107" s="61"/>
      <c r="J107" s="61"/>
      <c r="K107" s="61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11" s="2" customFormat="1" ht="6.96" customHeight="1">
      <c r="A111" s="38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96" customHeight="1">
      <c r="A112" s="38"/>
      <c r="B112" s="39"/>
      <c r="C112" s="23" t="s">
        <v>215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16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129" t="str">
        <f>E7</f>
        <v>Veřejná prostranství v lokalitě Z15 v Plané - etapa 1</v>
      </c>
      <c r="F115" s="32"/>
      <c r="G115" s="32"/>
      <c r="H115" s="32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1" customFormat="1" ht="12" customHeight="1">
      <c r="B116" s="22"/>
      <c r="C116" s="32" t="s">
        <v>201</v>
      </c>
      <c r="L116" s="22"/>
    </row>
    <row r="117" s="2" customFormat="1" ht="16.5" customHeight="1">
      <c r="A117" s="38"/>
      <c r="B117" s="39"/>
      <c r="C117" s="38"/>
      <c r="D117" s="38"/>
      <c r="E117" s="129" t="s">
        <v>1923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1924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67" t="str">
        <f>E11</f>
        <v>SO301.1 - Stoka S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</v>
      </c>
      <c r="D121" s="38"/>
      <c r="E121" s="38"/>
      <c r="F121" s="27" t="str">
        <f>F14</f>
        <v xml:space="preserve">Planá u Mariánských Lázní [721280] </v>
      </c>
      <c r="G121" s="38"/>
      <c r="H121" s="38"/>
      <c r="I121" s="32" t="s">
        <v>22</v>
      </c>
      <c r="J121" s="69" t="str">
        <f>IF(J14="","",J14)</f>
        <v>10. 12. 2024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24</v>
      </c>
      <c r="D123" s="38"/>
      <c r="E123" s="38"/>
      <c r="F123" s="27" t="str">
        <f>E17</f>
        <v>Planá</v>
      </c>
      <c r="G123" s="38"/>
      <c r="H123" s="38"/>
      <c r="I123" s="32" t="s">
        <v>31</v>
      </c>
      <c r="J123" s="36" t="str">
        <f>E23</f>
        <v>Laboro ateliér s.r.o.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29</v>
      </c>
      <c r="D124" s="38"/>
      <c r="E124" s="38"/>
      <c r="F124" s="27" t="str">
        <f>IF(E20="","",E20)</f>
        <v>Vyplň údaj</v>
      </c>
      <c r="G124" s="38"/>
      <c r="H124" s="38"/>
      <c r="I124" s="32" t="s">
        <v>36</v>
      </c>
      <c r="J124" s="36" t="str">
        <f>E26</f>
        <v>Laboro ateliér s.r.o.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0.32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11" customFormat="1" ht="29.28" customHeight="1">
      <c r="A126" s="156"/>
      <c r="B126" s="157"/>
      <c r="C126" s="158" t="s">
        <v>216</v>
      </c>
      <c r="D126" s="159" t="s">
        <v>64</v>
      </c>
      <c r="E126" s="159" t="s">
        <v>60</v>
      </c>
      <c r="F126" s="159" t="s">
        <v>61</v>
      </c>
      <c r="G126" s="159" t="s">
        <v>217</v>
      </c>
      <c r="H126" s="159" t="s">
        <v>218</v>
      </c>
      <c r="I126" s="159" t="s">
        <v>219</v>
      </c>
      <c r="J126" s="159" t="s">
        <v>205</v>
      </c>
      <c r="K126" s="160" t="s">
        <v>220</v>
      </c>
      <c r="L126" s="161"/>
      <c r="M126" s="86" t="s">
        <v>1</v>
      </c>
      <c r="N126" s="87" t="s">
        <v>43</v>
      </c>
      <c r="O126" s="87" t="s">
        <v>221</v>
      </c>
      <c r="P126" s="87" t="s">
        <v>222</v>
      </c>
      <c r="Q126" s="87" t="s">
        <v>223</v>
      </c>
      <c r="R126" s="87" t="s">
        <v>224</v>
      </c>
      <c r="S126" s="87" t="s">
        <v>225</v>
      </c>
      <c r="T126" s="88" t="s">
        <v>226</v>
      </c>
      <c r="U126" s="156"/>
      <c r="V126" s="156"/>
      <c r="W126" s="156"/>
      <c r="X126" s="156"/>
      <c r="Y126" s="156"/>
      <c r="Z126" s="156"/>
      <c r="AA126" s="156"/>
      <c r="AB126" s="156"/>
      <c r="AC126" s="156"/>
      <c r="AD126" s="156"/>
      <c r="AE126" s="156"/>
    </row>
    <row r="127" s="2" customFormat="1" ht="22.8" customHeight="1">
      <c r="A127" s="38"/>
      <c r="B127" s="39"/>
      <c r="C127" s="93" t="s">
        <v>227</v>
      </c>
      <c r="D127" s="38"/>
      <c r="E127" s="38"/>
      <c r="F127" s="38"/>
      <c r="G127" s="38"/>
      <c r="H127" s="38"/>
      <c r="I127" s="38"/>
      <c r="J127" s="162">
        <f>BK127</f>
        <v>0</v>
      </c>
      <c r="K127" s="38"/>
      <c r="L127" s="39"/>
      <c r="M127" s="89"/>
      <c r="N127" s="73"/>
      <c r="O127" s="90"/>
      <c r="P127" s="163">
        <f>P128</f>
        <v>0</v>
      </c>
      <c r="Q127" s="90"/>
      <c r="R127" s="163">
        <f>R128</f>
        <v>86.307758210000003</v>
      </c>
      <c r="S127" s="90"/>
      <c r="T127" s="164">
        <f>T128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78</v>
      </c>
      <c r="AU127" s="19" t="s">
        <v>207</v>
      </c>
      <c r="BK127" s="165">
        <f>BK128</f>
        <v>0</v>
      </c>
    </row>
    <row r="128" s="12" customFormat="1" ht="25.92" customHeight="1">
      <c r="A128" s="12"/>
      <c r="B128" s="166"/>
      <c r="C128" s="12"/>
      <c r="D128" s="167" t="s">
        <v>78</v>
      </c>
      <c r="E128" s="168" t="s">
        <v>509</v>
      </c>
      <c r="F128" s="168" t="s">
        <v>1929</v>
      </c>
      <c r="G128" s="12"/>
      <c r="H128" s="12"/>
      <c r="I128" s="169"/>
      <c r="J128" s="170">
        <f>BK128</f>
        <v>0</v>
      </c>
      <c r="K128" s="12"/>
      <c r="L128" s="166"/>
      <c r="M128" s="171"/>
      <c r="N128" s="172"/>
      <c r="O128" s="172"/>
      <c r="P128" s="173">
        <f>P129+P530+P537+P591+P673+P676</f>
        <v>0</v>
      </c>
      <c r="Q128" s="172"/>
      <c r="R128" s="173">
        <f>R129+R530+R537+R591+R673+R676</f>
        <v>86.307758210000003</v>
      </c>
      <c r="S128" s="172"/>
      <c r="T128" s="174">
        <f>T129+T530+T537+T591+T673+T676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87</v>
      </c>
      <c r="AT128" s="175" t="s">
        <v>78</v>
      </c>
      <c r="AU128" s="175" t="s">
        <v>79</v>
      </c>
      <c r="AY128" s="167" t="s">
        <v>230</v>
      </c>
      <c r="BK128" s="176">
        <f>BK129+BK530+BK537+BK591+BK673+BK676</f>
        <v>0</v>
      </c>
    </row>
    <row r="129" s="12" customFormat="1" ht="22.8" customHeight="1">
      <c r="A129" s="12"/>
      <c r="B129" s="166"/>
      <c r="C129" s="12"/>
      <c r="D129" s="167" t="s">
        <v>78</v>
      </c>
      <c r="E129" s="197" t="s">
        <v>87</v>
      </c>
      <c r="F129" s="197" t="s">
        <v>511</v>
      </c>
      <c r="G129" s="12"/>
      <c r="H129" s="12"/>
      <c r="I129" s="169"/>
      <c r="J129" s="198">
        <f>BK129</f>
        <v>0</v>
      </c>
      <c r="K129" s="12"/>
      <c r="L129" s="166"/>
      <c r="M129" s="171"/>
      <c r="N129" s="172"/>
      <c r="O129" s="172"/>
      <c r="P129" s="173">
        <f>SUM(P130:P529)</f>
        <v>0</v>
      </c>
      <c r="Q129" s="172"/>
      <c r="R129" s="173">
        <f>SUM(R130:R529)</f>
        <v>1.7942107599999999</v>
      </c>
      <c r="S129" s="172"/>
      <c r="T129" s="174">
        <f>SUM(T130:T529)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67" t="s">
        <v>87</v>
      </c>
      <c r="AT129" s="175" t="s">
        <v>78</v>
      </c>
      <c r="AU129" s="175" t="s">
        <v>87</v>
      </c>
      <c r="AY129" s="167" t="s">
        <v>230</v>
      </c>
      <c r="BK129" s="176">
        <f>SUM(BK130:BK529)</f>
        <v>0</v>
      </c>
    </row>
    <row r="130" s="2" customFormat="1" ht="16.5" customHeight="1">
      <c r="A130" s="38"/>
      <c r="B130" s="177"/>
      <c r="C130" s="178" t="s">
        <v>87</v>
      </c>
      <c r="D130" s="178" t="s">
        <v>231</v>
      </c>
      <c r="E130" s="179" t="s">
        <v>1930</v>
      </c>
      <c r="F130" s="180" t="s">
        <v>1931</v>
      </c>
      <c r="G130" s="181" t="s">
        <v>514</v>
      </c>
      <c r="H130" s="182">
        <v>534.495</v>
      </c>
      <c r="I130" s="183"/>
      <c r="J130" s="184">
        <f>ROUND(I130*H130,2)</f>
        <v>0</v>
      </c>
      <c r="K130" s="180" t="s">
        <v>515</v>
      </c>
      <c r="L130" s="39"/>
      <c r="M130" s="185" t="s">
        <v>1</v>
      </c>
      <c r="N130" s="186" t="s">
        <v>44</v>
      </c>
      <c r="O130" s="77"/>
      <c r="P130" s="187">
        <f>O130*H130</f>
        <v>0</v>
      </c>
      <c r="Q130" s="187">
        <v>0</v>
      </c>
      <c r="R130" s="187">
        <f>Q130*H130</f>
        <v>0</v>
      </c>
      <c r="S130" s="187">
        <v>0</v>
      </c>
      <c r="T130" s="18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89" t="s">
        <v>235</v>
      </c>
      <c r="AT130" s="189" t="s">
        <v>231</v>
      </c>
      <c r="AU130" s="189" t="s">
        <v>89</v>
      </c>
      <c r="AY130" s="19" t="s">
        <v>230</v>
      </c>
      <c r="BE130" s="190">
        <f>IF(N130="základní",J130,0)</f>
        <v>0</v>
      </c>
      <c r="BF130" s="190">
        <f>IF(N130="snížená",J130,0)</f>
        <v>0</v>
      </c>
      <c r="BG130" s="190">
        <f>IF(N130="zákl. přenesená",J130,0)</f>
        <v>0</v>
      </c>
      <c r="BH130" s="190">
        <f>IF(N130="sníž. přenesená",J130,0)</f>
        <v>0</v>
      </c>
      <c r="BI130" s="190">
        <f>IF(N130="nulová",J130,0)</f>
        <v>0</v>
      </c>
      <c r="BJ130" s="19" t="s">
        <v>87</v>
      </c>
      <c r="BK130" s="190">
        <f>ROUND(I130*H130,2)</f>
        <v>0</v>
      </c>
      <c r="BL130" s="19" t="s">
        <v>235</v>
      </c>
      <c r="BM130" s="189" t="s">
        <v>1932</v>
      </c>
    </row>
    <row r="131" s="2" customFormat="1">
      <c r="A131" s="38"/>
      <c r="B131" s="39"/>
      <c r="C131" s="38"/>
      <c r="D131" s="191" t="s">
        <v>237</v>
      </c>
      <c r="E131" s="38"/>
      <c r="F131" s="192" t="s">
        <v>1933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237</v>
      </c>
      <c r="AU131" s="19" t="s">
        <v>89</v>
      </c>
    </row>
    <row r="132" s="2" customFormat="1">
      <c r="A132" s="38"/>
      <c r="B132" s="39"/>
      <c r="C132" s="38"/>
      <c r="D132" s="199" t="s">
        <v>397</v>
      </c>
      <c r="E132" s="38"/>
      <c r="F132" s="200" t="s">
        <v>1934</v>
      </c>
      <c r="G132" s="38"/>
      <c r="H132" s="38"/>
      <c r="I132" s="193"/>
      <c r="J132" s="38"/>
      <c r="K132" s="38"/>
      <c r="L132" s="39"/>
      <c r="M132" s="194"/>
      <c r="N132" s="195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397</v>
      </c>
      <c r="AU132" s="19" t="s">
        <v>89</v>
      </c>
    </row>
    <row r="133" s="15" customFormat="1">
      <c r="A133" s="15"/>
      <c r="B133" s="221"/>
      <c r="C133" s="15"/>
      <c r="D133" s="191" t="s">
        <v>519</v>
      </c>
      <c r="E133" s="222" t="s">
        <v>1</v>
      </c>
      <c r="F133" s="223" t="s">
        <v>1935</v>
      </c>
      <c r="G133" s="15"/>
      <c r="H133" s="222" t="s">
        <v>1</v>
      </c>
      <c r="I133" s="224"/>
      <c r="J133" s="15"/>
      <c r="K133" s="15"/>
      <c r="L133" s="221"/>
      <c r="M133" s="225"/>
      <c r="N133" s="226"/>
      <c r="O133" s="226"/>
      <c r="P133" s="226"/>
      <c r="Q133" s="226"/>
      <c r="R133" s="226"/>
      <c r="S133" s="226"/>
      <c r="T133" s="227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22" t="s">
        <v>519</v>
      </c>
      <c r="AU133" s="222" t="s">
        <v>89</v>
      </c>
      <c r="AV133" s="15" t="s">
        <v>87</v>
      </c>
      <c r="AW133" s="15" t="s">
        <v>35</v>
      </c>
      <c r="AX133" s="15" t="s">
        <v>79</v>
      </c>
      <c r="AY133" s="222" t="s">
        <v>230</v>
      </c>
    </row>
    <row r="134" s="15" customFormat="1">
      <c r="A134" s="15"/>
      <c r="B134" s="221"/>
      <c r="C134" s="15"/>
      <c r="D134" s="191" t="s">
        <v>519</v>
      </c>
      <c r="E134" s="222" t="s">
        <v>1</v>
      </c>
      <c r="F134" s="223" t="s">
        <v>1936</v>
      </c>
      <c r="G134" s="15"/>
      <c r="H134" s="222" t="s">
        <v>1</v>
      </c>
      <c r="I134" s="224"/>
      <c r="J134" s="15"/>
      <c r="K134" s="15"/>
      <c r="L134" s="221"/>
      <c r="M134" s="225"/>
      <c r="N134" s="226"/>
      <c r="O134" s="226"/>
      <c r="P134" s="226"/>
      <c r="Q134" s="226"/>
      <c r="R134" s="226"/>
      <c r="S134" s="226"/>
      <c r="T134" s="227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22" t="s">
        <v>519</v>
      </c>
      <c r="AU134" s="222" t="s">
        <v>89</v>
      </c>
      <c r="AV134" s="15" t="s">
        <v>87</v>
      </c>
      <c r="AW134" s="15" t="s">
        <v>35</v>
      </c>
      <c r="AX134" s="15" t="s">
        <v>79</v>
      </c>
      <c r="AY134" s="222" t="s">
        <v>230</v>
      </c>
    </row>
    <row r="135" s="15" customFormat="1">
      <c r="A135" s="15"/>
      <c r="B135" s="221"/>
      <c r="C135" s="15"/>
      <c r="D135" s="191" t="s">
        <v>519</v>
      </c>
      <c r="E135" s="222" t="s">
        <v>1</v>
      </c>
      <c r="F135" s="223" t="s">
        <v>1937</v>
      </c>
      <c r="G135" s="15"/>
      <c r="H135" s="222" t="s">
        <v>1</v>
      </c>
      <c r="I135" s="224"/>
      <c r="J135" s="15"/>
      <c r="K135" s="15"/>
      <c r="L135" s="221"/>
      <c r="M135" s="225"/>
      <c r="N135" s="226"/>
      <c r="O135" s="226"/>
      <c r="P135" s="226"/>
      <c r="Q135" s="226"/>
      <c r="R135" s="226"/>
      <c r="S135" s="226"/>
      <c r="T135" s="227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22" t="s">
        <v>519</v>
      </c>
      <c r="AU135" s="222" t="s">
        <v>89</v>
      </c>
      <c r="AV135" s="15" t="s">
        <v>87</v>
      </c>
      <c r="AW135" s="15" t="s">
        <v>35</v>
      </c>
      <c r="AX135" s="15" t="s">
        <v>79</v>
      </c>
      <c r="AY135" s="222" t="s">
        <v>230</v>
      </c>
    </row>
    <row r="136" s="13" customFormat="1">
      <c r="A136" s="13"/>
      <c r="B136" s="205"/>
      <c r="C136" s="13"/>
      <c r="D136" s="191" t="s">
        <v>519</v>
      </c>
      <c r="E136" s="206" t="s">
        <v>1</v>
      </c>
      <c r="F136" s="207" t="s">
        <v>1938</v>
      </c>
      <c r="G136" s="13"/>
      <c r="H136" s="208">
        <v>14.625</v>
      </c>
      <c r="I136" s="209"/>
      <c r="J136" s="13"/>
      <c r="K136" s="13"/>
      <c r="L136" s="205"/>
      <c r="M136" s="210"/>
      <c r="N136" s="211"/>
      <c r="O136" s="211"/>
      <c r="P136" s="211"/>
      <c r="Q136" s="211"/>
      <c r="R136" s="211"/>
      <c r="S136" s="211"/>
      <c r="T136" s="21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06" t="s">
        <v>519</v>
      </c>
      <c r="AU136" s="206" t="s">
        <v>89</v>
      </c>
      <c r="AV136" s="13" t="s">
        <v>89</v>
      </c>
      <c r="AW136" s="13" t="s">
        <v>35</v>
      </c>
      <c r="AX136" s="13" t="s">
        <v>79</v>
      </c>
      <c r="AY136" s="206" t="s">
        <v>230</v>
      </c>
    </row>
    <row r="137" s="13" customFormat="1">
      <c r="A137" s="13"/>
      <c r="B137" s="205"/>
      <c r="C137" s="13"/>
      <c r="D137" s="191" t="s">
        <v>519</v>
      </c>
      <c r="E137" s="206" t="s">
        <v>1</v>
      </c>
      <c r="F137" s="207" t="s">
        <v>1939</v>
      </c>
      <c r="G137" s="13"/>
      <c r="H137" s="208">
        <v>59.75</v>
      </c>
      <c r="I137" s="209"/>
      <c r="J137" s="13"/>
      <c r="K137" s="13"/>
      <c r="L137" s="205"/>
      <c r="M137" s="210"/>
      <c r="N137" s="211"/>
      <c r="O137" s="211"/>
      <c r="P137" s="211"/>
      <c r="Q137" s="211"/>
      <c r="R137" s="211"/>
      <c r="S137" s="211"/>
      <c r="T137" s="21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06" t="s">
        <v>519</v>
      </c>
      <c r="AU137" s="206" t="s">
        <v>89</v>
      </c>
      <c r="AV137" s="13" t="s">
        <v>89</v>
      </c>
      <c r="AW137" s="13" t="s">
        <v>35</v>
      </c>
      <c r="AX137" s="13" t="s">
        <v>79</v>
      </c>
      <c r="AY137" s="206" t="s">
        <v>230</v>
      </c>
    </row>
    <row r="138" s="16" customFormat="1">
      <c r="A138" s="16"/>
      <c r="B138" s="228"/>
      <c r="C138" s="16"/>
      <c r="D138" s="191" t="s">
        <v>519</v>
      </c>
      <c r="E138" s="229" t="s">
        <v>1</v>
      </c>
      <c r="F138" s="230" t="s">
        <v>685</v>
      </c>
      <c r="G138" s="16"/>
      <c r="H138" s="231">
        <v>74.375</v>
      </c>
      <c r="I138" s="232"/>
      <c r="J138" s="16"/>
      <c r="K138" s="16"/>
      <c r="L138" s="228"/>
      <c r="M138" s="233"/>
      <c r="N138" s="234"/>
      <c r="O138" s="234"/>
      <c r="P138" s="234"/>
      <c r="Q138" s="234"/>
      <c r="R138" s="234"/>
      <c r="S138" s="234"/>
      <c r="T138" s="235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T138" s="229" t="s">
        <v>519</v>
      </c>
      <c r="AU138" s="229" t="s">
        <v>89</v>
      </c>
      <c r="AV138" s="16" t="s">
        <v>241</v>
      </c>
      <c r="AW138" s="16" t="s">
        <v>35</v>
      </c>
      <c r="AX138" s="16" t="s">
        <v>79</v>
      </c>
      <c r="AY138" s="229" t="s">
        <v>230</v>
      </c>
    </row>
    <row r="139" s="15" customFormat="1">
      <c r="A139" s="15"/>
      <c r="B139" s="221"/>
      <c r="C139" s="15"/>
      <c r="D139" s="191" t="s">
        <v>519</v>
      </c>
      <c r="E139" s="222" t="s">
        <v>1</v>
      </c>
      <c r="F139" s="223" t="s">
        <v>1940</v>
      </c>
      <c r="G139" s="15"/>
      <c r="H139" s="222" t="s">
        <v>1</v>
      </c>
      <c r="I139" s="224"/>
      <c r="J139" s="15"/>
      <c r="K139" s="15"/>
      <c r="L139" s="221"/>
      <c r="M139" s="225"/>
      <c r="N139" s="226"/>
      <c r="O139" s="226"/>
      <c r="P139" s="226"/>
      <c r="Q139" s="226"/>
      <c r="R139" s="226"/>
      <c r="S139" s="226"/>
      <c r="T139" s="227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22" t="s">
        <v>519</v>
      </c>
      <c r="AU139" s="222" t="s">
        <v>89</v>
      </c>
      <c r="AV139" s="15" t="s">
        <v>87</v>
      </c>
      <c r="AW139" s="15" t="s">
        <v>35</v>
      </c>
      <c r="AX139" s="15" t="s">
        <v>79</v>
      </c>
      <c r="AY139" s="222" t="s">
        <v>230</v>
      </c>
    </row>
    <row r="140" s="13" customFormat="1">
      <c r="A140" s="13"/>
      <c r="B140" s="205"/>
      <c r="C140" s="13"/>
      <c r="D140" s="191" t="s">
        <v>519</v>
      </c>
      <c r="E140" s="206" t="s">
        <v>1</v>
      </c>
      <c r="F140" s="207" t="s">
        <v>1941</v>
      </c>
      <c r="G140" s="13"/>
      <c r="H140" s="208">
        <v>8.4000000000000004</v>
      </c>
      <c r="I140" s="209"/>
      <c r="J140" s="13"/>
      <c r="K140" s="13"/>
      <c r="L140" s="205"/>
      <c r="M140" s="210"/>
      <c r="N140" s="211"/>
      <c r="O140" s="211"/>
      <c r="P140" s="211"/>
      <c r="Q140" s="211"/>
      <c r="R140" s="211"/>
      <c r="S140" s="211"/>
      <c r="T140" s="21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06" t="s">
        <v>519</v>
      </c>
      <c r="AU140" s="206" t="s">
        <v>89</v>
      </c>
      <c r="AV140" s="13" t="s">
        <v>89</v>
      </c>
      <c r="AW140" s="13" t="s">
        <v>35</v>
      </c>
      <c r="AX140" s="13" t="s">
        <v>79</v>
      </c>
      <c r="AY140" s="206" t="s">
        <v>230</v>
      </c>
    </row>
    <row r="141" s="13" customFormat="1">
      <c r="A141" s="13"/>
      <c r="B141" s="205"/>
      <c r="C141" s="13"/>
      <c r="D141" s="191" t="s">
        <v>519</v>
      </c>
      <c r="E141" s="206" t="s">
        <v>1</v>
      </c>
      <c r="F141" s="207" t="s">
        <v>1942</v>
      </c>
      <c r="G141" s="13"/>
      <c r="H141" s="208">
        <v>89.159999999999997</v>
      </c>
      <c r="I141" s="209"/>
      <c r="J141" s="13"/>
      <c r="K141" s="13"/>
      <c r="L141" s="205"/>
      <c r="M141" s="210"/>
      <c r="N141" s="211"/>
      <c r="O141" s="211"/>
      <c r="P141" s="211"/>
      <c r="Q141" s="211"/>
      <c r="R141" s="211"/>
      <c r="S141" s="211"/>
      <c r="T141" s="21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6" t="s">
        <v>519</v>
      </c>
      <c r="AU141" s="206" t="s">
        <v>89</v>
      </c>
      <c r="AV141" s="13" t="s">
        <v>89</v>
      </c>
      <c r="AW141" s="13" t="s">
        <v>35</v>
      </c>
      <c r="AX141" s="13" t="s">
        <v>79</v>
      </c>
      <c r="AY141" s="206" t="s">
        <v>230</v>
      </c>
    </row>
    <row r="142" s="13" customFormat="1">
      <c r="A142" s="13"/>
      <c r="B142" s="205"/>
      <c r="C142" s="13"/>
      <c r="D142" s="191" t="s">
        <v>519</v>
      </c>
      <c r="E142" s="206" t="s">
        <v>1</v>
      </c>
      <c r="F142" s="207" t="s">
        <v>1943</v>
      </c>
      <c r="G142" s="13"/>
      <c r="H142" s="208">
        <v>14.039999999999999</v>
      </c>
      <c r="I142" s="209"/>
      <c r="J142" s="13"/>
      <c r="K142" s="13"/>
      <c r="L142" s="205"/>
      <c r="M142" s="210"/>
      <c r="N142" s="211"/>
      <c r="O142" s="211"/>
      <c r="P142" s="211"/>
      <c r="Q142" s="211"/>
      <c r="R142" s="211"/>
      <c r="S142" s="211"/>
      <c r="T142" s="21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6" t="s">
        <v>519</v>
      </c>
      <c r="AU142" s="206" t="s">
        <v>89</v>
      </c>
      <c r="AV142" s="13" t="s">
        <v>89</v>
      </c>
      <c r="AW142" s="13" t="s">
        <v>35</v>
      </c>
      <c r="AX142" s="13" t="s">
        <v>79</v>
      </c>
      <c r="AY142" s="206" t="s">
        <v>230</v>
      </c>
    </row>
    <row r="143" s="13" customFormat="1">
      <c r="A143" s="13"/>
      <c r="B143" s="205"/>
      <c r="C143" s="13"/>
      <c r="D143" s="191" t="s">
        <v>519</v>
      </c>
      <c r="E143" s="206" t="s">
        <v>1</v>
      </c>
      <c r="F143" s="207" t="s">
        <v>1944</v>
      </c>
      <c r="G143" s="13"/>
      <c r="H143" s="208">
        <v>54.240000000000002</v>
      </c>
      <c r="I143" s="209"/>
      <c r="J143" s="13"/>
      <c r="K143" s="13"/>
      <c r="L143" s="205"/>
      <c r="M143" s="210"/>
      <c r="N143" s="211"/>
      <c r="O143" s="211"/>
      <c r="P143" s="211"/>
      <c r="Q143" s="211"/>
      <c r="R143" s="211"/>
      <c r="S143" s="211"/>
      <c r="T143" s="21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6" t="s">
        <v>519</v>
      </c>
      <c r="AU143" s="206" t="s">
        <v>89</v>
      </c>
      <c r="AV143" s="13" t="s">
        <v>89</v>
      </c>
      <c r="AW143" s="13" t="s">
        <v>35</v>
      </c>
      <c r="AX143" s="13" t="s">
        <v>79</v>
      </c>
      <c r="AY143" s="206" t="s">
        <v>230</v>
      </c>
    </row>
    <row r="144" s="13" customFormat="1">
      <c r="A144" s="13"/>
      <c r="B144" s="205"/>
      <c r="C144" s="13"/>
      <c r="D144" s="191" t="s">
        <v>519</v>
      </c>
      <c r="E144" s="206" t="s">
        <v>1</v>
      </c>
      <c r="F144" s="207" t="s">
        <v>1945</v>
      </c>
      <c r="G144" s="13"/>
      <c r="H144" s="208">
        <v>49.200000000000003</v>
      </c>
      <c r="I144" s="209"/>
      <c r="J144" s="13"/>
      <c r="K144" s="13"/>
      <c r="L144" s="205"/>
      <c r="M144" s="210"/>
      <c r="N144" s="211"/>
      <c r="O144" s="211"/>
      <c r="P144" s="211"/>
      <c r="Q144" s="211"/>
      <c r="R144" s="211"/>
      <c r="S144" s="211"/>
      <c r="T144" s="21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06" t="s">
        <v>519</v>
      </c>
      <c r="AU144" s="206" t="s">
        <v>89</v>
      </c>
      <c r="AV144" s="13" t="s">
        <v>89</v>
      </c>
      <c r="AW144" s="13" t="s">
        <v>35</v>
      </c>
      <c r="AX144" s="13" t="s">
        <v>79</v>
      </c>
      <c r="AY144" s="206" t="s">
        <v>230</v>
      </c>
    </row>
    <row r="145" s="13" customFormat="1">
      <c r="A145" s="13"/>
      <c r="B145" s="205"/>
      <c r="C145" s="13"/>
      <c r="D145" s="191" t="s">
        <v>519</v>
      </c>
      <c r="E145" s="206" t="s">
        <v>1</v>
      </c>
      <c r="F145" s="207" t="s">
        <v>1946</v>
      </c>
      <c r="G145" s="13"/>
      <c r="H145" s="208">
        <v>10.68</v>
      </c>
      <c r="I145" s="209"/>
      <c r="J145" s="13"/>
      <c r="K145" s="13"/>
      <c r="L145" s="205"/>
      <c r="M145" s="210"/>
      <c r="N145" s="211"/>
      <c r="O145" s="211"/>
      <c r="P145" s="211"/>
      <c r="Q145" s="211"/>
      <c r="R145" s="211"/>
      <c r="S145" s="211"/>
      <c r="T145" s="21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06" t="s">
        <v>519</v>
      </c>
      <c r="AU145" s="206" t="s">
        <v>89</v>
      </c>
      <c r="AV145" s="13" t="s">
        <v>89</v>
      </c>
      <c r="AW145" s="13" t="s">
        <v>35</v>
      </c>
      <c r="AX145" s="13" t="s">
        <v>79</v>
      </c>
      <c r="AY145" s="206" t="s">
        <v>230</v>
      </c>
    </row>
    <row r="146" s="13" customFormat="1">
      <c r="A146" s="13"/>
      <c r="B146" s="205"/>
      <c r="C146" s="13"/>
      <c r="D146" s="191" t="s">
        <v>519</v>
      </c>
      <c r="E146" s="206" t="s">
        <v>1</v>
      </c>
      <c r="F146" s="207" t="s">
        <v>1947</v>
      </c>
      <c r="G146" s="13"/>
      <c r="H146" s="208">
        <v>95.280000000000001</v>
      </c>
      <c r="I146" s="209"/>
      <c r="J146" s="13"/>
      <c r="K146" s="13"/>
      <c r="L146" s="205"/>
      <c r="M146" s="210"/>
      <c r="N146" s="211"/>
      <c r="O146" s="211"/>
      <c r="P146" s="211"/>
      <c r="Q146" s="211"/>
      <c r="R146" s="211"/>
      <c r="S146" s="211"/>
      <c r="T146" s="21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06" t="s">
        <v>519</v>
      </c>
      <c r="AU146" s="206" t="s">
        <v>89</v>
      </c>
      <c r="AV146" s="13" t="s">
        <v>89</v>
      </c>
      <c r="AW146" s="13" t="s">
        <v>35</v>
      </c>
      <c r="AX146" s="13" t="s">
        <v>79</v>
      </c>
      <c r="AY146" s="206" t="s">
        <v>230</v>
      </c>
    </row>
    <row r="147" s="13" customFormat="1">
      <c r="A147" s="13"/>
      <c r="B147" s="205"/>
      <c r="C147" s="13"/>
      <c r="D147" s="191" t="s">
        <v>519</v>
      </c>
      <c r="E147" s="206" t="s">
        <v>1</v>
      </c>
      <c r="F147" s="207" t="s">
        <v>1948</v>
      </c>
      <c r="G147" s="13"/>
      <c r="H147" s="208">
        <v>24.48</v>
      </c>
      <c r="I147" s="209"/>
      <c r="J147" s="13"/>
      <c r="K147" s="13"/>
      <c r="L147" s="205"/>
      <c r="M147" s="210"/>
      <c r="N147" s="211"/>
      <c r="O147" s="211"/>
      <c r="P147" s="211"/>
      <c r="Q147" s="211"/>
      <c r="R147" s="211"/>
      <c r="S147" s="211"/>
      <c r="T147" s="21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6" t="s">
        <v>519</v>
      </c>
      <c r="AU147" s="206" t="s">
        <v>89</v>
      </c>
      <c r="AV147" s="13" t="s">
        <v>89</v>
      </c>
      <c r="AW147" s="13" t="s">
        <v>35</v>
      </c>
      <c r="AX147" s="13" t="s">
        <v>79</v>
      </c>
      <c r="AY147" s="206" t="s">
        <v>230</v>
      </c>
    </row>
    <row r="148" s="13" customFormat="1">
      <c r="A148" s="13"/>
      <c r="B148" s="205"/>
      <c r="C148" s="13"/>
      <c r="D148" s="191" t="s">
        <v>519</v>
      </c>
      <c r="E148" s="206" t="s">
        <v>1</v>
      </c>
      <c r="F148" s="207" t="s">
        <v>1949</v>
      </c>
      <c r="G148" s="13"/>
      <c r="H148" s="208">
        <v>25.800000000000001</v>
      </c>
      <c r="I148" s="209"/>
      <c r="J148" s="13"/>
      <c r="K148" s="13"/>
      <c r="L148" s="205"/>
      <c r="M148" s="210"/>
      <c r="N148" s="211"/>
      <c r="O148" s="211"/>
      <c r="P148" s="211"/>
      <c r="Q148" s="211"/>
      <c r="R148" s="211"/>
      <c r="S148" s="211"/>
      <c r="T148" s="21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06" t="s">
        <v>519</v>
      </c>
      <c r="AU148" s="206" t="s">
        <v>89</v>
      </c>
      <c r="AV148" s="13" t="s">
        <v>89</v>
      </c>
      <c r="AW148" s="13" t="s">
        <v>35</v>
      </c>
      <c r="AX148" s="13" t="s">
        <v>79</v>
      </c>
      <c r="AY148" s="206" t="s">
        <v>230</v>
      </c>
    </row>
    <row r="149" s="13" customFormat="1">
      <c r="A149" s="13"/>
      <c r="B149" s="205"/>
      <c r="C149" s="13"/>
      <c r="D149" s="191" t="s">
        <v>519</v>
      </c>
      <c r="E149" s="206" t="s">
        <v>1</v>
      </c>
      <c r="F149" s="207" t="s">
        <v>1950</v>
      </c>
      <c r="G149" s="13"/>
      <c r="H149" s="208">
        <v>60.840000000000003</v>
      </c>
      <c r="I149" s="209"/>
      <c r="J149" s="13"/>
      <c r="K149" s="13"/>
      <c r="L149" s="205"/>
      <c r="M149" s="210"/>
      <c r="N149" s="211"/>
      <c r="O149" s="211"/>
      <c r="P149" s="211"/>
      <c r="Q149" s="211"/>
      <c r="R149" s="211"/>
      <c r="S149" s="211"/>
      <c r="T149" s="21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6" t="s">
        <v>519</v>
      </c>
      <c r="AU149" s="206" t="s">
        <v>89</v>
      </c>
      <c r="AV149" s="13" t="s">
        <v>89</v>
      </c>
      <c r="AW149" s="13" t="s">
        <v>35</v>
      </c>
      <c r="AX149" s="13" t="s">
        <v>79</v>
      </c>
      <c r="AY149" s="206" t="s">
        <v>230</v>
      </c>
    </row>
    <row r="150" s="16" customFormat="1">
      <c r="A150" s="16"/>
      <c r="B150" s="228"/>
      <c r="C150" s="16"/>
      <c r="D150" s="191" t="s">
        <v>519</v>
      </c>
      <c r="E150" s="229" t="s">
        <v>1</v>
      </c>
      <c r="F150" s="230" t="s">
        <v>685</v>
      </c>
      <c r="G150" s="16"/>
      <c r="H150" s="231">
        <v>432.12</v>
      </c>
      <c r="I150" s="232"/>
      <c r="J150" s="16"/>
      <c r="K150" s="16"/>
      <c r="L150" s="228"/>
      <c r="M150" s="233"/>
      <c r="N150" s="234"/>
      <c r="O150" s="234"/>
      <c r="P150" s="234"/>
      <c r="Q150" s="234"/>
      <c r="R150" s="234"/>
      <c r="S150" s="234"/>
      <c r="T150" s="235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T150" s="229" t="s">
        <v>519</v>
      </c>
      <c r="AU150" s="229" t="s">
        <v>89</v>
      </c>
      <c r="AV150" s="16" t="s">
        <v>241</v>
      </c>
      <c r="AW150" s="16" t="s">
        <v>35</v>
      </c>
      <c r="AX150" s="16" t="s">
        <v>79</v>
      </c>
      <c r="AY150" s="229" t="s">
        <v>230</v>
      </c>
    </row>
    <row r="151" s="13" customFormat="1">
      <c r="A151" s="13"/>
      <c r="B151" s="205"/>
      <c r="C151" s="13"/>
      <c r="D151" s="191" t="s">
        <v>519</v>
      </c>
      <c r="E151" s="206" t="s">
        <v>1</v>
      </c>
      <c r="F151" s="207" t="s">
        <v>1951</v>
      </c>
      <c r="G151" s="13"/>
      <c r="H151" s="208">
        <v>28</v>
      </c>
      <c r="I151" s="209"/>
      <c r="J151" s="13"/>
      <c r="K151" s="13"/>
      <c r="L151" s="205"/>
      <c r="M151" s="210"/>
      <c r="N151" s="211"/>
      <c r="O151" s="211"/>
      <c r="P151" s="211"/>
      <c r="Q151" s="211"/>
      <c r="R151" s="211"/>
      <c r="S151" s="211"/>
      <c r="T151" s="21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06" t="s">
        <v>519</v>
      </c>
      <c r="AU151" s="206" t="s">
        <v>89</v>
      </c>
      <c r="AV151" s="13" t="s">
        <v>89</v>
      </c>
      <c r="AW151" s="13" t="s">
        <v>35</v>
      </c>
      <c r="AX151" s="13" t="s">
        <v>79</v>
      </c>
      <c r="AY151" s="206" t="s">
        <v>230</v>
      </c>
    </row>
    <row r="152" s="16" customFormat="1">
      <c r="A152" s="16"/>
      <c r="B152" s="228"/>
      <c r="C152" s="16"/>
      <c r="D152" s="191" t="s">
        <v>519</v>
      </c>
      <c r="E152" s="229" t="s">
        <v>1</v>
      </c>
      <c r="F152" s="230" t="s">
        <v>685</v>
      </c>
      <c r="G152" s="16"/>
      <c r="H152" s="231">
        <v>28</v>
      </c>
      <c r="I152" s="232"/>
      <c r="J152" s="16"/>
      <c r="K152" s="16"/>
      <c r="L152" s="228"/>
      <c r="M152" s="233"/>
      <c r="N152" s="234"/>
      <c r="O152" s="234"/>
      <c r="P152" s="234"/>
      <c r="Q152" s="234"/>
      <c r="R152" s="234"/>
      <c r="S152" s="234"/>
      <c r="T152" s="235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T152" s="229" t="s">
        <v>519</v>
      </c>
      <c r="AU152" s="229" t="s">
        <v>89</v>
      </c>
      <c r="AV152" s="16" t="s">
        <v>241</v>
      </c>
      <c r="AW152" s="16" t="s">
        <v>35</v>
      </c>
      <c r="AX152" s="16" t="s">
        <v>79</v>
      </c>
      <c r="AY152" s="229" t="s">
        <v>230</v>
      </c>
    </row>
    <row r="153" s="14" customFormat="1">
      <c r="A153" s="14"/>
      <c r="B153" s="213"/>
      <c r="C153" s="14"/>
      <c r="D153" s="191" t="s">
        <v>519</v>
      </c>
      <c r="E153" s="214" t="s">
        <v>1</v>
      </c>
      <c r="F153" s="215" t="s">
        <v>534</v>
      </c>
      <c r="G153" s="14"/>
      <c r="H153" s="216">
        <v>534.495</v>
      </c>
      <c r="I153" s="217"/>
      <c r="J153" s="14"/>
      <c r="K153" s="14"/>
      <c r="L153" s="213"/>
      <c r="M153" s="218"/>
      <c r="N153" s="219"/>
      <c r="O153" s="219"/>
      <c r="P153" s="219"/>
      <c r="Q153" s="219"/>
      <c r="R153" s="219"/>
      <c r="S153" s="219"/>
      <c r="T153" s="22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14" t="s">
        <v>519</v>
      </c>
      <c r="AU153" s="214" t="s">
        <v>89</v>
      </c>
      <c r="AV153" s="14" t="s">
        <v>235</v>
      </c>
      <c r="AW153" s="14" t="s">
        <v>35</v>
      </c>
      <c r="AX153" s="14" t="s">
        <v>87</v>
      </c>
      <c r="AY153" s="214" t="s">
        <v>230</v>
      </c>
    </row>
    <row r="154" s="2" customFormat="1" ht="16.5" customHeight="1">
      <c r="A154" s="38"/>
      <c r="B154" s="177"/>
      <c r="C154" s="178" t="s">
        <v>89</v>
      </c>
      <c r="D154" s="178" t="s">
        <v>231</v>
      </c>
      <c r="E154" s="179" t="s">
        <v>1952</v>
      </c>
      <c r="F154" s="180" t="s">
        <v>1953</v>
      </c>
      <c r="G154" s="181" t="s">
        <v>514</v>
      </c>
      <c r="H154" s="182">
        <v>534.495</v>
      </c>
      <c r="I154" s="183"/>
      <c r="J154" s="184">
        <f>ROUND(I154*H154,2)</f>
        <v>0</v>
      </c>
      <c r="K154" s="180" t="s">
        <v>515</v>
      </c>
      <c r="L154" s="39"/>
      <c r="M154" s="185" t="s">
        <v>1</v>
      </c>
      <c r="N154" s="186" t="s">
        <v>44</v>
      </c>
      <c r="O154" s="77"/>
      <c r="P154" s="187">
        <f>O154*H154</f>
        <v>0</v>
      </c>
      <c r="Q154" s="187">
        <v>0</v>
      </c>
      <c r="R154" s="187">
        <f>Q154*H154</f>
        <v>0</v>
      </c>
      <c r="S154" s="187">
        <v>0</v>
      </c>
      <c r="T154" s="18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89" t="s">
        <v>235</v>
      </c>
      <c r="AT154" s="189" t="s">
        <v>231</v>
      </c>
      <c r="AU154" s="189" t="s">
        <v>89</v>
      </c>
      <c r="AY154" s="19" t="s">
        <v>230</v>
      </c>
      <c r="BE154" s="190">
        <f>IF(N154="základní",J154,0)</f>
        <v>0</v>
      </c>
      <c r="BF154" s="190">
        <f>IF(N154="snížená",J154,0)</f>
        <v>0</v>
      </c>
      <c r="BG154" s="190">
        <f>IF(N154="zákl. přenesená",J154,0)</f>
        <v>0</v>
      </c>
      <c r="BH154" s="190">
        <f>IF(N154="sníž. přenesená",J154,0)</f>
        <v>0</v>
      </c>
      <c r="BI154" s="190">
        <f>IF(N154="nulová",J154,0)</f>
        <v>0</v>
      </c>
      <c r="BJ154" s="19" t="s">
        <v>87</v>
      </c>
      <c r="BK154" s="190">
        <f>ROUND(I154*H154,2)</f>
        <v>0</v>
      </c>
      <c r="BL154" s="19" t="s">
        <v>235</v>
      </c>
      <c r="BM154" s="189" t="s">
        <v>1954</v>
      </c>
    </row>
    <row r="155" s="2" customFormat="1">
      <c r="A155" s="38"/>
      <c r="B155" s="39"/>
      <c r="C155" s="38"/>
      <c r="D155" s="191" t="s">
        <v>237</v>
      </c>
      <c r="E155" s="38"/>
      <c r="F155" s="192" t="s">
        <v>1955</v>
      </c>
      <c r="G155" s="38"/>
      <c r="H155" s="38"/>
      <c r="I155" s="193"/>
      <c r="J155" s="38"/>
      <c r="K155" s="38"/>
      <c r="L155" s="39"/>
      <c r="M155" s="194"/>
      <c r="N155" s="195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237</v>
      </c>
      <c r="AU155" s="19" t="s">
        <v>89</v>
      </c>
    </row>
    <row r="156" s="2" customFormat="1">
      <c r="A156" s="38"/>
      <c r="B156" s="39"/>
      <c r="C156" s="38"/>
      <c r="D156" s="199" t="s">
        <v>397</v>
      </c>
      <c r="E156" s="38"/>
      <c r="F156" s="200" t="s">
        <v>1956</v>
      </c>
      <c r="G156" s="38"/>
      <c r="H156" s="38"/>
      <c r="I156" s="193"/>
      <c r="J156" s="38"/>
      <c r="K156" s="38"/>
      <c r="L156" s="39"/>
      <c r="M156" s="194"/>
      <c r="N156" s="195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397</v>
      </c>
      <c r="AU156" s="19" t="s">
        <v>89</v>
      </c>
    </row>
    <row r="157" s="15" customFormat="1">
      <c r="A157" s="15"/>
      <c r="B157" s="221"/>
      <c r="C157" s="15"/>
      <c r="D157" s="191" t="s">
        <v>519</v>
      </c>
      <c r="E157" s="222" t="s">
        <v>1</v>
      </c>
      <c r="F157" s="223" t="s">
        <v>1957</v>
      </c>
      <c r="G157" s="15"/>
      <c r="H157" s="222" t="s">
        <v>1</v>
      </c>
      <c r="I157" s="224"/>
      <c r="J157" s="15"/>
      <c r="K157" s="15"/>
      <c r="L157" s="221"/>
      <c r="M157" s="225"/>
      <c r="N157" s="226"/>
      <c r="O157" s="226"/>
      <c r="P157" s="226"/>
      <c r="Q157" s="226"/>
      <c r="R157" s="226"/>
      <c r="S157" s="226"/>
      <c r="T157" s="22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22" t="s">
        <v>519</v>
      </c>
      <c r="AU157" s="222" t="s">
        <v>89</v>
      </c>
      <c r="AV157" s="15" t="s">
        <v>87</v>
      </c>
      <c r="AW157" s="15" t="s">
        <v>35</v>
      </c>
      <c r="AX157" s="15" t="s">
        <v>79</v>
      </c>
      <c r="AY157" s="222" t="s">
        <v>230</v>
      </c>
    </row>
    <row r="158" s="15" customFormat="1">
      <c r="A158" s="15"/>
      <c r="B158" s="221"/>
      <c r="C158" s="15"/>
      <c r="D158" s="191" t="s">
        <v>519</v>
      </c>
      <c r="E158" s="222" t="s">
        <v>1</v>
      </c>
      <c r="F158" s="223" t="s">
        <v>1936</v>
      </c>
      <c r="G158" s="15"/>
      <c r="H158" s="222" t="s">
        <v>1</v>
      </c>
      <c r="I158" s="224"/>
      <c r="J158" s="15"/>
      <c r="K158" s="15"/>
      <c r="L158" s="221"/>
      <c r="M158" s="225"/>
      <c r="N158" s="226"/>
      <c r="O158" s="226"/>
      <c r="P158" s="226"/>
      <c r="Q158" s="226"/>
      <c r="R158" s="226"/>
      <c r="S158" s="226"/>
      <c r="T158" s="227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22" t="s">
        <v>519</v>
      </c>
      <c r="AU158" s="222" t="s">
        <v>89</v>
      </c>
      <c r="AV158" s="15" t="s">
        <v>87</v>
      </c>
      <c r="AW158" s="15" t="s">
        <v>35</v>
      </c>
      <c r="AX158" s="15" t="s">
        <v>79</v>
      </c>
      <c r="AY158" s="222" t="s">
        <v>230</v>
      </c>
    </row>
    <row r="159" s="15" customFormat="1">
      <c r="A159" s="15"/>
      <c r="B159" s="221"/>
      <c r="C159" s="15"/>
      <c r="D159" s="191" t="s">
        <v>519</v>
      </c>
      <c r="E159" s="222" t="s">
        <v>1</v>
      </c>
      <c r="F159" s="223" t="s">
        <v>1937</v>
      </c>
      <c r="G159" s="15"/>
      <c r="H159" s="222" t="s">
        <v>1</v>
      </c>
      <c r="I159" s="224"/>
      <c r="J159" s="15"/>
      <c r="K159" s="15"/>
      <c r="L159" s="221"/>
      <c r="M159" s="225"/>
      <c r="N159" s="226"/>
      <c r="O159" s="226"/>
      <c r="P159" s="226"/>
      <c r="Q159" s="226"/>
      <c r="R159" s="226"/>
      <c r="S159" s="226"/>
      <c r="T159" s="227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22" t="s">
        <v>519</v>
      </c>
      <c r="AU159" s="222" t="s">
        <v>89</v>
      </c>
      <c r="AV159" s="15" t="s">
        <v>87</v>
      </c>
      <c r="AW159" s="15" t="s">
        <v>35</v>
      </c>
      <c r="AX159" s="15" t="s">
        <v>79</v>
      </c>
      <c r="AY159" s="222" t="s">
        <v>230</v>
      </c>
    </row>
    <row r="160" s="13" customFormat="1">
      <c r="A160" s="13"/>
      <c r="B160" s="205"/>
      <c r="C160" s="13"/>
      <c r="D160" s="191" t="s">
        <v>519</v>
      </c>
      <c r="E160" s="206" t="s">
        <v>1</v>
      </c>
      <c r="F160" s="207" t="s">
        <v>1938</v>
      </c>
      <c r="G160" s="13"/>
      <c r="H160" s="208">
        <v>14.625</v>
      </c>
      <c r="I160" s="209"/>
      <c r="J160" s="13"/>
      <c r="K160" s="13"/>
      <c r="L160" s="205"/>
      <c r="M160" s="210"/>
      <c r="N160" s="211"/>
      <c r="O160" s="211"/>
      <c r="P160" s="211"/>
      <c r="Q160" s="211"/>
      <c r="R160" s="211"/>
      <c r="S160" s="211"/>
      <c r="T160" s="21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06" t="s">
        <v>519</v>
      </c>
      <c r="AU160" s="206" t="s">
        <v>89</v>
      </c>
      <c r="AV160" s="13" t="s">
        <v>89</v>
      </c>
      <c r="AW160" s="13" t="s">
        <v>35</v>
      </c>
      <c r="AX160" s="13" t="s">
        <v>79</v>
      </c>
      <c r="AY160" s="206" t="s">
        <v>230</v>
      </c>
    </row>
    <row r="161" s="13" customFormat="1">
      <c r="A161" s="13"/>
      <c r="B161" s="205"/>
      <c r="C161" s="13"/>
      <c r="D161" s="191" t="s">
        <v>519</v>
      </c>
      <c r="E161" s="206" t="s">
        <v>1</v>
      </c>
      <c r="F161" s="207" t="s">
        <v>1939</v>
      </c>
      <c r="G161" s="13"/>
      <c r="H161" s="208">
        <v>59.75</v>
      </c>
      <c r="I161" s="209"/>
      <c r="J161" s="13"/>
      <c r="K161" s="13"/>
      <c r="L161" s="205"/>
      <c r="M161" s="210"/>
      <c r="N161" s="211"/>
      <c r="O161" s="211"/>
      <c r="P161" s="211"/>
      <c r="Q161" s="211"/>
      <c r="R161" s="211"/>
      <c r="S161" s="211"/>
      <c r="T161" s="21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06" t="s">
        <v>519</v>
      </c>
      <c r="AU161" s="206" t="s">
        <v>89</v>
      </c>
      <c r="AV161" s="13" t="s">
        <v>89</v>
      </c>
      <c r="AW161" s="13" t="s">
        <v>35</v>
      </c>
      <c r="AX161" s="13" t="s">
        <v>79</v>
      </c>
      <c r="AY161" s="206" t="s">
        <v>230</v>
      </c>
    </row>
    <row r="162" s="16" customFormat="1">
      <c r="A162" s="16"/>
      <c r="B162" s="228"/>
      <c r="C162" s="16"/>
      <c r="D162" s="191" t="s">
        <v>519</v>
      </c>
      <c r="E162" s="229" t="s">
        <v>1</v>
      </c>
      <c r="F162" s="230" t="s">
        <v>685</v>
      </c>
      <c r="G162" s="16"/>
      <c r="H162" s="231">
        <v>74.375</v>
      </c>
      <c r="I162" s="232"/>
      <c r="J162" s="16"/>
      <c r="K162" s="16"/>
      <c r="L162" s="228"/>
      <c r="M162" s="233"/>
      <c r="N162" s="234"/>
      <c r="O162" s="234"/>
      <c r="P162" s="234"/>
      <c r="Q162" s="234"/>
      <c r="R162" s="234"/>
      <c r="S162" s="234"/>
      <c r="T162" s="235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T162" s="229" t="s">
        <v>519</v>
      </c>
      <c r="AU162" s="229" t="s">
        <v>89</v>
      </c>
      <c r="AV162" s="16" t="s">
        <v>241</v>
      </c>
      <c r="AW162" s="16" t="s">
        <v>35</v>
      </c>
      <c r="AX162" s="16" t="s">
        <v>79</v>
      </c>
      <c r="AY162" s="229" t="s">
        <v>230</v>
      </c>
    </row>
    <row r="163" s="15" customFormat="1">
      <c r="A163" s="15"/>
      <c r="B163" s="221"/>
      <c r="C163" s="15"/>
      <c r="D163" s="191" t="s">
        <v>519</v>
      </c>
      <c r="E163" s="222" t="s">
        <v>1</v>
      </c>
      <c r="F163" s="223" t="s">
        <v>1940</v>
      </c>
      <c r="G163" s="15"/>
      <c r="H163" s="222" t="s">
        <v>1</v>
      </c>
      <c r="I163" s="224"/>
      <c r="J163" s="15"/>
      <c r="K163" s="15"/>
      <c r="L163" s="221"/>
      <c r="M163" s="225"/>
      <c r="N163" s="226"/>
      <c r="O163" s="226"/>
      <c r="P163" s="226"/>
      <c r="Q163" s="226"/>
      <c r="R163" s="226"/>
      <c r="S163" s="226"/>
      <c r="T163" s="227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22" t="s">
        <v>519</v>
      </c>
      <c r="AU163" s="222" t="s">
        <v>89</v>
      </c>
      <c r="AV163" s="15" t="s">
        <v>87</v>
      </c>
      <c r="AW163" s="15" t="s">
        <v>35</v>
      </c>
      <c r="AX163" s="15" t="s">
        <v>79</v>
      </c>
      <c r="AY163" s="222" t="s">
        <v>230</v>
      </c>
    </row>
    <row r="164" s="13" customFormat="1">
      <c r="A164" s="13"/>
      <c r="B164" s="205"/>
      <c r="C164" s="13"/>
      <c r="D164" s="191" t="s">
        <v>519</v>
      </c>
      <c r="E164" s="206" t="s">
        <v>1</v>
      </c>
      <c r="F164" s="207" t="s">
        <v>1941</v>
      </c>
      <c r="G164" s="13"/>
      <c r="H164" s="208">
        <v>8.4000000000000004</v>
      </c>
      <c r="I164" s="209"/>
      <c r="J164" s="13"/>
      <c r="K164" s="13"/>
      <c r="L164" s="205"/>
      <c r="M164" s="210"/>
      <c r="N164" s="211"/>
      <c r="O164" s="211"/>
      <c r="P164" s="211"/>
      <c r="Q164" s="211"/>
      <c r="R164" s="211"/>
      <c r="S164" s="211"/>
      <c r="T164" s="21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06" t="s">
        <v>519</v>
      </c>
      <c r="AU164" s="206" t="s">
        <v>89</v>
      </c>
      <c r="AV164" s="13" t="s">
        <v>89</v>
      </c>
      <c r="AW164" s="13" t="s">
        <v>35</v>
      </c>
      <c r="AX164" s="13" t="s">
        <v>79</v>
      </c>
      <c r="AY164" s="206" t="s">
        <v>230</v>
      </c>
    </row>
    <row r="165" s="13" customFormat="1">
      <c r="A165" s="13"/>
      <c r="B165" s="205"/>
      <c r="C165" s="13"/>
      <c r="D165" s="191" t="s">
        <v>519</v>
      </c>
      <c r="E165" s="206" t="s">
        <v>1</v>
      </c>
      <c r="F165" s="207" t="s">
        <v>1942</v>
      </c>
      <c r="G165" s="13"/>
      <c r="H165" s="208">
        <v>89.159999999999997</v>
      </c>
      <c r="I165" s="209"/>
      <c r="J165" s="13"/>
      <c r="K165" s="13"/>
      <c r="L165" s="205"/>
      <c r="M165" s="210"/>
      <c r="N165" s="211"/>
      <c r="O165" s="211"/>
      <c r="P165" s="211"/>
      <c r="Q165" s="211"/>
      <c r="R165" s="211"/>
      <c r="S165" s="211"/>
      <c r="T165" s="21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06" t="s">
        <v>519</v>
      </c>
      <c r="AU165" s="206" t="s">
        <v>89</v>
      </c>
      <c r="AV165" s="13" t="s">
        <v>89</v>
      </c>
      <c r="AW165" s="13" t="s">
        <v>35</v>
      </c>
      <c r="AX165" s="13" t="s">
        <v>79</v>
      </c>
      <c r="AY165" s="206" t="s">
        <v>230</v>
      </c>
    </row>
    <row r="166" s="13" customFormat="1">
      <c r="A166" s="13"/>
      <c r="B166" s="205"/>
      <c r="C166" s="13"/>
      <c r="D166" s="191" t="s">
        <v>519</v>
      </c>
      <c r="E166" s="206" t="s">
        <v>1</v>
      </c>
      <c r="F166" s="207" t="s">
        <v>1943</v>
      </c>
      <c r="G166" s="13"/>
      <c r="H166" s="208">
        <v>14.039999999999999</v>
      </c>
      <c r="I166" s="209"/>
      <c r="J166" s="13"/>
      <c r="K166" s="13"/>
      <c r="L166" s="205"/>
      <c r="M166" s="210"/>
      <c r="N166" s="211"/>
      <c r="O166" s="211"/>
      <c r="P166" s="211"/>
      <c r="Q166" s="211"/>
      <c r="R166" s="211"/>
      <c r="S166" s="211"/>
      <c r="T166" s="21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06" t="s">
        <v>519</v>
      </c>
      <c r="AU166" s="206" t="s">
        <v>89</v>
      </c>
      <c r="AV166" s="13" t="s">
        <v>89</v>
      </c>
      <c r="AW166" s="13" t="s">
        <v>35</v>
      </c>
      <c r="AX166" s="13" t="s">
        <v>79</v>
      </c>
      <c r="AY166" s="206" t="s">
        <v>230</v>
      </c>
    </row>
    <row r="167" s="13" customFormat="1">
      <c r="A167" s="13"/>
      <c r="B167" s="205"/>
      <c r="C167" s="13"/>
      <c r="D167" s="191" t="s">
        <v>519</v>
      </c>
      <c r="E167" s="206" t="s">
        <v>1</v>
      </c>
      <c r="F167" s="207" t="s">
        <v>1944</v>
      </c>
      <c r="G167" s="13"/>
      <c r="H167" s="208">
        <v>54.240000000000002</v>
      </c>
      <c r="I167" s="209"/>
      <c r="J167" s="13"/>
      <c r="K167" s="13"/>
      <c r="L167" s="205"/>
      <c r="M167" s="210"/>
      <c r="N167" s="211"/>
      <c r="O167" s="211"/>
      <c r="P167" s="211"/>
      <c r="Q167" s="211"/>
      <c r="R167" s="211"/>
      <c r="S167" s="211"/>
      <c r="T167" s="21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06" t="s">
        <v>519</v>
      </c>
      <c r="AU167" s="206" t="s">
        <v>89</v>
      </c>
      <c r="AV167" s="13" t="s">
        <v>89</v>
      </c>
      <c r="AW167" s="13" t="s">
        <v>35</v>
      </c>
      <c r="AX167" s="13" t="s">
        <v>79</v>
      </c>
      <c r="AY167" s="206" t="s">
        <v>230</v>
      </c>
    </row>
    <row r="168" s="13" customFormat="1">
      <c r="A168" s="13"/>
      <c r="B168" s="205"/>
      <c r="C168" s="13"/>
      <c r="D168" s="191" t="s">
        <v>519</v>
      </c>
      <c r="E168" s="206" t="s">
        <v>1</v>
      </c>
      <c r="F168" s="207" t="s">
        <v>1945</v>
      </c>
      <c r="G168" s="13"/>
      <c r="H168" s="208">
        <v>49.200000000000003</v>
      </c>
      <c r="I168" s="209"/>
      <c r="J168" s="13"/>
      <c r="K168" s="13"/>
      <c r="L168" s="205"/>
      <c r="M168" s="210"/>
      <c r="N168" s="211"/>
      <c r="O168" s="211"/>
      <c r="P168" s="211"/>
      <c r="Q168" s="211"/>
      <c r="R168" s="211"/>
      <c r="S168" s="211"/>
      <c r="T168" s="21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06" t="s">
        <v>519</v>
      </c>
      <c r="AU168" s="206" t="s">
        <v>89</v>
      </c>
      <c r="AV168" s="13" t="s">
        <v>89</v>
      </c>
      <c r="AW168" s="13" t="s">
        <v>35</v>
      </c>
      <c r="AX168" s="13" t="s">
        <v>79</v>
      </c>
      <c r="AY168" s="206" t="s">
        <v>230</v>
      </c>
    </row>
    <row r="169" s="13" customFormat="1">
      <c r="A169" s="13"/>
      <c r="B169" s="205"/>
      <c r="C169" s="13"/>
      <c r="D169" s="191" t="s">
        <v>519</v>
      </c>
      <c r="E169" s="206" t="s">
        <v>1</v>
      </c>
      <c r="F169" s="207" t="s">
        <v>1946</v>
      </c>
      <c r="G169" s="13"/>
      <c r="H169" s="208">
        <v>10.68</v>
      </c>
      <c r="I169" s="209"/>
      <c r="J169" s="13"/>
      <c r="K169" s="13"/>
      <c r="L169" s="205"/>
      <c r="M169" s="210"/>
      <c r="N169" s="211"/>
      <c r="O169" s="211"/>
      <c r="P169" s="211"/>
      <c r="Q169" s="211"/>
      <c r="R169" s="211"/>
      <c r="S169" s="211"/>
      <c r="T169" s="21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06" t="s">
        <v>519</v>
      </c>
      <c r="AU169" s="206" t="s">
        <v>89</v>
      </c>
      <c r="AV169" s="13" t="s">
        <v>89</v>
      </c>
      <c r="AW169" s="13" t="s">
        <v>35</v>
      </c>
      <c r="AX169" s="13" t="s">
        <v>79</v>
      </c>
      <c r="AY169" s="206" t="s">
        <v>230</v>
      </c>
    </row>
    <row r="170" s="13" customFormat="1">
      <c r="A170" s="13"/>
      <c r="B170" s="205"/>
      <c r="C170" s="13"/>
      <c r="D170" s="191" t="s">
        <v>519</v>
      </c>
      <c r="E170" s="206" t="s">
        <v>1</v>
      </c>
      <c r="F170" s="207" t="s">
        <v>1947</v>
      </c>
      <c r="G170" s="13"/>
      <c r="H170" s="208">
        <v>95.280000000000001</v>
      </c>
      <c r="I170" s="209"/>
      <c r="J170" s="13"/>
      <c r="K170" s="13"/>
      <c r="L170" s="205"/>
      <c r="M170" s="210"/>
      <c r="N170" s="211"/>
      <c r="O170" s="211"/>
      <c r="P170" s="211"/>
      <c r="Q170" s="211"/>
      <c r="R170" s="211"/>
      <c r="S170" s="211"/>
      <c r="T170" s="21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06" t="s">
        <v>519</v>
      </c>
      <c r="AU170" s="206" t="s">
        <v>89</v>
      </c>
      <c r="AV170" s="13" t="s">
        <v>89</v>
      </c>
      <c r="AW170" s="13" t="s">
        <v>35</v>
      </c>
      <c r="AX170" s="13" t="s">
        <v>79</v>
      </c>
      <c r="AY170" s="206" t="s">
        <v>230</v>
      </c>
    </row>
    <row r="171" s="13" customFormat="1">
      <c r="A171" s="13"/>
      <c r="B171" s="205"/>
      <c r="C171" s="13"/>
      <c r="D171" s="191" t="s">
        <v>519</v>
      </c>
      <c r="E171" s="206" t="s">
        <v>1</v>
      </c>
      <c r="F171" s="207" t="s">
        <v>1948</v>
      </c>
      <c r="G171" s="13"/>
      <c r="H171" s="208">
        <v>24.48</v>
      </c>
      <c r="I171" s="209"/>
      <c r="J171" s="13"/>
      <c r="K171" s="13"/>
      <c r="L171" s="205"/>
      <c r="M171" s="210"/>
      <c r="N171" s="211"/>
      <c r="O171" s="211"/>
      <c r="P171" s="211"/>
      <c r="Q171" s="211"/>
      <c r="R171" s="211"/>
      <c r="S171" s="211"/>
      <c r="T171" s="21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06" t="s">
        <v>519</v>
      </c>
      <c r="AU171" s="206" t="s">
        <v>89</v>
      </c>
      <c r="AV171" s="13" t="s">
        <v>89</v>
      </c>
      <c r="AW171" s="13" t="s">
        <v>35</v>
      </c>
      <c r="AX171" s="13" t="s">
        <v>79</v>
      </c>
      <c r="AY171" s="206" t="s">
        <v>230</v>
      </c>
    </row>
    <row r="172" s="13" customFormat="1">
      <c r="A172" s="13"/>
      <c r="B172" s="205"/>
      <c r="C172" s="13"/>
      <c r="D172" s="191" t="s">
        <v>519</v>
      </c>
      <c r="E172" s="206" t="s">
        <v>1</v>
      </c>
      <c r="F172" s="207" t="s">
        <v>1949</v>
      </c>
      <c r="G172" s="13"/>
      <c r="H172" s="208">
        <v>25.800000000000001</v>
      </c>
      <c r="I172" s="209"/>
      <c r="J172" s="13"/>
      <c r="K172" s="13"/>
      <c r="L172" s="205"/>
      <c r="M172" s="210"/>
      <c r="N172" s="211"/>
      <c r="O172" s="211"/>
      <c r="P172" s="211"/>
      <c r="Q172" s="211"/>
      <c r="R172" s="211"/>
      <c r="S172" s="211"/>
      <c r="T172" s="21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06" t="s">
        <v>519</v>
      </c>
      <c r="AU172" s="206" t="s">
        <v>89</v>
      </c>
      <c r="AV172" s="13" t="s">
        <v>89</v>
      </c>
      <c r="AW172" s="13" t="s">
        <v>35</v>
      </c>
      <c r="AX172" s="13" t="s">
        <v>79</v>
      </c>
      <c r="AY172" s="206" t="s">
        <v>230</v>
      </c>
    </row>
    <row r="173" s="13" customFormat="1">
      <c r="A173" s="13"/>
      <c r="B173" s="205"/>
      <c r="C173" s="13"/>
      <c r="D173" s="191" t="s">
        <v>519</v>
      </c>
      <c r="E173" s="206" t="s">
        <v>1</v>
      </c>
      <c r="F173" s="207" t="s">
        <v>1950</v>
      </c>
      <c r="G173" s="13"/>
      <c r="H173" s="208">
        <v>60.840000000000003</v>
      </c>
      <c r="I173" s="209"/>
      <c r="J173" s="13"/>
      <c r="K173" s="13"/>
      <c r="L173" s="205"/>
      <c r="M173" s="210"/>
      <c r="N173" s="211"/>
      <c r="O173" s="211"/>
      <c r="P173" s="211"/>
      <c r="Q173" s="211"/>
      <c r="R173" s="211"/>
      <c r="S173" s="211"/>
      <c r="T173" s="21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06" t="s">
        <v>519</v>
      </c>
      <c r="AU173" s="206" t="s">
        <v>89</v>
      </c>
      <c r="AV173" s="13" t="s">
        <v>89</v>
      </c>
      <c r="AW173" s="13" t="s">
        <v>35</v>
      </c>
      <c r="AX173" s="13" t="s">
        <v>79</v>
      </c>
      <c r="AY173" s="206" t="s">
        <v>230</v>
      </c>
    </row>
    <row r="174" s="16" customFormat="1">
      <c r="A174" s="16"/>
      <c r="B174" s="228"/>
      <c r="C174" s="16"/>
      <c r="D174" s="191" t="s">
        <v>519</v>
      </c>
      <c r="E174" s="229" t="s">
        <v>1</v>
      </c>
      <c r="F174" s="230" t="s">
        <v>685</v>
      </c>
      <c r="G174" s="16"/>
      <c r="H174" s="231">
        <v>432.12</v>
      </c>
      <c r="I174" s="232"/>
      <c r="J174" s="16"/>
      <c r="K174" s="16"/>
      <c r="L174" s="228"/>
      <c r="M174" s="233"/>
      <c r="N174" s="234"/>
      <c r="O174" s="234"/>
      <c r="P174" s="234"/>
      <c r="Q174" s="234"/>
      <c r="R174" s="234"/>
      <c r="S174" s="234"/>
      <c r="T174" s="235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T174" s="229" t="s">
        <v>519</v>
      </c>
      <c r="AU174" s="229" t="s">
        <v>89</v>
      </c>
      <c r="AV174" s="16" t="s">
        <v>241</v>
      </c>
      <c r="AW174" s="16" t="s">
        <v>35</v>
      </c>
      <c r="AX174" s="16" t="s">
        <v>79</v>
      </c>
      <c r="AY174" s="229" t="s">
        <v>230</v>
      </c>
    </row>
    <row r="175" s="13" customFormat="1">
      <c r="A175" s="13"/>
      <c r="B175" s="205"/>
      <c r="C175" s="13"/>
      <c r="D175" s="191" t="s">
        <v>519</v>
      </c>
      <c r="E175" s="206" t="s">
        <v>1</v>
      </c>
      <c r="F175" s="207" t="s">
        <v>1951</v>
      </c>
      <c r="G175" s="13"/>
      <c r="H175" s="208">
        <v>28</v>
      </c>
      <c r="I175" s="209"/>
      <c r="J175" s="13"/>
      <c r="K175" s="13"/>
      <c r="L175" s="205"/>
      <c r="M175" s="210"/>
      <c r="N175" s="211"/>
      <c r="O175" s="211"/>
      <c r="P175" s="211"/>
      <c r="Q175" s="211"/>
      <c r="R175" s="211"/>
      <c r="S175" s="211"/>
      <c r="T175" s="21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6" t="s">
        <v>519</v>
      </c>
      <c r="AU175" s="206" t="s">
        <v>89</v>
      </c>
      <c r="AV175" s="13" t="s">
        <v>89</v>
      </c>
      <c r="AW175" s="13" t="s">
        <v>35</v>
      </c>
      <c r="AX175" s="13" t="s">
        <v>79</v>
      </c>
      <c r="AY175" s="206" t="s">
        <v>230</v>
      </c>
    </row>
    <row r="176" s="16" customFormat="1">
      <c r="A176" s="16"/>
      <c r="B176" s="228"/>
      <c r="C176" s="16"/>
      <c r="D176" s="191" t="s">
        <v>519</v>
      </c>
      <c r="E176" s="229" t="s">
        <v>1</v>
      </c>
      <c r="F176" s="230" t="s">
        <v>685</v>
      </c>
      <c r="G176" s="16"/>
      <c r="H176" s="231">
        <v>28</v>
      </c>
      <c r="I176" s="232"/>
      <c r="J176" s="16"/>
      <c r="K176" s="16"/>
      <c r="L176" s="228"/>
      <c r="M176" s="233"/>
      <c r="N176" s="234"/>
      <c r="O176" s="234"/>
      <c r="P176" s="234"/>
      <c r="Q176" s="234"/>
      <c r="R176" s="234"/>
      <c r="S176" s="234"/>
      <c r="T176" s="235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T176" s="229" t="s">
        <v>519</v>
      </c>
      <c r="AU176" s="229" t="s">
        <v>89</v>
      </c>
      <c r="AV176" s="16" t="s">
        <v>241</v>
      </c>
      <c r="AW176" s="16" t="s">
        <v>35</v>
      </c>
      <c r="AX176" s="16" t="s">
        <v>79</v>
      </c>
      <c r="AY176" s="229" t="s">
        <v>230</v>
      </c>
    </row>
    <row r="177" s="14" customFormat="1">
      <c r="A177" s="14"/>
      <c r="B177" s="213"/>
      <c r="C177" s="14"/>
      <c r="D177" s="191" t="s">
        <v>519</v>
      </c>
      <c r="E177" s="214" t="s">
        <v>1</v>
      </c>
      <c r="F177" s="215" t="s">
        <v>534</v>
      </c>
      <c r="G177" s="14"/>
      <c r="H177" s="216">
        <v>534.495</v>
      </c>
      <c r="I177" s="217"/>
      <c r="J177" s="14"/>
      <c r="K177" s="14"/>
      <c r="L177" s="213"/>
      <c r="M177" s="218"/>
      <c r="N177" s="219"/>
      <c r="O177" s="219"/>
      <c r="P177" s="219"/>
      <c r="Q177" s="219"/>
      <c r="R177" s="219"/>
      <c r="S177" s="219"/>
      <c r="T177" s="220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14" t="s">
        <v>519</v>
      </c>
      <c r="AU177" s="214" t="s">
        <v>89</v>
      </c>
      <c r="AV177" s="14" t="s">
        <v>235</v>
      </c>
      <c r="AW177" s="14" t="s">
        <v>35</v>
      </c>
      <c r="AX177" s="14" t="s">
        <v>87</v>
      </c>
      <c r="AY177" s="214" t="s">
        <v>230</v>
      </c>
    </row>
    <row r="178" s="2" customFormat="1" ht="21.75" customHeight="1">
      <c r="A178" s="38"/>
      <c r="B178" s="177"/>
      <c r="C178" s="178" t="s">
        <v>241</v>
      </c>
      <c r="D178" s="178" t="s">
        <v>231</v>
      </c>
      <c r="E178" s="179" t="s">
        <v>1958</v>
      </c>
      <c r="F178" s="180" t="s">
        <v>1959</v>
      </c>
      <c r="G178" s="181" t="s">
        <v>578</v>
      </c>
      <c r="H178" s="182">
        <v>1105.6189999999999</v>
      </c>
      <c r="I178" s="183"/>
      <c r="J178" s="184">
        <f>ROUND(I178*H178,2)</f>
        <v>0</v>
      </c>
      <c r="K178" s="180" t="s">
        <v>515</v>
      </c>
      <c r="L178" s="39"/>
      <c r="M178" s="185" t="s">
        <v>1</v>
      </c>
      <c r="N178" s="186" t="s">
        <v>44</v>
      </c>
      <c r="O178" s="77"/>
      <c r="P178" s="187">
        <f>O178*H178</f>
        <v>0</v>
      </c>
      <c r="Q178" s="187">
        <v>0</v>
      </c>
      <c r="R178" s="187">
        <f>Q178*H178</f>
        <v>0</v>
      </c>
      <c r="S178" s="187">
        <v>0</v>
      </c>
      <c r="T178" s="18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89" t="s">
        <v>235</v>
      </c>
      <c r="AT178" s="189" t="s">
        <v>231</v>
      </c>
      <c r="AU178" s="189" t="s">
        <v>89</v>
      </c>
      <c r="AY178" s="19" t="s">
        <v>230</v>
      </c>
      <c r="BE178" s="190">
        <f>IF(N178="základní",J178,0)</f>
        <v>0</v>
      </c>
      <c r="BF178" s="190">
        <f>IF(N178="snížená",J178,0)</f>
        <v>0</v>
      </c>
      <c r="BG178" s="190">
        <f>IF(N178="zákl. přenesená",J178,0)</f>
        <v>0</v>
      </c>
      <c r="BH178" s="190">
        <f>IF(N178="sníž. přenesená",J178,0)</f>
        <v>0</v>
      </c>
      <c r="BI178" s="190">
        <f>IF(N178="nulová",J178,0)</f>
        <v>0</v>
      </c>
      <c r="BJ178" s="19" t="s">
        <v>87</v>
      </c>
      <c r="BK178" s="190">
        <f>ROUND(I178*H178,2)</f>
        <v>0</v>
      </c>
      <c r="BL178" s="19" t="s">
        <v>235</v>
      </c>
      <c r="BM178" s="189" t="s">
        <v>1960</v>
      </c>
    </row>
    <row r="179" s="2" customFormat="1">
      <c r="A179" s="38"/>
      <c r="B179" s="39"/>
      <c r="C179" s="38"/>
      <c r="D179" s="191" t="s">
        <v>237</v>
      </c>
      <c r="E179" s="38"/>
      <c r="F179" s="192" t="s">
        <v>1961</v>
      </c>
      <c r="G179" s="38"/>
      <c r="H179" s="38"/>
      <c r="I179" s="193"/>
      <c r="J179" s="38"/>
      <c r="K179" s="38"/>
      <c r="L179" s="39"/>
      <c r="M179" s="194"/>
      <c r="N179" s="195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237</v>
      </c>
      <c r="AU179" s="19" t="s">
        <v>89</v>
      </c>
    </row>
    <row r="180" s="2" customFormat="1">
      <c r="A180" s="38"/>
      <c r="B180" s="39"/>
      <c r="C180" s="38"/>
      <c r="D180" s="199" t="s">
        <v>397</v>
      </c>
      <c r="E180" s="38"/>
      <c r="F180" s="200" t="s">
        <v>1962</v>
      </c>
      <c r="G180" s="38"/>
      <c r="H180" s="38"/>
      <c r="I180" s="193"/>
      <c r="J180" s="38"/>
      <c r="K180" s="38"/>
      <c r="L180" s="39"/>
      <c r="M180" s="194"/>
      <c r="N180" s="195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397</v>
      </c>
      <c r="AU180" s="19" t="s">
        <v>89</v>
      </c>
    </row>
    <row r="181" s="15" customFormat="1">
      <c r="A181" s="15"/>
      <c r="B181" s="221"/>
      <c r="C181" s="15"/>
      <c r="D181" s="191" t="s">
        <v>519</v>
      </c>
      <c r="E181" s="222" t="s">
        <v>1</v>
      </c>
      <c r="F181" s="223" t="s">
        <v>1936</v>
      </c>
      <c r="G181" s="15"/>
      <c r="H181" s="222" t="s">
        <v>1</v>
      </c>
      <c r="I181" s="224"/>
      <c r="J181" s="15"/>
      <c r="K181" s="15"/>
      <c r="L181" s="221"/>
      <c r="M181" s="225"/>
      <c r="N181" s="226"/>
      <c r="O181" s="226"/>
      <c r="P181" s="226"/>
      <c r="Q181" s="226"/>
      <c r="R181" s="226"/>
      <c r="S181" s="226"/>
      <c r="T181" s="227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22" t="s">
        <v>519</v>
      </c>
      <c r="AU181" s="222" t="s">
        <v>89</v>
      </c>
      <c r="AV181" s="15" t="s">
        <v>87</v>
      </c>
      <c r="AW181" s="15" t="s">
        <v>35</v>
      </c>
      <c r="AX181" s="15" t="s">
        <v>79</v>
      </c>
      <c r="AY181" s="222" t="s">
        <v>230</v>
      </c>
    </row>
    <row r="182" s="15" customFormat="1">
      <c r="A182" s="15"/>
      <c r="B182" s="221"/>
      <c r="C182" s="15"/>
      <c r="D182" s="191" t="s">
        <v>519</v>
      </c>
      <c r="E182" s="222" t="s">
        <v>1</v>
      </c>
      <c r="F182" s="223" t="s">
        <v>1937</v>
      </c>
      <c r="G182" s="15"/>
      <c r="H182" s="222" t="s">
        <v>1</v>
      </c>
      <c r="I182" s="224"/>
      <c r="J182" s="15"/>
      <c r="K182" s="15"/>
      <c r="L182" s="221"/>
      <c r="M182" s="225"/>
      <c r="N182" s="226"/>
      <c r="O182" s="226"/>
      <c r="P182" s="226"/>
      <c r="Q182" s="226"/>
      <c r="R182" s="226"/>
      <c r="S182" s="226"/>
      <c r="T182" s="227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22" t="s">
        <v>519</v>
      </c>
      <c r="AU182" s="222" t="s">
        <v>89</v>
      </c>
      <c r="AV182" s="15" t="s">
        <v>87</v>
      </c>
      <c r="AW182" s="15" t="s">
        <v>35</v>
      </c>
      <c r="AX182" s="15" t="s">
        <v>79</v>
      </c>
      <c r="AY182" s="222" t="s">
        <v>230</v>
      </c>
    </row>
    <row r="183" s="13" customFormat="1">
      <c r="A183" s="13"/>
      <c r="B183" s="205"/>
      <c r="C183" s="13"/>
      <c r="D183" s="191" t="s">
        <v>519</v>
      </c>
      <c r="E183" s="206" t="s">
        <v>1</v>
      </c>
      <c r="F183" s="207" t="s">
        <v>1963</v>
      </c>
      <c r="G183" s="13"/>
      <c r="H183" s="208">
        <v>21.791</v>
      </c>
      <c r="I183" s="209"/>
      <c r="J183" s="13"/>
      <c r="K183" s="13"/>
      <c r="L183" s="205"/>
      <c r="M183" s="210"/>
      <c r="N183" s="211"/>
      <c r="O183" s="211"/>
      <c r="P183" s="211"/>
      <c r="Q183" s="211"/>
      <c r="R183" s="211"/>
      <c r="S183" s="211"/>
      <c r="T183" s="21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06" t="s">
        <v>519</v>
      </c>
      <c r="AU183" s="206" t="s">
        <v>89</v>
      </c>
      <c r="AV183" s="13" t="s">
        <v>89</v>
      </c>
      <c r="AW183" s="13" t="s">
        <v>35</v>
      </c>
      <c r="AX183" s="13" t="s">
        <v>79</v>
      </c>
      <c r="AY183" s="206" t="s">
        <v>230</v>
      </c>
    </row>
    <row r="184" s="13" customFormat="1">
      <c r="A184" s="13"/>
      <c r="B184" s="205"/>
      <c r="C184" s="13"/>
      <c r="D184" s="191" t="s">
        <v>519</v>
      </c>
      <c r="E184" s="206" t="s">
        <v>1</v>
      </c>
      <c r="F184" s="207" t="s">
        <v>1964</v>
      </c>
      <c r="G184" s="13"/>
      <c r="H184" s="208">
        <v>107.25100000000001</v>
      </c>
      <c r="I184" s="209"/>
      <c r="J184" s="13"/>
      <c r="K184" s="13"/>
      <c r="L184" s="205"/>
      <c r="M184" s="210"/>
      <c r="N184" s="211"/>
      <c r="O184" s="211"/>
      <c r="P184" s="211"/>
      <c r="Q184" s="211"/>
      <c r="R184" s="211"/>
      <c r="S184" s="211"/>
      <c r="T184" s="21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06" t="s">
        <v>519</v>
      </c>
      <c r="AU184" s="206" t="s">
        <v>89</v>
      </c>
      <c r="AV184" s="13" t="s">
        <v>89</v>
      </c>
      <c r="AW184" s="13" t="s">
        <v>35</v>
      </c>
      <c r="AX184" s="13" t="s">
        <v>79</v>
      </c>
      <c r="AY184" s="206" t="s">
        <v>230</v>
      </c>
    </row>
    <row r="185" s="16" customFormat="1">
      <c r="A185" s="16"/>
      <c r="B185" s="228"/>
      <c r="C185" s="16"/>
      <c r="D185" s="191" t="s">
        <v>519</v>
      </c>
      <c r="E185" s="229" t="s">
        <v>1</v>
      </c>
      <c r="F185" s="230" t="s">
        <v>685</v>
      </c>
      <c r="G185" s="16"/>
      <c r="H185" s="231">
        <v>129.042</v>
      </c>
      <c r="I185" s="232"/>
      <c r="J185" s="16"/>
      <c r="K185" s="16"/>
      <c r="L185" s="228"/>
      <c r="M185" s="233"/>
      <c r="N185" s="234"/>
      <c r="O185" s="234"/>
      <c r="P185" s="234"/>
      <c r="Q185" s="234"/>
      <c r="R185" s="234"/>
      <c r="S185" s="234"/>
      <c r="T185" s="235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T185" s="229" t="s">
        <v>519</v>
      </c>
      <c r="AU185" s="229" t="s">
        <v>89</v>
      </c>
      <c r="AV185" s="16" t="s">
        <v>241</v>
      </c>
      <c r="AW185" s="16" t="s">
        <v>35</v>
      </c>
      <c r="AX185" s="16" t="s">
        <v>79</v>
      </c>
      <c r="AY185" s="229" t="s">
        <v>230</v>
      </c>
    </row>
    <row r="186" s="15" customFormat="1">
      <c r="A186" s="15"/>
      <c r="B186" s="221"/>
      <c r="C186" s="15"/>
      <c r="D186" s="191" t="s">
        <v>519</v>
      </c>
      <c r="E186" s="222" t="s">
        <v>1</v>
      </c>
      <c r="F186" s="223" t="s">
        <v>1940</v>
      </c>
      <c r="G186" s="15"/>
      <c r="H186" s="222" t="s">
        <v>1</v>
      </c>
      <c r="I186" s="224"/>
      <c r="J186" s="15"/>
      <c r="K186" s="15"/>
      <c r="L186" s="221"/>
      <c r="M186" s="225"/>
      <c r="N186" s="226"/>
      <c r="O186" s="226"/>
      <c r="P186" s="226"/>
      <c r="Q186" s="226"/>
      <c r="R186" s="226"/>
      <c r="S186" s="226"/>
      <c r="T186" s="227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22" t="s">
        <v>519</v>
      </c>
      <c r="AU186" s="222" t="s">
        <v>89</v>
      </c>
      <c r="AV186" s="15" t="s">
        <v>87</v>
      </c>
      <c r="AW186" s="15" t="s">
        <v>35</v>
      </c>
      <c r="AX186" s="15" t="s">
        <v>79</v>
      </c>
      <c r="AY186" s="222" t="s">
        <v>230</v>
      </c>
    </row>
    <row r="187" s="13" customFormat="1">
      <c r="A187" s="13"/>
      <c r="B187" s="205"/>
      <c r="C187" s="13"/>
      <c r="D187" s="191" t="s">
        <v>519</v>
      </c>
      <c r="E187" s="206" t="s">
        <v>1</v>
      </c>
      <c r="F187" s="207" t="s">
        <v>1965</v>
      </c>
      <c r="G187" s="13"/>
      <c r="H187" s="208">
        <v>16.338000000000001</v>
      </c>
      <c r="I187" s="209"/>
      <c r="J187" s="13"/>
      <c r="K187" s="13"/>
      <c r="L187" s="205"/>
      <c r="M187" s="210"/>
      <c r="N187" s="211"/>
      <c r="O187" s="211"/>
      <c r="P187" s="211"/>
      <c r="Q187" s="211"/>
      <c r="R187" s="211"/>
      <c r="S187" s="211"/>
      <c r="T187" s="21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06" t="s">
        <v>519</v>
      </c>
      <c r="AU187" s="206" t="s">
        <v>89</v>
      </c>
      <c r="AV187" s="13" t="s">
        <v>89</v>
      </c>
      <c r="AW187" s="13" t="s">
        <v>35</v>
      </c>
      <c r="AX187" s="13" t="s">
        <v>79</v>
      </c>
      <c r="AY187" s="206" t="s">
        <v>230</v>
      </c>
    </row>
    <row r="188" s="13" customFormat="1">
      <c r="A188" s="13"/>
      <c r="B188" s="205"/>
      <c r="C188" s="13"/>
      <c r="D188" s="191" t="s">
        <v>519</v>
      </c>
      <c r="E188" s="206" t="s">
        <v>1</v>
      </c>
      <c r="F188" s="207" t="s">
        <v>1966</v>
      </c>
      <c r="G188" s="13"/>
      <c r="H188" s="208">
        <v>174.75399999999999</v>
      </c>
      <c r="I188" s="209"/>
      <c r="J188" s="13"/>
      <c r="K188" s="13"/>
      <c r="L188" s="205"/>
      <c r="M188" s="210"/>
      <c r="N188" s="211"/>
      <c r="O188" s="211"/>
      <c r="P188" s="211"/>
      <c r="Q188" s="211"/>
      <c r="R188" s="211"/>
      <c r="S188" s="211"/>
      <c r="T188" s="21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06" t="s">
        <v>519</v>
      </c>
      <c r="AU188" s="206" t="s">
        <v>89</v>
      </c>
      <c r="AV188" s="13" t="s">
        <v>89</v>
      </c>
      <c r="AW188" s="13" t="s">
        <v>35</v>
      </c>
      <c r="AX188" s="13" t="s">
        <v>79</v>
      </c>
      <c r="AY188" s="206" t="s">
        <v>230</v>
      </c>
    </row>
    <row r="189" s="13" customFormat="1">
      <c r="A189" s="13"/>
      <c r="B189" s="205"/>
      <c r="C189" s="13"/>
      <c r="D189" s="191" t="s">
        <v>519</v>
      </c>
      <c r="E189" s="206" t="s">
        <v>1</v>
      </c>
      <c r="F189" s="207" t="s">
        <v>1967</v>
      </c>
      <c r="G189" s="13"/>
      <c r="H189" s="208">
        <v>28.149999999999999</v>
      </c>
      <c r="I189" s="209"/>
      <c r="J189" s="13"/>
      <c r="K189" s="13"/>
      <c r="L189" s="205"/>
      <c r="M189" s="210"/>
      <c r="N189" s="211"/>
      <c r="O189" s="211"/>
      <c r="P189" s="211"/>
      <c r="Q189" s="211"/>
      <c r="R189" s="211"/>
      <c r="S189" s="211"/>
      <c r="T189" s="21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06" t="s">
        <v>519</v>
      </c>
      <c r="AU189" s="206" t="s">
        <v>89</v>
      </c>
      <c r="AV189" s="13" t="s">
        <v>89</v>
      </c>
      <c r="AW189" s="13" t="s">
        <v>35</v>
      </c>
      <c r="AX189" s="13" t="s">
        <v>79</v>
      </c>
      <c r="AY189" s="206" t="s">
        <v>230</v>
      </c>
    </row>
    <row r="190" s="13" customFormat="1">
      <c r="A190" s="13"/>
      <c r="B190" s="205"/>
      <c r="C190" s="13"/>
      <c r="D190" s="191" t="s">
        <v>519</v>
      </c>
      <c r="E190" s="206" t="s">
        <v>1</v>
      </c>
      <c r="F190" s="207" t="s">
        <v>1968</v>
      </c>
      <c r="G190" s="13"/>
      <c r="H190" s="208">
        <v>108.48</v>
      </c>
      <c r="I190" s="209"/>
      <c r="J190" s="13"/>
      <c r="K190" s="13"/>
      <c r="L190" s="205"/>
      <c r="M190" s="210"/>
      <c r="N190" s="211"/>
      <c r="O190" s="211"/>
      <c r="P190" s="211"/>
      <c r="Q190" s="211"/>
      <c r="R190" s="211"/>
      <c r="S190" s="211"/>
      <c r="T190" s="21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06" t="s">
        <v>519</v>
      </c>
      <c r="AU190" s="206" t="s">
        <v>89</v>
      </c>
      <c r="AV190" s="13" t="s">
        <v>89</v>
      </c>
      <c r="AW190" s="13" t="s">
        <v>35</v>
      </c>
      <c r="AX190" s="13" t="s">
        <v>79</v>
      </c>
      <c r="AY190" s="206" t="s">
        <v>230</v>
      </c>
    </row>
    <row r="191" s="13" customFormat="1">
      <c r="A191" s="13"/>
      <c r="B191" s="205"/>
      <c r="C191" s="13"/>
      <c r="D191" s="191" t="s">
        <v>519</v>
      </c>
      <c r="E191" s="206" t="s">
        <v>1</v>
      </c>
      <c r="F191" s="207" t="s">
        <v>1969</v>
      </c>
      <c r="G191" s="13"/>
      <c r="H191" s="208">
        <v>107.01000000000001</v>
      </c>
      <c r="I191" s="209"/>
      <c r="J191" s="13"/>
      <c r="K191" s="13"/>
      <c r="L191" s="205"/>
      <c r="M191" s="210"/>
      <c r="N191" s="211"/>
      <c r="O191" s="211"/>
      <c r="P191" s="211"/>
      <c r="Q191" s="211"/>
      <c r="R191" s="211"/>
      <c r="S191" s="211"/>
      <c r="T191" s="21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6" t="s">
        <v>519</v>
      </c>
      <c r="AU191" s="206" t="s">
        <v>89</v>
      </c>
      <c r="AV191" s="13" t="s">
        <v>89</v>
      </c>
      <c r="AW191" s="13" t="s">
        <v>35</v>
      </c>
      <c r="AX191" s="13" t="s">
        <v>79</v>
      </c>
      <c r="AY191" s="206" t="s">
        <v>230</v>
      </c>
    </row>
    <row r="192" s="13" customFormat="1">
      <c r="A192" s="13"/>
      <c r="B192" s="205"/>
      <c r="C192" s="13"/>
      <c r="D192" s="191" t="s">
        <v>519</v>
      </c>
      <c r="E192" s="206" t="s">
        <v>1</v>
      </c>
      <c r="F192" s="207" t="s">
        <v>1970</v>
      </c>
      <c r="G192" s="13"/>
      <c r="H192" s="208">
        <v>24.297000000000001</v>
      </c>
      <c r="I192" s="209"/>
      <c r="J192" s="13"/>
      <c r="K192" s="13"/>
      <c r="L192" s="205"/>
      <c r="M192" s="210"/>
      <c r="N192" s="211"/>
      <c r="O192" s="211"/>
      <c r="P192" s="211"/>
      <c r="Q192" s="211"/>
      <c r="R192" s="211"/>
      <c r="S192" s="211"/>
      <c r="T192" s="21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06" t="s">
        <v>519</v>
      </c>
      <c r="AU192" s="206" t="s">
        <v>89</v>
      </c>
      <c r="AV192" s="13" t="s">
        <v>89</v>
      </c>
      <c r="AW192" s="13" t="s">
        <v>35</v>
      </c>
      <c r="AX192" s="13" t="s">
        <v>79</v>
      </c>
      <c r="AY192" s="206" t="s">
        <v>230</v>
      </c>
    </row>
    <row r="193" s="13" customFormat="1">
      <c r="A193" s="13"/>
      <c r="B193" s="205"/>
      <c r="C193" s="13"/>
      <c r="D193" s="191" t="s">
        <v>519</v>
      </c>
      <c r="E193" s="206" t="s">
        <v>1</v>
      </c>
      <c r="F193" s="207" t="s">
        <v>1971</v>
      </c>
      <c r="G193" s="13"/>
      <c r="H193" s="208">
        <v>166.74000000000001</v>
      </c>
      <c r="I193" s="209"/>
      <c r="J193" s="13"/>
      <c r="K193" s="13"/>
      <c r="L193" s="205"/>
      <c r="M193" s="210"/>
      <c r="N193" s="211"/>
      <c r="O193" s="211"/>
      <c r="P193" s="211"/>
      <c r="Q193" s="211"/>
      <c r="R193" s="211"/>
      <c r="S193" s="211"/>
      <c r="T193" s="21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06" t="s">
        <v>519</v>
      </c>
      <c r="AU193" s="206" t="s">
        <v>89</v>
      </c>
      <c r="AV193" s="13" t="s">
        <v>89</v>
      </c>
      <c r="AW193" s="13" t="s">
        <v>35</v>
      </c>
      <c r="AX193" s="13" t="s">
        <v>79</v>
      </c>
      <c r="AY193" s="206" t="s">
        <v>230</v>
      </c>
    </row>
    <row r="194" s="13" customFormat="1">
      <c r="A194" s="13"/>
      <c r="B194" s="205"/>
      <c r="C194" s="13"/>
      <c r="D194" s="191" t="s">
        <v>519</v>
      </c>
      <c r="E194" s="206" t="s">
        <v>1</v>
      </c>
      <c r="F194" s="207" t="s">
        <v>1972</v>
      </c>
      <c r="G194" s="13"/>
      <c r="H194" s="208">
        <v>41.860999999999997</v>
      </c>
      <c r="I194" s="209"/>
      <c r="J194" s="13"/>
      <c r="K194" s="13"/>
      <c r="L194" s="205"/>
      <c r="M194" s="210"/>
      <c r="N194" s="211"/>
      <c r="O194" s="211"/>
      <c r="P194" s="211"/>
      <c r="Q194" s="211"/>
      <c r="R194" s="211"/>
      <c r="S194" s="211"/>
      <c r="T194" s="21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06" t="s">
        <v>519</v>
      </c>
      <c r="AU194" s="206" t="s">
        <v>89</v>
      </c>
      <c r="AV194" s="13" t="s">
        <v>89</v>
      </c>
      <c r="AW194" s="13" t="s">
        <v>35</v>
      </c>
      <c r="AX194" s="13" t="s">
        <v>79</v>
      </c>
      <c r="AY194" s="206" t="s">
        <v>230</v>
      </c>
    </row>
    <row r="195" s="13" customFormat="1">
      <c r="A195" s="13"/>
      <c r="B195" s="205"/>
      <c r="C195" s="13"/>
      <c r="D195" s="191" t="s">
        <v>519</v>
      </c>
      <c r="E195" s="206" t="s">
        <v>1</v>
      </c>
      <c r="F195" s="207" t="s">
        <v>1973</v>
      </c>
      <c r="G195" s="13"/>
      <c r="H195" s="208">
        <v>42.054000000000002</v>
      </c>
      <c r="I195" s="209"/>
      <c r="J195" s="13"/>
      <c r="K195" s="13"/>
      <c r="L195" s="205"/>
      <c r="M195" s="210"/>
      <c r="N195" s="211"/>
      <c r="O195" s="211"/>
      <c r="P195" s="211"/>
      <c r="Q195" s="211"/>
      <c r="R195" s="211"/>
      <c r="S195" s="211"/>
      <c r="T195" s="21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06" t="s">
        <v>519</v>
      </c>
      <c r="AU195" s="206" t="s">
        <v>89</v>
      </c>
      <c r="AV195" s="13" t="s">
        <v>89</v>
      </c>
      <c r="AW195" s="13" t="s">
        <v>35</v>
      </c>
      <c r="AX195" s="13" t="s">
        <v>79</v>
      </c>
      <c r="AY195" s="206" t="s">
        <v>230</v>
      </c>
    </row>
    <row r="196" s="13" customFormat="1">
      <c r="A196" s="13"/>
      <c r="B196" s="205"/>
      <c r="C196" s="13"/>
      <c r="D196" s="191" t="s">
        <v>519</v>
      </c>
      <c r="E196" s="206" t="s">
        <v>1</v>
      </c>
      <c r="F196" s="207" t="s">
        <v>1974</v>
      </c>
      <c r="G196" s="13"/>
      <c r="H196" s="208">
        <v>130.80600000000001</v>
      </c>
      <c r="I196" s="209"/>
      <c r="J196" s="13"/>
      <c r="K196" s="13"/>
      <c r="L196" s="205"/>
      <c r="M196" s="210"/>
      <c r="N196" s="211"/>
      <c r="O196" s="211"/>
      <c r="P196" s="211"/>
      <c r="Q196" s="211"/>
      <c r="R196" s="211"/>
      <c r="S196" s="211"/>
      <c r="T196" s="21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06" t="s">
        <v>519</v>
      </c>
      <c r="AU196" s="206" t="s">
        <v>89</v>
      </c>
      <c r="AV196" s="13" t="s">
        <v>89</v>
      </c>
      <c r="AW196" s="13" t="s">
        <v>35</v>
      </c>
      <c r="AX196" s="13" t="s">
        <v>79</v>
      </c>
      <c r="AY196" s="206" t="s">
        <v>230</v>
      </c>
    </row>
    <row r="197" s="16" customFormat="1">
      <c r="A197" s="16"/>
      <c r="B197" s="228"/>
      <c r="C197" s="16"/>
      <c r="D197" s="191" t="s">
        <v>519</v>
      </c>
      <c r="E197" s="229" t="s">
        <v>1</v>
      </c>
      <c r="F197" s="230" t="s">
        <v>685</v>
      </c>
      <c r="G197" s="16"/>
      <c r="H197" s="231">
        <v>840.49000000000001</v>
      </c>
      <c r="I197" s="232"/>
      <c r="J197" s="16"/>
      <c r="K197" s="16"/>
      <c r="L197" s="228"/>
      <c r="M197" s="233"/>
      <c r="N197" s="234"/>
      <c r="O197" s="234"/>
      <c r="P197" s="234"/>
      <c r="Q197" s="234"/>
      <c r="R197" s="234"/>
      <c r="S197" s="234"/>
      <c r="T197" s="235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T197" s="229" t="s">
        <v>519</v>
      </c>
      <c r="AU197" s="229" t="s">
        <v>89</v>
      </c>
      <c r="AV197" s="16" t="s">
        <v>241</v>
      </c>
      <c r="AW197" s="16" t="s">
        <v>35</v>
      </c>
      <c r="AX197" s="16" t="s">
        <v>79</v>
      </c>
      <c r="AY197" s="229" t="s">
        <v>230</v>
      </c>
    </row>
    <row r="198" s="15" customFormat="1">
      <c r="A198" s="15"/>
      <c r="B198" s="221"/>
      <c r="C198" s="15"/>
      <c r="D198" s="191" t="s">
        <v>519</v>
      </c>
      <c r="E198" s="222" t="s">
        <v>1</v>
      </c>
      <c r="F198" s="223" t="s">
        <v>1975</v>
      </c>
      <c r="G198" s="15"/>
      <c r="H198" s="222" t="s">
        <v>1</v>
      </c>
      <c r="I198" s="224"/>
      <c r="J198" s="15"/>
      <c r="K198" s="15"/>
      <c r="L198" s="221"/>
      <c r="M198" s="225"/>
      <c r="N198" s="226"/>
      <c r="O198" s="226"/>
      <c r="P198" s="226"/>
      <c r="Q198" s="226"/>
      <c r="R198" s="226"/>
      <c r="S198" s="226"/>
      <c r="T198" s="227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22" t="s">
        <v>519</v>
      </c>
      <c r="AU198" s="222" t="s">
        <v>89</v>
      </c>
      <c r="AV198" s="15" t="s">
        <v>87</v>
      </c>
      <c r="AW198" s="15" t="s">
        <v>35</v>
      </c>
      <c r="AX198" s="15" t="s">
        <v>79</v>
      </c>
      <c r="AY198" s="222" t="s">
        <v>230</v>
      </c>
    </row>
    <row r="199" s="15" customFormat="1">
      <c r="A199" s="15"/>
      <c r="B199" s="221"/>
      <c r="C199" s="15"/>
      <c r="D199" s="191" t="s">
        <v>519</v>
      </c>
      <c r="E199" s="222" t="s">
        <v>1</v>
      </c>
      <c r="F199" s="223" t="s">
        <v>1940</v>
      </c>
      <c r="G199" s="15"/>
      <c r="H199" s="222" t="s">
        <v>1</v>
      </c>
      <c r="I199" s="224"/>
      <c r="J199" s="15"/>
      <c r="K199" s="15"/>
      <c r="L199" s="221"/>
      <c r="M199" s="225"/>
      <c r="N199" s="226"/>
      <c r="O199" s="226"/>
      <c r="P199" s="226"/>
      <c r="Q199" s="226"/>
      <c r="R199" s="226"/>
      <c r="S199" s="226"/>
      <c r="T199" s="227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22" t="s">
        <v>519</v>
      </c>
      <c r="AU199" s="222" t="s">
        <v>89</v>
      </c>
      <c r="AV199" s="15" t="s">
        <v>87</v>
      </c>
      <c r="AW199" s="15" t="s">
        <v>35</v>
      </c>
      <c r="AX199" s="15" t="s">
        <v>79</v>
      </c>
      <c r="AY199" s="222" t="s">
        <v>230</v>
      </c>
    </row>
    <row r="200" s="13" customFormat="1">
      <c r="A200" s="13"/>
      <c r="B200" s="205"/>
      <c r="C200" s="13"/>
      <c r="D200" s="191" t="s">
        <v>519</v>
      </c>
      <c r="E200" s="206" t="s">
        <v>1</v>
      </c>
      <c r="F200" s="207" t="s">
        <v>1976</v>
      </c>
      <c r="G200" s="13"/>
      <c r="H200" s="208">
        <v>114.319</v>
      </c>
      <c r="I200" s="209"/>
      <c r="J200" s="13"/>
      <c r="K200" s="13"/>
      <c r="L200" s="205"/>
      <c r="M200" s="210"/>
      <c r="N200" s="211"/>
      <c r="O200" s="211"/>
      <c r="P200" s="211"/>
      <c r="Q200" s="211"/>
      <c r="R200" s="211"/>
      <c r="S200" s="211"/>
      <c r="T200" s="21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06" t="s">
        <v>519</v>
      </c>
      <c r="AU200" s="206" t="s">
        <v>89</v>
      </c>
      <c r="AV200" s="13" t="s">
        <v>89</v>
      </c>
      <c r="AW200" s="13" t="s">
        <v>35</v>
      </c>
      <c r="AX200" s="13" t="s">
        <v>79</v>
      </c>
      <c r="AY200" s="206" t="s">
        <v>230</v>
      </c>
    </row>
    <row r="201" s="13" customFormat="1">
      <c r="A201" s="13"/>
      <c r="B201" s="205"/>
      <c r="C201" s="13"/>
      <c r="D201" s="191" t="s">
        <v>519</v>
      </c>
      <c r="E201" s="206" t="s">
        <v>1</v>
      </c>
      <c r="F201" s="207" t="s">
        <v>1977</v>
      </c>
      <c r="G201" s="13"/>
      <c r="H201" s="208">
        <v>395.60399999999998</v>
      </c>
      <c r="I201" s="209"/>
      <c r="J201" s="13"/>
      <c r="K201" s="13"/>
      <c r="L201" s="205"/>
      <c r="M201" s="210"/>
      <c r="N201" s="211"/>
      <c r="O201" s="211"/>
      <c r="P201" s="211"/>
      <c r="Q201" s="211"/>
      <c r="R201" s="211"/>
      <c r="S201" s="211"/>
      <c r="T201" s="21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06" t="s">
        <v>519</v>
      </c>
      <c r="AU201" s="206" t="s">
        <v>89</v>
      </c>
      <c r="AV201" s="13" t="s">
        <v>89</v>
      </c>
      <c r="AW201" s="13" t="s">
        <v>35</v>
      </c>
      <c r="AX201" s="13" t="s">
        <v>79</v>
      </c>
      <c r="AY201" s="206" t="s">
        <v>230</v>
      </c>
    </row>
    <row r="202" s="16" customFormat="1">
      <c r="A202" s="16"/>
      <c r="B202" s="228"/>
      <c r="C202" s="16"/>
      <c r="D202" s="191" t="s">
        <v>519</v>
      </c>
      <c r="E202" s="229" t="s">
        <v>1</v>
      </c>
      <c r="F202" s="230" t="s">
        <v>685</v>
      </c>
      <c r="G202" s="16"/>
      <c r="H202" s="231">
        <v>509.923</v>
      </c>
      <c r="I202" s="232"/>
      <c r="J202" s="16"/>
      <c r="K202" s="16"/>
      <c r="L202" s="228"/>
      <c r="M202" s="233"/>
      <c r="N202" s="234"/>
      <c r="O202" s="234"/>
      <c r="P202" s="234"/>
      <c r="Q202" s="234"/>
      <c r="R202" s="234"/>
      <c r="S202" s="234"/>
      <c r="T202" s="235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T202" s="229" t="s">
        <v>519</v>
      </c>
      <c r="AU202" s="229" t="s">
        <v>89</v>
      </c>
      <c r="AV202" s="16" t="s">
        <v>241</v>
      </c>
      <c r="AW202" s="16" t="s">
        <v>35</v>
      </c>
      <c r="AX202" s="16" t="s">
        <v>79</v>
      </c>
      <c r="AY202" s="229" t="s">
        <v>230</v>
      </c>
    </row>
    <row r="203" s="13" customFormat="1">
      <c r="A203" s="13"/>
      <c r="B203" s="205"/>
      <c r="C203" s="13"/>
      <c r="D203" s="191" t="s">
        <v>519</v>
      </c>
      <c r="E203" s="206" t="s">
        <v>1</v>
      </c>
      <c r="F203" s="207" t="s">
        <v>1978</v>
      </c>
      <c r="G203" s="13"/>
      <c r="H203" s="208">
        <v>100</v>
      </c>
      <c r="I203" s="209"/>
      <c r="J203" s="13"/>
      <c r="K203" s="13"/>
      <c r="L203" s="205"/>
      <c r="M203" s="210"/>
      <c r="N203" s="211"/>
      <c r="O203" s="211"/>
      <c r="P203" s="211"/>
      <c r="Q203" s="211"/>
      <c r="R203" s="211"/>
      <c r="S203" s="211"/>
      <c r="T203" s="21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06" t="s">
        <v>519</v>
      </c>
      <c r="AU203" s="206" t="s">
        <v>89</v>
      </c>
      <c r="AV203" s="13" t="s">
        <v>89</v>
      </c>
      <c r="AW203" s="13" t="s">
        <v>35</v>
      </c>
      <c r="AX203" s="13" t="s">
        <v>79</v>
      </c>
      <c r="AY203" s="206" t="s">
        <v>230</v>
      </c>
    </row>
    <row r="204" s="16" customFormat="1">
      <c r="A204" s="16"/>
      <c r="B204" s="228"/>
      <c r="C204" s="16"/>
      <c r="D204" s="191" t="s">
        <v>519</v>
      </c>
      <c r="E204" s="229" t="s">
        <v>1</v>
      </c>
      <c r="F204" s="230" t="s">
        <v>685</v>
      </c>
      <c r="G204" s="16"/>
      <c r="H204" s="231">
        <v>100</v>
      </c>
      <c r="I204" s="232"/>
      <c r="J204" s="16"/>
      <c r="K204" s="16"/>
      <c r="L204" s="228"/>
      <c r="M204" s="233"/>
      <c r="N204" s="234"/>
      <c r="O204" s="234"/>
      <c r="P204" s="234"/>
      <c r="Q204" s="234"/>
      <c r="R204" s="234"/>
      <c r="S204" s="234"/>
      <c r="T204" s="235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T204" s="229" t="s">
        <v>519</v>
      </c>
      <c r="AU204" s="229" t="s">
        <v>89</v>
      </c>
      <c r="AV204" s="16" t="s">
        <v>241</v>
      </c>
      <c r="AW204" s="16" t="s">
        <v>35</v>
      </c>
      <c r="AX204" s="16" t="s">
        <v>79</v>
      </c>
      <c r="AY204" s="229" t="s">
        <v>230</v>
      </c>
    </row>
    <row r="205" s="14" customFormat="1">
      <c r="A205" s="14"/>
      <c r="B205" s="213"/>
      <c r="C205" s="14"/>
      <c r="D205" s="191" t="s">
        <v>519</v>
      </c>
      <c r="E205" s="214" t="s">
        <v>1</v>
      </c>
      <c r="F205" s="215" t="s">
        <v>534</v>
      </c>
      <c r="G205" s="14"/>
      <c r="H205" s="216">
        <v>1579.4549999999999</v>
      </c>
      <c r="I205" s="217"/>
      <c r="J205" s="14"/>
      <c r="K205" s="14"/>
      <c r="L205" s="213"/>
      <c r="M205" s="218"/>
      <c r="N205" s="219"/>
      <c r="O205" s="219"/>
      <c r="P205" s="219"/>
      <c r="Q205" s="219"/>
      <c r="R205" s="219"/>
      <c r="S205" s="219"/>
      <c r="T205" s="220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14" t="s">
        <v>519</v>
      </c>
      <c r="AU205" s="214" t="s">
        <v>89</v>
      </c>
      <c r="AV205" s="14" t="s">
        <v>235</v>
      </c>
      <c r="AW205" s="14" t="s">
        <v>35</v>
      </c>
      <c r="AX205" s="14" t="s">
        <v>79</v>
      </c>
      <c r="AY205" s="214" t="s">
        <v>230</v>
      </c>
    </row>
    <row r="206" s="13" customFormat="1">
      <c r="A206" s="13"/>
      <c r="B206" s="205"/>
      <c r="C206" s="13"/>
      <c r="D206" s="191" t="s">
        <v>519</v>
      </c>
      <c r="E206" s="206" t="s">
        <v>1</v>
      </c>
      <c r="F206" s="207" t="s">
        <v>1979</v>
      </c>
      <c r="G206" s="13"/>
      <c r="H206" s="208">
        <v>1105.6189999999999</v>
      </c>
      <c r="I206" s="209"/>
      <c r="J206" s="13"/>
      <c r="K206" s="13"/>
      <c r="L206" s="205"/>
      <c r="M206" s="210"/>
      <c r="N206" s="211"/>
      <c r="O206" s="211"/>
      <c r="P206" s="211"/>
      <c r="Q206" s="211"/>
      <c r="R206" s="211"/>
      <c r="S206" s="211"/>
      <c r="T206" s="21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06" t="s">
        <v>519</v>
      </c>
      <c r="AU206" s="206" t="s">
        <v>89</v>
      </c>
      <c r="AV206" s="13" t="s">
        <v>89</v>
      </c>
      <c r="AW206" s="13" t="s">
        <v>35</v>
      </c>
      <c r="AX206" s="13" t="s">
        <v>79</v>
      </c>
      <c r="AY206" s="206" t="s">
        <v>230</v>
      </c>
    </row>
    <row r="207" s="14" customFormat="1">
      <c r="A207" s="14"/>
      <c r="B207" s="213"/>
      <c r="C207" s="14"/>
      <c r="D207" s="191" t="s">
        <v>519</v>
      </c>
      <c r="E207" s="214" t="s">
        <v>1</v>
      </c>
      <c r="F207" s="215" t="s">
        <v>534</v>
      </c>
      <c r="G207" s="14"/>
      <c r="H207" s="216">
        <v>1105.6189999999999</v>
      </c>
      <c r="I207" s="217"/>
      <c r="J207" s="14"/>
      <c r="K207" s="14"/>
      <c r="L207" s="213"/>
      <c r="M207" s="218"/>
      <c r="N207" s="219"/>
      <c r="O207" s="219"/>
      <c r="P207" s="219"/>
      <c r="Q207" s="219"/>
      <c r="R207" s="219"/>
      <c r="S207" s="219"/>
      <c r="T207" s="220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14" t="s">
        <v>519</v>
      </c>
      <c r="AU207" s="214" t="s">
        <v>89</v>
      </c>
      <c r="AV207" s="14" t="s">
        <v>235</v>
      </c>
      <c r="AW207" s="14" t="s">
        <v>35</v>
      </c>
      <c r="AX207" s="14" t="s">
        <v>87</v>
      </c>
      <c r="AY207" s="214" t="s">
        <v>230</v>
      </c>
    </row>
    <row r="208" s="2" customFormat="1" ht="21.75" customHeight="1">
      <c r="A208" s="38"/>
      <c r="B208" s="177"/>
      <c r="C208" s="178" t="s">
        <v>235</v>
      </c>
      <c r="D208" s="178" t="s">
        <v>231</v>
      </c>
      <c r="E208" s="179" t="s">
        <v>1980</v>
      </c>
      <c r="F208" s="180" t="s">
        <v>1981</v>
      </c>
      <c r="G208" s="181" t="s">
        <v>578</v>
      </c>
      <c r="H208" s="182">
        <v>157.946</v>
      </c>
      <c r="I208" s="183"/>
      <c r="J208" s="184">
        <f>ROUND(I208*H208,2)</f>
        <v>0</v>
      </c>
      <c r="K208" s="180" t="s">
        <v>515</v>
      </c>
      <c r="L208" s="39"/>
      <c r="M208" s="185" t="s">
        <v>1</v>
      </c>
      <c r="N208" s="186" t="s">
        <v>44</v>
      </c>
      <c r="O208" s="77"/>
      <c r="P208" s="187">
        <f>O208*H208</f>
        <v>0</v>
      </c>
      <c r="Q208" s="187">
        <v>0</v>
      </c>
      <c r="R208" s="187">
        <f>Q208*H208</f>
        <v>0</v>
      </c>
      <c r="S208" s="187">
        <v>0</v>
      </c>
      <c r="T208" s="188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89" t="s">
        <v>235</v>
      </c>
      <c r="AT208" s="189" t="s">
        <v>231</v>
      </c>
      <c r="AU208" s="189" t="s">
        <v>89</v>
      </c>
      <c r="AY208" s="19" t="s">
        <v>230</v>
      </c>
      <c r="BE208" s="190">
        <f>IF(N208="základní",J208,0)</f>
        <v>0</v>
      </c>
      <c r="BF208" s="190">
        <f>IF(N208="snížená",J208,0)</f>
        <v>0</v>
      </c>
      <c r="BG208" s="190">
        <f>IF(N208="zákl. přenesená",J208,0)</f>
        <v>0</v>
      </c>
      <c r="BH208" s="190">
        <f>IF(N208="sníž. přenesená",J208,0)</f>
        <v>0</v>
      </c>
      <c r="BI208" s="190">
        <f>IF(N208="nulová",J208,0)</f>
        <v>0</v>
      </c>
      <c r="BJ208" s="19" t="s">
        <v>87</v>
      </c>
      <c r="BK208" s="190">
        <f>ROUND(I208*H208,2)</f>
        <v>0</v>
      </c>
      <c r="BL208" s="19" t="s">
        <v>235</v>
      </c>
      <c r="BM208" s="189" t="s">
        <v>1982</v>
      </c>
    </row>
    <row r="209" s="2" customFormat="1">
      <c r="A209" s="38"/>
      <c r="B209" s="39"/>
      <c r="C209" s="38"/>
      <c r="D209" s="191" t="s">
        <v>237</v>
      </c>
      <c r="E209" s="38"/>
      <c r="F209" s="192" t="s">
        <v>1983</v>
      </c>
      <c r="G209" s="38"/>
      <c r="H209" s="38"/>
      <c r="I209" s="193"/>
      <c r="J209" s="38"/>
      <c r="K209" s="38"/>
      <c r="L209" s="39"/>
      <c r="M209" s="194"/>
      <c r="N209" s="195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237</v>
      </c>
      <c r="AU209" s="19" t="s">
        <v>89</v>
      </c>
    </row>
    <row r="210" s="2" customFormat="1">
      <c r="A210" s="38"/>
      <c r="B210" s="39"/>
      <c r="C210" s="38"/>
      <c r="D210" s="199" t="s">
        <v>397</v>
      </c>
      <c r="E210" s="38"/>
      <c r="F210" s="200" t="s">
        <v>1984</v>
      </c>
      <c r="G210" s="38"/>
      <c r="H210" s="38"/>
      <c r="I210" s="193"/>
      <c r="J210" s="38"/>
      <c r="K210" s="38"/>
      <c r="L210" s="39"/>
      <c r="M210" s="194"/>
      <c r="N210" s="195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397</v>
      </c>
      <c r="AU210" s="19" t="s">
        <v>89</v>
      </c>
    </row>
    <row r="211" s="13" customFormat="1">
      <c r="A211" s="13"/>
      <c r="B211" s="205"/>
      <c r="C211" s="13"/>
      <c r="D211" s="191" t="s">
        <v>519</v>
      </c>
      <c r="E211" s="206" t="s">
        <v>1</v>
      </c>
      <c r="F211" s="207" t="s">
        <v>1985</v>
      </c>
      <c r="G211" s="13"/>
      <c r="H211" s="208">
        <v>157.946</v>
      </c>
      <c r="I211" s="209"/>
      <c r="J211" s="13"/>
      <c r="K211" s="13"/>
      <c r="L211" s="205"/>
      <c r="M211" s="210"/>
      <c r="N211" s="211"/>
      <c r="O211" s="211"/>
      <c r="P211" s="211"/>
      <c r="Q211" s="211"/>
      <c r="R211" s="211"/>
      <c r="S211" s="211"/>
      <c r="T211" s="21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06" t="s">
        <v>519</v>
      </c>
      <c r="AU211" s="206" t="s">
        <v>89</v>
      </c>
      <c r="AV211" s="13" t="s">
        <v>89</v>
      </c>
      <c r="AW211" s="13" t="s">
        <v>35</v>
      </c>
      <c r="AX211" s="13" t="s">
        <v>79</v>
      </c>
      <c r="AY211" s="206" t="s">
        <v>230</v>
      </c>
    </row>
    <row r="212" s="14" customFormat="1">
      <c r="A212" s="14"/>
      <c r="B212" s="213"/>
      <c r="C212" s="14"/>
      <c r="D212" s="191" t="s">
        <v>519</v>
      </c>
      <c r="E212" s="214" t="s">
        <v>1</v>
      </c>
      <c r="F212" s="215" t="s">
        <v>534</v>
      </c>
      <c r="G212" s="14"/>
      <c r="H212" s="216">
        <v>157.946</v>
      </c>
      <c r="I212" s="217"/>
      <c r="J212" s="14"/>
      <c r="K212" s="14"/>
      <c r="L212" s="213"/>
      <c r="M212" s="218"/>
      <c r="N212" s="219"/>
      <c r="O212" s="219"/>
      <c r="P212" s="219"/>
      <c r="Q212" s="219"/>
      <c r="R212" s="219"/>
      <c r="S212" s="219"/>
      <c r="T212" s="220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14" t="s">
        <v>519</v>
      </c>
      <c r="AU212" s="214" t="s">
        <v>89</v>
      </c>
      <c r="AV212" s="14" t="s">
        <v>235</v>
      </c>
      <c r="AW212" s="14" t="s">
        <v>35</v>
      </c>
      <c r="AX212" s="14" t="s">
        <v>87</v>
      </c>
      <c r="AY212" s="214" t="s">
        <v>230</v>
      </c>
    </row>
    <row r="213" s="2" customFormat="1" ht="21.75" customHeight="1">
      <c r="A213" s="38"/>
      <c r="B213" s="177"/>
      <c r="C213" s="178" t="s">
        <v>248</v>
      </c>
      <c r="D213" s="178" t="s">
        <v>231</v>
      </c>
      <c r="E213" s="179" t="s">
        <v>1986</v>
      </c>
      <c r="F213" s="180" t="s">
        <v>1987</v>
      </c>
      <c r="G213" s="181" t="s">
        <v>578</v>
      </c>
      <c r="H213" s="182">
        <v>157.946</v>
      </c>
      <c r="I213" s="183"/>
      <c r="J213" s="184">
        <f>ROUND(I213*H213,2)</f>
        <v>0</v>
      </c>
      <c r="K213" s="180" t="s">
        <v>515</v>
      </c>
      <c r="L213" s="39"/>
      <c r="M213" s="185" t="s">
        <v>1</v>
      </c>
      <c r="N213" s="186" t="s">
        <v>44</v>
      </c>
      <c r="O213" s="77"/>
      <c r="P213" s="187">
        <f>O213*H213</f>
        <v>0</v>
      </c>
      <c r="Q213" s="187">
        <v>0</v>
      </c>
      <c r="R213" s="187">
        <f>Q213*H213</f>
        <v>0</v>
      </c>
      <c r="S213" s="187">
        <v>0</v>
      </c>
      <c r="T213" s="188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89" t="s">
        <v>235</v>
      </c>
      <c r="AT213" s="189" t="s">
        <v>231</v>
      </c>
      <c r="AU213" s="189" t="s">
        <v>89</v>
      </c>
      <c r="AY213" s="19" t="s">
        <v>230</v>
      </c>
      <c r="BE213" s="190">
        <f>IF(N213="základní",J213,0)</f>
        <v>0</v>
      </c>
      <c r="BF213" s="190">
        <f>IF(N213="snížená",J213,0)</f>
        <v>0</v>
      </c>
      <c r="BG213" s="190">
        <f>IF(N213="zákl. přenesená",J213,0)</f>
        <v>0</v>
      </c>
      <c r="BH213" s="190">
        <f>IF(N213="sníž. přenesená",J213,0)</f>
        <v>0</v>
      </c>
      <c r="BI213" s="190">
        <f>IF(N213="nulová",J213,0)</f>
        <v>0</v>
      </c>
      <c r="BJ213" s="19" t="s">
        <v>87</v>
      </c>
      <c r="BK213" s="190">
        <f>ROUND(I213*H213,2)</f>
        <v>0</v>
      </c>
      <c r="BL213" s="19" t="s">
        <v>235</v>
      </c>
      <c r="BM213" s="189" t="s">
        <v>1988</v>
      </c>
    </row>
    <row r="214" s="2" customFormat="1">
      <c r="A214" s="38"/>
      <c r="B214" s="39"/>
      <c r="C214" s="38"/>
      <c r="D214" s="191" t="s">
        <v>237</v>
      </c>
      <c r="E214" s="38"/>
      <c r="F214" s="192" t="s">
        <v>1989</v>
      </c>
      <c r="G214" s="38"/>
      <c r="H214" s="38"/>
      <c r="I214" s="193"/>
      <c r="J214" s="38"/>
      <c r="K214" s="38"/>
      <c r="L214" s="39"/>
      <c r="M214" s="194"/>
      <c r="N214" s="195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237</v>
      </c>
      <c r="AU214" s="19" t="s">
        <v>89</v>
      </c>
    </row>
    <row r="215" s="2" customFormat="1">
      <c r="A215" s="38"/>
      <c r="B215" s="39"/>
      <c r="C215" s="38"/>
      <c r="D215" s="199" t="s">
        <v>397</v>
      </c>
      <c r="E215" s="38"/>
      <c r="F215" s="200" t="s">
        <v>1990</v>
      </c>
      <c r="G215" s="38"/>
      <c r="H215" s="38"/>
      <c r="I215" s="193"/>
      <c r="J215" s="38"/>
      <c r="K215" s="38"/>
      <c r="L215" s="39"/>
      <c r="M215" s="194"/>
      <c r="N215" s="195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397</v>
      </c>
      <c r="AU215" s="19" t="s">
        <v>89</v>
      </c>
    </row>
    <row r="216" s="13" customFormat="1">
      <c r="A216" s="13"/>
      <c r="B216" s="205"/>
      <c r="C216" s="13"/>
      <c r="D216" s="191" t="s">
        <v>519</v>
      </c>
      <c r="E216" s="206" t="s">
        <v>1</v>
      </c>
      <c r="F216" s="207" t="s">
        <v>1985</v>
      </c>
      <c r="G216" s="13"/>
      <c r="H216" s="208">
        <v>157.946</v>
      </c>
      <c r="I216" s="209"/>
      <c r="J216" s="13"/>
      <c r="K216" s="13"/>
      <c r="L216" s="205"/>
      <c r="M216" s="210"/>
      <c r="N216" s="211"/>
      <c r="O216" s="211"/>
      <c r="P216" s="211"/>
      <c r="Q216" s="211"/>
      <c r="R216" s="211"/>
      <c r="S216" s="211"/>
      <c r="T216" s="21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06" t="s">
        <v>519</v>
      </c>
      <c r="AU216" s="206" t="s">
        <v>89</v>
      </c>
      <c r="AV216" s="13" t="s">
        <v>89</v>
      </c>
      <c r="AW216" s="13" t="s">
        <v>35</v>
      </c>
      <c r="AX216" s="13" t="s">
        <v>79</v>
      </c>
      <c r="AY216" s="206" t="s">
        <v>230</v>
      </c>
    </row>
    <row r="217" s="14" customFormat="1">
      <c r="A217" s="14"/>
      <c r="B217" s="213"/>
      <c r="C217" s="14"/>
      <c r="D217" s="191" t="s">
        <v>519</v>
      </c>
      <c r="E217" s="214" t="s">
        <v>1</v>
      </c>
      <c r="F217" s="215" t="s">
        <v>534</v>
      </c>
      <c r="G217" s="14"/>
      <c r="H217" s="216">
        <v>157.946</v>
      </c>
      <c r="I217" s="217"/>
      <c r="J217" s="14"/>
      <c r="K217" s="14"/>
      <c r="L217" s="213"/>
      <c r="M217" s="218"/>
      <c r="N217" s="219"/>
      <c r="O217" s="219"/>
      <c r="P217" s="219"/>
      <c r="Q217" s="219"/>
      <c r="R217" s="219"/>
      <c r="S217" s="219"/>
      <c r="T217" s="220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14" t="s">
        <v>519</v>
      </c>
      <c r="AU217" s="214" t="s">
        <v>89</v>
      </c>
      <c r="AV217" s="14" t="s">
        <v>235</v>
      </c>
      <c r="AW217" s="14" t="s">
        <v>35</v>
      </c>
      <c r="AX217" s="14" t="s">
        <v>87</v>
      </c>
      <c r="AY217" s="214" t="s">
        <v>230</v>
      </c>
    </row>
    <row r="218" s="2" customFormat="1" ht="21.75" customHeight="1">
      <c r="A218" s="38"/>
      <c r="B218" s="177"/>
      <c r="C218" s="178" t="s">
        <v>252</v>
      </c>
      <c r="D218" s="178" t="s">
        <v>231</v>
      </c>
      <c r="E218" s="179" t="s">
        <v>1991</v>
      </c>
      <c r="F218" s="180" t="s">
        <v>1992</v>
      </c>
      <c r="G218" s="181" t="s">
        <v>578</v>
      </c>
      <c r="H218" s="182">
        <v>157.946</v>
      </c>
      <c r="I218" s="183"/>
      <c r="J218" s="184">
        <f>ROUND(I218*H218,2)</f>
        <v>0</v>
      </c>
      <c r="K218" s="180" t="s">
        <v>515</v>
      </c>
      <c r="L218" s="39"/>
      <c r="M218" s="185" t="s">
        <v>1</v>
      </c>
      <c r="N218" s="186" t="s">
        <v>44</v>
      </c>
      <c r="O218" s="77"/>
      <c r="P218" s="187">
        <f>O218*H218</f>
        <v>0</v>
      </c>
      <c r="Q218" s="187">
        <v>0</v>
      </c>
      <c r="R218" s="187">
        <f>Q218*H218</f>
        <v>0</v>
      </c>
      <c r="S218" s="187">
        <v>0</v>
      </c>
      <c r="T218" s="188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89" t="s">
        <v>235</v>
      </c>
      <c r="AT218" s="189" t="s">
        <v>231</v>
      </c>
      <c r="AU218" s="189" t="s">
        <v>89</v>
      </c>
      <c r="AY218" s="19" t="s">
        <v>230</v>
      </c>
      <c r="BE218" s="190">
        <f>IF(N218="základní",J218,0)</f>
        <v>0</v>
      </c>
      <c r="BF218" s="190">
        <f>IF(N218="snížená",J218,0)</f>
        <v>0</v>
      </c>
      <c r="BG218" s="190">
        <f>IF(N218="zákl. přenesená",J218,0)</f>
        <v>0</v>
      </c>
      <c r="BH218" s="190">
        <f>IF(N218="sníž. přenesená",J218,0)</f>
        <v>0</v>
      </c>
      <c r="BI218" s="190">
        <f>IF(N218="nulová",J218,0)</f>
        <v>0</v>
      </c>
      <c r="BJ218" s="19" t="s">
        <v>87</v>
      </c>
      <c r="BK218" s="190">
        <f>ROUND(I218*H218,2)</f>
        <v>0</v>
      </c>
      <c r="BL218" s="19" t="s">
        <v>235</v>
      </c>
      <c r="BM218" s="189" t="s">
        <v>1993</v>
      </c>
    </row>
    <row r="219" s="2" customFormat="1">
      <c r="A219" s="38"/>
      <c r="B219" s="39"/>
      <c r="C219" s="38"/>
      <c r="D219" s="191" t="s">
        <v>237</v>
      </c>
      <c r="E219" s="38"/>
      <c r="F219" s="192" t="s">
        <v>1994</v>
      </c>
      <c r="G219" s="38"/>
      <c r="H219" s="38"/>
      <c r="I219" s="193"/>
      <c r="J219" s="38"/>
      <c r="K219" s="38"/>
      <c r="L219" s="39"/>
      <c r="M219" s="194"/>
      <c r="N219" s="195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237</v>
      </c>
      <c r="AU219" s="19" t="s">
        <v>89</v>
      </c>
    </row>
    <row r="220" s="2" customFormat="1">
      <c r="A220" s="38"/>
      <c r="B220" s="39"/>
      <c r="C220" s="38"/>
      <c r="D220" s="199" t="s">
        <v>397</v>
      </c>
      <c r="E220" s="38"/>
      <c r="F220" s="200" t="s">
        <v>1995</v>
      </c>
      <c r="G220" s="38"/>
      <c r="H220" s="38"/>
      <c r="I220" s="193"/>
      <c r="J220" s="38"/>
      <c r="K220" s="38"/>
      <c r="L220" s="39"/>
      <c r="M220" s="194"/>
      <c r="N220" s="195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397</v>
      </c>
      <c r="AU220" s="19" t="s">
        <v>89</v>
      </c>
    </row>
    <row r="221" s="13" customFormat="1">
      <c r="A221" s="13"/>
      <c r="B221" s="205"/>
      <c r="C221" s="13"/>
      <c r="D221" s="191" t="s">
        <v>519</v>
      </c>
      <c r="E221" s="206" t="s">
        <v>1</v>
      </c>
      <c r="F221" s="207" t="s">
        <v>1985</v>
      </c>
      <c r="G221" s="13"/>
      <c r="H221" s="208">
        <v>157.946</v>
      </c>
      <c r="I221" s="209"/>
      <c r="J221" s="13"/>
      <c r="K221" s="13"/>
      <c r="L221" s="205"/>
      <c r="M221" s="210"/>
      <c r="N221" s="211"/>
      <c r="O221" s="211"/>
      <c r="P221" s="211"/>
      <c r="Q221" s="211"/>
      <c r="R221" s="211"/>
      <c r="S221" s="211"/>
      <c r="T221" s="21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06" t="s">
        <v>519</v>
      </c>
      <c r="AU221" s="206" t="s">
        <v>89</v>
      </c>
      <c r="AV221" s="13" t="s">
        <v>89</v>
      </c>
      <c r="AW221" s="13" t="s">
        <v>35</v>
      </c>
      <c r="AX221" s="13" t="s">
        <v>79</v>
      </c>
      <c r="AY221" s="206" t="s">
        <v>230</v>
      </c>
    </row>
    <row r="222" s="14" customFormat="1">
      <c r="A222" s="14"/>
      <c r="B222" s="213"/>
      <c r="C222" s="14"/>
      <c r="D222" s="191" t="s">
        <v>519</v>
      </c>
      <c r="E222" s="214" t="s">
        <v>1</v>
      </c>
      <c r="F222" s="215" t="s">
        <v>534</v>
      </c>
      <c r="G222" s="14"/>
      <c r="H222" s="216">
        <v>157.946</v>
      </c>
      <c r="I222" s="217"/>
      <c r="J222" s="14"/>
      <c r="K222" s="14"/>
      <c r="L222" s="213"/>
      <c r="M222" s="218"/>
      <c r="N222" s="219"/>
      <c r="O222" s="219"/>
      <c r="P222" s="219"/>
      <c r="Q222" s="219"/>
      <c r="R222" s="219"/>
      <c r="S222" s="219"/>
      <c r="T222" s="22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14" t="s">
        <v>519</v>
      </c>
      <c r="AU222" s="214" t="s">
        <v>89</v>
      </c>
      <c r="AV222" s="14" t="s">
        <v>235</v>
      </c>
      <c r="AW222" s="14" t="s">
        <v>35</v>
      </c>
      <c r="AX222" s="14" t="s">
        <v>87</v>
      </c>
      <c r="AY222" s="214" t="s">
        <v>230</v>
      </c>
    </row>
    <row r="223" s="2" customFormat="1" ht="16.5" customHeight="1">
      <c r="A223" s="38"/>
      <c r="B223" s="177"/>
      <c r="C223" s="178" t="s">
        <v>256</v>
      </c>
      <c r="D223" s="178" t="s">
        <v>231</v>
      </c>
      <c r="E223" s="179" t="s">
        <v>667</v>
      </c>
      <c r="F223" s="180" t="s">
        <v>668</v>
      </c>
      <c r="G223" s="181" t="s">
        <v>514</v>
      </c>
      <c r="H223" s="182">
        <v>2810.808</v>
      </c>
      <c r="I223" s="183"/>
      <c r="J223" s="184">
        <f>ROUND(I223*H223,2)</f>
        <v>0</v>
      </c>
      <c r="K223" s="180" t="s">
        <v>515</v>
      </c>
      <c r="L223" s="39"/>
      <c r="M223" s="185" t="s">
        <v>1</v>
      </c>
      <c r="N223" s="186" t="s">
        <v>44</v>
      </c>
      <c r="O223" s="77"/>
      <c r="P223" s="187">
        <f>O223*H223</f>
        <v>0</v>
      </c>
      <c r="Q223" s="187">
        <v>0.00058</v>
      </c>
      <c r="R223" s="187">
        <f>Q223*H223</f>
        <v>1.6302686399999999</v>
      </c>
      <c r="S223" s="187">
        <v>0</v>
      </c>
      <c r="T223" s="188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89" t="s">
        <v>235</v>
      </c>
      <c r="AT223" s="189" t="s">
        <v>231</v>
      </c>
      <c r="AU223" s="189" t="s">
        <v>89</v>
      </c>
      <c r="AY223" s="19" t="s">
        <v>230</v>
      </c>
      <c r="BE223" s="190">
        <f>IF(N223="základní",J223,0)</f>
        <v>0</v>
      </c>
      <c r="BF223" s="190">
        <f>IF(N223="snížená",J223,0)</f>
        <v>0</v>
      </c>
      <c r="BG223" s="190">
        <f>IF(N223="zákl. přenesená",J223,0)</f>
        <v>0</v>
      </c>
      <c r="BH223" s="190">
        <f>IF(N223="sníž. přenesená",J223,0)</f>
        <v>0</v>
      </c>
      <c r="BI223" s="190">
        <f>IF(N223="nulová",J223,0)</f>
        <v>0</v>
      </c>
      <c r="BJ223" s="19" t="s">
        <v>87</v>
      </c>
      <c r="BK223" s="190">
        <f>ROUND(I223*H223,2)</f>
        <v>0</v>
      </c>
      <c r="BL223" s="19" t="s">
        <v>235</v>
      </c>
      <c r="BM223" s="189" t="s">
        <v>1996</v>
      </c>
    </row>
    <row r="224" s="2" customFormat="1">
      <c r="A224" s="38"/>
      <c r="B224" s="39"/>
      <c r="C224" s="38"/>
      <c r="D224" s="191" t="s">
        <v>237</v>
      </c>
      <c r="E224" s="38"/>
      <c r="F224" s="192" t="s">
        <v>670</v>
      </c>
      <c r="G224" s="38"/>
      <c r="H224" s="38"/>
      <c r="I224" s="193"/>
      <c r="J224" s="38"/>
      <c r="K224" s="38"/>
      <c r="L224" s="39"/>
      <c r="M224" s="194"/>
      <c r="N224" s="195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237</v>
      </c>
      <c r="AU224" s="19" t="s">
        <v>89</v>
      </c>
    </row>
    <row r="225" s="2" customFormat="1">
      <c r="A225" s="38"/>
      <c r="B225" s="39"/>
      <c r="C225" s="38"/>
      <c r="D225" s="199" t="s">
        <v>397</v>
      </c>
      <c r="E225" s="38"/>
      <c r="F225" s="200" t="s">
        <v>671</v>
      </c>
      <c r="G225" s="38"/>
      <c r="H225" s="38"/>
      <c r="I225" s="193"/>
      <c r="J225" s="38"/>
      <c r="K225" s="38"/>
      <c r="L225" s="39"/>
      <c r="M225" s="194"/>
      <c r="N225" s="195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397</v>
      </c>
      <c r="AU225" s="19" t="s">
        <v>89</v>
      </c>
    </row>
    <row r="226" s="15" customFormat="1">
      <c r="A226" s="15"/>
      <c r="B226" s="221"/>
      <c r="C226" s="15"/>
      <c r="D226" s="191" t="s">
        <v>519</v>
      </c>
      <c r="E226" s="222" t="s">
        <v>1</v>
      </c>
      <c r="F226" s="223" t="s">
        <v>1936</v>
      </c>
      <c r="G226" s="15"/>
      <c r="H226" s="222" t="s">
        <v>1</v>
      </c>
      <c r="I226" s="224"/>
      <c r="J226" s="15"/>
      <c r="K226" s="15"/>
      <c r="L226" s="221"/>
      <c r="M226" s="225"/>
      <c r="N226" s="226"/>
      <c r="O226" s="226"/>
      <c r="P226" s="226"/>
      <c r="Q226" s="226"/>
      <c r="R226" s="226"/>
      <c r="S226" s="226"/>
      <c r="T226" s="227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22" t="s">
        <v>519</v>
      </c>
      <c r="AU226" s="222" t="s">
        <v>89</v>
      </c>
      <c r="AV226" s="15" t="s">
        <v>87</v>
      </c>
      <c r="AW226" s="15" t="s">
        <v>35</v>
      </c>
      <c r="AX226" s="15" t="s">
        <v>79</v>
      </c>
      <c r="AY226" s="222" t="s">
        <v>230</v>
      </c>
    </row>
    <row r="227" s="15" customFormat="1">
      <c r="A227" s="15"/>
      <c r="B227" s="221"/>
      <c r="C227" s="15"/>
      <c r="D227" s="191" t="s">
        <v>519</v>
      </c>
      <c r="E227" s="222" t="s">
        <v>1</v>
      </c>
      <c r="F227" s="223" t="s">
        <v>1940</v>
      </c>
      <c r="G227" s="15"/>
      <c r="H227" s="222" t="s">
        <v>1</v>
      </c>
      <c r="I227" s="224"/>
      <c r="J227" s="15"/>
      <c r="K227" s="15"/>
      <c r="L227" s="221"/>
      <c r="M227" s="225"/>
      <c r="N227" s="226"/>
      <c r="O227" s="226"/>
      <c r="P227" s="226"/>
      <c r="Q227" s="226"/>
      <c r="R227" s="226"/>
      <c r="S227" s="226"/>
      <c r="T227" s="227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22" t="s">
        <v>519</v>
      </c>
      <c r="AU227" s="222" t="s">
        <v>89</v>
      </c>
      <c r="AV227" s="15" t="s">
        <v>87</v>
      </c>
      <c r="AW227" s="15" t="s">
        <v>35</v>
      </c>
      <c r="AX227" s="15" t="s">
        <v>79</v>
      </c>
      <c r="AY227" s="222" t="s">
        <v>230</v>
      </c>
    </row>
    <row r="228" s="13" customFormat="1">
      <c r="A228" s="13"/>
      <c r="B228" s="205"/>
      <c r="C228" s="13"/>
      <c r="D228" s="191" t="s">
        <v>519</v>
      </c>
      <c r="E228" s="206" t="s">
        <v>1</v>
      </c>
      <c r="F228" s="207" t="s">
        <v>1997</v>
      </c>
      <c r="G228" s="13"/>
      <c r="H228" s="208">
        <v>27.23</v>
      </c>
      <c r="I228" s="209"/>
      <c r="J228" s="13"/>
      <c r="K228" s="13"/>
      <c r="L228" s="205"/>
      <c r="M228" s="210"/>
      <c r="N228" s="211"/>
      <c r="O228" s="211"/>
      <c r="P228" s="211"/>
      <c r="Q228" s="211"/>
      <c r="R228" s="211"/>
      <c r="S228" s="211"/>
      <c r="T228" s="21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06" t="s">
        <v>519</v>
      </c>
      <c r="AU228" s="206" t="s">
        <v>89</v>
      </c>
      <c r="AV228" s="13" t="s">
        <v>89</v>
      </c>
      <c r="AW228" s="13" t="s">
        <v>35</v>
      </c>
      <c r="AX228" s="13" t="s">
        <v>79</v>
      </c>
      <c r="AY228" s="206" t="s">
        <v>230</v>
      </c>
    </row>
    <row r="229" s="13" customFormat="1">
      <c r="A229" s="13"/>
      <c r="B229" s="205"/>
      <c r="C229" s="13"/>
      <c r="D229" s="191" t="s">
        <v>519</v>
      </c>
      <c r="E229" s="206" t="s">
        <v>1</v>
      </c>
      <c r="F229" s="207" t="s">
        <v>1998</v>
      </c>
      <c r="G229" s="13"/>
      <c r="H229" s="208">
        <v>291.25599999999997</v>
      </c>
      <c r="I229" s="209"/>
      <c r="J229" s="13"/>
      <c r="K229" s="13"/>
      <c r="L229" s="205"/>
      <c r="M229" s="210"/>
      <c r="N229" s="211"/>
      <c r="O229" s="211"/>
      <c r="P229" s="211"/>
      <c r="Q229" s="211"/>
      <c r="R229" s="211"/>
      <c r="S229" s="211"/>
      <c r="T229" s="21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06" t="s">
        <v>519</v>
      </c>
      <c r="AU229" s="206" t="s">
        <v>89</v>
      </c>
      <c r="AV229" s="13" t="s">
        <v>89</v>
      </c>
      <c r="AW229" s="13" t="s">
        <v>35</v>
      </c>
      <c r="AX229" s="13" t="s">
        <v>79</v>
      </c>
      <c r="AY229" s="206" t="s">
        <v>230</v>
      </c>
    </row>
    <row r="230" s="13" customFormat="1">
      <c r="A230" s="13"/>
      <c r="B230" s="205"/>
      <c r="C230" s="13"/>
      <c r="D230" s="191" t="s">
        <v>519</v>
      </c>
      <c r="E230" s="206" t="s">
        <v>1</v>
      </c>
      <c r="F230" s="207" t="s">
        <v>1999</v>
      </c>
      <c r="G230" s="13"/>
      <c r="H230" s="208">
        <v>46.917000000000002</v>
      </c>
      <c r="I230" s="209"/>
      <c r="J230" s="13"/>
      <c r="K230" s="13"/>
      <c r="L230" s="205"/>
      <c r="M230" s="210"/>
      <c r="N230" s="211"/>
      <c r="O230" s="211"/>
      <c r="P230" s="211"/>
      <c r="Q230" s="211"/>
      <c r="R230" s="211"/>
      <c r="S230" s="211"/>
      <c r="T230" s="21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06" t="s">
        <v>519</v>
      </c>
      <c r="AU230" s="206" t="s">
        <v>89</v>
      </c>
      <c r="AV230" s="13" t="s">
        <v>89</v>
      </c>
      <c r="AW230" s="13" t="s">
        <v>35</v>
      </c>
      <c r="AX230" s="13" t="s">
        <v>79</v>
      </c>
      <c r="AY230" s="206" t="s">
        <v>230</v>
      </c>
    </row>
    <row r="231" s="13" customFormat="1">
      <c r="A231" s="13"/>
      <c r="B231" s="205"/>
      <c r="C231" s="13"/>
      <c r="D231" s="191" t="s">
        <v>519</v>
      </c>
      <c r="E231" s="206" t="s">
        <v>1</v>
      </c>
      <c r="F231" s="207" t="s">
        <v>2000</v>
      </c>
      <c r="G231" s="13"/>
      <c r="H231" s="208">
        <v>180.80000000000001</v>
      </c>
      <c r="I231" s="209"/>
      <c r="J231" s="13"/>
      <c r="K231" s="13"/>
      <c r="L231" s="205"/>
      <c r="M231" s="210"/>
      <c r="N231" s="211"/>
      <c r="O231" s="211"/>
      <c r="P231" s="211"/>
      <c r="Q231" s="211"/>
      <c r="R231" s="211"/>
      <c r="S231" s="211"/>
      <c r="T231" s="21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06" t="s">
        <v>519</v>
      </c>
      <c r="AU231" s="206" t="s">
        <v>89</v>
      </c>
      <c r="AV231" s="13" t="s">
        <v>89</v>
      </c>
      <c r="AW231" s="13" t="s">
        <v>35</v>
      </c>
      <c r="AX231" s="13" t="s">
        <v>79</v>
      </c>
      <c r="AY231" s="206" t="s">
        <v>230</v>
      </c>
    </row>
    <row r="232" s="13" customFormat="1">
      <c r="A232" s="13"/>
      <c r="B232" s="205"/>
      <c r="C232" s="13"/>
      <c r="D232" s="191" t="s">
        <v>519</v>
      </c>
      <c r="E232" s="206" t="s">
        <v>1</v>
      </c>
      <c r="F232" s="207" t="s">
        <v>2001</v>
      </c>
      <c r="G232" s="13"/>
      <c r="H232" s="208">
        <v>178.34999999999999</v>
      </c>
      <c r="I232" s="209"/>
      <c r="J232" s="13"/>
      <c r="K232" s="13"/>
      <c r="L232" s="205"/>
      <c r="M232" s="210"/>
      <c r="N232" s="211"/>
      <c r="O232" s="211"/>
      <c r="P232" s="211"/>
      <c r="Q232" s="211"/>
      <c r="R232" s="211"/>
      <c r="S232" s="211"/>
      <c r="T232" s="21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06" t="s">
        <v>519</v>
      </c>
      <c r="AU232" s="206" t="s">
        <v>89</v>
      </c>
      <c r="AV232" s="13" t="s">
        <v>89</v>
      </c>
      <c r="AW232" s="13" t="s">
        <v>35</v>
      </c>
      <c r="AX232" s="13" t="s">
        <v>79</v>
      </c>
      <c r="AY232" s="206" t="s">
        <v>230</v>
      </c>
    </row>
    <row r="233" s="13" customFormat="1">
      <c r="A233" s="13"/>
      <c r="B233" s="205"/>
      <c r="C233" s="13"/>
      <c r="D233" s="191" t="s">
        <v>519</v>
      </c>
      <c r="E233" s="206" t="s">
        <v>1</v>
      </c>
      <c r="F233" s="207" t="s">
        <v>2002</v>
      </c>
      <c r="G233" s="13"/>
      <c r="H233" s="208">
        <v>40.494999999999997</v>
      </c>
      <c r="I233" s="209"/>
      <c r="J233" s="13"/>
      <c r="K233" s="13"/>
      <c r="L233" s="205"/>
      <c r="M233" s="210"/>
      <c r="N233" s="211"/>
      <c r="O233" s="211"/>
      <c r="P233" s="211"/>
      <c r="Q233" s="211"/>
      <c r="R233" s="211"/>
      <c r="S233" s="211"/>
      <c r="T233" s="21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06" t="s">
        <v>519</v>
      </c>
      <c r="AU233" s="206" t="s">
        <v>89</v>
      </c>
      <c r="AV233" s="13" t="s">
        <v>89</v>
      </c>
      <c r="AW233" s="13" t="s">
        <v>35</v>
      </c>
      <c r="AX233" s="13" t="s">
        <v>79</v>
      </c>
      <c r="AY233" s="206" t="s">
        <v>230</v>
      </c>
    </row>
    <row r="234" s="13" customFormat="1">
      <c r="A234" s="13"/>
      <c r="B234" s="205"/>
      <c r="C234" s="13"/>
      <c r="D234" s="191" t="s">
        <v>519</v>
      </c>
      <c r="E234" s="206" t="s">
        <v>1</v>
      </c>
      <c r="F234" s="207" t="s">
        <v>2003</v>
      </c>
      <c r="G234" s="13"/>
      <c r="H234" s="208">
        <v>277.89999999999998</v>
      </c>
      <c r="I234" s="209"/>
      <c r="J234" s="13"/>
      <c r="K234" s="13"/>
      <c r="L234" s="205"/>
      <c r="M234" s="210"/>
      <c r="N234" s="211"/>
      <c r="O234" s="211"/>
      <c r="P234" s="211"/>
      <c r="Q234" s="211"/>
      <c r="R234" s="211"/>
      <c r="S234" s="211"/>
      <c r="T234" s="21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06" t="s">
        <v>519</v>
      </c>
      <c r="AU234" s="206" t="s">
        <v>89</v>
      </c>
      <c r="AV234" s="13" t="s">
        <v>89</v>
      </c>
      <c r="AW234" s="13" t="s">
        <v>35</v>
      </c>
      <c r="AX234" s="13" t="s">
        <v>79</v>
      </c>
      <c r="AY234" s="206" t="s">
        <v>230</v>
      </c>
    </row>
    <row r="235" s="13" customFormat="1">
      <c r="A235" s="13"/>
      <c r="B235" s="205"/>
      <c r="C235" s="13"/>
      <c r="D235" s="191" t="s">
        <v>519</v>
      </c>
      <c r="E235" s="206" t="s">
        <v>1</v>
      </c>
      <c r="F235" s="207" t="s">
        <v>2004</v>
      </c>
      <c r="G235" s="13"/>
      <c r="H235" s="208">
        <v>69.768000000000001</v>
      </c>
      <c r="I235" s="209"/>
      <c r="J235" s="13"/>
      <c r="K235" s="13"/>
      <c r="L235" s="205"/>
      <c r="M235" s="210"/>
      <c r="N235" s="211"/>
      <c r="O235" s="211"/>
      <c r="P235" s="211"/>
      <c r="Q235" s="211"/>
      <c r="R235" s="211"/>
      <c r="S235" s="211"/>
      <c r="T235" s="21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06" t="s">
        <v>519</v>
      </c>
      <c r="AU235" s="206" t="s">
        <v>89</v>
      </c>
      <c r="AV235" s="13" t="s">
        <v>89</v>
      </c>
      <c r="AW235" s="13" t="s">
        <v>35</v>
      </c>
      <c r="AX235" s="13" t="s">
        <v>79</v>
      </c>
      <c r="AY235" s="206" t="s">
        <v>230</v>
      </c>
    </row>
    <row r="236" s="13" customFormat="1">
      <c r="A236" s="13"/>
      <c r="B236" s="205"/>
      <c r="C236" s="13"/>
      <c r="D236" s="191" t="s">
        <v>519</v>
      </c>
      <c r="E236" s="206" t="s">
        <v>1</v>
      </c>
      <c r="F236" s="207" t="s">
        <v>2005</v>
      </c>
      <c r="G236" s="13"/>
      <c r="H236" s="208">
        <v>70.090000000000003</v>
      </c>
      <c r="I236" s="209"/>
      <c r="J236" s="13"/>
      <c r="K236" s="13"/>
      <c r="L236" s="205"/>
      <c r="M236" s="210"/>
      <c r="N236" s="211"/>
      <c r="O236" s="211"/>
      <c r="P236" s="211"/>
      <c r="Q236" s="211"/>
      <c r="R236" s="211"/>
      <c r="S236" s="211"/>
      <c r="T236" s="21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06" t="s">
        <v>519</v>
      </c>
      <c r="AU236" s="206" t="s">
        <v>89</v>
      </c>
      <c r="AV236" s="13" t="s">
        <v>89</v>
      </c>
      <c r="AW236" s="13" t="s">
        <v>35</v>
      </c>
      <c r="AX236" s="13" t="s">
        <v>79</v>
      </c>
      <c r="AY236" s="206" t="s">
        <v>230</v>
      </c>
    </row>
    <row r="237" s="13" customFormat="1">
      <c r="A237" s="13"/>
      <c r="B237" s="205"/>
      <c r="C237" s="13"/>
      <c r="D237" s="191" t="s">
        <v>519</v>
      </c>
      <c r="E237" s="206" t="s">
        <v>1</v>
      </c>
      <c r="F237" s="207" t="s">
        <v>2006</v>
      </c>
      <c r="G237" s="13"/>
      <c r="H237" s="208">
        <v>218.00999999999999</v>
      </c>
      <c r="I237" s="209"/>
      <c r="J237" s="13"/>
      <c r="K237" s="13"/>
      <c r="L237" s="205"/>
      <c r="M237" s="210"/>
      <c r="N237" s="211"/>
      <c r="O237" s="211"/>
      <c r="P237" s="211"/>
      <c r="Q237" s="211"/>
      <c r="R237" s="211"/>
      <c r="S237" s="211"/>
      <c r="T237" s="21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06" t="s">
        <v>519</v>
      </c>
      <c r="AU237" s="206" t="s">
        <v>89</v>
      </c>
      <c r="AV237" s="13" t="s">
        <v>89</v>
      </c>
      <c r="AW237" s="13" t="s">
        <v>35</v>
      </c>
      <c r="AX237" s="13" t="s">
        <v>79</v>
      </c>
      <c r="AY237" s="206" t="s">
        <v>230</v>
      </c>
    </row>
    <row r="238" s="16" customFormat="1">
      <c r="A238" s="16"/>
      <c r="B238" s="228"/>
      <c r="C238" s="16"/>
      <c r="D238" s="191" t="s">
        <v>519</v>
      </c>
      <c r="E238" s="229" t="s">
        <v>1</v>
      </c>
      <c r="F238" s="230" t="s">
        <v>685</v>
      </c>
      <c r="G238" s="16"/>
      <c r="H238" s="231">
        <v>1400.8159999999998</v>
      </c>
      <c r="I238" s="232"/>
      <c r="J238" s="16"/>
      <c r="K238" s="16"/>
      <c r="L238" s="228"/>
      <c r="M238" s="233"/>
      <c r="N238" s="234"/>
      <c r="O238" s="234"/>
      <c r="P238" s="234"/>
      <c r="Q238" s="234"/>
      <c r="R238" s="234"/>
      <c r="S238" s="234"/>
      <c r="T238" s="235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T238" s="229" t="s">
        <v>519</v>
      </c>
      <c r="AU238" s="229" t="s">
        <v>89</v>
      </c>
      <c r="AV238" s="16" t="s">
        <v>241</v>
      </c>
      <c r="AW238" s="16" t="s">
        <v>35</v>
      </c>
      <c r="AX238" s="16" t="s">
        <v>79</v>
      </c>
      <c r="AY238" s="229" t="s">
        <v>230</v>
      </c>
    </row>
    <row r="239" s="15" customFormat="1">
      <c r="A239" s="15"/>
      <c r="B239" s="221"/>
      <c r="C239" s="15"/>
      <c r="D239" s="191" t="s">
        <v>519</v>
      </c>
      <c r="E239" s="222" t="s">
        <v>1</v>
      </c>
      <c r="F239" s="223" t="s">
        <v>1975</v>
      </c>
      <c r="G239" s="15"/>
      <c r="H239" s="222" t="s">
        <v>1</v>
      </c>
      <c r="I239" s="224"/>
      <c r="J239" s="15"/>
      <c r="K239" s="15"/>
      <c r="L239" s="221"/>
      <c r="M239" s="225"/>
      <c r="N239" s="226"/>
      <c r="O239" s="226"/>
      <c r="P239" s="226"/>
      <c r="Q239" s="226"/>
      <c r="R239" s="226"/>
      <c r="S239" s="226"/>
      <c r="T239" s="227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22" t="s">
        <v>519</v>
      </c>
      <c r="AU239" s="222" t="s">
        <v>89</v>
      </c>
      <c r="AV239" s="15" t="s">
        <v>87</v>
      </c>
      <c r="AW239" s="15" t="s">
        <v>35</v>
      </c>
      <c r="AX239" s="15" t="s">
        <v>79</v>
      </c>
      <c r="AY239" s="222" t="s">
        <v>230</v>
      </c>
    </row>
    <row r="240" s="15" customFormat="1">
      <c r="A240" s="15"/>
      <c r="B240" s="221"/>
      <c r="C240" s="15"/>
      <c r="D240" s="191" t="s">
        <v>519</v>
      </c>
      <c r="E240" s="222" t="s">
        <v>1</v>
      </c>
      <c r="F240" s="223" t="s">
        <v>1940</v>
      </c>
      <c r="G240" s="15"/>
      <c r="H240" s="222" t="s">
        <v>1</v>
      </c>
      <c r="I240" s="224"/>
      <c r="J240" s="15"/>
      <c r="K240" s="15"/>
      <c r="L240" s="221"/>
      <c r="M240" s="225"/>
      <c r="N240" s="226"/>
      <c r="O240" s="226"/>
      <c r="P240" s="226"/>
      <c r="Q240" s="226"/>
      <c r="R240" s="226"/>
      <c r="S240" s="226"/>
      <c r="T240" s="227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T240" s="222" t="s">
        <v>519</v>
      </c>
      <c r="AU240" s="222" t="s">
        <v>89</v>
      </c>
      <c r="AV240" s="15" t="s">
        <v>87</v>
      </c>
      <c r="AW240" s="15" t="s">
        <v>35</v>
      </c>
      <c r="AX240" s="15" t="s">
        <v>79</v>
      </c>
      <c r="AY240" s="222" t="s">
        <v>230</v>
      </c>
    </row>
    <row r="241" s="13" customFormat="1">
      <c r="A241" s="13"/>
      <c r="B241" s="205"/>
      <c r="C241" s="13"/>
      <c r="D241" s="191" t="s">
        <v>519</v>
      </c>
      <c r="E241" s="206" t="s">
        <v>1</v>
      </c>
      <c r="F241" s="207" t="s">
        <v>2007</v>
      </c>
      <c r="G241" s="13"/>
      <c r="H241" s="208">
        <v>190.53200000000001</v>
      </c>
      <c r="I241" s="209"/>
      <c r="J241" s="13"/>
      <c r="K241" s="13"/>
      <c r="L241" s="205"/>
      <c r="M241" s="210"/>
      <c r="N241" s="211"/>
      <c r="O241" s="211"/>
      <c r="P241" s="211"/>
      <c r="Q241" s="211"/>
      <c r="R241" s="211"/>
      <c r="S241" s="211"/>
      <c r="T241" s="21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06" t="s">
        <v>519</v>
      </c>
      <c r="AU241" s="206" t="s">
        <v>89</v>
      </c>
      <c r="AV241" s="13" t="s">
        <v>89</v>
      </c>
      <c r="AW241" s="13" t="s">
        <v>35</v>
      </c>
      <c r="AX241" s="13" t="s">
        <v>79</v>
      </c>
      <c r="AY241" s="206" t="s">
        <v>230</v>
      </c>
    </row>
    <row r="242" s="13" customFormat="1">
      <c r="A242" s="13"/>
      <c r="B242" s="205"/>
      <c r="C242" s="13"/>
      <c r="D242" s="191" t="s">
        <v>519</v>
      </c>
      <c r="E242" s="206" t="s">
        <v>1</v>
      </c>
      <c r="F242" s="207" t="s">
        <v>2008</v>
      </c>
      <c r="G242" s="13"/>
      <c r="H242" s="208">
        <v>659.34000000000003</v>
      </c>
      <c r="I242" s="209"/>
      <c r="J242" s="13"/>
      <c r="K242" s="13"/>
      <c r="L242" s="205"/>
      <c r="M242" s="210"/>
      <c r="N242" s="211"/>
      <c r="O242" s="211"/>
      <c r="P242" s="211"/>
      <c r="Q242" s="211"/>
      <c r="R242" s="211"/>
      <c r="S242" s="211"/>
      <c r="T242" s="21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06" t="s">
        <v>519</v>
      </c>
      <c r="AU242" s="206" t="s">
        <v>89</v>
      </c>
      <c r="AV242" s="13" t="s">
        <v>89</v>
      </c>
      <c r="AW242" s="13" t="s">
        <v>35</v>
      </c>
      <c r="AX242" s="13" t="s">
        <v>79</v>
      </c>
      <c r="AY242" s="206" t="s">
        <v>230</v>
      </c>
    </row>
    <row r="243" s="16" customFormat="1">
      <c r="A243" s="16"/>
      <c r="B243" s="228"/>
      <c r="C243" s="16"/>
      <c r="D243" s="191" t="s">
        <v>519</v>
      </c>
      <c r="E243" s="229" t="s">
        <v>1</v>
      </c>
      <c r="F243" s="230" t="s">
        <v>685</v>
      </c>
      <c r="G243" s="16"/>
      <c r="H243" s="231">
        <v>849.87200000000007</v>
      </c>
      <c r="I243" s="232"/>
      <c r="J243" s="16"/>
      <c r="K243" s="16"/>
      <c r="L243" s="228"/>
      <c r="M243" s="233"/>
      <c r="N243" s="234"/>
      <c r="O243" s="234"/>
      <c r="P243" s="234"/>
      <c r="Q243" s="234"/>
      <c r="R243" s="234"/>
      <c r="S243" s="234"/>
      <c r="T243" s="235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T243" s="229" t="s">
        <v>519</v>
      </c>
      <c r="AU243" s="229" t="s">
        <v>89</v>
      </c>
      <c r="AV243" s="16" t="s">
        <v>241</v>
      </c>
      <c r="AW243" s="16" t="s">
        <v>35</v>
      </c>
      <c r="AX243" s="16" t="s">
        <v>79</v>
      </c>
      <c r="AY243" s="229" t="s">
        <v>230</v>
      </c>
    </row>
    <row r="244" s="13" customFormat="1">
      <c r="A244" s="13"/>
      <c r="B244" s="205"/>
      <c r="C244" s="13"/>
      <c r="D244" s="191" t="s">
        <v>519</v>
      </c>
      <c r="E244" s="206" t="s">
        <v>1</v>
      </c>
      <c r="F244" s="207" t="s">
        <v>1978</v>
      </c>
      <c r="G244" s="13"/>
      <c r="H244" s="208">
        <v>100</v>
      </c>
      <c r="I244" s="209"/>
      <c r="J244" s="13"/>
      <c r="K244" s="13"/>
      <c r="L244" s="205"/>
      <c r="M244" s="210"/>
      <c r="N244" s="211"/>
      <c r="O244" s="211"/>
      <c r="P244" s="211"/>
      <c r="Q244" s="211"/>
      <c r="R244" s="211"/>
      <c r="S244" s="211"/>
      <c r="T244" s="21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06" t="s">
        <v>519</v>
      </c>
      <c r="AU244" s="206" t="s">
        <v>89</v>
      </c>
      <c r="AV244" s="13" t="s">
        <v>89</v>
      </c>
      <c r="AW244" s="13" t="s">
        <v>35</v>
      </c>
      <c r="AX244" s="13" t="s">
        <v>79</v>
      </c>
      <c r="AY244" s="206" t="s">
        <v>230</v>
      </c>
    </row>
    <row r="245" s="16" customFormat="1">
      <c r="A245" s="16"/>
      <c r="B245" s="228"/>
      <c r="C245" s="16"/>
      <c r="D245" s="191" t="s">
        <v>519</v>
      </c>
      <c r="E245" s="229" t="s">
        <v>1</v>
      </c>
      <c r="F245" s="230" t="s">
        <v>685</v>
      </c>
      <c r="G245" s="16"/>
      <c r="H245" s="231">
        <v>100</v>
      </c>
      <c r="I245" s="232"/>
      <c r="J245" s="16"/>
      <c r="K245" s="16"/>
      <c r="L245" s="228"/>
      <c r="M245" s="233"/>
      <c r="N245" s="234"/>
      <c r="O245" s="234"/>
      <c r="P245" s="234"/>
      <c r="Q245" s="234"/>
      <c r="R245" s="234"/>
      <c r="S245" s="234"/>
      <c r="T245" s="235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T245" s="229" t="s">
        <v>519</v>
      </c>
      <c r="AU245" s="229" t="s">
        <v>89</v>
      </c>
      <c r="AV245" s="16" t="s">
        <v>241</v>
      </c>
      <c r="AW245" s="16" t="s">
        <v>35</v>
      </c>
      <c r="AX245" s="16" t="s">
        <v>79</v>
      </c>
      <c r="AY245" s="229" t="s">
        <v>230</v>
      </c>
    </row>
    <row r="246" s="15" customFormat="1">
      <c r="A246" s="15"/>
      <c r="B246" s="221"/>
      <c r="C246" s="15"/>
      <c r="D246" s="191" t="s">
        <v>519</v>
      </c>
      <c r="E246" s="222" t="s">
        <v>1</v>
      </c>
      <c r="F246" s="223" t="s">
        <v>2009</v>
      </c>
      <c r="G246" s="15"/>
      <c r="H246" s="222" t="s">
        <v>1</v>
      </c>
      <c r="I246" s="224"/>
      <c r="J246" s="15"/>
      <c r="K246" s="15"/>
      <c r="L246" s="221"/>
      <c r="M246" s="225"/>
      <c r="N246" s="226"/>
      <c r="O246" s="226"/>
      <c r="P246" s="226"/>
      <c r="Q246" s="226"/>
      <c r="R246" s="226"/>
      <c r="S246" s="226"/>
      <c r="T246" s="227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22" t="s">
        <v>519</v>
      </c>
      <c r="AU246" s="222" t="s">
        <v>89</v>
      </c>
      <c r="AV246" s="15" t="s">
        <v>87</v>
      </c>
      <c r="AW246" s="15" t="s">
        <v>35</v>
      </c>
      <c r="AX246" s="15" t="s">
        <v>79</v>
      </c>
      <c r="AY246" s="222" t="s">
        <v>230</v>
      </c>
    </row>
    <row r="247" s="15" customFormat="1">
      <c r="A247" s="15"/>
      <c r="B247" s="221"/>
      <c r="C247" s="15"/>
      <c r="D247" s="191" t="s">
        <v>519</v>
      </c>
      <c r="E247" s="222" t="s">
        <v>1</v>
      </c>
      <c r="F247" s="223" t="s">
        <v>1957</v>
      </c>
      <c r="G247" s="15"/>
      <c r="H247" s="222" t="s">
        <v>1</v>
      </c>
      <c r="I247" s="224"/>
      <c r="J247" s="15"/>
      <c r="K247" s="15"/>
      <c r="L247" s="221"/>
      <c r="M247" s="225"/>
      <c r="N247" s="226"/>
      <c r="O247" s="226"/>
      <c r="P247" s="226"/>
      <c r="Q247" s="226"/>
      <c r="R247" s="226"/>
      <c r="S247" s="226"/>
      <c r="T247" s="227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22" t="s">
        <v>519</v>
      </c>
      <c r="AU247" s="222" t="s">
        <v>89</v>
      </c>
      <c r="AV247" s="15" t="s">
        <v>87</v>
      </c>
      <c r="AW247" s="15" t="s">
        <v>35</v>
      </c>
      <c r="AX247" s="15" t="s">
        <v>79</v>
      </c>
      <c r="AY247" s="222" t="s">
        <v>230</v>
      </c>
    </row>
    <row r="248" s="15" customFormat="1">
      <c r="A248" s="15"/>
      <c r="B248" s="221"/>
      <c r="C248" s="15"/>
      <c r="D248" s="191" t="s">
        <v>519</v>
      </c>
      <c r="E248" s="222" t="s">
        <v>1</v>
      </c>
      <c r="F248" s="223" t="s">
        <v>1936</v>
      </c>
      <c r="G248" s="15"/>
      <c r="H248" s="222" t="s">
        <v>1</v>
      </c>
      <c r="I248" s="224"/>
      <c r="J248" s="15"/>
      <c r="K248" s="15"/>
      <c r="L248" s="221"/>
      <c r="M248" s="225"/>
      <c r="N248" s="226"/>
      <c r="O248" s="226"/>
      <c r="P248" s="226"/>
      <c r="Q248" s="226"/>
      <c r="R248" s="226"/>
      <c r="S248" s="226"/>
      <c r="T248" s="227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22" t="s">
        <v>519</v>
      </c>
      <c r="AU248" s="222" t="s">
        <v>89</v>
      </c>
      <c r="AV248" s="15" t="s">
        <v>87</v>
      </c>
      <c r="AW248" s="15" t="s">
        <v>35</v>
      </c>
      <c r="AX248" s="15" t="s">
        <v>79</v>
      </c>
      <c r="AY248" s="222" t="s">
        <v>230</v>
      </c>
    </row>
    <row r="249" s="15" customFormat="1">
      <c r="A249" s="15"/>
      <c r="B249" s="221"/>
      <c r="C249" s="15"/>
      <c r="D249" s="191" t="s">
        <v>519</v>
      </c>
      <c r="E249" s="222" t="s">
        <v>1</v>
      </c>
      <c r="F249" s="223" t="s">
        <v>1940</v>
      </c>
      <c r="G249" s="15"/>
      <c r="H249" s="222" t="s">
        <v>1</v>
      </c>
      <c r="I249" s="224"/>
      <c r="J249" s="15"/>
      <c r="K249" s="15"/>
      <c r="L249" s="221"/>
      <c r="M249" s="225"/>
      <c r="N249" s="226"/>
      <c r="O249" s="226"/>
      <c r="P249" s="226"/>
      <c r="Q249" s="226"/>
      <c r="R249" s="226"/>
      <c r="S249" s="226"/>
      <c r="T249" s="227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22" t="s">
        <v>519</v>
      </c>
      <c r="AU249" s="222" t="s">
        <v>89</v>
      </c>
      <c r="AV249" s="15" t="s">
        <v>87</v>
      </c>
      <c r="AW249" s="15" t="s">
        <v>35</v>
      </c>
      <c r="AX249" s="15" t="s">
        <v>79</v>
      </c>
      <c r="AY249" s="222" t="s">
        <v>230</v>
      </c>
    </row>
    <row r="250" s="13" customFormat="1">
      <c r="A250" s="13"/>
      <c r="B250" s="205"/>
      <c r="C250" s="13"/>
      <c r="D250" s="191" t="s">
        <v>519</v>
      </c>
      <c r="E250" s="206" t="s">
        <v>1</v>
      </c>
      <c r="F250" s="207" t="s">
        <v>2010</v>
      </c>
      <c r="G250" s="13"/>
      <c r="H250" s="208">
        <v>8.4000000000000004</v>
      </c>
      <c r="I250" s="209"/>
      <c r="J250" s="13"/>
      <c r="K250" s="13"/>
      <c r="L250" s="205"/>
      <c r="M250" s="210"/>
      <c r="N250" s="211"/>
      <c r="O250" s="211"/>
      <c r="P250" s="211"/>
      <c r="Q250" s="211"/>
      <c r="R250" s="211"/>
      <c r="S250" s="211"/>
      <c r="T250" s="21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06" t="s">
        <v>519</v>
      </c>
      <c r="AU250" s="206" t="s">
        <v>89</v>
      </c>
      <c r="AV250" s="13" t="s">
        <v>89</v>
      </c>
      <c r="AW250" s="13" t="s">
        <v>35</v>
      </c>
      <c r="AX250" s="13" t="s">
        <v>79</v>
      </c>
      <c r="AY250" s="206" t="s">
        <v>230</v>
      </c>
    </row>
    <row r="251" s="13" customFormat="1">
      <c r="A251" s="13"/>
      <c r="B251" s="205"/>
      <c r="C251" s="13"/>
      <c r="D251" s="191" t="s">
        <v>519</v>
      </c>
      <c r="E251" s="206" t="s">
        <v>1</v>
      </c>
      <c r="F251" s="207" t="s">
        <v>2011</v>
      </c>
      <c r="G251" s="13"/>
      <c r="H251" s="208">
        <v>89.159999999999997</v>
      </c>
      <c r="I251" s="209"/>
      <c r="J251" s="13"/>
      <c r="K251" s="13"/>
      <c r="L251" s="205"/>
      <c r="M251" s="210"/>
      <c r="N251" s="211"/>
      <c r="O251" s="211"/>
      <c r="P251" s="211"/>
      <c r="Q251" s="211"/>
      <c r="R251" s="211"/>
      <c r="S251" s="211"/>
      <c r="T251" s="21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06" t="s">
        <v>519</v>
      </c>
      <c r="AU251" s="206" t="s">
        <v>89</v>
      </c>
      <c r="AV251" s="13" t="s">
        <v>89</v>
      </c>
      <c r="AW251" s="13" t="s">
        <v>35</v>
      </c>
      <c r="AX251" s="13" t="s">
        <v>79</v>
      </c>
      <c r="AY251" s="206" t="s">
        <v>230</v>
      </c>
    </row>
    <row r="252" s="13" customFormat="1">
      <c r="A252" s="13"/>
      <c r="B252" s="205"/>
      <c r="C252" s="13"/>
      <c r="D252" s="191" t="s">
        <v>519</v>
      </c>
      <c r="E252" s="206" t="s">
        <v>1</v>
      </c>
      <c r="F252" s="207" t="s">
        <v>2012</v>
      </c>
      <c r="G252" s="13"/>
      <c r="H252" s="208">
        <v>14.039999999999999</v>
      </c>
      <c r="I252" s="209"/>
      <c r="J252" s="13"/>
      <c r="K252" s="13"/>
      <c r="L252" s="205"/>
      <c r="M252" s="210"/>
      <c r="N252" s="211"/>
      <c r="O252" s="211"/>
      <c r="P252" s="211"/>
      <c r="Q252" s="211"/>
      <c r="R252" s="211"/>
      <c r="S252" s="211"/>
      <c r="T252" s="21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06" t="s">
        <v>519</v>
      </c>
      <c r="AU252" s="206" t="s">
        <v>89</v>
      </c>
      <c r="AV252" s="13" t="s">
        <v>89</v>
      </c>
      <c r="AW252" s="13" t="s">
        <v>35</v>
      </c>
      <c r="AX252" s="13" t="s">
        <v>79</v>
      </c>
      <c r="AY252" s="206" t="s">
        <v>230</v>
      </c>
    </row>
    <row r="253" s="13" customFormat="1">
      <c r="A253" s="13"/>
      <c r="B253" s="205"/>
      <c r="C253" s="13"/>
      <c r="D253" s="191" t="s">
        <v>519</v>
      </c>
      <c r="E253" s="206" t="s">
        <v>1</v>
      </c>
      <c r="F253" s="207" t="s">
        <v>2013</v>
      </c>
      <c r="G253" s="13"/>
      <c r="H253" s="208">
        <v>54.240000000000002</v>
      </c>
      <c r="I253" s="209"/>
      <c r="J253" s="13"/>
      <c r="K253" s="13"/>
      <c r="L253" s="205"/>
      <c r="M253" s="210"/>
      <c r="N253" s="211"/>
      <c r="O253" s="211"/>
      <c r="P253" s="211"/>
      <c r="Q253" s="211"/>
      <c r="R253" s="211"/>
      <c r="S253" s="211"/>
      <c r="T253" s="21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06" t="s">
        <v>519</v>
      </c>
      <c r="AU253" s="206" t="s">
        <v>89</v>
      </c>
      <c r="AV253" s="13" t="s">
        <v>89</v>
      </c>
      <c r="AW253" s="13" t="s">
        <v>35</v>
      </c>
      <c r="AX253" s="13" t="s">
        <v>79</v>
      </c>
      <c r="AY253" s="206" t="s">
        <v>230</v>
      </c>
    </row>
    <row r="254" s="13" customFormat="1">
      <c r="A254" s="13"/>
      <c r="B254" s="205"/>
      <c r="C254" s="13"/>
      <c r="D254" s="191" t="s">
        <v>519</v>
      </c>
      <c r="E254" s="206" t="s">
        <v>1</v>
      </c>
      <c r="F254" s="207" t="s">
        <v>2014</v>
      </c>
      <c r="G254" s="13"/>
      <c r="H254" s="208">
        <v>49.200000000000003</v>
      </c>
      <c r="I254" s="209"/>
      <c r="J254" s="13"/>
      <c r="K254" s="13"/>
      <c r="L254" s="205"/>
      <c r="M254" s="210"/>
      <c r="N254" s="211"/>
      <c r="O254" s="211"/>
      <c r="P254" s="211"/>
      <c r="Q254" s="211"/>
      <c r="R254" s="211"/>
      <c r="S254" s="211"/>
      <c r="T254" s="21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06" t="s">
        <v>519</v>
      </c>
      <c r="AU254" s="206" t="s">
        <v>89</v>
      </c>
      <c r="AV254" s="13" t="s">
        <v>89</v>
      </c>
      <c r="AW254" s="13" t="s">
        <v>35</v>
      </c>
      <c r="AX254" s="13" t="s">
        <v>79</v>
      </c>
      <c r="AY254" s="206" t="s">
        <v>230</v>
      </c>
    </row>
    <row r="255" s="13" customFormat="1">
      <c r="A255" s="13"/>
      <c r="B255" s="205"/>
      <c r="C255" s="13"/>
      <c r="D255" s="191" t="s">
        <v>519</v>
      </c>
      <c r="E255" s="206" t="s">
        <v>1</v>
      </c>
      <c r="F255" s="207" t="s">
        <v>2015</v>
      </c>
      <c r="G255" s="13"/>
      <c r="H255" s="208">
        <v>10.68</v>
      </c>
      <c r="I255" s="209"/>
      <c r="J255" s="13"/>
      <c r="K255" s="13"/>
      <c r="L255" s="205"/>
      <c r="M255" s="210"/>
      <c r="N255" s="211"/>
      <c r="O255" s="211"/>
      <c r="P255" s="211"/>
      <c r="Q255" s="211"/>
      <c r="R255" s="211"/>
      <c r="S255" s="211"/>
      <c r="T255" s="21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06" t="s">
        <v>519</v>
      </c>
      <c r="AU255" s="206" t="s">
        <v>89</v>
      </c>
      <c r="AV255" s="13" t="s">
        <v>89</v>
      </c>
      <c r="AW255" s="13" t="s">
        <v>35</v>
      </c>
      <c r="AX255" s="13" t="s">
        <v>79</v>
      </c>
      <c r="AY255" s="206" t="s">
        <v>230</v>
      </c>
    </row>
    <row r="256" s="13" customFormat="1">
      <c r="A256" s="13"/>
      <c r="B256" s="205"/>
      <c r="C256" s="13"/>
      <c r="D256" s="191" t="s">
        <v>519</v>
      </c>
      <c r="E256" s="206" t="s">
        <v>1</v>
      </c>
      <c r="F256" s="207" t="s">
        <v>2016</v>
      </c>
      <c r="G256" s="13"/>
      <c r="H256" s="208">
        <v>95.280000000000001</v>
      </c>
      <c r="I256" s="209"/>
      <c r="J256" s="13"/>
      <c r="K256" s="13"/>
      <c r="L256" s="205"/>
      <c r="M256" s="210"/>
      <c r="N256" s="211"/>
      <c r="O256" s="211"/>
      <c r="P256" s="211"/>
      <c r="Q256" s="211"/>
      <c r="R256" s="211"/>
      <c r="S256" s="211"/>
      <c r="T256" s="21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06" t="s">
        <v>519</v>
      </c>
      <c r="AU256" s="206" t="s">
        <v>89</v>
      </c>
      <c r="AV256" s="13" t="s">
        <v>89</v>
      </c>
      <c r="AW256" s="13" t="s">
        <v>35</v>
      </c>
      <c r="AX256" s="13" t="s">
        <v>79</v>
      </c>
      <c r="AY256" s="206" t="s">
        <v>230</v>
      </c>
    </row>
    <row r="257" s="13" customFormat="1">
      <c r="A257" s="13"/>
      <c r="B257" s="205"/>
      <c r="C257" s="13"/>
      <c r="D257" s="191" t="s">
        <v>519</v>
      </c>
      <c r="E257" s="206" t="s">
        <v>1</v>
      </c>
      <c r="F257" s="207" t="s">
        <v>2017</v>
      </c>
      <c r="G257" s="13"/>
      <c r="H257" s="208">
        <v>24.48</v>
      </c>
      <c r="I257" s="209"/>
      <c r="J257" s="13"/>
      <c r="K257" s="13"/>
      <c r="L257" s="205"/>
      <c r="M257" s="210"/>
      <c r="N257" s="211"/>
      <c r="O257" s="211"/>
      <c r="P257" s="211"/>
      <c r="Q257" s="211"/>
      <c r="R257" s="211"/>
      <c r="S257" s="211"/>
      <c r="T257" s="21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06" t="s">
        <v>519</v>
      </c>
      <c r="AU257" s="206" t="s">
        <v>89</v>
      </c>
      <c r="AV257" s="13" t="s">
        <v>89</v>
      </c>
      <c r="AW257" s="13" t="s">
        <v>35</v>
      </c>
      <c r="AX257" s="13" t="s">
        <v>79</v>
      </c>
      <c r="AY257" s="206" t="s">
        <v>230</v>
      </c>
    </row>
    <row r="258" s="13" customFormat="1">
      <c r="A258" s="13"/>
      <c r="B258" s="205"/>
      <c r="C258" s="13"/>
      <c r="D258" s="191" t="s">
        <v>519</v>
      </c>
      <c r="E258" s="206" t="s">
        <v>1</v>
      </c>
      <c r="F258" s="207" t="s">
        <v>2018</v>
      </c>
      <c r="G258" s="13"/>
      <c r="H258" s="208">
        <v>25.800000000000001</v>
      </c>
      <c r="I258" s="209"/>
      <c r="J258" s="13"/>
      <c r="K258" s="13"/>
      <c r="L258" s="205"/>
      <c r="M258" s="210"/>
      <c r="N258" s="211"/>
      <c r="O258" s="211"/>
      <c r="P258" s="211"/>
      <c r="Q258" s="211"/>
      <c r="R258" s="211"/>
      <c r="S258" s="211"/>
      <c r="T258" s="21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06" t="s">
        <v>519</v>
      </c>
      <c r="AU258" s="206" t="s">
        <v>89</v>
      </c>
      <c r="AV258" s="13" t="s">
        <v>89</v>
      </c>
      <c r="AW258" s="13" t="s">
        <v>35</v>
      </c>
      <c r="AX258" s="13" t="s">
        <v>79</v>
      </c>
      <c r="AY258" s="206" t="s">
        <v>230</v>
      </c>
    </row>
    <row r="259" s="13" customFormat="1">
      <c r="A259" s="13"/>
      <c r="B259" s="205"/>
      <c r="C259" s="13"/>
      <c r="D259" s="191" t="s">
        <v>519</v>
      </c>
      <c r="E259" s="206" t="s">
        <v>1</v>
      </c>
      <c r="F259" s="207" t="s">
        <v>2019</v>
      </c>
      <c r="G259" s="13"/>
      <c r="H259" s="208">
        <v>60.840000000000003</v>
      </c>
      <c r="I259" s="209"/>
      <c r="J259" s="13"/>
      <c r="K259" s="13"/>
      <c r="L259" s="205"/>
      <c r="M259" s="210"/>
      <c r="N259" s="211"/>
      <c r="O259" s="211"/>
      <c r="P259" s="211"/>
      <c r="Q259" s="211"/>
      <c r="R259" s="211"/>
      <c r="S259" s="211"/>
      <c r="T259" s="21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06" t="s">
        <v>519</v>
      </c>
      <c r="AU259" s="206" t="s">
        <v>89</v>
      </c>
      <c r="AV259" s="13" t="s">
        <v>89</v>
      </c>
      <c r="AW259" s="13" t="s">
        <v>35</v>
      </c>
      <c r="AX259" s="13" t="s">
        <v>79</v>
      </c>
      <c r="AY259" s="206" t="s">
        <v>230</v>
      </c>
    </row>
    <row r="260" s="16" customFormat="1">
      <c r="A260" s="16"/>
      <c r="B260" s="228"/>
      <c r="C260" s="16"/>
      <c r="D260" s="191" t="s">
        <v>519</v>
      </c>
      <c r="E260" s="229" t="s">
        <v>1</v>
      </c>
      <c r="F260" s="230" t="s">
        <v>685</v>
      </c>
      <c r="G260" s="16"/>
      <c r="H260" s="231">
        <v>432.12</v>
      </c>
      <c r="I260" s="232"/>
      <c r="J260" s="16"/>
      <c r="K260" s="16"/>
      <c r="L260" s="228"/>
      <c r="M260" s="233"/>
      <c r="N260" s="234"/>
      <c r="O260" s="234"/>
      <c r="P260" s="234"/>
      <c r="Q260" s="234"/>
      <c r="R260" s="234"/>
      <c r="S260" s="234"/>
      <c r="T260" s="235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T260" s="229" t="s">
        <v>519</v>
      </c>
      <c r="AU260" s="229" t="s">
        <v>89</v>
      </c>
      <c r="AV260" s="16" t="s">
        <v>241</v>
      </c>
      <c r="AW260" s="16" t="s">
        <v>35</v>
      </c>
      <c r="AX260" s="16" t="s">
        <v>79</v>
      </c>
      <c r="AY260" s="229" t="s">
        <v>230</v>
      </c>
    </row>
    <row r="261" s="13" customFormat="1">
      <c r="A261" s="13"/>
      <c r="B261" s="205"/>
      <c r="C261" s="13"/>
      <c r="D261" s="191" t="s">
        <v>519</v>
      </c>
      <c r="E261" s="206" t="s">
        <v>1</v>
      </c>
      <c r="F261" s="207" t="s">
        <v>1951</v>
      </c>
      <c r="G261" s="13"/>
      <c r="H261" s="208">
        <v>28</v>
      </c>
      <c r="I261" s="209"/>
      <c r="J261" s="13"/>
      <c r="K261" s="13"/>
      <c r="L261" s="205"/>
      <c r="M261" s="210"/>
      <c r="N261" s="211"/>
      <c r="O261" s="211"/>
      <c r="P261" s="211"/>
      <c r="Q261" s="211"/>
      <c r="R261" s="211"/>
      <c r="S261" s="211"/>
      <c r="T261" s="21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06" t="s">
        <v>519</v>
      </c>
      <c r="AU261" s="206" t="s">
        <v>89</v>
      </c>
      <c r="AV261" s="13" t="s">
        <v>89</v>
      </c>
      <c r="AW261" s="13" t="s">
        <v>35</v>
      </c>
      <c r="AX261" s="13" t="s">
        <v>79</v>
      </c>
      <c r="AY261" s="206" t="s">
        <v>230</v>
      </c>
    </row>
    <row r="262" s="16" customFormat="1">
      <c r="A262" s="16"/>
      <c r="B262" s="228"/>
      <c r="C262" s="16"/>
      <c r="D262" s="191" t="s">
        <v>519</v>
      </c>
      <c r="E262" s="229" t="s">
        <v>1</v>
      </c>
      <c r="F262" s="230" t="s">
        <v>685</v>
      </c>
      <c r="G262" s="16"/>
      <c r="H262" s="231">
        <v>28</v>
      </c>
      <c r="I262" s="232"/>
      <c r="J262" s="16"/>
      <c r="K262" s="16"/>
      <c r="L262" s="228"/>
      <c r="M262" s="233"/>
      <c r="N262" s="234"/>
      <c r="O262" s="234"/>
      <c r="P262" s="234"/>
      <c r="Q262" s="234"/>
      <c r="R262" s="234"/>
      <c r="S262" s="234"/>
      <c r="T262" s="235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T262" s="229" t="s">
        <v>519</v>
      </c>
      <c r="AU262" s="229" t="s">
        <v>89</v>
      </c>
      <c r="AV262" s="16" t="s">
        <v>241</v>
      </c>
      <c r="AW262" s="16" t="s">
        <v>35</v>
      </c>
      <c r="AX262" s="16" t="s">
        <v>79</v>
      </c>
      <c r="AY262" s="229" t="s">
        <v>230</v>
      </c>
    </row>
    <row r="263" s="14" customFormat="1">
      <c r="A263" s="14"/>
      <c r="B263" s="213"/>
      <c r="C263" s="14"/>
      <c r="D263" s="191" t="s">
        <v>519</v>
      </c>
      <c r="E263" s="214" t="s">
        <v>1</v>
      </c>
      <c r="F263" s="215" t="s">
        <v>534</v>
      </c>
      <c r="G263" s="14"/>
      <c r="H263" s="216">
        <v>2810.8079999999995</v>
      </c>
      <c r="I263" s="217"/>
      <c r="J263" s="14"/>
      <c r="K263" s="14"/>
      <c r="L263" s="213"/>
      <c r="M263" s="218"/>
      <c r="N263" s="219"/>
      <c r="O263" s="219"/>
      <c r="P263" s="219"/>
      <c r="Q263" s="219"/>
      <c r="R263" s="219"/>
      <c r="S263" s="219"/>
      <c r="T263" s="220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14" t="s">
        <v>519</v>
      </c>
      <c r="AU263" s="214" t="s">
        <v>89</v>
      </c>
      <c r="AV263" s="14" t="s">
        <v>235</v>
      </c>
      <c r="AW263" s="14" t="s">
        <v>35</v>
      </c>
      <c r="AX263" s="14" t="s">
        <v>87</v>
      </c>
      <c r="AY263" s="214" t="s">
        <v>230</v>
      </c>
    </row>
    <row r="264" s="2" customFormat="1" ht="16.5" customHeight="1">
      <c r="A264" s="38"/>
      <c r="B264" s="177"/>
      <c r="C264" s="178" t="s">
        <v>260</v>
      </c>
      <c r="D264" s="178" t="s">
        <v>231</v>
      </c>
      <c r="E264" s="179" t="s">
        <v>2020</v>
      </c>
      <c r="F264" s="180" t="s">
        <v>2021</v>
      </c>
      <c r="G264" s="181" t="s">
        <v>514</v>
      </c>
      <c r="H264" s="182">
        <v>277.868</v>
      </c>
      <c r="I264" s="183"/>
      <c r="J264" s="184">
        <f>ROUND(I264*H264,2)</f>
        <v>0</v>
      </c>
      <c r="K264" s="180" t="s">
        <v>515</v>
      </c>
      <c r="L264" s="39"/>
      <c r="M264" s="185" t="s">
        <v>1</v>
      </c>
      <c r="N264" s="186" t="s">
        <v>44</v>
      </c>
      <c r="O264" s="77"/>
      <c r="P264" s="187">
        <f>O264*H264</f>
        <v>0</v>
      </c>
      <c r="Q264" s="187">
        <v>0.00059000000000000003</v>
      </c>
      <c r="R264" s="187">
        <f>Q264*H264</f>
        <v>0.16394212</v>
      </c>
      <c r="S264" s="187">
        <v>0</v>
      </c>
      <c r="T264" s="188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89" t="s">
        <v>235</v>
      </c>
      <c r="AT264" s="189" t="s">
        <v>231</v>
      </c>
      <c r="AU264" s="189" t="s">
        <v>89</v>
      </c>
      <c r="AY264" s="19" t="s">
        <v>230</v>
      </c>
      <c r="BE264" s="190">
        <f>IF(N264="základní",J264,0)</f>
        <v>0</v>
      </c>
      <c r="BF264" s="190">
        <f>IF(N264="snížená",J264,0)</f>
        <v>0</v>
      </c>
      <c r="BG264" s="190">
        <f>IF(N264="zákl. přenesená",J264,0)</f>
        <v>0</v>
      </c>
      <c r="BH264" s="190">
        <f>IF(N264="sníž. přenesená",J264,0)</f>
        <v>0</v>
      </c>
      <c r="BI264" s="190">
        <f>IF(N264="nulová",J264,0)</f>
        <v>0</v>
      </c>
      <c r="BJ264" s="19" t="s">
        <v>87</v>
      </c>
      <c r="BK264" s="190">
        <f>ROUND(I264*H264,2)</f>
        <v>0</v>
      </c>
      <c r="BL264" s="19" t="s">
        <v>235</v>
      </c>
      <c r="BM264" s="189" t="s">
        <v>2022</v>
      </c>
    </row>
    <row r="265" s="2" customFormat="1">
      <c r="A265" s="38"/>
      <c r="B265" s="39"/>
      <c r="C265" s="38"/>
      <c r="D265" s="191" t="s">
        <v>237</v>
      </c>
      <c r="E265" s="38"/>
      <c r="F265" s="192" t="s">
        <v>2023</v>
      </c>
      <c r="G265" s="38"/>
      <c r="H265" s="38"/>
      <c r="I265" s="193"/>
      <c r="J265" s="38"/>
      <c r="K265" s="38"/>
      <c r="L265" s="39"/>
      <c r="M265" s="194"/>
      <c r="N265" s="195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237</v>
      </c>
      <c r="AU265" s="19" t="s">
        <v>89</v>
      </c>
    </row>
    <row r="266" s="2" customFormat="1">
      <c r="A266" s="38"/>
      <c r="B266" s="39"/>
      <c r="C266" s="38"/>
      <c r="D266" s="199" t="s">
        <v>397</v>
      </c>
      <c r="E266" s="38"/>
      <c r="F266" s="200" t="s">
        <v>2024</v>
      </c>
      <c r="G266" s="38"/>
      <c r="H266" s="38"/>
      <c r="I266" s="193"/>
      <c r="J266" s="38"/>
      <c r="K266" s="38"/>
      <c r="L266" s="39"/>
      <c r="M266" s="194"/>
      <c r="N266" s="195"/>
      <c r="O266" s="77"/>
      <c r="P266" s="77"/>
      <c r="Q266" s="77"/>
      <c r="R266" s="77"/>
      <c r="S266" s="77"/>
      <c r="T266" s="7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T266" s="19" t="s">
        <v>397</v>
      </c>
      <c r="AU266" s="19" t="s">
        <v>89</v>
      </c>
    </row>
    <row r="267" s="15" customFormat="1">
      <c r="A267" s="15"/>
      <c r="B267" s="221"/>
      <c r="C267" s="15"/>
      <c r="D267" s="191" t="s">
        <v>519</v>
      </c>
      <c r="E267" s="222" t="s">
        <v>1</v>
      </c>
      <c r="F267" s="223" t="s">
        <v>1936</v>
      </c>
      <c r="G267" s="15"/>
      <c r="H267" s="222" t="s">
        <v>1</v>
      </c>
      <c r="I267" s="224"/>
      <c r="J267" s="15"/>
      <c r="K267" s="15"/>
      <c r="L267" s="221"/>
      <c r="M267" s="225"/>
      <c r="N267" s="226"/>
      <c r="O267" s="226"/>
      <c r="P267" s="226"/>
      <c r="Q267" s="226"/>
      <c r="R267" s="226"/>
      <c r="S267" s="226"/>
      <c r="T267" s="227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22" t="s">
        <v>519</v>
      </c>
      <c r="AU267" s="222" t="s">
        <v>89</v>
      </c>
      <c r="AV267" s="15" t="s">
        <v>87</v>
      </c>
      <c r="AW267" s="15" t="s">
        <v>35</v>
      </c>
      <c r="AX267" s="15" t="s">
        <v>79</v>
      </c>
      <c r="AY267" s="222" t="s">
        <v>230</v>
      </c>
    </row>
    <row r="268" s="15" customFormat="1">
      <c r="A268" s="15"/>
      <c r="B268" s="221"/>
      <c r="C268" s="15"/>
      <c r="D268" s="191" t="s">
        <v>519</v>
      </c>
      <c r="E268" s="222" t="s">
        <v>1</v>
      </c>
      <c r="F268" s="223" t="s">
        <v>1937</v>
      </c>
      <c r="G268" s="15"/>
      <c r="H268" s="222" t="s">
        <v>1</v>
      </c>
      <c r="I268" s="224"/>
      <c r="J268" s="15"/>
      <c r="K268" s="15"/>
      <c r="L268" s="221"/>
      <c r="M268" s="225"/>
      <c r="N268" s="226"/>
      <c r="O268" s="226"/>
      <c r="P268" s="226"/>
      <c r="Q268" s="226"/>
      <c r="R268" s="226"/>
      <c r="S268" s="226"/>
      <c r="T268" s="227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22" t="s">
        <v>519</v>
      </c>
      <c r="AU268" s="222" t="s">
        <v>89</v>
      </c>
      <c r="AV268" s="15" t="s">
        <v>87</v>
      </c>
      <c r="AW268" s="15" t="s">
        <v>35</v>
      </c>
      <c r="AX268" s="15" t="s">
        <v>79</v>
      </c>
      <c r="AY268" s="222" t="s">
        <v>230</v>
      </c>
    </row>
    <row r="269" s="13" customFormat="1">
      <c r="A269" s="13"/>
      <c r="B269" s="205"/>
      <c r="C269" s="13"/>
      <c r="D269" s="191" t="s">
        <v>519</v>
      </c>
      <c r="E269" s="206" t="s">
        <v>1</v>
      </c>
      <c r="F269" s="207" t="s">
        <v>2025</v>
      </c>
      <c r="G269" s="13"/>
      <c r="H269" s="208">
        <v>34.866</v>
      </c>
      <c r="I269" s="209"/>
      <c r="J269" s="13"/>
      <c r="K269" s="13"/>
      <c r="L269" s="205"/>
      <c r="M269" s="210"/>
      <c r="N269" s="211"/>
      <c r="O269" s="211"/>
      <c r="P269" s="211"/>
      <c r="Q269" s="211"/>
      <c r="R269" s="211"/>
      <c r="S269" s="211"/>
      <c r="T269" s="21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06" t="s">
        <v>519</v>
      </c>
      <c r="AU269" s="206" t="s">
        <v>89</v>
      </c>
      <c r="AV269" s="13" t="s">
        <v>89</v>
      </c>
      <c r="AW269" s="13" t="s">
        <v>35</v>
      </c>
      <c r="AX269" s="13" t="s">
        <v>79</v>
      </c>
      <c r="AY269" s="206" t="s">
        <v>230</v>
      </c>
    </row>
    <row r="270" s="13" customFormat="1">
      <c r="A270" s="13"/>
      <c r="B270" s="205"/>
      <c r="C270" s="13"/>
      <c r="D270" s="191" t="s">
        <v>519</v>
      </c>
      <c r="E270" s="206" t="s">
        <v>1</v>
      </c>
      <c r="F270" s="207" t="s">
        <v>2026</v>
      </c>
      <c r="G270" s="13"/>
      <c r="H270" s="208">
        <v>171.602</v>
      </c>
      <c r="I270" s="209"/>
      <c r="J270" s="13"/>
      <c r="K270" s="13"/>
      <c r="L270" s="205"/>
      <c r="M270" s="210"/>
      <c r="N270" s="211"/>
      <c r="O270" s="211"/>
      <c r="P270" s="211"/>
      <c r="Q270" s="211"/>
      <c r="R270" s="211"/>
      <c r="S270" s="211"/>
      <c r="T270" s="21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06" t="s">
        <v>519</v>
      </c>
      <c r="AU270" s="206" t="s">
        <v>89</v>
      </c>
      <c r="AV270" s="13" t="s">
        <v>89</v>
      </c>
      <c r="AW270" s="13" t="s">
        <v>35</v>
      </c>
      <c r="AX270" s="13" t="s">
        <v>79</v>
      </c>
      <c r="AY270" s="206" t="s">
        <v>230</v>
      </c>
    </row>
    <row r="271" s="16" customFormat="1">
      <c r="A271" s="16"/>
      <c r="B271" s="228"/>
      <c r="C271" s="16"/>
      <c r="D271" s="191" t="s">
        <v>519</v>
      </c>
      <c r="E271" s="229" t="s">
        <v>1</v>
      </c>
      <c r="F271" s="230" t="s">
        <v>685</v>
      </c>
      <c r="G271" s="16"/>
      <c r="H271" s="231">
        <v>206.46800000000002</v>
      </c>
      <c r="I271" s="232"/>
      <c r="J271" s="16"/>
      <c r="K271" s="16"/>
      <c r="L271" s="228"/>
      <c r="M271" s="233"/>
      <c r="N271" s="234"/>
      <c r="O271" s="234"/>
      <c r="P271" s="234"/>
      <c r="Q271" s="234"/>
      <c r="R271" s="234"/>
      <c r="S271" s="234"/>
      <c r="T271" s="235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T271" s="229" t="s">
        <v>519</v>
      </c>
      <c r="AU271" s="229" t="s">
        <v>89</v>
      </c>
      <c r="AV271" s="16" t="s">
        <v>241</v>
      </c>
      <c r="AW271" s="16" t="s">
        <v>35</v>
      </c>
      <c r="AX271" s="16" t="s">
        <v>79</v>
      </c>
      <c r="AY271" s="229" t="s">
        <v>230</v>
      </c>
    </row>
    <row r="272" s="15" customFormat="1">
      <c r="A272" s="15"/>
      <c r="B272" s="221"/>
      <c r="C272" s="15"/>
      <c r="D272" s="191" t="s">
        <v>519</v>
      </c>
      <c r="E272" s="222" t="s">
        <v>1</v>
      </c>
      <c r="F272" s="223" t="s">
        <v>2009</v>
      </c>
      <c r="G272" s="15"/>
      <c r="H272" s="222" t="s">
        <v>1</v>
      </c>
      <c r="I272" s="224"/>
      <c r="J272" s="15"/>
      <c r="K272" s="15"/>
      <c r="L272" s="221"/>
      <c r="M272" s="225"/>
      <c r="N272" s="226"/>
      <c r="O272" s="226"/>
      <c r="P272" s="226"/>
      <c r="Q272" s="226"/>
      <c r="R272" s="226"/>
      <c r="S272" s="226"/>
      <c r="T272" s="227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22" t="s">
        <v>519</v>
      </c>
      <c r="AU272" s="222" t="s">
        <v>89</v>
      </c>
      <c r="AV272" s="15" t="s">
        <v>87</v>
      </c>
      <c r="AW272" s="15" t="s">
        <v>35</v>
      </c>
      <c r="AX272" s="15" t="s">
        <v>79</v>
      </c>
      <c r="AY272" s="222" t="s">
        <v>230</v>
      </c>
    </row>
    <row r="273" s="15" customFormat="1">
      <c r="A273" s="15"/>
      <c r="B273" s="221"/>
      <c r="C273" s="15"/>
      <c r="D273" s="191" t="s">
        <v>519</v>
      </c>
      <c r="E273" s="222" t="s">
        <v>1</v>
      </c>
      <c r="F273" s="223" t="s">
        <v>1957</v>
      </c>
      <c r="G273" s="15"/>
      <c r="H273" s="222" t="s">
        <v>1</v>
      </c>
      <c r="I273" s="224"/>
      <c r="J273" s="15"/>
      <c r="K273" s="15"/>
      <c r="L273" s="221"/>
      <c r="M273" s="225"/>
      <c r="N273" s="226"/>
      <c r="O273" s="226"/>
      <c r="P273" s="226"/>
      <c r="Q273" s="226"/>
      <c r="R273" s="226"/>
      <c r="S273" s="226"/>
      <c r="T273" s="227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22" t="s">
        <v>519</v>
      </c>
      <c r="AU273" s="222" t="s">
        <v>89</v>
      </c>
      <c r="AV273" s="15" t="s">
        <v>87</v>
      </c>
      <c r="AW273" s="15" t="s">
        <v>35</v>
      </c>
      <c r="AX273" s="15" t="s">
        <v>79</v>
      </c>
      <c r="AY273" s="222" t="s">
        <v>230</v>
      </c>
    </row>
    <row r="274" s="15" customFormat="1">
      <c r="A274" s="15"/>
      <c r="B274" s="221"/>
      <c r="C274" s="15"/>
      <c r="D274" s="191" t="s">
        <v>519</v>
      </c>
      <c r="E274" s="222" t="s">
        <v>1</v>
      </c>
      <c r="F274" s="223" t="s">
        <v>1936</v>
      </c>
      <c r="G274" s="15"/>
      <c r="H274" s="222" t="s">
        <v>1</v>
      </c>
      <c r="I274" s="224"/>
      <c r="J274" s="15"/>
      <c r="K274" s="15"/>
      <c r="L274" s="221"/>
      <c r="M274" s="225"/>
      <c r="N274" s="226"/>
      <c r="O274" s="226"/>
      <c r="P274" s="226"/>
      <c r="Q274" s="226"/>
      <c r="R274" s="226"/>
      <c r="S274" s="226"/>
      <c r="T274" s="227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22" t="s">
        <v>519</v>
      </c>
      <c r="AU274" s="222" t="s">
        <v>89</v>
      </c>
      <c r="AV274" s="15" t="s">
        <v>87</v>
      </c>
      <c r="AW274" s="15" t="s">
        <v>35</v>
      </c>
      <c r="AX274" s="15" t="s">
        <v>79</v>
      </c>
      <c r="AY274" s="222" t="s">
        <v>230</v>
      </c>
    </row>
    <row r="275" s="15" customFormat="1">
      <c r="A275" s="15"/>
      <c r="B275" s="221"/>
      <c r="C275" s="15"/>
      <c r="D275" s="191" t="s">
        <v>519</v>
      </c>
      <c r="E275" s="222" t="s">
        <v>1</v>
      </c>
      <c r="F275" s="223" t="s">
        <v>1937</v>
      </c>
      <c r="G275" s="15"/>
      <c r="H275" s="222" t="s">
        <v>1</v>
      </c>
      <c r="I275" s="224"/>
      <c r="J275" s="15"/>
      <c r="K275" s="15"/>
      <c r="L275" s="221"/>
      <c r="M275" s="225"/>
      <c r="N275" s="226"/>
      <c r="O275" s="226"/>
      <c r="P275" s="226"/>
      <c r="Q275" s="226"/>
      <c r="R275" s="226"/>
      <c r="S275" s="226"/>
      <c r="T275" s="227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22" t="s">
        <v>519</v>
      </c>
      <c r="AU275" s="222" t="s">
        <v>89</v>
      </c>
      <c r="AV275" s="15" t="s">
        <v>87</v>
      </c>
      <c r="AW275" s="15" t="s">
        <v>35</v>
      </c>
      <c r="AX275" s="15" t="s">
        <v>79</v>
      </c>
      <c r="AY275" s="222" t="s">
        <v>230</v>
      </c>
    </row>
    <row r="276" s="13" customFormat="1">
      <c r="A276" s="13"/>
      <c r="B276" s="205"/>
      <c r="C276" s="13"/>
      <c r="D276" s="191" t="s">
        <v>519</v>
      </c>
      <c r="E276" s="206" t="s">
        <v>1</v>
      </c>
      <c r="F276" s="207" t="s">
        <v>2027</v>
      </c>
      <c r="G276" s="13"/>
      <c r="H276" s="208">
        <v>14.039999999999999</v>
      </c>
      <c r="I276" s="209"/>
      <c r="J276" s="13"/>
      <c r="K276" s="13"/>
      <c r="L276" s="205"/>
      <c r="M276" s="210"/>
      <c r="N276" s="211"/>
      <c r="O276" s="211"/>
      <c r="P276" s="211"/>
      <c r="Q276" s="211"/>
      <c r="R276" s="211"/>
      <c r="S276" s="211"/>
      <c r="T276" s="21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06" t="s">
        <v>519</v>
      </c>
      <c r="AU276" s="206" t="s">
        <v>89</v>
      </c>
      <c r="AV276" s="13" t="s">
        <v>89</v>
      </c>
      <c r="AW276" s="13" t="s">
        <v>35</v>
      </c>
      <c r="AX276" s="13" t="s">
        <v>79</v>
      </c>
      <c r="AY276" s="206" t="s">
        <v>230</v>
      </c>
    </row>
    <row r="277" s="13" customFormat="1">
      <c r="A277" s="13"/>
      <c r="B277" s="205"/>
      <c r="C277" s="13"/>
      <c r="D277" s="191" t="s">
        <v>519</v>
      </c>
      <c r="E277" s="206" t="s">
        <v>1</v>
      </c>
      <c r="F277" s="207" t="s">
        <v>2028</v>
      </c>
      <c r="G277" s="13"/>
      <c r="H277" s="208">
        <v>57.359999999999999</v>
      </c>
      <c r="I277" s="209"/>
      <c r="J277" s="13"/>
      <c r="K277" s="13"/>
      <c r="L277" s="205"/>
      <c r="M277" s="210"/>
      <c r="N277" s="211"/>
      <c r="O277" s="211"/>
      <c r="P277" s="211"/>
      <c r="Q277" s="211"/>
      <c r="R277" s="211"/>
      <c r="S277" s="211"/>
      <c r="T277" s="21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06" t="s">
        <v>519</v>
      </c>
      <c r="AU277" s="206" t="s">
        <v>89</v>
      </c>
      <c r="AV277" s="13" t="s">
        <v>89</v>
      </c>
      <c r="AW277" s="13" t="s">
        <v>35</v>
      </c>
      <c r="AX277" s="13" t="s">
        <v>79</v>
      </c>
      <c r="AY277" s="206" t="s">
        <v>230</v>
      </c>
    </row>
    <row r="278" s="16" customFormat="1">
      <c r="A278" s="16"/>
      <c r="B278" s="228"/>
      <c r="C278" s="16"/>
      <c r="D278" s="191" t="s">
        <v>519</v>
      </c>
      <c r="E278" s="229" t="s">
        <v>1</v>
      </c>
      <c r="F278" s="230" t="s">
        <v>685</v>
      </c>
      <c r="G278" s="16"/>
      <c r="H278" s="231">
        <v>71.400000000000006</v>
      </c>
      <c r="I278" s="232"/>
      <c r="J278" s="16"/>
      <c r="K278" s="16"/>
      <c r="L278" s="228"/>
      <c r="M278" s="233"/>
      <c r="N278" s="234"/>
      <c r="O278" s="234"/>
      <c r="P278" s="234"/>
      <c r="Q278" s="234"/>
      <c r="R278" s="234"/>
      <c r="S278" s="234"/>
      <c r="T278" s="235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T278" s="229" t="s">
        <v>519</v>
      </c>
      <c r="AU278" s="229" t="s">
        <v>89</v>
      </c>
      <c r="AV278" s="16" t="s">
        <v>241</v>
      </c>
      <c r="AW278" s="16" t="s">
        <v>35</v>
      </c>
      <c r="AX278" s="16" t="s">
        <v>79</v>
      </c>
      <c r="AY278" s="229" t="s">
        <v>230</v>
      </c>
    </row>
    <row r="279" s="14" customFormat="1">
      <c r="A279" s="14"/>
      <c r="B279" s="213"/>
      <c r="C279" s="14"/>
      <c r="D279" s="191" t="s">
        <v>519</v>
      </c>
      <c r="E279" s="214" t="s">
        <v>1</v>
      </c>
      <c r="F279" s="215" t="s">
        <v>534</v>
      </c>
      <c r="G279" s="14"/>
      <c r="H279" s="216">
        <v>277.868</v>
      </c>
      <c r="I279" s="217"/>
      <c r="J279" s="14"/>
      <c r="K279" s="14"/>
      <c r="L279" s="213"/>
      <c r="M279" s="218"/>
      <c r="N279" s="219"/>
      <c r="O279" s="219"/>
      <c r="P279" s="219"/>
      <c r="Q279" s="219"/>
      <c r="R279" s="219"/>
      <c r="S279" s="219"/>
      <c r="T279" s="220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14" t="s">
        <v>519</v>
      </c>
      <c r="AU279" s="214" t="s">
        <v>89</v>
      </c>
      <c r="AV279" s="14" t="s">
        <v>235</v>
      </c>
      <c r="AW279" s="14" t="s">
        <v>35</v>
      </c>
      <c r="AX279" s="14" t="s">
        <v>87</v>
      </c>
      <c r="AY279" s="214" t="s">
        <v>230</v>
      </c>
    </row>
    <row r="280" s="2" customFormat="1" ht="16.5" customHeight="1">
      <c r="A280" s="38"/>
      <c r="B280" s="177"/>
      <c r="C280" s="178" t="s">
        <v>264</v>
      </c>
      <c r="D280" s="178" t="s">
        <v>231</v>
      </c>
      <c r="E280" s="179" t="s">
        <v>673</v>
      </c>
      <c r="F280" s="180" t="s">
        <v>674</v>
      </c>
      <c r="G280" s="181" t="s">
        <v>514</v>
      </c>
      <c r="H280" s="182">
        <v>2810.808</v>
      </c>
      <c r="I280" s="183"/>
      <c r="J280" s="184">
        <f>ROUND(I280*H280,2)</f>
        <v>0</v>
      </c>
      <c r="K280" s="180" t="s">
        <v>515</v>
      </c>
      <c r="L280" s="39"/>
      <c r="M280" s="185" t="s">
        <v>1</v>
      </c>
      <c r="N280" s="186" t="s">
        <v>44</v>
      </c>
      <c r="O280" s="77"/>
      <c r="P280" s="187">
        <f>O280*H280</f>
        <v>0</v>
      </c>
      <c r="Q280" s="187">
        <v>0</v>
      </c>
      <c r="R280" s="187">
        <f>Q280*H280</f>
        <v>0</v>
      </c>
      <c r="S280" s="187">
        <v>0</v>
      </c>
      <c r="T280" s="188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89" t="s">
        <v>235</v>
      </c>
      <c r="AT280" s="189" t="s">
        <v>231</v>
      </c>
      <c r="AU280" s="189" t="s">
        <v>89</v>
      </c>
      <c r="AY280" s="19" t="s">
        <v>230</v>
      </c>
      <c r="BE280" s="190">
        <f>IF(N280="základní",J280,0)</f>
        <v>0</v>
      </c>
      <c r="BF280" s="190">
        <f>IF(N280="snížená",J280,0)</f>
        <v>0</v>
      </c>
      <c r="BG280" s="190">
        <f>IF(N280="zákl. přenesená",J280,0)</f>
        <v>0</v>
      </c>
      <c r="BH280" s="190">
        <f>IF(N280="sníž. přenesená",J280,0)</f>
        <v>0</v>
      </c>
      <c r="BI280" s="190">
        <f>IF(N280="nulová",J280,0)</f>
        <v>0</v>
      </c>
      <c r="BJ280" s="19" t="s">
        <v>87</v>
      </c>
      <c r="BK280" s="190">
        <f>ROUND(I280*H280,2)</f>
        <v>0</v>
      </c>
      <c r="BL280" s="19" t="s">
        <v>235</v>
      </c>
      <c r="BM280" s="189" t="s">
        <v>2029</v>
      </c>
    </row>
    <row r="281" s="2" customFormat="1">
      <c r="A281" s="38"/>
      <c r="B281" s="39"/>
      <c r="C281" s="38"/>
      <c r="D281" s="191" t="s">
        <v>237</v>
      </c>
      <c r="E281" s="38"/>
      <c r="F281" s="192" t="s">
        <v>676</v>
      </c>
      <c r="G281" s="38"/>
      <c r="H281" s="38"/>
      <c r="I281" s="193"/>
      <c r="J281" s="38"/>
      <c r="K281" s="38"/>
      <c r="L281" s="39"/>
      <c r="M281" s="194"/>
      <c r="N281" s="195"/>
      <c r="O281" s="77"/>
      <c r="P281" s="77"/>
      <c r="Q281" s="77"/>
      <c r="R281" s="77"/>
      <c r="S281" s="77"/>
      <c r="T281" s="7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T281" s="19" t="s">
        <v>237</v>
      </c>
      <c r="AU281" s="19" t="s">
        <v>89</v>
      </c>
    </row>
    <row r="282" s="2" customFormat="1">
      <c r="A282" s="38"/>
      <c r="B282" s="39"/>
      <c r="C282" s="38"/>
      <c r="D282" s="199" t="s">
        <v>397</v>
      </c>
      <c r="E282" s="38"/>
      <c r="F282" s="200" t="s">
        <v>677</v>
      </c>
      <c r="G282" s="38"/>
      <c r="H282" s="38"/>
      <c r="I282" s="193"/>
      <c r="J282" s="38"/>
      <c r="K282" s="38"/>
      <c r="L282" s="39"/>
      <c r="M282" s="194"/>
      <c r="N282" s="195"/>
      <c r="O282" s="77"/>
      <c r="P282" s="77"/>
      <c r="Q282" s="77"/>
      <c r="R282" s="77"/>
      <c r="S282" s="77"/>
      <c r="T282" s="7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19" t="s">
        <v>397</v>
      </c>
      <c r="AU282" s="19" t="s">
        <v>89</v>
      </c>
    </row>
    <row r="283" s="2" customFormat="1" ht="16.5" customHeight="1">
      <c r="A283" s="38"/>
      <c r="B283" s="177"/>
      <c r="C283" s="178" t="s">
        <v>268</v>
      </c>
      <c r="D283" s="178" t="s">
        <v>231</v>
      </c>
      <c r="E283" s="179" t="s">
        <v>2030</v>
      </c>
      <c r="F283" s="180" t="s">
        <v>2031</v>
      </c>
      <c r="G283" s="181" t="s">
        <v>514</v>
      </c>
      <c r="H283" s="182">
        <v>277.868</v>
      </c>
      <c r="I283" s="183"/>
      <c r="J283" s="184">
        <f>ROUND(I283*H283,2)</f>
        <v>0</v>
      </c>
      <c r="K283" s="180" t="s">
        <v>515</v>
      </c>
      <c r="L283" s="39"/>
      <c r="M283" s="185" t="s">
        <v>1</v>
      </c>
      <c r="N283" s="186" t="s">
        <v>44</v>
      </c>
      <c r="O283" s="77"/>
      <c r="P283" s="187">
        <f>O283*H283</f>
        <v>0</v>
      </c>
      <c r="Q283" s="187">
        <v>0</v>
      </c>
      <c r="R283" s="187">
        <f>Q283*H283</f>
        <v>0</v>
      </c>
      <c r="S283" s="187">
        <v>0</v>
      </c>
      <c r="T283" s="188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189" t="s">
        <v>235</v>
      </c>
      <c r="AT283" s="189" t="s">
        <v>231</v>
      </c>
      <c r="AU283" s="189" t="s">
        <v>89</v>
      </c>
      <c r="AY283" s="19" t="s">
        <v>230</v>
      </c>
      <c r="BE283" s="190">
        <f>IF(N283="základní",J283,0)</f>
        <v>0</v>
      </c>
      <c r="BF283" s="190">
        <f>IF(N283="snížená",J283,0)</f>
        <v>0</v>
      </c>
      <c r="BG283" s="190">
        <f>IF(N283="zákl. přenesená",J283,0)</f>
        <v>0</v>
      </c>
      <c r="BH283" s="190">
        <f>IF(N283="sníž. přenesená",J283,0)</f>
        <v>0</v>
      </c>
      <c r="BI283" s="190">
        <f>IF(N283="nulová",J283,0)</f>
        <v>0</v>
      </c>
      <c r="BJ283" s="19" t="s">
        <v>87</v>
      </c>
      <c r="BK283" s="190">
        <f>ROUND(I283*H283,2)</f>
        <v>0</v>
      </c>
      <c r="BL283" s="19" t="s">
        <v>235</v>
      </c>
      <c r="BM283" s="189" t="s">
        <v>2032</v>
      </c>
    </row>
    <row r="284" s="2" customFormat="1">
      <c r="A284" s="38"/>
      <c r="B284" s="39"/>
      <c r="C284" s="38"/>
      <c r="D284" s="191" t="s">
        <v>237</v>
      </c>
      <c r="E284" s="38"/>
      <c r="F284" s="192" t="s">
        <v>2033</v>
      </c>
      <c r="G284" s="38"/>
      <c r="H284" s="38"/>
      <c r="I284" s="193"/>
      <c r="J284" s="38"/>
      <c r="K284" s="38"/>
      <c r="L284" s="39"/>
      <c r="M284" s="194"/>
      <c r="N284" s="195"/>
      <c r="O284" s="77"/>
      <c r="P284" s="77"/>
      <c r="Q284" s="77"/>
      <c r="R284" s="77"/>
      <c r="S284" s="77"/>
      <c r="T284" s="7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T284" s="19" t="s">
        <v>237</v>
      </c>
      <c r="AU284" s="19" t="s">
        <v>89</v>
      </c>
    </row>
    <row r="285" s="2" customFormat="1">
      <c r="A285" s="38"/>
      <c r="B285" s="39"/>
      <c r="C285" s="38"/>
      <c r="D285" s="199" t="s">
        <v>397</v>
      </c>
      <c r="E285" s="38"/>
      <c r="F285" s="200" t="s">
        <v>2034</v>
      </c>
      <c r="G285" s="38"/>
      <c r="H285" s="38"/>
      <c r="I285" s="193"/>
      <c r="J285" s="38"/>
      <c r="K285" s="38"/>
      <c r="L285" s="39"/>
      <c r="M285" s="194"/>
      <c r="N285" s="195"/>
      <c r="O285" s="77"/>
      <c r="P285" s="77"/>
      <c r="Q285" s="77"/>
      <c r="R285" s="77"/>
      <c r="S285" s="77"/>
      <c r="T285" s="7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19" t="s">
        <v>397</v>
      </c>
      <c r="AU285" s="19" t="s">
        <v>89</v>
      </c>
    </row>
    <row r="286" s="2" customFormat="1" ht="21.75" customHeight="1">
      <c r="A286" s="38"/>
      <c r="B286" s="177"/>
      <c r="C286" s="178" t="s">
        <v>272</v>
      </c>
      <c r="D286" s="178" t="s">
        <v>231</v>
      </c>
      <c r="E286" s="179" t="s">
        <v>679</v>
      </c>
      <c r="F286" s="180" t="s">
        <v>680</v>
      </c>
      <c r="G286" s="181" t="s">
        <v>578</v>
      </c>
      <c r="H286" s="182">
        <v>641.39400000000001</v>
      </c>
      <c r="I286" s="183"/>
      <c r="J286" s="184">
        <f>ROUND(I286*H286,2)</f>
        <v>0</v>
      </c>
      <c r="K286" s="180" t="s">
        <v>515</v>
      </c>
      <c r="L286" s="39"/>
      <c r="M286" s="185" t="s">
        <v>1</v>
      </c>
      <c r="N286" s="186" t="s">
        <v>44</v>
      </c>
      <c r="O286" s="77"/>
      <c r="P286" s="187">
        <f>O286*H286</f>
        <v>0</v>
      </c>
      <c r="Q286" s="187">
        <v>0</v>
      </c>
      <c r="R286" s="187">
        <f>Q286*H286</f>
        <v>0</v>
      </c>
      <c r="S286" s="187">
        <v>0</v>
      </c>
      <c r="T286" s="188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89" t="s">
        <v>235</v>
      </c>
      <c r="AT286" s="189" t="s">
        <v>231</v>
      </c>
      <c r="AU286" s="189" t="s">
        <v>89</v>
      </c>
      <c r="AY286" s="19" t="s">
        <v>230</v>
      </c>
      <c r="BE286" s="190">
        <f>IF(N286="základní",J286,0)</f>
        <v>0</v>
      </c>
      <c r="BF286" s="190">
        <f>IF(N286="snížená",J286,0)</f>
        <v>0</v>
      </c>
      <c r="BG286" s="190">
        <f>IF(N286="zákl. přenesená",J286,0)</f>
        <v>0</v>
      </c>
      <c r="BH286" s="190">
        <f>IF(N286="sníž. přenesená",J286,0)</f>
        <v>0</v>
      </c>
      <c r="BI286" s="190">
        <f>IF(N286="nulová",J286,0)</f>
        <v>0</v>
      </c>
      <c r="BJ286" s="19" t="s">
        <v>87</v>
      </c>
      <c r="BK286" s="190">
        <f>ROUND(I286*H286,2)</f>
        <v>0</v>
      </c>
      <c r="BL286" s="19" t="s">
        <v>235</v>
      </c>
      <c r="BM286" s="189" t="s">
        <v>2035</v>
      </c>
    </row>
    <row r="287" s="2" customFormat="1">
      <c r="A287" s="38"/>
      <c r="B287" s="39"/>
      <c r="C287" s="38"/>
      <c r="D287" s="191" t="s">
        <v>237</v>
      </c>
      <c r="E287" s="38"/>
      <c r="F287" s="192" t="s">
        <v>682</v>
      </c>
      <c r="G287" s="38"/>
      <c r="H287" s="38"/>
      <c r="I287" s="193"/>
      <c r="J287" s="38"/>
      <c r="K287" s="38"/>
      <c r="L287" s="39"/>
      <c r="M287" s="194"/>
      <c r="N287" s="195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237</v>
      </c>
      <c r="AU287" s="19" t="s">
        <v>89</v>
      </c>
    </row>
    <row r="288" s="2" customFormat="1">
      <c r="A288" s="38"/>
      <c r="B288" s="39"/>
      <c r="C288" s="38"/>
      <c r="D288" s="199" t="s">
        <v>397</v>
      </c>
      <c r="E288" s="38"/>
      <c r="F288" s="200" t="s">
        <v>683</v>
      </c>
      <c r="G288" s="38"/>
      <c r="H288" s="38"/>
      <c r="I288" s="193"/>
      <c r="J288" s="38"/>
      <c r="K288" s="38"/>
      <c r="L288" s="39"/>
      <c r="M288" s="194"/>
      <c r="N288" s="195"/>
      <c r="O288" s="77"/>
      <c r="P288" s="77"/>
      <c r="Q288" s="77"/>
      <c r="R288" s="77"/>
      <c r="S288" s="77"/>
      <c r="T288" s="7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T288" s="19" t="s">
        <v>397</v>
      </c>
      <c r="AU288" s="19" t="s">
        <v>89</v>
      </c>
    </row>
    <row r="289" s="15" customFormat="1">
      <c r="A289" s="15"/>
      <c r="B289" s="221"/>
      <c r="C289" s="15"/>
      <c r="D289" s="191" t="s">
        <v>519</v>
      </c>
      <c r="E289" s="222" t="s">
        <v>1</v>
      </c>
      <c r="F289" s="223" t="s">
        <v>2036</v>
      </c>
      <c r="G289" s="15"/>
      <c r="H289" s="222" t="s">
        <v>1</v>
      </c>
      <c r="I289" s="224"/>
      <c r="J289" s="15"/>
      <c r="K289" s="15"/>
      <c r="L289" s="221"/>
      <c r="M289" s="225"/>
      <c r="N289" s="226"/>
      <c r="O289" s="226"/>
      <c r="P289" s="226"/>
      <c r="Q289" s="226"/>
      <c r="R289" s="226"/>
      <c r="S289" s="226"/>
      <c r="T289" s="227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22" t="s">
        <v>519</v>
      </c>
      <c r="AU289" s="222" t="s">
        <v>89</v>
      </c>
      <c r="AV289" s="15" t="s">
        <v>87</v>
      </c>
      <c r="AW289" s="15" t="s">
        <v>35</v>
      </c>
      <c r="AX289" s="15" t="s">
        <v>79</v>
      </c>
      <c r="AY289" s="222" t="s">
        <v>230</v>
      </c>
    </row>
    <row r="290" s="13" customFormat="1">
      <c r="A290" s="13"/>
      <c r="B290" s="205"/>
      <c r="C290" s="13"/>
      <c r="D290" s="191" t="s">
        <v>519</v>
      </c>
      <c r="E290" s="206" t="s">
        <v>1</v>
      </c>
      <c r="F290" s="207" t="s">
        <v>2037</v>
      </c>
      <c r="G290" s="13"/>
      <c r="H290" s="208">
        <v>320.697</v>
      </c>
      <c r="I290" s="209"/>
      <c r="J290" s="13"/>
      <c r="K290" s="13"/>
      <c r="L290" s="205"/>
      <c r="M290" s="210"/>
      <c r="N290" s="211"/>
      <c r="O290" s="211"/>
      <c r="P290" s="211"/>
      <c r="Q290" s="211"/>
      <c r="R290" s="211"/>
      <c r="S290" s="211"/>
      <c r="T290" s="21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06" t="s">
        <v>519</v>
      </c>
      <c r="AU290" s="206" t="s">
        <v>89</v>
      </c>
      <c r="AV290" s="13" t="s">
        <v>89</v>
      </c>
      <c r="AW290" s="13" t="s">
        <v>35</v>
      </c>
      <c r="AX290" s="13" t="s">
        <v>79</v>
      </c>
      <c r="AY290" s="206" t="s">
        <v>230</v>
      </c>
    </row>
    <row r="291" s="16" customFormat="1">
      <c r="A291" s="16"/>
      <c r="B291" s="228"/>
      <c r="C291" s="16"/>
      <c r="D291" s="191" t="s">
        <v>519</v>
      </c>
      <c r="E291" s="229" t="s">
        <v>1</v>
      </c>
      <c r="F291" s="230" t="s">
        <v>685</v>
      </c>
      <c r="G291" s="16"/>
      <c r="H291" s="231">
        <v>320.697</v>
      </c>
      <c r="I291" s="232"/>
      <c r="J291" s="16"/>
      <c r="K291" s="16"/>
      <c r="L291" s="228"/>
      <c r="M291" s="233"/>
      <c r="N291" s="234"/>
      <c r="O291" s="234"/>
      <c r="P291" s="234"/>
      <c r="Q291" s="234"/>
      <c r="R291" s="234"/>
      <c r="S291" s="234"/>
      <c r="T291" s="235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T291" s="229" t="s">
        <v>519</v>
      </c>
      <c r="AU291" s="229" t="s">
        <v>89</v>
      </c>
      <c r="AV291" s="16" t="s">
        <v>241</v>
      </c>
      <c r="AW291" s="16" t="s">
        <v>35</v>
      </c>
      <c r="AX291" s="16" t="s">
        <v>79</v>
      </c>
      <c r="AY291" s="229" t="s">
        <v>230</v>
      </c>
    </row>
    <row r="292" s="15" customFormat="1">
      <c r="A292" s="15"/>
      <c r="B292" s="221"/>
      <c r="C292" s="15"/>
      <c r="D292" s="191" t="s">
        <v>519</v>
      </c>
      <c r="E292" s="222" t="s">
        <v>1</v>
      </c>
      <c r="F292" s="223" t="s">
        <v>2036</v>
      </c>
      <c r="G292" s="15"/>
      <c r="H292" s="222" t="s">
        <v>1</v>
      </c>
      <c r="I292" s="224"/>
      <c r="J292" s="15"/>
      <c r="K292" s="15"/>
      <c r="L292" s="221"/>
      <c r="M292" s="225"/>
      <c r="N292" s="226"/>
      <c r="O292" s="226"/>
      <c r="P292" s="226"/>
      <c r="Q292" s="226"/>
      <c r="R292" s="226"/>
      <c r="S292" s="226"/>
      <c r="T292" s="227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22" t="s">
        <v>519</v>
      </c>
      <c r="AU292" s="222" t="s">
        <v>89</v>
      </c>
      <c r="AV292" s="15" t="s">
        <v>87</v>
      </c>
      <c r="AW292" s="15" t="s">
        <v>35</v>
      </c>
      <c r="AX292" s="15" t="s">
        <v>79</v>
      </c>
      <c r="AY292" s="222" t="s">
        <v>230</v>
      </c>
    </row>
    <row r="293" s="13" customFormat="1">
      <c r="A293" s="13"/>
      <c r="B293" s="205"/>
      <c r="C293" s="13"/>
      <c r="D293" s="191" t="s">
        <v>519</v>
      </c>
      <c r="E293" s="206" t="s">
        <v>1</v>
      </c>
      <c r="F293" s="207" t="s">
        <v>2037</v>
      </c>
      <c r="G293" s="13"/>
      <c r="H293" s="208">
        <v>320.697</v>
      </c>
      <c r="I293" s="209"/>
      <c r="J293" s="13"/>
      <c r="K293" s="13"/>
      <c r="L293" s="205"/>
      <c r="M293" s="210"/>
      <c r="N293" s="211"/>
      <c r="O293" s="211"/>
      <c r="P293" s="211"/>
      <c r="Q293" s="211"/>
      <c r="R293" s="211"/>
      <c r="S293" s="211"/>
      <c r="T293" s="21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06" t="s">
        <v>519</v>
      </c>
      <c r="AU293" s="206" t="s">
        <v>89</v>
      </c>
      <c r="AV293" s="13" t="s">
        <v>89</v>
      </c>
      <c r="AW293" s="13" t="s">
        <v>35</v>
      </c>
      <c r="AX293" s="13" t="s">
        <v>79</v>
      </c>
      <c r="AY293" s="206" t="s">
        <v>230</v>
      </c>
    </row>
    <row r="294" s="16" customFormat="1">
      <c r="A294" s="16"/>
      <c r="B294" s="228"/>
      <c r="C294" s="16"/>
      <c r="D294" s="191" t="s">
        <v>519</v>
      </c>
      <c r="E294" s="229" t="s">
        <v>1</v>
      </c>
      <c r="F294" s="230" t="s">
        <v>685</v>
      </c>
      <c r="G294" s="16"/>
      <c r="H294" s="231">
        <v>320.697</v>
      </c>
      <c r="I294" s="232"/>
      <c r="J294" s="16"/>
      <c r="K294" s="16"/>
      <c r="L294" s="228"/>
      <c r="M294" s="233"/>
      <c r="N294" s="234"/>
      <c r="O294" s="234"/>
      <c r="P294" s="234"/>
      <c r="Q294" s="234"/>
      <c r="R294" s="234"/>
      <c r="S294" s="234"/>
      <c r="T294" s="235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T294" s="229" t="s">
        <v>519</v>
      </c>
      <c r="AU294" s="229" t="s">
        <v>89</v>
      </c>
      <c r="AV294" s="16" t="s">
        <v>241</v>
      </c>
      <c r="AW294" s="16" t="s">
        <v>35</v>
      </c>
      <c r="AX294" s="16" t="s">
        <v>79</v>
      </c>
      <c r="AY294" s="229" t="s">
        <v>230</v>
      </c>
    </row>
    <row r="295" s="14" customFormat="1">
      <c r="A295" s="14"/>
      <c r="B295" s="213"/>
      <c r="C295" s="14"/>
      <c r="D295" s="191" t="s">
        <v>519</v>
      </c>
      <c r="E295" s="214" t="s">
        <v>1</v>
      </c>
      <c r="F295" s="215" t="s">
        <v>534</v>
      </c>
      <c r="G295" s="14"/>
      <c r="H295" s="216">
        <v>641.39400000000001</v>
      </c>
      <c r="I295" s="217"/>
      <c r="J295" s="14"/>
      <c r="K295" s="14"/>
      <c r="L295" s="213"/>
      <c r="M295" s="218"/>
      <c r="N295" s="219"/>
      <c r="O295" s="219"/>
      <c r="P295" s="219"/>
      <c r="Q295" s="219"/>
      <c r="R295" s="219"/>
      <c r="S295" s="219"/>
      <c r="T295" s="220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14" t="s">
        <v>519</v>
      </c>
      <c r="AU295" s="214" t="s">
        <v>89</v>
      </c>
      <c r="AV295" s="14" t="s">
        <v>235</v>
      </c>
      <c r="AW295" s="14" t="s">
        <v>35</v>
      </c>
      <c r="AX295" s="14" t="s">
        <v>87</v>
      </c>
      <c r="AY295" s="214" t="s">
        <v>230</v>
      </c>
    </row>
    <row r="296" s="2" customFormat="1" ht="21.75" customHeight="1">
      <c r="A296" s="38"/>
      <c r="B296" s="177"/>
      <c r="C296" s="178" t="s">
        <v>8</v>
      </c>
      <c r="D296" s="178" t="s">
        <v>231</v>
      </c>
      <c r="E296" s="179" t="s">
        <v>689</v>
      </c>
      <c r="F296" s="180" t="s">
        <v>690</v>
      </c>
      <c r="G296" s="181" t="s">
        <v>578</v>
      </c>
      <c r="H296" s="182">
        <v>1105.6189999999999</v>
      </c>
      <c r="I296" s="183"/>
      <c r="J296" s="184">
        <f>ROUND(I296*H296,2)</f>
        <v>0</v>
      </c>
      <c r="K296" s="180" t="s">
        <v>515</v>
      </c>
      <c r="L296" s="39"/>
      <c r="M296" s="185" t="s">
        <v>1</v>
      </c>
      <c r="N296" s="186" t="s">
        <v>44</v>
      </c>
      <c r="O296" s="77"/>
      <c r="P296" s="187">
        <f>O296*H296</f>
        <v>0</v>
      </c>
      <c r="Q296" s="187">
        <v>0</v>
      </c>
      <c r="R296" s="187">
        <f>Q296*H296</f>
        <v>0</v>
      </c>
      <c r="S296" s="187">
        <v>0</v>
      </c>
      <c r="T296" s="188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89" t="s">
        <v>235</v>
      </c>
      <c r="AT296" s="189" t="s">
        <v>231</v>
      </c>
      <c r="AU296" s="189" t="s">
        <v>89</v>
      </c>
      <c r="AY296" s="19" t="s">
        <v>230</v>
      </c>
      <c r="BE296" s="190">
        <f>IF(N296="základní",J296,0)</f>
        <v>0</v>
      </c>
      <c r="BF296" s="190">
        <f>IF(N296="snížená",J296,0)</f>
        <v>0</v>
      </c>
      <c r="BG296" s="190">
        <f>IF(N296="zákl. přenesená",J296,0)</f>
        <v>0</v>
      </c>
      <c r="BH296" s="190">
        <f>IF(N296="sníž. přenesená",J296,0)</f>
        <v>0</v>
      </c>
      <c r="BI296" s="190">
        <f>IF(N296="nulová",J296,0)</f>
        <v>0</v>
      </c>
      <c r="BJ296" s="19" t="s">
        <v>87</v>
      </c>
      <c r="BK296" s="190">
        <f>ROUND(I296*H296,2)</f>
        <v>0</v>
      </c>
      <c r="BL296" s="19" t="s">
        <v>235</v>
      </c>
      <c r="BM296" s="189" t="s">
        <v>2038</v>
      </c>
    </row>
    <row r="297" s="2" customFormat="1">
      <c r="A297" s="38"/>
      <c r="B297" s="39"/>
      <c r="C297" s="38"/>
      <c r="D297" s="191" t="s">
        <v>237</v>
      </c>
      <c r="E297" s="38"/>
      <c r="F297" s="192" t="s">
        <v>692</v>
      </c>
      <c r="G297" s="38"/>
      <c r="H297" s="38"/>
      <c r="I297" s="193"/>
      <c r="J297" s="38"/>
      <c r="K297" s="38"/>
      <c r="L297" s="39"/>
      <c r="M297" s="194"/>
      <c r="N297" s="195"/>
      <c r="O297" s="77"/>
      <c r="P297" s="77"/>
      <c r="Q297" s="77"/>
      <c r="R297" s="77"/>
      <c r="S297" s="77"/>
      <c r="T297" s="7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T297" s="19" t="s">
        <v>237</v>
      </c>
      <c r="AU297" s="19" t="s">
        <v>89</v>
      </c>
    </row>
    <row r="298" s="2" customFormat="1">
      <c r="A298" s="38"/>
      <c r="B298" s="39"/>
      <c r="C298" s="38"/>
      <c r="D298" s="199" t="s">
        <v>397</v>
      </c>
      <c r="E298" s="38"/>
      <c r="F298" s="200" t="s">
        <v>693</v>
      </c>
      <c r="G298" s="38"/>
      <c r="H298" s="38"/>
      <c r="I298" s="193"/>
      <c r="J298" s="38"/>
      <c r="K298" s="38"/>
      <c r="L298" s="39"/>
      <c r="M298" s="194"/>
      <c r="N298" s="195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397</v>
      </c>
      <c r="AU298" s="19" t="s">
        <v>89</v>
      </c>
    </row>
    <row r="299" s="15" customFormat="1">
      <c r="A299" s="15"/>
      <c r="B299" s="221"/>
      <c r="C299" s="15"/>
      <c r="D299" s="191" t="s">
        <v>519</v>
      </c>
      <c r="E299" s="222" t="s">
        <v>1</v>
      </c>
      <c r="F299" s="223" t="s">
        <v>2039</v>
      </c>
      <c r="G299" s="15"/>
      <c r="H299" s="222" t="s">
        <v>1</v>
      </c>
      <c r="I299" s="224"/>
      <c r="J299" s="15"/>
      <c r="K299" s="15"/>
      <c r="L299" s="221"/>
      <c r="M299" s="225"/>
      <c r="N299" s="226"/>
      <c r="O299" s="226"/>
      <c r="P299" s="226"/>
      <c r="Q299" s="226"/>
      <c r="R299" s="226"/>
      <c r="S299" s="226"/>
      <c r="T299" s="227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22" t="s">
        <v>519</v>
      </c>
      <c r="AU299" s="222" t="s">
        <v>89</v>
      </c>
      <c r="AV299" s="15" t="s">
        <v>87</v>
      </c>
      <c r="AW299" s="15" t="s">
        <v>35</v>
      </c>
      <c r="AX299" s="15" t="s">
        <v>79</v>
      </c>
      <c r="AY299" s="222" t="s">
        <v>230</v>
      </c>
    </row>
    <row r="300" s="15" customFormat="1">
      <c r="A300" s="15"/>
      <c r="B300" s="221"/>
      <c r="C300" s="15"/>
      <c r="D300" s="191" t="s">
        <v>519</v>
      </c>
      <c r="E300" s="222" t="s">
        <v>1</v>
      </c>
      <c r="F300" s="223" t="s">
        <v>1936</v>
      </c>
      <c r="G300" s="15"/>
      <c r="H300" s="222" t="s">
        <v>1</v>
      </c>
      <c r="I300" s="224"/>
      <c r="J300" s="15"/>
      <c r="K300" s="15"/>
      <c r="L300" s="221"/>
      <c r="M300" s="225"/>
      <c r="N300" s="226"/>
      <c r="O300" s="226"/>
      <c r="P300" s="226"/>
      <c r="Q300" s="226"/>
      <c r="R300" s="226"/>
      <c r="S300" s="226"/>
      <c r="T300" s="227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22" t="s">
        <v>519</v>
      </c>
      <c r="AU300" s="222" t="s">
        <v>89</v>
      </c>
      <c r="AV300" s="15" t="s">
        <v>87</v>
      </c>
      <c r="AW300" s="15" t="s">
        <v>35</v>
      </c>
      <c r="AX300" s="15" t="s">
        <v>79</v>
      </c>
      <c r="AY300" s="222" t="s">
        <v>230</v>
      </c>
    </row>
    <row r="301" s="15" customFormat="1">
      <c r="A301" s="15"/>
      <c r="B301" s="221"/>
      <c r="C301" s="15"/>
      <c r="D301" s="191" t="s">
        <v>519</v>
      </c>
      <c r="E301" s="222" t="s">
        <v>1</v>
      </c>
      <c r="F301" s="223" t="s">
        <v>1937</v>
      </c>
      <c r="G301" s="15"/>
      <c r="H301" s="222" t="s">
        <v>1</v>
      </c>
      <c r="I301" s="224"/>
      <c r="J301" s="15"/>
      <c r="K301" s="15"/>
      <c r="L301" s="221"/>
      <c r="M301" s="225"/>
      <c r="N301" s="226"/>
      <c r="O301" s="226"/>
      <c r="P301" s="226"/>
      <c r="Q301" s="226"/>
      <c r="R301" s="226"/>
      <c r="S301" s="226"/>
      <c r="T301" s="227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22" t="s">
        <v>519</v>
      </c>
      <c r="AU301" s="222" t="s">
        <v>89</v>
      </c>
      <c r="AV301" s="15" t="s">
        <v>87</v>
      </c>
      <c r="AW301" s="15" t="s">
        <v>35</v>
      </c>
      <c r="AX301" s="15" t="s">
        <v>79</v>
      </c>
      <c r="AY301" s="222" t="s">
        <v>230</v>
      </c>
    </row>
    <row r="302" s="13" customFormat="1">
      <c r="A302" s="13"/>
      <c r="B302" s="205"/>
      <c r="C302" s="13"/>
      <c r="D302" s="191" t="s">
        <v>519</v>
      </c>
      <c r="E302" s="206" t="s">
        <v>1</v>
      </c>
      <c r="F302" s="207" t="s">
        <v>1963</v>
      </c>
      <c r="G302" s="13"/>
      <c r="H302" s="208">
        <v>21.791</v>
      </c>
      <c r="I302" s="209"/>
      <c r="J302" s="13"/>
      <c r="K302" s="13"/>
      <c r="L302" s="205"/>
      <c r="M302" s="210"/>
      <c r="N302" s="211"/>
      <c r="O302" s="211"/>
      <c r="P302" s="211"/>
      <c r="Q302" s="211"/>
      <c r="R302" s="211"/>
      <c r="S302" s="211"/>
      <c r="T302" s="21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06" t="s">
        <v>519</v>
      </c>
      <c r="AU302" s="206" t="s">
        <v>89</v>
      </c>
      <c r="AV302" s="13" t="s">
        <v>89</v>
      </c>
      <c r="AW302" s="13" t="s">
        <v>35</v>
      </c>
      <c r="AX302" s="13" t="s">
        <v>79</v>
      </c>
      <c r="AY302" s="206" t="s">
        <v>230</v>
      </c>
    </row>
    <row r="303" s="13" customFormat="1">
      <c r="A303" s="13"/>
      <c r="B303" s="205"/>
      <c r="C303" s="13"/>
      <c r="D303" s="191" t="s">
        <v>519</v>
      </c>
      <c r="E303" s="206" t="s">
        <v>1</v>
      </c>
      <c r="F303" s="207" t="s">
        <v>1964</v>
      </c>
      <c r="G303" s="13"/>
      <c r="H303" s="208">
        <v>107.25100000000001</v>
      </c>
      <c r="I303" s="209"/>
      <c r="J303" s="13"/>
      <c r="K303" s="13"/>
      <c r="L303" s="205"/>
      <c r="M303" s="210"/>
      <c r="N303" s="211"/>
      <c r="O303" s="211"/>
      <c r="P303" s="211"/>
      <c r="Q303" s="211"/>
      <c r="R303" s="211"/>
      <c r="S303" s="211"/>
      <c r="T303" s="21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06" t="s">
        <v>519</v>
      </c>
      <c r="AU303" s="206" t="s">
        <v>89</v>
      </c>
      <c r="AV303" s="13" t="s">
        <v>89</v>
      </c>
      <c r="AW303" s="13" t="s">
        <v>35</v>
      </c>
      <c r="AX303" s="13" t="s">
        <v>79</v>
      </c>
      <c r="AY303" s="206" t="s">
        <v>230</v>
      </c>
    </row>
    <row r="304" s="16" customFormat="1">
      <c r="A304" s="16"/>
      <c r="B304" s="228"/>
      <c r="C304" s="16"/>
      <c r="D304" s="191" t="s">
        <v>519</v>
      </c>
      <c r="E304" s="229" t="s">
        <v>1</v>
      </c>
      <c r="F304" s="230" t="s">
        <v>685</v>
      </c>
      <c r="G304" s="16"/>
      <c r="H304" s="231">
        <v>129.042</v>
      </c>
      <c r="I304" s="232"/>
      <c r="J304" s="16"/>
      <c r="K304" s="16"/>
      <c r="L304" s="228"/>
      <c r="M304" s="233"/>
      <c r="N304" s="234"/>
      <c r="O304" s="234"/>
      <c r="P304" s="234"/>
      <c r="Q304" s="234"/>
      <c r="R304" s="234"/>
      <c r="S304" s="234"/>
      <c r="T304" s="235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T304" s="229" t="s">
        <v>519</v>
      </c>
      <c r="AU304" s="229" t="s">
        <v>89</v>
      </c>
      <c r="AV304" s="16" t="s">
        <v>241</v>
      </c>
      <c r="AW304" s="16" t="s">
        <v>35</v>
      </c>
      <c r="AX304" s="16" t="s">
        <v>79</v>
      </c>
      <c r="AY304" s="229" t="s">
        <v>230</v>
      </c>
    </row>
    <row r="305" s="15" customFormat="1">
      <c r="A305" s="15"/>
      <c r="B305" s="221"/>
      <c r="C305" s="15"/>
      <c r="D305" s="191" t="s">
        <v>519</v>
      </c>
      <c r="E305" s="222" t="s">
        <v>1</v>
      </c>
      <c r="F305" s="223" t="s">
        <v>1940</v>
      </c>
      <c r="G305" s="15"/>
      <c r="H305" s="222" t="s">
        <v>1</v>
      </c>
      <c r="I305" s="224"/>
      <c r="J305" s="15"/>
      <c r="K305" s="15"/>
      <c r="L305" s="221"/>
      <c r="M305" s="225"/>
      <c r="N305" s="226"/>
      <c r="O305" s="226"/>
      <c r="P305" s="226"/>
      <c r="Q305" s="226"/>
      <c r="R305" s="226"/>
      <c r="S305" s="226"/>
      <c r="T305" s="227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22" t="s">
        <v>519</v>
      </c>
      <c r="AU305" s="222" t="s">
        <v>89</v>
      </c>
      <c r="AV305" s="15" t="s">
        <v>87</v>
      </c>
      <c r="AW305" s="15" t="s">
        <v>35</v>
      </c>
      <c r="AX305" s="15" t="s">
        <v>79</v>
      </c>
      <c r="AY305" s="222" t="s">
        <v>230</v>
      </c>
    </row>
    <row r="306" s="13" customFormat="1">
      <c r="A306" s="13"/>
      <c r="B306" s="205"/>
      <c r="C306" s="13"/>
      <c r="D306" s="191" t="s">
        <v>519</v>
      </c>
      <c r="E306" s="206" t="s">
        <v>1</v>
      </c>
      <c r="F306" s="207" t="s">
        <v>1965</v>
      </c>
      <c r="G306" s="13"/>
      <c r="H306" s="208">
        <v>16.338000000000001</v>
      </c>
      <c r="I306" s="209"/>
      <c r="J306" s="13"/>
      <c r="K306" s="13"/>
      <c r="L306" s="205"/>
      <c r="M306" s="210"/>
      <c r="N306" s="211"/>
      <c r="O306" s="211"/>
      <c r="P306" s="211"/>
      <c r="Q306" s="211"/>
      <c r="R306" s="211"/>
      <c r="S306" s="211"/>
      <c r="T306" s="21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06" t="s">
        <v>519</v>
      </c>
      <c r="AU306" s="206" t="s">
        <v>89</v>
      </c>
      <c r="AV306" s="13" t="s">
        <v>89</v>
      </c>
      <c r="AW306" s="13" t="s">
        <v>35</v>
      </c>
      <c r="AX306" s="13" t="s">
        <v>79</v>
      </c>
      <c r="AY306" s="206" t="s">
        <v>230</v>
      </c>
    </row>
    <row r="307" s="13" customFormat="1">
      <c r="A307" s="13"/>
      <c r="B307" s="205"/>
      <c r="C307" s="13"/>
      <c r="D307" s="191" t="s">
        <v>519</v>
      </c>
      <c r="E307" s="206" t="s">
        <v>1</v>
      </c>
      <c r="F307" s="207" t="s">
        <v>1966</v>
      </c>
      <c r="G307" s="13"/>
      <c r="H307" s="208">
        <v>174.75399999999999</v>
      </c>
      <c r="I307" s="209"/>
      <c r="J307" s="13"/>
      <c r="K307" s="13"/>
      <c r="L307" s="205"/>
      <c r="M307" s="210"/>
      <c r="N307" s="211"/>
      <c r="O307" s="211"/>
      <c r="P307" s="211"/>
      <c r="Q307" s="211"/>
      <c r="R307" s="211"/>
      <c r="S307" s="211"/>
      <c r="T307" s="21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06" t="s">
        <v>519</v>
      </c>
      <c r="AU307" s="206" t="s">
        <v>89</v>
      </c>
      <c r="AV307" s="13" t="s">
        <v>89</v>
      </c>
      <c r="AW307" s="13" t="s">
        <v>35</v>
      </c>
      <c r="AX307" s="13" t="s">
        <v>79</v>
      </c>
      <c r="AY307" s="206" t="s">
        <v>230</v>
      </c>
    </row>
    <row r="308" s="13" customFormat="1">
      <c r="A308" s="13"/>
      <c r="B308" s="205"/>
      <c r="C308" s="13"/>
      <c r="D308" s="191" t="s">
        <v>519</v>
      </c>
      <c r="E308" s="206" t="s">
        <v>1</v>
      </c>
      <c r="F308" s="207" t="s">
        <v>1967</v>
      </c>
      <c r="G308" s="13"/>
      <c r="H308" s="208">
        <v>28.149999999999999</v>
      </c>
      <c r="I308" s="209"/>
      <c r="J308" s="13"/>
      <c r="K308" s="13"/>
      <c r="L308" s="205"/>
      <c r="M308" s="210"/>
      <c r="N308" s="211"/>
      <c r="O308" s="211"/>
      <c r="P308" s="211"/>
      <c r="Q308" s="211"/>
      <c r="R308" s="211"/>
      <c r="S308" s="211"/>
      <c r="T308" s="21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06" t="s">
        <v>519</v>
      </c>
      <c r="AU308" s="206" t="s">
        <v>89</v>
      </c>
      <c r="AV308" s="13" t="s">
        <v>89</v>
      </c>
      <c r="AW308" s="13" t="s">
        <v>35</v>
      </c>
      <c r="AX308" s="13" t="s">
        <v>79</v>
      </c>
      <c r="AY308" s="206" t="s">
        <v>230</v>
      </c>
    </row>
    <row r="309" s="13" customFormat="1">
      <c r="A309" s="13"/>
      <c r="B309" s="205"/>
      <c r="C309" s="13"/>
      <c r="D309" s="191" t="s">
        <v>519</v>
      </c>
      <c r="E309" s="206" t="s">
        <v>1</v>
      </c>
      <c r="F309" s="207" t="s">
        <v>1968</v>
      </c>
      <c r="G309" s="13"/>
      <c r="H309" s="208">
        <v>108.48</v>
      </c>
      <c r="I309" s="209"/>
      <c r="J309" s="13"/>
      <c r="K309" s="13"/>
      <c r="L309" s="205"/>
      <c r="M309" s="210"/>
      <c r="N309" s="211"/>
      <c r="O309" s="211"/>
      <c r="P309" s="211"/>
      <c r="Q309" s="211"/>
      <c r="R309" s="211"/>
      <c r="S309" s="211"/>
      <c r="T309" s="21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06" t="s">
        <v>519</v>
      </c>
      <c r="AU309" s="206" t="s">
        <v>89</v>
      </c>
      <c r="AV309" s="13" t="s">
        <v>89</v>
      </c>
      <c r="AW309" s="13" t="s">
        <v>35</v>
      </c>
      <c r="AX309" s="13" t="s">
        <v>79</v>
      </c>
      <c r="AY309" s="206" t="s">
        <v>230</v>
      </c>
    </row>
    <row r="310" s="13" customFormat="1">
      <c r="A310" s="13"/>
      <c r="B310" s="205"/>
      <c r="C310" s="13"/>
      <c r="D310" s="191" t="s">
        <v>519</v>
      </c>
      <c r="E310" s="206" t="s">
        <v>1</v>
      </c>
      <c r="F310" s="207" t="s">
        <v>1969</v>
      </c>
      <c r="G310" s="13"/>
      <c r="H310" s="208">
        <v>107.01000000000001</v>
      </c>
      <c r="I310" s="209"/>
      <c r="J310" s="13"/>
      <c r="K310" s="13"/>
      <c r="L310" s="205"/>
      <c r="M310" s="210"/>
      <c r="N310" s="211"/>
      <c r="O310" s="211"/>
      <c r="P310" s="211"/>
      <c r="Q310" s="211"/>
      <c r="R310" s="211"/>
      <c r="S310" s="211"/>
      <c r="T310" s="21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06" t="s">
        <v>519</v>
      </c>
      <c r="AU310" s="206" t="s">
        <v>89</v>
      </c>
      <c r="AV310" s="13" t="s">
        <v>89</v>
      </c>
      <c r="AW310" s="13" t="s">
        <v>35</v>
      </c>
      <c r="AX310" s="13" t="s">
        <v>79</v>
      </c>
      <c r="AY310" s="206" t="s">
        <v>230</v>
      </c>
    </row>
    <row r="311" s="13" customFormat="1">
      <c r="A311" s="13"/>
      <c r="B311" s="205"/>
      <c r="C311" s="13"/>
      <c r="D311" s="191" t="s">
        <v>519</v>
      </c>
      <c r="E311" s="206" t="s">
        <v>1</v>
      </c>
      <c r="F311" s="207" t="s">
        <v>1970</v>
      </c>
      <c r="G311" s="13"/>
      <c r="H311" s="208">
        <v>24.297000000000001</v>
      </c>
      <c r="I311" s="209"/>
      <c r="J311" s="13"/>
      <c r="K311" s="13"/>
      <c r="L311" s="205"/>
      <c r="M311" s="210"/>
      <c r="N311" s="211"/>
      <c r="O311" s="211"/>
      <c r="P311" s="211"/>
      <c r="Q311" s="211"/>
      <c r="R311" s="211"/>
      <c r="S311" s="211"/>
      <c r="T311" s="21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06" t="s">
        <v>519</v>
      </c>
      <c r="AU311" s="206" t="s">
        <v>89</v>
      </c>
      <c r="AV311" s="13" t="s">
        <v>89</v>
      </c>
      <c r="AW311" s="13" t="s">
        <v>35</v>
      </c>
      <c r="AX311" s="13" t="s">
        <v>79</v>
      </c>
      <c r="AY311" s="206" t="s">
        <v>230</v>
      </c>
    </row>
    <row r="312" s="13" customFormat="1">
      <c r="A312" s="13"/>
      <c r="B312" s="205"/>
      <c r="C312" s="13"/>
      <c r="D312" s="191" t="s">
        <v>519</v>
      </c>
      <c r="E312" s="206" t="s">
        <v>1</v>
      </c>
      <c r="F312" s="207" t="s">
        <v>1971</v>
      </c>
      <c r="G312" s="13"/>
      <c r="H312" s="208">
        <v>166.74000000000001</v>
      </c>
      <c r="I312" s="209"/>
      <c r="J312" s="13"/>
      <c r="K312" s="13"/>
      <c r="L312" s="205"/>
      <c r="M312" s="210"/>
      <c r="N312" s="211"/>
      <c r="O312" s="211"/>
      <c r="P312" s="211"/>
      <c r="Q312" s="211"/>
      <c r="R312" s="211"/>
      <c r="S312" s="211"/>
      <c r="T312" s="21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06" t="s">
        <v>519</v>
      </c>
      <c r="AU312" s="206" t="s">
        <v>89</v>
      </c>
      <c r="AV312" s="13" t="s">
        <v>89</v>
      </c>
      <c r="AW312" s="13" t="s">
        <v>35</v>
      </c>
      <c r="AX312" s="13" t="s">
        <v>79</v>
      </c>
      <c r="AY312" s="206" t="s">
        <v>230</v>
      </c>
    </row>
    <row r="313" s="13" customFormat="1">
      <c r="A313" s="13"/>
      <c r="B313" s="205"/>
      <c r="C313" s="13"/>
      <c r="D313" s="191" t="s">
        <v>519</v>
      </c>
      <c r="E313" s="206" t="s">
        <v>1</v>
      </c>
      <c r="F313" s="207" t="s">
        <v>1972</v>
      </c>
      <c r="G313" s="13"/>
      <c r="H313" s="208">
        <v>41.860999999999997</v>
      </c>
      <c r="I313" s="209"/>
      <c r="J313" s="13"/>
      <c r="K313" s="13"/>
      <c r="L313" s="205"/>
      <c r="M313" s="210"/>
      <c r="N313" s="211"/>
      <c r="O313" s="211"/>
      <c r="P313" s="211"/>
      <c r="Q313" s="211"/>
      <c r="R313" s="211"/>
      <c r="S313" s="211"/>
      <c r="T313" s="21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06" t="s">
        <v>519</v>
      </c>
      <c r="AU313" s="206" t="s">
        <v>89</v>
      </c>
      <c r="AV313" s="13" t="s">
        <v>89</v>
      </c>
      <c r="AW313" s="13" t="s">
        <v>35</v>
      </c>
      <c r="AX313" s="13" t="s">
        <v>79</v>
      </c>
      <c r="AY313" s="206" t="s">
        <v>230</v>
      </c>
    </row>
    <row r="314" s="13" customFormat="1">
      <c r="A314" s="13"/>
      <c r="B314" s="205"/>
      <c r="C314" s="13"/>
      <c r="D314" s="191" t="s">
        <v>519</v>
      </c>
      <c r="E314" s="206" t="s">
        <v>1</v>
      </c>
      <c r="F314" s="207" t="s">
        <v>1973</v>
      </c>
      <c r="G314" s="13"/>
      <c r="H314" s="208">
        <v>42.054000000000002</v>
      </c>
      <c r="I314" s="209"/>
      <c r="J314" s="13"/>
      <c r="K314" s="13"/>
      <c r="L314" s="205"/>
      <c r="M314" s="210"/>
      <c r="N314" s="211"/>
      <c r="O314" s="211"/>
      <c r="P314" s="211"/>
      <c r="Q314" s="211"/>
      <c r="R314" s="211"/>
      <c r="S314" s="211"/>
      <c r="T314" s="21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06" t="s">
        <v>519</v>
      </c>
      <c r="AU314" s="206" t="s">
        <v>89</v>
      </c>
      <c r="AV314" s="13" t="s">
        <v>89</v>
      </c>
      <c r="AW314" s="13" t="s">
        <v>35</v>
      </c>
      <c r="AX314" s="13" t="s">
        <v>79</v>
      </c>
      <c r="AY314" s="206" t="s">
        <v>230</v>
      </c>
    </row>
    <row r="315" s="13" customFormat="1">
      <c r="A315" s="13"/>
      <c r="B315" s="205"/>
      <c r="C315" s="13"/>
      <c r="D315" s="191" t="s">
        <v>519</v>
      </c>
      <c r="E315" s="206" t="s">
        <v>1</v>
      </c>
      <c r="F315" s="207" t="s">
        <v>1974</v>
      </c>
      <c r="G315" s="13"/>
      <c r="H315" s="208">
        <v>130.80600000000001</v>
      </c>
      <c r="I315" s="209"/>
      <c r="J315" s="13"/>
      <c r="K315" s="13"/>
      <c r="L315" s="205"/>
      <c r="M315" s="210"/>
      <c r="N315" s="211"/>
      <c r="O315" s="211"/>
      <c r="P315" s="211"/>
      <c r="Q315" s="211"/>
      <c r="R315" s="211"/>
      <c r="S315" s="211"/>
      <c r="T315" s="21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06" t="s">
        <v>519</v>
      </c>
      <c r="AU315" s="206" t="s">
        <v>89</v>
      </c>
      <c r="AV315" s="13" t="s">
        <v>89</v>
      </c>
      <c r="AW315" s="13" t="s">
        <v>35</v>
      </c>
      <c r="AX315" s="13" t="s">
        <v>79</v>
      </c>
      <c r="AY315" s="206" t="s">
        <v>230</v>
      </c>
    </row>
    <row r="316" s="16" customFormat="1">
      <c r="A316" s="16"/>
      <c r="B316" s="228"/>
      <c r="C316" s="16"/>
      <c r="D316" s="191" t="s">
        <v>519</v>
      </c>
      <c r="E316" s="229" t="s">
        <v>1</v>
      </c>
      <c r="F316" s="230" t="s">
        <v>685</v>
      </c>
      <c r="G316" s="16"/>
      <c r="H316" s="231">
        <v>840.49000000000001</v>
      </c>
      <c r="I316" s="232"/>
      <c r="J316" s="16"/>
      <c r="K316" s="16"/>
      <c r="L316" s="228"/>
      <c r="M316" s="233"/>
      <c r="N316" s="234"/>
      <c r="O316" s="234"/>
      <c r="P316" s="234"/>
      <c r="Q316" s="234"/>
      <c r="R316" s="234"/>
      <c r="S316" s="234"/>
      <c r="T316" s="235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T316" s="229" t="s">
        <v>519</v>
      </c>
      <c r="AU316" s="229" t="s">
        <v>89</v>
      </c>
      <c r="AV316" s="16" t="s">
        <v>241</v>
      </c>
      <c r="AW316" s="16" t="s">
        <v>35</v>
      </c>
      <c r="AX316" s="16" t="s">
        <v>79</v>
      </c>
      <c r="AY316" s="229" t="s">
        <v>230</v>
      </c>
    </row>
    <row r="317" s="15" customFormat="1">
      <c r="A317" s="15"/>
      <c r="B317" s="221"/>
      <c r="C317" s="15"/>
      <c r="D317" s="191" t="s">
        <v>519</v>
      </c>
      <c r="E317" s="222" t="s">
        <v>1</v>
      </c>
      <c r="F317" s="223" t="s">
        <v>1975</v>
      </c>
      <c r="G317" s="15"/>
      <c r="H317" s="222" t="s">
        <v>1</v>
      </c>
      <c r="I317" s="224"/>
      <c r="J317" s="15"/>
      <c r="K317" s="15"/>
      <c r="L317" s="221"/>
      <c r="M317" s="225"/>
      <c r="N317" s="226"/>
      <c r="O317" s="226"/>
      <c r="P317" s="226"/>
      <c r="Q317" s="226"/>
      <c r="R317" s="226"/>
      <c r="S317" s="226"/>
      <c r="T317" s="227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22" t="s">
        <v>519</v>
      </c>
      <c r="AU317" s="222" t="s">
        <v>89</v>
      </c>
      <c r="AV317" s="15" t="s">
        <v>87</v>
      </c>
      <c r="AW317" s="15" t="s">
        <v>35</v>
      </c>
      <c r="AX317" s="15" t="s">
        <v>79</v>
      </c>
      <c r="AY317" s="222" t="s">
        <v>230</v>
      </c>
    </row>
    <row r="318" s="15" customFormat="1">
      <c r="A318" s="15"/>
      <c r="B318" s="221"/>
      <c r="C318" s="15"/>
      <c r="D318" s="191" t="s">
        <v>519</v>
      </c>
      <c r="E318" s="222" t="s">
        <v>1</v>
      </c>
      <c r="F318" s="223" t="s">
        <v>1940</v>
      </c>
      <c r="G318" s="15"/>
      <c r="H318" s="222" t="s">
        <v>1</v>
      </c>
      <c r="I318" s="224"/>
      <c r="J318" s="15"/>
      <c r="K318" s="15"/>
      <c r="L318" s="221"/>
      <c r="M318" s="225"/>
      <c r="N318" s="226"/>
      <c r="O318" s="226"/>
      <c r="P318" s="226"/>
      <c r="Q318" s="226"/>
      <c r="R318" s="226"/>
      <c r="S318" s="226"/>
      <c r="T318" s="227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22" t="s">
        <v>519</v>
      </c>
      <c r="AU318" s="222" t="s">
        <v>89</v>
      </c>
      <c r="AV318" s="15" t="s">
        <v>87</v>
      </c>
      <c r="AW318" s="15" t="s">
        <v>35</v>
      </c>
      <c r="AX318" s="15" t="s">
        <v>79</v>
      </c>
      <c r="AY318" s="222" t="s">
        <v>230</v>
      </c>
    </row>
    <row r="319" s="13" customFormat="1">
      <c r="A319" s="13"/>
      <c r="B319" s="205"/>
      <c r="C319" s="13"/>
      <c r="D319" s="191" t="s">
        <v>519</v>
      </c>
      <c r="E319" s="206" t="s">
        <v>1</v>
      </c>
      <c r="F319" s="207" t="s">
        <v>1976</v>
      </c>
      <c r="G319" s="13"/>
      <c r="H319" s="208">
        <v>114.319</v>
      </c>
      <c r="I319" s="209"/>
      <c r="J319" s="13"/>
      <c r="K319" s="13"/>
      <c r="L319" s="205"/>
      <c r="M319" s="210"/>
      <c r="N319" s="211"/>
      <c r="O319" s="211"/>
      <c r="P319" s="211"/>
      <c r="Q319" s="211"/>
      <c r="R319" s="211"/>
      <c r="S319" s="211"/>
      <c r="T319" s="21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06" t="s">
        <v>519</v>
      </c>
      <c r="AU319" s="206" t="s">
        <v>89</v>
      </c>
      <c r="AV319" s="13" t="s">
        <v>89</v>
      </c>
      <c r="AW319" s="13" t="s">
        <v>35</v>
      </c>
      <c r="AX319" s="13" t="s">
        <v>79</v>
      </c>
      <c r="AY319" s="206" t="s">
        <v>230</v>
      </c>
    </row>
    <row r="320" s="13" customFormat="1">
      <c r="A320" s="13"/>
      <c r="B320" s="205"/>
      <c r="C320" s="13"/>
      <c r="D320" s="191" t="s">
        <v>519</v>
      </c>
      <c r="E320" s="206" t="s">
        <v>1</v>
      </c>
      <c r="F320" s="207" t="s">
        <v>1977</v>
      </c>
      <c r="G320" s="13"/>
      <c r="H320" s="208">
        <v>395.60399999999998</v>
      </c>
      <c r="I320" s="209"/>
      <c r="J320" s="13"/>
      <c r="K320" s="13"/>
      <c r="L320" s="205"/>
      <c r="M320" s="210"/>
      <c r="N320" s="211"/>
      <c r="O320" s="211"/>
      <c r="P320" s="211"/>
      <c r="Q320" s="211"/>
      <c r="R320" s="211"/>
      <c r="S320" s="211"/>
      <c r="T320" s="21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06" t="s">
        <v>519</v>
      </c>
      <c r="AU320" s="206" t="s">
        <v>89</v>
      </c>
      <c r="AV320" s="13" t="s">
        <v>89</v>
      </c>
      <c r="AW320" s="13" t="s">
        <v>35</v>
      </c>
      <c r="AX320" s="13" t="s">
        <v>79</v>
      </c>
      <c r="AY320" s="206" t="s">
        <v>230</v>
      </c>
    </row>
    <row r="321" s="16" customFormat="1">
      <c r="A321" s="16"/>
      <c r="B321" s="228"/>
      <c r="C321" s="16"/>
      <c r="D321" s="191" t="s">
        <v>519</v>
      </c>
      <c r="E321" s="229" t="s">
        <v>1</v>
      </c>
      <c r="F321" s="230" t="s">
        <v>685</v>
      </c>
      <c r="G321" s="16"/>
      <c r="H321" s="231">
        <v>509.923</v>
      </c>
      <c r="I321" s="232"/>
      <c r="J321" s="16"/>
      <c r="K321" s="16"/>
      <c r="L321" s="228"/>
      <c r="M321" s="233"/>
      <c r="N321" s="234"/>
      <c r="O321" s="234"/>
      <c r="P321" s="234"/>
      <c r="Q321" s="234"/>
      <c r="R321" s="234"/>
      <c r="S321" s="234"/>
      <c r="T321" s="235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T321" s="229" t="s">
        <v>519</v>
      </c>
      <c r="AU321" s="229" t="s">
        <v>89</v>
      </c>
      <c r="AV321" s="16" t="s">
        <v>241</v>
      </c>
      <c r="AW321" s="16" t="s">
        <v>35</v>
      </c>
      <c r="AX321" s="16" t="s">
        <v>79</v>
      </c>
      <c r="AY321" s="229" t="s">
        <v>230</v>
      </c>
    </row>
    <row r="322" s="13" customFormat="1">
      <c r="A322" s="13"/>
      <c r="B322" s="205"/>
      <c r="C322" s="13"/>
      <c r="D322" s="191" t="s">
        <v>519</v>
      </c>
      <c r="E322" s="206" t="s">
        <v>1</v>
      </c>
      <c r="F322" s="207" t="s">
        <v>1978</v>
      </c>
      <c r="G322" s="13"/>
      <c r="H322" s="208">
        <v>100</v>
      </c>
      <c r="I322" s="209"/>
      <c r="J322" s="13"/>
      <c r="K322" s="13"/>
      <c r="L322" s="205"/>
      <c r="M322" s="210"/>
      <c r="N322" s="211"/>
      <c r="O322" s="211"/>
      <c r="P322" s="211"/>
      <c r="Q322" s="211"/>
      <c r="R322" s="211"/>
      <c r="S322" s="211"/>
      <c r="T322" s="21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06" t="s">
        <v>519</v>
      </c>
      <c r="AU322" s="206" t="s">
        <v>89</v>
      </c>
      <c r="AV322" s="13" t="s">
        <v>89</v>
      </c>
      <c r="AW322" s="13" t="s">
        <v>35</v>
      </c>
      <c r="AX322" s="13" t="s">
        <v>79</v>
      </c>
      <c r="AY322" s="206" t="s">
        <v>230</v>
      </c>
    </row>
    <row r="323" s="16" customFormat="1">
      <c r="A323" s="16"/>
      <c r="B323" s="228"/>
      <c r="C323" s="16"/>
      <c r="D323" s="191" t="s">
        <v>519</v>
      </c>
      <c r="E323" s="229" t="s">
        <v>1</v>
      </c>
      <c r="F323" s="230" t="s">
        <v>685</v>
      </c>
      <c r="G323" s="16"/>
      <c r="H323" s="231">
        <v>100</v>
      </c>
      <c r="I323" s="232"/>
      <c r="J323" s="16"/>
      <c r="K323" s="16"/>
      <c r="L323" s="228"/>
      <c r="M323" s="233"/>
      <c r="N323" s="234"/>
      <c r="O323" s="234"/>
      <c r="P323" s="234"/>
      <c r="Q323" s="234"/>
      <c r="R323" s="234"/>
      <c r="S323" s="234"/>
      <c r="T323" s="235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T323" s="229" t="s">
        <v>519</v>
      </c>
      <c r="AU323" s="229" t="s">
        <v>89</v>
      </c>
      <c r="AV323" s="16" t="s">
        <v>241</v>
      </c>
      <c r="AW323" s="16" t="s">
        <v>35</v>
      </c>
      <c r="AX323" s="16" t="s">
        <v>79</v>
      </c>
      <c r="AY323" s="229" t="s">
        <v>230</v>
      </c>
    </row>
    <row r="324" s="14" customFormat="1">
      <c r="A324" s="14"/>
      <c r="B324" s="213"/>
      <c r="C324" s="14"/>
      <c r="D324" s="191" t="s">
        <v>519</v>
      </c>
      <c r="E324" s="214" t="s">
        <v>1</v>
      </c>
      <c r="F324" s="215" t="s">
        <v>534</v>
      </c>
      <c r="G324" s="14"/>
      <c r="H324" s="216">
        <v>1579.4550000000002</v>
      </c>
      <c r="I324" s="217"/>
      <c r="J324" s="14"/>
      <c r="K324" s="14"/>
      <c r="L324" s="213"/>
      <c r="M324" s="218"/>
      <c r="N324" s="219"/>
      <c r="O324" s="219"/>
      <c r="P324" s="219"/>
      <c r="Q324" s="219"/>
      <c r="R324" s="219"/>
      <c r="S324" s="219"/>
      <c r="T324" s="220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14" t="s">
        <v>519</v>
      </c>
      <c r="AU324" s="214" t="s">
        <v>89</v>
      </c>
      <c r="AV324" s="14" t="s">
        <v>235</v>
      </c>
      <c r="AW324" s="14" t="s">
        <v>35</v>
      </c>
      <c r="AX324" s="14" t="s">
        <v>79</v>
      </c>
      <c r="AY324" s="214" t="s">
        <v>230</v>
      </c>
    </row>
    <row r="325" s="13" customFormat="1">
      <c r="A325" s="13"/>
      <c r="B325" s="205"/>
      <c r="C325" s="13"/>
      <c r="D325" s="191" t="s">
        <v>519</v>
      </c>
      <c r="E325" s="206" t="s">
        <v>1</v>
      </c>
      <c r="F325" s="207" t="s">
        <v>1979</v>
      </c>
      <c r="G325" s="13"/>
      <c r="H325" s="208">
        <v>1105.6189999999999</v>
      </c>
      <c r="I325" s="209"/>
      <c r="J325" s="13"/>
      <c r="K325" s="13"/>
      <c r="L325" s="205"/>
      <c r="M325" s="210"/>
      <c r="N325" s="211"/>
      <c r="O325" s="211"/>
      <c r="P325" s="211"/>
      <c r="Q325" s="211"/>
      <c r="R325" s="211"/>
      <c r="S325" s="211"/>
      <c r="T325" s="21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06" t="s">
        <v>519</v>
      </c>
      <c r="AU325" s="206" t="s">
        <v>89</v>
      </c>
      <c r="AV325" s="13" t="s">
        <v>89</v>
      </c>
      <c r="AW325" s="13" t="s">
        <v>35</v>
      </c>
      <c r="AX325" s="13" t="s">
        <v>79</v>
      </c>
      <c r="AY325" s="206" t="s">
        <v>230</v>
      </c>
    </row>
    <row r="326" s="14" customFormat="1">
      <c r="A326" s="14"/>
      <c r="B326" s="213"/>
      <c r="C326" s="14"/>
      <c r="D326" s="191" t="s">
        <v>519</v>
      </c>
      <c r="E326" s="214" t="s">
        <v>1</v>
      </c>
      <c r="F326" s="215" t="s">
        <v>534</v>
      </c>
      <c r="G326" s="14"/>
      <c r="H326" s="216">
        <v>1105.6189999999999</v>
      </c>
      <c r="I326" s="217"/>
      <c r="J326" s="14"/>
      <c r="K326" s="14"/>
      <c r="L326" s="213"/>
      <c r="M326" s="218"/>
      <c r="N326" s="219"/>
      <c r="O326" s="219"/>
      <c r="P326" s="219"/>
      <c r="Q326" s="219"/>
      <c r="R326" s="219"/>
      <c r="S326" s="219"/>
      <c r="T326" s="220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14" t="s">
        <v>519</v>
      </c>
      <c r="AU326" s="214" t="s">
        <v>89</v>
      </c>
      <c r="AV326" s="14" t="s">
        <v>235</v>
      </c>
      <c r="AW326" s="14" t="s">
        <v>35</v>
      </c>
      <c r="AX326" s="14" t="s">
        <v>87</v>
      </c>
      <c r="AY326" s="214" t="s">
        <v>230</v>
      </c>
    </row>
    <row r="327" s="2" customFormat="1" ht="24.15" customHeight="1">
      <c r="A327" s="38"/>
      <c r="B327" s="177"/>
      <c r="C327" s="178" t="s">
        <v>281</v>
      </c>
      <c r="D327" s="178" t="s">
        <v>231</v>
      </c>
      <c r="E327" s="179" t="s">
        <v>698</v>
      </c>
      <c r="F327" s="180" t="s">
        <v>699</v>
      </c>
      <c r="G327" s="181" t="s">
        <v>578</v>
      </c>
      <c r="H327" s="182">
        <v>5528.0950000000003</v>
      </c>
      <c r="I327" s="183"/>
      <c r="J327" s="184">
        <f>ROUND(I327*H327,2)</f>
        <v>0</v>
      </c>
      <c r="K327" s="180" t="s">
        <v>515</v>
      </c>
      <c r="L327" s="39"/>
      <c r="M327" s="185" t="s">
        <v>1</v>
      </c>
      <c r="N327" s="186" t="s">
        <v>44</v>
      </c>
      <c r="O327" s="77"/>
      <c r="P327" s="187">
        <f>O327*H327</f>
        <v>0</v>
      </c>
      <c r="Q327" s="187">
        <v>0</v>
      </c>
      <c r="R327" s="187">
        <f>Q327*H327</f>
        <v>0</v>
      </c>
      <c r="S327" s="187">
        <v>0</v>
      </c>
      <c r="T327" s="188">
        <f>S327*H327</f>
        <v>0</v>
      </c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R327" s="189" t="s">
        <v>235</v>
      </c>
      <c r="AT327" s="189" t="s">
        <v>231</v>
      </c>
      <c r="AU327" s="189" t="s">
        <v>89</v>
      </c>
      <c r="AY327" s="19" t="s">
        <v>230</v>
      </c>
      <c r="BE327" s="190">
        <f>IF(N327="základní",J327,0)</f>
        <v>0</v>
      </c>
      <c r="BF327" s="190">
        <f>IF(N327="snížená",J327,0)</f>
        <v>0</v>
      </c>
      <c r="BG327" s="190">
        <f>IF(N327="zákl. přenesená",J327,0)</f>
        <v>0</v>
      </c>
      <c r="BH327" s="190">
        <f>IF(N327="sníž. přenesená",J327,0)</f>
        <v>0</v>
      </c>
      <c r="BI327" s="190">
        <f>IF(N327="nulová",J327,0)</f>
        <v>0</v>
      </c>
      <c r="BJ327" s="19" t="s">
        <v>87</v>
      </c>
      <c r="BK327" s="190">
        <f>ROUND(I327*H327,2)</f>
        <v>0</v>
      </c>
      <c r="BL327" s="19" t="s">
        <v>235</v>
      </c>
      <c r="BM327" s="189" t="s">
        <v>2040</v>
      </c>
    </row>
    <row r="328" s="2" customFormat="1">
      <c r="A328" s="38"/>
      <c r="B328" s="39"/>
      <c r="C328" s="38"/>
      <c r="D328" s="191" t="s">
        <v>237</v>
      </c>
      <c r="E328" s="38"/>
      <c r="F328" s="192" t="s">
        <v>701</v>
      </c>
      <c r="G328" s="38"/>
      <c r="H328" s="38"/>
      <c r="I328" s="193"/>
      <c r="J328" s="38"/>
      <c r="K328" s="38"/>
      <c r="L328" s="39"/>
      <c r="M328" s="194"/>
      <c r="N328" s="195"/>
      <c r="O328" s="77"/>
      <c r="P328" s="77"/>
      <c r="Q328" s="77"/>
      <c r="R328" s="77"/>
      <c r="S328" s="77"/>
      <c r="T328" s="7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T328" s="19" t="s">
        <v>237</v>
      </c>
      <c r="AU328" s="19" t="s">
        <v>89</v>
      </c>
    </row>
    <row r="329" s="2" customFormat="1">
      <c r="A329" s="38"/>
      <c r="B329" s="39"/>
      <c r="C329" s="38"/>
      <c r="D329" s="199" t="s">
        <v>397</v>
      </c>
      <c r="E329" s="38"/>
      <c r="F329" s="200" t="s">
        <v>702</v>
      </c>
      <c r="G329" s="38"/>
      <c r="H329" s="38"/>
      <c r="I329" s="193"/>
      <c r="J329" s="38"/>
      <c r="K329" s="38"/>
      <c r="L329" s="39"/>
      <c r="M329" s="194"/>
      <c r="N329" s="195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397</v>
      </c>
      <c r="AU329" s="19" t="s">
        <v>89</v>
      </c>
    </row>
    <row r="330" s="15" customFormat="1">
      <c r="A330" s="15"/>
      <c r="B330" s="221"/>
      <c r="C330" s="15"/>
      <c r="D330" s="191" t="s">
        <v>519</v>
      </c>
      <c r="E330" s="222" t="s">
        <v>1</v>
      </c>
      <c r="F330" s="223" t="s">
        <v>2039</v>
      </c>
      <c r="G330" s="15"/>
      <c r="H330" s="222" t="s">
        <v>1</v>
      </c>
      <c r="I330" s="224"/>
      <c r="J330" s="15"/>
      <c r="K330" s="15"/>
      <c r="L330" s="221"/>
      <c r="M330" s="225"/>
      <c r="N330" s="226"/>
      <c r="O330" s="226"/>
      <c r="P330" s="226"/>
      <c r="Q330" s="226"/>
      <c r="R330" s="226"/>
      <c r="S330" s="226"/>
      <c r="T330" s="227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22" t="s">
        <v>519</v>
      </c>
      <c r="AU330" s="222" t="s">
        <v>89</v>
      </c>
      <c r="AV330" s="15" t="s">
        <v>87</v>
      </c>
      <c r="AW330" s="15" t="s">
        <v>35</v>
      </c>
      <c r="AX330" s="15" t="s">
        <v>79</v>
      </c>
      <c r="AY330" s="222" t="s">
        <v>230</v>
      </c>
    </row>
    <row r="331" s="15" customFormat="1">
      <c r="A331" s="15"/>
      <c r="B331" s="221"/>
      <c r="C331" s="15"/>
      <c r="D331" s="191" t="s">
        <v>519</v>
      </c>
      <c r="E331" s="222" t="s">
        <v>1</v>
      </c>
      <c r="F331" s="223" t="s">
        <v>1936</v>
      </c>
      <c r="G331" s="15"/>
      <c r="H331" s="222" t="s">
        <v>1</v>
      </c>
      <c r="I331" s="224"/>
      <c r="J331" s="15"/>
      <c r="K331" s="15"/>
      <c r="L331" s="221"/>
      <c r="M331" s="225"/>
      <c r="N331" s="226"/>
      <c r="O331" s="226"/>
      <c r="P331" s="226"/>
      <c r="Q331" s="226"/>
      <c r="R331" s="226"/>
      <c r="S331" s="226"/>
      <c r="T331" s="227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22" t="s">
        <v>519</v>
      </c>
      <c r="AU331" s="222" t="s">
        <v>89</v>
      </c>
      <c r="AV331" s="15" t="s">
        <v>87</v>
      </c>
      <c r="AW331" s="15" t="s">
        <v>35</v>
      </c>
      <c r="AX331" s="15" t="s">
        <v>79</v>
      </c>
      <c r="AY331" s="222" t="s">
        <v>230</v>
      </c>
    </row>
    <row r="332" s="15" customFormat="1">
      <c r="A332" s="15"/>
      <c r="B332" s="221"/>
      <c r="C332" s="15"/>
      <c r="D332" s="191" t="s">
        <v>519</v>
      </c>
      <c r="E332" s="222" t="s">
        <v>1</v>
      </c>
      <c r="F332" s="223" t="s">
        <v>1937</v>
      </c>
      <c r="G332" s="15"/>
      <c r="H332" s="222" t="s">
        <v>1</v>
      </c>
      <c r="I332" s="224"/>
      <c r="J332" s="15"/>
      <c r="K332" s="15"/>
      <c r="L332" s="221"/>
      <c r="M332" s="225"/>
      <c r="N332" s="226"/>
      <c r="O332" s="226"/>
      <c r="P332" s="226"/>
      <c r="Q332" s="226"/>
      <c r="R332" s="226"/>
      <c r="S332" s="226"/>
      <c r="T332" s="227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22" t="s">
        <v>519</v>
      </c>
      <c r="AU332" s="222" t="s">
        <v>89</v>
      </c>
      <c r="AV332" s="15" t="s">
        <v>87</v>
      </c>
      <c r="AW332" s="15" t="s">
        <v>35</v>
      </c>
      <c r="AX332" s="15" t="s">
        <v>79</v>
      </c>
      <c r="AY332" s="222" t="s">
        <v>230</v>
      </c>
    </row>
    <row r="333" s="13" customFormat="1">
      <c r="A333" s="13"/>
      <c r="B333" s="205"/>
      <c r="C333" s="13"/>
      <c r="D333" s="191" t="s">
        <v>519</v>
      </c>
      <c r="E333" s="206" t="s">
        <v>1</v>
      </c>
      <c r="F333" s="207" t="s">
        <v>1963</v>
      </c>
      <c r="G333" s="13"/>
      <c r="H333" s="208">
        <v>21.791</v>
      </c>
      <c r="I333" s="209"/>
      <c r="J333" s="13"/>
      <c r="K333" s="13"/>
      <c r="L333" s="205"/>
      <c r="M333" s="210"/>
      <c r="N333" s="211"/>
      <c r="O333" s="211"/>
      <c r="P333" s="211"/>
      <c r="Q333" s="211"/>
      <c r="R333" s="211"/>
      <c r="S333" s="211"/>
      <c r="T333" s="21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06" t="s">
        <v>519</v>
      </c>
      <c r="AU333" s="206" t="s">
        <v>89</v>
      </c>
      <c r="AV333" s="13" t="s">
        <v>89</v>
      </c>
      <c r="AW333" s="13" t="s">
        <v>35</v>
      </c>
      <c r="AX333" s="13" t="s">
        <v>79</v>
      </c>
      <c r="AY333" s="206" t="s">
        <v>230</v>
      </c>
    </row>
    <row r="334" s="13" customFormat="1">
      <c r="A334" s="13"/>
      <c r="B334" s="205"/>
      <c r="C334" s="13"/>
      <c r="D334" s="191" t="s">
        <v>519</v>
      </c>
      <c r="E334" s="206" t="s">
        <v>1</v>
      </c>
      <c r="F334" s="207" t="s">
        <v>1964</v>
      </c>
      <c r="G334" s="13"/>
      <c r="H334" s="208">
        <v>107.25100000000001</v>
      </c>
      <c r="I334" s="209"/>
      <c r="J334" s="13"/>
      <c r="K334" s="13"/>
      <c r="L334" s="205"/>
      <c r="M334" s="210"/>
      <c r="N334" s="211"/>
      <c r="O334" s="211"/>
      <c r="P334" s="211"/>
      <c r="Q334" s="211"/>
      <c r="R334" s="211"/>
      <c r="S334" s="211"/>
      <c r="T334" s="21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06" t="s">
        <v>519</v>
      </c>
      <c r="AU334" s="206" t="s">
        <v>89</v>
      </c>
      <c r="AV334" s="13" t="s">
        <v>89</v>
      </c>
      <c r="AW334" s="13" t="s">
        <v>35</v>
      </c>
      <c r="AX334" s="13" t="s">
        <v>79</v>
      </c>
      <c r="AY334" s="206" t="s">
        <v>230</v>
      </c>
    </row>
    <row r="335" s="16" customFormat="1">
      <c r="A335" s="16"/>
      <c r="B335" s="228"/>
      <c r="C335" s="16"/>
      <c r="D335" s="191" t="s">
        <v>519</v>
      </c>
      <c r="E335" s="229" t="s">
        <v>1</v>
      </c>
      <c r="F335" s="230" t="s">
        <v>685</v>
      </c>
      <c r="G335" s="16"/>
      <c r="H335" s="231">
        <v>129.042</v>
      </c>
      <c r="I335" s="232"/>
      <c r="J335" s="16"/>
      <c r="K335" s="16"/>
      <c r="L335" s="228"/>
      <c r="M335" s="233"/>
      <c r="N335" s="234"/>
      <c r="O335" s="234"/>
      <c r="P335" s="234"/>
      <c r="Q335" s="234"/>
      <c r="R335" s="234"/>
      <c r="S335" s="234"/>
      <c r="T335" s="235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T335" s="229" t="s">
        <v>519</v>
      </c>
      <c r="AU335" s="229" t="s">
        <v>89</v>
      </c>
      <c r="AV335" s="16" t="s">
        <v>241</v>
      </c>
      <c r="AW335" s="16" t="s">
        <v>35</v>
      </c>
      <c r="AX335" s="16" t="s">
        <v>79</v>
      </c>
      <c r="AY335" s="229" t="s">
        <v>230</v>
      </c>
    </row>
    <row r="336" s="15" customFormat="1">
      <c r="A336" s="15"/>
      <c r="B336" s="221"/>
      <c r="C336" s="15"/>
      <c r="D336" s="191" t="s">
        <v>519</v>
      </c>
      <c r="E336" s="222" t="s">
        <v>1</v>
      </c>
      <c r="F336" s="223" t="s">
        <v>1940</v>
      </c>
      <c r="G336" s="15"/>
      <c r="H336" s="222" t="s">
        <v>1</v>
      </c>
      <c r="I336" s="224"/>
      <c r="J336" s="15"/>
      <c r="K336" s="15"/>
      <c r="L336" s="221"/>
      <c r="M336" s="225"/>
      <c r="N336" s="226"/>
      <c r="O336" s="226"/>
      <c r="P336" s="226"/>
      <c r="Q336" s="226"/>
      <c r="R336" s="226"/>
      <c r="S336" s="226"/>
      <c r="T336" s="227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22" t="s">
        <v>519</v>
      </c>
      <c r="AU336" s="222" t="s">
        <v>89</v>
      </c>
      <c r="AV336" s="15" t="s">
        <v>87</v>
      </c>
      <c r="AW336" s="15" t="s">
        <v>35</v>
      </c>
      <c r="AX336" s="15" t="s">
        <v>79</v>
      </c>
      <c r="AY336" s="222" t="s">
        <v>230</v>
      </c>
    </row>
    <row r="337" s="13" customFormat="1">
      <c r="A337" s="13"/>
      <c r="B337" s="205"/>
      <c r="C337" s="13"/>
      <c r="D337" s="191" t="s">
        <v>519</v>
      </c>
      <c r="E337" s="206" t="s">
        <v>1</v>
      </c>
      <c r="F337" s="207" t="s">
        <v>1965</v>
      </c>
      <c r="G337" s="13"/>
      <c r="H337" s="208">
        <v>16.338000000000001</v>
      </c>
      <c r="I337" s="209"/>
      <c r="J337" s="13"/>
      <c r="K337" s="13"/>
      <c r="L337" s="205"/>
      <c r="M337" s="210"/>
      <c r="N337" s="211"/>
      <c r="O337" s="211"/>
      <c r="P337" s="211"/>
      <c r="Q337" s="211"/>
      <c r="R337" s="211"/>
      <c r="S337" s="211"/>
      <c r="T337" s="21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06" t="s">
        <v>519</v>
      </c>
      <c r="AU337" s="206" t="s">
        <v>89</v>
      </c>
      <c r="AV337" s="13" t="s">
        <v>89</v>
      </c>
      <c r="AW337" s="13" t="s">
        <v>35</v>
      </c>
      <c r="AX337" s="13" t="s">
        <v>79</v>
      </c>
      <c r="AY337" s="206" t="s">
        <v>230</v>
      </c>
    </row>
    <row r="338" s="13" customFormat="1">
      <c r="A338" s="13"/>
      <c r="B338" s="205"/>
      <c r="C338" s="13"/>
      <c r="D338" s="191" t="s">
        <v>519</v>
      </c>
      <c r="E338" s="206" t="s">
        <v>1</v>
      </c>
      <c r="F338" s="207" t="s">
        <v>1966</v>
      </c>
      <c r="G338" s="13"/>
      <c r="H338" s="208">
        <v>174.75399999999999</v>
      </c>
      <c r="I338" s="209"/>
      <c r="J338" s="13"/>
      <c r="K338" s="13"/>
      <c r="L338" s="205"/>
      <c r="M338" s="210"/>
      <c r="N338" s="211"/>
      <c r="O338" s="211"/>
      <c r="P338" s="211"/>
      <c r="Q338" s="211"/>
      <c r="R338" s="211"/>
      <c r="S338" s="211"/>
      <c r="T338" s="21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06" t="s">
        <v>519</v>
      </c>
      <c r="AU338" s="206" t="s">
        <v>89</v>
      </c>
      <c r="AV338" s="13" t="s">
        <v>89</v>
      </c>
      <c r="AW338" s="13" t="s">
        <v>35</v>
      </c>
      <c r="AX338" s="13" t="s">
        <v>79</v>
      </c>
      <c r="AY338" s="206" t="s">
        <v>230</v>
      </c>
    </row>
    <row r="339" s="13" customFormat="1">
      <c r="A339" s="13"/>
      <c r="B339" s="205"/>
      <c r="C339" s="13"/>
      <c r="D339" s="191" t="s">
        <v>519</v>
      </c>
      <c r="E339" s="206" t="s">
        <v>1</v>
      </c>
      <c r="F339" s="207" t="s">
        <v>1967</v>
      </c>
      <c r="G339" s="13"/>
      <c r="H339" s="208">
        <v>28.149999999999999</v>
      </c>
      <c r="I339" s="209"/>
      <c r="J339" s="13"/>
      <c r="K339" s="13"/>
      <c r="L339" s="205"/>
      <c r="M339" s="210"/>
      <c r="N339" s="211"/>
      <c r="O339" s="211"/>
      <c r="P339" s="211"/>
      <c r="Q339" s="211"/>
      <c r="R339" s="211"/>
      <c r="S339" s="211"/>
      <c r="T339" s="21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06" t="s">
        <v>519</v>
      </c>
      <c r="AU339" s="206" t="s">
        <v>89</v>
      </c>
      <c r="AV339" s="13" t="s">
        <v>89</v>
      </c>
      <c r="AW339" s="13" t="s">
        <v>35</v>
      </c>
      <c r="AX339" s="13" t="s">
        <v>79</v>
      </c>
      <c r="AY339" s="206" t="s">
        <v>230</v>
      </c>
    </row>
    <row r="340" s="13" customFormat="1">
      <c r="A340" s="13"/>
      <c r="B340" s="205"/>
      <c r="C340" s="13"/>
      <c r="D340" s="191" t="s">
        <v>519</v>
      </c>
      <c r="E340" s="206" t="s">
        <v>1</v>
      </c>
      <c r="F340" s="207" t="s">
        <v>1968</v>
      </c>
      <c r="G340" s="13"/>
      <c r="H340" s="208">
        <v>108.48</v>
      </c>
      <c r="I340" s="209"/>
      <c r="J340" s="13"/>
      <c r="K340" s="13"/>
      <c r="L340" s="205"/>
      <c r="M340" s="210"/>
      <c r="N340" s="211"/>
      <c r="O340" s="211"/>
      <c r="P340" s="211"/>
      <c r="Q340" s="211"/>
      <c r="R340" s="211"/>
      <c r="S340" s="211"/>
      <c r="T340" s="21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06" t="s">
        <v>519</v>
      </c>
      <c r="AU340" s="206" t="s">
        <v>89</v>
      </c>
      <c r="AV340" s="13" t="s">
        <v>89</v>
      </c>
      <c r="AW340" s="13" t="s">
        <v>35</v>
      </c>
      <c r="AX340" s="13" t="s">
        <v>79</v>
      </c>
      <c r="AY340" s="206" t="s">
        <v>230</v>
      </c>
    </row>
    <row r="341" s="13" customFormat="1">
      <c r="A341" s="13"/>
      <c r="B341" s="205"/>
      <c r="C341" s="13"/>
      <c r="D341" s="191" t="s">
        <v>519</v>
      </c>
      <c r="E341" s="206" t="s">
        <v>1</v>
      </c>
      <c r="F341" s="207" t="s">
        <v>1969</v>
      </c>
      <c r="G341" s="13"/>
      <c r="H341" s="208">
        <v>107.01000000000001</v>
      </c>
      <c r="I341" s="209"/>
      <c r="J341" s="13"/>
      <c r="K341" s="13"/>
      <c r="L341" s="205"/>
      <c r="M341" s="210"/>
      <c r="N341" s="211"/>
      <c r="O341" s="211"/>
      <c r="P341" s="211"/>
      <c r="Q341" s="211"/>
      <c r="R341" s="211"/>
      <c r="S341" s="211"/>
      <c r="T341" s="21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06" t="s">
        <v>519</v>
      </c>
      <c r="AU341" s="206" t="s">
        <v>89</v>
      </c>
      <c r="AV341" s="13" t="s">
        <v>89</v>
      </c>
      <c r="AW341" s="13" t="s">
        <v>35</v>
      </c>
      <c r="AX341" s="13" t="s">
        <v>79</v>
      </c>
      <c r="AY341" s="206" t="s">
        <v>230</v>
      </c>
    </row>
    <row r="342" s="13" customFormat="1">
      <c r="A342" s="13"/>
      <c r="B342" s="205"/>
      <c r="C342" s="13"/>
      <c r="D342" s="191" t="s">
        <v>519</v>
      </c>
      <c r="E342" s="206" t="s">
        <v>1</v>
      </c>
      <c r="F342" s="207" t="s">
        <v>1970</v>
      </c>
      <c r="G342" s="13"/>
      <c r="H342" s="208">
        <v>24.297000000000001</v>
      </c>
      <c r="I342" s="209"/>
      <c r="J342" s="13"/>
      <c r="K342" s="13"/>
      <c r="L342" s="205"/>
      <c r="M342" s="210"/>
      <c r="N342" s="211"/>
      <c r="O342" s="211"/>
      <c r="P342" s="211"/>
      <c r="Q342" s="211"/>
      <c r="R342" s="211"/>
      <c r="S342" s="211"/>
      <c r="T342" s="21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06" t="s">
        <v>519</v>
      </c>
      <c r="AU342" s="206" t="s">
        <v>89</v>
      </c>
      <c r="AV342" s="13" t="s">
        <v>89</v>
      </c>
      <c r="AW342" s="13" t="s">
        <v>35</v>
      </c>
      <c r="AX342" s="13" t="s">
        <v>79</v>
      </c>
      <c r="AY342" s="206" t="s">
        <v>230</v>
      </c>
    </row>
    <row r="343" s="13" customFormat="1">
      <c r="A343" s="13"/>
      <c r="B343" s="205"/>
      <c r="C343" s="13"/>
      <c r="D343" s="191" t="s">
        <v>519</v>
      </c>
      <c r="E343" s="206" t="s">
        <v>1</v>
      </c>
      <c r="F343" s="207" t="s">
        <v>1971</v>
      </c>
      <c r="G343" s="13"/>
      <c r="H343" s="208">
        <v>166.74000000000001</v>
      </c>
      <c r="I343" s="209"/>
      <c r="J343" s="13"/>
      <c r="K343" s="13"/>
      <c r="L343" s="205"/>
      <c r="M343" s="210"/>
      <c r="N343" s="211"/>
      <c r="O343" s="211"/>
      <c r="P343" s="211"/>
      <c r="Q343" s="211"/>
      <c r="R343" s="211"/>
      <c r="S343" s="211"/>
      <c r="T343" s="21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06" t="s">
        <v>519</v>
      </c>
      <c r="AU343" s="206" t="s">
        <v>89</v>
      </c>
      <c r="AV343" s="13" t="s">
        <v>89</v>
      </c>
      <c r="AW343" s="13" t="s">
        <v>35</v>
      </c>
      <c r="AX343" s="13" t="s">
        <v>79</v>
      </c>
      <c r="AY343" s="206" t="s">
        <v>230</v>
      </c>
    </row>
    <row r="344" s="13" customFormat="1">
      <c r="A344" s="13"/>
      <c r="B344" s="205"/>
      <c r="C344" s="13"/>
      <c r="D344" s="191" t="s">
        <v>519</v>
      </c>
      <c r="E344" s="206" t="s">
        <v>1</v>
      </c>
      <c r="F344" s="207" t="s">
        <v>1972</v>
      </c>
      <c r="G344" s="13"/>
      <c r="H344" s="208">
        <v>41.860999999999997</v>
      </c>
      <c r="I344" s="209"/>
      <c r="J344" s="13"/>
      <c r="K344" s="13"/>
      <c r="L344" s="205"/>
      <c r="M344" s="210"/>
      <c r="N344" s="211"/>
      <c r="O344" s="211"/>
      <c r="P344" s="211"/>
      <c r="Q344" s="211"/>
      <c r="R344" s="211"/>
      <c r="S344" s="211"/>
      <c r="T344" s="21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06" t="s">
        <v>519</v>
      </c>
      <c r="AU344" s="206" t="s">
        <v>89</v>
      </c>
      <c r="AV344" s="13" t="s">
        <v>89</v>
      </c>
      <c r="AW344" s="13" t="s">
        <v>35</v>
      </c>
      <c r="AX344" s="13" t="s">
        <v>79</v>
      </c>
      <c r="AY344" s="206" t="s">
        <v>230</v>
      </c>
    </row>
    <row r="345" s="13" customFormat="1">
      <c r="A345" s="13"/>
      <c r="B345" s="205"/>
      <c r="C345" s="13"/>
      <c r="D345" s="191" t="s">
        <v>519</v>
      </c>
      <c r="E345" s="206" t="s">
        <v>1</v>
      </c>
      <c r="F345" s="207" t="s">
        <v>1973</v>
      </c>
      <c r="G345" s="13"/>
      <c r="H345" s="208">
        <v>42.054000000000002</v>
      </c>
      <c r="I345" s="209"/>
      <c r="J345" s="13"/>
      <c r="K345" s="13"/>
      <c r="L345" s="205"/>
      <c r="M345" s="210"/>
      <c r="N345" s="211"/>
      <c r="O345" s="211"/>
      <c r="P345" s="211"/>
      <c r="Q345" s="211"/>
      <c r="R345" s="211"/>
      <c r="S345" s="211"/>
      <c r="T345" s="21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06" t="s">
        <v>519</v>
      </c>
      <c r="AU345" s="206" t="s">
        <v>89</v>
      </c>
      <c r="AV345" s="13" t="s">
        <v>89</v>
      </c>
      <c r="AW345" s="13" t="s">
        <v>35</v>
      </c>
      <c r="AX345" s="13" t="s">
        <v>79</v>
      </c>
      <c r="AY345" s="206" t="s">
        <v>230</v>
      </c>
    </row>
    <row r="346" s="13" customFormat="1">
      <c r="A346" s="13"/>
      <c r="B346" s="205"/>
      <c r="C346" s="13"/>
      <c r="D346" s="191" t="s">
        <v>519</v>
      </c>
      <c r="E346" s="206" t="s">
        <v>1</v>
      </c>
      <c r="F346" s="207" t="s">
        <v>1974</v>
      </c>
      <c r="G346" s="13"/>
      <c r="H346" s="208">
        <v>130.80600000000001</v>
      </c>
      <c r="I346" s="209"/>
      <c r="J346" s="13"/>
      <c r="K346" s="13"/>
      <c r="L346" s="205"/>
      <c r="M346" s="210"/>
      <c r="N346" s="211"/>
      <c r="O346" s="211"/>
      <c r="P346" s="211"/>
      <c r="Q346" s="211"/>
      <c r="R346" s="211"/>
      <c r="S346" s="211"/>
      <c r="T346" s="21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06" t="s">
        <v>519</v>
      </c>
      <c r="AU346" s="206" t="s">
        <v>89</v>
      </c>
      <c r="AV346" s="13" t="s">
        <v>89</v>
      </c>
      <c r="AW346" s="13" t="s">
        <v>35</v>
      </c>
      <c r="AX346" s="13" t="s">
        <v>79</v>
      </c>
      <c r="AY346" s="206" t="s">
        <v>230</v>
      </c>
    </row>
    <row r="347" s="16" customFormat="1">
      <c r="A347" s="16"/>
      <c r="B347" s="228"/>
      <c r="C347" s="16"/>
      <c r="D347" s="191" t="s">
        <v>519</v>
      </c>
      <c r="E347" s="229" t="s">
        <v>1</v>
      </c>
      <c r="F347" s="230" t="s">
        <v>685</v>
      </c>
      <c r="G347" s="16"/>
      <c r="H347" s="231">
        <v>840.49000000000001</v>
      </c>
      <c r="I347" s="232"/>
      <c r="J347" s="16"/>
      <c r="K347" s="16"/>
      <c r="L347" s="228"/>
      <c r="M347" s="233"/>
      <c r="N347" s="234"/>
      <c r="O347" s="234"/>
      <c r="P347" s="234"/>
      <c r="Q347" s="234"/>
      <c r="R347" s="234"/>
      <c r="S347" s="234"/>
      <c r="T347" s="235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T347" s="229" t="s">
        <v>519</v>
      </c>
      <c r="AU347" s="229" t="s">
        <v>89</v>
      </c>
      <c r="AV347" s="16" t="s">
        <v>241</v>
      </c>
      <c r="AW347" s="16" t="s">
        <v>35</v>
      </c>
      <c r="AX347" s="16" t="s">
        <v>79</v>
      </c>
      <c r="AY347" s="229" t="s">
        <v>230</v>
      </c>
    </row>
    <row r="348" s="15" customFormat="1">
      <c r="A348" s="15"/>
      <c r="B348" s="221"/>
      <c r="C348" s="15"/>
      <c r="D348" s="191" t="s">
        <v>519</v>
      </c>
      <c r="E348" s="222" t="s">
        <v>1</v>
      </c>
      <c r="F348" s="223" t="s">
        <v>1975</v>
      </c>
      <c r="G348" s="15"/>
      <c r="H348" s="222" t="s">
        <v>1</v>
      </c>
      <c r="I348" s="224"/>
      <c r="J348" s="15"/>
      <c r="K348" s="15"/>
      <c r="L348" s="221"/>
      <c r="M348" s="225"/>
      <c r="N348" s="226"/>
      <c r="O348" s="226"/>
      <c r="P348" s="226"/>
      <c r="Q348" s="226"/>
      <c r="R348" s="226"/>
      <c r="S348" s="226"/>
      <c r="T348" s="227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22" t="s">
        <v>519</v>
      </c>
      <c r="AU348" s="222" t="s">
        <v>89</v>
      </c>
      <c r="AV348" s="15" t="s">
        <v>87</v>
      </c>
      <c r="AW348" s="15" t="s">
        <v>35</v>
      </c>
      <c r="AX348" s="15" t="s">
        <v>79</v>
      </c>
      <c r="AY348" s="222" t="s">
        <v>230</v>
      </c>
    </row>
    <row r="349" s="15" customFormat="1">
      <c r="A349" s="15"/>
      <c r="B349" s="221"/>
      <c r="C349" s="15"/>
      <c r="D349" s="191" t="s">
        <v>519</v>
      </c>
      <c r="E349" s="222" t="s">
        <v>1</v>
      </c>
      <c r="F349" s="223" t="s">
        <v>1940</v>
      </c>
      <c r="G349" s="15"/>
      <c r="H349" s="222" t="s">
        <v>1</v>
      </c>
      <c r="I349" s="224"/>
      <c r="J349" s="15"/>
      <c r="K349" s="15"/>
      <c r="L349" s="221"/>
      <c r="M349" s="225"/>
      <c r="N349" s="226"/>
      <c r="O349" s="226"/>
      <c r="P349" s="226"/>
      <c r="Q349" s="226"/>
      <c r="R349" s="226"/>
      <c r="S349" s="226"/>
      <c r="T349" s="227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22" t="s">
        <v>519</v>
      </c>
      <c r="AU349" s="222" t="s">
        <v>89</v>
      </c>
      <c r="AV349" s="15" t="s">
        <v>87</v>
      </c>
      <c r="AW349" s="15" t="s">
        <v>35</v>
      </c>
      <c r="AX349" s="15" t="s">
        <v>79</v>
      </c>
      <c r="AY349" s="222" t="s">
        <v>230</v>
      </c>
    </row>
    <row r="350" s="13" customFormat="1">
      <c r="A350" s="13"/>
      <c r="B350" s="205"/>
      <c r="C350" s="13"/>
      <c r="D350" s="191" t="s">
        <v>519</v>
      </c>
      <c r="E350" s="206" t="s">
        <v>1</v>
      </c>
      <c r="F350" s="207" t="s">
        <v>1976</v>
      </c>
      <c r="G350" s="13"/>
      <c r="H350" s="208">
        <v>114.319</v>
      </c>
      <c r="I350" s="209"/>
      <c r="J350" s="13"/>
      <c r="K350" s="13"/>
      <c r="L350" s="205"/>
      <c r="M350" s="210"/>
      <c r="N350" s="211"/>
      <c r="O350" s="211"/>
      <c r="P350" s="211"/>
      <c r="Q350" s="211"/>
      <c r="R350" s="211"/>
      <c r="S350" s="211"/>
      <c r="T350" s="21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06" t="s">
        <v>519</v>
      </c>
      <c r="AU350" s="206" t="s">
        <v>89</v>
      </c>
      <c r="AV350" s="13" t="s">
        <v>89</v>
      </c>
      <c r="AW350" s="13" t="s">
        <v>35</v>
      </c>
      <c r="AX350" s="13" t="s">
        <v>79</v>
      </c>
      <c r="AY350" s="206" t="s">
        <v>230</v>
      </c>
    </row>
    <row r="351" s="13" customFormat="1">
      <c r="A351" s="13"/>
      <c r="B351" s="205"/>
      <c r="C351" s="13"/>
      <c r="D351" s="191" t="s">
        <v>519</v>
      </c>
      <c r="E351" s="206" t="s">
        <v>1</v>
      </c>
      <c r="F351" s="207" t="s">
        <v>1977</v>
      </c>
      <c r="G351" s="13"/>
      <c r="H351" s="208">
        <v>395.60399999999998</v>
      </c>
      <c r="I351" s="209"/>
      <c r="J351" s="13"/>
      <c r="K351" s="13"/>
      <c r="L351" s="205"/>
      <c r="M351" s="210"/>
      <c r="N351" s="211"/>
      <c r="O351" s="211"/>
      <c r="P351" s="211"/>
      <c r="Q351" s="211"/>
      <c r="R351" s="211"/>
      <c r="S351" s="211"/>
      <c r="T351" s="21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06" t="s">
        <v>519</v>
      </c>
      <c r="AU351" s="206" t="s">
        <v>89</v>
      </c>
      <c r="AV351" s="13" t="s">
        <v>89</v>
      </c>
      <c r="AW351" s="13" t="s">
        <v>35</v>
      </c>
      <c r="AX351" s="13" t="s">
        <v>79</v>
      </c>
      <c r="AY351" s="206" t="s">
        <v>230</v>
      </c>
    </row>
    <row r="352" s="16" customFormat="1">
      <c r="A352" s="16"/>
      <c r="B352" s="228"/>
      <c r="C352" s="16"/>
      <c r="D352" s="191" t="s">
        <v>519</v>
      </c>
      <c r="E352" s="229" t="s">
        <v>1</v>
      </c>
      <c r="F352" s="230" t="s">
        <v>685</v>
      </c>
      <c r="G352" s="16"/>
      <c r="H352" s="231">
        <v>509.923</v>
      </c>
      <c r="I352" s="232"/>
      <c r="J352" s="16"/>
      <c r="K352" s="16"/>
      <c r="L352" s="228"/>
      <c r="M352" s="233"/>
      <c r="N352" s="234"/>
      <c r="O352" s="234"/>
      <c r="P352" s="234"/>
      <c r="Q352" s="234"/>
      <c r="R352" s="234"/>
      <c r="S352" s="234"/>
      <c r="T352" s="235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T352" s="229" t="s">
        <v>519</v>
      </c>
      <c r="AU352" s="229" t="s">
        <v>89</v>
      </c>
      <c r="AV352" s="16" t="s">
        <v>241</v>
      </c>
      <c r="AW352" s="16" t="s">
        <v>35</v>
      </c>
      <c r="AX352" s="16" t="s">
        <v>79</v>
      </c>
      <c r="AY352" s="229" t="s">
        <v>230</v>
      </c>
    </row>
    <row r="353" s="13" customFormat="1">
      <c r="A353" s="13"/>
      <c r="B353" s="205"/>
      <c r="C353" s="13"/>
      <c r="D353" s="191" t="s">
        <v>519</v>
      </c>
      <c r="E353" s="206" t="s">
        <v>1</v>
      </c>
      <c r="F353" s="207" t="s">
        <v>1978</v>
      </c>
      <c r="G353" s="13"/>
      <c r="H353" s="208">
        <v>100</v>
      </c>
      <c r="I353" s="209"/>
      <c r="J353" s="13"/>
      <c r="K353" s="13"/>
      <c r="L353" s="205"/>
      <c r="M353" s="210"/>
      <c r="N353" s="211"/>
      <c r="O353" s="211"/>
      <c r="P353" s="211"/>
      <c r="Q353" s="211"/>
      <c r="R353" s="211"/>
      <c r="S353" s="211"/>
      <c r="T353" s="21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06" t="s">
        <v>519</v>
      </c>
      <c r="AU353" s="206" t="s">
        <v>89</v>
      </c>
      <c r="AV353" s="13" t="s">
        <v>89</v>
      </c>
      <c r="AW353" s="13" t="s">
        <v>35</v>
      </c>
      <c r="AX353" s="13" t="s">
        <v>79</v>
      </c>
      <c r="AY353" s="206" t="s">
        <v>230</v>
      </c>
    </row>
    <row r="354" s="16" customFormat="1">
      <c r="A354" s="16"/>
      <c r="B354" s="228"/>
      <c r="C354" s="16"/>
      <c r="D354" s="191" t="s">
        <v>519</v>
      </c>
      <c r="E354" s="229" t="s">
        <v>1</v>
      </c>
      <c r="F354" s="230" t="s">
        <v>685</v>
      </c>
      <c r="G354" s="16"/>
      <c r="H354" s="231">
        <v>100</v>
      </c>
      <c r="I354" s="232"/>
      <c r="J354" s="16"/>
      <c r="K354" s="16"/>
      <c r="L354" s="228"/>
      <c r="M354" s="233"/>
      <c r="N354" s="234"/>
      <c r="O354" s="234"/>
      <c r="P354" s="234"/>
      <c r="Q354" s="234"/>
      <c r="R354" s="234"/>
      <c r="S354" s="234"/>
      <c r="T354" s="235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T354" s="229" t="s">
        <v>519</v>
      </c>
      <c r="AU354" s="229" t="s">
        <v>89</v>
      </c>
      <c r="AV354" s="16" t="s">
        <v>241</v>
      </c>
      <c r="AW354" s="16" t="s">
        <v>35</v>
      </c>
      <c r="AX354" s="16" t="s">
        <v>79</v>
      </c>
      <c r="AY354" s="229" t="s">
        <v>230</v>
      </c>
    </row>
    <row r="355" s="14" customFormat="1">
      <c r="A355" s="14"/>
      <c r="B355" s="213"/>
      <c r="C355" s="14"/>
      <c r="D355" s="191" t="s">
        <v>519</v>
      </c>
      <c r="E355" s="214" t="s">
        <v>1</v>
      </c>
      <c r="F355" s="215" t="s">
        <v>534</v>
      </c>
      <c r="G355" s="14"/>
      <c r="H355" s="216">
        <v>1579.4550000000002</v>
      </c>
      <c r="I355" s="217"/>
      <c r="J355" s="14"/>
      <c r="K355" s="14"/>
      <c r="L355" s="213"/>
      <c r="M355" s="218"/>
      <c r="N355" s="219"/>
      <c r="O355" s="219"/>
      <c r="P355" s="219"/>
      <c r="Q355" s="219"/>
      <c r="R355" s="219"/>
      <c r="S355" s="219"/>
      <c r="T355" s="220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14" t="s">
        <v>519</v>
      </c>
      <c r="AU355" s="214" t="s">
        <v>89</v>
      </c>
      <c r="AV355" s="14" t="s">
        <v>235</v>
      </c>
      <c r="AW355" s="14" t="s">
        <v>35</v>
      </c>
      <c r="AX355" s="14" t="s">
        <v>79</v>
      </c>
      <c r="AY355" s="214" t="s">
        <v>230</v>
      </c>
    </row>
    <row r="356" s="13" customFormat="1">
      <c r="A356" s="13"/>
      <c r="B356" s="205"/>
      <c r="C356" s="13"/>
      <c r="D356" s="191" t="s">
        <v>519</v>
      </c>
      <c r="E356" s="206" t="s">
        <v>1</v>
      </c>
      <c r="F356" s="207" t="s">
        <v>1979</v>
      </c>
      <c r="G356" s="13"/>
      <c r="H356" s="208">
        <v>1105.6189999999999</v>
      </c>
      <c r="I356" s="209"/>
      <c r="J356" s="13"/>
      <c r="K356" s="13"/>
      <c r="L356" s="205"/>
      <c r="M356" s="210"/>
      <c r="N356" s="211"/>
      <c r="O356" s="211"/>
      <c r="P356" s="211"/>
      <c r="Q356" s="211"/>
      <c r="R356" s="211"/>
      <c r="S356" s="211"/>
      <c r="T356" s="21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06" t="s">
        <v>519</v>
      </c>
      <c r="AU356" s="206" t="s">
        <v>89</v>
      </c>
      <c r="AV356" s="13" t="s">
        <v>89</v>
      </c>
      <c r="AW356" s="13" t="s">
        <v>35</v>
      </c>
      <c r="AX356" s="13" t="s">
        <v>79</v>
      </c>
      <c r="AY356" s="206" t="s">
        <v>230</v>
      </c>
    </row>
    <row r="357" s="14" customFormat="1">
      <c r="A357" s="14"/>
      <c r="B357" s="213"/>
      <c r="C357" s="14"/>
      <c r="D357" s="191" t="s">
        <v>519</v>
      </c>
      <c r="E357" s="214" t="s">
        <v>1</v>
      </c>
      <c r="F357" s="215" t="s">
        <v>534</v>
      </c>
      <c r="G357" s="14"/>
      <c r="H357" s="216">
        <v>1105.6189999999999</v>
      </c>
      <c r="I357" s="217"/>
      <c r="J357" s="14"/>
      <c r="K357" s="14"/>
      <c r="L357" s="213"/>
      <c r="M357" s="218"/>
      <c r="N357" s="219"/>
      <c r="O357" s="219"/>
      <c r="P357" s="219"/>
      <c r="Q357" s="219"/>
      <c r="R357" s="219"/>
      <c r="S357" s="219"/>
      <c r="T357" s="220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14" t="s">
        <v>519</v>
      </c>
      <c r="AU357" s="214" t="s">
        <v>89</v>
      </c>
      <c r="AV357" s="14" t="s">
        <v>235</v>
      </c>
      <c r="AW357" s="14" t="s">
        <v>35</v>
      </c>
      <c r="AX357" s="14" t="s">
        <v>87</v>
      </c>
      <c r="AY357" s="214" t="s">
        <v>230</v>
      </c>
    </row>
    <row r="358" s="13" customFormat="1">
      <c r="A358" s="13"/>
      <c r="B358" s="205"/>
      <c r="C358" s="13"/>
      <c r="D358" s="191" t="s">
        <v>519</v>
      </c>
      <c r="E358" s="13"/>
      <c r="F358" s="207" t="s">
        <v>2041</v>
      </c>
      <c r="G358" s="13"/>
      <c r="H358" s="208">
        <v>5528.0950000000003</v>
      </c>
      <c r="I358" s="209"/>
      <c r="J358" s="13"/>
      <c r="K358" s="13"/>
      <c r="L358" s="205"/>
      <c r="M358" s="210"/>
      <c r="N358" s="211"/>
      <c r="O358" s="211"/>
      <c r="P358" s="211"/>
      <c r="Q358" s="211"/>
      <c r="R358" s="211"/>
      <c r="S358" s="211"/>
      <c r="T358" s="21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06" t="s">
        <v>519</v>
      </c>
      <c r="AU358" s="206" t="s">
        <v>89</v>
      </c>
      <c r="AV358" s="13" t="s">
        <v>89</v>
      </c>
      <c r="AW358" s="13" t="s">
        <v>3</v>
      </c>
      <c r="AX358" s="13" t="s">
        <v>87</v>
      </c>
      <c r="AY358" s="206" t="s">
        <v>230</v>
      </c>
    </row>
    <row r="359" s="2" customFormat="1" ht="21.75" customHeight="1">
      <c r="A359" s="38"/>
      <c r="B359" s="177"/>
      <c r="C359" s="178" t="s">
        <v>285</v>
      </c>
      <c r="D359" s="178" t="s">
        <v>231</v>
      </c>
      <c r="E359" s="179" t="s">
        <v>704</v>
      </c>
      <c r="F359" s="180" t="s">
        <v>705</v>
      </c>
      <c r="G359" s="181" t="s">
        <v>578</v>
      </c>
      <c r="H359" s="182">
        <v>315.892</v>
      </c>
      <c r="I359" s="183"/>
      <c r="J359" s="184">
        <f>ROUND(I359*H359,2)</f>
        <v>0</v>
      </c>
      <c r="K359" s="180" t="s">
        <v>515</v>
      </c>
      <c r="L359" s="39"/>
      <c r="M359" s="185" t="s">
        <v>1</v>
      </c>
      <c r="N359" s="186" t="s">
        <v>44</v>
      </c>
      <c r="O359" s="77"/>
      <c r="P359" s="187">
        <f>O359*H359</f>
        <v>0</v>
      </c>
      <c r="Q359" s="187">
        <v>0</v>
      </c>
      <c r="R359" s="187">
        <f>Q359*H359</f>
        <v>0</v>
      </c>
      <c r="S359" s="187">
        <v>0</v>
      </c>
      <c r="T359" s="188">
        <f>S359*H359</f>
        <v>0</v>
      </c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R359" s="189" t="s">
        <v>235</v>
      </c>
      <c r="AT359" s="189" t="s">
        <v>231</v>
      </c>
      <c r="AU359" s="189" t="s">
        <v>89</v>
      </c>
      <c r="AY359" s="19" t="s">
        <v>230</v>
      </c>
      <c r="BE359" s="190">
        <f>IF(N359="základní",J359,0)</f>
        <v>0</v>
      </c>
      <c r="BF359" s="190">
        <f>IF(N359="snížená",J359,0)</f>
        <v>0</v>
      </c>
      <c r="BG359" s="190">
        <f>IF(N359="zákl. přenesená",J359,0)</f>
        <v>0</v>
      </c>
      <c r="BH359" s="190">
        <f>IF(N359="sníž. přenesená",J359,0)</f>
        <v>0</v>
      </c>
      <c r="BI359" s="190">
        <f>IF(N359="nulová",J359,0)</f>
        <v>0</v>
      </c>
      <c r="BJ359" s="19" t="s">
        <v>87</v>
      </c>
      <c r="BK359" s="190">
        <f>ROUND(I359*H359,2)</f>
        <v>0</v>
      </c>
      <c r="BL359" s="19" t="s">
        <v>235</v>
      </c>
      <c r="BM359" s="189" t="s">
        <v>2042</v>
      </c>
    </row>
    <row r="360" s="2" customFormat="1">
      <c r="A360" s="38"/>
      <c r="B360" s="39"/>
      <c r="C360" s="38"/>
      <c r="D360" s="191" t="s">
        <v>237</v>
      </c>
      <c r="E360" s="38"/>
      <c r="F360" s="192" t="s">
        <v>707</v>
      </c>
      <c r="G360" s="38"/>
      <c r="H360" s="38"/>
      <c r="I360" s="193"/>
      <c r="J360" s="38"/>
      <c r="K360" s="38"/>
      <c r="L360" s="39"/>
      <c r="M360" s="194"/>
      <c r="N360" s="195"/>
      <c r="O360" s="77"/>
      <c r="P360" s="77"/>
      <c r="Q360" s="77"/>
      <c r="R360" s="77"/>
      <c r="S360" s="77"/>
      <c r="T360" s="7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T360" s="19" t="s">
        <v>237</v>
      </c>
      <c r="AU360" s="19" t="s">
        <v>89</v>
      </c>
    </row>
    <row r="361" s="2" customFormat="1">
      <c r="A361" s="38"/>
      <c r="B361" s="39"/>
      <c r="C361" s="38"/>
      <c r="D361" s="199" t="s">
        <v>397</v>
      </c>
      <c r="E361" s="38"/>
      <c r="F361" s="200" t="s">
        <v>708</v>
      </c>
      <c r="G361" s="38"/>
      <c r="H361" s="38"/>
      <c r="I361" s="193"/>
      <c r="J361" s="38"/>
      <c r="K361" s="38"/>
      <c r="L361" s="39"/>
      <c r="M361" s="194"/>
      <c r="N361" s="195"/>
      <c r="O361" s="77"/>
      <c r="P361" s="77"/>
      <c r="Q361" s="77"/>
      <c r="R361" s="77"/>
      <c r="S361" s="77"/>
      <c r="T361" s="7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19" t="s">
        <v>397</v>
      </c>
      <c r="AU361" s="19" t="s">
        <v>89</v>
      </c>
    </row>
    <row r="362" s="15" customFormat="1">
      <c r="A362" s="15"/>
      <c r="B362" s="221"/>
      <c r="C362" s="15"/>
      <c r="D362" s="191" t="s">
        <v>519</v>
      </c>
      <c r="E362" s="222" t="s">
        <v>1</v>
      </c>
      <c r="F362" s="223" t="s">
        <v>2039</v>
      </c>
      <c r="G362" s="15"/>
      <c r="H362" s="222" t="s">
        <v>1</v>
      </c>
      <c r="I362" s="224"/>
      <c r="J362" s="15"/>
      <c r="K362" s="15"/>
      <c r="L362" s="221"/>
      <c r="M362" s="225"/>
      <c r="N362" s="226"/>
      <c r="O362" s="226"/>
      <c r="P362" s="226"/>
      <c r="Q362" s="226"/>
      <c r="R362" s="226"/>
      <c r="S362" s="226"/>
      <c r="T362" s="227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T362" s="222" t="s">
        <v>519</v>
      </c>
      <c r="AU362" s="222" t="s">
        <v>89</v>
      </c>
      <c r="AV362" s="15" t="s">
        <v>87</v>
      </c>
      <c r="AW362" s="15" t="s">
        <v>35</v>
      </c>
      <c r="AX362" s="15" t="s">
        <v>79</v>
      </c>
      <c r="AY362" s="222" t="s">
        <v>230</v>
      </c>
    </row>
    <row r="363" s="13" customFormat="1">
      <c r="A363" s="13"/>
      <c r="B363" s="205"/>
      <c r="C363" s="13"/>
      <c r="D363" s="191" t="s">
        <v>519</v>
      </c>
      <c r="E363" s="206" t="s">
        <v>1</v>
      </c>
      <c r="F363" s="207" t="s">
        <v>1985</v>
      </c>
      <c r="G363" s="13"/>
      <c r="H363" s="208">
        <v>157.946</v>
      </c>
      <c r="I363" s="209"/>
      <c r="J363" s="13"/>
      <c r="K363" s="13"/>
      <c r="L363" s="205"/>
      <c r="M363" s="210"/>
      <c r="N363" s="211"/>
      <c r="O363" s="211"/>
      <c r="P363" s="211"/>
      <c r="Q363" s="211"/>
      <c r="R363" s="211"/>
      <c r="S363" s="211"/>
      <c r="T363" s="21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06" t="s">
        <v>519</v>
      </c>
      <c r="AU363" s="206" t="s">
        <v>89</v>
      </c>
      <c r="AV363" s="13" t="s">
        <v>89</v>
      </c>
      <c r="AW363" s="13" t="s">
        <v>35</v>
      </c>
      <c r="AX363" s="13" t="s">
        <v>79</v>
      </c>
      <c r="AY363" s="206" t="s">
        <v>230</v>
      </c>
    </row>
    <row r="364" s="13" customFormat="1">
      <c r="A364" s="13"/>
      <c r="B364" s="205"/>
      <c r="C364" s="13"/>
      <c r="D364" s="191" t="s">
        <v>519</v>
      </c>
      <c r="E364" s="206" t="s">
        <v>1</v>
      </c>
      <c r="F364" s="207" t="s">
        <v>1985</v>
      </c>
      <c r="G364" s="13"/>
      <c r="H364" s="208">
        <v>157.946</v>
      </c>
      <c r="I364" s="209"/>
      <c r="J364" s="13"/>
      <c r="K364" s="13"/>
      <c r="L364" s="205"/>
      <c r="M364" s="210"/>
      <c r="N364" s="211"/>
      <c r="O364" s="211"/>
      <c r="P364" s="211"/>
      <c r="Q364" s="211"/>
      <c r="R364" s="211"/>
      <c r="S364" s="211"/>
      <c r="T364" s="21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06" t="s">
        <v>519</v>
      </c>
      <c r="AU364" s="206" t="s">
        <v>89</v>
      </c>
      <c r="AV364" s="13" t="s">
        <v>89</v>
      </c>
      <c r="AW364" s="13" t="s">
        <v>35</v>
      </c>
      <c r="AX364" s="13" t="s">
        <v>79</v>
      </c>
      <c r="AY364" s="206" t="s">
        <v>230</v>
      </c>
    </row>
    <row r="365" s="14" customFormat="1">
      <c r="A365" s="14"/>
      <c r="B365" s="213"/>
      <c r="C365" s="14"/>
      <c r="D365" s="191" t="s">
        <v>519</v>
      </c>
      <c r="E365" s="214" t="s">
        <v>1</v>
      </c>
      <c r="F365" s="215" t="s">
        <v>534</v>
      </c>
      <c r="G365" s="14"/>
      <c r="H365" s="216">
        <v>315.892</v>
      </c>
      <c r="I365" s="217"/>
      <c r="J365" s="14"/>
      <c r="K365" s="14"/>
      <c r="L365" s="213"/>
      <c r="M365" s="218"/>
      <c r="N365" s="219"/>
      <c r="O365" s="219"/>
      <c r="P365" s="219"/>
      <c r="Q365" s="219"/>
      <c r="R365" s="219"/>
      <c r="S365" s="219"/>
      <c r="T365" s="220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14" t="s">
        <v>519</v>
      </c>
      <c r="AU365" s="214" t="s">
        <v>89</v>
      </c>
      <c r="AV365" s="14" t="s">
        <v>235</v>
      </c>
      <c r="AW365" s="14" t="s">
        <v>35</v>
      </c>
      <c r="AX365" s="14" t="s">
        <v>87</v>
      </c>
      <c r="AY365" s="214" t="s">
        <v>230</v>
      </c>
    </row>
    <row r="366" s="2" customFormat="1" ht="24.15" customHeight="1">
      <c r="A366" s="38"/>
      <c r="B366" s="177"/>
      <c r="C366" s="178" t="s">
        <v>289</v>
      </c>
      <c r="D366" s="178" t="s">
        <v>231</v>
      </c>
      <c r="E366" s="179" t="s">
        <v>713</v>
      </c>
      <c r="F366" s="180" t="s">
        <v>714</v>
      </c>
      <c r="G366" s="181" t="s">
        <v>578</v>
      </c>
      <c r="H366" s="182">
        <v>1579.46</v>
      </c>
      <c r="I366" s="183"/>
      <c r="J366" s="184">
        <f>ROUND(I366*H366,2)</f>
        <v>0</v>
      </c>
      <c r="K366" s="180" t="s">
        <v>515</v>
      </c>
      <c r="L366" s="39"/>
      <c r="M366" s="185" t="s">
        <v>1</v>
      </c>
      <c r="N366" s="186" t="s">
        <v>44</v>
      </c>
      <c r="O366" s="77"/>
      <c r="P366" s="187">
        <f>O366*H366</f>
        <v>0</v>
      </c>
      <c r="Q366" s="187">
        <v>0</v>
      </c>
      <c r="R366" s="187">
        <f>Q366*H366</f>
        <v>0</v>
      </c>
      <c r="S366" s="187">
        <v>0</v>
      </c>
      <c r="T366" s="188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89" t="s">
        <v>235</v>
      </c>
      <c r="AT366" s="189" t="s">
        <v>231</v>
      </c>
      <c r="AU366" s="189" t="s">
        <v>89</v>
      </c>
      <c r="AY366" s="19" t="s">
        <v>230</v>
      </c>
      <c r="BE366" s="190">
        <f>IF(N366="základní",J366,0)</f>
        <v>0</v>
      </c>
      <c r="BF366" s="190">
        <f>IF(N366="snížená",J366,0)</f>
        <v>0</v>
      </c>
      <c r="BG366" s="190">
        <f>IF(N366="zákl. přenesená",J366,0)</f>
        <v>0</v>
      </c>
      <c r="BH366" s="190">
        <f>IF(N366="sníž. přenesená",J366,0)</f>
        <v>0</v>
      </c>
      <c r="BI366" s="190">
        <f>IF(N366="nulová",J366,0)</f>
        <v>0</v>
      </c>
      <c r="BJ366" s="19" t="s">
        <v>87</v>
      </c>
      <c r="BK366" s="190">
        <f>ROUND(I366*H366,2)</f>
        <v>0</v>
      </c>
      <c r="BL366" s="19" t="s">
        <v>235</v>
      </c>
      <c r="BM366" s="189" t="s">
        <v>2043</v>
      </c>
    </row>
    <row r="367" s="2" customFormat="1">
      <c r="A367" s="38"/>
      <c r="B367" s="39"/>
      <c r="C367" s="38"/>
      <c r="D367" s="191" t="s">
        <v>237</v>
      </c>
      <c r="E367" s="38"/>
      <c r="F367" s="192" t="s">
        <v>716</v>
      </c>
      <c r="G367" s="38"/>
      <c r="H367" s="38"/>
      <c r="I367" s="193"/>
      <c r="J367" s="38"/>
      <c r="K367" s="38"/>
      <c r="L367" s="39"/>
      <c r="M367" s="194"/>
      <c r="N367" s="195"/>
      <c r="O367" s="77"/>
      <c r="P367" s="77"/>
      <c r="Q367" s="77"/>
      <c r="R367" s="77"/>
      <c r="S367" s="77"/>
      <c r="T367" s="7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T367" s="19" t="s">
        <v>237</v>
      </c>
      <c r="AU367" s="19" t="s">
        <v>89</v>
      </c>
    </row>
    <row r="368" s="2" customFormat="1">
      <c r="A368" s="38"/>
      <c r="B368" s="39"/>
      <c r="C368" s="38"/>
      <c r="D368" s="199" t="s">
        <v>397</v>
      </c>
      <c r="E368" s="38"/>
      <c r="F368" s="200" t="s">
        <v>717</v>
      </c>
      <c r="G368" s="38"/>
      <c r="H368" s="38"/>
      <c r="I368" s="193"/>
      <c r="J368" s="38"/>
      <c r="K368" s="38"/>
      <c r="L368" s="39"/>
      <c r="M368" s="194"/>
      <c r="N368" s="195"/>
      <c r="O368" s="77"/>
      <c r="P368" s="77"/>
      <c r="Q368" s="77"/>
      <c r="R368" s="77"/>
      <c r="S368" s="77"/>
      <c r="T368" s="7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T368" s="19" t="s">
        <v>397</v>
      </c>
      <c r="AU368" s="19" t="s">
        <v>89</v>
      </c>
    </row>
    <row r="369" s="15" customFormat="1">
      <c r="A369" s="15"/>
      <c r="B369" s="221"/>
      <c r="C369" s="15"/>
      <c r="D369" s="191" t="s">
        <v>519</v>
      </c>
      <c r="E369" s="222" t="s">
        <v>1</v>
      </c>
      <c r="F369" s="223" t="s">
        <v>2039</v>
      </c>
      <c r="G369" s="15"/>
      <c r="H369" s="222" t="s">
        <v>1</v>
      </c>
      <c r="I369" s="224"/>
      <c r="J369" s="15"/>
      <c r="K369" s="15"/>
      <c r="L369" s="221"/>
      <c r="M369" s="225"/>
      <c r="N369" s="226"/>
      <c r="O369" s="226"/>
      <c r="P369" s="226"/>
      <c r="Q369" s="226"/>
      <c r="R369" s="226"/>
      <c r="S369" s="226"/>
      <c r="T369" s="227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22" t="s">
        <v>519</v>
      </c>
      <c r="AU369" s="222" t="s">
        <v>89</v>
      </c>
      <c r="AV369" s="15" t="s">
        <v>87</v>
      </c>
      <c r="AW369" s="15" t="s">
        <v>35</v>
      </c>
      <c r="AX369" s="15" t="s">
        <v>79</v>
      </c>
      <c r="AY369" s="222" t="s">
        <v>230</v>
      </c>
    </row>
    <row r="370" s="13" customFormat="1">
      <c r="A370" s="13"/>
      <c r="B370" s="205"/>
      <c r="C370" s="13"/>
      <c r="D370" s="191" t="s">
        <v>519</v>
      </c>
      <c r="E370" s="206" t="s">
        <v>1</v>
      </c>
      <c r="F370" s="207" t="s">
        <v>1985</v>
      </c>
      <c r="G370" s="13"/>
      <c r="H370" s="208">
        <v>157.946</v>
      </c>
      <c r="I370" s="209"/>
      <c r="J370" s="13"/>
      <c r="K370" s="13"/>
      <c r="L370" s="205"/>
      <c r="M370" s="210"/>
      <c r="N370" s="211"/>
      <c r="O370" s="211"/>
      <c r="P370" s="211"/>
      <c r="Q370" s="211"/>
      <c r="R370" s="211"/>
      <c r="S370" s="211"/>
      <c r="T370" s="21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06" t="s">
        <v>519</v>
      </c>
      <c r="AU370" s="206" t="s">
        <v>89</v>
      </c>
      <c r="AV370" s="13" t="s">
        <v>89</v>
      </c>
      <c r="AW370" s="13" t="s">
        <v>35</v>
      </c>
      <c r="AX370" s="13" t="s">
        <v>79</v>
      </c>
      <c r="AY370" s="206" t="s">
        <v>230</v>
      </c>
    </row>
    <row r="371" s="13" customFormat="1">
      <c r="A371" s="13"/>
      <c r="B371" s="205"/>
      <c r="C371" s="13"/>
      <c r="D371" s="191" t="s">
        <v>519</v>
      </c>
      <c r="E371" s="206" t="s">
        <v>1</v>
      </c>
      <c r="F371" s="207" t="s">
        <v>1985</v>
      </c>
      <c r="G371" s="13"/>
      <c r="H371" s="208">
        <v>157.946</v>
      </c>
      <c r="I371" s="209"/>
      <c r="J371" s="13"/>
      <c r="K371" s="13"/>
      <c r="L371" s="205"/>
      <c r="M371" s="210"/>
      <c r="N371" s="211"/>
      <c r="O371" s="211"/>
      <c r="P371" s="211"/>
      <c r="Q371" s="211"/>
      <c r="R371" s="211"/>
      <c r="S371" s="211"/>
      <c r="T371" s="21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06" t="s">
        <v>519</v>
      </c>
      <c r="AU371" s="206" t="s">
        <v>89</v>
      </c>
      <c r="AV371" s="13" t="s">
        <v>89</v>
      </c>
      <c r="AW371" s="13" t="s">
        <v>35</v>
      </c>
      <c r="AX371" s="13" t="s">
        <v>79</v>
      </c>
      <c r="AY371" s="206" t="s">
        <v>230</v>
      </c>
    </row>
    <row r="372" s="14" customFormat="1">
      <c r="A372" s="14"/>
      <c r="B372" s="213"/>
      <c r="C372" s="14"/>
      <c r="D372" s="191" t="s">
        <v>519</v>
      </c>
      <c r="E372" s="214" t="s">
        <v>1</v>
      </c>
      <c r="F372" s="215" t="s">
        <v>534</v>
      </c>
      <c r="G372" s="14"/>
      <c r="H372" s="216">
        <v>315.892</v>
      </c>
      <c r="I372" s="217"/>
      <c r="J372" s="14"/>
      <c r="K372" s="14"/>
      <c r="L372" s="213"/>
      <c r="M372" s="218"/>
      <c r="N372" s="219"/>
      <c r="O372" s="219"/>
      <c r="P372" s="219"/>
      <c r="Q372" s="219"/>
      <c r="R372" s="219"/>
      <c r="S372" s="219"/>
      <c r="T372" s="22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14" t="s">
        <v>519</v>
      </c>
      <c r="AU372" s="214" t="s">
        <v>89</v>
      </c>
      <c r="AV372" s="14" t="s">
        <v>235</v>
      </c>
      <c r="AW372" s="14" t="s">
        <v>35</v>
      </c>
      <c r="AX372" s="14" t="s">
        <v>87</v>
      </c>
      <c r="AY372" s="214" t="s">
        <v>230</v>
      </c>
    </row>
    <row r="373" s="13" customFormat="1">
      <c r="A373" s="13"/>
      <c r="B373" s="205"/>
      <c r="C373" s="13"/>
      <c r="D373" s="191" t="s">
        <v>519</v>
      </c>
      <c r="E373" s="13"/>
      <c r="F373" s="207" t="s">
        <v>2044</v>
      </c>
      <c r="G373" s="13"/>
      <c r="H373" s="208">
        <v>1579.46</v>
      </c>
      <c r="I373" s="209"/>
      <c r="J373" s="13"/>
      <c r="K373" s="13"/>
      <c r="L373" s="205"/>
      <c r="M373" s="210"/>
      <c r="N373" s="211"/>
      <c r="O373" s="211"/>
      <c r="P373" s="211"/>
      <c r="Q373" s="211"/>
      <c r="R373" s="211"/>
      <c r="S373" s="211"/>
      <c r="T373" s="21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06" t="s">
        <v>519</v>
      </c>
      <c r="AU373" s="206" t="s">
        <v>89</v>
      </c>
      <c r="AV373" s="13" t="s">
        <v>89</v>
      </c>
      <c r="AW373" s="13" t="s">
        <v>3</v>
      </c>
      <c r="AX373" s="13" t="s">
        <v>87</v>
      </c>
      <c r="AY373" s="206" t="s">
        <v>230</v>
      </c>
    </row>
    <row r="374" s="2" customFormat="1" ht="21.75" customHeight="1">
      <c r="A374" s="38"/>
      <c r="B374" s="177"/>
      <c r="C374" s="178" t="s">
        <v>293</v>
      </c>
      <c r="D374" s="178" t="s">
        <v>231</v>
      </c>
      <c r="E374" s="179" t="s">
        <v>719</v>
      </c>
      <c r="F374" s="180" t="s">
        <v>720</v>
      </c>
      <c r="G374" s="181" t="s">
        <v>578</v>
      </c>
      <c r="H374" s="182">
        <v>157.946</v>
      </c>
      <c r="I374" s="183"/>
      <c r="J374" s="184">
        <f>ROUND(I374*H374,2)</f>
        <v>0</v>
      </c>
      <c r="K374" s="180" t="s">
        <v>515</v>
      </c>
      <c r="L374" s="39"/>
      <c r="M374" s="185" t="s">
        <v>1</v>
      </c>
      <c r="N374" s="186" t="s">
        <v>44</v>
      </c>
      <c r="O374" s="77"/>
      <c r="P374" s="187">
        <f>O374*H374</f>
        <v>0</v>
      </c>
      <c r="Q374" s="187">
        <v>0</v>
      </c>
      <c r="R374" s="187">
        <f>Q374*H374</f>
        <v>0</v>
      </c>
      <c r="S374" s="187">
        <v>0</v>
      </c>
      <c r="T374" s="188">
        <f>S374*H374</f>
        <v>0</v>
      </c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R374" s="189" t="s">
        <v>235</v>
      </c>
      <c r="AT374" s="189" t="s">
        <v>231</v>
      </c>
      <c r="AU374" s="189" t="s">
        <v>89</v>
      </c>
      <c r="AY374" s="19" t="s">
        <v>230</v>
      </c>
      <c r="BE374" s="190">
        <f>IF(N374="základní",J374,0)</f>
        <v>0</v>
      </c>
      <c r="BF374" s="190">
        <f>IF(N374="snížená",J374,0)</f>
        <v>0</v>
      </c>
      <c r="BG374" s="190">
        <f>IF(N374="zákl. přenesená",J374,0)</f>
        <v>0</v>
      </c>
      <c r="BH374" s="190">
        <f>IF(N374="sníž. přenesená",J374,0)</f>
        <v>0</v>
      </c>
      <c r="BI374" s="190">
        <f>IF(N374="nulová",J374,0)</f>
        <v>0</v>
      </c>
      <c r="BJ374" s="19" t="s">
        <v>87</v>
      </c>
      <c r="BK374" s="190">
        <f>ROUND(I374*H374,2)</f>
        <v>0</v>
      </c>
      <c r="BL374" s="19" t="s">
        <v>235</v>
      </c>
      <c r="BM374" s="189" t="s">
        <v>2045</v>
      </c>
    </row>
    <row r="375" s="2" customFormat="1">
      <c r="A375" s="38"/>
      <c r="B375" s="39"/>
      <c r="C375" s="38"/>
      <c r="D375" s="191" t="s">
        <v>237</v>
      </c>
      <c r="E375" s="38"/>
      <c r="F375" s="192" t="s">
        <v>722</v>
      </c>
      <c r="G375" s="38"/>
      <c r="H375" s="38"/>
      <c r="I375" s="193"/>
      <c r="J375" s="38"/>
      <c r="K375" s="38"/>
      <c r="L375" s="39"/>
      <c r="M375" s="194"/>
      <c r="N375" s="195"/>
      <c r="O375" s="77"/>
      <c r="P375" s="77"/>
      <c r="Q375" s="77"/>
      <c r="R375" s="77"/>
      <c r="S375" s="77"/>
      <c r="T375" s="7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T375" s="19" t="s">
        <v>237</v>
      </c>
      <c r="AU375" s="19" t="s">
        <v>89</v>
      </c>
    </row>
    <row r="376" s="2" customFormat="1">
      <c r="A376" s="38"/>
      <c r="B376" s="39"/>
      <c r="C376" s="38"/>
      <c r="D376" s="199" t="s">
        <v>397</v>
      </c>
      <c r="E376" s="38"/>
      <c r="F376" s="200" t="s">
        <v>723</v>
      </c>
      <c r="G376" s="38"/>
      <c r="H376" s="38"/>
      <c r="I376" s="193"/>
      <c r="J376" s="38"/>
      <c r="K376" s="38"/>
      <c r="L376" s="39"/>
      <c r="M376" s="194"/>
      <c r="N376" s="195"/>
      <c r="O376" s="77"/>
      <c r="P376" s="77"/>
      <c r="Q376" s="77"/>
      <c r="R376" s="77"/>
      <c r="S376" s="77"/>
      <c r="T376" s="7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T376" s="19" t="s">
        <v>397</v>
      </c>
      <c r="AU376" s="19" t="s">
        <v>89</v>
      </c>
    </row>
    <row r="377" s="15" customFormat="1">
      <c r="A377" s="15"/>
      <c r="B377" s="221"/>
      <c r="C377" s="15"/>
      <c r="D377" s="191" t="s">
        <v>519</v>
      </c>
      <c r="E377" s="222" t="s">
        <v>1</v>
      </c>
      <c r="F377" s="223" t="s">
        <v>2039</v>
      </c>
      <c r="G377" s="15"/>
      <c r="H377" s="222" t="s">
        <v>1</v>
      </c>
      <c r="I377" s="224"/>
      <c r="J377" s="15"/>
      <c r="K377" s="15"/>
      <c r="L377" s="221"/>
      <c r="M377" s="225"/>
      <c r="N377" s="226"/>
      <c r="O377" s="226"/>
      <c r="P377" s="226"/>
      <c r="Q377" s="226"/>
      <c r="R377" s="226"/>
      <c r="S377" s="226"/>
      <c r="T377" s="227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22" t="s">
        <v>519</v>
      </c>
      <c r="AU377" s="222" t="s">
        <v>89</v>
      </c>
      <c r="AV377" s="15" t="s">
        <v>87</v>
      </c>
      <c r="AW377" s="15" t="s">
        <v>35</v>
      </c>
      <c r="AX377" s="15" t="s">
        <v>79</v>
      </c>
      <c r="AY377" s="222" t="s">
        <v>230</v>
      </c>
    </row>
    <row r="378" s="13" customFormat="1">
      <c r="A378" s="13"/>
      <c r="B378" s="205"/>
      <c r="C378" s="13"/>
      <c r="D378" s="191" t="s">
        <v>519</v>
      </c>
      <c r="E378" s="206" t="s">
        <v>1</v>
      </c>
      <c r="F378" s="207" t="s">
        <v>1985</v>
      </c>
      <c r="G378" s="13"/>
      <c r="H378" s="208">
        <v>157.946</v>
      </c>
      <c r="I378" s="209"/>
      <c r="J378" s="13"/>
      <c r="K378" s="13"/>
      <c r="L378" s="205"/>
      <c r="M378" s="210"/>
      <c r="N378" s="211"/>
      <c r="O378" s="211"/>
      <c r="P378" s="211"/>
      <c r="Q378" s="211"/>
      <c r="R378" s="211"/>
      <c r="S378" s="211"/>
      <c r="T378" s="21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06" t="s">
        <v>519</v>
      </c>
      <c r="AU378" s="206" t="s">
        <v>89</v>
      </c>
      <c r="AV378" s="13" t="s">
        <v>89</v>
      </c>
      <c r="AW378" s="13" t="s">
        <v>35</v>
      </c>
      <c r="AX378" s="13" t="s">
        <v>79</v>
      </c>
      <c r="AY378" s="206" t="s">
        <v>230</v>
      </c>
    </row>
    <row r="379" s="14" customFormat="1">
      <c r="A379" s="14"/>
      <c r="B379" s="213"/>
      <c r="C379" s="14"/>
      <c r="D379" s="191" t="s">
        <v>519</v>
      </c>
      <c r="E379" s="214" t="s">
        <v>1</v>
      </c>
      <c r="F379" s="215" t="s">
        <v>534</v>
      </c>
      <c r="G379" s="14"/>
      <c r="H379" s="216">
        <v>157.946</v>
      </c>
      <c r="I379" s="217"/>
      <c r="J379" s="14"/>
      <c r="K379" s="14"/>
      <c r="L379" s="213"/>
      <c r="M379" s="218"/>
      <c r="N379" s="219"/>
      <c r="O379" s="219"/>
      <c r="P379" s="219"/>
      <c r="Q379" s="219"/>
      <c r="R379" s="219"/>
      <c r="S379" s="219"/>
      <c r="T379" s="220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14" t="s">
        <v>519</v>
      </c>
      <c r="AU379" s="214" t="s">
        <v>89</v>
      </c>
      <c r="AV379" s="14" t="s">
        <v>235</v>
      </c>
      <c r="AW379" s="14" t="s">
        <v>35</v>
      </c>
      <c r="AX379" s="14" t="s">
        <v>87</v>
      </c>
      <c r="AY379" s="214" t="s">
        <v>230</v>
      </c>
    </row>
    <row r="380" s="2" customFormat="1" ht="24.15" customHeight="1">
      <c r="A380" s="38"/>
      <c r="B380" s="177"/>
      <c r="C380" s="178" t="s">
        <v>297</v>
      </c>
      <c r="D380" s="178" t="s">
        <v>231</v>
      </c>
      <c r="E380" s="179" t="s">
        <v>728</v>
      </c>
      <c r="F380" s="180" t="s">
        <v>729</v>
      </c>
      <c r="G380" s="181" t="s">
        <v>578</v>
      </c>
      <c r="H380" s="182">
        <v>789.73000000000002</v>
      </c>
      <c r="I380" s="183"/>
      <c r="J380" s="184">
        <f>ROUND(I380*H380,2)</f>
        <v>0</v>
      </c>
      <c r="K380" s="180" t="s">
        <v>515</v>
      </c>
      <c r="L380" s="39"/>
      <c r="M380" s="185" t="s">
        <v>1</v>
      </c>
      <c r="N380" s="186" t="s">
        <v>44</v>
      </c>
      <c r="O380" s="77"/>
      <c r="P380" s="187">
        <f>O380*H380</f>
        <v>0</v>
      </c>
      <c r="Q380" s="187">
        <v>0</v>
      </c>
      <c r="R380" s="187">
        <f>Q380*H380</f>
        <v>0</v>
      </c>
      <c r="S380" s="187">
        <v>0</v>
      </c>
      <c r="T380" s="188">
        <f>S380*H380</f>
        <v>0</v>
      </c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R380" s="189" t="s">
        <v>235</v>
      </c>
      <c r="AT380" s="189" t="s">
        <v>231</v>
      </c>
      <c r="AU380" s="189" t="s">
        <v>89</v>
      </c>
      <c r="AY380" s="19" t="s">
        <v>230</v>
      </c>
      <c r="BE380" s="190">
        <f>IF(N380="základní",J380,0)</f>
        <v>0</v>
      </c>
      <c r="BF380" s="190">
        <f>IF(N380="snížená",J380,0)</f>
        <v>0</v>
      </c>
      <c r="BG380" s="190">
        <f>IF(N380="zákl. přenesená",J380,0)</f>
        <v>0</v>
      </c>
      <c r="BH380" s="190">
        <f>IF(N380="sníž. přenesená",J380,0)</f>
        <v>0</v>
      </c>
      <c r="BI380" s="190">
        <f>IF(N380="nulová",J380,0)</f>
        <v>0</v>
      </c>
      <c r="BJ380" s="19" t="s">
        <v>87</v>
      </c>
      <c r="BK380" s="190">
        <f>ROUND(I380*H380,2)</f>
        <v>0</v>
      </c>
      <c r="BL380" s="19" t="s">
        <v>235</v>
      </c>
      <c r="BM380" s="189" t="s">
        <v>2046</v>
      </c>
    </row>
    <row r="381" s="2" customFormat="1">
      <c r="A381" s="38"/>
      <c r="B381" s="39"/>
      <c r="C381" s="38"/>
      <c r="D381" s="191" t="s">
        <v>237</v>
      </c>
      <c r="E381" s="38"/>
      <c r="F381" s="192" t="s">
        <v>731</v>
      </c>
      <c r="G381" s="38"/>
      <c r="H381" s="38"/>
      <c r="I381" s="193"/>
      <c r="J381" s="38"/>
      <c r="K381" s="38"/>
      <c r="L381" s="39"/>
      <c r="M381" s="194"/>
      <c r="N381" s="195"/>
      <c r="O381" s="77"/>
      <c r="P381" s="77"/>
      <c r="Q381" s="77"/>
      <c r="R381" s="77"/>
      <c r="S381" s="77"/>
      <c r="T381" s="7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19" t="s">
        <v>237</v>
      </c>
      <c r="AU381" s="19" t="s">
        <v>89</v>
      </c>
    </row>
    <row r="382" s="2" customFormat="1">
      <c r="A382" s="38"/>
      <c r="B382" s="39"/>
      <c r="C382" s="38"/>
      <c r="D382" s="199" t="s">
        <v>397</v>
      </c>
      <c r="E382" s="38"/>
      <c r="F382" s="200" t="s">
        <v>732</v>
      </c>
      <c r="G382" s="38"/>
      <c r="H382" s="38"/>
      <c r="I382" s="193"/>
      <c r="J382" s="38"/>
      <c r="K382" s="38"/>
      <c r="L382" s="39"/>
      <c r="M382" s="194"/>
      <c r="N382" s="195"/>
      <c r="O382" s="77"/>
      <c r="P382" s="77"/>
      <c r="Q382" s="77"/>
      <c r="R382" s="77"/>
      <c r="S382" s="77"/>
      <c r="T382" s="7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T382" s="19" t="s">
        <v>397</v>
      </c>
      <c r="AU382" s="19" t="s">
        <v>89</v>
      </c>
    </row>
    <row r="383" s="15" customFormat="1">
      <c r="A383" s="15"/>
      <c r="B383" s="221"/>
      <c r="C383" s="15"/>
      <c r="D383" s="191" t="s">
        <v>519</v>
      </c>
      <c r="E383" s="222" t="s">
        <v>1</v>
      </c>
      <c r="F383" s="223" t="s">
        <v>2039</v>
      </c>
      <c r="G383" s="15"/>
      <c r="H383" s="222" t="s">
        <v>1</v>
      </c>
      <c r="I383" s="224"/>
      <c r="J383" s="15"/>
      <c r="K383" s="15"/>
      <c r="L383" s="221"/>
      <c r="M383" s="225"/>
      <c r="N383" s="226"/>
      <c r="O383" s="226"/>
      <c r="P383" s="226"/>
      <c r="Q383" s="226"/>
      <c r="R383" s="226"/>
      <c r="S383" s="226"/>
      <c r="T383" s="227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T383" s="222" t="s">
        <v>519</v>
      </c>
      <c r="AU383" s="222" t="s">
        <v>89</v>
      </c>
      <c r="AV383" s="15" t="s">
        <v>87</v>
      </c>
      <c r="AW383" s="15" t="s">
        <v>35</v>
      </c>
      <c r="AX383" s="15" t="s">
        <v>79</v>
      </c>
      <c r="AY383" s="222" t="s">
        <v>230</v>
      </c>
    </row>
    <row r="384" s="13" customFormat="1">
      <c r="A384" s="13"/>
      <c r="B384" s="205"/>
      <c r="C384" s="13"/>
      <c r="D384" s="191" t="s">
        <v>519</v>
      </c>
      <c r="E384" s="206" t="s">
        <v>1</v>
      </c>
      <c r="F384" s="207" t="s">
        <v>1985</v>
      </c>
      <c r="G384" s="13"/>
      <c r="H384" s="208">
        <v>157.946</v>
      </c>
      <c r="I384" s="209"/>
      <c r="J384" s="13"/>
      <c r="K384" s="13"/>
      <c r="L384" s="205"/>
      <c r="M384" s="210"/>
      <c r="N384" s="211"/>
      <c r="O384" s="211"/>
      <c r="P384" s="211"/>
      <c r="Q384" s="211"/>
      <c r="R384" s="211"/>
      <c r="S384" s="211"/>
      <c r="T384" s="21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06" t="s">
        <v>519</v>
      </c>
      <c r="AU384" s="206" t="s">
        <v>89</v>
      </c>
      <c r="AV384" s="13" t="s">
        <v>89</v>
      </c>
      <c r="AW384" s="13" t="s">
        <v>35</v>
      </c>
      <c r="AX384" s="13" t="s">
        <v>79</v>
      </c>
      <c r="AY384" s="206" t="s">
        <v>230</v>
      </c>
    </row>
    <row r="385" s="14" customFormat="1">
      <c r="A385" s="14"/>
      <c r="B385" s="213"/>
      <c r="C385" s="14"/>
      <c r="D385" s="191" t="s">
        <v>519</v>
      </c>
      <c r="E385" s="214" t="s">
        <v>1</v>
      </c>
      <c r="F385" s="215" t="s">
        <v>534</v>
      </c>
      <c r="G385" s="14"/>
      <c r="H385" s="216">
        <v>157.946</v>
      </c>
      <c r="I385" s="217"/>
      <c r="J385" s="14"/>
      <c r="K385" s="14"/>
      <c r="L385" s="213"/>
      <c r="M385" s="218"/>
      <c r="N385" s="219"/>
      <c r="O385" s="219"/>
      <c r="P385" s="219"/>
      <c r="Q385" s="219"/>
      <c r="R385" s="219"/>
      <c r="S385" s="219"/>
      <c r="T385" s="22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14" t="s">
        <v>519</v>
      </c>
      <c r="AU385" s="214" t="s">
        <v>89</v>
      </c>
      <c r="AV385" s="14" t="s">
        <v>235</v>
      </c>
      <c r="AW385" s="14" t="s">
        <v>35</v>
      </c>
      <c r="AX385" s="14" t="s">
        <v>87</v>
      </c>
      <c r="AY385" s="214" t="s">
        <v>230</v>
      </c>
    </row>
    <row r="386" s="13" customFormat="1">
      <c r="A386" s="13"/>
      <c r="B386" s="205"/>
      <c r="C386" s="13"/>
      <c r="D386" s="191" t="s">
        <v>519</v>
      </c>
      <c r="E386" s="13"/>
      <c r="F386" s="207" t="s">
        <v>2047</v>
      </c>
      <c r="G386" s="13"/>
      <c r="H386" s="208">
        <v>789.73000000000002</v>
      </c>
      <c r="I386" s="209"/>
      <c r="J386" s="13"/>
      <c r="K386" s="13"/>
      <c r="L386" s="205"/>
      <c r="M386" s="210"/>
      <c r="N386" s="211"/>
      <c r="O386" s="211"/>
      <c r="P386" s="211"/>
      <c r="Q386" s="211"/>
      <c r="R386" s="211"/>
      <c r="S386" s="211"/>
      <c r="T386" s="21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06" t="s">
        <v>519</v>
      </c>
      <c r="AU386" s="206" t="s">
        <v>89</v>
      </c>
      <c r="AV386" s="13" t="s">
        <v>89</v>
      </c>
      <c r="AW386" s="13" t="s">
        <v>3</v>
      </c>
      <c r="AX386" s="13" t="s">
        <v>87</v>
      </c>
      <c r="AY386" s="206" t="s">
        <v>230</v>
      </c>
    </row>
    <row r="387" s="2" customFormat="1" ht="16.5" customHeight="1">
      <c r="A387" s="38"/>
      <c r="B387" s="177"/>
      <c r="C387" s="178" t="s">
        <v>301</v>
      </c>
      <c r="D387" s="178" t="s">
        <v>231</v>
      </c>
      <c r="E387" s="179" t="s">
        <v>2048</v>
      </c>
      <c r="F387" s="180" t="s">
        <v>2049</v>
      </c>
      <c r="G387" s="181" t="s">
        <v>578</v>
      </c>
      <c r="H387" s="182">
        <v>320.697</v>
      </c>
      <c r="I387" s="183"/>
      <c r="J387" s="184">
        <f>ROUND(I387*H387,2)</f>
        <v>0</v>
      </c>
      <c r="K387" s="180" t="s">
        <v>515</v>
      </c>
      <c r="L387" s="39"/>
      <c r="M387" s="185" t="s">
        <v>1</v>
      </c>
      <c r="N387" s="186" t="s">
        <v>44</v>
      </c>
      <c r="O387" s="77"/>
      <c r="P387" s="187">
        <f>O387*H387</f>
        <v>0</v>
      </c>
      <c r="Q387" s="187">
        <v>0</v>
      </c>
      <c r="R387" s="187">
        <f>Q387*H387</f>
        <v>0</v>
      </c>
      <c r="S387" s="187">
        <v>0</v>
      </c>
      <c r="T387" s="188">
        <f>S387*H387</f>
        <v>0</v>
      </c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R387" s="189" t="s">
        <v>235</v>
      </c>
      <c r="AT387" s="189" t="s">
        <v>231</v>
      </c>
      <c r="AU387" s="189" t="s">
        <v>89</v>
      </c>
      <c r="AY387" s="19" t="s">
        <v>230</v>
      </c>
      <c r="BE387" s="190">
        <f>IF(N387="základní",J387,0)</f>
        <v>0</v>
      </c>
      <c r="BF387" s="190">
        <f>IF(N387="snížená",J387,0)</f>
        <v>0</v>
      </c>
      <c r="BG387" s="190">
        <f>IF(N387="zákl. přenesená",J387,0)</f>
        <v>0</v>
      </c>
      <c r="BH387" s="190">
        <f>IF(N387="sníž. přenesená",J387,0)</f>
        <v>0</v>
      </c>
      <c r="BI387" s="190">
        <f>IF(N387="nulová",J387,0)</f>
        <v>0</v>
      </c>
      <c r="BJ387" s="19" t="s">
        <v>87</v>
      </c>
      <c r="BK387" s="190">
        <f>ROUND(I387*H387,2)</f>
        <v>0</v>
      </c>
      <c r="BL387" s="19" t="s">
        <v>235</v>
      </c>
      <c r="BM387" s="189" t="s">
        <v>2050</v>
      </c>
    </row>
    <row r="388" s="2" customFormat="1">
      <c r="A388" s="38"/>
      <c r="B388" s="39"/>
      <c r="C388" s="38"/>
      <c r="D388" s="191" t="s">
        <v>237</v>
      </c>
      <c r="E388" s="38"/>
      <c r="F388" s="192" t="s">
        <v>2051</v>
      </c>
      <c r="G388" s="38"/>
      <c r="H388" s="38"/>
      <c r="I388" s="193"/>
      <c r="J388" s="38"/>
      <c r="K388" s="38"/>
      <c r="L388" s="39"/>
      <c r="M388" s="194"/>
      <c r="N388" s="195"/>
      <c r="O388" s="77"/>
      <c r="P388" s="77"/>
      <c r="Q388" s="77"/>
      <c r="R388" s="77"/>
      <c r="S388" s="77"/>
      <c r="T388" s="7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T388" s="19" t="s">
        <v>237</v>
      </c>
      <c r="AU388" s="19" t="s">
        <v>89</v>
      </c>
    </row>
    <row r="389" s="2" customFormat="1">
      <c r="A389" s="38"/>
      <c r="B389" s="39"/>
      <c r="C389" s="38"/>
      <c r="D389" s="199" t="s">
        <v>397</v>
      </c>
      <c r="E389" s="38"/>
      <c r="F389" s="200" t="s">
        <v>2052</v>
      </c>
      <c r="G389" s="38"/>
      <c r="H389" s="38"/>
      <c r="I389" s="193"/>
      <c r="J389" s="38"/>
      <c r="K389" s="38"/>
      <c r="L389" s="39"/>
      <c r="M389" s="194"/>
      <c r="N389" s="195"/>
      <c r="O389" s="77"/>
      <c r="P389" s="77"/>
      <c r="Q389" s="77"/>
      <c r="R389" s="77"/>
      <c r="S389" s="77"/>
      <c r="T389" s="7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19" t="s">
        <v>397</v>
      </c>
      <c r="AU389" s="19" t="s">
        <v>89</v>
      </c>
    </row>
    <row r="390" s="15" customFormat="1">
      <c r="A390" s="15"/>
      <c r="B390" s="221"/>
      <c r="C390" s="15"/>
      <c r="D390" s="191" t="s">
        <v>519</v>
      </c>
      <c r="E390" s="222" t="s">
        <v>1</v>
      </c>
      <c r="F390" s="223" t="s">
        <v>2036</v>
      </c>
      <c r="G390" s="15"/>
      <c r="H390" s="222" t="s">
        <v>1</v>
      </c>
      <c r="I390" s="224"/>
      <c r="J390" s="15"/>
      <c r="K390" s="15"/>
      <c r="L390" s="221"/>
      <c r="M390" s="225"/>
      <c r="N390" s="226"/>
      <c r="O390" s="226"/>
      <c r="P390" s="226"/>
      <c r="Q390" s="226"/>
      <c r="R390" s="226"/>
      <c r="S390" s="226"/>
      <c r="T390" s="227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22" t="s">
        <v>519</v>
      </c>
      <c r="AU390" s="222" t="s">
        <v>89</v>
      </c>
      <c r="AV390" s="15" t="s">
        <v>87</v>
      </c>
      <c r="AW390" s="15" t="s">
        <v>35</v>
      </c>
      <c r="AX390" s="15" t="s">
        <v>79</v>
      </c>
      <c r="AY390" s="222" t="s">
        <v>230</v>
      </c>
    </row>
    <row r="391" s="13" customFormat="1">
      <c r="A391" s="13"/>
      <c r="B391" s="205"/>
      <c r="C391" s="13"/>
      <c r="D391" s="191" t="s">
        <v>519</v>
      </c>
      <c r="E391" s="206" t="s">
        <v>1</v>
      </c>
      <c r="F391" s="207" t="s">
        <v>2037</v>
      </c>
      <c r="G391" s="13"/>
      <c r="H391" s="208">
        <v>320.697</v>
      </c>
      <c r="I391" s="209"/>
      <c r="J391" s="13"/>
      <c r="K391" s="13"/>
      <c r="L391" s="205"/>
      <c r="M391" s="210"/>
      <c r="N391" s="211"/>
      <c r="O391" s="211"/>
      <c r="P391" s="211"/>
      <c r="Q391" s="211"/>
      <c r="R391" s="211"/>
      <c r="S391" s="211"/>
      <c r="T391" s="21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06" t="s">
        <v>519</v>
      </c>
      <c r="AU391" s="206" t="s">
        <v>89</v>
      </c>
      <c r="AV391" s="13" t="s">
        <v>89</v>
      </c>
      <c r="AW391" s="13" t="s">
        <v>35</v>
      </c>
      <c r="AX391" s="13" t="s">
        <v>79</v>
      </c>
      <c r="AY391" s="206" t="s">
        <v>230</v>
      </c>
    </row>
    <row r="392" s="14" customFormat="1">
      <c r="A392" s="14"/>
      <c r="B392" s="213"/>
      <c r="C392" s="14"/>
      <c r="D392" s="191" t="s">
        <v>519</v>
      </c>
      <c r="E392" s="214" t="s">
        <v>1</v>
      </c>
      <c r="F392" s="215" t="s">
        <v>534</v>
      </c>
      <c r="G392" s="14"/>
      <c r="H392" s="216">
        <v>320.697</v>
      </c>
      <c r="I392" s="217"/>
      <c r="J392" s="14"/>
      <c r="K392" s="14"/>
      <c r="L392" s="213"/>
      <c r="M392" s="218"/>
      <c r="N392" s="219"/>
      <c r="O392" s="219"/>
      <c r="P392" s="219"/>
      <c r="Q392" s="219"/>
      <c r="R392" s="219"/>
      <c r="S392" s="219"/>
      <c r="T392" s="220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14" t="s">
        <v>519</v>
      </c>
      <c r="AU392" s="214" t="s">
        <v>89</v>
      </c>
      <c r="AV392" s="14" t="s">
        <v>235</v>
      </c>
      <c r="AW392" s="14" t="s">
        <v>35</v>
      </c>
      <c r="AX392" s="14" t="s">
        <v>87</v>
      </c>
      <c r="AY392" s="214" t="s">
        <v>230</v>
      </c>
    </row>
    <row r="393" s="2" customFormat="1" ht="16.5" customHeight="1">
      <c r="A393" s="38"/>
      <c r="B393" s="177"/>
      <c r="C393" s="178" t="s">
        <v>305</v>
      </c>
      <c r="D393" s="178" t="s">
        <v>231</v>
      </c>
      <c r="E393" s="179" t="s">
        <v>2053</v>
      </c>
      <c r="F393" s="180" t="s">
        <v>2054</v>
      </c>
      <c r="G393" s="181" t="s">
        <v>748</v>
      </c>
      <c r="H393" s="182">
        <v>3158.9099999999999</v>
      </c>
      <c r="I393" s="183"/>
      <c r="J393" s="184">
        <f>ROUND(I393*H393,2)</f>
        <v>0</v>
      </c>
      <c r="K393" s="180" t="s">
        <v>515</v>
      </c>
      <c r="L393" s="39"/>
      <c r="M393" s="185" t="s">
        <v>1</v>
      </c>
      <c r="N393" s="186" t="s">
        <v>44</v>
      </c>
      <c r="O393" s="77"/>
      <c r="P393" s="187">
        <f>O393*H393</f>
        <v>0</v>
      </c>
      <c r="Q393" s="187">
        <v>0</v>
      </c>
      <c r="R393" s="187">
        <f>Q393*H393</f>
        <v>0</v>
      </c>
      <c r="S393" s="187">
        <v>0</v>
      </c>
      <c r="T393" s="188">
        <f>S393*H393</f>
        <v>0</v>
      </c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R393" s="189" t="s">
        <v>235</v>
      </c>
      <c r="AT393" s="189" t="s">
        <v>231</v>
      </c>
      <c r="AU393" s="189" t="s">
        <v>89</v>
      </c>
      <c r="AY393" s="19" t="s">
        <v>230</v>
      </c>
      <c r="BE393" s="190">
        <f>IF(N393="základní",J393,0)</f>
        <v>0</v>
      </c>
      <c r="BF393" s="190">
        <f>IF(N393="snížená",J393,0)</f>
        <v>0</v>
      </c>
      <c r="BG393" s="190">
        <f>IF(N393="zákl. přenesená",J393,0)</f>
        <v>0</v>
      </c>
      <c r="BH393" s="190">
        <f>IF(N393="sníž. přenesená",J393,0)</f>
        <v>0</v>
      </c>
      <c r="BI393" s="190">
        <f>IF(N393="nulová",J393,0)</f>
        <v>0</v>
      </c>
      <c r="BJ393" s="19" t="s">
        <v>87</v>
      </c>
      <c r="BK393" s="190">
        <f>ROUND(I393*H393,2)</f>
        <v>0</v>
      </c>
      <c r="BL393" s="19" t="s">
        <v>235</v>
      </c>
      <c r="BM393" s="189" t="s">
        <v>2055</v>
      </c>
    </row>
    <row r="394" s="2" customFormat="1">
      <c r="A394" s="38"/>
      <c r="B394" s="39"/>
      <c r="C394" s="38"/>
      <c r="D394" s="191" t="s">
        <v>237</v>
      </c>
      <c r="E394" s="38"/>
      <c r="F394" s="192" t="s">
        <v>1356</v>
      </c>
      <c r="G394" s="38"/>
      <c r="H394" s="38"/>
      <c r="I394" s="193"/>
      <c r="J394" s="38"/>
      <c r="K394" s="38"/>
      <c r="L394" s="39"/>
      <c r="M394" s="194"/>
      <c r="N394" s="195"/>
      <c r="O394" s="77"/>
      <c r="P394" s="77"/>
      <c r="Q394" s="77"/>
      <c r="R394" s="77"/>
      <c r="S394" s="77"/>
      <c r="T394" s="7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T394" s="19" t="s">
        <v>237</v>
      </c>
      <c r="AU394" s="19" t="s">
        <v>89</v>
      </c>
    </row>
    <row r="395" s="2" customFormat="1">
      <c r="A395" s="38"/>
      <c r="B395" s="39"/>
      <c r="C395" s="38"/>
      <c r="D395" s="199" t="s">
        <v>397</v>
      </c>
      <c r="E395" s="38"/>
      <c r="F395" s="200" t="s">
        <v>2056</v>
      </c>
      <c r="G395" s="38"/>
      <c r="H395" s="38"/>
      <c r="I395" s="193"/>
      <c r="J395" s="38"/>
      <c r="K395" s="38"/>
      <c r="L395" s="39"/>
      <c r="M395" s="194"/>
      <c r="N395" s="195"/>
      <c r="O395" s="77"/>
      <c r="P395" s="77"/>
      <c r="Q395" s="77"/>
      <c r="R395" s="77"/>
      <c r="S395" s="77"/>
      <c r="T395" s="7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19" t="s">
        <v>397</v>
      </c>
      <c r="AU395" s="19" t="s">
        <v>89</v>
      </c>
    </row>
    <row r="396" s="15" customFormat="1">
      <c r="A396" s="15"/>
      <c r="B396" s="221"/>
      <c r="C396" s="15"/>
      <c r="D396" s="191" t="s">
        <v>519</v>
      </c>
      <c r="E396" s="222" t="s">
        <v>1</v>
      </c>
      <c r="F396" s="223" t="s">
        <v>2039</v>
      </c>
      <c r="G396" s="15"/>
      <c r="H396" s="222" t="s">
        <v>1</v>
      </c>
      <c r="I396" s="224"/>
      <c r="J396" s="15"/>
      <c r="K396" s="15"/>
      <c r="L396" s="221"/>
      <c r="M396" s="225"/>
      <c r="N396" s="226"/>
      <c r="O396" s="226"/>
      <c r="P396" s="226"/>
      <c r="Q396" s="226"/>
      <c r="R396" s="226"/>
      <c r="S396" s="226"/>
      <c r="T396" s="227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22" t="s">
        <v>519</v>
      </c>
      <c r="AU396" s="222" t="s">
        <v>89</v>
      </c>
      <c r="AV396" s="15" t="s">
        <v>87</v>
      </c>
      <c r="AW396" s="15" t="s">
        <v>35</v>
      </c>
      <c r="AX396" s="15" t="s">
        <v>79</v>
      </c>
      <c r="AY396" s="222" t="s">
        <v>230</v>
      </c>
    </row>
    <row r="397" s="15" customFormat="1">
      <c r="A397" s="15"/>
      <c r="B397" s="221"/>
      <c r="C397" s="15"/>
      <c r="D397" s="191" t="s">
        <v>519</v>
      </c>
      <c r="E397" s="222" t="s">
        <v>1</v>
      </c>
      <c r="F397" s="223" t="s">
        <v>1936</v>
      </c>
      <c r="G397" s="15"/>
      <c r="H397" s="222" t="s">
        <v>1</v>
      </c>
      <c r="I397" s="224"/>
      <c r="J397" s="15"/>
      <c r="K397" s="15"/>
      <c r="L397" s="221"/>
      <c r="M397" s="225"/>
      <c r="N397" s="226"/>
      <c r="O397" s="226"/>
      <c r="P397" s="226"/>
      <c r="Q397" s="226"/>
      <c r="R397" s="226"/>
      <c r="S397" s="226"/>
      <c r="T397" s="227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T397" s="222" t="s">
        <v>519</v>
      </c>
      <c r="AU397" s="222" t="s">
        <v>89</v>
      </c>
      <c r="AV397" s="15" t="s">
        <v>87</v>
      </c>
      <c r="AW397" s="15" t="s">
        <v>35</v>
      </c>
      <c r="AX397" s="15" t="s">
        <v>79</v>
      </c>
      <c r="AY397" s="222" t="s">
        <v>230</v>
      </c>
    </row>
    <row r="398" s="15" customFormat="1">
      <c r="A398" s="15"/>
      <c r="B398" s="221"/>
      <c r="C398" s="15"/>
      <c r="D398" s="191" t="s">
        <v>519</v>
      </c>
      <c r="E398" s="222" t="s">
        <v>1</v>
      </c>
      <c r="F398" s="223" t="s">
        <v>1937</v>
      </c>
      <c r="G398" s="15"/>
      <c r="H398" s="222" t="s">
        <v>1</v>
      </c>
      <c r="I398" s="224"/>
      <c r="J398" s="15"/>
      <c r="K398" s="15"/>
      <c r="L398" s="221"/>
      <c r="M398" s="225"/>
      <c r="N398" s="226"/>
      <c r="O398" s="226"/>
      <c r="P398" s="226"/>
      <c r="Q398" s="226"/>
      <c r="R398" s="226"/>
      <c r="S398" s="226"/>
      <c r="T398" s="227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22" t="s">
        <v>519</v>
      </c>
      <c r="AU398" s="222" t="s">
        <v>89</v>
      </c>
      <c r="AV398" s="15" t="s">
        <v>87</v>
      </c>
      <c r="AW398" s="15" t="s">
        <v>35</v>
      </c>
      <c r="AX398" s="15" t="s">
        <v>79</v>
      </c>
      <c r="AY398" s="222" t="s">
        <v>230</v>
      </c>
    </row>
    <row r="399" s="13" customFormat="1">
      <c r="A399" s="13"/>
      <c r="B399" s="205"/>
      <c r="C399" s="13"/>
      <c r="D399" s="191" t="s">
        <v>519</v>
      </c>
      <c r="E399" s="206" t="s">
        <v>1</v>
      </c>
      <c r="F399" s="207" t="s">
        <v>1963</v>
      </c>
      <c r="G399" s="13"/>
      <c r="H399" s="208">
        <v>21.791</v>
      </c>
      <c r="I399" s="209"/>
      <c r="J399" s="13"/>
      <c r="K399" s="13"/>
      <c r="L399" s="205"/>
      <c r="M399" s="210"/>
      <c r="N399" s="211"/>
      <c r="O399" s="211"/>
      <c r="P399" s="211"/>
      <c r="Q399" s="211"/>
      <c r="R399" s="211"/>
      <c r="S399" s="211"/>
      <c r="T399" s="21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06" t="s">
        <v>519</v>
      </c>
      <c r="AU399" s="206" t="s">
        <v>89</v>
      </c>
      <c r="AV399" s="13" t="s">
        <v>89</v>
      </c>
      <c r="AW399" s="13" t="s">
        <v>35</v>
      </c>
      <c r="AX399" s="13" t="s">
        <v>79</v>
      </c>
      <c r="AY399" s="206" t="s">
        <v>230</v>
      </c>
    </row>
    <row r="400" s="13" customFormat="1">
      <c r="A400" s="13"/>
      <c r="B400" s="205"/>
      <c r="C400" s="13"/>
      <c r="D400" s="191" t="s">
        <v>519</v>
      </c>
      <c r="E400" s="206" t="s">
        <v>1</v>
      </c>
      <c r="F400" s="207" t="s">
        <v>1964</v>
      </c>
      <c r="G400" s="13"/>
      <c r="H400" s="208">
        <v>107.25100000000001</v>
      </c>
      <c r="I400" s="209"/>
      <c r="J400" s="13"/>
      <c r="K400" s="13"/>
      <c r="L400" s="205"/>
      <c r="M400" s="210"/>
      <c r="N400" s="211"/>
      <c r="O400" s="211"/>
      <c r="P400" s="211"/>
      <c r="Q400" s="211"/>
      <c r="R400" s="211"/>
      <c r="S400" s="211"/>
      <c r="T400" s="212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06" t="s">
        <v>519</v>
      </c>
      <c r="AU400" s="206" t="s">
        <v>89</v>
      </c>
      <c r="AV400" s="13" t="s">
        <v>89</v>
      </c>
      <c r="AW400" s="13" t="s">
        <v>35</v>
      </c>
      <c r="AX400" s="13" t="s">
        <v>79</v>
      </c>
      <c r="AY400" s="206" t="s">
        <v>230</v>
      </c>
    </row>
    <row r="401" s="16" customFormat="1">
      <c r="A401" s="16"/>
      <c r="B401" s="228"/>
      <c r="C401" s="16"/>
      <c r="D401" s="191" t="s">
        <v>519</v>
      </c>
      <c r="E401" s="229" t="s">
        <v>1</v>
      </c>
      <c r="F401" s="230" t="s">
        <v>685</v>
      </c>
      <c r="G401" s="16"/>
      <c r="H401" s="231">
        <v>129.042</v>
      </c>
      <c r="I401" s="232"/>
      <c r="J401" s="16"/>
      <c r="K401" s="16"/>
      <c r="L401" s="228"/>
      <c r="M401" s="233"/>
      <c r="N401" s="234"/>
      <c r="O401" s="234"/>
      <c r="P401" s="234"/>
      <c r="Q401" s="234"/>
      <c r="R401" s="234"/>
      <c r="S401" s="234"/>
      <c r="T401" s="235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T401" s="229" t="s">
        <v>519</v>
      </c>
      <c r="AU401" s="229" t="s">
        <v>89</v>
      </c>
      <c r="AV401" s="16" t="s">
        <v>241</v>
      </c>
      <c r="AW401" s="16" t="s">
        <v>35</v>
      </c>
      <c r="AX401" s="16" t="s">
        <v>79</v>
      </c>
      <c r="AY401" s="229" t="s">
        <v>230</v>
      </c>
    </row>
    <row r="402" s="15" customFormat="1">
      <c r="A402" s="15"/>
      <c r="B402" s="221"/>
      <c r="C402" s="15"/>
      <c r="D402" s="191" t="s">
        <v>519</v>
      </c>
      <c r="E402" s="222" t="s">
        <v>1</v>
      </c>
      <c r="F402" s="223" t="s">
        <v>1940</v>
      </c>
      <c r="G402" s="15"/>
      <c r="H402" s="222" t="s">
        <v>1</v>
      </c>
      <c r="I402" s="224"/>
      <c r="J402" s="15"/>
      <c r="K402" s="15"/>
      <c r="L402" s="221"/>
      <c r="M402" s="225"/>
      <c r="N402" s="226"/>
      <c r="O402" s="226"/>
      <c r="P402" s="226"/>
      <c r="Q402" s="226"/>
      <c r="R402" s="226"/>
      <c r="S402" s="226"/>
      <c r="T402" s="227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T402" s="222" t="s">
        <v>519</v>
      </c>
      <c r="AU402" s="222" t="s">
        <v>89</v>
      </c>
      <c r="AV402" s="15" t="s">
        <v>87</v>
      </c>
      <c r="AW402" s="15" t="s">
        <v>35</v>
      </c>
      <c r="AX402" s="15" t="s">
        <v>79</v>
      </c>
      <c r="AY402" s="222" t="s">
        <v>230</v>
      </c>
    </row>
    <row r="403" s="13" customFormat="1">
      <c r="A403" s="13"/>
      <c r="B403" s="205"/>
      <c r="C403" s="13"/>
      <c r="D403" s="191" t="s">
        <v>519</v>
      </c>
      <c r="E403" s="206" t="s">
        <v>1</v>
      </c>
      <c r="F403" s="207" t="s">
        <v>1965</v>
      </c>
      <c r="G403" s="13"/>
      <c r="H403" s="208">
        <v>16.338000000000001</v>
      </c>
      <c r="I403" s="209"/>
      <c r="J403" s="13"/>
      <c r="K403" s="13"/>
      <c r="L403" s="205"/>
      <c r="M403" s="210"/>
      <c r="N403" s="211"/>
      <c r="O403" s="211"/>
      <c r="P403" s="211"/>
      <c r="Q403" s="211"/>
      <c r="R403" s="211"/>
      <c r="S403" s="211"/>
      <c r="T403" s="21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06" t="s">
        <v>519</v>
      </c>
      <c r="AU403" s="206" t="s">
        <v>89</v>
      </c>
      <c r="AV403" s="13" t="s">
        <v>89</v>
      </c>
      <c r="AW403" s="13" t="s">
        <v>35</v>
      </c>
      <c r="AX403" s="13" t="s">
        <v>79</v>
      </c>
      <c r="AY403" s="206" t="s">
        <v>230</v>
      </c>
    </row>
    <row r="404" s="13" customFormat="1">
      <c r="A404" s="13"/>
      <c r="B404" s="205"/>
      <c r="C404" s="13"/>
      <c r="D404" s="191" t="s">
        <v>519</v>
      </c>
      <c r="E404" s="206" t="s">
        <v>1</v>
      </c>
      <c r="F404" s="207" t="s">
        <v>1966</v>
      </c>
      <c r="G404" s="13"/>
      <c r="H404" s="208">
        <v>174.75399999999999</v>
      </c>
      <c r="I404" s="209"/>
      <c r="J404" s="13"/>
      <c r="K404" s="13"/>
      <c r="L404" s="205"/>
      <c r="M404" s="210"/>
      <c r="N404" s="211"/>
      <c r="O404" s="211"/>
      <c r="P404" s="211"/>
      <c r="Q404" s="211"/>
      <c r="R404" s="211"/>
      <c r="S404" s="211"/>
      <c r="T404" s="21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06" t="s">
        <v>519</v>
      </c>
      <c r="AU404" s="206" t="s">
        <v>89</v>
      </c>
      <c r="AV404" s="13" t="s">
        <v>89</v>
      </c>
      <c r="AW404" s="13" t="s">
        <v>35</v>
      </c>
      <c r="AX404" s="13" t="s">
        <v>79</v>
      </c>
      <c r="AY404" s="206" t="s">
        <v>230</v>
      </c>
    </row>
    <row r="405" s="13" customFormat="1">
      <c r="A405" s="13"/>
      <c r="B405" s="205"/>
      <c r="C405" s="13"/>
      <c r="D405" s="191" t="s">
        <v>519</v>
      </c>
      <c r="E405" s="206" t="s">
        <v>1</v>
      </c>
      <c r="F405" s="207" t="s">
        <v>1967</v>
      </c>
      <c r="G405" s="13"/>
      <c r="H405" s="208">
        <v>28.149999999999999</v>
      </c>
      <c r="I405" s="209"/>
      <c r="J405" s="13"/>
      <c r="K405" s="13"/>
      <c r="L405" s="205"/>
      <c r="M405" s="210"/>
      <c r="N405" s="211"/>
      <c r="O405" s="211"/>
      <c r="P405" s="211"/>
      <c r="Q405" s="211"/>
      <c r="R405" s="211"/>
      <c r="S405" s="211"/>
      <c r="T405" s="21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06" t="s">
        <v>519</v>
      </c>
      <c r="AU405" s="206" t="s">
        <v>89</v>
      </c>
      <c r="AV405" s="13" t="s">
        <v>89</v>
      </c>
      <c r="AW405" s="13" t="s">
        <v>35</v>
      </c>
      <c r="AX405" s="13" t="s">
        <v>79</v>
      </c>
      <c r="AY405" s="206" t="s">
        <v>230</v>
      </c>
    </row>
    <row r="406" s="13" customFormat="1">
      <c r="A406" s="13"/>
      <c r="B406" s="205"/>
      <c r="C406" s="13"/>
      <c r="D406" s="191" t="s">
        <v>519</v>
      </c>
      <c r="E406" s="206" t="s">
        <v>1</v>
      </c>
      <c r="F406" s="207" t="s">
        <v>1968</v>
      </c>
      <c r="G406" s="13"/>
      <c r="H406" s="208">
        <v>108.48</v>
      </c>
      <c r="I406" s="209"/>
      <c r="J406" s="13"/>
      <c r="K406" s="13"/>
      <c r="L406" s="205"/>
      <c r="M406" s="210"/>
      <c r="N406" s="211"/>
      <c r="O406" s="211"/>
      <c r="P406" s="211"/>
      <c r="Q406" s="211"/>
      <c r="R406" s="211"/>
      <c r="S406" s="211"/>
      <c r="T406" s="21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06" t="s">
        <v>519</v>
      </c>
      <c r="AU406" s="206" t="s">
        <v>89</v>
      </c>
      <c r="AV406" s="13" t="s">
        <v>89</v>
      </c>
      <c r="AW406" s="13" t="s">
        <v>35</v>
      </c>
      <c r="AX406" s="13" t="s">
        <v>79</v>
      </c>
      <c r="AY406" s="206" t="s">
        <v>230</v>
      </c>
    </row>
    <row r="407" s="13" customFormat="1">
      <c r="A407" s="13"/>
      <c r="B407" s="205"/>
      <c r="C407" s="13"/>
      <c r="D407" s="191" t="s">
        <v>519</v>
      </c>
      <c r="E407" s="206" t="s">
        <v>1</v>
      </c>
      <c r="F407" s="207" t="s">
        <v>1969</v>
      </c>
      <c r="G407" s="13"/>
      <c r="H407" s="208">
        <v>107.01000000000001</v>
      </c>
      <c r="I407" s="209"/>
      <c r="J407" s="13"/>
      <c r="K407" s="13"/>
      <c r="L407" s="205"/>
      <c r="M407" s="210"/>
      <c r="N407" s="211"/>
      <c r="O407" s="211"/>
      <c r="P407" s="211"/>
      <c r="Q407" s="211"/>
      <c r="R407" s="211"/>
      <c r="S407" s="211"/>
      <c r="T407" s="21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06" t="s">
        <v>519</v>
      </c>
      <c r="AU407" s="206" t="s">
        <v>89</v>
      </c>
      <c r="AV407" s="13" t="s">
        <v>89</v>
      </c>
      <c r="AW407" s="13" t="s">
        <v>35</v>
      </c>
      <c r="AX407" s="13" t="s">
        <v>79</v>
      </c>
      <c r="AY407" s="206" t="s">
        <v>230</v>
      </c>
    </row>
    <row r="408" s="13" customFormat="1">
      <c r="A408" s="13"/>
      <c r="B408" s="205"/>
      <c r="C408" s="13"/>
      <c r="D408" s="191" t="s">
        <v>519</v>
      </c>
      <c r="E408" s="206" t="s">
        <v>1</v>
      </c>
      <c r="F408" s="207" t="s">
        <v>1970</v>
      </c>
      <c r="G408" s="13"/>
      <c r="H408" s="208">
        <v>24.297000000000001</v>
      </c>
      <c r="I408" s="209"/>
      <c r="J408" s="13"/>
      <c r="K408" s="13"/>
      <c r="L408" s="205"/>
      <c r="M408" s="210"/>
      <c r="N408" s="211"/>
      <c r="O408" s="211"/>
      <c r="P408" s="211"/>
      <c r="Q408" s="211"/>
      <c r="R408" s="211"/>
      <c r="S408" s="211"/>
      <c r="T408" s="21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06" t="s">
        <v>519</v>
      </c>
      <c r="AU408" s="206" t="s">
        <v>89</v>
      </c>
      <c r="AV408" s="13" t="s">
        <v>89</v>
      </c>
      <c r="AW408" s="13" t="s">
        <v>35</v>
      </c>
      <c r="AX408" s="13" t="s">
        <v>79</v>
      </c>
      <c r="AY408" s="206" t="s">
        <v>230</v>
      </c>
    </row>
    <row r="409" s="13" customFormat="1">
      <c r="A409" s="13"/>
      <c r="B409" s="205"/>
      <c r="C409" s="13"/>
      <c r="D409" s="191" t="s">
        <v>519</v>
      </c>
      <c r="E409" s="206" t="s">
        <v>1</v>
      </c>
      <c r="F409" s="207" t="s">
        <v>1971</v>
      </c>
      <c r="G409" s="13"/>
      <c r="H409" s="208">
        <v>166.74000000000001</v>
      </c>
      <c r="I409" s="209"/>
      <c r="J409" s="13"/>
      <c r="K409" s="13"/>
      <c r="L409" s="205"/>
      <c r="M409" s="210"/>
      <c r="N409" s="211"/>
      <c r="O409" s="211"/>
      <c r="P409" s="211"/>
      <c r="Q409" s="211"/>
      <c r="R409" s="211"/>
      <c r="S409" s="211"/>
      <c r="T409" s="21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06" t="s">
        <v>519</v>
      </c>
      <c r="AU409" s="206" t="s">
        <v>89</v>
      </c>
      <c r="AV409" s="13" t="s">
        <v>89</v>
      </c>
      <c r="AW409" s="13" t="s">
        <v>35</v>
      </c>
      <c r="AX409" s="13" t="s">
        <v>79</v>
      </c>
      <c r="AY409" s="206" t="s">
        <v>230</v>
      </c>
    </row>
    <row r="410" s="13" customFormat="1">
      <c r="A410" s="13"/>
      <c r="B410" s="205"/>
      <c r="C410" s="13"/>
      <c r="D410" s="191" t="s">
        <v>519</v>
      </c>
      <c r="E410" s="206" t="s">
        <v>1</v>
      </c>
      <c r="F410" s="207" t="s">
        <v>1972</v>
      </c>
      <c r="G410" s="13"/>
      <c r="H410" s="208">
        <v>41.860999999999997</v>
      </c>
      <c r="I410" s="209"/>
      <c r="J410" s="13"/>
      <c r="K410" s="13"/>
      <c r="L410" s="205"/>
      <c r="M410" s="210"/>
      <c r="N410" s="211"/>
      <c r="O410" s="211"/>
      <c r="P410" s="211"/>
      <c r="Q410" s="211"/>
      <c r="R410" s="211"/>
      <c r="S410" s="211"/>
      <c r="T410" s="21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06" t="s">
        <v>519</v>
      </c>
      <c r="AU410" s="206" t="s">
        <v>89</v>
      </c>
      <c r="AV410" s="13" t="s">
        <v>89</v>
      </c>
      <c r="AW410" s="13" t="s">
        <v>35</v>
      </c>
      <c r="AX410" s="13" t="s">
        <v>79</v>
      </c>
      <c r="AY410" s="206" t="s">
        <v>230</v>
      </c>
    </row>
    <row r="411" s="13" customFormat="1">
      <c r="A411" s="13"/>
      <c r="B411" s="205"/>
      <c r="C411" s="13"/>
      <c r="D411" s="191" t="s">
        <v>519</v>
      </c>
      <c r="E411" s="206" t="s">
        <v>1</v>
      </c>
      <c r="F411" s="207" t="s">
        <v>1973</v>
      </c>
      <c r="G411" s="13"/>
      <c r="H411" s="208">
        <v>42.054000000000002</v>
      </c>
      <c r="I411" s="209"/>
      <c r="J411" s="13"/>
      <c r="K411" s="13"/>
      <c r="L411" s="205"/>
      <c r="M411" s="210"/>
      <c r="N411" s="211"/>
      <c r="O411" s="211"/>
      <c r="P411" s="211"/>
      <c r="Q411" s="211"/>
      <c r="R411" s="211"/>
      <c r="S411" s="211"/>
      <c r="T411" s="21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06" t="s">
        <v>519</v>
      </c>
      <c r="AU411" s="206" t="s">
        <v>89</v>
      </c>
      <c r="AV411" s="13" t="s">
        <v>89</v>
      </c>
      <c r="AW411" s="13" t="s">
        <v>35</v>
      </c>
      <c r="AX411" s="13" t="s">
        <v>79</v>
      </c>
      <c r="AY411" s="206" t="s">
        <v>230</v>
      </c>
    </row>
    <row r="412" s="13" customFormat="1">
      <c r="A412" s="13"/>
      <c r="B412" s="205"/>
      <c r="C412" s="13"/>
      <c r="D412" s="191" t="s">
        <v>519</v>
      </c>
      <c r="E412" s="206" t="s">
        <v>1</v>
      </c>
      <c r="F412" s="207" t="s">
        <v>1974</v>
      </c>
      <c r="G412" s="13"/>
      <c r="H412" s="208">
        <v>130.80600000000001</v>
      </c>
      <c r="I412" s="209"/>
      <c r="J412" s="13"/>
      <c r="K412" s="13"/>
      <c r="L412" s="205"/>
      <c r="M412" s="210"/>
      <c r="N412" s="211"/>
      <c r="O412" s="211"/>
      <c r="P412" s="211"/>
      <c r="Q412" s="211"/>
      <c r="R412" s="211"/>
      <c r="S412" s="211"/>
      <c r="T412" s="21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06" t="s">
        <v>519</v>
      </c>
      <c r="AU412" s="206" t="s">
        <v>89</v>
      </c>
      <c r="AV412" s="13" t="s">
        <v>89</v>
      </c>
      <c r="AW412" s="13" t="s">
        <v>35</v>
      </c>
      <c r="AX412" s="13" t="s">
        <v>79</v>
      </c>
      <c r="AY412" s="206" t="s">
        <v>230</v>
      </c>
    </row>
    <row r="413" s="16" customFormat="1">
      <c r="A413" s="16"/>
      <c r="B413" s="228"/>
      <c r="C413" s="16"/>
      <c r="D413" s="191" t="s">
        <v>519</v>
      </c>
      <c r="E413" s="229" t="s">
        <v>1</v>
      </c>
      <c r="F413" s="230" t="s">
        <v>685</v>
      </c>
      <c r="G413" s="16"/>
      <c r="H413" s="231">
        <v>840.49000000000001</v>
      </c>
      <c r="I413" s="232"/>
      <c r="J413" s="16"/>
      <c r="K413" s="16"/>
      <c r="L413" s="228"/>
      <c r="M413" s="233"/>
      <c r="N413" s="234"/>
      <c r="O413" s="234"/>
      <c r="P413" s="234"/>
      <c r="Q413" s="234"/>
      <c r="R413" s="234"/>
      <c r="S413" s="234"/>
      <c r="T413" s="235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T413" s="229" t="s">
        <v>519</v>
      </c>
      <c r="AU413" s="229" t="s">
        <v>89</v>
      </c>
      <c r="AV413" s="16" t="s">
        <v>241</v>
      </c>
      <c r="AW413" s="16" t="s">
        <v>35</v>
      </c>
      <c r="AX413" s="16" t="s">
        <v>79</v>
      </c>
      <c r="AY413" s="229" t="s">
        <v>230</v>
      </c>
    </row>
    <row r="414" s="15" customFormat="1">
      <c r="A414" s="15"/>
      <c r="B414" s="221"/>
      <c r="C414" s="15"/>
      <c r="D414" s="191" t="s">
        <v>519</v>
      </c>
      <c r="E414" s="222" t="s">
        <v>1</v>
      </c>
      <c r="F414" s="223" t="s">
        <v>1975</v>
      </c>
      <c r="G414" s="15"/>
      <c r="H414" s="222" t="s">
        <v>1</v>
      </c>
      <c r="I414" s="224"/>
      <c r="J414" s="15"/>
      <c r="K414" s="15"/>
      <c r="L414" s="221"/>
      <c r="M414" s="225"/>
      <c r="N414" s="226"/>
      <c r="O414" s="226"/>
      <c r="P414" s="226"/>
      <c r="Q414" s="226"/>
      <c r="R414" s="226"/>
      <c r="S414" s="226"/>
      <c r="T414" s="227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T414" s="222" t="s">
        <v>519</v>
      </c>
      <c r="AU414" s="222" t="s">
        <v>89</v>
      </c>
      <c r="AV414" s="15" t="s">
        <v>87</v>
      </c>
      <c r="AW414" s="15" t="s">
        <v>35</v>
      </c>
      <c r="AX414" s="15" t="s">
        <v>79</v>
      </c>
      <c r="AY414" s="222" t="s">
        <v>230</v>
      </c>
    </row>
    <row r="415" s="15" customFormat="1">
      <c r="A415" s="15"/>
      <c r="B415" s="221"/>
      <c r="C415" s="15"/>
      <c r="D415" s="191" t="s">
        <v>519</v>
      </c>
      <c r="E415" s="222" t="s">
        <v>1</v>
      </c>
      <c r="F415" s="223" t="s">
        <v>1940</v>
      </c>
      <c r="G415" s="15"/>
      <c r="H415" s="222" t="s">
        <v>1</v>
      </c>
      <c r="I415" s="224"/>
      <c r="J415" s="15"/>
      <c r="K415" s="15"/>
      <c r="L415" s="221"/>
      <c r="M415" s="225"/>
      <c r="N415" s="226"/>
      <c r="O415" s="226"/>
      <c r="P415" s="226"/>
      <c r="Q415" s="226"/>
      <c r="R415" s="226"/>
      <c r="S415" s="226"/>
      <c r="T415" s="227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T415" s="222" t="s">
        <v>519</v>
      </c>
      <c r="AU415" s="222" t="s">
        <v>89</v>
      </c>
      <c r="AV415" s="15" t="s">
        <v>87</v>
      </c>
      <c r="AW415" s="15" t="s">
        <v>35</v>
      </c>
      <c r="AX415" s="15" t="s">
        <v>79</v>
      </c>
      <c r="AY415" s="222" t="s">
        <v>230</v>
      </c>
    </row>
    <row r="416" s="13" customFormat="1">
      <c r="A416" s="13"/>
      <c r="B416" s="205"/>
      <c r="C416" s="13"/>
      <c r="D416" s="191" t="s">
        <v>519</v>
      </c>
      <c r="E416" s="206" t="s">
        <v>1</v>
      </c>
      <c r="F416" s="207" t="s">
        <v>1976</v>
      </c>
      <c r="G416" s="13"/>
      <c r="H416" s="208">
        <v>114.319</v>
      </c>
      <c r="I416" s="209"/>
      <c r="J416" s="13"/>
      <c r="K416" s="13"/>
      <c r="L416" s="205"/>
      <c r="M416" s="210"/>
      <c r="N416" s="211"/>
      <c r="O416" s="211"/>
      <c r="P416" s="211"/>
      <c r="Q416" s="211"/>
      <c r="R416" s="211"/>
      <c r="S416" s="211"/>
      <c r="T416" s="21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06" t="s">
        <v>519</v>
      </c>
      <c r="AU416" s="206" t="s">
        <v>89</v>
      </c>
      <c r="AV416" s="13" t="s">
        <v>89</v>
      </c>
      <c r="AW416" s="13" t="s">
        <v>35</v>
      </c>
      <c r="AX416" s="13" t="s">
        <v>79</v>
      </c>
      <c r="AY416" s="206" t="s">
        <v>230</v>
      </c>
    </row>
    <row r="417" s="13" customFormat="1">
      <c r="A417" s="13"/>
      <c r="B417" s="205"/>
      <c r="C417" s="13"/>
      <c r="D417" s="191" t="s">
        <v>519</v>
      </c>
      <c r="E417" s="206" t="s">
        <v>1</v>
      </c>
      <c r="F417" s="207" t="s">
        <v>1977</v>
      </c>
      <c r="G417" s="13"/>
      <c r="H417" s="208">
        <v>395.60399999999998</v>
      </c>
      <c r="I417" s="209"/>
      <c r="J417" s="13"/>
      <c r="K417" s="13"/>
      <c r="L417" s="205"/>
      <c r="M417" s="210"/>
      <c r="N417" s="211"/>
      <c r="O417" s="211"/>
      <c r="P417" s="211"/>
      <c r="Q417" s="211"/>
      <c r="R417" s="211"/>
      <c r="S417" s="211"/>
      <c r="T417" s="21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06" t="s">
        <v>519</v>
      </c>
      <c r="AU417" s="206" t="s">
        <v>89</v>
      </c>
      <c r="AV417" s="13" t="s">
        <v>89</v>
      </c>
      <c r="AW417" s="13" t="s">
        <v>35</v>
      </c>
      <c r="AX417" s="13" t="s">
        <v>79</v>
      </c>
      <c r="AY417" s="206" t="s">
        <v>230</v>
      </c>
    </row>
    <row r="418" s="16" customFormat="1">
      <c r="A418" s="16"/>
      <c r="B418" s="228"/>
      <c r="C418" s="16"/>
      <c r="D418" s="191" t="s">
        <v>519</v>
      </c>
      <c r="E418" s="229" t="s">
        <v>1</v>
      </c>
      <c r="F418" s="230" t="s">
        <v>685</v>
      </c>
      <c r="G418" s="16"/>
      <c r="H418" s="231">
        <v>509.923</v>
      </c>
      <c r="I418" s="232"/>
      <c r="J418" s="16"/>
      <c r="K418" s="16"/>
      <c r="L418" s="228"/>
      <c r="M418" s="233"/>
      <c r="N418" s="234"/>
      <c r="O418" s="234"/>
      <c r="P418" s="234"/>
      <c r="Q418" s="234"/>
      <c r="R418" s="234"/>
      <c r="S418" s="234"/>
      <c r="T418" s="235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T418" s="229" t="s">
        <v>519</v>
      </c>
      <c r="AU418" s="229" t="s">
        <v>89</v>
      </c>
      <c r="AV418" s="16" t="s">
        <v>241</v>
      </c>
      <c r="AW418" s="16" t="s">
        <v>35</v>
      </c>
      <c r="AX418" s="16" t="s">
        <v>79</v>
      </c>
      <c r="AY418" s="229" t="s">
        <v>230</v>
      </c>
    </row>
    <row r="419" s="13" customFormat="1">
      <c r="A419" s="13"/>
      <c r="B419" s="205"/>
      <c r="C419" s="13"/>
      <c r="D419" s="191" t="s">
        <v>519</v>
      </c>
      <c r="E419" s="206" t="s">
        <v>1</v>
      </c>
      <c r="F419" s="207" t="s">
        <v>1978</v>
      </c>
      <c r="G419" s="13"/>
      <c r="H419" s="208">
        <v>100</v>
      </c>
      <c r="I419" s="209"/>
      <c r="J419" s="13"/>
      <c r="K419" s="13"/>
      <c r="L419" s="205"/>
      <c r="M419" s="210"/>
      <c r="N419" s="211"/>
      <c r="O419" s="211"/>
      <c r="P419" s="211"/>
      <c r="Q419" s="211"/>
      <c r="R419" s="211"/>
      <c r="S419" s="211"/>
      <c r="T419" s="21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06" t="s">
        <v>519</v>
      </c>
      <c r="AU419" s="206" t="s">
        <v>89</v>
      </c>
      <c r="AV419" s="13" t="s">
        <v>89</v>
      </c>
      <c r="AW419" s="13" t="s">
        <v>35</v>
      </c>
      <c r="AX419" s="13" t="s">
        <v>79</v>
      </c>
      <c r="AY419" s="206" t="s">
        <v>230</v>
      </c>
    </row>
    <row r="420" s="16" customFormat="1">
      <c r="A420" s="16"/>
      <c r="B420" s="228"/>
      <c r="C420" s="16"/>
      <c r="D420" s="191" t="s">
        <v>519</v>
      </c>
      <c r="E420" s="229" t="s">
        <v>1</v>
      </c>
      <c r="F420" s="230" t="s">
        <v>685</v>
      </c>
      <c r="G420" s="16"/>
      <c r="H420" s="231">
        <v>100</v>
      </c>
      <c r="I420" s="232"/>
      <c r="J420" s="16"/>
      <c r="K420" s="16"/>
      <c r="L420" s="228"/>
      <c r="M420" s="233"/>
      <c r="N420" s="234"/>
      <c r="O420" s="234"/>
      <c r="P420" s="234"/>
      <c r="Q420" s="234"/>
      <c r="R420" s="234"/>
      <c r="S420" s="234"/>
      <c r="T420" s="235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T420" s="229" t="s">
        <v>519</v>
      </c>
      <c r="AU420" s="229" t="s">
        <v>89</v>
      </c>
      <c r="AV420" s="16" t="s">
        <v>241</v>
      </c>
      <c r="AW420" s="16" t="s">
        <v>35</v>
      </c>
      <c r="AX420" s="16" t="s">
        <v>79</v>
      </c>
      <c r="AY420" s="229" t="s">
        <v>230</v>
      </c>
    </row>
    <row r="421" s="14" customFormat="1">
      <c r="A421" s="14"/>
      <c r="B421" s="213"/>
      <c r="C421" s="14"/>
      <c r="D421" s="191" t="s">
        <v>519</v>
      </c>
      <c r="E421" s="214" t="s">
        <v>1</v>
      </c>
      <c r="F421" s="215" t="s">
        <v>534</v>
      </c>
      <c r="G421" s="14"/>
      <c r="H421" s="216">
        <v>1579.4550000000002</v>
      </c>
      <c r="I421" s="217"/>
      <c r="J421" s="14"/>
      <c r="K421" s="14"/>
      <c r="L421" s="213"/>
      <c r="M421" s="218"/>
      <c r="N421" s="219"/>
      <c r="O421" s="219"/>
      <c r="P421" s="219"/>
      <c r="Q421" s="219"/>
      <c r="R421" s="219"/>
      <c r="S421" s="219"/>
      <c r="T421" s="220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14" t="s">
        <v>519</v>
      </c>
      <c r="AU421" s="214" t="s">
        <v>89</v>
      </c>
      <c r="AV421" s="14" t="s">
        <v>235</v>
      </c>
      <c r="AW421" s="14" t="s">
        <v>35</v>
      </c>
      <c r="AX421" s="14" t="s">
        <v>87</v>
      </c>
      <c r="AY421" s="214" t="s">
        <v>230</v>
      </c>
    </row>
    <row r="422" s="13" customFormat="1">
      <c r="A422" s="13"/>
      <c r="B422" s="205"/>
      <c r="C422" s="13"/>
      <c r="D422" s="191" t="s">
        <v>519</v>
      </c>
      <c r="E422" s="13"/>
      <c r="F422" s="207" t="s">
        <v>2057</v>
      </c>
      <c r="G422" s="13"/>
      <c r="H422" s="208">
        <v>3158.9099999999999</v>
      </c>
      <c r="I422" s="209"/>
      <c r="J422" s="13"/>
      <c r="K422" s="13"/>
      <c r="L422" s="205"/>
      <c r="M422" s="210"/>
      <c r="N422" s="211"/>
      <c r="O422" s="211"/>
      <c r="P422" s="211"/>
      <c r="Q422" s="211"/>
      <c r="R422" s="211"/>
      <c r="S422" s="211"/>
      <c r="T422" s="21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06" t="s">
        <v>519</v>
      </c>
      <c r="AU422" s="206" t="s">
        <v>89</v>
      </c>
      <c r="AV422" s="13" t="s">
        <v>89</v>
      </c>
      <c r="AW422" s="13" t="s">
        <v>3</v>
      </c>
      <c r="AX422" s="13" t="s">
        <v>87</v>
      </c>
      <c r="AY422" s="206" t="s">
        <v>230</v>
      </c>
    </row>
    <row r="423" s="2" customFormat="1" ht="16.5" customHeight="1">
      <c r="A423" s="38"/>
      <c r="B423" s="177"/>
      <c r="C423" s="178" t="s">
        <v>310</v>
      </c>
      <c r="D423" s="178" t="s">
        <v>231</v>
      </c>
      <c r="E423" s="179" t="s">
        <v>764</v>
      </c>
      <c r="F423" s="180" t="s">
        <v>765</v>
      </c>
      <c r="G423" s="181" t="s">
        <v>578</v>
      </c>
      <c r="H423" s="182">
        <v>320.697</v>
      </c>
      <c r="I423" s="183"/>
      <c r="J423" s="184">
        <f>ROUND(I423*H423,2)</f>
        <v>0</v>
      </c>
      <c r="K423" s="180" t="s">
        <v>515</v>
      </c>
      <c r="L423" s="39"/>
      <c r="M423" s="185" t="s">
        <v>1</v>
      </c>
      <c r="N423" s="186" t="s">
        <v>44</v>
      </c>
      <c r="O423" s="77"/>
      <c r="P423" s="187">
        <f>O423*H423</f>
        <v>0</v>
      </c>
      <c r="Q423" s="187">
        <v>0</v>
      </c>
      <c r="R423" s="187">
        <f>Q423*H423</f>
        <v>0</v>
      </c>
      <c r="S423" s="187">
        <v>0</v>
      </c>
      <c r="T423" s="188">
        <f>S423*H423</f>
        <v>0</v>
      </c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R423" s="189" t="s">
        <v>235</v>
      </c>
      <c r="AT423" s="189" t="s">
        <v>231</v>
      </c>
      <c r="AU423" s="189" t="s">
        <v>89</v>
      </c>
      <c r="AY423" s="19" t="s">
        <v>230</v>
      </c>
      <c r="BE423" s="190">
        <f>IF(N423="základní",J423,0)</f>
        <v>0</v>
      </c>
      <c r="BF423" s="190">
        <f>IF(N423="snížená",J423,0)</f>
        <v>0</v>
      </c>
      <c r="BG423" s="190">
        <f>IF(N423="zákl. přenesená",J423,0)</f>
        <v>0</v>
      </c>
      <c r="BH423" s="190">
        <f>IF(N423="sníž. přenesená",J423,0)</f>
        <v>0</v>
      </c>
      <c r="BI423" s="190">
        <f>IF(N423="nulová",J423,0)</f>
        <v>0</v>
      </c>
      <c r="BJ423" s="19" t="s">
        <v>87</v>
      </c>
      <c r="BK423" s="190">
        <f>ROUND(I423*H423,2)</f>
        <v>0</v>
      </c>
      <c r="BL423" s="19" t="s">
        <v>235</v>
      </c>
      <c r="BM423" s="189" t="s">
        <v>2058</v>
      </c>
    </row>
    <row r="424" s="2" customFormat="1">
      <c r="A424" s="38"/>
      <c r="B424" s="39"/>
      <c r="C424" s="38"/>
      <c r="D424" s="191" t="s">
        <v>237</v>
      </c>
      <c r="E424" s="38"/>
      <c r="F424" s="192" t="s">
        <v>767</v>
      </c>
      <c r="G424" s="38"/>
      <c r="H424" s="38"/>
      <c r="I424" s="193"/>
      <c r="J424" s="38"/>
      <c r="K424" s="38"/>
      <c r="L424" s="39"/>
      <c r="M424" s="194"/>
      <c r="N424" s="195"/>
      <c r="O424" s="77"/>
      <c r="P424" s="77"/>
      <c r="Q424" s="77"/>
      <c r="R424" s="77"/>
      <c r="S424" s="77"/>
      <c r="T424" s="7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T424" s="19" t="s">
        <v>237</v>
      </c>
      <c r="AU424" s="19" t="s">
        <v>89</v>
      </c>
    </row>
    <row r="425" s="2" customFormat="1">
      <c r="A425" s="38"/>
      <c r="B425" s="39"/>
      <c r="C425" s="38"/>
      <c r="D425" s="199" t="s">
        <v>397</v>
      </c>
      <c r="E425" s="38"/>
      <c r="F425" s="200" t="s">
        <v>768</v>
      </c>
      <c r="G425" s="38"/>
      <c r="H425" s="38"/>
      <c r="I425" s="193"/>
      <c r="J425" s="38"/>
      <c r="K425" s="38"/>
      <c r="L425" s="39"/>
      <c r="M425" s="194"/>
      <c r="N425" s="195"/>
      <c r="O425" s="77"/>
      <c r="P425" s="77"/>
      <c r="Q425" s="77"/>
      <c r="R425" s="77"/>
      <c r="S425" s="77"/>
      <c r="T425" s="7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T425" s="19" t="s">
        <v>397</v>
      </c>
      <c r="AU425" s="19" t="s">
        <v>89</v>
      </c>
    </row>
    <row r="426" s="15" customFormat="1">
      <c r="A426" s="15"/>
      <c r="B426" s="221"/>
      <c r="C426" s="15"/>
      <c r="D426" s="191" t="s">
        <v>519</v>
      </c>
      <c r="E426" s="222" t="s">
        <v>1</v>
      </c>
      <c r="F426" s="223" t="s">
        <v>2036</v>
      </c>
      <c r="G426" s="15"/>
      <c r="H426" s="222" t="s">
        <v>1</v>
      </c>
      <c r="I426" s="224"/>
      <c r="J426" s="15"/>
      <c r="K426" s="15"/>
      <c r="L426" s="221"/>
      <c r="M426" s="225"/>
      <c r="N426" s="226"/>
      <c r="O426" s="226"/>
      <c r="P426" s="226"/>
      <c r="Q426" s="226"/>
      <c r="R426" s="226"/>
      <c r="S426" s="226"/>
      <c r="T426" s="227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T426" s="222" t="s">
        <v>519</v>
      </c>
      <c r="AU426" s="222" t="s">
        <v>89</v>
      </c>
      <c r="AV426" s="15" t="s">
        <v>87</v>
      </c>
      <c r="AW426" s="15" t="s">
        <v>35</v>
      </c>
      <c r="AX426" s="15" t="s">
        <v>79</v>
      </c>
      <c r="AY426" s="222" t="s">
        <v>230</v>
      </c>
    </row>
    <row r="427" s="13" customFormat="1">
      <c r="A427" s="13"/>
      <c r="B427" s="205"/>
      <c r="C427" s="13"/>
      <c r="D427" s="191" t="s">
        <v>519</v>
      </c>
      <c r="E427" s="206" t="s">
        <v>1</v>
      </c>
      <c r="F427" s="207" t="s">
        <v>2037</v>
      </c>
      <c r="G427" s="13"/>
      <c r="H427" s="208">
        <v>320.697</v>
      </c>
      <c r="I427" s="209"/>
      <c r="J427" s="13"/>
      <c r="K427" s="13"/>
      <c r="L427" s="205"/>
      <c r="M427" s="210"/>
      <c r="N427" s="211"/>
      <c r="O427" s="211"/>
      <c r="P427" s="211"/>
      <c r="Q427" s="211"/>
      <c r="R427" s="211"/>
      <c r="S427" s="211"/>
      <c r="T427" s="212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06" t="s">
        <v>519</v>
      </c>
      <c r="AU427" s="206" t="s">
        <v>89</v>
      </c>
      <c r="AV427" s="13" t="s">
        <v>89</v>
      </c>
      <c r="AW427" s="13" t="s">
        <v>35</v>
      </c>
      <c r="AX427" s="13" t="s">
        <v>79</v>
      </c>
      <c r="AY427" s="206" t="s">
        <v>230</v>
      </c>
    </row>
    <row r="428" s="14" customFormat="1">
      <c r="A428" s="14"/>
      <c r="B428" s="213"/>
      <c r="C428" s="14"/>
      <c r="D428" s="191" t="s">
        <v>519</v>
      </c>
      <c r="E428" s="214" t="s">
        <v>1</v>
      </c>
      <c r="F428" s="215" t="s">
        <v>534</v>
      </c>
      <c r="G428" s="14"/>
      <c r="H428" s="216">
        <v>320.697</v>
      </c>
      <c r="I428" s="217"/>
      <c r="J428" s="14"/>
      <c r="K428" s="14"/>
      <c r="L428" s="213"/>
      <c r="M428" s="218"/>
      <c r="N428" s="219"/>
      <c r="O428" s="219"/>
      <c r="P428" s="219"/>
      <c r="Q428" s="219"/>
      <c r="R428" s="219"/>
      <c r="S428" s="219"/>
      <c r="T428" s="220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14" t="s">
        <v>519</v>
      </c>
      <c r="AU428" s="214" t="s">
        <v>89</v>
      </c>
      <c r="AV428" s="14" t="s">
        <v>235</v>
      </c>
      <c r="AW428" s="14" t="s">
        <v>35</v>
      </c>
      <c r="AX428" s="14" t="s">
        <v>87</v>
      </c>
      <c r="AY428" s="214" t="s">
        <v>230</v>
      </c>
    </row>
    <row r="429" s="2" customFormat="1" ht="16.5" customHeight="1">
      <c r="A429" s="38"/>
      <c r="B429" s="177"/>
      <c r="C429" s="178" t="s">
        <v>7</v>
      </c>
      <c r="D429" s="178" t="s">
        <v>231</v>
      </c>
      <c r="E429" s="179" t="s">
        <v>771</v>
      </c>
      <c r="F429" s="180" t="s">
        <v>772</v>
      </c>
      <c r="G429" s="181" t="s">
        <v>578</v>
      </c>
      <c r="H429" s="182">
        <v>990.04999999999995</v>
      </c>
      <c r="I429" s="183"/>
      <c r="J429" s="184">
        <f>ROUND(I429*H429,2)</f>
        <v>0</v>
      </c>
      <c r="K429" s="180" t="s">
        <v>515</v>
      </c>
      <c r="L429" s="39"/>
      <c r="M429" s="185" t="s">
        <v>1</v>
      </c>
      <c r="N429" s="186" t="s">
        <v>44</v>
      </c>
      <c r="O429" s="77"/>
      <c r="P429" s="187">
        <f>O429*H429</f>
        <v>0</v>
      </c>
      <c r="Q429" s="187">
        <v>0</v>
      </c>
      <c r="R429" s="187">
        <f>Q429*H429</f>
        <v>0</v>
      </c>
      <c r="S429" s="187">
        <v>0</v>
      </c>
      <c r="T429" s="188">
        <f>S429*H429</f>
        <v>0</v>
      </c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R429" s="189" t="s">
        <v>235</v>
      </c>
      <c r="AT429" s="189" t="s">
        <v>231</v>
      </c>
      <c r="AU429" s="189" t="s">
        <v>89</v>
      </c>
      <c r="AY429" s="19" t="s">
        <v>230</v>
      </c>
      <c r="BE429" s="190">
        <f>IF(N429="základní",J429,0)</f>
        <v>0</v>
      </c>
      <c r="BF429" s="190">
        <f>IF(N429="snížená",J429,0)</f>
        <v>0</v>
      </c>
      <c r="BG429" s="190">
        <f>IF(N429="zákl. přenesená",J429,0)</f>
        <v>0</v>
      </c>
      <c r="BH429" s="190">
        <f>IF(N429="sníž. přenesená",J429,0)</f>
        <v>0</v>
      </c>
      <c r="BI429" s="190">
        <f>IF(N429="nulová",J429,0)</f>
        <v>0</v>
      </c>
      <c r="BJ429" s="19" t="s">
        <v>87</v>
      </c>
      <c r="BK429" s="190">
        <f>ROUND(I429*H429,2)</f>
        <v>0</v>
      </c>
      <c r="BL429" s="19" t="s">
        <v>235</v>
      </c>
      <c r="BM429" s="189" t="s">
        <v>2059</v>
      </c>
    </row>
    <row r="430" s="2" customFormat="1">
      <c r="A430" s="38"/>
      <c r="B430" s="39"/>
      <c r="C430" s="38"/>
      <c r="D430" s="191" t="s">
        <v>237</v>
      </c>
      <c r="E430" s="38"/>
      <c r="F430" s="192" t="s">
        <v>774</v>
      </c>
      <c r="G430" s="38"/>
      <c r="H430" s="38"/>
      <c r="I430" s="193"/>
      <c r="J430" s="38"/>
      <c r="K430" s="38"/>
      <c r="L430" s="39"/>
      <c r="M430" s="194"/>
      <c r="N430" s="195"/>
      <c r="O430" s="77"/>
      <c r="P430" s="77"/>
      <c r="Q430" s="77"/>
      <c r="R430" s="77"/>
      <c r="S430" s="77"/>
      <c r="T430" s="7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T430" s="19" t="s">
        <v>237</v>
      </c>
      <c r="AU430" s="19" t="s">
        <v>89</v>
      </c>
    </row>
    <row r="431" s="2" customFormat="1">
      <c r="A431" s="38"/>
      <c r="B431" s="39"/>
      <c r="C431" s="38"/>
      <c r="D431" s="199" t="s">
        <v>397</v>
      </c>
      <c r="E431" s="38"/>
      <c r="F431" s="200" t="s">
        <v>775</v>
      </c>
      <c r="G431" s="38"/>
      <c r="H431" s="38"/>
      <c r="I431" s="193"/>
      <c r="J431" s="38"/>
      <c r="K431" s="38"/>
      <c r="L431" s="39"/>
      <c r="M431" s="194"/>
      <c r="N431" s="195"/>
      <c r="O431" s="77"/>
      <c r="P431" s="77"/>
      <c r="Q431" s="77"/>
      <c r="R431" s="77"/>
      <c r="S431" s="77"/>
      <c r="T431" s="7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T431" s="19" t="s">
        <v>397</v>
      </c>
      <c r="AU431" s="19" t="s">
        <v>89</v>
      </c>
    </row>
    <row r="432" s="15" customFormat="1">
      <c r="A432" s="15"/>
      <c r="B432" s="221"/>
      <c r="C432" s="15"/>
      <c r="D432" s="191" t="s">
        <v>519</v>
      </c>
      <c r="E432" s="222" t="s">
        <v>1</v>
      </c>
      <c r="F432" s="223" t="s">
        <v>2060</v>
      </c>
      <c r="G432" s="15"/>
      <c r="H432" s="222" t="s">
        <v>1</v>
      </c>
      <c r="I432" s="224"/>
      <c r="J432" s="15"/>
      <c r="K432" s="15"/>
      <c r="L432" s="221"/>
      <c r="M432" s="225"/>
      <c r="N432" s="226"/>
      <c r="O432" s="226"/>
      <c r="P432" s="226"/>
      <c r="Q432" s="226"/>
      <c r="R432" s="226"/>
      <c r="S432" s="226"/>
      <c r="T432" s="227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22" t="s">
        <v>519</v>
      </c>
      <c r="AU432" s="222" t="s">
        <v>89</v>
      </c>
      <c r="AV432" s="15" t="s">
        <v>87</v>
      </c>
      <c r="AW432" s="15" t="s">
        <v>35</v>
      </c>
      <c r="AX432" s="15" t="s">
        <v>79</v>
      </c>
      <c r="AY432" s="222" t="s">
        <v>230</v>
      </c>
    </row>
    <row r="433" s="15" customFormat="1">
      <c r="A433" s="15"/>
      <c r="B433" s="221"/>
      <c r="C433" s="15"/>
      <c r="D433" s="191" t="s">
        <v>519</v>
      </c>
      <c r="E433" s="222" t="s">
        <v>1</v>
      </c>
      <c r="F433" s="223" t="s">
        <v>1936</v>
      </c>
      <c r="G433" s="15"/>
      <c r="H433" s="222" t="s">
        <v>1</v>
      </c>
      <c r="I433" s="224"/>
      <c r="J433" s="15"/>
      <c r="K433" s="15"/>
      <c r="L433" s="221"/>
      <c r="M433" s="225"/>
      <c r="N433" s="226"/>
      <c r="O433" s="226"/>
      <c r="P433" s="226"/>
      <c r="Q433" s="226"/>
      <c r="R433" s="226"/>
      <c r="S433" s="226"/>
      <c r="T433" s="227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22" t="s">
        <v>519</v>
      </c>
      <c r="AU433" s="222" t="s">
        <v>89</v>
      </c>
      <c r="AV433" s="15" t="s">
        <v>87</v>
      </c>
      <c r="AW433" s="15" t="s">
        <v>35</v>
      </c>
      <c r="AX433" s="15" t="s">
        <v>79</v>
      </c>
      <c r="AY433" s="222" t="s">
        <v>230</v>
      </c>
    </row>
    <row r="434" s="15" customFormat="1">
      <c r="A434" s="15"/>
      <c r="B434" s="221"/>
      <c r="C434" s="15"/>
      <c r="D434" s="191" t="s">
        <v>519</v>
      </c>
      <c r="E434" s="222" t="s">
        <v>1</v>
      </c>
      <c r="F434" s="223" t="s">
        <v>1937</v>
      </c>
      <c r="G434" s="15"/>
      <c r="H434" s="222" t="s">
        <v>1</v>
      </c>
      <c r="I434" s="224"/>
      <c r="J434" s="15"/>
      <c r="K434" s="15"/>
      <c r="L434" s="221"/>
      <c r="M434" s="225"/>
      <c r="N434" s="226"/>
      <c r="O434" s="226"/>
      <c r="P434" s="226"/>
      <c r="Q434" s="226"/>
      <c r="R434" s="226"/>
      <c r="S434" s="226"/>
      <c r="T434" s="227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T434" s="222" t="s">
        <v>519</v>
      </c>
      <c r="AU434" s="222" t="s">
        <v>89</v>
      </c>
      <c r="AV434" s="15" t="s">
        <v>87</v>
      </c>
      <c r="AW434" s="15" t="s">
        <v>35</v>
      </c>
      <c r="AX434" s="15" t="s">
        <v>79</v>
      </c>
      <c r="AY434" s="222" t="s">
        <v>230</v>
      </c>
    </row>
    <row r="435" s="13" customFormat="1">
      <c r="A435" s="13"/>
      <c r="B435" s="205"/>
      <c r="C435" s="13"/>
      <c r="D435" s="191" t="s">
        <v>519</v>
      </c>
      <c r="E435" s="206" t="s">
        <v>1</v>
      </c>
      <c r="F435" s="207" t="s">
        <v>1963</v>
      </c>
      <c r="G435" s="13"/>
      <c r="H435" s="208">
        <v>21.791</v>
      </c>
      <c r="I435" s="209"/>
      <c r="J435" s="13"/>
      <c r="K435" s="13"/>
      <c r="L435" s="205"/>
      <c r="M435" s="210"/>
      <c r="N435" s="211"/>
      <c r="O435" s="211"/>
      <c r="P435" s="211"/>
      <c r="Q435" s="211"/>
      <c r="R435" s="211"/>
      <c r="S435" s="211"/>
      <c r="T435" s="21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06" t="s">
        <v>519</v>
      </c>
      <c r="AU435" s="206" t="s">
        <v>89</v>
      </c>
      <c r="AV435" s="13" t="s">
        <v>89</v>
      </c>
      <c r="AW435" s="13" t="s">
        <v>35</v>
      </c>
      <c r="AX435" s="13" t="s">
        <v>79</v>
      </c>
      <c r="AY435" s="206" t="s">
        <v>230</v>
      </c>
    </row>
    <row r="436" s="13" customFormat="1">
      <c r="A436" s="13"/>
      <c r="B436" s="205"/>
      <c r="C436" s="13"/>
      <c r="D436" s="191" t="s">
        <v>519</v>
      </c>
      <c r="E436" s="206" t="s">
        <v>1</v>
      </c>
      <c r="F436" s="207" t="s">
        <v>1964</v>
      </c>
      <c r="G436" s="13"/>
      <c r="H436" s="208">
        <v>107.25100000000001</v>
      </c>
      <c r="I436" s="209"/>
      <c r="J436" s="13"/>
      <c r="K436" s="13"/>
      <c r="L436" s="205"/>
      <c r="M436" s="210"/>
      <c r="N436" s="211"/>
      <c r="O436" s="211"/>
      <c r="P436" s="211"/>
      <c r="Q436" s="211"/>
      <c r="R436" s="211"/>
      <c r="S436" s="211"/>
      <c r="T436" s="21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06" t="s">
        <v>519</v>
      </c>
      <c r="AU436" s="206" t="s">
        <v>89</v>
      </c>
      <c r="AV436" s="13" t="s">
        <v>89</v>
      </c>
      <c r="AW436" s="13" t="s">
        <v>35</v>
      </c>
      <c r="AX436" s="13" t="s">
        <v>79</v>
      </c>
      <c r="AY436" s="206" t="s">
        <v>230</v>
      </c>
    </row>
    <row r="437" s="16" customFormat="1">
      <c r="A437" s="16"/>
      <c r="B437" s="228"/>
      <c r="C437" s="16"/>
      <c r="D437" s="191" t="s">
        <v>519</v>
      </c>
      <c r="E437" s="229" t="s">
        <v>1</v>
      </c>
      <c r="F437" s="230" t="s">
        <v>685</v>
      </c>
      <c r="G437" s="16"/>
      <c r="H437" s="231">
        <v>129.042</v>
      </c>
      <c r="I437" s="232"/>
      <c r="J437" s="16"/>
      <c r="K437" s="16"/>
      <c r="L437" s="228"/>
      <c r="M437" s="233"/>
      <c r="N437" s="234"/>
      <c r="O437" s="234"/>
      <c r="P437" s="234"/>
      <c r="Q437" s="234"/>
      <c r="R437" s="234"/>
      <c r="S437" s="234"/>
      <c r="T437" s="235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T437" s="229" t="s">
        <v>519</v>
      </c>
      <c r="AU437" s="229" t="s">
        <v>89</v>
      </c>
      <c r="AV437" s="16" t="s">
        <v>241</v>
      </c>
      <c r="AW437" s="16" t="s">
        <v>35</v>
      </c>
      <c r="AX437" s="16" t="s">
        <v>79</v>
      </c>
      <c r="AY437" s="229" t="s">
        <v>230</v>
      </c>
    </row>
    <row r="438" s="15" customFormat="1">
      <c r="A438" s="15"/>
      <c r="B438" s="221"/>
      <c r="C438" s="15"/>
      <c r="D438" s="191" t="s">
        <v>519</v>
      </c>
      <c r="E438" s="222" t="s">
        <v>1</v>
      </c>
      <c r="F438" s="223" t="s">
        <v>1940</v>
      </c>
      <c r="G438" s="15"/>
      <c r="H438" s="222" t="s">
        <v>1</v>
      </c>
      <c r="I438" s="224"/>
      <c r="J438" s="15"/>
      <c r="K438" s="15"/>
      <c r="L438" s="221"/>
      <c r="M438" s="225"/>
      <c r="N438" s="226"/>
      <c r="O438" s="226"/>
      <c r="P438" s="226"/>
      <c r="Q438" s="226"/>
      <c r="R438" s="226"/>
      <c r="S438" s="226"/>
      <c r="T438" s="227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22" t="s">
        <v>519</v>
      </c>
      <c r="AU438" s="222" t="s">
        <v>89</v>
      </c>
      <c r="AV438" s="15" t="s">
        <v>87</v>
      </c>
      <c r="AW438" s="15" t="s">
        <v>35</v>
      </c>
      <c r="AX438" s="15" t="s">
        <v>79</v>
      </c>
      <c r="AY438" s="222" t="s">
        <v>230</v>
      </c>
    </row>
    <row r="439" s="13" customFormat="1">
      <c r="A439" s="13"/>
      <c r="B439" s="205"/>
      <c r="C439" s="13"/>
      <c r="D439" s="191" t="s">
        <v>519</v>
      </c>
      <c r="E439" s="206" t="s">
        <v>1</v>
      </c>
      <c r="F439" s="207" t="s">
        <v>1965</v>
      </c>
      <c r="G439" s="13"/>
      <c r="H439" s="208">
        <v>16.338000000000001</v>
      </c>
      <c r="I439" s="209"/>
      <c r="J439" s="13"/>
      <c r="K439" s="13"/>
      <c r="L439" s="205"/>
      <c r="M439" s="210"/>
      <c r="N439" s="211"/>
      <c r="O439" s="211"/>
      <c r="P439" s="211"/>
      <c r="Q439" s="211"/>
      <c r="R439" s="211"/>
      <c r="S439" s="211"/>
      <c r="T439" s="21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06" t="s">
        <v>519</v>
      </c>
      <c r="AU439" s="206" t="s">
        <v>89</v>
      </c>
      <c r="AV439" s="13" t="s">
        <v>89</v>
      </c>
      <c r="AW439" s="13" t="s">
        <v>35</v>
      </c>
      <c r="AX439" s="13" t="s">
        <v>79</v>
      </c>
      <c r="AY439" s="206" t="s">
        <v>230</v>
      </c>
    </row>
    <row r="440" s="13" customFormat="1">
      <c r="A440" s="13"/>
      <c r="B440" s="205"/>
      <c r="C440" s="13"/>
      <c r="D440" s="191" t="s">
        <v>519</v>
      </c>
      <c r="E440" s="206" t="s">
        <v>1</v>
      </c>
      <c r="F440" s="207" t="s">
        <v>1966</v>
      </c>
      <c r="G440" s="13"/>
      <c r="H440" s="208">
        <v>174.75399999999999</v>
      </c>
      <c r="I440" s="209"/>
      <c r="J440" s="13"/>
      <c r="K440" s="13"/>
      <c r="L440" s="205"/>
      <c r="M440" s="210"/>
      <c r="N440" s="211"/>
      <c r="O440" s="211"/>
      <c r="P440" s="211"/>
      <c r="Q440" s="211"/>
      <c r="R440" s="211"/>
      <c r="S440" s="211"/>
      <c r="T440" s="21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06" t="s">
        <v>519</v>
      </c>
      <c r="AU440" s="206" t="s">
        <v>89</v>
      </c>
      <c r="AV440" s="13" t="s">
        <v>89</v>
      </c>
      <c r="AW440" s="13" t="s">
        <v>35</v>
      </c>
      <c r="AX440" s="13" t="s">
        <v>79</v>
      </c>
      <c r="AY440" s="206" t="s">
        <v>230</v>
      </c>
    </row>
    <row r="441" s="13" customFormat="1">
      <c r="A441" s="13"/>
      <c r="B441" s="205"/>
      <c r="C441" s="13"/>
      <c r="D441" s="191" t="s">
        <v>519</v>
      </c>
      <c r="E441" s="206" t="s">
        <v>1</v>
      </c>
      <c r="F441" s="207" t="s">
        <v>1967</v>
      </c>
      <c r="G441" s="13"/>
      <c r="H441" s="208">
        <v>28.149999999999999</v>
      </c>
      <c r="I441" s="209"/>
      <c r="J441" s="13"/>
      <c r="K441" s="13"/>
      <c r="L441" s="205"/>
      <c r="M441" s="210"/>
      <c r="N441" s="211"/>
      <c r="O441" s="211"/>
      <c r="P441" s="211"/>
      <c r="Q441" s="211"/>
      <c r="R441" s="211"/>
      <c r="S441" s="211"/>
      <c r="T441" s="21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06" t="s">
        <v>519</v>
      </c>
      <c r="AU441" s="206" t="s">
        <v>89</v>
      </c>
      <c r="AV441" s="13" t="s">
        <v>89</v>
      </c>
      <c r="AW441" s="13" t="s">
        <v>35</v>
      </c>
      <c r="AX441" s="13" t="s">
        <v>79</v>
      </c>
      <c r="AY441" s="206" t="s">
        <v>230</v>
      </c>
    </row>
    <row r="442" s="13" customFormat="1">
      <c r="A442" s="13"/>
      <c r="B442" s="205"/>
      <c r="C442" s="13"/>
      <c r="D442" s="191" t="s">
        <v>519</v>
      </c>
      <c r="E442" s="206" t="s">
        <v>1</v>
      </c>
      <c r="F442" s="207" t="s">
        <v>1968</v>
      </c>
      <c r="G442" s="13"/>
      <c r="H442" s="208">
        <v>108.48</v>
      </c>
      <c r="I442" s="209"/>
      <c r="J442" s="13"/>
      <c r="K442" s="13"/>
      <c r="L442" s="205"/>
      <c r="M442" s="210"/>
      <c r="N442" s="211"/>
      <c r="O442" s="211"/>
      <c r="P442" s="211"/>
      <c r="Q442" s="211"/>
      <c r="R442" s="211"/>
      <c r="S442" s="211"/>
      <c r="T442" s="21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06" t="s">
        <v>519</v>
      </c>
      <c r="AU442" s="206" t="s">
        <v>89</v>
      </c>
      <c r="AV442" s="13" t="s">
        <v>89</v>
      </c>
      <c r="AW442" s="13" t="s">
        <v>35</v>
      </c>
      <c r="AX442" s="13" t="s">
        <v>79</v>
      </c>
      <c r="AY442" s="206" t="s">
        <v>230</v>
      </c>
    </row>
    <row r="443" s="13" customFormat="1">
      <c r="A443" s="13"/>
      <c r="B443" s="205"/>
      <c r="C443" s="13"/>
      <c r="D443" s="191" t="s">
        <v>519</v>
      </c>
      <c r="E443" s="206" t="s">
        <v>1</v>
      </c>
      <c r="F443" s="207" t="s">
        <v>1969</v>
      </c>
      <c r="G443" s="13"/>
      <c r="H443" s="208">
        <v>107.01000000000001</v>
      </c>
      <c r="I443" s="209"/>
      <c r="J443" s="13"/>
      <c r="K443" s="13"/>
      <c r="L443" s="205"/>
      <c r="M443" s="210"/>
      <c r="N443" s="211"/>
      <c r="O443" s="211"/>
      <c r="P443" s="211"/>
      <c r="Q443" s="211"/>
      <c r="R443" s="211"/>
      <c r="S443" s="211"/>
      <c r="T443" s="212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06" t="s">
        <v>519</v>
      </c>
      <c r="AU443" s="206" t="s">
        <v>89</v>
      </c>
      <c r="AV443" s="13" t="s">
        <v>89</v>
      </c>
      <c r="AW443" s="13" t="s">
        <v>35</v>
      </c>
      <c r="AX443" s="13" t="s">
        <v>79</v>
      </c>
      <c r="AY443" s="206" t="s">
        <v>230</v>
      </c>
    </row>
    <row r="444" s="13" customFormat="1">
      <c r="A444" s="13"/>
      <c r="B444" s="205"/>
      <c r="C444" s="13"/>
      <c r="D444" s="191" t="s">
        <v>519</v>
      </c>
      <c r="E444" s="206" t="s">
        <v>1</v>
      </c>
      <c r="F444" s="207" t="s">
        <v>1970</v>
      </c>
      <c r="G444" s="13"/>
      <c r="H444" s="208">
        <v>24.297000000000001</v>
      </c>
      <c r="I444" s="209"/>
      <c r="J444" s="13"/>
      <c r="K444" s="13"/>
      <c r="L444" s="205"/>
      <c r="M444" s="210"/>
      <c r="N444" s="211"/>
      <c r="O444" s="211"/>
      <c r="P444" s="211"/>
      <c r="Q444" s="211"/>
      <c r="R444" s="211"/>
      <c r="S444" s="211"/>
      <c r="T444" s="212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06" t="s">
        <v>519</v>
      </c>
      <c r="AU444" s="206" t="s">
        <v>89</v>
      </c>
      <c r="AV444" s="13" t="s">
        <v>89</v>
      </c>
      <c r="AW444" s="13" t="s">
        <v>35</v>
      </c>
      <c r="AX444" s="13" t="s">
        <v>79</v>
      </c>
      <c r="AY444" s="206" t="s">
        <v>230</v>
      </c>
    </row>
    <row r="445" s="13" customFormat="1">
      <c r="A445" s="13"/>
      <c r="B445" s="205"/>
      <c r="C445" s="13"/>
      <c r="D445" s="191" t="s">
        <v>519</v>
      </c>
      <c r="E445" s="206" t="s">
        <v>1</v>
      </c>
      <c r="F445" s="207" t="s">
        <v>1971</v>
      </c>
      <c r="G445" s="13"/>
      <c r="H445" s="208">
        <v>166.74000000000001</v>
      </c>
      <c r="I445" s="209"/>
      <c r="J445" s="13"/>
      <c r="K445" s="13"/>
      <c r="L445" s="205"/>
      <c r="M445" s="210"/>
      <c r="N445" s="211"/>
      <c r="O445" s="211"/>
      <c r="P445" s="211"/>
      <c r="Q445" s="211"/>
      <c r="R445" s="211"/>
      <c r="S445" s="211"/>
      <c r="T445" s="21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06" t="s">
        <v>519</v>
      </c>
      <c r="AU445" s="206" t="s">
        <v>89</v>
      </c>
      <c r="AV445" s="13" t="s">
        <v>89</v>
      </c>
      <c r="AW445" s="13" t="s">
        <v>35</v>
      </c>
      <c r="AX445" s="13" t="s">
        <v>79</v>
      </c>
      <c r="AY445" s="206" t="s">
        <v>230</v>
      </c>
    </row>
    <row r="446" s="13" customFormat="1">
      <c r="A446" s="13"/>
      <c r="B446" s="205"/>
      <c r="C446" s="13"/>
      <c r="D446" s="191" t="s">
        <v>519</v>
      </c>
      <c r="E446" s="206" t="s">
        <v>1</v>
      </c>
      <c r="F446" s="207" t="s">
        <v>1972</v>
      </c>
      <c r="G446" s="13"/>
      <c r="H446" s="208">
        <v>41.860999999999997</v>
      </c>
      <c r="I446" s="209"/>
      <c r="J446" s="13"/>
      <c r="K446" s="13"/>
      <c r="L446" s="205"/>
      <c r="M446" s="210"/>
      <c r="N446" s="211"/>
      <c r="O446" s="211"/>
      <c r="P446" s="211"/>
      <c r="Q446" s="211"/>
      <c r="R446" s="211"/>
      <c r="S446" s="211"/>
      <c r="T446" s="21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06" t="s">
        <v>519</v>
      </c>
      <c r="AU446" s="206" t="s">
        <v>89</v>
      </c>
      <c r="AV446" s="13" t="s">
        <v>89</v>
      </c>
      <c r="AW446" s="13" t="s">
        <v>35</v>
      </c>
      <c r="AX446" s="13" t="s">
        <v>79</v>
      </c>
      <c r="AY446" s="206" t="s">
        <v>230</v>
      </c>
    </row>
    <row r="447" s="13" customFormat="1">
      <c r="A447" s="13"/>
      <c r="B447" s="205"/>
      <c r="C447" s="13"/>
      <c r="D447" s="191" t="s">
        <v>519</v>
      </c>
      <c r="E447" s="206" t="s">
        <v>1</v>
      </c>
      <c r="F447" s="207" t="s">
        <v>1973</v>
      </c>
      <c r="G447" s="13"/>
      <c r="H447" s="208">
        <v>42.054000000000002</v>
      </c>
      <c r="I447" s="209"/>
      <c r="J447" s="13"/>
      <c r="K447" s="13"/>
      <c r="L447" s="205"/>
      <c r="M447" s="210"/>
      <c r="N447" s="211"/>
      <c r="O447" s="211"/>
      <c r="P447" s="211"/>
      <c r="Q447" s="211"/>
      <c r="R447" s="211"/>
      <c r="S447" s="211"/>
      <c r="T447" s="21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06" t="s">
        <v>519</v>
      </c>
      <c r="AU447" s="206" t="s">
        <v>89</v>
      </c>
      <c r="AV447" s="13" t="s">
        <v>89</v>
      </c>
      <c r="AW447" s="13" t="s">
        <v>35</v>
      </c>
      <c r="AX447" s="13" t="s">
        <v>79</v>
      </c>
      <c r="AY447" s="206" t="s">
        <v>230</v>
      </c>
    </row>
    <row r="448" s="13" customFormat="1">
      <c r="A448" s="13"/>
      <c r="B448" s="205"/>
      <c r="C448" s="13"/>
      <c r="D448" s="191" t="s">
        <v>519</v>
      </c>
      <c r="E448" s="206" t="s">
        <v>1</v>
      </c>
      <c r="F448" s="207" t="s">
        <v>1974</v>
      </c>
      <c r="G448" s="13"/>
      <c r="H448" s="208">
        <v>130.80600000000001</v>
      </c>
      <c r="I448" s="209"/>
      <c r="J448" s="13"/>
      <c r="K448" s="13"/>
      <c r="L448" s="205"/>
      <c r="M448" s="210"/>
      <c r="N448" s="211"/>
      <c r="O448" s="211"/>
      <c r="P448" s="211"/>
      <c r="Q448" s="211"/>
      <c r="R448" s="211"/>
      <c r="S448" s="211"/>
      <c r="T448" s="21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06" t="s">
        <v>519</v>
      </c>
      <c r="AU448" s="206" t="s">
        <v>89</v>
      </c>
      <c r="AV448" s="13" t="s">
        <v>89</v>
      </c>
      <c r="AW448" s="13" t="s">
        <v>35</v>
      </c>
      <c r="AX448" s="13" t="s">
        <v>79</v>
      </c>
      <c r="AY448" s="206" t="s">
        <v>230</v>
      </c>
    </row>
    <row r="449" s="16" customFormat="1">
      <c r="A449" s="16"/>
      <c r="B449" s="228"/>
      <c r="C449" s="16"/>
      <c r="D449" s="191" t="s">
        <v>519</v>
      </c>
      <c r="E449" s="229" t="s">
        <v>1</v>
      </c>
      <c r="F449" s="230" t="s">
        <v>685</v>
      </c>
      <c r="G449" s="16"/>
      <c r="H449" s="231">
        <v>840.49000000000001</v>
      </c>
      <c r="I449" s="232"/>
      <c r="J449" s="16"/>
      <c r="K449" s="16"/>
      <c r="L449" s="228"/>
      <c r="M449" s="233"/>
      <c r="N449" s="234"/>
      <c r="O449" s="234"/>
      <c r="P449" s="234"/>
      <c r="Q449" s="234"/>
      <c r="R449" s="234"/>
      <c r="S449" s="234"/>
      <c r="T449" s="235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T449" s="229" t="s">
        <v>519</v>
      </c>
      <c r="AU449" s="229" t="s">
        <v>89</v>
      </c>
      <c r="AV449" s="16" t="s">
        <v>241</v>
      </c>
      <c r="AW449" s="16" t="s">
        <v>35</v>
      </c>
      <c r="AX449" s="16" t="s">
        <v>79</v>
      </c>
      <c r="AY449" s="229" t="s">
        <v>230</v>
      </c>
    </row>
    <row r="450" s="15" customFormat="1">
      <c r="A450" s="15"/>
      <c r="B450" s="221"/>
      <c r="C450" s="15"/>
      <c r="D450" s="191" t="s">
        <v>519</v>
      </c>
      <c r="E450" s="222" t="s">
        <v>1</v>
      </c>
      <c r="F450" s="223" t="s">
        <v>1975</v>
      </c>
      <c r="G450" s="15"/>
      <c r="H450" s="222" t="s">
        <v>1</v>
      </c>
      <c r="I450" s="224"/>
      <c r="J450" s="15"/>
      <c r="K450" s="15"/>
      <c r="L450" s="221"/>
      <c r="M450" s="225"/>
      <c r="N450" s="226"/>
      <c r="O450" s="226"/>
      <c r="P450" s="226"/>
      <c r="Q450" s="226"/>
      <c r="R450" s="226"/>
      <c r="S450" s="226"/>
      <c r="T450" s="227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22" t="s">
        <v>519</v>
      </c>
      <c r="AU450" s="222" t="s">
        <v>89</v>
      </c>
      <c r="AV450" s="15" t="s">
        <v>87</v>
      </c>
      <c r="AW450" s="15" t="s">
        <v>35</v>
      </c>
      <c r="AX450" s="15" t="s">
        <v>79</v>
      </c>
      <c r="AY450" s="222" t="s">
        <v>230</v>
      </c>
    </row>
    <row r="451" s="15" customFormat="1">
      <c r="A451" s="15"/>
      <c r="B451" s="221"/>
      <c r="C451" s="15"/>
      <c r="D451" s="191" t="s">
        <v>519</v>
      </c>
      <c r="E451" s="222" t="s">
        <v>1</v>
      </c>
      <c r="F451" s="223" t="s">
        <v>1940</v>
      </c>
      <c r="G451" s="15"/>
      <c r="H451" s="222" t="s">
        <v>1</v>
      </c>
      <c r="I451" s="224"/>
      <c r="J451" s="15"/>
      <c r="K451" s="15"/>
      <c r="L451" s="221"/>
      <c r="M451" s="225"/>
      <c r="N451" s="226"/>
      <c r="O451" s="226"/>
      <c r="P451" s="226"/>
      <c r="Q451" s="226"/>
      <c r="R451" s="226"/>
      <c r="S451" s="226"/>
      <c r="T451" s="227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T451" s="222" t="s">
        <v>519</v>
      </c>
      <c r="AU451" s="222" t="s">
        <v>89</v>
      </c>
      <c r="AV451" s="15" t="s">
        <v>87</v>
      </c>
      <c r="AW451" s="15" t="s">
        <v>35</v>
      </c>
      <c r="AX451" s="15" t="s">
        <v>79</v>
      </c>
      <c r="AY451" s="222" t="s">
        <v>230</v>
      </c>
    </row>
    <row r="452" s="13" customFormat="1">
      <c r="A452" s="13"/>
      <c r="B452" s="205"/>
      <c r="C452" s="13"/>
      <c r="D452" s="191" t="s">
        <v>519</v>
      </c>
      <c r="E452" s="206" t="s">
        <v>1</v>
      </c>
      <c r="F452" s="207" t="s">
        <v>1976</v>
      </c>
      <c r="G452" s="13"/>
      <c r="H452" s="208">
        <v>114.319</v>
      </c>
      <c r="I452" s="209"/>
      <c r="J452" s="13"/>
      <c r="K452" s="13"/>
      <c r="L452" s="205"/>
      <c r="M452" s="210"/>
      <c r="N452" s="211"/>
      <c r="O452" s="211"/>
      <c r="P452" s="211"/>
      <c r="Q452" s="211"/>
      <c r="R452" s="211"/>
      <c r="S452" s="211"/>
      <c r="T452" s="21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06" t="s">
        <v>519</v>
      </c>
      <c r="AU452" s="206" t="s">
        <v>89</v>
      </c>
      <c r="AV452" s="13" t="s">
        <v>89</v>
      </c>
      <c r="AW452" s="13" t="s">
        <v>35</v>
      </c>
      <c r="AX452" s="13" t="s">
        <v>79</v>
      </c>
      <c r="AY452" s="206" t="s">
        <v>230</v>
      </c>
    </row>
    <row r="453" s="13" customFormat="1">
      <c r="A453" s="13"/>
      <c r="B453" s="205"/>
      <c r="C453" s="13"/>
      <c r="D453" s="191" t="s">
        <v>519</v>
      </c>
      <c r="E453" s="206" t="s">
        <v>1</v>
      </c>
      <c r="F453" s="207" t="s">
        <v>1977</v>
      </c>
      <c r="G453" s="13"/>
      <c r="H453" s="208">
        <v>395.60399999999998</v>
      </c>
      <c r="I453" s="209"/>
      <c r="J453" s="13"/>
      <c r="K453" s="13"/>
      <c r="L453" s="205"/>
      <c r="M453" s="210"/>
      <c r="N453" s="211"/>
      <c r="O453" s="211"/>
      <c r="P453" s="211"/>
      <c r="Q453" s="211"/>
      <c r="R453" s="211"/>
      <c r="S453" s="211"/>
      <c r="T453" s="21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06" t="s">
        <v>519</v>
      </c>
      <c r="AU453" s="206" t="s">
        <v>89</v>
      </c>
      <c r="AV453" s="13" t="s">
        <v>89</v>
      </c>
      <c r="AW453" s="13" t="s">
        <v>35</v>
      </c>
      <c r="AX453" s="13" t="s">
        <v>79</v>
      </c>
      <c r="AY453" s="206" t="s">
        <v>230</v>
      </c>
    </row>
    <row r="454" s="16" customFormat="1">
      <c r="A454" s="16"/>
      <c r="B454" s="228"/>
      <c r="C454" s="16"/>
      <c r="D454" s="191" t="s">
        <v>519</v>
      </c>
      <c r="E454" s="229" t="s">
        <v>1</v>
      </c>
      <c r="F454" s="230" t="s">
        <v>685</v>
      </c>
      <c r="G454" s="16"/>
      <c r="H454" s="231">
        <v>509.923</v>
      </c>
      <c r="I454" s="232"/>
      <c r="J454" s="16"/>
      <c r="K454" s="16"/>
      <c r="L454" s="228"/>
      <c r="M454" s="233"/>
      <c r="N454" s="234"/>
      <c r="O454" s="234"/>
      <c r="P454" s="234"/>
      <c r="Q454" s="234"/>
      <c r="R454" s="234"/>
      <c r="S454" s="234"/>
      <c r="T454" s="235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T454" s="229" t="s">
        <v>519</v>
      </c>
      <c r="AU454" s="229" t="s">
        <v>89</v>
      </c>
      <c r="AV454" s="16" t="s">
        <v>241</v>
      </c>
      <c r="AW454" s="16" t="s">
        <v>35</v>
      </c>
      <c r="AX454" s="16" t="s">
        <v>79</v>
      </c>
      <c r="AY454" s="229" t="s">
        <v>230</v>
      </c>
    </row>
    <row r="455" s="13" customFormat="1">
      <c r="A455" s="13"/>
      <c r="B455" s="205"/>
      <c r="C455" s="13"/>
      <c r="D455" s="191" t="s">
        <v>519</v>
      </c>
      <c r="E455" s="206" t="s">
        <v>1</v>
      </c>
      <c r="F455" s="207" t="s">
        <v>1978</v>
      </c>
      <c r="G455" s="13"/>
      <c r="H455" s="208">
        <v>100</v>
      </c>
      <c r="I455" s="209"/>
      <c r="J455" s="13"/>
      <c r="K455" s="13"/>
      <c r="L455" s="205"/>
      <c r="M455" s="210"/>
      <c r="N455" s="211"/>
      <c r="O455" s="211"/>
      <c r="P455" s="211"/>
      <c r="Q455" s="211"/>
      <c r="R455" s="211"/>
      <c r="S455" s="211"/>
      <c r="T455" s="21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06" t="s">
        <v>519</v>
      </c>
      <c r="AU455" s="206" t="s">
        <v>89</v>
      </c>
      <c r="AV455" s="13" t="s">
        <v>89</v>
      </c>
      <c r="AW455" s="13" t="s">
        <v>35</v>
      </c>
      <c r="AX455" s="13" t="s">
        <v>79</v>
      </c>
      <c r="AY455" s="206" t="s">
        <v>230</v>
      </c>
    </row>
    <row r="456" s="16" customFormat="1">
      <c r="A456" s="16"/>
      <c r="B456" s="228"/>
      <c r="C456" s="16"/>
      <c r="D456" s="191" t="s">
        <v>519</v>
      </c>
      <c r="E456" s="229" t="s">
        <v>1</v>
      </c>
      <c r="F456" s="230" t="s">
        <v>685</v>
      </c>
      <c r="G456" s="16"/>
      <c r="H456" s="231">
        <v>100</v>
      </c>
      <c r="I456" s="232"/>
      <c r="J456" s="16"/>
      <c r="K456" s="16"/>
      <c r="L456" s="228"/>
      <c r="M456" s="233"/>
      <c r="N456" s="234"/>
      <c r="O456" s="234"/>
      <c r="P456" s="234"/>
      <c r="Q456" s="234"/>
      <c r="R456" s="234"/>
      <c r="S456" s="234"/>
      <c r="T456" s="235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T456" s="229" t="s">
        <v>519</v>
      </c>
      <c r="AU456" s="229" t="s">
        <v>89</v>
      </c>
      <c r="AV456" s="16" t="s">
        <v>241</v>
      </c>
      <c r="AW456" s="16" t="s">
        <v>35</v>
      </c>
      <c r="AX456" s="16" t="s">
        <v>79</v>
      </c>
      <c r="AY456" s="229" t="s">
        <v>230</v>
      </c>
    </row>
    <row r="457" s="15" customFormat="1">
      <c r="A457" s="15"/>
      <c r="B457" s="221"/>
      <c r="C457" s="15"/>
      <c r="D457" s="191" t="s">
        <v>519</v>
      </c>
      <c r="E457" s="222" t="s">
        <v>1</v>
      </c>
      <c r="F457" s="223" t="s">
        <v>2061</v>
      </c>
      <c r="G457" s="15"/>
      <c r="H457" s="222" t="s">
        <v>1</v>
      </c>
      <c r="I457" s="224"/>
      <c r="J457" s="15"/>
      <c r="K457" s="15"/>
      <c r="L457" s="221"/>
      <c r="M457" s="225"/>
      <c r="N457" s="226"/>
      <c r="O457" s="226"/>
      <c r="P457" s="226"/>
      <c r="Q457" s="226"/>
      <c r="R457" s="226"/>
      <c r="S457" s="226"/>
      <c r="T457" s="227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22" t="s">
        <v>519</v>
      </c>
      <c r="AU457" s="222" t="s">
        <v>89</v>
      </c>
      <c r="AV457" s="15" t="s">
        <v>87</v>
      </c>
      <c r="AW457" s="15" t="s">
        <v>35</v>
      </c>
      <c r="AX457" s="15" t="s">
        <v>79</v>
      </c>
      <c r="AY457" s="222" t="s">
        <v>230</v>
      </c>
    </row>
    <row r="458" s="15" customFormat="1">
      <c r="A458" s="15"/>
      <c r="B458" s="221"/>
      <c r="C458" s="15"/>
      <c r="D458" s="191" t="s">
        <v>519</v>
      </c>
      <c r="E458" s="222" t="s">
        <v>1</v>
      </c>
      <c r="F458" s="223" t="s">
        <v>2062</v>
      </c>
      <c r="G458" s="15"/>
      <c r="H458" s="222" t="s">
        <v>1</v>
      </c>
      <c r="I458" s="224"/>
      <c r="J458" s="15"/>
      <c r="K458" s="15"/>
      <c r="L458" s="221"/>
      <c r="M458" s="225"/>
      <c r="N458" s="226"/>
      <c r="O458" s="226"/>
      <c r="P458" s="226"/>
      <c r="Q458" s="226"/>
      <c r="R458" s="226"/>
      <c r="S458" s="226"/>
      <c r="T458" s="227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T458" s="222" t="s">
        <v>519</v>
      </c>
      <c r="AU458" s="222" t="s">
        <v>89</v>
      </c>
      <c r="AV458" s="15" t="s">
        <v>87</v>
      </c>
      <c r="AW458" s="15" t="s">
        <v>35</v>
      </c>
      <c r="AX458" s="15" t="s">
        <v>79</v>
      </c>
      <c r="AY458" s="222" t="s">
        <v>230</v>
      </c>
    </row>
    <row r="459" s="13" customFormat="1">
      <c r="A459" s="13"/>
      <c r="B459" s="205"/>
      <c r="C459" s="13"/>
      <c r="D459" s="191" t="s">
        <v>519</v>
      </c>
      <c r="E459" s="206" t="s">
        <v>1</v>
      </c>
      <c r="F459" s="207" t="s">
        <v>2063</v>
      </c>
      <c r="G459" s="13"/>
      <c r="H459" s="208">
        <v>-67.992000000000004</v>
      </c>
      <c r="I459" s="209"/>
      <c r="J459" s="13"/>
      <c r="K459" s="13"/>
      <c r="L459" s="205"/>
      <c r="M459" s="210"/>
      <c r="N459" s="211"/>
      <c r="O459" s="211"/>
      <c r="P459" s="211"/>
      <c r="Q459" s="211"/>
      <c r="R459" s="211"/>
      <c r="S459" s="211"/>
      <c r="T459" s="21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06" t="s">
        <v>519</v>
      </c>
      <c r="AU459" s="206" t="s">
        <v>89</v>
      </c>
      <c r="AV459" s="13" t="s">
        <v>89</v>
      </c>
      <c r="AW459" s="13" t="s">
        <v>35</v>
      </c>
      <c r="AX459" s="13" t="s">
        <v>79</v>
      </c>
      <c r="AY459" s="206" t="s">
        <v>230</v>
      </c>
    </row>
    <row r="460" s="13" customFormat="1">
      <c r="A460" s="13"/>
      <c r="B460" s="205"/>
      <c r="C460" s="13"/>
      <c r="D460" s="191" t="s">
        <v>519</v>
      </c>
      <c r="E460" s="206" t="s">
        <v>1</v>
      </c>
      <c r="F460" s="207" t="s">
        <v>2064</v>
      </c>
      <c r="G460" s="13"/>
      <c r="H460" s="208">
        <v>-7.4379999999999997</v>
      </c>
      <c r="I460" s="209"/>
      <c r="J460" s="13"/>
      <c r="K460" s="13"/>
      <c r="L460" s="205"/>
      <c r="M460" s="210"/>
      <c r="N460" s="211"/>
      <c r="O460" s="211"/>
      <c r="P460" s="211"/>
      <c r="Q460" s="211"/>
      <c r="R460" s="211"/>
      <c r="S460" s="211"/>
      <c r="T460" s="212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06" t="s">
        <v>519</v>
      </c>
      <c r="AU460" s="206" t="s">
        <v>89</v>
      </c>
      <c r="AV460" s="13" t="s">
        <v>89</v>
      </c>
      <c r="AW460" s="13" t="s">
        <v>35</v>
      </c>
      <c r="AX460" s="13" t="s">
        <v>79</v>
      </c>
      <c r="AY460" s="206" t="s">
        <v>230</v>
      </c>
    </row>
    <row r="461" s="13" customFormat="1">
      <c r="A461" s="13"/>
      <c r="B461" s="205"/>
      <c r="C461" s="13"/>
      <c r="D461" s="191" t="s">
        <v>519</v>
      </c>
      <c r="E461" s="206" t="s">
        <v>1</v>
      </c>
      <c r="F461" s="207" t="s">
        <v>2065</v>
      </c>
      <c r="G461" s="13"/>
      <c r="H461" s="208">
        <v>-40</v>
      </c>
      <c r="I461" s="209"/>
      <c r="J461" s="13"/>
      <c r="K461" s="13"/>
      <c r="L461" s="205"/>
      <c r="M461" s="210"/>
      <c r="N461" s="211"/>
      <c r="O461" s="211"/>
      <c r="P461" s="211"/>
      <c r="Q461" s="211"/>
      <c r="R461" s="211"/>
      <c r="S461" s="211"/>
      <c r="T461" s="21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06" t="s">
        <v>519</v>
      </c>
      <c r="AU461" s="206" t="s">
        <v>89</v>
      </c>
      <c r="AV461" s="13" t="s">
        <v>89</v>
      </c>
      <c r="AW461" s="13" t="s">
        <v>35</v>
      </c>
      <c r="AX461" s="13" t="s">
        <v>79</v>
      </c>
      <c r="AY461" s="206" t="s">
        <v>230</v>
      </c>
    </row>
    <row r="462" s="13" customFormat="1">
      <c r="A462" s="13"/>
      <c r="B462" s="205"/>
      <c r="C462" s="13"/>
      <c r="D462" s="191" t="s">
        <v>519</v>
      </c>
      <c r="E462" s="206" t="s">
        <v>1</v>
      </c>
      <c r="F462" s="207" t="s">
        <v>2066</v>
      </c>
      <c r="G462" s="13"/>
      <c r="H462" s="208">
        <v>-373.95600000000002</v>
      </c>
      <c r="I462" s="209"/>
      <c r="J462" s="13"/>
      <c r="K462" s="13"/>
      <c r="L462" s="205"/>
      <c r="M462" s="210"/>
      <c r="N462" s="211"/>
      <c r="O462" s="211"/>
      <c r="P462" s="211"/>
      <c r="Q462" s="211"/>
      <c r="R462" s="211"/>
      <c r="S462" s="211"/>
      <c r="T462" s="212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06" t="s">
        <v>519</v>
      </c>
      <c r="AU462" s="206" t="s">
        <v>89</v>
      </c>
      <c r="AV462" s="13" t="s">
        <v>89</v>
      </c>
      <c r="AW462" s="13" t="s">
        <v>35</v>
      </c>
      <c r="AX462" s="13" t="s">
        <v>79</v>
      </c>
      <c r="AY462" s="206" t="s">
        <v>230</v>
      </c>
    </row>
    <row r="463" s="13" customFormat="1">
      <c r="A463" s="13"/>
      <c r="B463" s="205"/>
      <c r="C463" s="13"/>
      <c r="D463" s="191" t="s">
        <v>519</v>
      </c>
      <c r="E463" s="206" t="s">
        <v>1</v>
      </c>
      <c r="F463" s="207" t="s">
        <v>2067</v>
      </c>
      <c r="G463" s="13"/>
      <c r="H463" s="208">
        <v>-44.625</v>
      </c>
      <c r="I463" s="209"/>
      <c r="J463" s="13"/>
      <c r="K463" s="13"/>
      <c r="L463" s="205"/>
      <c r="M463" s="210"/>
      <c r="N463" s="211"/>
      <c r="O463" s="211"/>
      <c r="P463" s="211"/>
      <c r="Q463" s="211"/>
      <c r="R463" s="211"/>
      <c r="S463" s="211"/>
      <c r="T463" s="21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06" t="s">
        <v>519</v>
      </c>
      <c r="AU463" s="206" t="s">
        <v>89</v>
      </c>
      <c r="AV463" s="13" t="s">
        <v>89</v>
      </c>
      <c r="AW463" s="13" t="s">
        <v>35</v>
      </c>
      <c r="AX463" s="13" t="s">
        <v>79</v>
      </c>
      <c r="AY463" s="206" t="s">
        <v>230</v>
      </c>
    </row>
    <row r="464" s="13" customFormat="1">
      <c r="A464" s="13"/>
      <c r="B464" s="205"/>
      <c r="C464" s="13"/>
      <c r="D464" s="191" t="s">
        <v>519</v>
      </c>
      <c r="E464" s="206" t="s">
        <v>1</v>
      </c>
      <c r="F464" s="207" t="s">
        <v>2068</v>
      </c>
      <c r="G464" s="13"/>
      <c r="H464" s="208">
        <v>-4.5</v>
      </c>
      <c r="I464" s="209"/>
      <c r="J464" s="13"/>
      <c r="K464" s="13"/>
      <c r="L464" s="205"/>
      <c r="M464" s="210"/>
      <c r="N464" s="211"/>
      <c r="O464" s="211"/>
      <c r="P464" s="211"/>
      <c r="Q464" s="211"/>
      <c r="R464" s="211"/>
      <c r="S464" s="211"/>
      <c r="T464" s="21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06" t="s">
        <v>519</v>
      </c>
      <c r="AU464" s="206" t="s">
        <v>89</v>
      </c>
      <c r="AV464" s="13" t="s">
        <v>89</v>
      </c>
      <c r="AW464" s="13" t="s">
        <v>35</v>
      </c>
      <c r="AX464" s="13" t="s">
        <v>79</v>
      </c>
      <c r="AY464" s="206" t="s">
        <v>230</v>
      </c>
    </row>
    <row r="465" s="13" customFormat="1">
      <c r="A465" s="13"/>
      <c r="B465" s="205"/>
      <c r="C465" s="13"/>
      <c r="D465" s="191" t="s">
        <v>519</v>
      </c>
      <c r="E465" s="206" t="s">
        <v>1</v>
      </c>
      <c r="F465" s="207" t="s">
        <v>2069</v>
      </c>
      <c r="G465" s="13"/>
      <c r="H465" s="208">
        <v>-50.893999999999998</v>
      </c>
      <c r="I465" s="209"/>
      <c r="J465" s="13"/>
      <c r="K465" s="13"/>
      <c r="L465" s="205"/>
      <c r="M465" s="210"/>
      <c r="N465" s="211"/>
      <c r="O465" s="211"/>
      <c r="P465" s="211"/>
      <c r="Q465" s="211"/>
      <c r="R465" s="211"/>
      <c r="S465" s="211"/>
      <c r="T465" s="21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06" t="s">
        <v>519</v>
      </c>
      <c r="AU465" s="206" t="s">
        <v>89</v>
      </c>
      <c r="AV465" s="13" t="s">
        <v>89</v>
      </c>
      <c r="AW465" s="13" t="s">
        <v>35</v>
      </c>
      <c r="AX465" s="13" t="s">
        <v>79</v>
      </c>
      <c r="AY465" s="206" t="s">
        <v>230</v>
      </c>
    </row>
    <row r="466" s="16" customFormat="1">
      <c r="A466" s="16"/>
      <c r="B466" s="228"/>
      <c r="C466" s="16"/>
      <c r="D466" s="191" t="s">
        <v>519</v>
      </c>
      <c r="E466" s="229" t="s">
        <v>1</v>
      </c>
      <c r="F466" s="230" t="s">
        <v>685</v>
      </c>
      <c r="G466" s="16"/>
      <c r="H466" s="231">
        <v>-589.40499999999997</v>
      </c>
      <c r="I466" s="232"/>
      <c r="J466" s="16"/>
      <c r="K466" s="16"/>
      <c r="L466" s="228"/>
      <c r="M466" s="233"/>
      <c r="N466" s="234"/>
      <c r="O466" s="234"/>
      <c r="P466" s="234"/>
      <c r="Q466" s="234"/>
      <c r="R466" s="234"/>
      <c r="S466" s="234"/>
      <c r="T466" s="235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T466" s="229" t="s">
        <v>519</v>
      </c>
      <c r="AU466" s="229" t="s">
        <v>89</v>
      </c>
      <c r="AV466" s="16" t="s">
        <v>241</v>
      </c>
      <c r="AW466" s="16" t="s">
        <v>35</v>
      </c>
      <c r="AX466" s="16" t="s">
        <v>79</v>
      </c>
      <c r="AY466" s="229" t="s">
        <v>230</v>
      </c>
    </row>
    <row r="467" s="14" customFormat="1">
      <c r="A467" s="14"/>
      <c r="B467" s="213"/>
      <c r="C467" s="14"/>
      <c r="D467" s="191" t="s">
        <v>519</v>
      </c>
      <c r="E467" s="214" t="s">
        <v>1</v>
      </c>
      <c r="F467" s="215" t="s">
        <v>534</v>
      </c>
      <c r="G467" s="14"/>
      <c r="H467" s="216">
        <v>990.04999999999995</v>
      </c>
      <c r="I467" s="217"/>
      <c r="J467" s="14"/>
      <c r="K467" s="14"/>
      <c r="L467" s="213"/>
      <c r="M467" s="218"/>
      <c r="N467" s="219"/>
      <c r="O467" s="219"/>
      <c r="P467" s="219"/>
      <c r="Q467" s="219"/>
      <c r="R467" s="219"/>
      <c r="S467" s="219"/>
      <c r="T467" s="220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14" t="s">
        <v>519</v>
      </c>
      <c r="AU467" s="214" t="s">
        <v>89</v>
      </c>
      <c r="AV467" s="14" t="s">
        <v>235</v>
      </c>
      <c r="AW467" s="14" t="s">
        <v>35</v>
      </c>
      <c r="AX467" s="14" t="s">
        <v>87</v>
      </c>
      <c r="AY467" s="214" t="s">
        <v>230</v>
      </c>
    </row>
    <row r="468" s="2" customFormat="1" ht="16.5" customHeight="1">
      <c r="A468" s="38"/>
      <c r="B468" s="177"/>
      <c r="C468" s="236" t="s">
        <v>317</v>
      </c>
      <c r="D468" s="236" t="s">
        <v>745</v>
      </c>
      <c r="E468" s="237" t="s">
        <v>784</v>
      </c>
      <c r="F468" s="238" t="s">
        <v>785</v>
      </c>
      <c r="G468" s="239" t="s">
        <v>748</v>
      </c>
      <c r="H468" s="240">
        <v>1980.0999999999999</v>
      </c>
      <c r="I468" s="241"/>
      <c r="J468" s="242">
        <f>ROUND(I468*H468,2)</f>
        <v>0</v>
      </c>
      <c r="K468" s="238" t="s">
        <v>515</v>
      </c>
      <c r="L468" s="243"/>
      <c r="M468" s="244" t="s">
        <v>1</v>
      </c>
      <c r="N468" s="245" t="s">
        <v>44</v>
      </c>
      <c r="O468" s="77"/>
      <c r="P468" s="187">
        <f>O468*H468</f>
        <v>0</v>
      </c>
      <c r="Q468" s="187">
        <v>0</v>
      </c>
      <c r="R468" s="187">
        <f>Q468*H468</f>
        <v>0</v>
      </c>
      <c r="S468" s="187">
        <v>0</v>
      </c>
      <c r="T468" s="188">
        <f>S468*H468</f>
        <v>0</v>
      </c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R468" s="189" t="s">
        <v>260</v>
      </c>
      <c r="AT468" s="189" t="s">
        <v>745</v>
      </c>
      <c r="AU468" s="189" t="s">
        <v>89</v>
      </c>
      <c r="AY468" s="19" t="s">
        <v>230</v>
      </c>
      <c r="BE468" s="190">
        <f>IF(N468="základní",J468,0)</f>
        <v>0</v>
      </c>
      <c r="BF468" s="190">
        <f>IF(N468="snížená",J468,0)</f>
        <v>0</v>
      </c>
      <c r="BG468" s="190">
        <f>IF(N468="zákl. přenesená",J468,0)</f>
        <v>0</v>
      </c>
      <c r="BH468" s="190">
        <f>IF(N468="sníž. přenesená",J468,0)</f>
        <v>0</v>
      </c>
      <c r="BI468" s="190">
        <f>IF(N468="nulová",J468,0)</f>
        <v>0</v>
      </c>
      <c r="BJ468" s="19" t="s">
        <v>87</v>
      </c>
      <c r="BK468" s="190">
        <f>ROUND(I468*H468,2)</f>
        <v>0</v>
      </c>
      <c r="BL468" s="19" t="s">
        <v>235</v>
      </c>
      <c r="BM468" s="189" t="s">
        <v>2070</v>
      </c>
    </row>
    <row r="469" s="2" customFormat="1">
      <c r="A469" s="38"/>
      <c r="B469" s="39"/>
      <c r="C469" s="38"/>
      <c r="D469" s="191" t="s">
        <v>237</v>
      </c>
      <c r="E469" s="38"/>
      <c r="F469" s="192" t="s">
        <v>785</v>
      </c>
      <c r="G469" s="38"/>
      <c r="H469" s="38"/>
      <c r="I469" s="193"/>
      <c r="J469" s="38"/>
      <c r="K469" s="38"/>
      <c r="L469" s="39"/>
      <c r="M469" s="194"/>
      <c r="N469" s="195"/>
      <c r="O469" s="77"/>
      <c r="P469" s="77"/>
      <c r="Q469" s="77"/>
      <c r="R469" s="77"/>
      <c r="S469" s="77"/>
      <c r="T469" s="7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T469" s="19" t="s">
        <v>237</v>
      </c>
      <c r="AU469" s="19" t="s">
        <v>89</v>
      </c>
    </row>
    <row r="470" s="13" customFormat="1">
      <c r="A470" s="13"/>
      <c r="B470" s="205"/>
      <c r="C470" s="13"/>
      <c r="D470" s="191" t="s">
        <v>519</v>
      </c>
      <c r="E470" s="13"/>
      <c r="F470" s="207" t="s">
        <v>2071</v>
      </c>
      <c r="G470" s="13"/>
      <c r="H470" s="208">
        <v>1980.0999999999999</v>
      </c>
      <c r="I470" s="209"/>
      <c r="J470" s="13"/>
      <c r="K470" s="13"/>
      <c r="L470" s="205"/>
      <c r="M470" s="210"/>
      <c r="N470" s="211"/>
      <c r="O470" s="211"/>
      <c r="P470" s="211"/>
      <c r="Q470" s="211"/>
      <c r="R470" s="211"/>
      <c r="S470" s="211"/>
      <c r="T470" s="21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06" t="s">
        <v>519</v>
      </c>
      <c r="AU470" s="206" t="s">
        <v>89</v>
      </c>
      <c r="AV470" s="13" t="s">
        <v>89</v>
      </c>
      <c r="AW470" s="13" t="s">
        <v>3</v>
      </c>
      <c r="AX470" s="13" t="s">
        <v>87</v>
      </c>
      <c r="AY470" s="206" t="s">
        <v>230</v>
      </c>
    </row>
    <row r="471" s="2" customFormat="1" ht="16.5" customHeight="1">
      <c r="A471" s="38"/>
      <c r="B471" s="177"/>
      <c r="C471" s="178" t="s">
        <v>321</v>
      </c>
      <c r="D471" s="178" t="s">
        <v>231</v>
      </c>
      <c r="E471" s="179" t="s">
        <v>789</v>
      </c>
      <c r="F471" s="180" t="s">
        <v>790</v>
      </c>
      <c r="G471" s="181" t="s">
        <v>578</v>
      </c>
      <c r="H471" s="182">
        <v>386.56200000000001</v>
      </c>
      <c r="I471" s="183"/>
      <c r="J471" s="184">
        <f>ROUND(I471*H471,2)</f>
        <v>0</v>
      </c>
      <c r="K471" s="180" t="s">
        <v>515</v>
      </c>
      <c r="L471" s="39"/>
      <c r="M471" s="185" t="s">
        <v>1</v>
      </c>
      <c r="N471" s="186" t="s">
        <v>44</v>
      </c>
      <c r="O471" s="77"/>
      <c r="P471" s="187">
        <f>O471*H471</f>
        <v>0</v>
      </c>
      <c r="Q471" s="187">
        <v>0</v>
      </c>
      <c r="R471" s="187">
        <f>Q471*H471</f>
        <v>0</v>
      </c>
      <c r="S471" s="187">
        <v>0</v>
      </c>
      <c r="T471" s="188">
        <f>S471*H471</f>
        <v>0</v>
      </c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R471" s="189" t="s">
        <v>235</v>
      </c>
      <c r="AT471" s="189" t="s">
        <v>231</v>
      </c>
      <c r="AU471" s="189" t="s">
        <v>89</v>
      </c>
      <c r="AY471" s="19" t="s">
        <v>230</v>
      </c>
      <c r="BE471" s="190">
        <f>IF(N471="základní",J471,0)</f>
        <v>0</v>
      </c>
      <c r="BF471" s="190">
        <f>IF(N471="snížená",J471,0)</f>
        <v>0</v>
      </c>
      <c r="BG471" s="190">
        <f>IF(N471="zákl. přenesená",J471,0)</f>
        <v>0</v>
      </c>
      <c r="BH471" s="190">
        <f>IF(N471="sníž. přenesená",J471,0)</f>
        <v>0</v>
      </c>
      <c r="BI471" s="190">
        <f>IF(N471="nulová",J471,0)</f>
        <v>0</v>
      </c>
      <c r="BJ471" s="19" t="s">
        <v>87</v>
      </c>
      <c r="BK471" s="190">
        <f>ROUND(I471*H471,2)</f>
        <v>0</v>
      </c>
      <c r="BL471" s="19" t="s">
        <v>235</v>
      </c>
      <c r="BM471" s="189" t="s">
        <v>2072</v>
      </c>
    </row>
    <row r="472" s="2" customFormat="1">
      <c r="A472" s="38"/>
      <c r="B472" s="39"/>
      <c r="C472" s="38"/>
      <c r="D472" s="191" t="s">
        <v>237</v>
      </c>
      <c r="E472" s="38"/>
      <c r="F472" s="192" t="s">
        <v>792</v>
      </c>
      <c r="G472" s="38"/>
      <c r="H472" s="38"/>
      <c r="I472" s="193"/>
      <c r="J472" s="38"/>
      <c r="K472" s="38"/>
      <c r="L472" s="39"/>
      <c r="M472" s="194"/>
      <c r="N472" s="195"/>
      <c r="O472" s="77"/>
      <c r="P472" s="77"/>
      <c r="Q472" s="77"/>
      <c r="R472" s="77"/>
      <c r="S472" s="77"/>
      <c r="T472" s="7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T472" s="19" t="s">
        <v>237</v>
      </c>
      <c r="AU472" s="19" t="s">
        <v>89</v>
      </c>
    </row>
    <row r="473" s="2" customFormat="1">
      <c r="A473" s="38"/>
      <c r="B473" s="39"/>
      <c r="C473" s="38"/>
      <c r="D473" s="199" t="s">
        <v>397</v>
      </c>
      <c r="E473" s="38"/>
      <c r="F473" s="200" t="s">
        <v>793</v>
      </c>
      <c r="G473" s="38"/>
      <c r="H473" s="38"/>
      <c r="I473" s="193"/>
      <c r="J473" s="38"/>
      <c r="K473" s="38"/>
      <c r="L473" s="39"/>
      <c r="M473" s="194"/>
      <c r="N473" s="195"/>
      <c r="O473" s="77"/>
      <c r="P473" s="77"/>
      <c r="Q473" s="77"/>
      <c r="R473" s="77"/>
      <c r="S473" s="77"/>
      <c r="T473" s="7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T473" s="19" t="s">
        <v>397</v>
      </c>
      <c r="AU473" s="19" t="s">
        <v>89</v>
      </c>
    </row>
    <row r="474" s="13" customFormat="1">
      <c r="A474" s="13"/>
      <c r="B474" s="205"/>
      <c r="C474" s="13"/>
      <c r="D474" s="191" t="s">
        <v>519</v>
      </c>
      <c r="E474" s="206" t="s">
        <v>1</v>
      </c>
      <c r="F474" s="207" t="s">
        <v>2073</v>
      </c>
      <c r="G474" s="13"/>
      <c r="H474" s="208">
        <v>373.95600000000002</v>
      </c>
      <c r="I474" s="209"/>
      <c r="J474" s="13"/>
      <c r="K474" s="13"/>
      <c r="L474" s="205"/>
      <c r="M474" s="210"/>
      <c r="N474" s="211"/>
      <c r="O474" s="211"/>
      <c r="P474" s="211"/>
      <c r="Q474" s="211"/>
      <c r="R474" s="211"/>
      <c r="S474" s="211"/>
      <c r="T474" s="21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06" t="s">
        <v>519</v>
      </c>
      <c r="AU474" s="206" t="s">
        <v>89</v>
      </c>
      <c r="AV474" s="13" t="s">
        <v>89</v>
      </c>
      <c r="AW474" s="13" t="s">
        <v>35</v>
      </c>
      <c r="AX474" s="13" t="s">
        <v>79</v>
      </c>
      <c r="AY474" s="206" t="s">
        <v>230</v>
      </c>
    </row>
    <row r="475" s="13" customFormat="1">
      <c r="A475" s="13"/>
      <c r="B475" s="205"/>
      <c r="C475" s="13"/>
      <c r="D475" s="191" t="s">
        <v>519</v>
      </c>
      <c r="E475" s="206" t="s">
        <v>1</v>
      </c>
      <c r="F475" s="207" t="s">
        <v>2074</v>
      </c>
      <c r="G475" s="13"/>
      <c r="H475" s="208">
        <v>-27.812999999999999</v>
      </c>
      <c r="I475" s="209"/>
      <c r="J475" s="13"/>
      <c r="K475" s="13"/>
      <c r="L475" s="205"/>
      <c r="M475" s="210"/>
      <c r="N475" s="211"/>
      <c r="O475" s="211"/>
      <c r="P475" s="211"/>
      <c r="Q475" s="211"/>
      <c r="R475" s="211"/>
      <c r="S475" s="211"/>
      <c r="T475" s="21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06" t="s">
        <v>519</v>
      </c>
      <c r="AU475" s="206" t="s">
        <v>89</v>
      </c>
      <c r="AV475" s="13" t="s">
        <v>89</v>
      </c>
      <c r="AW475" s="13" t="s">
        <v>35</v>
      </c>
      <c r="AX475" s="13" t="s">
        <v>79</v>
      </c>
      <c r="AY475" s="206" t="s">
        <v>230</v>
      </c>
    </row>
    <row r="476" s="13" customFormat="1">
      <c r="A476" s="13"/>
      <c r="B476" s="205"/>
      <c r="C476" s="13"/>
      <c r="D476" s="191" t="s">
        <v>519</v>
      </c>
      <c r="E476" s="206" t="s">
        <v>1</v>
      </c>
      <c r="F476" s="207" t="s">
        <v>2075</v>
      </c>
      <c r="G476" s="13"/>
      <c r="H476" s="208">
        <v>44.625</v>
      </c>
      <c r="I476" s="209"/>
      <c r="J476" s="13"/>
      <c r="K476" s="13"/>
      <c r="L476" s="205"/>
      <c r="M476" s="210"/>
      <c r="N476" s="211"/>
      <c r="O476" s="211"/>
      <c r="P476" s="211"/>
      <c r="Q476" s="211"/>
      <c r="R476" s="211"/>
      <c r="S476" s="211"/>
      <c r="T476" s="21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06" t="s">
        <v>519</v>
      </c>
      <c r="AU476" s="206" t="s">
        <v>89</v>
      </c>
      <c r="AV476" s="13" t="s">
        <v>89</v>
      </c>
      <c r="AW476" s="13" t="s">
        <v>35</v>
      </c>
      <c r="AX476" s="13" t="s">
        <v>79</v>
      </c>
      <c r="AY476" s="206" t="s">
        <v>230</v>
      </c>
    </row>
    <row r="477" s="13" customFormat="1">
      <c r="A477" s="13"/>
      <c r="B477" s="205"/>
      <c r="C477" s="13"/>
      <c r="D477" s="191" t="s">
        <v>519</v>
      </c>
      <c r="E477" s="206" t="s">
        <v>1</v>
      </c>
      <c r="F477" s="207" t="s">
        <v>2076</v>
      </c>
      <c r="G477" s="13"/>
      <c r="H477" s="208">
        <v>-4.2060000000000004</v>
      </c>
      <c r="I477" s="209"/>
      <c r="J477" s="13"/>
      <c r="K477" s="13"/>
      <c r="L477" s="205"/>
      <c r="M477" s="210"/>
      <c r="N477" s="211"/>
      <c r="O477" s="211"/>
      <c r="P477" s="211"/>
      <c r="Q477" s="211"/>
      <c r="R477" s="211"/>
      <c r="S477" s="211"/>
      <c r="T477" s="21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06" t="s">
        <v>519</v>
      </c>
      <c r="AU477" s="206" t="s">
        <v>89</v>
      </c>
      <c r="AV477" s="13" t="s">
        <v>89</v>
      </c>
      <c r="AW477" s="13" t="s">
        <v>35</v>
      </c>
      <c r="AX477" s="13" t="s">
        <v>79</v>
      </c>
      <c r="AY477" s="206" t="s">
        <v>230</v>
      </c>
    </row>
    <row r="478" s="14" customFormat="1">
      <c r="A478" s="14"/>
      <c r="B478" s="213"/>
      <c r="C478" s="14"/>
      <c r="D478" s="191" t="s">
        <v>519</v>
      </c>
      <c r="E478" s="214" t="s">
        <v>1</v>
      </c>
      <c r="F478" s="215" t="s">
        <v>534</v>
      </c>
      <c r="G478" s="14"/>
      <c r="H478" s="216">
        <v>386.56200000000001</v>
      </c>
      <c r="I478" s="217"/>
      <c r="J478" s="14"/>
      <c r="K478" s="14"/>
      <c r="L478" s="213"/>
      <c r="M478" s="218"/>
      <c r="N478" s="219"/>
      <c r="O478" s="219"/>
      <c r="P478" s="219"/>
      <c r="Q478" s="219"/>
      <c r="R478" s="219"/>
      <c r="S478" s="219"/>
      <c r="T478" s="220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14" t="s">
        <v>519</v>
      </c>
      <c r="AU478" s="214" t="s">
        <v>89</v>
      </c>
      <c r="AV478" s="14" t="s">
        <v>235</v>
      </c>
      <c r="AW478" s="14" t="s">
        <v>35</v>
      </c>
      <c r="AX478" s="14" t="s">
        <v>87</v>
      </c>
      <c r="AY478" s="214" t="s">
        <v>230</v>
      </c>
    </row>
    <row r="479" s="2" customFormat="1" ht="16.5" customHeight="1">
      <c r="A479" s="38"/>
      <c r="B479" s="177"/>
      <c r="C479" s="236" t="s">
        <v>325</v>
      </c>
      <c r="D479" s="236" t="s">
        <v>745</v>
      </c>
      <c r="E479" s="237" t="s">
        <v>779</v>
      </c>
      <c r="F479" s="238" t="s">
        <v>780</v>
      </c>
      <c r="G479" s="239" t="s">
        <v>748</v>
      </c>
      <c r="H479" s="240">
        <v>773.12400000000002</v>
      </c>
      <c r="I479" s="241"/>
      <c r="J479" s="242">
        <f>ROUND(I479*H479,2)</f>
        <v>0</v>
      </c>
      <c r="K479" s="238" t="s">
        <v>515</v>
      </c>
      <c r="L479" s="243"/>
      <c r="M479" s="244" t="s">
        <v>1</v>
      </c>
      <c r="N479" s="245" t="s">
        <v>44</v>
      </c>
      <c r="O479" s="77"/>
      <c r="P479" s="187">
        <f>O479*H479</f>
        <v>0</v>
      </c>
      <c r="Q479" s="187">
        <v>0</v>
      </c>
      <c r="R479" s="187">
        <f>Q479*H479</f>
        <v>0</v>
      </c>
      <c r="S479" s="187">
        <v>0</v>
      </c>
      <c r="T479" s="188">
        <f>S479*H479</f>
        <v>0</v>
      </c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R479" s="189" t="s">
        <v>260</v>
      </c>
      <c r="AT479" s="189" t="s">
        <v>745</v>
      </c>
      <c r="AU479" s="189" t="s">
        <v>89</v>
      </c>
      <c r="AY479" s="19" t="s">
        <v>230</v>
      </c>
      <c r="BE479" s="190">
        <f>IF(N479="základní",J479,0)</f>
        <v>0</v>
      </c>
      <c r="BF479" s="190">
        <f>IF(N479="snížená",J479,0)</f>
        <v>0</v>
      </c>
      <c r="BG479" s="190">
        <f>IF(N479="zákl. přenesená",J479,0)</f>
        <v>0</v>
      </c>
      <c r="BH479" s="190">
        <f>IF(N479="sníž. přenesená",J479,0)</f>
        <v>0</v>
      </c>
      <c r="BI479" s="190">
        <f>IF(N479="nulová",J479,0)</f>
        <v>0</v>
      </c>
      <c r="BJ479" s="19" t="s">
        <v>87</v>
      </c>
      <c r="BK479" s="190">
        <f>ROUND(I479*H479,2)</f>
        <v>0</v>
      </c>
      <c r="BL479" s="19" t="s">
        <v>235</v>
      </c>
      <c r="BM479" s="189" t="s">
        <v>2077</v>
      </c>
    </row>
    <row r="480" s="2" customFormat="1">
      <c r="A480" s="38"/>
      <c r="B480" s="39"/>
      <c r="C480" s="38"/>
      <c r="D480" s="191" t="s">
        <v>237</v>
      </c>
      <c r="E480" s="38"/>
      <c r="F480" s="192" t="s">
        <v>780</v>
      </c>
      <c r="G480" s="38"/>
      <c r="H480" s="38"/>
      <c r="I480" s="193"/>
      <c r="J480" s="38"/>
      <c r="K480" s="38"/>
      <c r="L480" s="39"/>
      <c r="M480" s="194"/>
      <c r="N480" s="195"/>
      <c r="O480" s="77"/>
      <c r="P480" s="77"/>
      <c r="Q480" s="77"/>
      <c r="R480" s="77"/>
      <c r="S480" s="77"/>
      <c r="T480" s="7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T480" s="19" t="s">
        <v>237</v>
      </c>
      <c r="AU480" s="19" t="s">
        <v>89</v>
      </c>
    </row>
    <row r="481" s="13" customFormat="1">
      <c r="A481" s="13"/>
      <c r="B481" s="205"/>
      <c r="C481" s="13"/>
      <c r="D481" s="191" t="s">
        <v>519</v>
      </c>
      <c r="E481" s="13"/>
      <c r="F481" s="207" t="s">
        <v>2078</v>
      </c>
      <c r="G481" s="13"/>
      <c r="H481" s="208">
        <v>773.12400000000002</v>
      </c>
      <c r="I481" s="209"/>
      <c r="J481" s="13"/>
      <c r="K481" s="13"/>
      <c r="L481" s="205"/>
      <c r="M481" s="210"/>
      <c r="N481" s="211"/>
      <c r="O481" s="211"/>
      <c r="P481" s="211"/>
      <c r="Q481" s="211"/>
      <c r="R481" s="211"/>
      <c r="S481" s="211"/>
      <c r="T481" s="21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06" t="s">
        <v>519</v>
      </c>
      <c r="AU481" s="206" t="s">
        <v>89</v>
      </c>
      <c r="AV481" s="13" t="s">
        <v>89</v>
      </c>
      <c r="AW481" s="13" t="s">
        <v>3</v>
      </c>
      <c r="AX481" s="13" t="s">
        <v>87</v>
      </c>
      <c r="AY481" s="206" t="s">
        <v>230</v>
      </c>
    </row>
    <row r="482" s="2" customFormat="1" ht="21.75" customHeight="1">
      <c r="A482" s="38"/>
      <c r="B482" s="177"/>
      <c r="C482" s="178" t="s">
        <v>329</v>
      </c>
      <c r="D482" s="178" t="s">
        <v>231</v>
      </c>
      <c r="E482" s="179" t="s">
        <v>802</v>
      </c>
      <c r="F482" s="180" t="s">
        <v>803</v>
      </c>
      <c r="G482" s="181" t="s">
        <v>514</v>
      </c>
      <c r="H482" s="182">
        <v>534.495</v>
      </c>
      <c r="I482" s="183"/>
      <c r="J482" s="184">
        <f>ROUND(I482*H482,2)</f>
        <v>0</v>
      </c>
      <c r="K482" s="180" t="s">
        <v>515</v>
      </c>
      <c r="L482" s="39"/>
      <c r="M482" s="185" t="s">
        <v>1</v>
      </c>
      <c r="N482" s="186" t="s">
        <v>44</v>
      </c>
      <c r="O482" s="77"/>
      <c r="P482" s="187">
        <f>O482*H482</f>
        <v>0</v>
      </c>
      <c r="Q482" s="187">
        <v>0</v>
      </c>
      <c r="R482" s="187">
        <f>Q482*H482</f>
        <v>0</v>
      </c>
      <c r="S482" s="187">
        <v>0</v>
      </c>
      <c r="T482" s="188">
        <f>S482*H482</f>
        <v>0</v>
      </c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R482" s="189" t="s">
        <v>235</v>
      </c>
      <c r="AT482" s="189" t="s">
        <v>231</v>
      </c>
      <c r="AU482" s="189" t="s">
        <v>89</v>
      </c>
      <c r="AY482" s="19" t="s">
        <v>230</v>
      </c>
      <c r="BE482" s="190">
        <f>IF(N482="základní",J482,0)</f>
        <v>0</v>
      </c>
      <c r="BF482" s="190">
        <f>IF(N482="snížená",J482,0)</f>
        <v>0</v>
      </c>
      <c r="BG482" s="190">
        <f>IF(N482="zákl. přenesená",J482,0)</f>
        <v>0</v>
      </c>
      <c r="BH482" s="190">
        <f>IF(N482="sníž. přenesená",J482,0)</f>
        <v>0</v>
      </c>
      <c r="BI482" s="190">
        <f>IF(N482="nulová",J482,0)</f>
        <v>0</v>
      </c>
      <c r="BJ482" s="19" t="s">
        <v>87</v>
      </c>
      <c r="BK482" s="190">
        <f>ROUND(I482*H482,2)</f>
        <v>0</v>
      </c>
      <c r="BL482" s="19" t="s">
        <v>235</v>
      </c>
      <c r="BM482" s="189" t="s">
        <v>2079</v>
      </c>
    </row>
    <row r="483" s="2" customFormat="1">
      <c r="A483" s="38"/>
      <c r="B483" s="39"/>
      <c r="C483" s="38"/>
      <c r="D483" s="191" t="s">
        <v>237</v>
      </c>
      <c r="E483" s="38"/>
      <c r="F483" s="192" t="s">
        <v>805</v>
      </c>
      <c r="G483" s="38"/>
      <c r="H483" s="38"/>
      <c r="I483" s="193"/>
      <c r="J483" s="38"/>
      <c r="K483" s="38"/>
      <c r="L483" s="39"/>
      <c r="M483" s="194"/>
      <c r="N483" s="195"/>
      <c r="O483" s="77"/>
      <c r="P483" s="77"/>
      <c r="Q483" s="77"/>
      <c r="R483" s="77"/>
      <c r="S483" s="77"/>
      <c r="T483" s="7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T483" s="19" t="s">
        <v>237</v>
      </c>
      <c r="AU483" s="19" t="s">
        <v>89</v>
      </c>
    </row>
    <row r="484" s="2" customFormat="1">
      <c r="A484" s="38"/>
      <c r="B484" s="39"/>
      <c r="C484" s="38"/>
      <c r="D484" s="199" t="s">
        <v>397</v>
      </c>
      <c r="E484" s="38"/>
      <c r="F484" s="200" t="s">
        <v>806</v>
      </c>
      <c r="G484" s="38"/>
      <c r="H484" s="38"/>
      <c r="I484" s="193"/>
      <c r="J484" s="38"/>
      <c r="K484" s="38"/>
      <c r="L484" s="39"/>
      <c r="M484" s="194"/>
      <c r="N484" s="195"/>
      <c r="O484" s="77"/>
      <c r="P484" s="77"/>
      <c r="Q484" s="77"/>
      <c r="R484" s="77"/>
      <c r="S484" s="77"/>
      <c r="T484" s="7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T484" s="19" t="s">
        <v>397</v>
      </c>
      <c r="AU484" s="19" t="s">
        <v>89</v>
      </c>
    </row>
    <row r="485" s="15" customFormat="1">
      <c r="A485" s="15"/>
      <c r="B485" s="221"/>
      <c r="C485" s="15"/>
      <c r="D485" s="191" t="s">
        <v>519</v>
      </c>
      <c r="E485" s="222" t="s">
        <v>1</v>
      </c>
      <c r="F485" s="223" t="s">
        <v>1935</v>
      </c>
      <c r="G485" s="15"/>
      <c r="H485" s="222" t="s">
        <v>1</v>
      </c>
      <c r="I485" s="224"/>
      <c r="J485" s="15"/>
      <c r="K485" s="15"/>
      <c r="L485" s="221"/>
      <c r="M485" s="225"/>
      <c r="N485" s="226"/>
      <c r="O485" s="226"/>
      <c r="P485" s="226"/>
      <c r="Q485" s="226"/>
      <c r="R485" s="226"/>
      <c r="S485" s="226"/>
      <c r="T485" s="227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T485" s="222" t="s">
        <v>519</v>
      </c>
      <c r="AU485" s="222" t="s">
        <v>89</v>
      </c>
      <c r="AV485" s="15" t="s">
        <v>87</v>
      </c>
      <c r="AW485" s="15" t="s">
        <v>35</v>
      </c>
      <c r="AX485" s="15" t="s">
        <v>79</v>
      </c>
      <c r="AY485" s="222" t="s">
        <v>230</v>
      </c>
    </row>
    <row r="486" s="15" customFormat="1">
      <c r="A486" s="15"/>
      <c r="B486" s="221"/>
      <c r="C486" s="15"/>
      <c r="D486" s="191" t="s">
        <v>519</v>
      </c>
      <c r="E486" s="222" t="s">
        <v>1</v>
      </c>
      <c r="F486" s="223" t="s">
        <v>1936</v>
      </c>
      <c r="G486" s="15"/>
      <c r="H486" s="222" t="s">
        <v>1</v>
      </c>
      <c r="I486" s="224"/>
      <c r="J486" s="15"/>
      <c r="K486" s="15"/>
      <c r="L486" s="221"/>
      <c r="M486" s="225"/>
      <c r="N486" s="226"/>
      <c r="O486" s="226"/>
      <c r="P486" s="226"/>
      <c r="Q486" s="226"/>
      <c r="R486" s="226"/>
      <c r="S486" s="226"/>
      <c r="T486" s="227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T486" s="222" t="s">
        <v>519</v>
      </c>
      <c r="AU486" s="222" t="s">
        <v>89</v>
      </c>
      <c r="AV486" s="15" t="s">
        <v>87</v>
      </c>
      <c r="AW486" s="15" t="s">
        <v>35</v>
      </c>
      <c r="AX486" s="15" t="s">
        <v>79</v>
      </c>
      <c r="AY486" s="222" t="s">
        <v>230</v>
      </c>
    </row>
    <row r="487" s="15" customFormat="1">
      <c r="A487" s="15"/>
      <c r="B487" s="221"/>
      <c r="C487" s="15"/>
      <c r="D487" s="191" t="s">
        <v>519</v>
      </c>
      <c r="E487" s="222" t="s">
        <v>1</v>
      </c>
      <c r="F487" s="223" t="s">
        <v>1937</v>
      </c>
      <c r="G487" s="15"/>
      <c r="H487" s="222" t="s">
        <v>1</v>
      </c>
      <c r="I487" s="224"/>
      <c r="J487" s="15"/>
      <c r="K487" s="15"/>
      <c r="L487" s="221"/>
      <c r="M487" s="225"/>
      <c r="N487" s="226"/>
      <c r="O487" s="226"/>
      <c r="P487" s="226"/>
      <c r="Q487" s="226"/>
      <c r="R487" s="226"/>
      <c r="S487" s="226"/>
      <c r="T487" s="227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T487" s="222" t="s">
        <v>519</v>
      </c>
      <c r="AU487" s="222" t="s">
        <v>89</v>
      </c>
      <c r="AV487" s="15" t="s">
        <v>87</v>
      </c>
      <c r="AW487" s="15" t="s">
        <v>35</v>
      </c>
      <c r="AX487" s="15" t="s">
        <v>79</v>
      </c>
      <c r="AY487" s="222" t="s">
        <v>230</v>
      </c>
    </row>
    <row r="488" s="13" customFormat="1">
      <c r="A488" s="13"/>
      <c r="B488" s="205"/>
      <c r="C488" s="13"/>
      <c r="D488" s="191" t="s">
        <v>519</v>
      </c>
      <c r="E488" s="206" t="s">
        <v>1</v>
      </c>
      <c r="F488" s="207" t="s">
        <v>1938</v>
      </c>
      <c r="G488" s="13"/>
      <c r="H488" s="208">
        <v>14.625</v>
      </c>
      <c r="I488" s="209"/>
      <c r="J488" s="13"/>
      <c r="K488" s="13"/>
      <c r="L488" s="205"/>
      <c r="M488" s="210"/>
      <c r="N488" s="211"/>
      <c r="O488" s="211"/>
      <c r="P488" s="211"/>
      <c r="Q488" s="211"/>
      <c r="R488" s="211"/>
      <c r="S488" s="211"/>
      <c r="T488" s="21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06" t="s">
        <v>519</v>
      </c>
      <c r="AU488" s="206" t="s">
        <v>89</v>
      </c>
      <c r="AV488" s="13" t="s">
        <v>89</v>
      </c>
      <c r="AW488" s="13" t="s">
        <v>35</v>
      </c>
      <c r="AX488" s="13" t="s">
        <v>79</v>
      </c>
      <c r="AY488" s="206" t="s">
        <v>230</v>
      </c>
    </row>
    <row r="489" s="13" customFormat="1">
      <c r="A489" s="13"/>
      <c r="B489" s="205"/>
      <c r="C489" s="13"/>
      <c r="D489" s="191" t="s">
        <v>519</v>
      </c>
      <c r="E489" s="206" t="s">
        <v>1</v>
      </c>
      <c r="F489" s="207" t="s">
        <v>1939</v>
      </c>
      <c r="G489" s="13"/>
      <c r="H489" s="208">
        <v>59.75</v>
      </c>
      <c r="I489" s="209"/>
      <c r="J489" s="13"/>
      <c r="K489" s="13"/>
      <c r="L489" s="205"/>
      <c r="M489" s="210"/>
      <c r="N489" s="211"/>
      <c r="O489" s="211"/>
      <c r="P489" s="211"/>
      <c r="Q489" s="211"/>
      <c r="R489" s="211"/>
      <c r="S489" s="211"/>
      <c r="T489" s="21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06" t="s">
        <v>519</v>
      </c>
      <c r="AU489" s="206" t="s">
        <v>89</v>
      </c>
      <c r="AV489" s="13" t="s">
        <v>89</v>
      </c>
      <c r="AW489" s="13" t="s">
        <v>35</v>
      </c>
      <c r="AX489" s="13" t="s">
        <v>79</v>
      </c>
      <c r="AY489" s="206" t="s">
        <v>230</v>
      </c>
    </row>
    <row r="490" s="16" customFormat="1">
      <c r="A490" s="16"/>
      <c r="B490" s="228"/>
      <c r="C490" s="16"/>
      <c r="D490" s="191" t="s">
        <v>519</v>
      </c>
      <c r="E490" s="229" t="s">
        <v>1</v>
      </c>
      <c r="F490" s="230" t="s">
        <v>685</v>
      </c>
      <c r="G490" s="16"/>
      <c r="H490" s="231">
        <v>74.375</v>
      </c>
      <c r="I490" s="232"/>
      <c r="J490" s="16"/>
      <c r="K490" s="16"/>
      <c r="L490" s="228"/>
      <c r="M490" s="233"/>
      <c r="N490" s="234"/>
      <c r="O490" s="234"/>
      <c r="P490" s="234"/>
      <c r="Q490" s="234"/>
      <c r="R490" s="234"/>
      <c r="S490" s="234"/>
      <c r="T490" s="235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T490" s="229" t="s">
        <v>519</v>
      </c>
      <c r="AU490" s="229" t="s">
        <v>89</v>
      </c>
      <c r="AV490" s="16" t="s">
        <v>241</v>
      </c>
      <c r="AW490" s="16" t="s">
        <v>35</v>
      </c>
      <c r="AX490" s="16" t="s">
        <v>79</v>
      </c>
      <c r="AY490" s="229" t="s">
        <v>230</v>
      </c>
    </row>
    <row r="491" s="15" customFormat="1">
      <c r="A491" s="15"/>
      <c r="B491" s="221"/>
      <c r="C491" s="15"/>
      <c r="D491" s="191" t="s">
        <v>519</v>
      </c>
      <c r="E491" s="222" t="s">
        <v>1</v>
      </c>
      <c r="F491" s="223" t="s">
        <v>1940</v>
      </c>
      <c r="G491" s="15"/>
      <c r="H491" s="222" t="s">
        <v>1</v>
      </c>
      <c r="I491" s="224"/>
      <c r="J491" s="15"/>
      <c r="K491" s="15"/>
      <c r="L491" s="221"/>
      <c r="M491" s="225"/>
      <c r="N491" s="226"/>
      <c r="O491" s="226"/>
      <c r="P491" s="226"/>
      <c r="Q491" s="226"/>
      <c r="R491" s="226"/>
      <c r="S491" s="226"/>
      <c r="T491" s="227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T491" s="222" t="s">
        <v>519</v>
      </c>
      <c r="AU491" s="222" t="s">
        <v>89</v>
      </c>
      <c r="AV491" s="15" t="s">
        <v>87</v>
      </c>
      <c r="AW491" s="15" t="s">
        <v>35</v>
      </c>
      <c r="AX491" s="15" t="s">
        <v>79</v>
      </c>
      <c r="AY491" s="222" t="s">
        <v>230</v>
      </c>
    </row>
    <row r="492" s="13" customFormat="1">
      <c r="A492" s="13"/>
      <c r="B492" s="205"/>
      <c r="C492" s="13"/>
      <c r="D492" s="191" t="s">
        <v>519</v>
      </c>
      <c r="E492" s="206" t="s">
        <v>1</v>
      </c>
      <c r="F492" s="207" t="s">
        <v>1941</v>
      </c>
      <c r="G492" s="13"/>
      <c r="H492" s="208">
        <v>8.4000000000000004</v>
      </c>
      <c r="I492" s="209"/>
      <c r="J492" s="13"/>
      <c r="K492" s="13"/>
      <c r="L492" s="205"/>
      <c r="M492" s="210"/>
      <c r="N492" s="211"/>
      <c r="O492" s="211"/>
      <c r="P492" s="211"/>
      <c r="Q492" s="211"/>
      <c r="R492" s="211"/>
      <c r="S492" s="211"/>
      <c r="T492" s="21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06" t="s">
        <v>519</v>
      </c>
      <c r="AU492" s="206" t="s">
        <v>89</v>
      </c>
      <c r="AV492" s="13" t="s">
        <v>89</v>
      </c>
      <c r="AW492" s="13" t="s">
        <v>35</v>
      </c>
      <c r="AX492" s="13" t="s">
        <v>79</v>
      </c>
      <c r="AY492" s="206" t="s">
        <v>230</v>
      </c>
    </row>
    <row r="493" s="13" customFormat="1">
      <c r="A493" s="13"/>
      <c r="B493" s="205"/>
      <c r="C493" s="13"/>
      <c r="D493" s="191" t="s">
        <v>519</v>
      </c>
      <c r="E493" s="206" t="s">
        <v>1</v>
      </c>
      <c r="F493" s="207" t="s">
        <v>1942</v>
      </c>
      <c r="G493" s="13"/>
      <c r="H493" s="208">
        <v>89.159999999999997</v>
      </c>
      <c r="I493" s="209"/>
      <c r="J493" s="13"/>
      <c r="K493" s="13"/>
      <c r="L493" s="205"/>
      <c r="M493" s="210"/>
      <c r="N493" s="211"/>
      <c r="O493" s="211"/>
      <c r="P493" s="211"/>
      <c r="Q493" s="211"/>
      <c r="R493" s="211"/>
      <c r="S493" s="211"/>
      <c r="T493" s="21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06" t="s">
        <v>519</v>
      </c>
      <c r="AU493" s="206" t="s">
        <v>89</v>
      </c>
      <c r="AV493" s="13" t="s">
        <v>89</v>
      </c>
      <c r="AW493" s="13" t="s">
        <v>35</v>
      </c>
      <c r="AX493" s="13" t="s">
        <v>79</v>
      </c>
      <c r="AY493" s="206" t="s">
        <v>230</v>
      </c>
    </row>
    <row r="494" s="13" customFormat="1">
      <c r="A494" s="13"/>
      <c r="B494" s="205"/>
      <c r="C494" s="13"/>
      <c r="D494" s="191" t="s">
        <v>519</v>
      </c>
      <c r="E494" s="206" t="s">
        <v>1</v>
      </c>
      <c r="F494" s="207" t="s">
        <v>1943</v>
      </c>
      <c r="G494" s="13"/>
      <c r="H494" s="208">
        <v>14.039999999999999</v>
      </c>
      <c r="I494" s="209"/>
      <c r="J494" s="13"/>
      <c r="K494" s="13"/>
      <c r="L494" s="205"/>
      <c r="M494" s="210"/>
      <c r="N494" s="211"/>
      <c r="O494" s="211"/>
      <c r="P494" s="211"/>
      <c r="Q494" s="211"/>
      <c r="R494" s="211"/>
      <c r="S494" s="211"/>
      <c r="T494" s="212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06" t="s">
        <v>519</v>
      </c>
      <c r="AU494" s="206" t="s">
        <v>89</v>
      </c>
      <c r="AV494" s="13" t="s">
        <v>89</v>
      </c>
      <c r="AW494" s="13" t="s">
        <v>35</v>
      </c>
      <c r="AX494" s="13" t="s">
        <v>79</v>
      </c>
      <c r="AY494" s="206" t="s">
        <v>230</v>
      </c>
    </row>
    <row r="495" s="13" customFormat="1">
      <c r="A495" s="13"/>
      <c r="B495" s="205"/>
      <c r="C495" s="13"/>
      <c r="D495" s="191" t="s">
        <v>519</v>
      </c>
      <c r="E495" s="206" t="s">
        <v>1</v>
      </c>
      <c r="F495" s="207" t="s">
        <v>1944</v>
      </c>
      <c r="G495" s="13"/>
      <c r="H495" s="208">
        <v>54.240000000000002</v>
      </c>
      <c r="I495" s="209"/>
      <c r="J495" s="13"/>
      <c r="K495" s="13"/>
      <c r="L495" s="205"/>
      <c r="M495" s="210"/>
      <c r="N495" s="211"/>
      <c r="O495" s="211"/>
      <c r="P495" s="211"/>
      <c r="Q495" s="211"/>
      <c r="R495" s="211"/>
      <c r="S495" s="211"/>
      <c r="T495" s="21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06" t="s">
        <v>519</v>
      </c>
      <c r="AU495" s="206" t="s">
        <v>89</v>
      </c>
      <c r="AV495" s="13" t="s">
        <v>89</v>
      </c>
      <c r="AW495" s="13" t="s">
        <v>35</v>
      </c>
      <c r="AX495" s="13" t="s">
        <v>79</v>
      </c>
      <c r="AY495" s="206" t="s">
        <v>230</v>
      </c>
    </row>
    <row r="496" s="13" customFormat="1">
      <c r="A496" s="13"/>
      <c r="B496" s="205"/>
      <c r="C496" s="13"/>
      <c r="D496" s="191" t="s">
        <v>519</v>
      </c>
      <c r="E496" s="206" t="s">
        <v>1</v>
      </c>
      <c r="F496" s="207" t="s">
        <v>1945</v>
      </c>
      <c r="G496" s="13"/>
      <c r="H496" s="208">
        <v>49.200000000000003</v>
      </c>
      <c r="I496" s="209"/>
      <c r="J496" s="13"/>
      <c r="K496" s="13"/>
      <c r="L496" s="205"/>
      <c r="M496" s="210"/>
      <c r="N496" s="211"/>
      <c r="O496" s="211"/>
      <c r="P496" s="211"/>
      <c r="Q496" s="211"/>
      <c r="R496" s="211"/>
      <c r="S496" s="211"/>
      <c r="T496" s="21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06" t="s">
        <v>519</v>
      </c>
      <c r="AU496" s="206" t="s">
        <v>89</v>
      </c>
      <c r="AV496" s="13" t="s">
        <v>89</v>
      </c>
      <c r="AW496" s="13" t="s">
        <v>35</v>
      </c>
      <c r="AX496" s="13" t="s">
        <v>79</v>
      </c>
      <c r="AY496" s="206" t="s">
        <v>230</v>
      </c>
    </row>
    <row r="497" s="13" customFormat="1">
      <c r="A497" s="13"/>
      <c r="B497" s="205"/>
      <c r="C497" s="13"/>
      <c r="D497" s="191" t="s">
        <v>519</v>
      </c>
      <c r="E497" s="206" t="s">
        <v>1</v>
      </c>
      <c r="F497" s="207" t="s">
        <v>1946</v>
      </c>
      <c r="G497" s="13"/>
      <c r="H497" s="208">
        <v>10.68</v>
      </c>
      <c r="I497" s="209"/>
      <c r="J497" s="13"/>
      <c r="K497" s="13"/>
      <c r="L497" s="205"/>
      <c r="M497" s="210"/>
      <c r="N497" s="211"/>
      <c r="O497" s="211"/>
      <c r="P497" s="211"/>
      <c r="Q497" s="211"/>
      <c r="R497" s="211"/>
      <c r="S497" s="211"/>
      <c r="T497" s="21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06" t="s">
        <v>519</v>
      </c>
      <c r="AU497" s="206" t="s">
        <v>89</v>
      </c>
      <c r="AV497" s="13" t="s">
        <v>89</v>
      </c>
      <c r="AW497" s="13" t="s">
        <v>35</v>
      </c>
      <c r="AX497" s="13" t="s">
        <v>79</v>
      </c>
      <c r="AY497" s="206" t="s">
        <v>230</v>
      </c>
    </row>
    <row r="498" s="13" customFormat="1">
      <c r="A498" s="13"/>
      <c r="B498" s="205"/>
      <c r="C498" s="13"/>
      <c r="D498" s="191" t="s">
        <v>519</v>
      </c>
      <c r="E498" s="206" t="s">
        <v>1</v>
      </c>
      <c r="F498" s="207" t="s">
        <v>1947</v>
      </c>
      <c r="G498" s="13"/>
      <c r="H498" s="208">
        <v>95.280000000000001</v>
      </c>
      <c r="I498" s="209"/>
      <c r="J498" s="13"/>
      <c r="K498" s="13"/>
      <c r="L498" s="205"/>
      <c r="M498" s="210"/>
      <c r="N498" s="211"/>
      <c r="O498" s="211"/>
      <c r="P498" s="211"/>
      <c r="Q498" s="211"/>
      <c r="R498" s="211"/>
      <c r="S498" s="211"/>
      <c r="T498" s="21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06" t="s">
        <v>519</v>
      </c>
      <c r="AU498" s="206" t="s">
        <v>89</v>
      </c>
      <c r="AV498" s="13" t="s">
        <v>89</v>
      </c>
      <c r="AW498" s="13" t="s">
        <v>35</v>
      </c>
      <c r="AX498" s="13" t="s">
        <v>79</v>
      </c>
      <c r="AY498" s="206" t="s">
        <v>230</v>
      </c>
    </row>
    <row r="499" s="13" customFormat="1">
      <c r="A499" s="13"/>
      <c r="B499" s="205"/>
      <c r="C499" s="13"/>
      <c r="D499" s="191" t="s">
        <v>519</v>
      </c>
      <c r="E499" s="206" t="s">
        <v>1</v>
      </c>
      <c r="F499" s="207" t="s">
        <v>1948</v>
      </c>
      <c r="G499" s="13"/>
      <c r="H499" s="208">
        <v>24.48</v>
      </c>
      <c r="I499" s="209"/>
      <c r="J499" s="13"/>
      <c r="K499" s="13"/>
      <c r="L499" s="205"/>
      <c r="M499" s="210"/>
      <c r="N499" s="211"/>
      <c r="O499" s="211"/>
      <c r="P499" s="211"/>
      <c r="Q499" s="211"/>
      <c r="R499" s="211"/>
      <c r="S499" s="211"/>
      <c r="T499" s="21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06" t="s">
        <v>519</v>
      </c>
      <c r="AU499" s="206" t="s">
        <v>89</v>
      </c>
      <c r="AV499" s="13" t="s">
        <v>89</v>
      </c>
      <c r="AW499" s="13" t="s">
        <v>35</v>
      </c>
      <c r="AX499" s="13" t="s">
        <v>79</v>
      </c>
      <c r="AY499" s="206" t="s">
        <v>230</v>
      </c>
    </row>
    <row r="500" s="13" customFormat="1">
      <c r="A500" s="13"/>
      <c r="B500" s="205"/>
      <c r="C500" s="13"/>
      <c r="D500" s="191" t="s">
        <v>519</v>
      </c>
      <c r="E500" s="206" t="s">
        <v>1</v>
      </c>
      <c r="F500" s="207" t="s">
        <v>1949</v>
      </c>
      <c r="G500" s="13"/>
      <c r="H500" s="208">
        <v>25.800000000000001</v>
      </c>
      <c r="I500" s="209"/>
      <c r="J500" s="13"/>
      <c r="K500" s="13"/>
      <c r="L500" s="205"/>
      <c r="M500" s="210"/>
      <c r="N500" s="211"/>
      <c r="O500" s="211"/>
      <c r="P500" s="211"/>
      <c r="Q500" s="211"/>
      <c r="R500" s="211"/>
      <c r="S500" s="211"/>
      <c r="T500" s="21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06" t="s">
        <v>519</v>
      </c>
      <c r="AU500" s="206" t="s">
        <v>89</v>
      </c>
      <c r="AV500" s="13" t="s">
        <v>89</v>
      </c>
      <c r="AW500" s="13" t="s">
        <v>35</v>
      </c>
      <c r="AX500" s="13" t="s">
        <v>79</v>
      </c>
      <c r="AY500" s="206" t="s">
        <v>230</v>
      </c>
    </row>
    <row r="501" s="13" customFormat="1">
      <c r="A501" s="13"/>
      <c r="B501" s="205"/>
      <c r="C501" s="13"/>
      <c r="D501" s="191" t="s">
        <v>519</v>
      </c>
      <c r="E501" s="206" t="s">
        <v>1</v>
      </c>
      <c r="F501" s="207" t="s">
        <v>1950</v>
      </c>
      <c r="G501" s="13"/>
      <c r="H501" s="208">
        <v>60.840000000000003</v>
      </c>
      <c r="I501" s="209"/>
      <c r="J501" s="13"/>
      <c r="K501" s="13"/>
      <c r="L501" s="205"/>
      <c r="M501" s="210"/>
      <c r="N501" s="211"/>
      <c r="O501" s="211"/>
      <c r="P501" s="211"/>
      <c r="Q501" s="211"/>
      <c r="R501" s="211"/>
      <c r="S501" s="211"/>
      <c r="T501" s="21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06" t="s">
        <v>519</v>
      </c>
      <c r="AU501" s="206" t="s">
        <v>89</v>
      </c>
      <c r="AV501" s="13" t="s">
        <v>89</v>
      </c>
      <c r="AW501" s="13" t="s">
        <v>35</v>
      </c>
      <c r="AX501" s="13" t="s">
        <v>79</v>
      </c>
      <c r="AY501" s="206" t="s">
        <v>230</v>
      </c>
    </row>
    <row r="502" s="16" customFormat="1">
      <c r="A502" s="16"/>
      <c r="B502" s="228"/>
      <c r="C502" s="16"/>
      <c r="D502" s="191" t="s">
        <v>519</v>
      </c>
      <c r="E502" s="229" t="s">
        <v>1</v>
      </c>
      <c r="F502" s="230" t="s">
        <v>685</v>
      </c>
      <c r="G502" s="16"/>
      <c r="H502" s="231">
        <v>432.12</v>
      </c>
      <c r="I502" s="232"/>
      <c r="J502" s="16"/>
      <c r="K502" s="16"/>
      <c r="L502" s="228"/>
      <c r="M502" s="233"/>
      <c r="N502" s="234"/>
      <c r="O502" s="234"/>
      <c r="P502" s="234"/>
      <c r="Q502" s="234"/>
      <c r="R502" s="234"/>
      <c r="S502" s="234"/>
      <c r="T502" s="235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T502" s="229" t="s">
        <v>519</v>
      </c>
      <c r="AU502" s="229" t="s">
        <v>89</v>
      </c>
      <c r="AV502" s="16" t="s">
        <v>241</v>
      </c>
      <c r="AW502" s="16" t="s">
        <v>35</v>
      </c>
      <c r="AX502" s="16" t="s">
        <v>79</v>
      </c>
      <c r="AY502" s="229" t="s">
        <v>230</v>
      </c>
    </row>
    <row r="503" s="13" customFormat="1">
      <c r="A503" s="13"/>
      <c r="B503" s="205"/>
      <c r="C503" s="13"/>
      <c r="D503" s="191" t="s">
        <v>519</v>
      </c>
      <c r="E503" s="206" t="s">
        <v>1</v>
      </c>
      <c r="F503" s="207" t="s">
        <v>1951</v>
      </c>
      <c r="G503" s="13"/>
      <c r="H503" s="208">
        <v>28</v>
      </c>
      <c r="I503" s="209"/>
      <c r="J503" s="13"/>
      <c r="K503" s="13"/>
      <c r="L503" s="205"/>
      <c r="M503" s="210"/>
      <c r="N503" s="211"/>
      <c r="O503" s="211"/>
      <c r="P503" s="211"/>
      <c r="Q503" s="211"/>
      <c r="R503" s="211"/>
      <c r="S503" s="211"/>
      <c r="T503" s="21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06" t="s">
        <v>519</v>
      </c>
      <c r="AU503" s="206" t="s">
        <v>89</v>
      </c>
      <c r="AV503" s="13" t="s">
        <v>89</v>
      </c>
      <c r="AW503" s="13" t="s">
        <v>35</v>
      </c>
      <c r="AX503" s="13" t="s">
        <v>79</v>
      </c>
      <c r="AY503" s="206" t="s">
        <v>230</v>
      </c>
    </row>
    <row r="504" s="16" customFormat="1">
      <c r="A504" s="16"/>
      <c r="B504" s="228"/>
      <c r="C504" s="16"/>
      <c r="D504" s="191" t="s">
        <v>519</v>
      </c>
      <c r="E504" s="229" t="s">
        <v>1</v>
      </c>
      <c r="F504" s="230" t="s">
        <v>685</v>
      </c>
      <c r="G504" s="16"/>
      <c r="H504" s="231">
        <v>28</v>
      </c>
      <c r="I504" s="232"/>
      <c r="J504" s="16"/>
      <c r="K504" s="16"/>
      <c r="L504" s="228"/>
      <c r="M504" s="233"/>
      <c r="N504" s="234"/>
      <c r="O504" s="234"/>
      <c r="P504" s="234"/>
      <c r="Q504" s="234"/>
      <c r="R504" s="234"/>
      <c r="S504" s="234"/>
      <c r="T504" s="235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T504" s="229" t="s">
        <v>519</v>
      </c>
      <c r="AU504" s="229" t="s">
        <v>89</v>
      </c>
      <c r="AV504" s="16" t="s">
        <v>241</v>
      </c>
      <c r="AW504" s="16" t="s">
        <v>35</v>
      </c>
      <c r="AX504" s="16" t="s">
        <v>79</v>
      </c>
      <c r="AY504" s="229" t="s">
        <v>230</v>
      </c>
    </row>
    <row r="505" s="14" customFormat="1">
      <c r="A505" s="14"/>
      <c r="B505" s="213"/>
      <c r="C505" s="14"/>
      <c r="D505" s="191" t="s">
        <v>519</v>
      </c>
      <c r="E505" s="214" t="s">
        <v>1</v>
      </c>
      <c r="F505" s="215" t="s">
        <v>534</v>
      </c>
      <c r="G505" s="14"/>
      <c r="H505" s="216">
        <v>534.495</v>
      </c>
      <c r="I505" s="217"/>
      <c r="J505" s="14"/>
      <c r="K505" s="14"/>
      <c r="L505" s="213"/>
      <c r="M505" s="218"/>
      <c r="N505" s="219"/>
      <c r="O505" s="219"/>
      <c r="P505" s="219"/>
      <c r="Q505" s="219"/>
      <c r="R505" s="219"/>
      <c r="S505" s="219"/>
      <c r="T505" s="220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14" t="s">
        <v>519</v>
      </c>
      <c r="AU505" s="214" t="s">
        <v>89</v>
      </c>
      <c r="AV505" s="14" t="s">
        <v>235</v>
      </c>
      <c r="AW505" s="14" t="s">
        <v>35</v>
      </c>
      <c r="AX505" s="14" t="s">
        <v>87</v>
      </c>
      <c r="AY505" s="214" t="s">
        <v>230</v>
      </c>
    </row>
    <row r="506" s="2" customFormat="1" ht="21.75" customHeight="1">
      <c r="A506" s="38"/>
      <c r="B506" s="177"/>
      <c r="C506" s="178" t="s">
        <v>332</v>
      </c>
      <c r="D506" s="178" t="s">
        <v>231</v>
      </c>
      <c r="E506" s="179" t="s">
        <v>2080</v>
      </c>
      <c r="F506" s="180" t="s">
        <v>2081</v>
      </c>
      <c r="G506" s="181" t="s">
        <v>514</v>
      </c>
      <c r="H506" s="182">
        <v>534.495</v>
      </c>
      <c r="I506" s="183"/>
      <c r="J506" s="184">
        <f>ROUND(I506*H506,2)</f>
        <v>0</v>
      </c>
      <c r="K506" s="180" t="s">
        <v>515</v>
      </c>
      <c r="L506" s="39"/>
      <c r="M506" s="185" t="s">
        <v>1</v>
      </c>
      <c r="N506" s="186" t="s">
        <v>44</v>
      </c>
      <c r="O506" s="77"/>
      <c r="P506" s="187">
        <f>O506*H506</f>
        <v>0</v>
      </c>
      <c r="Q506" s="187">
        <v>0</v>
      </c>
      <c r="R506" s="187">
        <f>Q506*H506</f>
        <v>0</v>
      </c>
      <c r="S506" s="187">
        <v>0</v>
      </c>
      <c r="T506" s="188">
        <f>S506*H506</f>
        <v>0</v>
      </c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R506" s="189" t="s">
        <v>235</v>
      </c>
      <c r="AT506" s="189" t="s">
        <v>231</v>
      </c>
      <c r="AU506" s="189" t="s">
        <v>89</v>
      </c>
      <c r="AY506" s="19" t="s">
        <v>230</v>
      </c>
      <c r="BE506" s="190">
        <f>IF(N506="základní",J506,0)</f>
        <v>0</v>
      </c>
      <c r="BF506" s="190">
        <f>IF(N506="snížená",J506,0)</f>
        <v>0</v>
      </c>
      <c r="BG506" s="190">
        <f>IF(N506="zákl. přenesená",J506,0)</f>
        <v>0</v>
      </c>
      <c r="BH506" s="190">
        <f>IF(N506="sníž. přenesená",J506,0)</f>
        <v>0</v>
      </c>
      <c r="BI506" s="190">
        <f>IF(N506="nulová",J506,0)</f>
        <v>0</v>
      </c>
      <c r="BJ506" s="19" t="s">
        <v>87</v>
      </c>
      <c r="BK506" s="190">
        <f>ROUND(I506*H506,2)</f>
        <v>0</v>
      </c>
      <c r="BL506" s="19" t="s">
        <v>235</v>
      </c>
      <c r="BM506" s="189" t="s">
        <v>2082</v>
      </c>
    </row>
    <row r="507" s="2" customFormat="1">
      <c r="A507" s="38"/>
      <c r="B507" s="39"/>
      <c r="C507" s="38"/>
      <c r="D507" s="191" t="s">
        <v>237</v>
      </c>
      <c r="E507" s="38"/>
      <c r="F507" s="192" t="s">
        <v>2083</v>
      </c>
      <c r="G507" s="38"/>
      <c r="H507" s="38"/>
      <c r="I507" s="193"/>
      <c r="J507" s="38"/>
      <c r="K507" s="38"/>
      <c r="L507" s="39"/>
      <c r="M507" s="194"/>
      <c r="N507" s="195"/>
      <c r="O507" s="77"/>
      <c r="P507" s="77"/>
      <c r="Q507" s="77"/>
      <c r="R507" s="77"/>
      <c r="S507" s="77"/>
      <c r="T507" s="7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T507" s="19" t="s">
        <v>237</v>
      </c>
      <c r="AU507" s="19" t="s">
        <v>89</v>
      </c>
    </row>
    <row r="508" s="2" customFormat="1">
      <c r="A508" s="38"/>
      <c r="B508" s="39"/>
      <c r="C508" s="38"/>
      <c r="D508" s="199" t="s">
        <v>397</v>
      </c>
      <c r="E508" s="38"/>
      <c r="F508" s="200" t="s">
        <v>2084</v>
      </c>
      <c r="G508" s="38"/>
      <c r="H508" s="38"/>
      <c r="I508" s="193"/>
      <c r="J508" s="38"/>
      <c r="K508" s="38"/>
      <c r="L508" s="39"/>
      <c r="M508" s="194"/>
      <c r="N508" s="195"/>
      <c r="O508" s="77"/>
      <c r="P508" s="77"/>
      <c r="Q508" s="77"/>
      <c r="R508" s="77"/>
      <c r="S508" s="77"/>
      <c r="T508" s="7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T508" s="19" t="s">
        <v>397</v>
      </c>
      <c r="AU508" s="19" t="s">
        <v>89</v>
      </c>
    </row>
    <row r="509" s="15" customFormat="1">
      <c r="A509" s="15"/>
      <c r="B509" s="221"/>
      <c r="C509" s="15"/>
      <c r="D509" s="191" t="s">
        <v>519</v>
      </c>
      <c r="E509" s="222" t="s">
        <v>1</v>
      </c>
      <c r="F509" s="223" t="s">
        <v>1957</v>
      </c>
      <c r="G509" s="15"/>
      <c r="H509" s="222" t="s">
        <v>1</v>
      </c>
      <c r="I509" s="224"/>
      <c r="J509" s="15"/>
      <c r="K509" s="15"/>
      <c r="L509" s="221"/>
      <c r="M509" s="225"/>
      <c r="N509" s="226"/>
      <c r="O509" s="226"/>
      <c r="P509" s="226"/>
      <c r="Q509" s="226"/>
      <c r="R509" s="226"/>
      <c r="S509" s="226"/>
      <c r="T509" s="227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22" t="s">
        <v>519</v>
      </c>
      <c r="AU509" s="222" t="s">
        <v>89</v>
      </c>
      <c r="AV509" s="15" t="s">
        <v>87</v>
      </c>
      <c r="AW509" s="15" t="s">
        <v>35</v>
      </c>
      <c r="AX509" s="15" t="s">
        <v>79</v>
      </c>
      <c r="AY509" s="222" t="s">
        <v>230</v>
      </c>
    </row>
    <row r="510" s="15" customFormat="1">
      <c r="A510" s="15"/>
      <c r="B510" s="221"/>
      <c r="C510" s="15"/>
      <c r="D510" s="191" t="s">
        <v>519</v>
      </c>
      <c r="E510" s="222" t="s">
        <v>1</v>
      </c>
      <c r="F510" s="223" t="s">
        <v>1936</v>
      </c>
      <c r="G510" s="15"/>
      <c r="H510" s="222" t="s">
        <v>1</v>
      </c>
      <c r="I510" s="224"/>
      <c r="J510" s="15"/>
      <c r="K510" s="15"/>
      <c r="L510" s="221"/>
      <c r="M510" s="225"/>
      <c r="N510" s="226"/>
      <c r="O510" s="226"/>
      <c r="P510" s="226"/>
      <c r="Q510" s="226"/>
      <c r="R510" s="226"/>
      <c r="S510" s="226"/>
      <c r="T510" s="227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22" t="s">
        <v>519</v>
      </c>
      <c r="AU510" s="222" t="s">
        <v>89</v>
      </c>
      <c r="AV510" s="15" t="s">
        <v>87</v>
      </c>
      <c r="AW510" s="15" t="s">
        <v>35</v>
      </c>
      <c r="AX510" s="15" t="s">
        <v>79</v>
      </c>
      <c r="AY510" s="222" t="s">
        <v>230</v>
      </c>
    </row>
    <row r="511" s="15" customFormat="1">
      <c r="A511" s="15"/>
      <c r="B511" s="221"/>
      <c r="C511" s="15"/>
      <c r="D511" s="191" t="s">
        <v>519</v>
      </c>
      <c r="E511" s="222" t="s">
        <v>1</v>
      </c>
      <c r="F511" s="223" t="s">
        <v>1937</v>
      </c>
      <c r="G511" s="15"/>
      <c r="H511" s="222" t="s">
        <v>1</v>
      </c>
      <c r="I511" s="224"/>
      <c r="J511" s="15"/>
      <c r="K511" s="15"/>
      <c r="L511" s="221"/>
      <c r="M511" s="225"/>
      <c r="N511" s="226"/>
      <c r="O511" s="226"/>
      <c r="P511" s="226"/>
      <c r="Q511" s="226"/>
      <c r="R511" s="226"/>
      <c r="S511" s="226"/>
      <c r="T511" s="227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T511" s="222" t="s">
        <v>519</v>
      </c>
      <c r="AU511" s="222" t="s">
        <v>89</v>
      </c>
      <c r="AV511" s="15" t="s">
        <v>87</v>
      </c>
      <c r="AW511" s="15" t="s">
        <v>35</v>
      </c>
      <c r="AX511" s="15" t="s">
        <v>79</v>
      </c>
      <c r="AY511" s="222" t="s">
        <v>230</v>
      </c>
    </row>
    <row r="512" s="13" customFormat="1">
      <c r="A512" s="13"/>
      <c r="B512" s="205"/>
      <c r="C512" s="13"/>
      <c r="D512" s="191" t="s">
        <v>519</v>
      </c>
      <c r="E512" s="206" t="s">
        <v>1</v>
      </c>
      <c r="F512" s="207" t="s">
        <v>1938</v>
      </c>
      <c r="G512" s="13"/>
      <c r="H512" s="208">
        <v>14.625</v>
      </c>
      <c r="I512" s="209"/>
      <c r="J512" s="13"/>
      <c r="K512" s="13"/>
      <c r="L512" s="205"/>
      <c r="M512" s="210"/>
      <c r="N512" s="211"/>
      <c r="O512" s="211"/>
      <c r="P512" s="211"/>
      <c r="Q512" s="211"/>
      <c r="R512" s="211"/>
      <c r="S512" s="211"/>
      <c r="T512" s="21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06" t="s">
        <v>519</v>
      </c>
      <c r="AU512" s="206" t="s">
        <v>89</v>
      </c>
      <c r="AV512" s="13" t="s">
        <v>89</v>
      </c>
      <c r="AW512" s="13" t="s">
        <v>35</v>
      </c>
      <c r="AX512" s="13" t="s">
        <v>79</v>
      </c>
      <c r="AY512" s="206" t="s">
        <v>230</v>
      </c>
    </row>
    <row r="513" s="13" customFormat="1">
      <c r="A513" s="13"/>
      <c r="B513" s="205"/>
      <c r="C513" s="13"/>
      <c r="D513" s="191" t="s">
        <v>519</v>
      </c>
      <c r="E513" s="206" t="s">
        <v>1</v>
      </c>
      <c r="F513" s="207" t="s">
        <v>1939</v>
      </c>
      <c r="G513" s="13"/>
      <c r="H513" s="208">
        <v>59.75</v>
      </c>
      <c r="I513" s="209"/>
      <c r="J513" s="13"/>
      <c r="K513" s="13"/>
      <c r="L513" s="205"/>
      <c r="M513" s="210"/>
      <c r="N513" s="211"/>
      <c r="O513" s="211"/>
      <c r="P513" s="211"/>
      <c r="Q513" s="211"/>
      <c r="R513" s="211"/>
      <c r="S513" s="211"/>
      <c r="T513" s="21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06" t="s">
        <v>519</v>
      </c>
      <c r="AU513" s="206" t="s">
        <v>89</v>
      </c>
      <c r="AV513" s="13" t="s">
        <v>89</v>
      </c>
      <c r="AW513" s="13" t="s">
        <v>35</v>
      </c>
      <c r="AX513" s="13" t="s">
        <v>79</v>
      </c>
      <c r="AY513" s="206" t="s">
        <v>230</v>
      </c>
    </row>
    <row r="514" s="16" customFormat="1">
      <c r="A514" s="16"/>
      <c r="B514" s="228"/>
      <c r="C514" s="16"/>
      <c r="D514" s="191" t="s">
        <v>519</v>
      </c>
      <c r="E514" s="229" t="s">
        <v>1</v>
      </c>
      <c r="F514" s="230" t="s">
        <v>685</v>
      </c>
      <c r="G514" s="16"/>
      <c r="H514" s="231">
        <v>74.375</v>
      </c>
      <c r="I514" s="232"/>
      <c r="J514" s="16"/>
      <c r="K514" s="16"/>
      <c r="L514" s="228"/>
      <c r="M514" s="233"/>
      <c r="N514" s="234"/>
      <c r="O514" s="234"/>
      <c r="P514" s="234"/>
      <c r="Q514" s="234"/>
      <c r="R514" s="234"/>
      <c r="S514" s="234"/>
      <c r="T514" s="235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T514" s="229" t="s">
        <v>519</v>
      </c>
      <c r="AU514" s="229" t="s">
        <v>89</v>
      </c>
      <c r="AV514" s="16" t="s">
        <v>241</v>
      </c>
      <c r="AW514" s="16" t="s">
        <v>35</v>
      </c>
      <c r="AX514" s="16" t="s">
        <v>79</v>
      </c>
      <c r="AY514" s="229" t="s">
        <v>230</v>
      </c>
    </row>
    <row r="515" s="15" customFormat="1">
      <c r="A515" s="15"/>
      <c r="B515" s="221"/>
      <c r="C515" s="15"/>
      <c r="D515" s="191" t="s">
        <v>519</v>
      </c>
      <c r="E515" s="222" t="s">
        <v>1</v>
      </c>
      <c r="F515" s="223" t="s">
        <v>1940</v>
      </c>
      <c r="G515" s="15"/>
      <c r="H515" s="222" t="s">
        <v>1</v>
      </c>
      <c r="I515" s="224"/>
      <c r="J515" s="15"/>
      <c r="K515" s="15"/>
      <c r="L515" s="221"/>
      <c r="M515" s="225"/>
      <c r="N515" s="226"/>
      <c r="O515" s="226"/>
      <c r="P515" s="226"/>
      <c r="Q515" s="226"/>
      <c r="R515" s="226"/>
      <c r="S515" s="226"/>
      <c r="T515" s="227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T515" s="222" t="s">
        <v>519</v>
      </c>
      <c r="AU515" s="222" t="s">
        <v>89</v>
      </c>
      <c r="AV515" s="15" t="s">
        <v>87</v>
      </c>
      <c r="AW515" s="15" t="s">
        <v>35</v>
      </c>
      <c r="AX515" s="15" t="s">
        <v>79</v>
      </c>
      <c r="AY515" s="222" t="s">
        <v>230</v>
      </c>
    </row>
    <row r="516" s="13" customFormat="1">
      <c r="A516" s="13"/>
      <c r="B516" s="205"/>
      <c r="C516" s="13"/>
      <c r="D516" s="191" t="s">
        <v>519</v>
      </c>
      <c r="E516" s="206" t="s">
        <v>1</v>
      </c>
      <c r="F516" s="207" t="s">
        <v>1941</v>
      </c>
      <c r="G516" s="13"/>
      <c r="H516" s="208">
        <v>8.4000000000000004</v>
      </c>
      <c r="I516" s="209"/>
      <c r="J516" s="13"/>
      <c r="K516" s="13"/>
      <c r="L516" s="205"/>
      <c r="M516" s="210"/>
      <c r="N516" s="211"/>
      <c r="O516" s="211"/>
      <c r="P516" s="211"/>
      <c r="Q516" s="211"/>
      <c r="R516" s="211"/>
      <c r="S516" s="211"/>
      <c r="T516" s="21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06" t="s">
        <v>519</v>
      </c>
      <c r="AU516" s="206" t="s">
        <v>89</v>
      </c>
      <c r="AV516" s="13" t="s">
        <v>89</v>
      </c>
      <c r="AW516" s="13" t="s">
        <v>35</v>
      </c>
      <c r="AX516" s="13" t="s">
        <v>79</v>
      </c>
      <c r="AY516" s="206" t="s">
        <v>230</v>
      </c>
    </row>
    <row r="517" s="13" customFormat="1">
      <c r="A517" s="13"/>
      <c r="B517" s="205"/>
      <c r="C517" s="13"/>
      <c r="D517" s="191" t="s">
        <v>519</v>
      </c>
      <c r="E517" s="206" t="s">
        <v>1</v>
      </c>
      <c r="F517" s="207" t="s">
        <v>1942</v>
      </c>
      <c r="G517" s="13"/>
      <c r="H517" s="208">
        <v>89.159999999999997</v>
      </c>
      <c r="I517" s="209"/>
      <c r="J517" s="13"/>
      <c r="K517" s="13"/>
      <c r="L517" s="205"/>
      <c r="M517" s="210"/>
      <c r="N517" s="211"/>
      <c r="O517" s="211"/>
      <c r="P517" s="211"/>
      <c r="Q517" s="211"/>
      <c r="R517" s="211"/>
      <c r="S517" s="211"/>
      <c r="T517" s="21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06" t="s">
        <v>519</v>
      </c>
      <c r="AU517" s="206" t="s">
        <v>89</v>
      </c>
      <c r="AV517" s="13" t="s">
        <v>89</v>
      </c>
      <c r="AW517" s="13" t="s">
        <v>35</v>
      </c>
      <c r="AX517" s="13" t="s">
        <v>79</v>
      </c>
      <c r="AY517" s="206" t="s">
        <v>230</v>
      </c>
    </row>
    <row r="518" s="13" customFormat="1">
      <c r="A518" s="13"/>
      <c r="B518" s="205"/>
      <c r="C518" s="13"/>
      <c r="D518" s="191" t="s">
        <v>519</v>
      </c>
      <c r="E518" s="206" t="s">
        <v>1</v>
      </c>
      <c r="F518" s="207" t="s">
        <v>1943</v>
      </c>
      <c r="G518" s="13"/>
      <c r="H518" s="208">
        <v>14.039999999999999</v>
      </c>
      <c r="I518" s="209"/>
      <c r="J518" s="13"/>
      <c r="K518" s="13"/>
      <c r="L518" s="205"/>
      <c r="M518" s="210"/>
      <c r="N518" s="211"/>
      <c r="O518" s="211"/>
      <c r="P518" s="211"/>
      <c r="Q518" s="211"/>
      <c r="R518" s="211"/>
      <c r="S518" s="211"/>
      <c r="T518" s="212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06" t="s">
        <v>519</v>
      </c>
      <c r="AU518" s="206" t="s">
        <v>89</v>
      </c>
      <c r="AV518" s="13" t="s">
        <v>89</v>
      </c>
      <c r="AW518" s="13" t="s">
        <v>35</v>
      </c>
      <c r="AX518" s="13" t="s">
        <v>79</v>
      </c>
      <c r="AY518" s="206" t="s">
        <v>230</v>
      </c>
    </row>
    <row r="519" s="13" customFormat="1">
      <c r="A519" s="13"/>
      <c r="B519" s="205"/>
      <c r="C519" s="13"/>
      <c r="D519" s="191" t="s">
        <v>519</v>
      </c>
      <c r="E519" s="206" t="s">
        <v>1</v>
      </c>
      <c r="F519" s="207" t="s">
        <v>1944</v>
      </c>
      <c r="G519" s="13"/>
      <c r="H519" s="208">
        <v>54.240000000000002</v>
      </c>
      <c r="I519" s="209"/>
      <c r="J519" s="13"/>
      <c r="K519" s="13"/>
      <c r="L519" s="205"/>
      <c r="M519" s="210"/>
      <c r="N519" s="211"/>
      <c r="O519" s="211"/>
      <c r="P519" s="211"/>
      <c r="Q519" s="211"/>
      <c r="R519" s="211"/>
      <c r="S519" s="211"/>
      <c r="T519" s="21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06" t="s">
        <v>519</v>
      </c>
      <c r="AU519" s="206" t="s">
        <v>89</v>
      </c>
      <c r="AV519" s="13" t="s">
        <v>89</v>
      </c>
      <c r="AW519" s="13" t="s">
        <v>35</v>
      </c>
      <c r="AX519" s="13" t="s">
        <v>79</v>
      </c>
      <c r="AY519" s="206" t="s">
        <v>230</v>
      </c>
    </row>
    <row r="520" s="13" customFormat="1">
      <c r="A520" s="13"/>
      <c r="B520" s="205"/>
      <c r="C520" s="13"/>
      <c r="D520" s="191" t="s">
        <v>519</v>
      </c>
      <c r="E520" s="206" t="s">
        <v>1</v>
      </c>
      <c r="F520" s="207" t="s">
        <v>1945</v>
      </c>
      <c r="G520" s="13"/>
      <c r="H520" s="208">
        <v>49.200000000000003</v>
      </c>
      <c r="I520" s="209"/>
      <c r="J520" s="13"/>
      <c r="K520" s="13"/>
      <c r="L520" s="205"/>
      <c r="M520" s="210"/>
      <c r="N520" s="211"/>
      <c r="O520" s="211"/>
      <c r="P520" s="211"/>
      <c r="Q520" s="211"/>
      <c r="R520" s="211"/>
      <c r="S520" s="211"/>
      <c r="T520" s="212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06" t="s">
        <v>519</v>
      </c>
      <c r="AU520" s="206" t="s">
        <v>89</v>
      </c>
      <c r="AV520" s="13" t="s">
        <v>89</v>
      </c>
      <c r="AW520" s="13" t="s">
        <v>35</v>
      </c>
      <c r="AX520" s="13" t="s">
        <v>79</v>
      </c>
      <c r="AY520" s="206" t="s">
        <v>230</v>
      </c>
    </row>
    <row r="521" s="13" customFormat="1">
      <c r="A521" s="13"/>
      <c r="B521" s="205"/>
      <c r="C521" s="13"/>
      <c r="D521" s="191" t="s">
        <v>519</v>
      </c>
      <c r="E521" s="206" t="s">
        <v>1</v>
      </c>
      <c r="F521" s="207" t="s">
        <v>1946</v>
      </c>
      <c r="G521" s="13"/>
      <c r="H521" s="208">
        <v>10.68</v>
      </c>
      <c r="I521" s="209"/>
      <c r="J521" s="13"/>
      <c r="K521" s="13"/>
      <c r="L521" s="205"/>
      <c r="M521" s="210"/>
      <c r="N521" s="211"/>
      <c r="O521" s="211"/>
      <c r="P521" s="211"/>
      <c r="Q521" s="211"/>
      <c r="R521" s="211"/>
      <c r="S521" s="211"/>
      <c r="T521" s="21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06" t="s">
        <v>519</v>
      </c>
      <c r="AU521" s="206" t="s">
        <v>89</v>
      </c>
      <c r="AV521" s="13" t="s">
        <v>89</v>
      </c>
      <c r="AW521" s="13" t="s">
        <v>35</v>
      </c>
      <c r="AX521" s="13" t="s">
        <v>79</v>
      </c>
      <c r="AY521" s="206" t="s">
        <v>230</v>
      </c>
    </row>
    <row r="522" s="13" customFormat="1">
      <c r="A522" s="13"/>
      <c r="B522" s="205"/>
      <c r="C522" s="13"/>
      <c r="D522" s="191" t="s">
        <v>519</v>
      </c>
      <c r="E522" s="206" t="s">
        <v>1</v>
      </c>
      <c r="F522" s="207" t="s">
        <v>1947</v>
      </c>
      <c r="G522" s="13"/>
      <c r="H522" s="208">
        <v>95.280000000000001</v>
      </c>
      <c r="I522" s="209"/>
      <c r="J522" s="13"/>
      <c r="K522" s="13"/>
      <c r="L522" s="205"/>
      <c r="M522" s="210"/>
      <c r="N522" s="211"/>
      <c r="O522" s="211"/>
      <c r="P522" s="211"/>
      <c r="Q522" s="211"/>
      <c r="R522" s="211"/>
      <c r="S522" s="211"/>
      <c r="T522" s="21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06" t="s">
        <v>519</v>
      </c>
      <c r="AU522" s="206" t="s">
        <v>89</v>
      </c>
      <c r="AV522" s="13" t="s">
        <v>89</v>
      </c>
      <c r="AW522" s="13" t="s">
        <v>35</v>
      </c>
      <c r="AX522" s="13" t="s">
        <v>79</v>
      </c>
      <c r="AY522" s="206" t="s">
        <v>230</v>
      </c>
    </row>
    <row r="523" s="13" customFormat="1">
      <c r="A523" s="13"/>
      <c r="B523" s="205"/>
      <c r="C523" s="13"/>
      <c r="D523" s="191" t="s">
        <v>519</v>
      </c>
      <c r="E523" s="206" t="s">
        <v>1</v>
      </c>
      <c r="F523" s="207" t="s">
        <v>1948</v>
      </c>
      <c r="G523" s="13"/>
      <c r="H523" s="208">
        <v>24.48</v>
      </c>
      <c r="I523" s="209"/>
      <c r="J523" s="13"/>
      <c r="K523" s="13"/>
      <c r="L523" s="205"/>
      <c r="M523" s="210"/>
      <c r="N523" s="211"/>
      <c r="O523" s="211"/>
      <c r="P523" s="211"/>
      <c r="Q523" s="211"/>
      <c r="R523" s="211"/>
      <c r="S523" s="211"/>
      <c r="T523" s="21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06" t="s">
        <v>519</v>
      </c>
      <c r="AU523" s="206" t="s">
        <v>89</v>
      </c>
      <c r="AV523" s="13" t="s">
        <v>89</v>
      </c>
      <c r="AW523" s="13" t="s">
        <v>35</v>
      </c>
      <c r="AX523" s="13" t="s">
        <v>79</v>
      </c>
      <c r="AY523" s="206" t="s">
        <v>230</v>
      </c>
    </row>
    <row r="524" s="13" customFormat="1">
      <c r="A524" s="13"/>
      <c r="B524" s="205"/>
      <c r="C524" s="13"/>
      <c r="D524" s="191" t="s">
        <v>519</v>
      </c>
      <c r="E524" s="206" t="s">
        <v>1</v>
      </c>
      <c r="F524" s="207" t="s">
        <v>1949</v>
      </c>
      <c r="G524" s="13"/>
      <c r="H524" s="208">
        <v>25.800000000000001</v>
      </c>
      <c r="I524" s="209"/>
      <c r="J524" s="13"/>
      <c r="K524" s="13"/>
      <c r="L524" s="205"/>
      <c r="M524" s="210"/>
      <c r="N524" s="211"/>
      <c r="O524" s="211"/>
      <c r="P524" s="211"/>
      <c r="Q524" s="211"/>
      <c r="R524" s="211"/>
      <c r="S524" s="211"/>
      <c r="T524" s="21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06" t="s">
        <v>519</v>
      </c>
      <c r="AU524" s="206" t="s">
        <v>89</v>
      </c>
      <c r="AV524" s="13" t="s">
        <v>89</v>
      </c>
      <c r="AW524" s="13" t="s">
        <v>35</v>
      </c>
      <c r="AX524" s="13" t="s">
        <v>79</v>
      </c>
      <c r="AY524" s="206" t="s">
        <v>230</v>
      </c>
    </row>
    <row r="525" s="13" customFormat="1">
      <c r="A525" s="13"/>
      <c r="B525" s="205"/>
      <c r="C525" s="13"/>
      <c r="D525" s="191" t="s">
        <v>519</v>
      </c>
      <c r="E525" s="206" t="s">
        <v>1</v>
      </c>
      <c r="F525" s="207" t="s">
        <v>1950</v>
      </c>
      <c r="G525" s="13"/>
      <c r="H525" s="208">
        <v>60.840000000000003</v>
      </c>
      <c r="I525" s="209"/>
      <c r="J525" s="13"/>
      <c r="K525" s="13"/>
      <c r="L525" s="205"/>
      <c r="M525" s="210"/>
      <c r="N525" s="211"/>
      <c r="O525" s="211"/>
      <c r="P525" s="211"/>
      <c r="Q525" s="211"/>
      <c r="R525" s="211"/>
      <c r="S525" s="211"/>
      <c r="T525" s="21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06" t="s">
        <v>519</v>
      </c>
      <c r="AU525" s="206" t="s">
        <v>89</v>
      </c>
      <c r="AV525" s="13" t="s">
        <v>89</v>
      </c>
      <c r="AW525" s="13" t="s">
        <v>35</v>
      </c>
      <c r="AX525" s="13" t="s">
        <v>79</v>
      </c>
      <c r="AY525" s="206" t="s">
        <v>230</v>
      </c>
    </row>
    <row r="526" s="16" customFormat="1">
      <c r="A526" s="16"/>
      <c r="B526" s="228"/>
      <c r="C526" s="16"/>
      <c r="D526" s="191" t="s">
        <v>519</v>
      </c>
      <c r="E526" s="229" t="s">
        <v>1</v>
      </c>
      <c r="F526" s="230" t="s">
        <v>685</v>
      </c>
      <c r="G526" s="16"/>
      <c r="H526" s="231">
        <v>432.12</v>
      </c>
      <c r="I526" s="232"/>
      <c r="J526" s="16"/>
      <c r="K526" s="16"/>
      <c r="L526" s="228"/>
      <c r="M526" s="233"/>
      <c r="N526" s="234"/>
      <c r="O526" s="234"/>
      <c r="P526" s="234"/>
      <c r="Q526" s="234"/>
      <c r="R526" s="234"/>
      <c r="S526" s="234"/>
      <c r="T526" s="235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T526" s="229" t="s">
        <v>519</v>
      </c>
      <c r="AU526" s="229" t="s">
        <v>89</v>
      </c>
      <c r="AV526" s="16" t="s">
        <v>241</v>
      </c>
      <c r="AW526" s="16" t="s">
        <v>35</v>
      </c>
      <c r="AX526" s="16" t="s">
        <v>79</v>
      </c>
      <c r="AY526" s="229" t="s">
        <v>230</v>
      </c>
    </row>
    <row r="527" s="13" customFormat="1">
      <c r="A527" s="13"/>
      <c r="B527" s="205"/>
      <c r="C527" s="13"/>
      <c r="D527" s="191" t="s">
        <v>519</v>
      </c>
      <c r="E527" s="206" t="s">
        <v>1</v>
      </c>
      <c r="F527" s="207" t="s">
        <v>1951</v>
      </c>
      <c r="G527" s="13"/>
      <c r="H527" s="208">
        <v>28</v>
      </c>
      <c r="I527" s="209"/>
      <c r="J527" s="13"/>
      <c r="K527" s="13"/>
      <c r="L527" s="205"/>
      <c r="M527" s="210"/>
      <c r="N527" s="211"/>
      <c r="O527" s="211"/>
      <c r="P527" s="211"/>
      <c r="Q527" s="211"/>
      <c r="R527" s="211"/>
      <c r="S527" s="211"/>
      <c r="T527" s="21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06" t="s">
        <v>519</v>
      </c>
      <c r="AU527" s="206" t="s">
        <v>89</v>
      </c>
      <c r="AV527" s="13" t="s">
        <v>89</v>
      </c>
      <c r="AW527" s="13" t="s">
        <v>35</v>
      </c>
      <c r="AX527" s="13" t="s">
        <v>79</v>
      </c>
      <c r="AY527" s="206" t="s">
        <v>230</v>
      </c>
    </row>
    <row r="528" s="16" customFormat="1">
      <c r="A528" s="16"/>
      <c r="B528" s="228"/>
      <c r="C528" s="16"/>
      <c r="D528" s="191" t="s">
        <v>519</v>
      </c>
      <c r="E528" s="229" t="s">
        <v>1</v>
      </c>
      <c r="F528" s="230" t="s">
        <v>685</v>
      </c>
      <c r="G528" s="16"/>
      <c r="H528" s="231">
        <v>28</v>
      </c>
      <c r="I528" s="232"/>
      <c r="J528" s="16"/>
      <c r="K528" s="16"/>
      <c r="L528" s="228"/>
      <c r="M528" s="233"/>
      <c r="N528" s="234"/>
      <c r="O528" s="234"/>
      <c r="P528" s="234"/>
      <c r="Q528" s="234"/>
      <c r="R528" s="234"/>
      <c r="S528" s="234"/>
      <c r="T528" s="235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T528" s="229" t="s">
        <v>519</v>
      </c>
      <c r="AU528" s="229" t="s">
        <v>89</v>
      </c>
      <c r="AV528" s="16" t="s">
        <v>241</v>
      </c>
      <c r="AW528" s="16" t="s">
        <v>35</v>
      </c>
      <c r="AX528" s="16" t="s">
        <v>79</v>
      </c>
      <c r="AY528" s="229" t="s">
        <v>230</v>
      </c>
    </row>
    <row r="529" s="14" customFormat="1">
      <c r="A529" s="14"/>
      <c r="B529" s="213"/>
      <c r="C529" s="14"/>
      <c r="D529" s="191" t="s">
        <v>519</v>
      </c>
      <c r="E529" s="214" t="s">
        <v>1</v>
      </c>
      <c r="F529" s="215" t="s">
        <v>534</v>
      </c>
      <c r="G529" s="14"/>
      <c r="H529" s="216">
        <v>534.495</v>
      </c>
      <c r="I529" s="217"/>
      <c r="J529" s="14"/>
      <c r="K529" s="14"/>
      <c r="L529" s="213"/>
      <c r="M529" s="218"/>
      <c r="N529" s="219"/>
      <c r="O529" s="219"/>
      <c r="P529" s="219"/>
      <c r="Q529" s="219"/>
      <c r="R529" s="219"/>
      <c r="S529" s="219"/>
      <c r="T529" s="220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14" t="s">
        <v>519</v>
      </c>
      <c r="AU529" s="214" t="s">
        <v>89</v>
      </c>
      <c r="AV529" s="14" t="s">
        <v>235</v>
      </c>
      <c r="AW529" s="14" t="s">
        <v>35</v>
      </c>
      <c r="AX529" s="14" t="s">
        <v>87</v>
      </c>
      <c r="AY529" s="214" t="s">
        <v>230</v>
      </c>
    </row>
    <row r="530" s="12" customFormat="1" ht="22.8" customHeight="1">
      <c r="A530" s="12"/>
      <c r="B530" s="166"/>
      <c r="C530" s="12"/>
      <c r="D530" s="167" t="s">
        <v>78</v>
      </c>
      <c r="E530" s="197" t="s">
        <v>241</v>
      </c>
      <c r="F530" s="197" t="s">
        <v>2085</v>
      </c>
      <c r="G530" s="12"/>
      <c r="H530" s="12"/>
      <c r="I530" s="169"/>
      <c r="J530" s="198">
        <f>BK530</f>
        <v>0</v>
      </c>
      <c r="K530" s="12"/>
      <c r="L530" s="166"/>
      <c r="M530" s="171"/>
      <c r="N530" s="172"/>
      <c r="O530" s="172"/>
      <c r="P530" s="173">
        <f>SUM(P531:P536)</f>
        <v>0</v>
      </c>
      <c r="Q530" s="172"/>
      <c r="R530" s="173">
        <f>SUM(R531:R536)</f>
        <v>0</v>
      </c>
      <c r="S530" s="172"/>
      <c r="T530" s="174">
        <f>SUM(T531:T536)</f>
        <v>0</v>
      </c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R530" s="167" t="s">
        <v>87</v>
      </c>
      <c r="AT530" s="175" t="s">
        <v>78</v>
      </c>
      <c r="AU530" s="175" t="s">
        <v>87</v>
      </c>
      <c r="AY530" s="167" t="s">
        <v>230</v>
      </c>
      <c r="BK530" s="176">
        <f>SUM(BK531:BK536)</f>
        <v>0</v>
      </c>
    </row>
    <row r="531" s="2" customFormat="1" ht="16.5" customHeight="1">
      <c r="A531" s="38"/>
      <c r="B531" s="177"/>
      <c r="C531" s="178" t="s">
        <v>336</v>
      </c>
      <c r="D531" s="178" t="s">
        <v>231</v>
      </c>
      <c r="E531" s="179" t="s">
        <v>2086</v>
      </c>
      <c r="F531" s="180" t="s">
        <v>2087</v>
      </c>
      <c r="G531" s="181" t="s">
        <v>543</v>
      </c>
      <c r="H531" s="182">
        <v>626.10000000000002</v>
      </c>
      <c r="I531" s="183"/>
      <c r="J531" s="184">
        <f>ROUND(I531*H531,2)</f>
        <v>0</v>
      </c>
      <c r="K531" s="180" t="s">
        <v>515</v>
      </c>
      <c r="L531" s="39"/>
      <c r="M531" s="185" t="s">
        <v>1</v>
      </c>
      <c r="N531" s="186" t="s">
        <v>44</v>
      </c>
      <c r="O531" s="77"/>
      <c r="P531" s="187">
        <f>O531*H531</f>
        <v>0</v>
      </c>
      <c r="Q531" s="187">
        <v>0</v>
      </c>
      <c r="R531" s="187">
        <f>Q531*H531</f>
        <v>0</v>
      </c>
      <c r="S531" s="187">
        <v>0</v>
      </c>
      <c r="T531" s="188">
        <f>S531*H531</f>
        <v>0</v>
      </c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R531" s="189" t="s">
        <v>235</v>
      </c>
      <c r="AT531" s="189" t="s">
        <v>231</v>
      </c>
      <c r="AU531" s="189" t="s">
        <v>89</v>
      </c>
      <c r="AY531" s="19" t="s">
        <v>230</v>
      </c>
      <c r="BE531" s="190">
        <f>IF(N531="základní",J531,0)</f>
        <v>0</v>
      </c>
      <c r="BF531" s="190">
        <f>IF(N531="snížená",J531,0)</f>
        <v>0</v>
      </c>
      <c r="BG531" s="190">
        <f>IF(N531="zákl. přenesená",J531,0)</f>
        <v>0</v>
      </c>
      <c r="BH531" s="190">
        <f>IF(N531="sníž. přenesená",J531,0)</f>
        <v>0</v>
      </c>
      <c r="BI531" s="190">
        <f>IF(N531="nulová",J531,0)</f>
        <v>0</v>
      </c>
      <c r="BJ531" s="19" t="s">
        <v>87</v>
      </c>
      <c r="BK531" s="190">
        <f>ROUND(I531*H531,2)</f>
        <v>0</v>
      </c>
      <c r="BL531" s="19" t="s">
        <v>235</v>
      </c>
      <c r="BM531" s="189" t="s">
        <v>2088</v>
      </c>
    </row>
    <row r="532" s="2" customFormat="1">
      <c r="A532" s="38"/>
      <c r="B532" s="39"/>
      <c r="C532" s="38"/>
      <c r="D532" s="191" t="s">
        <v>237</v>
      </c>
      <c r="E532" s="38"/>
      <c r="F532" s="192" t="s">
        <v>2089</v>
      </c>
      <c r="G532" s="38"/>
      <c r="H532" s="38"/>
      <c r="I532" s="193"/>
      <c r="J532" s="38"/>
      <c r="K532" s="38"/>
      <c r="L532" s="39"/>
      <c r="M532" s="194"/>
      <c r="N532" s="195"/>
      <c r="O532" s="77"/>
      <c r="P532" s="77"/>
      <c r="Q532" s="77"/>
      <c r="R532" s="77"/>
      <c r="S532" s="77"/>
      <c r="T532" s="7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T532" s="19" t="s">
        <v>237</v>
      </c>
      <c r="AU532" s="19" t="s">
        <v>89</v>
      </c>
    </row>
    <row r="533" s="2" customFormat="1">
      <c r="A533" s="38"/>
      <c r="B533" s="39"/>
      <c r="C533" s="38"/>
      <c r="D533" s="199" t="s">
        <v>397</v>
      </c>
      <c r="E533" s="38"/>
      <c r="F533" s="200" t="s">
        <v>2090</v>
      </c>
      <c r="G533" s="38"/>
      <c r="H533" s="38"/>
      <c r="I533" s="193"/>
      <c r="J533" s="38"/>
      <c r="K533" s="38"/>
      <c r="L533" s="39"/>
      <c r="M533" s="194"/>
      <c r="N533" s="195"/>
      <c r="O533" s="77"/>
      <c r="P533" s="77"/>
      <c r="Q533" s="77"/>
      <c r="R533" s="77"/>
      <c r="S533" s="77"/>
      <c r="T533" s="7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T533" s="19" t="s">
        <v>397</v>
      </c>
      <c r="AU533" s="19" t="s">
        <v>89</v>
      </c>
    </row>
    <row r="534" s="13" customFormat="1">
      <c r="A534" s="13"/>
      <c r="B534" s="205"/>
      <c r="C534" s="13"/>
      <c r="D534" s="191" t="s">
        <v>519</v>
      </c>
      <c r="E534" s="206" t="s">
        <v>1</v>
      </c>
      <c r="F534" s="207" t="s">
        <v>2091</v>
      </c>
      <c r="G534" s="13"/>
      <c r="H534" s="208">
        <v>566.60000000000002</v>
      </c>
      <c r="I534" s="209"/>
      <c r="J534" s="13"/>
      <c r="K534" s="13"/>
      <c r="L534" s="205"/>
      <c r="M534" s="210"/>
      <c r="N534" s="211"/>
      <c r="O534" s="211"/>
      <c r="P534" s="211"/>
      <c r="Q534" s="211"/>
      <c r="R534" s="211"/>
      <c r="S534" s="211"/>
      <c r="T534" s="21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06" t="s">
        <v>519</v>
      </c>
      <c r="AU534" s="206" t="s">
        <v>89</v>
      </c>
      <c r="AV534" s="13" t="s">
        <v>89</v>
      </c>
      <c r="AW534" s="13" t="s">
        <v>35</v>
      </c>
      <c r="AX534" s="13" t="s">
        <v>79</v>
      </c>
      <c r="AY534" s="206" t="s">
        <v>230</v>
      </c>
    </row>
    <row r="535" s="13" customFormat="1">
      <c r="A535" s="13"/>
      <c r="B535" s="205"/>
      <c r="C535" s="13"/>
      <c r="D535" s="191" t="s">
        <v>519</v>
      </c>
      <c r="E535" s="206" t="s">
        <v>1</v>
      </c>
      <c r="F535" s="207" t="s">
        <v>2092</v>
      </c>
      <c r="G535" s="13"/>
      <c r="H535" s="208">
        <v>59.5</v>
      </c>
      <c r="I535" s="209"/>
      <c r="J535" s="13"/>
      <c r="K535" s="13"/>
      <c r="L535" s="205"/>
      <c r="M535" s="210"/>
      <c r="N535" s="211"/>
      <c r="O535" s="211"/>
      <c r="P535" s="211"/>
      <c r="Q535" s="211"/>
      <c r="R535" s="211"/>
      <c r="S535" s="211"/>
      <c r="T535" s="21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06" t="s">
        <v>519</v>
      </c>
      <c r="AU535" s="206" t="s">
        <v>89</v>
      </c>
      <c r="AV535" s="13" t="s">
        <v>89</v>
      </c>
      <c r="AW535" s="13" t="s">
        <v>35</v>
      </c>
      <c r="AX535" s="13" t="s">
        <v>79</v>
      </c>
      <c r="AY535" s="206" t="s">
        <v>230</v>
      </c>
    </row>
    <row r="536" s="14" customFormat="1">
      <c r="A536" s="14"/>
      <c r="B536" s="213"/>
      <c r="C536" s="14"/>
      <c r="D536" s="191" t="s">
        <v>519</v>
      </c>
      <c r="E536" s="214" t="s">
        <v>1</v>
      </c>
      <c r="F536" s="215" t="s">
        <v>534</v>
      </c>
      <c r="G536" s="14"/>
      <c r="H536" s="216">
        <v>626.10000000000002</v>
      </c>
      <c r="I536" s="217"/>
      <c r="J536" s="14"/>
      <c r="K536" s="14"/>
      <c r="L536" s="213"/>
      <c r="M536" s="218"/>
      <c r="N536" s="219"/>
      <c r="O536" s="219"/>
      <c r="P536" s="219"/>
      <c r="Q536" s="219"/>
      <c r="R536" s="219"/>
      <c r="S536" s="219"/>
      <c r="T536" s="220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14" t="s">
        <v>519</v>
      </c>
      <c r="AU536" s="214" t="s">
        <v>89</v>
      </c>
      <c r="AV536" s="14" t="s">
        <v>235</v>
      </c>
      <c r="AW536" s="14" t="s">
        <v>35</v>
      </c>
      <c r="AX536" s="14" t="s">
        <v>87</v>
      </c>
      <c r="AY536" s="214" t="s">
        <v>230</v>
      </c>
    </row>
    <row r="537" s="12" customFormat="1" ht="22.8" customHeight="1">
      <c r="A537" s="12"/>
      <c r="B537" s="166"/>
      <c r="C537" s="12"/>
      <c r="D537" s="167" t="s">
        <v>78</v>
      </c>
      <c r="E537" s="197" t="s">
        <v>235</v>
      </c>
      <c r="F537" s="197" t="s">
        <v>845</v>
      </c>
      <c r="G537" s="12"/>
      <c r="H537" s="12"/>
      <c r="I537" s="169"/>
      <c r="J537" s="198">
        <f>BK537</f>
        <v>0</v>
      </c>
      <c r="K537" s="12"/>
      <c r="L537" s="166"/>
      <c r="M537" s="171"/>
      <c r="N537" s="172"/>
      <c r="O537" s="172"/>
      <c r="P537" s="173">
        <f>SUM(P538:P590)</f>
        <v>0</v>
      </c>
      <c r="Q537" s="172"/>
      <c r="R537" s="173">
        <f>SUM(R538:R590)</f>
        <v>3.8469188000000001</v>
      </c>
      <c r="S537" s="172"/>
      <c r="T537" s="174">
        <f>SUM(T538:T590)</f>
        <v>0</v>
      </c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R537" s="167" t="s">
        <v>87</v>
      </c>
      <c r="AT537" s="175" t="s">
        <v>78</v>
      </c>
      <c r="AU537" s="175" t="s">
        <v>87</v>
      </c>
      <c r="AY537" s="167" t="s">
        <v>230</v>
      </c>
      <c r="BK537" s="176">
        <f>SUM(BK538:BK590)</f>
        <v>0</v>
      </c>
    </row>
    <row r="538" s="2" customFormat="1" ht="16.5" customHeight="1">
      <c r="A538" s="38"/>
      <c r="B538" s="177"/>
      <c r="C538" s="178" t="s">
        <v>340</v>
      </c>
      <c r="D538" s="178" t="s">
        <v>231</v>
      </c>
      <c r="E538" s="179" t="s">
        <v>846</v>
      </c>
      <c r="F538" s="180" t="s">
        <v>847</v>
      </c>
      <c r="G538" s="181" t="s">
        <v>578</v>
      </c>
      <c r="H538" s="182">
        <v>115.43000000000001</v>
      </c>
      <c r="I538" s="183"/>
      <c r="J538" s="184">
        <f>ROUND(I538*H538,2)</f>
        <v>0</v>
      </c>
      <c r="K538" s="180" t="s">
        <v>515</v>
      </c>
      <c r="L538" s="39"/>
      <c r="M538" s="185" t="s">
        <v>1</v>
      </c>
      <c r="N538" s="186" t="s">
        <v>44</v>
      </c>
      <c r="O538" s="77"/>
      <c r="P538" s="187">
        <f>O538*H538</f>
        <v>0</v>
      </c>
      <c r="Q538" s="187">
        <v>0</v>
      </c>
      <c r="R538" s="187">
        <f>Q538*H538</f>
        <v>0</v>
      </c>
      <c r="S538" s="187">
        <v>0</v>
      </c>
      <c r="T538" s="188">
        <f>S538*H538</f>
        <v>0</v>
      </c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R538" s="189" t="s">
        <v>235</v>
      </c>
      <c r="AT538" s="189" t="s">
        <v>231</v>
      </c>
      <c r="AU538" s="189" t="s">
        <v>89</v>
      </c>
      <c r="AY538" s="19" t="s">
        <v>230</v>
      </c>
      <c r="BE538" s="190">
        <f>IF(N538="základní",J538,0)</f>
        <v>0</v>
      </c>
      <c r="BF538" s="190">
        <f>IF(N538="snížená",J538,0)</f>
        <v>0</v>
      </c>
      <c r="BG538" s="190">
        <f>IF(N538="zákl. přenesená",J538,0)</f>
        <v>0</v>
      </c>
      <c r="BH538" s="190">
        <f>IF(N538="sníž. přenesená",J538,0)</f>
        <v>0</v>
      </c>
      <c r="BI538" s="190">
        <f>IF(N538="nulová",J538,0)</f>
        <v>0</v>
      </c>
      <c r="BJ538" s="19" t="s">
        <v>87</v>
      </c>
      <c r="BK538" s="190">
        <f>ROUND(I538*H538,2)</f>
        <v>0</v>
      </c>
      <c r="BL538" s="19" t="s">
        <v>235</v>
      </c>
      <c r="BM538" s="189" t="s">
        <v>2093</v>
      </c>
    </row>
    <row r="539" s="2" customFormat="1">
      <c r="A539" s="38"/>
      <c r="B539" s="39"/>
      <c r="C539" s="38"/>
      <c r="D539" s="191" t="s">
        <v>237</v>
      </c>
      <c r="E539" s="38"/>
      <c r="F539" s="192" t="s">
        <v>849</v>
      </c>
      <c r="G539" s="38"/>
      <c r="H539" s="38"/>
      <c r="I539" s="193"/>
      <c r="J539" s="38"/>
      <c r="K539" s="38"/>
      <c r="L539" s="39"/>
      <c r="M539" s="194"/>
      <c r="N539" s="195"/>
      <c r="O539" s="77"/>
      <c r="P539" s="77"/>
      <c r="Q539" s="77"/>
      <c r="R539" s="77"/>
      <c r="S539" s="77"/>
      <c r="T539" s="7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T539" s="19" t="s">
        <v>237</v>
      </c>
      <c r="AU539" s="19" t="s">
        <v>89</v>
      </c>
    </row>
    <row r="540" s="2" customFormat="1">
      <c r="A540" s="38"/>
      <c r="B540" s="39"/>
      <c r="C540" s="38"/>
      <c r="D540" s="199" t="s">
        <v>397</v>
      </c>
      <c r="E540" s="38"/>
      <c r="F540" s="200" t="s">
        <v>850</v>
      </c>
      <c r="G540" s="38"/>
      <c r="H540" s="38"/>
      <c r="I540" s="193"/>
      <c r="J540" s="38"/>
      <c r="K540" s="38"/>
      <c r="L540" s="39"/>
      <c r="M540" s="194"/>
      <c r="N540" s="195"/>
      <c r="O540" s="77"/>
      <c r="P540" s="77"/>
      <c r="Q540" s="77"/>
      <c r="R540" s="77"/>
      <c r="S540" s="77"/>
      <c r="T540" s="7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T540" s="19" t="s">
        <v>397</v>
      </c>
      <c r="AU540" s="19" t="s">
        <v>89</v>
      </c>
    </row>
    <row r="541" s="13" customFormat="1">
      <c r="A541" s="13"/>
      <c r="B541" s="205"/>
      <c r="C541" s="13"/>
      <c r="D541" s="191" t="s">
        <v>519</v>
      </c>
      <c r="E541" s="206" t="s">
        <v>1</v>
      </c>
      <c r="F541" s="207" t="s">
        <v>2094</v>
      </c>
      <c r="G541" s="13"/>
      <c r="H541" s="208">
        <v>67.992000000000004</v>
      </c>
      <c r="I541" s="209"/>
      <c r="J541" s="13"/>
      <c r="K541" s="13"/>
      <c r="L541" s="205"/>
      <c r="M541" s="210"/>
      <c r="N541" s="211"/>
      <c r="O541" s="211"/>
      <c r="P541" s="211"/>
      <c r="Q541" s="211"/>
      <c r="R541" s="211"/>
      <c r="S541" s="211"/>
      <c r="T541" s="212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06" t="s">
        <v>519</v>
      </c>
      <c r="AU541" s="206" t="s">
        <v>89</v>
      </c>
      <c r="AV541" s="13" t="s">
        <v>89</v>
      </c>
      <c r="AW541" s="13" t="s">
        <v>35</v>
      </c>
      <c r="AX541" s="13" t="s">
        <v>79</v>
      </c>
      <c r="AY541" s="206" t="s">
        <v>230</v>
      </c>
    </row>
    <row r="542" s="13" customFormat="1">
      <c r="A542" s="13"/>
      <c r="B542" s="205"/>
      <c r="C542" s="13"/>
      <c r="D542" s="191" t="s">
        <v>519</v>
      </c>
      <c r="E542" s="206" t="s">
        <v>1</v>
      </c>
      <c r="F542" s="207" t="s">
        <v>2095</v>
      </c>
      <c r="G542" s="13"/>
      <c r="H542" s="208">
        <v>7.4379999999999997</v>
      </c>
      <c r="I542" s="209"/>
      <c r="J542" s="13"/>
      <c r="K542" s="13"/>
      <c r="L542" s="205"/>
      <c r="M542" s="210"/>
      <c r="N542" s="211"/>
      <c r="O542" s="211"/>
      <c r="P542" s="211"/>
      <c r="Q542" s="211"/>
      <c r="R542" s="211"/>
      <c r="S542" s="211"/>
      <c r="T542" s="212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06" t="s">
        <v>519</v>
      </c>
      <c r="AU542" s="206" t="s">
        <v>89</v>
      </c>
      <c r="AV542" s="13" t="s">
        <v>89</v>
      </c>
      <c r="AW542" s="13" t="s">
        <v>35</v>
      </c>
      <c r="AX542" s="13" t="s">
        <v>79</v>
      </c>
      <c r="AY542" s="206" t="s">
        <v>230</v>
      </c>
    </row>
    <row r="543" s="13" customFormat="1">
      <c r="A543" s="13"/>
      <c r="B543" s="205"/>
      <c r="C543" s="13"/>
      <c r="D543" s="191" t="s">
        <v>519</v>
      </c>
      <c r="E543" s="206" t="s">
        <v>1</v>
      </c>
      <c r="F543" s="207" t="s">
        <v>2096</v>
      </c>
      <c r="G543" s="13"/>
      <c r="H543" s="208">
        <v>40</v>
      </c>
      <c r="I543" s="209"/>
      <c r="J543" s="13"/>
      <c r="K543" s="13"/>
      <c r="L543" s="205"/>
      <c r="M543" s="210"/>
      <c r="N543" s="211"/>
      <c r="O543" s="211"/>
      <c r="P543" s="211"/>
      <c r="Q543" s="211"/>
      <c r="R543" s="211"/>
      <c r="S543" s="211"/>
      <c r="T543" s="212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06" t="s">
        <v>519</v>
      </c>
      <c r="AU543" s="206" t="s">
        <v>89</v>
      </c>
      <c r="AV543" s="13" t="s">
        <v>89</v>
      </c>
      <c r="AW543" s="13" t="s">
        <v>35</v>
      </c>
      <c r="AX543" s="13" t="s">
        <v>79</v>
      </c>
      <c r="AY543" s="206" t="s">
        <v>230</v>
      </c>
    </row>
    <row r="544" s="14" customFormat="1">
      <c r="A544" s="14"/>
      <c r="B544" s="213"/>
      <c r="C544" s="14"/>
      <c r="D544" s="191" t="s">
        <v>519</v>
      </c>
      <c r="E544" s="214" t="s">
        <v>1</v>
      </c>
      <c r="F544" s="215" t="s">
        <v>534</v>
      </c>
      <c r="G544" s="14"/>
      <c r="H544" s="216">
        <v>115.43000000000001</v>
      </c>
      <c r="I544" s="217"/>
      <c r="J544" s="14"/>
      <c r="K544" s="14"/>
      <c r="L544" s="213"/>
      <c r="M544" s="218"/>
      <c r="N544" s="219"/>
      <c r="O544" s="219"/>
      <c r="P544" s="219"/>
      <c r="Q544" s="219"/>
      <c r="R544" s="219"/>
      <c r="S544" s="219"/>
      <c r="T544" s="220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14" t="s">
        <v>519</v>
      </c>
      <c r="AU544" s="214" t="s">
        <v>89</v>
      </c>
      <c r="AV544" s="14" t="s">
        <v>235</v>
      </c>
      <c r="AW544" s="14" t="s">
        <v>35</v>
      </c>
      <c r="AX544" s="14" t="s">
        <v>87</v>
      </c>
      <c r="AY544" s="214" t="s">
        <v>230</v>
      </c>
    </row>
    <row r="545" s="2" customFormat="1" ht="16.5" customHeight="1">
      <c r="A545" s="38"/>
      <c r="B545" s="177"/>
      <c r="C545" s="178" t="s">
        <v>344</v>
      </c>
      <c r="D545" s="178" t="s">
        <v>231</v>
      </c>
      <c r="E545" s="179" t="s">
        <v>2097</v>
      </c>
      <c r="F545" s="180" t="s">
        <v>2098</v>
      </c>
      <c r="G545" s="181" t="s">
        <v>458</v>
      </c>
      <c r="H545" s="182">
        <v>20</v>
      </c>
      <c r="I545" s="183"/>
      <c r="J545" s="184">
        <f>ROUND(I545*H545,2)</f>
        <v>0</v>
      </c>
      <c r="K545" s="180" t="s">
        <v>515</v>
      </c>
      <c r="L545" s="39"/>
      <c r="M545" s="185" t="s">
        <v>1</v>
      </c>
      <c r="N545" s="186" t="s">
        <v>44</v>
      </c>
      <c r="O545" s="77"/>
      <c r="P545" s="187">
        <f>O545*H545</f>
        <v>0</v>
      </c>
      <c r="Q545" s="187">
        <v>0.0066</v>
      </c>
      <c r="R545" s="187">
        <f>Q545*H545</f>
        <v>0.13200000000000001</v>
      </c>
      <c r="S545" s="187">
        <v>0</v>
      </c>
      <c r="T545" s="188">
        <f>S545*H545</f>
        <v>0</v>
      </c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R545" s="189" t="s">
        <v>235</v>
      </c>
      <c r="AT545" s="189" t="s">
        <v>231</v>
      </c>
      <c r="AU545" s="189" t="s">
        <v>89</v>
      </c>
      <c r="AY545" s="19" t="s">
        <v>230</v>
      </c>
      <c r="BE545" s="190">
        <f>IF(N545="základní",J545,0)</f>
        <v>0</v>
      </c>
      <c r="BF545" s="190">
        <f>IF(N545="snížená",J545,0)</f>
        <v>0</v>
      </c>
      <c r="BG545" s="190">
        <f>IF(N545="zákl. přenesená",J545,0)</f>
        <v>0</v>
      </c>
      <c r="BH545" s="190">
        <f>IF(N545="sníž. přenesená",J545,0)</f>
        <v>0</v>
      </c>
      <c r="BI545" s="190">
        <f>IF(N545="nulová",J545,0)</f>
        <v>0</v>
      </c>
      <c r="BJ545" s="19" t="s">
        <v>87</v>
      </c>
      <c r="BK545" s="190">
        <f>ROUND(I545*H545,2)</f>
        <v>0</v>
      </c>
      <c r="BL545" s="19" t="s">
        <v>235</v>
      </c>
      <c r="BM545" s="189" t="s">
        <v>2099</v>
      </c>
    </row>
    <row r="546" s="2" customFormat="1">
      <c r="A546" s="38"/>
      <c r="B546" s="39"/>
      <c r="C546" s="38"/>
      <c r="D546" s="191" t="s">
        <v>237</v>
      </c>
      <c r="E546" s="38"/>
      <c r="F546" s="192" t="s">
        <v>2100</v>
      </c>
      <c r="G546" s="38"/>
      <c r="H546" s="38"/>
      <c r="I546" s="193"/>
      <c r="J546" s="38"/>
      <c r="K546" s="38"/>
      <c r="L546" s="39"/>
      <c r="M546" s="194"/>
      <c r="N546" s="195"/>
      <c r="O546" s="77"/>
      <c r="P546" s="77"/>
      <c r="Q546" s="77"/>
      <c r="R546" s="77"/>
      <c r="S546" s="77"/>
      <c r="T546" s="7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T546" s="19" t="s">
        <v>237</v>
      </c>
      <c r="AU546" s="19" t="s">
        <v>89</v>
      </c>
    </row>
    <row r="547" s="2" customFormat="1">
      <c r="A547" s="38"/>
      <c r="B547" s="39"/>
      <c r="C547" s="38"/>
      <c r="D547" s="199" t="s">
        <v>397</v>
      </c>
      <c r="E547" s="38"/>
      <c r="F547" s="200" t="s">
        <v>2101</v>
      </c>
      <c r="G547" s="38"/>
      <c r="H547" s="38"/>
      <c r="I547" s="193"/>
      <c r="J547" s="38"/>
      <c r="K547" s="38"/>
      <c r="L547" s="39"/>
      <c r="M547" s="194"/>
      <c r="N547" s="195"/>
      <c r="O547" s="77"/>
      <c r="P547" s="77"/>
      <c r="Q547" s="77"/>
      <c r="R547" s="77"/>
      <c r="S547" s="77"/>
      <c r="T547" s="7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T547" s="19" t="s">
        <v>397</v>
      </c>
      <c r="AU547" s="19" t="s">
        <v>89</v>
      </c>
    </row>
    <row r="548" s="13" customFormat="1">
      <c r="A548" s="13"/>
      <c r="B548" s="205"/>
      <c r="C548" s="13"/>
      <c r="D548" s="191" t="s">
        <v>519</v>
      </c>
      <c r="E548" s="206" t="s">
        <v>1</v>
      </c>
      <c r="F548" s="207" t="s">
        <v>2102</v>
      </c>
      <c r="G548" s="13"/>
      <c r="H548" s="208">
        <v>2</v>
      </c>
      <c r="I548" s="209"/>
      <c r="J548" s="13"/>
      <c r="K548" s="13"/>
      <c r="L548" s="205"/>
      <c r="M548" s="210"/>
      <c r="N548" s="211"/>
      <c r="O548" s="211"/>
      <c r="P548" s="211"/>
      <c r="Q548" s="211"/>
      <c r="R548" s="211"/>
      <c r="S548" s="211"/>
      <c r="T548" s="21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06" t="s">
        <v>519</v>
      </c>
      <c r="AU548" s="206" t="s">
        <v>89</v>
      </c>
      <c r="AV548" s="13" t="s">
        <v>89</v>
      </c>
      <c r="AW548" s="13" t="s">
        <v>35</v>
      </c>
      <c r="AX548" s="13" t="s">
        <v>79</v>
      </c>
      <c r="AY548" s="206" t="s">
        <v>230</v>
      </c>
    </row>
    <row r="549" s="13" customFormat="1">
      <c r="A549" s="13"/>
      <c r="B549" s="205"/>
      <c r="C549" s="13"/>
      <c r="D549" s="191" t="s">
        <v>519</v>
      </c>
      <c r="E549" s="206" t="s">
        <v>1</v>
      </c>
      <c r="F549" s="207" t="s">
        <v>2103</v>
      </c>
      <c r="G549" s="13"/>
      <c r="H549" s="208">
        <v>3</v>
      </c>
      <c r="I549" s="209"/>
      <c r="J549" s="13"/>
      <c r="K549" s="13"/>
      <c r="L549" s="205"/>
      <c r="M549" s="210"/>
      <c r="N549" s="211"/>
      <c r="O549" s="211"/>
      <c r="P549" s="211"/>
      <c r="Q549" s="211"/>
      <c r="R549" s="211"/>
      <c r="S549" s="211"/>
      <c r="T549" s="21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06" t="s">
        <v>519</v>
      </c>
      <c r="AU549" s="206" t="s">
        <v>89</v>
      </c>
      <c r="AV549" s="13" t="s">
        <v>89</v>
      </c>
      <c r="AW549" s="13" t="s">
        <v>35</v>
      </c>
      <c r="AX549" s="13" t="s">
        <v>79</v>
      </c>
      <c r="AY549" s="206" t="s">
        <v>230</v>
      </c>
    </row>
    <row r="550" s="13" customFormat="1">
      <c r="A550" s="13"/>
      <c r="B550" s="205"/>
      <c r="C550" s="13"/>
      <c r="D550" s="191" t="s">
        <v>519</v>
      </c>
      <c r="E550" s="206" t="s">
        <v>1</v>
      </c>
      <c r="F550" s="207" t="s">
        <v>2104</v>
      </c>
      <c r="G550" s="13"/>
      <c r="H550" s="208">
        <v>9</v>
      </c>
      <c r="I550" s="209"/>
      <c r="J550" s="13"/>
      <c r="K550" s="13"/>
      <c r="L550" s="205"/>
      <c r="M550" s="210"/>
      <c r="N550" s="211"/>
      <c r="O550" s="211"/>
      <c r="P550" s="211"/>
      <c r="Q550" s="211"/>
      <c r="R550" s="211"/>
      <c r="S550" s="211"/>
      <c r="T550" s="21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06" t="s">
        <v>519</v>
      </c>
      <c r="AU550" s="206" t="s">
        <v>89</v>
      </c>
      <c r="AV550" s="13" t="s">
        <v>89</v>
      </c>
      <c r="AW550" s="13" t="s">
        <v>35</v>
      </c>
      <c r="AX550" s="13" t="s">
        <v>79</v>
      </c>
      <c r="AY550" s="206" t="s">
        <v>230</v>
      </c>
    </row>
    <row r="551" s="13" customFormat="1">
      <c r="A551" s="13"/>
      <c r="B551" s="205"/>
      <c r="C551" s="13"/>
      <c r="D551" s="191" t="s">
        <v>519</v>
      </c>
      <c r="E551" s="206" t="s">
        <v>1</v>
      </c>
      <c r="F551" s="207" t="s">
        <v>2105</v>
      </c>
      <c r="G551" s="13"/>
      <c r="H551" s="208">
        <v>6</v>
      </c>
      <c r="I551" s="209"/>
      <c r="J551" s="13"/>
      <c r="K551" s="13"/>
      <c r="L551" s="205"/>
      <c r="M551" s="210"/>
      <c r="N551" s="211"/>
      <c r="O551" s="211"/>
      <c r="P551" s="211"/>
      <c r="Q551" s="211"/>
      <c r="R551" s="211"/>
      <c r="S551" s="211"/>
      <c r="T551" s="21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06" t="s">
        <v>519</v>
      </c>
      <c r="AU551" s="206" t="s">
        <v>89</v>
      </c>
      <c r="AV551" s="13" t="s">
        <v>89</v>
      </c>
      <c r="AW551" s="13" t="s">
        <v>35</v>
      </c>
      <c r="AX551" s="13" t="s">
        <v>79</v>
      </c>
      <c r="AY551" s="206" t="s">
        <v>230</v>
      </c>
    </row>
    <row r="552" s="14" customFormat="1">
      <c r="A552" s="14"/>
      <c r="B552" s="213"/>
      <c r="C552" s="14"/>
      <c r="D552" s="191" t="s">
        <v>519</v>
      </c>
      <c r="E552" s="214" t="s">
        <v>1</v>
      </c>
      <c r="F552" s="215" t="s">
        <v>534</v>
      </c>
      <c r="G552" s="14"/>
      <c r="H552" s="216">
        <v>20</v>
      </c>
      <c r="I552" s="217"/>
      <c r="J552" s="14"/>
      <c r="K552" s="14"/>
      <c r="L552" s="213"/>
      <c r="M552" s="218"/>
      <c r="N552" s="219"/>
      <c r="O552" s="219"/>
      <c r="P552" s="219"/>
      <c r="Q552" s="219"/>
      <c r="R552" s="219"/>
      <c r="S552" s="219"/>
      <c r="T552" s="220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14" t="s">
        <v>519</v>
      </c>
      <c r="AU552" s="214" t="s">
        <v>89</v>
      </c>
      <c r="AV552" s="14" t="s">
        <v>235</v>
      </c>
      <c r="AW552" s="14" t="s">
        <v>35</v>
      </c>
      <c r="AX552" s="14" t="s">
        <v>87</v>
      </c>
      <c r="AY552" s="214" t="s">
        <v>230</v>
      </c>
    </row>
    <row r="553" s="2" customFormat="1" ht="16.5" customHeight="1">
      <c r="A553" s="38"/>
      <c r="B553" s="177"/>
      <c r="C553" s="236" t="s">
        <v>348</v>
      </c>
      <c r="D553" s="236" t="s">
        <v>745</v>
      </c>
      <c r="E553" s="237" t="s">
        <v>2106</v>
      </c>
      <c r="F553" s="238" t="s">
        <v>2107</v>
      </c>
      <c r="G553" s="239" t="s">
        <v>458</v>
      </c>
      <c r="H553" s="240">
        <v>2</v>
      </c>
      <c r="I553" s="241"/>
      <c r="J553" s="242">
        <f>ROUND(I553*H553,2)</f>
        <v>0</v>
      </c>
      <c r="K553" s="238" t="s">
        <v>515</v>
      </c>
      <c r="L553" s="243"/>
      <c r="M553" s="244" t="s">
        <v>1</v>
      </c>
      <c r="N553" s="245" t="s">
        <v>44</v>
      </c>
      <c r="O553" s="77"/>
      <c r="P553" s="187">
        <f>O553*H553</f>
        <v>0</v>
      </c>
      <c r="Q553" s="187">
        <v>0.028000000000000001</v>
      </c>
      <c r="R553" s="187">
        <f>Q553*H553</f>
        <v>0.056000000000000001</v>
      </c>
      <c r="S553" s="187">
        <v>0</v>
      </c>
      <c r="T553" s="188">
        <f>S553*H553</f>
        <v>0</v>
      </c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R553" s="189" t="s">
        <v>260</v>
      </c>
      <c r="AT553" s="189" t="s">
        <v>745</v>
      </c>
      <c r="AU553" s="189" t="s">
        <v>89</v>
      </c>
      <c r="AY553" s="19" t="s">
        <v>230</v>
      </c>
      <c r="BE553" s="190">
        <f>IF(N553="základní",J553,0)</f>
        <v>0</v>
      </c>
      <c r="BF553" s="190">
        <f>IF(N553="snížená",J553,0)</f>
        <v>0</v>
      </c>
      <c r="BG553" s="190">
        <f>IF(N553="zákl. přenesená",J553,0)</f>
        <v>0</v>
      </c>
      <c r="BH553" s="190">
        <f>IF(N553="sníž. přenesená",J553,0)</f>
        <v>0</v>
      </c>
      <c r="BI553" s="190">
        <f>IF(N553="nulová",J553,0)</f>
        <v>0</v>
      </c>
      <c r="BJ553" s="19" t="s">
        <v>87</v>
      </c>
      <c r="BK553" s="190">
        <f>ROUND(I553*H553,2)</f>
        <v>0</v>
      </c>
      <c r="BL553" s="19" t="s">
        <v>235</v>
      </c>
      <c r="BM553" s="189" t="s">
        <v>2108</v>
      </c>
    </row>
    <row r="554" s="2" customFormat="1">
      <c r="A554" s="38"/>
      <c r="B554" s="39"/>
      <c r="C554" s="38"/>
      <c r="D554" s="191" t="s">
        <v>237</v>
      </c>
      <c r="E554" s="38"/>
      <c r="F554" s="192" t="s">
        <v>2107</v>
      </c>
      <c r="G554" s="38"/>
      <c r="H554" s="38"/>
      <c r="I554" s="193"/>
      <c r="J554" s="38"/>
      <c r="K554" s="38"/>
      <c r="L554" s="39"/>
      <c r="M554" s="194"/>
      <c r="N554" s="195"/>
      <c r="O554" s="77"/>
      <c r="P554" s="77"/>
      <c r="Q554" s="77"/>
      <c r="R554" s="77"/>
      <c r="S554" s="77"/>
      <c r="T554" s="7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T554" s="19" t="s">
        <v>237</v>
      </c>
      <c r="AU554" s="19" t="s">
        <v>89</v>
      </c>
    </row>
    <row r="555" s="13" customFormat="1">
      <c r="A555" s="13"/>
      <c r="B555" s="205"/>
      <c r="C555" s="13"/>
      <c r="D555" s="191" t="s">
        <v>519</v>
      </c>
      <c r="E555" s="206" t="s">
        <v>1</v>
      </c>
      <c r="F555" s="207" t="s">
        <v>2102</v>
      </c>
      <c r="G555" s="13"/>
      <c r="H555" s="208">
        <v>2</v>
      </c>
      <c r="I555" s="209"/>
      <c r="J555" s="13"/>
      <c r="K555" s="13"/>
      <c r="L555" s="205"/>
      <c r="M555" s="210"/>
      <c r="N555" s="211"/>
      <c r="O555" s="211"/>
      <c r="P555" s="211"/>
      <c r="Q555" s="211"/>
      <c r="R555" s="211"/>
      <c r="S555" s="211"/>
      <c r="T555" s="212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06" t="s">
        <v>519</v>
      </c>
      <c r="AU555" s="206" t="s">
        <v>89</v>
      </c>
      <c r="AV555" s="13" t="s">
        <v>89</v>
      </c>
      <c r="AW555" s="13" t="s">
        <v>35</v>
      </c>
      <c r="AX555" s="13" t="s">
        <v>79</v>
      </c>
      <c r="AY555" s="206" t="s">
        <v>230</v>
      </c>
    </row>
    <row r="556" s="14" customFormat="1">
      <c r="A556" s="14"/>
      <c r="B556" s="213"/>
      <c r="C556" s="14"/>
      <c r="D556" s="191" t="s">
        <v>519</v>
      </c>
      <c r="E556" s="214" t="s">
        <v>1</v>
      </c>
      <c r="F556" s="215" t="s">
        <v>534</v>
      </c>
      <c r="G556" s="14"/>
      <c r="H556" s="216">
        <v>2</v>
      </c>
      <c r="I556" s="217"/>
      <c r="J556" s="14"/>
      <c r="K556" s="14"/>
      <c r="L556" s="213"/>
      <c r="M556" s="218"/>
      <c r="N556" s="219"/>
      <c r="O556" s="219"/>
      <c r="P556" s="219"/>
      <c r="Q556" s="219"/>
      <c r="R556" s="219"/>
      <c r="S556" s="219"/>
      <c r="T556" s="220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14" t="s">
        <v>519</v>
      </c>
      <c r="AU556" s="214" t="s">
        <v>89</v>
      </c>
      <c r="AV556" s="14" t="s">
        <v>235</v>
      </c>
      <c r="AW556" s="14" t="s">
        <v>35</v>
      </c>
      <c r="AX556" s="14" t="s">
        <v>87</v>
      </c>
      <c r="AY556" s="214" t="s">
        <v>230</v>
      </c>
    </row>
    <row r="557" s="2" customFormat="1" ht="16.5" customHeight="1">
      <c r="A557" s="38"/>
      <c r="B557" s="177"/>
      <c r="C557" s="236" t="s">
        <v>352</v>
      </c>
      <c r="D557" s="236" t="s">
        <v>745</v>
      </c>
      <c r="E557" s="237" t="s">
        <v>2109</v>
      </c>
      <c r="F557" s="238" t="s">
        <v>2110</v>
      </c>
      <c r="G557" s="239" t="s">
        <v>458</v>
      </c>
      <c r="H557" s="240">
        <v>3</v>
      </c>
      <c r="I557" s="241"/>
      <c r="J557" s="242">
        <f>ROUND(I557*H557,2)</f>
        <v>0</v>
      </c>
      <c r="K557" s="238" t="s">
        <v>515</v>
      </c>
      <c r="L557" s="243"/>
      <c r="M557" s="244" t="s">
        <v>1</v>
      </c>
      <c r="N557" s="245" t="s">
        <v>44</v>
      </c>
      <c r="O557" s="77"/>
      <c r="P557" s="187">
        <f>O557*H557</f>
        <v>0</v>
      </c>
      <c r="Q557" s="187">
        <v>0.040000000000000001</v>
      </c>
      <c r="R557" s="187">
        <f>Q557*H557</f>
        <v>0.12</v>
      </c>
      <c r="S557" s="187">
        <v>0</v>
      </c>
      <c r="T557" s="188">
        <f>S557*H557</f>
        <v>0</v>
      </c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R557" s="189" t="s">
        <v>260</v>
      </c>
      <c r="AT557" s="189" t="s">
        <v>745</v>
      </c>
      <c r="AU557" s="189" t="s">
        <v>89</v>
      </c>
      <c r="AY557" s="19" t="s">
        <v>230</v>
      </c>
      <c r="BE557" s="190">
        <f>IF(N557="základní",J557,0)</f>
        <v>0</v>
      </c>
      <c r="BF557" s="190">
        <f>IF(N557="snížená",J557,0)</f>
        <v>0</v>
      </c>
      <c r="BG557" s="190">
        <f>IF(N557="zákl. přenesená",J557,0)</f>
        <v>0</v>
      </c>
      <c r="BH557" s="190">
        <f>IF(N557="sníž. přenesená",J557,0)</f>
        <v>0</v>
      </c>
      <c r="BI557" s="190">
        <f>IF(N557="nulová",J557,0)</f>
        <v>0</v>
      </c>
      <c r="BJ557" s="19" t="s">
        <v>87</v>
      </c>
      <c r="BK557" s="190">
        <f>ROUND(I557*H557,2)</f>
        <v>0</v>
      </c>
      <c r="BL557" s="19" t="s">
        <v>235</v>
      </c>
      <c r="BM557" s="189" t="s">
        <v>2111</v>
      </c>
    </row>
    <row r="558" s="2" customFormat="1">
      <c r="A558" s="38"/>
      <c r="B558" s="39"/>
      <c r="C558" s="38"/>
      <c r="D558" s="191" t="s">
        <v>237</v>
      </c>
      <c r="E558" s="38"/>
      <c r="F558" s="192" t="s">
        <v>2110</v>
      </c>
      <c r="G558" s="38"/>
      <c r="H558" s="38"/>
      <c r="I558" s="193"/>
      <c r="J558" s="38"/>
      <c r="K558" s="38"/>
      <c r="L558" s="39"/>
      <c r="M558" s="194"/>
      <c r="N558" s="195"/>
      <c r="O558" s="77"/>
      <c r="P558" s="77"/>
      <c r="Q558" s="77"/>
      <c r="R558" s="77"/>
      <c r="S558" s="77"/>
      <c r="T558" s="7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T558" s="19" t="s">
        <v>237</v>
      </c>
      <c r="AU558" s="19" t="s">
        <v>89</v>
      </c>
    </row>
    <row r="559" s="13" customFormat="1">
      <c r="A559" s="13"/>
      <c r="B559" s="205"/>
      <c r="C559" s="13"/>
      <c r="D559" s="191" t="s">
        <v>519</v>
      </c>
      <c r="E559" s="206" t="s">
        <v>1</v>
      </c>
      <c r="F559" s="207" t="s">
        <v>2103</v>
      </c>
      <c r="G559" s="13"/>
      <c r="H559" s="208">
        <v>3</v>
      </c>
      <c r="I559" s="209"/>
      <c r="J559" s="13"/>
      <c r="K559" s="13"/>
      <c r="L559" s="205"/>
      <c r="M559" s="210"/>
      <c r="N559" s="211"/>
      <c r="O559" s="211"/>
      <c r="P559" s="211"/>
      <c r="Q559" s="211"/>
      <c r="R559" s="211"/>
      <c r="S559" s="211"/>
      <c r="T559" s="212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06" t="s">
        <v>519</v>
      </c>
      <c r="AU559" s="206" t="s">
        <v>89</v>
      </c>
      <c r="AV559" s="13" t="s">
        <v>89</v>
      </c>
      <c r="AW559" s="13" t="s">
        <v>35</v>
      </c>
      <c r="AX559" s="13" t="s">
        <v>79</v>
      </c>
      <c r="AY559" s="206" t="s">
        <v>230</v>
      </c>
    </row>
    <row r="560" s="14" customFormat="1">
      <c r="A560" s="14"/>
      <c r="B560" s="213"/>
      <c r="C560" s="14"/>
      <c r="D560" s="191" t="s">
        <v>519</v>
      </c>
      <c r="E560" s="214" t="s">
        <v>1</v>
      </c>
      <c r="F560" s="215" t="s">
        <v>534</v>
      </c>
      <c r="G560" s="14"/>
      <c r="H560" s="216">
        <v>3</v>
      </c>
      <c r="I560" s="217"/>
      <c r="J560" s="14"/>
      <c r="K560" s="14"/>
      <c r="L560" s="213"/>
      <c r="M560" s="218"/>
      <c r="N560" s="219"/>
      <c r="O560" s="219"/>
      <c r="P560" s="219"/>
      <c r="Q560" s="219"/>
      <c r="R560" s="219"/>
      <c r="S560" s="219"/>
      <c r="T560" s="220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14" t="s">
        <v>519</v>
      </c>
      <c r="AU560" s="214" t="s">
        <v>89</v>
      </c>
      <c r="AV560" s="14" t="s">
        <v>235</v>
      </c>
      <c r="AW560" s="14" t="s">
        <v>35</v>
      </c>
      <c r="AX560" s="14" t="s">
        <v>87</v>
      </c>
      <c r="AY560" s="214" t="s">
        <v>230</v>
      </c>
    </row>
    <row r="561" s="2" customFormat="1" ht="16.5" customHeight="1">
      <c r="A561" s="38"/>
      <c r="B561" s="177"/>
      <c r="C561" s="236" t="s">
        <v>356</v>
      </c>
      <c r="D561" s="236" t="s">
        <v>745</v>
      </c>
      <c r="E561" s="237" t="s">
        <v>2112</v>
      </c>
      <c r="F561" s="238" t="s">
        <v>2113</v>
      </c>
      <c r="G561" s="239" t="s">
        <v>458</v>
      </c>
      <c r="H561" s="240">
        <v>10</v>
      </c>
      <c r="I561" s="241"/>
      <c r="J561" s="242">
        <f>ROUND(I561*H561,2)</f>
        <v>0</v>
      </c>
      <c r="K561" s="238" t="s">
        <v>515</v>
      </c>
      <c r="L561" s="243"/>
      <c r="M561" s="244" t="s">
        <v>1</v>
      </c>
      <c r="N561" s="245" t="s">
        <v>44</v>
      </c>
      <c r="O561" s="77"/>
      <c r="P561" s="187">
        <f>O561*H561</f>
        <v>0</v>
      </c>
      <c r="Q561" s="187">
        <v>0.050999999999999997</v>
      </c>
      <c r="R561" s="187">
        <f>Q561*H561</f>
        <v>0.51000000000000001</v>
      </c>
      <c r="S561" s="187">
        <v>0</v>
      </c>
      <c r="T561" s="188">
        <f>S561*H561</f>
        <v>0</v>
      </c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R561" s="189" t="s">
        <v>260</v>
      </c>
      <c r="AT561" s="189" t="s">
        <v>745</v>
      </c>
      <c r="AU561" s="189" t="s">
        <v>89</v>
      </c>
      <c r="AY561" s="19" t="s">
        <v>230</v>
      </c>
      <c r="BE561" s="190">
        <f>IF(N561="základní",J561,0)</f>
        <v>0</v>
      </c>
      <c r="BF561" s="190">
        <f>IF(N561="snížená",J561,0)</f>
        <v>0</v>
      </c>
      <c r="BG561" s="190">
        <f>IF(N561="zákl. přenesená",J561,0)</f>
        <v>0</v>
      </c>
      <c r="BH561" s="190">
        <f>IF(N561="sníž. přenesená",J561,0)</f>
        <v>0</v>
      </c>
      <c r="BI561" s="190">
        <f>IF(N561="nulová",J561,0)</f>
        <v>0</v>
      </c>
      <c r="BJ561" s="19" t="s">
        <v>87</v>
      </c>
      <c r="BK561" s="190">
        <f>ROUND(I561*H561,2)</f>
        <v>0</v>
      </c>
      <c r="BL561" s="19" t="s">
        <v>235</v>
      </c>
      <c r="BM561" s="189" t="s">
        <v>2114</v>
      </c>
    </row>
    <row r="562" s="2" customFormat="1">
      <c r="A562" s="38"/>
      <c r="B562" s="39"/>
      <c r="C562" s="38"/>
      <c r="D562" s="191" t="s">
        <v>237</v>
      </c>
      <c r="E562" s="38"/>
      <c r="F562" s="192" t="s">
        <v>2113</v>
      </c>
      <c r="G562" s="38"/>
      <c r="H562" s="38"/>
      <c r="I562" s="193"/>
      <c r="J562" s="38"/>
      <c r="K562" s="38"/>
      <c r="L562" s="39"/>
      <c r="M562" s="194"/>
      <c r="N562" s="195"/>
      <c r="O562" s="77"/>
      <c r="P562" s="77"/>
      <c r="Q562" s="77"/>
      <c r="R562" s="77"/>
      <c r="S562" s="77"/>
      <c r="T562" s="7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T562" s="19" t="s">
        <v>237</v>
      </c>
      <c r="AU562" s="19" t="s">
        <v>89</v>
      </c>
    </row>
    <row r="563" s="13" customFormat="1">
      <c r="A563" s="13"/>
      <c r="B563" s="205"/>
      <c r="C563" s="13"/>
      <c r="D563" s="191" t="s">
        <v>519</v>
      </c>
      <c r="E563" s="206" t="s">
        <v>1</v>
      </c>
      <c r="F563" s="207" t="s">
        <v>2115</v>
      </c>
      <c r="G563" s="13"/>
      <c r="H563" s="208">
        <v>10</v>
      </c>
      <c r="I563" s="209"/>
      <c r="J563" s="13"/>
      <c r="K563" s="13"/>
      <c r="L563" s="205"/>
      <c r="M563" s="210"/>
      <c r="N563" s="211"/>
      <c r="O563" s="211"/>
      <c r="P563" s="211"/>
      <c r="Q563" s="211"/>
      <c r="R563" s="211"/>
      <c r="S563" s="211"/>
      <c r="T563" s="21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06" t="s">
        <v>519</v>
      </c>
      <c r="AU563" s="206" t="s">
        <v>89</v>
      </c>
      <c r="AV563" s="13" t="s">
        <v>89</v>
      </c>
      <c r="AW563" s="13" t="s">
        <v>35</v>
      </c>
      <c r="AX563" s="13" t="s">
        <v>79</v>
      </c>
      <c r="AY563" s="206" t="s">
        <v>230</v>
      </c>
    </row>
    <row r="564" s="14" customFormat="1">
      <c r="A564" s="14"/>
      <c r="B564" s="213"/>
      <c r="C564" s="14"/>
      <c r="D564" s="191" t="s">
        <v>519</v>
      </c>
      <c r="E564" s="214" t="s">
        <v>1</v>
      </c>
      <c r="F564" s="215" t="s">
        <v>534</v>
      </c>
      <c r="G564" s="14"/>
      <c r="H564" s="216">
        <v>10</v>
      </c>
      <c r="I564" s="217"/>
      <c r="J564" s="14"/>
      <c r="K564" s="14"/>
      <c r="L564" s="213"/>
      <c r="M564" s="218"/>
      <c r="N564" s="219"/>
      <c r="O564" s="219"/>
      <c r="P564" s="219"/>
      <c r="Q564" s="219"/>
      <c r="R564" s="219"/>
      <c r="S564" s="219"/>
      <c r="T564" s="220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14" t="s">
        <v>519</v>
      </c>
      <c r="AU564" s="214" t="s">
        <v>89</v>
      </c>
      <c r="AV564" s="14" t="s">
        <v>235</v>
      </c>
      <c r="AW564" s="14" t="s">
        <v>35</v>
      </c>
      <c r="AX564" s="14" t="s">
        <v>87</v>
      </c>
      <c r="AY564" s="214" t="s">
        <v>230</v>
      </c>
    </row>
    <row r="565" s="2" customFormat="1" ht="16.5" customHeight="1">
      <c r="A565" s="38"/>
      <c r="B565" s="177"/>
      <c r="C565" s="236" t="s">
        <v>360</v>
      </c>
      <c r="D565" s="236" t="s">
        <v>745</v>
      </c>
      <c r="E565" s="237" t="s">
        <v>2116</v>
      </c>
      <c r="F565" s="238" t="s">
        <v>2117</v>
      </c>
      <c r="G565" s="239" t="s">
        <v>458</v>
      </c>
      <c r="H565" s="240">
        <v>6</v>
      </c>
      <c r="I565" s="241"/>
      <c r="J565" s="242">
        <f>ROUND(I565*H565,2)</f>
        <v>0</v>
      </c>
      <c r="K565" s="238" t="s">
        <v>515</v>
      </c>
      <c r="L565" s="243"/>
      <c r="M565" s="244" t="s">
        <v>1</v>
      </c>
      <c r="N565" s="245" t="s">
        <v>44</v>
      </c>
      <c r="O565" s="77"/>
      <c r="P565" s="187">
        <f>O565*H565</f>
        <v>0</v>
      </c>
      <c r="Q565" s="187">
        <v>0.068000000000000005</v>
      </c>
      <c r="R565" s="187">
        <f>Q565*H565</f>
        <v>0.40800000000000003</v>
      </c>
      <c r="S565" s="187">
        <v>0</v>
      </c>
      <c r="T565" s="188">
        <f>S565*H565</f>
        <v>0</v>
      </c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R565" s="189" t="s">
        <v>260</v>
      </c>
      <c r="AT565" s="189" t="s">
        <v>745</v>
      </c>
      <c r="AU565" s="189" t="s">
        <v>89</v>
      </c>
      <c r="AY565" s="19" t="s">
        <v>230</v>
      </c>
      <c r="BE565" s="190">
        <f>IF(N565="základní",J565,0)</f>
        <v>0</v>
      </c>
      <c r="BF565" s="190">
        <f>IF(N565="snížená",J565,0)</f>
        <v>0</v>
      </c>
      <c r="BG565" s="190">
        <f>IF(N565="zákl. přenesená",J565,0)</f>
        <v>0</v>
      </c>
      <c r="BH565" s="190">
        <f>IF(N565="sníž. přenesená",J565,0)</f>
        <v>0</v>
      </c>
      <c r="BI565" s="190">
        <f>IF(N565="nulová",J565,0)</f>
        <v>0</v>
      </c>
      <c r="BJ565" s="19" t="s">
        <v>87</v>
      </c>
      <c r="BK565" s="190">
        <f>ROUND(I565*H565,2)</f>
        <v>0</v>
      </c>
      <c r="BL565" s="19" t="s">
        <v>235</v>
      </c>
      <c r="BM565" s="189" t="s">
        <v>2118</v>
      </c>
    </row>
    <row r="566" s="2" customFormat="1">
      <c r="A566" s="38"/>
      <c r="B566" s="39"/>
      <c r="C566" s="38"/>
      <c r="D566" s="191" t="s">
        <v>237</v>
      </c>
      <c r="E566" s="38"/>
      <c r="F566" s="192" t="s">
        <v>2117</v>
      </c>
      <c r="G566" s="38"/>
      <c r="H566" s="38"/>
      <c r="I566" s="193"/>
      <c r="J566" s="38"/>
      <c r="K566" s="38"/>
      <c r="L566" s="39"/>
      <c r="M566" s="194"/>
      <c r="N566" s="195"/>
      <c r="O566" s="77"/>
      <c r="P566" s="77"/>
      <c r="Q566" s="77"/>
      <c r="R566" s="77"/>
      <c r="S566" s="77"/>
      <c r="T566" s="7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T566" s="19" t="s">
        <v>237</v>
      </c>
      <c r="AU566" s="19" t="s">
        <v>89</v>
      </c>
    </row>
    <row r="567" s="13" customFormat="1">
      <c r="A567" s="13"/>
      <c r="B567" s="205"/>
      <c r="C567" s="13"/>
      <c r="D567" s="191" t="s">
        <v>519</v>
      </c>
      <c r="E567" s="206" t="s">
        <v>1</v>
      </c>
      <c r="F567" s="207" t="s">
        <v>2105</v>
      </c>
      <c r="G567" s="13"/>
      <c r="H567" s="208">
        <v>6</v>
      </c>
      <c r="I567" s="209"/>
      <c r="J567" s="13"/>
      <c r="K567" s="13"/>
      <c r="L567" s="205"/>
      <c r="M567" s="210"/>
      <c r="N567" s="211"/>
      <c r="O567" s="211"/>
      <c r="P567" s="211"/>
      <c r="Q567" s="211"/>
      <c r="R567" s="211"/>
      <c r="S567" s="211"/>
      <c r="T567" s="21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06" t="s">
        <v>519</v>
      </c>
      <c r="AU567" s="206" t="s">
        <v>89</v>
      </c>
      <c r="AV567" s="13" t="s">
        <v>89</v>
      </c>
      <c r="AW567" s="13" t="s">
        <v>35</v>
      </c>
      <c r="AX567" s="13" t="s">
        <v>79</v>
      </c>
      <c r="AY567" s="206" t="s">
        <v>230</v>
      </c>
    </row>
    <row r="568" s="14" customFormat="1">
      <c r="A568" s="14"/>
      <c r="B568" s="213"/>
      <c r="C568" s="14"/>
      <c r="D568" s="191" t="s">
        <v>519</v>
      </c>
      <c r="E568" s="214" t="s">
        <v>1</v>
      </c>
      <c r="F568" s="215" t="s">
        <v>534</v>
      </c>
      <c r="G568" s="14"/>
      <c r="H568" s="216">
        <v>6</v>
      </c>
      <c r="I568" s="217"/>
      <c r="J568" s="14"/>
      <c r="K568" s="14"/>
      <c r="L568" s="213"/>
      <c r="M568" s="218"/>
      <c r="N568" s="219"/>
      <c r="O568" s="219"/>
      <c r="P568" s="219"/>
      <c r="Q568" s="219"/>
      <c r="R568" s="219"/>
      <c r="S568" s="219"/>
      <c r="T568" s="220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14" t="s">
        <v>519</v>
      </c>
      <c r="AU568" s="214" t="s">
        <v>89</v>
      </c>
      <c r="AV568" s="14" t="s">
        <v>235</v>
      </c>
      <c r="AW568" s="14" t="s">
        <v>35</v>
      </c>
      <c r="AX568" s="14" t="s">
        <v>87</v>
      </c>
      <c r="AY568" s="214" t="s">
        <v>230</v>
      </c>
    </row>
    <row r="569" s="2" customFormat="1" ht="21.75" customHeight="1">
      <c r="A569" s="38"/>
      <c r="B569" s="177"/>
      <c r="C569" s="178" t="s">
        <v>367</v>
      </c>
      <c r="D569" s="178" t="s">
        <v>231</v>
      </c>
      <c r="E569" s="179" t="s">
        <v>2119</v>
      </c>
      <c r="F569" s="180" t="s">
        <v>2120</v>
      </c>
      <c r="G569" s="181" t="s">
        <v>458</v>
      </c>
      <c r="H569" s="182">
        <v>15</v>
      </c>
      <c r="I569" s="183"/>
      <c r="J569" s="184">
        <f>ROUND(I569*H569,2)</f>
        <v>0</v>
      </c>
      <c r="K569" s="180" t="s">
        <v>515</v>
      </c>
      <c r="L569" s="39"/>
      <c r="M569" s="185" t="s">
        <v>1</v>
      </c>
      <c r="N569" s="186" t="s">
        <v>44</v>
      </c>
      <c r="O569" s="77"/>
      <c r="P569" s="187">
        <f>O569*H569</f>
        <v>0</v>
      </c>
      <c r="Q569" s="187">
        <v>0.087419999999999998</v>
      </c>
      <c r="R569" s="187">
        <f>Q569*H569</f>
        <v>1.3112999999999999</v>
      </c>
      <c r="S569" s="187">
        <v>0</v>
      </c>
      <c r="T569" s="188">
        <f>S569*H569</f>
        <v>0</v>
      </c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R569" s="189" t="s">
        <v>235</v>
      </c>
      <c r="AT569" s="189" t="s">
        <v>231</v>
      </c>
      <c r="AU569" s="189" t="s">
        <v>89</v>
      </c>
      <c r="AY569" s="19" t="s">
        <v>230</v>
      </c>
      <c r="BE569" s="190">
        <f>IF(N569="základní",J569,0)</f>
        <v>0</v>
      </c>
      <c r="BF569" s="190">
        <f>IF(N569="snížená",J569,0)</f>
        <v>0</v>
      </c>
      <c r="BG569" s="190">
        <f>IF(N569="zákl. přenesená",J569,0)</f>
        <v>0</v>
      </c>
      <c r="BH569" s="190">
        <f>IF(N569="sníž. přenesená",J569,0)</f>
        <v>0</v>
      </c>
      <c r="BI569" s="190">
        <f>IF(N569="nulová",J569,0)</f>
        <v>0</v>
      </c>
      <c r="BJ569" s="19" t="s">
        <v>87</v>
      </c>
      <c r="BK569" s="190">
        <f>ROUND(I569*H569,2)</f>
        <v>0</v>
      </c>
      <c r="BL569" s="19" t="s">
        <v>235</v>
      </c>
      <c r="BM569" s="189" t="s">
        <v>2121</v>
      </c>
    </row>
    <row r="570" s="2" customFormat="1">
      <c r="A570" s="38"/>
      <c r="B570" s="39"/>
      <c r="C570" s="38"/>
      <c r="D570" s="191" t="s">
        <v>237</v>
      </c>
      <c r="E570" s="38"/>
      <c r="F570" s="192" t="s">
        <v>2122</v>
      </c>
      <c r="G570" s="38"/>
      <c r="H570" s="38"/>
      <c r="I570" s="193"/>
      <c r="J570" s="38"/>
      <c r="K570" s="38"/>
      <c r="L570" s="39"/>
      <c r="M570" s="194"/>
      <c r="N570" s="195"/>
      <c r="O570" s="77"/>
      <c r="P570" s="77"/>
      <c r="Q570" s="77"/>
      <c r="R570" s="77"/>
      <c r="S570" s="77"/>
      <c r="T570" s="7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T570" s="19" t="s">
        <v>237</v>
      </c>
      <c r="AU570" s="19" t="s">
        <v>89</v>
      </c>
    </row>
    <row r="571" s="2" customFormat="1">
      <c r="A571" s="38"/>
      <c r="B571" s="39"/>
      <c r="C571" s="38"/>
      <c r="D571" s="199" t="s">
        <v>397</v>
      </c>
      <c r="E571" s="38"/>
      <c r="F571" s="200" t="s">
        <v>2123</v>
      </c>
      <c r="G571" s="38"/>
      <c r="H571" s="38"/>
      <c r="I571" s="193"/>
      <c r="J571" s="38"/>
      <c r="K571" s="38"/>
      <c r="L571" s="39"/>
      <c r="M571" s="194"/>
      <c r="N571" s="195"/>
      <c r="O571" s="77"/>
      <c r="P571" s="77"/>
      <c r="Q571" s="77"/>
      <c r="R571" s="77"/>
      <c r="S571" s="77"/>
      <c r="T571" s="7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T571" s="19" t="s">
        <v>397</v>
      </c>
      <c r="AU571" s="19" t="s">
        <v>89</v>
      </c>
    </row>
    <row r="572" s="13" customFormat="1">
      <c r="A572" s="13"/>
      <c r="B572" s="205"/>
      <c r="C572" s="13"/>
      <c r="D572" s="191" t="s">
        <v>519</v>
      </c>
      <c r="E572" s="206" t="s">
        <v>1</v>
      </c>
      <c r="F572" s="207" t="s">
        <v>2124</v>
      </c>
      <c r="G572" s="13"/>
      <c r="H572" s="208">
        <v>15</v>
      </c>
      <c r="I572" s="209"/>
      <c r="J572" s="13"/>
      <c r="K572" s="13"/>
      <c r="L572" s="205"/>
      <c r="M572" s="210"/>
      <c r="N572" s="211"/>
      <c r="O572" s="211"/>
      <c r="P572" s="211"/>
      <c r="Q572" s="211"/>
      <c r="R572" s="211"/>
      <c r="S572" s="211"/>
      <c r="T572" s="21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06" t="s">
        <v>519</v>
      </c>
      <c r="AU572" s="206" t="s">
        <v>89</v>
      </c>
      <c r="AV572" s="13" t="s">
        <v>89</v>
      </c>
      <c r="AW572" s="13" t="s">
        <v>35</v>
      </c>
      <c r="AX572" s="13" t="s">
        <v>79</v>
      </c>
      <c r="AY572" s="206" t="s">
        <v>230</v>
      </c>
    </row>
    <row r="573" s="14" customFormat="1">
      <c r="A573" s="14"/>
      <c r="B573" s="213"/>
      <c r="C573" s="14"/>
      <c r="D573" s="191" t="s">
        <v>519</v>
      </c>
      <c r="E573" s="214" t="s">
        <v>1</v>
      </c>
      <c r="F573" s="215" t="s">
        <v>534</v>
      </c>
      <c r="G573" s="14"/>
      <c r="H573" s="216">
        <v>15</v>
      </c>
      <c r="I573" s="217"/>
      <c r="J573" s="14"/>
      <c r="K573" s="14"/>
      <c r="L573" s="213"/>
      <c r="M573" s="218"/>
      <c r="N573" s="219"/>
      <c r="O573" s="219"/>
      <c r="P573" s="219"/>
      <c r="Q573" s="219"/>
      <c r="R573" s="219"/>
      <c r="S573" s="219"/>
      <c r="T573" s="220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14" t="s">
        <v>519</v>
      </c>
      <c r="AU573" s="214" t="s">
        <v>89</v>
      </c>
      <c r="AV573" s="14" t="s">
        <v>235</v>
      </c>
      <c r="AW573" s="14" t="s">
        <v>35</v>
      </c>
      <c r="AX573" s="14" t="s">
        <v>87</v>
      </c>
      <c r="AY573" s="214" t="s">
        <v>230</v>
      </c>
    </row>
    <row r="574" s="2" customFormat="1" ht="16.5" customHeight="1">
      <c r="A574" s="38"/>
      <c r="B574" s="177"/>
      <c r="C574" s="236" t="s">
        <v>373</v>
      </c>
      <c r="D574" s="236" t="s">
        <v>745</v>
      </c>
      <c r="E574" s="237" t="s">
        <v>2125</v>
      </c>
      <c r="F574" s="238" t="s">
        <v>2126</v>
      </c>
      <c r="G574" s="239" t="s">
        <v>458</v>
      </c>
      <c r="H574" s="240">
        <v>15</v>
      </c>
      <c r="I574" s="241"/>
      <c r="J574" s="242">
        <f>ROUND(I574*H574,2)</f>
        <v>0</v>
      </c>
      <c r="K574" s="238" t="s">
        <v>515</v>
      </c>
      <c r="L574" s="243"/>
      <c r="M574" s="244" t="s">
        <v>1</v>
      </c>
      <c r="N574" s="245" t="s">
        <v>44</v>
      </c>
      <c r="O574" s="77"/>
      <c r="P574" s="187">
        <f>O574*H574</f>
        <v>0</v>
      </c>
      <c r="Q574" s="187">
        <v>0.081000000000000003</v>
      </c>
      <c r="R574" s="187">
        <f>Q574*H574</f>
        <v>1.2150000000000001</v>
      </c>
      <c r="S574" s="187">
        <v>0</v>
      </c>
      <c r="T574" s="188">
        <f>S574*H574</f>
        <v>0</v>
      </c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R574" s="189" t="s">
        <v>260</v>
      </c>
      <c r="AT574" s="189" t="s">
        <v>745</v>
      </c>
      <c r="AU574" s="189" t="s">
        <v>89</v>
      </c>
      <c r="AY574" s="19" t="s">
        <v>230</v>
      </c>
      <c r="BE574" s="190">
        <f>IF(N574="základní",J574,0)</f>
        <v>0</v>
      </c>
      <c r="BF574" s="190">
        <f>IF(N574="snížená",J574,0)</f>
        <v>0</v>
      </c>
      <c r="BG574" s="190">
        <f>IF(N574="zákl. přenesená",J574,0)</f>
        <v>0</v>
      </c>
      <c r="BH574" s="190">
        <f>IF(N574="sníž. přenesená",J574,0)</f>
        <v>0</v>
      </c>
      <c r="BI574" s="190">
        <f>IF(N574="nulová",J574,0)</f>
        <v>0</v>
      </c>
      <c r="BJ574" s="19" t="s">
        <v>87</v>
      </c>
      <c r="BK574" s="190">
        <f>ROUND(I574*H574,2)</f>
        <v>0</v>
      </c>
      <c r="BL574" s="19" t="s">
        <v>235</v>
      </c>
      <c r="BM574" s="189" t="s">
        <v>2127</v>
      </c>
    </row>
    <row r="575" s="2" customFormat="1">
      <c r="A575" s="38"/>
      <c r="B575" s="39"/>
      <c r="C575" s="38"/>
      <c r="D575" s="191" t="s">
        <v>237</v>
      </c>
      <c r="E575" s="38"/>
      <c r="F575" s="192" t="s">
        <v>2126</v>
      </c>
      <c r="G575" s="38"/>
      <c r="H575" s="38"/>
      <c r="I575" s="193"/>
      <c r="J575" s="38"/>
      <c r="K575" s="38"/>
      <c r="L575" s="39"/>
      <c r="M575" s="194"/>
      <c r="N575" s="195"/>
      <c r="O575" s="77"/>
      <c r="P575" s="77"/>
      <c r="Q575" s="77"/>
      <c r="R575" s="77"/>
      <c r="S575" s="77"/>
      <c r="T575" s="7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T575" s="19" t="s">
        <v>237</v>
      </c>
      <c r="AU575" s="19" t="s">
        <v>89</v>
      </c>
    </row>
    <row r="576" s="13" customFormat="1">
      <c r="A576" s="13"/>
      <c r="B576" s="205"/>
      <c r="C576" s="13"/>
      <c r="D576" s="191" t="s">
        <v>519</v>
      </c>
      <c r="E576" s="206" t="s">
        <v>1</v>
      </c>
      <c r="F576" s="207" t="s">
        <v>2124</v>
      </c>
      <c r="G576" s="13"/>
      <c r="H576" s="208">
        <v>15</v>
      </c>
      <c r="I576" s="209"/>
      <c r="J576" s="13"/>
      <c r="K576" s="13"/>
      <c r="L576" s="205"/>
      <c r="M576" s="210"/>
      <c r="N576" s="211"/>
      <c r="O576" s="211"/>
      <c r="P576" s="211"/>
      <c r="Q576" s="211"/>
      <c r="R576" s="211"/>
      <c r="S576" s="211"/>
      <c r="T576" s="21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06" t="s">
        <v>519</v>
      </c>
      <c r="AU576" s="206" t="s">
        <v>89</v>
      </c>
      <c r="AV576" s="13" t="s">
        <v>89</v>
      </c>
      <c r="AW576" s="13" t="s">
        <v>35</v>
      </c>
      <c r="AX576" s="13" t="s">
        <v>79</v>
      </c>
      <c r="AY576" s="206" t="s">
        <v>230</v>
      </c>
    </row>
    <row r="577" s="14" customFormat="1">
      <c r="A577" s="14"/>
      <c r="B577" s="213"/>
      <c r="C577" s="14"/>
      <c r="D577" s="191" t="s">
        <v>519</v>
      </c>
      <c r="E577" s="214" t="s">
        <v>1</v>
      </c>
      <c r="F577" s="215" t="s">
        <v>534</v>
      </c>
      <c r="G577" s="14"/>
      <c r="H577" s="216">
        <v>15</v>
      </c>
      <c r="I577" s="217"/>
      <c r="J577" s="14"/>
      <c r="K577" s="14"/>
      <c r="L577" s="213"/>
      <c r="M577" s="218"/>
      <c r="N577" s="219"/>
      <c r="O577" s="219"/>
      <c r="P577" s="219"/>
      <c r="Q577" s="219"/>
      <c r="R577" s="219"/>
      <c r="S577" s="219"/>
      <c r="T577" s="220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14" t="s">
        <v>519</v>
      </c>
      <c r="AU577" s="214" t="s">
        <v>89</v>
      </c>
      <c r="AV577" s="14" t="s">
        <v>235</v>
      </c>
      <c r="AW577" s="14" t="s">
        <v>35</v>
      </c>
      <c r="AX577" s="14" t="s">
        <v>87</v>
      </c>
      <c r="AY577" s="214" t="s">
        <v>230</v>
      </c>
    </row>
    <row r="578" s="2" customFormat="1" ht="21.75" customHeight="1">
      <c r="A578" s="38"/>
      <c r="B578" s="177"/>
      <c r="C578" s="178" t="s">
        <v>377</v>
      </c>
      <c r="D578" s="178" t="s">
        <v>231</v>
      </c>
      <c r="E578" s="179" t="s">
        <v>2128</v>
      </c>
      <c r="F578" s="180" t="s">
        <v>2129</v>
      </c>
      <c r="G578" s="181" t="s">
        <v>578</v>
      </c>
      <c r="H578" s="182">
        <v>4.5</v>
      </c>
      <c r="I578" s="183"/>
      <c r="J578" s="184">
        <f>ROUND(I578*H578,2)</f>
        <v>0</v>
      </c>
      <c r="K578" s="180" t="s">
        <v>515</v>
      </c>
      <c r="L578" s="39"/>
      <c r="M578" s="185" t="s">
        <v>1</v>
      </c>
      <c r="N578" s="186" t="s">
        <v>44</v>
      </c>
      <c r="O578" s="77"/>
      <c r="P578" s="187">
        <f>O578*H578</f>
        <v>0</v>
      </c>
      <c r="Q578" s="187">
        <v>0</v>
      </c>
      <c r="R578" s="187">
        <f>Q578*H578</f>
        <v>0</v>
      </c>
      <c r="S578" s="187">
        <v>0</v>
      </c>
      <c r="T578" s="188">
        <f>S578*H578</f>
        <v>0</v>
      </c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R578" s="189" t="s">
        <v>235</v>
      </c>
      <c r="AT578" s="189" t="s">
        <v>231</v>
      </c>
      <c r="AU578" s="189" t="s">
        <v>89</v>
      </c>
      <c r="AY578" s="19" t="s">
        <v>230</v>
      </c>
      <c r="BE578" s="190">
        <f>IF(N578="základní",J578,0)</f>
        <v>0</v>
      </c>
      <c r="BF578" s="190">
        <f>IF(N578="snížená",J578,0)</f>
        <v>0</v>
      </c>
      <c r="BG578" s="190">
        <f>IF(N578="zákl. přenesená",J578,0)</f>
        <v>0</v>
      </c>
      <c r="BH578" s="190">
        <f>IF(N578="sníž. přenesená",J578,0)</f>
        <v>0</v>
      </c>
      <c r="BI578" s="190">
        <f>IF(N578="nulová",J578,0)</f>
        <v>0</v>
      </c>
      <c r="BJ578" s="19" t="s">
        <v>87</v>
      </c>
      <c r="BK578" s="190">
        <f>ROUND(I578*H578,2)</f>
        <v>0</v>
      </c>
      <c r="BL578" s="19" t="s">
        <v>235</v>
      </c>
      <c r="BM578" s="189" t="s">
        <v>2130</v>
      </c>
    </row>
    <row r="579" s="2" customFormat="1">
      <c r="A579" s="38"/>
      <c r="B579" s="39"/>
      <c r="C579" s="38"/>
      <c r="D579" s="191" t="s">
        <v>237</v>
      </c>
      <c r="E579" s="38"/>
      <c r="F579" s="192" t="s">
        <v>2131</v>
      </c>
      <c r="G579" s="38"/>
      <c r="H579" s="38"/>
      <c r="I579" s="193"/>
      <c r="J579" s="38"/>
      <c r="K579" s="38"/>
      <c r="L579" s="39"/>
      <c r="M579" s="194"/>
      <c r="N579" s="195"/>
      <c r="O579" s="77"/>
      <c r="P579" s="77"/>
      <c r="Q579" s="77"/>
      <c r="R579" s="77"/>
      <c r="S579" s="77"/>
      <c r="T579" s="7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T579" s="19" t="s">
        <v>237</v>
      </c>
      <c r="AU579" s="19" t="s">
        <v>89</v>
      </c>
    </row>
    <row r="580" s="2" customFormat="1">
      <c r="A580" s="38"/>
      <c r="B580" s="39"/>
      <c r="C580" s="38"/>
      <c r="D580" s="199" t="s">
        <v>397</v>
      </c>
      <c r="E580" s="38"/>
      <c r="F580" s="200" t="s">
        <v>2132</v>
      </c>
      <c r="G580" s="38"/>
      <c r="H580" s="38"/>
      <c r="I580" s="193"/>
      <c r="J580" s="38"/>
      <c r="K580" s="38"/>
      <c r="L580" s="39"/>
      <c r="M580" s="194"/>
      <c r="N580" s="195"/>
      <c r="O580" s="77"/>
      <c r="P580" s="77"/>
      <c r="Q580" s="77"/>
      <c r="R580" s="77"/>
      <c r="S580" s="77"/>
      <c r="T580" s="7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T580" s="19" t="s">
        <v>397</v>
      </c>
      <c r="AU580" s="19" t="s">
        <v>89</v>
      </c>
    </row>
    <row r="581" s="13" customFormat="1">
      <c r="A581" s="13"/>
      <c r="B581" s="205"/>
      <c r="C581" s="13"/>
      <c r="D581" s="191" t="s">
        <v>519</v>
      </c>
      <c r="E581" s="206" t="s">
        <v>1</v>
      </c>
      <c r="F581" s="207" t="s">
        <v>2133</v>
      </c>
      <c r="G581" s="13"/>
      <c r="H581" s="208">
        <v>4.5</v>
      </c>
      <c r="I581" s="209"/>
      <c r="J581" s="13"/>
      <c r="K581" s="13"/>
      <c r="L581" s="205"/>
      <c r="M581" s="210"/>
      <c r="N581" s="211"/>
      <c r="O581" s="211"/>
      <c r="P581" s="211"/>
      <c r="Q581" s="211"/>
      <c r="R581" s="211"/>
      <c r="S581" s="211"/>
      <c r="T581" s="21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06" t="s">
        <v>519</v>
      </c>
      <c r="AU581" s="206" t="s">
        <v>89</v>
      </c>
      <c r="AV581" s="13" t="s">
        <v>89</v>
      </c>
      <c r="AW581" s="13" t="s">
        <v>35</v>
      </c>
      <c r="AX581" s="13" t="s">
        <v>79</v>
      </c>
      <c r="AY581" s="206" t="s">
        <v>230</v>
      </c>
    </row>
    <row r="582" s="14" customFormat="1">
      <c r="A582" s="14"/>
      <c r="B582" s="213"/>
      <c r="C582" s="14"/>
      <c r="D582" s="191" t="s">
        <v>519</v>
      </c>
      <c r="E582" s="214" t="s">
        <v>1</v>
      </c>
      <c r="F582" s="215" t="s">
        <v>534</v>
      </c>
      <c r="G582" s="14"/>
      <c r="H582" s="216">
        <v>4.5</v>
      </c>
      <c r="I582" s="217"/>
      <c r="J582" s="14"/>
      <c r="K582" s="14"/>
      <c r="L582" s="213"/>
      <c r="M582" s="218"/>
      <c r="N582" s="219"/>
      <c r="O582" s="219"/>
      <c r="P582" s="219"/>
      <c r="Q582" s="219"/>
      <c r="R582" s="219"/>
      <c r="S582" s="219"/>
      <c r="T582" s="220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14" t="s">
        <v>519</v>
      </c>
      <c r="AU582" s="214" t="s">
        <v>89</v>
      </c>
      <c r="AV582" s="14" t="s">
        <v>235</v>
      </c>
      <c r="AW582" s="14" t="s">
        <v>35</v>
      </c>
      <c r="AX582" s="14" t="s">
        <v>87</v>
      </c>
      <c r="AY582" s="214" t="s">
        <v>230</v>
      </c>
    </row>
    <row r="583" s="2" customFormat="1" ht="21.75" customHeight="1">
      <c r="A583" s="38"/>
      <c r="B583" s="177"/>
      <c r="C583" s="178" t="s">
        <v>381</v>
      </c>
      <c r="D583" s="178" t="s">
        <v>231</v>
      </c>
      <c r="E583" s="179" t="s">
        <v>2134</v>
      </c>
      <c r="F583" s="180" t="s">
        <v>2135</v>
      </c>
      <c r="G583" s="181" t="s">
        <v>514</v>
      </c>
      <c r="H583" s="182">
        <v>12</v>
      </c>
      <c r="I583" s="183"/>
      <c r="J583" s="184">
        <f>ROUND(I583*H583,2)</f>
        <v>0</v>
      </c>
      <c r="K583" s="180" t="s">
        <v>515</v>
      </c>
      <c r="L583" s="39"/>
      <c r="M583" s="185" t="s">
        <v>1</v>
      </c>
      <c r="N583" s="186" t="s">
        <v>44</v>
      </c>
      <c r="O583" s="77"/>
      <c r="P583" s="187">
        <f>O583*H583</f>
        <v>0</v>
      </c>
      <c r="Q583" s="187">
        <v>0.0078849000000000002</v>
      </c>
      <c r="R583" s="187">
        <f>Q583*H583</f>
        <v>0.094618800000000003</v>
      </c>
      <c r="S583" s="187">
        <v>0</v>
      </c>
      <c r="T583" s="188">
        <f>S583*H583</f>
        <v>0</v>
      </c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R583" s="189" t="s">
        <v>235</v>
      </c>
      <c r="AT583" s="189" t="s">
        <v>231</v>
      </c>
      <c r="AU583" s="189" t="s">
        <v>89</v>
      </c>
      <c r="AY583" s="19" t="s">
        <v>230</v>
      </c>
      <c r="BE583" s="190">
        <f>IF(N583="základní",J583,0)</f>
        <v>0</v>
      </c>
      <c r="BF583" s="190">
        <f>IF(N583="snížená",J583,0)</f>
        <v>0</v>
      </c>
      <c r="BG583" s="190">
        <f>IF(N583="zákl. přenesená",J583,0)</f>
        <v>0</v>
      </c>
      <c r="BH583" s="190">
        <f>IF(N583="sníž. přenesená",J583,0)</f>
        <v>0</v>
      </c>
      <c r="BI583" s="190">
        <f>IF(N583="nulová",J583,0)</f>
        <v>0</v>
      </c>
      <c r="BJ583" s="19" t="s">
        <v>87</v>
      </c>
      <c r="BK583" s="190">
        <f>ROUND(I583*H583,2)</f>
        <v>0</v>
      </c>
      <c r="BL583" s="19" t="s">
        <v>235</v>
      </c>
      <c r="BM583" s="189" t="s">
        <v>2136</v>
      </c>
    </row>
    <row r="584" s="2" customFormat="1">
      <c r="A584" s="38"/>
      <c r="B584" s="39"/>
      <c r="C584" s="38"/>
      <c r="D584" s="191" t="s">
        <v>237</v>
      </c>
      <c r="E584" s="38"/>
      <c r="F584" s="192" t="s">
        <v>2137</v>
      </c>
      <c r="G584" s="38"/>
      <c r="H584" s="38"/>
      <c r="I584" s="193"/>
      <c r="J584" s="38"/>
      <c r="K584" s="38"/>
      <c r="L584" s="39"/>
      <c r="M584" s="194"/>
      <c r="N584" s="195"/>
      <c r="O584" s="77"/>
      <c r="P584" s="77"/>
      <c r="Q584" s="77"/>
      <c r="R584" s="77"/>
      <c r="S584" s="77"/>
      <c r="T584" s="7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T584" s="19" t="s">
        <v>237</v>
      </c>
      <c r="AU584" s="19" t="s">
        <v>89</v>
      </c>
    </row>
    <row r="585" s="2" customFormat="1">
      <c r="A585" s="38"/>
      <c r="B585" s="39"/>
      <c r="C585" s="38"/>
      <c r="D585" s="199" t="s">
        <v>397</v>
      </c>
      <c r="E585" s="38"/>
      <c r="F585" s="200" t="s">
        <v>2138</v>
      </c>
      <c r="G585" s="38"/>
      <c r="H585" s="38"/>
      <c r="I585" s="193"/>
      <c r="J585" s="38"/>
      <c r="K585" s="38"/>
      <c r="L585" s="39"/>
      <c r="M585" s="194"/>
      <c r="N585" s="195"/>
      <c r="O585" s="77"/>
      <c r="P585" s="77"/>
      <c r="Q585" s="77"/>
      <c r="R585" s="77"/>
      <c r="S585" s="77"/>
      <c r="T585" s="7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T585" s="19" t="s">
        <v>397</v>
      </c>
      <c r="AU585" s="19" t="s">
        <v>89</v>
      </c>
    </row>
    <row r="586" s="13" customFormat="1">
      <c r="A586" s="13"/>
      <c r="B586" s="205"/>
      <c r="C586" s="13"/>
      <c r="D586" s="191" t="s">
        <v>519</v>
      </c>
      <c r="E586" s="206" t="s">
        <v>1</v>
      </c>
      <c r="F586" s="207" t="s">
        <v>2139</v>
      </c>
      <c r="G586" s="13"/>
      <c r="H586" s="208">
        <v>12</v>
      </c>
      <c r="I586" s="209"/>
      <c r="J586" s="13"/>
      <c r="K586" s="13"/>
      <c r="L586" s="205"/>
      <c r="M586" s="210"/>
      <c r="N586" s="211"/>
      <c r="O586" s="211"/>
      <c r="P586" s="211"/>
      <c r="Q586" s="211"/>
      <c r="R586" s="211"/>
      <c r="S586" s="211"/>
      <c r="T586" s="21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06" t="s">
        <v>519</v>
      </c>
      <c r="AU586" s="206" t="s">
        <v>89</v>
      </c>
      <c r="AV586" s="13" t="s">
        <v>89</v>
      </c>
      <c r="AW586" s="13" t="s">
        <v>35</v>
      </c>
      <c r="AX586" s="13" t="s">
        <v>79</v>
      </c>
      <c r="AY586" s="206" t="s">
        <v>230</v>
      </c>
    </row>
    <row r="587" s="14" customFormat="1">
      <c r="A587" s="14"/>
      <c r="B587" s="213"/>
      <c r="C587" s="14"/>
      <c r="D587" s="191" t="s">
        <v>519</v>
      </c>
      <c r="E587" s="214" t="s">
        <v>1</v>
      </c>
      <c r="F587" s="215" t="s">
        <v>534</v>
      </c>
      <c r="G587" s="14"/>
      <c r="H587" s="216">
        <v>12</v>
      </c>
      <c r="I587" s="217"/>
      <c r="J587" s="14"/>
      <c r="K587" s="14"/>
      <c r="L587" s="213"/>
      <c r="M587" s="218"/>
      <c r="N587" s="219"/>
      <c r="O587" s="219"/>
      <c r="P587" s="219"/>
      <c r="Q587" s="219"/>
      <c r="R587" s="219"/>
      <c r="S587" s="219"/>
      <c r="T587" s="220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14" t="s">
        <v>519</v>
      </c>
      <c r="AU587" s="214" t="s">
        <v>89</v>
      </c>
      <c r="AV587" s="14" t="s">
        <v>235</v>
      </c>
      <c r="AW587" s="14" t="s">
        <v>35</v>
      </c>
      <c r="AX587" s="14" t="s">
        <v>87</v>
      </c>
      <c r="AY587" s="214" t="s">
        <v>230</v>
      </c>
    </row>
    <row r="588" s="2" customFormat="1" ht="24.15" customHeight="1">
      <c r="A588" s="38"/>
      <c r="B588" s="177"/>
      <c r="C588" s="178" t="s">
        <v>386</v>
      </c>
      <c r="D588" s="178" t="s">
        <v>231</v>
      </c>
      <c r="E588" s="179" t="s">
        <v>2140</v>
      </c>
      <c r="F588" s="180" t="s">
        <v>2141</v>
      </c>
      <c r="G588" s="181" t="s">
        <v>514</v>
      </c>
      <c r="H588" s="182">
        <v>12</v>
      </c>
      <c r="I588" s="183"/>
      <c r="J588" s="184">
        <f>ROUND(I588*H588,2)</f>
        <v>0</v>
      </c>
      <c r="K588" s="180" t="s">
        <v>515</v>
      </c>
      <c r="L588" s="39"/>
      <c r="M588" s="185" t="s">
        <v>1</v>
      </c>
      <c r="N588" s="186" t="s">
        <v>44</v>
      </c>
      <c r="O588" s="77"/>
      <c r="P588" s="187">
        <f>O588*H588</f>
        <v>0</v>
      </c>
      <c r="Q588" s="187">
        <v>0</v>
      </c>
      <c r="R588" s="187">
        <f>Q588*H588</f>
        <v>0</v>
      </c>
      <c r="S588" s="187">
        <v>0</v>
      </c>
      <c r="T588" s="188">
        <f>S588*H588</f>
        <v>0</v>
      </c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R588" s="189" t="s">
        <v>235</v>
      </c>
      <c r="AT588" s="189" t="s">
        <v>231</v>
      </c>
      <c r="AU588" s="189" t="s">
        <v>89</v>
      </c>
      <c r="AY588" s="19" t="s">
        <v>230</v>
      </c>
      <c r="BE588" s="190">
        <f>IF(N588="základní",J588,0)</f>
        <v>0</v>
      </c>
      <c r="BF588" s="190">
        <f>IF(N588="snížená",J588,0)</f>
        <v>0</v>
      </c>
      <c r="BG588" s="190">
        <f>IF(N588="zákl. přenesená",J588,0)</f>
        <v>0</v>
      </c>
      <c r="BH588" s="190">
        <f>IF(N588="sníž. přenesená",J588,0)</f>
        <v>0</v>
      </c>
      <c r="BI588" s="190">
        <f>IF(N588="nulová",J588,0)</f>
        <v>0</v>
      </c>
      <c r="BJ588" s="19" t="s">
        <v>87</v>
      </c>
      <c r="BK588" s="190">
        <f>ROUND(I588*H588,2)</f>
        <v>0</v>
      </c>
      <c r="BL588" s="19" t="s">
        <v>235</v>
      </c>
      <c r="BM588" s="189" t="s">
        <v>2142</v>
      </c>
    </row>
    <row r="589" s="2" customFormat="1">
      <c r="A589" s="38"/>
      <c r="B589" s="39"/>
      <c r="C589" s="38"/>
      <c r="D589" s="191" t="s">
        <v>237</v>
      </c>
      <c r="E589" s="38"/>
      <c r="F589" s="192" t="s">
        <v>2143</v>
      </c>
      <c r="G589" s="38"/>
      <c r="H589" s="38"/>
      <c r="I589" s="193"/>
      <c r="J589" s="38"/>
      <c r="K589" s="38"/>
      <c r="L589" s="39"/>
      <c r="M589" s="194"/>
      <c r="N589" s="195"/>
      <c r="O589" s="77"/>
      <c r="P589" s="77"/>
      <c r="Q589" s="77"/>
      <c r="R589" s="77"/>
      <c r="S589" s="77"/>
      <c r="T589" s="7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T589" s="19" t="s">
        <v>237</v>
      </c>
      <c r="AU589" s="19" t="s">
        <v>89</v>
      </c>
    </row>
    <row r="590" s="2" customFormat="1">
      <c r="A590" s="38"/>
      <c r="B590" s="39"/>
      <c r="C590" s="38"/>
      <c r="D590" s="199" t="s">
        <v>397</v>
      </c>
      <c r="E590" s="38"/>
      <c r="F590" s="200" t="s">
        <v>2144</v>
      </c>
      <c r="G590" s="38"/>
      <c r="H590" s="38"/>
      <c r="I590" s="193"/>
      <c r="J590" s="38"/>
      <c r="K590" s="38"/>
      <c r="L590" s="39"/>
      <c r="M590" s="194"/>
      <c r="N590" s="195"/>
      <c r="O590" s="77"/>
      <c r="P590" s="77"/>
      <c r="Q590" s="77"/>
      <c r="R590" s="77"/>
      <c r="S590" s="77"/>
      <c r="T590" s="7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T590" s="19" t="s">
        <v>397</v>
      </c>
      <c r="AU590" s="19" t="s">
        <v>89</v>
      </c>
    </row>
    <row r="591" s="12" customFormat="1" ht="22.8" customHeight="1">
      <c r="A591" s="12"/>
      <c r="B591" s="166"/>
      <c r="C591" s="12"/>
      <c r="D591" s="167" t="s">
        <v>78</v>
      </c>
      <c r="E591" s="197" t="s">
        <v>260</v>
      </c>
      <c r="F591" s="197" t="s">
        <v>1038</v>
      </c>
      <c r="G591" s="12"/>
      <c r="H591" s="12"/>
      <c r="I591" s="169"/>
      <c r="J591" s="198">
        <f>BK591</f>
        <v>0</v>
      </c>
      <c r="K591" s="12"/>
      <c r="L591" s="166"/>
      <c r="M591" s="171"/>
      <c r="N591" s="172"/>
      <c r="O591" s="172"/>
      <c r="P591" s="173">
        <f>SUM(P592:P672)</f>
        <v>0</v>
      </c>
      <c r="Q591" s="172"/>
      <c r="R591" s="173">
        <f>SUM(R592:R672)</f>
        <v>80.666628650000007</v>
      </c>
      <c r="S591" s="172"/>
      <c r="T591" s="174">
        <f>SUM(T592:T672)</f>
        <v>0</v>
      </c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R591" s="167" t="s">
        <v>87</v>
      </c>
      <c r="AT591" s="175" t="s">
        <v>78</v>
      </c>
      <c r="AU591" s="175" t="s">
        <v>87</v>
      </c>
      <c r="AY591" s="167" t="s">
        <v>230</v>
      </c>
      <c r="BK591" s="176">
        <f>SUM(BK592:BK672)</f>
        <v>0</v>
      </c>
    </row>
    <row r="592" s="2" customFormat="1" ht="16.5" customHeight="1">
      <c r="A592" s="38"/>
      <c r="B592" s="177"/>
      <c r="C592" s="178" t="s">
        <v>391</v>
      </c>
      <c r="D592" s="178" t="s">
        <v>231</v>
      </c>
      <c r="E592" s="179" t="s">
        <v>2145</v>
      </c>
      <c r="F592" s="180" t="s">
        <v>2146</v>
      </c>
      <c r="G592" s="181" t="s">
        <v>543</v>
      </c>
      <c r="H592" s="182">
        <v>566.60000000000002</v>
      </c>
      <c r="I592" s="183"/>
      <c r="J592" s="184">
        <f>ROUND(I592*H592,2)</f>
        <v>0</v>
      </c>
      <c r="K592" s="180" t="s">
        <v>515</v>
      </c>
      <c r="L592" s="39"/>
      <c r="M592" s="185" t="s">
        <v>1</v>
      </c>
      <c r="N592" s="186" t="s">
        <v>44</v>
      </c>
      <c r="O592" s="77"/>
      <c r="P592" s="187">
        <f>O592*H592</f>
        <v>0</v>
      </c>
      <c r="Q592" s="187">
        <v>2.0000000000000002E-05</v>
      </c>
      <c r="R592" s="187">
        <f>Q592*H592</f>
        <v>0.011332000000000002</v>
      </c>
      <c r="S592" s="187">
        <v>0</v>
      </c>
      <c r="T592" s="188">
        <f>S592*H592</f>
        <v>0</v>
      </c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R592" s="189" t="s">
        <v>235</v>
      </c>
      <c r="AT592" s="189" t="s">
        <v>231</v>
      </c>
      <c r="AU592" s="189" t="s">
        <v>89</v>
      </c>
      <c r="AY592" s="19" t="s">
        <v>230</v>
      </c>
      <c r="BE592" s="190">
        <f>IF(N592="základní",J592,0)</f>
        <v>0</v>
      </c>
      <c r="BF592" s="190">
        <f>IF(N592="snížená",J592,0)</f>
        <v>0</v>
      </c>
      <c r="BG592" s="190">
        <f>IF(N592="zákl. přenesená",J592,0)</f>
        <v>0</v>
      </c>
      <c r="BH592" s="190">
        <f>IF(N592="sníž. přenesená",J592,0)</f>
        <v>0</v>
      </c>
      <c r="BI592" s="190">
        <f>IF(N592="nulová",J592,0)</f>
        <v>0</v>
      </c>
      <c r="BJ592" s="19" t="s">
        <v>87</v>
      </c>
      <c r="BK592" s="190">
        <f>ROUND(I592*H592,2)</f>
        <v>0</v>
      </c>
      <c r="BL592" s="19" t="s">
        <v>235</v>
      </c>
      <c r="BM592" s="189" t="s">
        <v>2147</v>
      </c>
    </row>
    <row r="593" s="2" customFormat="1">
      <c r="A593" s="38"/>
      <c r="B593" s="39"/>
      <c r="C593" s="38"/>
      <c r="D593" s="191" t="s">
        <v>237</v>
      </c>
      <c r="E593" s="38"/>
      <c r="F593" s="192" t="s">
        <v>2148</v>
      </c>
      <c r="G593" s="38"/>
      <c r="H593" s="38"/>
      <c r="I593" s="193"/>
      <c r="J593" s="38"/>
      <c r="K593" s="38"/>
      <c r="L593" s="39"/>
      <c r="M593" s="194"/>
      <c r="N593" s="195"/>
      <c r="O593" s="77"/>
      <c r="P593" s="77"/>
      <c r="Q593" s="77"/>
      <c r="R593" s="77"/>
      <c r="S593" s="77"/>
      <c r="T593" s="7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T593" s="19" t="s">
        <v>237</v>
      </c>
      <c r="AU593" s="19" t="s">
        <v>89</v>
      </c>
    </row>
    <row r="594" s="2" customFormat="1">
      <c r="A594" s="38"/>
      <c r="B594" s="39"/>
      <c r="C594" s="38"/>
      <c r="D594" s="199" t="s">
        <v>397</v>
      </c>
      <c r="E594" s="38"/>
      <c r="F594" s="200" t="s">
        <v>2149</v>
      </c>
      <c r="G594" s="38"/>
      <c r="H594" s="38"/>
      <c r="I594" s="193"/>
      <c r="J594" s="38"/>
      <c r="K594" s="38"/>
      <c r="L594" s="39"/>
      <c r="M594" s="194"/>
      <c r="N594" s="195"/>
      <c r="O594" s="77"/>
      <c r="P594" s="77"/>
      <c r="Q594" s="77"/>
      <c r="R594" s="77"/>
      <c r="S594" s="77"/>
      <c r="T594" s="7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T594" s="19" t="s">
        <v>397</v>
      </c>
      <c r="AU594" s="19" t="s">
        <v>89</v>
      </c>
    </row>
    <row r="595" s="13" customFormat="1">
      <c r="A595" s="13"/>
      <c r="B595" s="205"/>
      <c r="C595" s="13"/>
      <c r="D595" s="191" t="s">
        <v>519</v>
      </c>
      <c r="E595" s="206" t="s">
        <v>1</v>
      </c>
      <c r="F595" s="207" t="s">
        <v>2091</v>
      </c>
      <c r="G595" s="13"/>
      <c r="H595" s="208">
        <v>566.60000000000002</v>
      </c>
      <c r="I595" s="209"/>
      <c r="J595" s="13"/>
      <c r="K595" s="13"/>
      <c r="L595" s="205"/>
      <c r="M595" s="210"/>
      <c r="N595" s="211"/>
      <c r="O595" s="211"/>
      <c r="P595" s="211"/>
      <c r="Q595" s="211"/>
      <c r="R595" s="211"/>
      <c r="S595" s="211"/>
      <c r="T595" s="212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06" t="s">
        <v>519</v>
      </c>
      <c r="AU595" s="206" t="s">
        <v>89</v>
      </c>
      <c r="AV595" s="13" t="s">
        <v>89</v>
      </c>
      <c r="AW595" s="13" t="s">
        <v>35</v>
      </c>
      <c r="AX595" s="13" t="s">
        <v>79</v>
      </c>
      <c r="AY595" s="206" t="s">
        <v>230</v>
      </c>
    </row>
    <row r="596" s="14" customFormat="1">
      <c r="A596" s="14"/>
      <c r="B596" s="213"/>
      <c r="C596" s="14"/>
      <c r="D596" s="191" t="s">
        <v>519</v>
      </c>
      <c r="E596" s="214" t="s">
        <v>1</v>
      </c>
      <c r="F596" s="215" t="s">
        <v>534</v>
      </c>
      <c r="G596" s="14"/>
      <c r="H596" s="216">
        <v>566.60000000000002</v>
      </c>
      <c r="I596" s="217"/>
      <c r="J596" s="14"/>
      <c r="K596" s="14"/>
      <c r="L596" s="213"/>
      <c r="M596" s="218"/>
      <c r="N596" s="219"/>
      <c r="O596" s="219"/>
      <c r="P596" s="219"/>
      <c r="Q596" s="219"/>
      <c r="R596" s="219"/>
      <c r="S596" s="219"/>
      <c r="T596" s="220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14" t="s">
        <v>519</v>
      </c>
      <c r="AU596" s="214" t="s">
        <v>89</v>
      </c>
      <c r="AV596" s="14" t="s">
        <v>235</v>
      </c>
      <c r="AW596" s="14" t="s">
        <v>35</v>
      </c>
      <c r="AX596" s="14" t="s">
        <v>87</v>
      </c>
      <c r="AY596" s="214" t="s">
        <v>230</v>
      </c>
    </row>
    <row r="597" s="2" customFormat="1" ht="16.5" customHeight="1">
      <c r="A597" s="38"/>
      <c r="B597" s="177"/>
      <c r="C597" s="236" t="s">
        <v>402</v>
      </c>
      <c r="D597" s="236" t="s">
        <v>745</v>
      </c>
      <c r="E597" s="237" t="s">
        <v>2150</v>
      </c>
      <c r="F597" s="238" t="s">
        <v>2151</v>
      </c>
      <c r="G597" s="239" t="s">
        <v>543</v>
      </c>
      <c r="H597" s="240">
        <v>575.09900000000005</v>
      </c>
      <c r="I597" s="241"/>
      <c r="J597" s="242">
        <f>ROUND(I597*H597,2)</f>
        <v>0</v>
      </c>
      <c r="K597" s="238" t="s">
        <v>515</v>
      </c>
      <c r="L597" s="243"/>
      <c r="M597" s="244" t="s">
        <v>1</v>
      </c>
      <c r="N597" s="245" t="s">
        <v>44</v>
      </c>
      <c r="O597" s="77"/>
      <c r="P597" s="187">
        <f>O597*H597</f>
        <v>0</v>
      </c>
      <c r="Q597" s="187">
        <v>0.0073299999999999997</v>
      </c>
      <c r="R597" s="187">
        <f>Q597*H597</f>
        <v>4.21547567</v>
      </c>
      <c r="S597" s="187">
        <v>0</v>
      </c>
      <c r="T597" s="188">
        <f>S597*H597</f>
        <v>0</v>
      </c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R597" s="189" t="s">
        <v>260</v>
      </c>
      <c r="AT597" s="189" t="s">
        <v>745</v>
      </c>
      <c r="AU597" s="189" t="s">
        <v>89</v>
      </c>
      <c r="AY597" s="19" t="s">
        <v>230</v>
      </c>
      <c r="BE597" s="190">
        <f>IF(N597="základní",J597,0)</f>
        <v>0</v>
      </c>
      <c r="BF597" s="190">
        <f>IF(N597="snížená",J597,0)</f>
        <v>0</v>
      </c>
      <c r="BG597" s="190">
        <f>IF(N597="zákl. přenesená",J597,0)</f>
        <v>0</v>
      </c>
      <c r="BH597" s="190">
        <f>IF(N597="sníž. přenesená",J597,0)</f>
        <v>0</v>
      </c>
      <c r="BI597" s="190">
        <f>IF(N597="nulová",J597,0)</f>
        <v>0</v>
      </c>
      <c r="BJ597" s="19" t="s">
        <v>87</v>
      </c>
      <c r="BK597" s="190">
        <f>ROUND(I597*H597,2)</f>
        <v>0</v>
      </c>
      <c r="BL597" s="19" t="s">
        <v>235</v>
      </c>
      <c r="BM597" s="189" t="s">
        <v>2152</v>
      </c>
    </row>
    <row r="598" s="2" customFormat="1">
      <c r="A598" s="38"/>
      <c r="B598" s="39"/>
      <c r="C598" s="38"/>
      <c r="D598" s="191" t="s">
        <v>237</v>
      </c>
      <c r="E598" s="38"/>
      <c r="F598" s="192" t="s">
        <v>2151</v>
      </c>
      <c r="G598" s="38"/>
      <c r="H598" s="38"/>
      <c r="I598" s="193"/>
      <c r="J598" s="38"/>
      <c r="K598" s="38"/>
      <c r="L598" s="39"/>
      <c r="M598" s="194"/>
      <c r="N598" s="195"/>
      <c r="O598" s="77"/>
      <c r="P598" s="77"/>
      <c r="Q598" s="77"/>
      <c r="R598" s="77"/>
      <c r="S598" s="77"/>
      <c r="T598" s="7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T598" s="19" t="s">
        <v>237</v>
      </c>
      <c r="AU598" s="19" t="s">
        <v>89</v>
      </c>
    </row>
    <row r="599" s="13" customFormat="1">
      <c r="A599" s="13"/>
      <c r="B599" s="205"/>
      <c r="C599" s="13"/>
      <c r="D599" s="191" t="s">
        <v>519</v>
      </c>
      <c r="E599" s="13"/>
      <c r="F599" s="207" t="s">
        <v>2153</v>
      </c>
      <c r="G599" s="13"/>
      <c r="H599" s="208">
        <v>575.09900000000005</v>
      </c>
      <c r="I599" s="209"/>
      <c r="J599" s="13"/>
      <c r="K599" s="13"/>
      <c r="L599" s="205"/>
      <c r="M599" s="210"/>
      <c r="N599" s="211"/>
      <c r="O599" s="211"/>
      <c r="P599" s="211"/>
      <c r="Q599" s="211"/>
      <c r="R599" s="211"/>
      <c r="S599" s="211"/>
      <c r="T599" s="21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06" t="s">
        <v>519</v>
      </c>
      <c r="AU599" s="206" t="s">
        <v>89</v>
      </c>
      <c r="AV599" s="13" t="s">
        <v>89</v>
      </c>
      <c r="AW599" s="13" t="s">
        <v>3</v>
      </c>
      <c r="AX599" s="13" t="s">
        <v>87</v>
      </c>
      <c r="AY599" s="206" t="s">
        <v>230</v>
      </c>
    </row>
    <row r="600" s="2" customFormat="1" ht="16.5" customHeight="1">
      <c r="A600" s="38"/>
      <c r="B600" s="177"/>
      <c r="C600" s="178" t="s">
        <v>406</v>
      </c>
      <c r="D600" s="178" t="s">
        <v>231</v>
      </c>
      <c r="E600" s="179" t="s">
        <v>2154</v>
      </c>
      <c r="F600" s="180" t="s">
        <v>2155</v>
      </c>
      <c r="G600" s="181" t="s">
        <v>543</v>
      </c>
      <c r="H600" s="182">
        <v>59.5</v>
      </c>
      <c r="I600" s="183"/>
      <c r="J600" s="184">
        <f>ROUND(I600*H600,2)</f>
        <v>0</v>
      </c>
      <c r="K600" s="180" t="s">
        <v>515</v>
      </c>
      <c r="L600" s="39"/>
      <c r="M600" s="185" t="s">
        <v>1</v>
      </c>
      <c r="N600" s="186" t="s">
        <v>44</v>
      </c>
      <c r="O600" s="77"/>
      <c r="P600" s="187">
        <f>O600*H600</f>
        <v>0</v>
      </c>
      <c r="Q600" s="187">
        <v>2.0000000000000002E-05</v>
      </c>
      <c r="R600" s="187">
        <f>Q600*H600</f>
        <v>0.0011900000000000001</v>
      </c>
      <c r="S600" s="187">
        <v>0</v>
      </c>
      <c r="T600" s="188">
        <f>S600*H600</f>
        <v>0</v>
      </c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R600" s="189" t="s">
        <v>235</v>
      </c>
      <c r="AT600" s="189" t="s">
        <v>231</v>
      </c>
      <c r="AU600" s="189" t="s">
        <v>89</v>
      </c>
      <c r="AY600" s="19" t="s">
        <v>230</v>
      </c>
      <c r="BE600" s="190">
        <f>IF(N600="základní",J600,0)</f>
        <v>0</v>
      </c>
      <c r="BF600" s="190">
        <f>IF(N600="snížená",J600,0)</f>
        <v>0</v>
      </c>
      <c r="BG600" s="190">
        <f>IF(N600="zákl. přenesená",J600,0)</f>
        <v>0</v>
      </c>
      <c r="BH600" s="190">
        <f>IF(N600="sníž. přenesená",J600,0)</f>
        <v>0</v>
      </c>
      <c r="BI600" s="190">
        <f>IF(N600="nulová",J600,0)</f>
        <v>0</v>
      </c>
      <c r="BJ600" s="19" t="s">
        <v>87</v>
      </c>
      <c r="BK600" s="190">
        <f>ROUND(I600*H600,2)</f>
        <v>0</v>
      </c>
      <c r="BL600" s="19" t="s">
        <v>235</v>
      </c>
      <c r="BM600" s="189" t="s">
        <v>2156</v>
      </c>
    </row>
    <row r="601" s="2" customFormat="1">
      <c r="A601" s="38"/>
      <c r="B601" s="39"/>
      <c r="C601" s="38"/>
      <c r="D601" s="191" t="s">
        <v>237</v>
      </c>
      <c r="E601" s="38"/>
      <c r="F601" s="192" t="s">
        <v>2157</v>
      </c>
      <c r="G601" s="38"/>
      <c r="H601" s="38"/>
      <c r="I601" s="193"/>
      <c r="J601" s="38"/>
      <c r="K601" s="38"/>
      <c r="L601" s="39"/>
      <c r="M601" s="194"/>
      <c r="N601" s="195"/>
      <c r="O601" s="77"/>
      <c r="P601" s="77"/>
      <c r="Q601" s="77"/>
      <c r="R601" s="77"/>
      <c r="S601" s="77"/>
      <c r="T601" s="7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T601" s="19" t="s">
        <v>237</v>
      </c>
      <c r="AU601" s="19" t="s">
        <v>89</v>
      </c>
    </row>
    <row r="602" s="2" customFormat="1">
      <c r="A602" s="38"/>
      <c r="B602" s="39"/>
      <c r="C602" s="38"/>
      <c r="D602" s="199" t="s">
        <v>397</v>
      </c>
      <c r="E602" s="38"/>
      <c r="F602" s="200" t="s">
        <v>2158</v>
      </c>
      <c r="G602" s="38"/>
      <c r="H602" s="38"/>
      <c r="I602" s="193"/>
      <c r="J602" s="38"/>
      <c r="K602" s="38"/>
      <c r="L602" s="39"/>
      <c r="M602" s="194"/>
      <c r="N602" s="195"/>
      <c r="O602" s="77"/>
      <c r="P602" s="77"/>
      <c r="Q602" s="77"/>
      <c r="R602" s="77"/>
      <c r="S602" s="77"/>
      <c r="T602" s="7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T602" s="19" t="s">
        <v>397</v>
      </c>
      <c r="AU602" s="19" t="s">
        <v>89</v>
      </c>
    </row>
    <row r="603" s="13" customFormat="1">
      <c r="A603" s="13"/>
      <c r="B603" s="205"/>
      <c r="C603" s="13"/>
      <c r="D603" s="191" t="s">
        <v>519</v>
      </c>
      <c r="E603" s="206" t="s">
        <v>1</v>
      </c>
      <c r="F603" s="207" t="s">
        <v>2092</v>
      </c>
      <c r="G603" s="13"/>
      <c r="H603" s="208">
        <v>59.5</v>
      </c>
      <c r="I603" s="209"/>
      <c r="J603" s="13"/>
      <c r="K603" s="13"/>
      <c r="L603" s="205"/>
      <c r="M603" s="210"/>
      <c r="N603" s="211"/>
      <c r="O603" s="211"/>
      <c r="P603" s="211"/>
      <c r="Q603" s="211"/>
      <c r="R603" s="211"/>
      <c r="S603" s="211"/>
      <c r="T603" s="21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06" t="s">
        <v>519</v>
      </c>
      <c r="AU603" s="206" t="s">
        <v>89</v>
      </c>
      <c r="AV603" s="13" t="s">
        <v>89</v>
      </c>
      <c r="AW603" s="13" t="s">
        <v>35</v>
      </c>
      <c r="AX603" s="13" t="s">
        <v>79</v>
      </c>
      <c r="AY603" s="206" t="s">
        <v>230</v>
      </c>
    </row>
    <row r="604" s="14" customFormat="1">
      <c r="A604" s="14"/>
      <c r="B604" s="213"/>
      <c r="C604" s="14"/>
      <c r="D604" s="191" t="s">
        <v>519</v>
      </c>
      <c r="E604" s="214" t="s">
        <v>1</v>
      </c>
      <c r="F604" s="215" t="s">
        <v>534</v>
      </c>
      <c r="G604" s="14"/>
      <c r="H604" s="216">
        <v>59.5</v>
      </c>
      <c r="I604" s="217"/>
      <c r="J604" s="14"/>
      <c r="K604" s="14"/>
      <c r="L604" s="213"/>
      <c r="M604" s="218"/>
      <c r="N604" s="219"/>
      <c r="O604" s="219"/>
      <c r="P604" s="219"/>
      <c r="Q604" s="219"/>
      <c r="R604" s="219"/>
      <c r="S604" s="219"/>
      <c r="T604" s="220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14" t="s">
        <v>519</v>
      </c>
      <c r="AU604" s="214" t="s">
        <v>89</v>
      </c>
      <c r="AV604" s="14" t="s">
        <v>235</v>
      </c>
      <c r="AW604" s="14" t="s">
        <v>35</v>
      </c>
      <c r="AX604" s="14" t="s">
        <v>87</v>
      </c>
      <c r="AY604" s="214" t="s">
        <v>230</v>
      </c>
    </row>
    <row r="605" s="2" customFormat="1" ht="16.5" customHeight="1">
      <c r="A605" s="38"/>
      <c r="B605" s="177"/>
      <c r="C605" s="236" t="s">
        <v>410</v>
      </c>
      <c r="D605" s="236" t="s">
        <v>745</v>
      </c>
      <c r="E605" s="237" t="s">
        <v>2159</v>
      </c>
      <c r="F605" s="238" t="s">
        <v>2160</v>
      </c>
      <c r="G605" s="239" t="s">
        <v>543</v>
      </c>
      <c r="H605" s="240">
        <v>60.393000000000001</v>
      </c>
      <c r="I605" s="241"/>
      <c r="J605" s="242">
        <f>ROUND(I605*H605,2)</f>
        <v>0</v>
      </c>
      <c r="K605" s="238" t="s">
        <v>515</v>
      </c>
      <c r="L605" s="243"/>
      <c r="M605" s="244" t="s">
        <v>1</v>
      </c>
      <c r="N605" s="245" t="s">
        <v>44</v>
      </c>
      <c r="O605" s="77"/>
      <c r="P605" s="187">
        <f>O605*H605</f>
        <v>0</v>
      </c>
      <c r="Q605" s="187">
        <v>0.011860000000000001</v>
      </c>
      <c r="R605" s="187">
        <f>Q605*H605</f>
        <v>0.71626098000000005</v>
      </c>
      <c r="S605" s="187">
        <v>0</v>
      </c>
      <c r="T605" s="188">
        <f>S605*H605</f>
        <v>0</v>
      </c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R605" s="189" t="s">
        <v>260</v>
      </c>
      <c r="AT605" s="189" t="s">
        <v>745</v>
      </c>
      <c r="AU605" s="189" t="s">
        <v>89</v>
      </c>
      <c r="AY605" s="19" t="s">
        <v>230</v>
      </c>
      <c r="BE605" s="190">
        <f>IF(N605="základní",J605,0)</f>
        <v>0</v>
      </c>
      <c r="BF605" s="190">
        <f>IF(N605="snížená",J605,0)</f>
        <v>0</v>
      </c>
      <c r="BG605" s="190">
        <f>IF(N605="zákl. přenesená",J605,0)</f>
        <v>0</v>
      </c>
      <c r="BH605" s="190">
        <f>IF(N605="sníž. přenesená",J605,0)</f>
        <v>0</v>
      </c>
      <c r="BI605" s="190">
        <f>IF(N605="nulová",J605,0)</f>
        <v>0</v>
      </c>
      <c r="BJ605" s="19" t="s">
        <v>87</v>
      </c>
      <c r="BK605" s="190">
        <f>ROUND(I605*H605,2)</f>
        <v>0</v>
      </c>
      <c r="BL605" s="19" t="s">
        <v>235</v>
      </c>
      <c r="BM605" s="189" t="s">
        <v>2161</v>
      </c>
    </row>
    <row r="606" s="2" customFormat="1">
      <c r="A606" s="38"/>
      <c r="B606" s="39"/>
      <c r="C606" s="38"/>
      <c r="D606" s="191" t="s">
        <v>237</v>
      </c>
      <c r="E606" s="38"/>
      <c r="F606" s="192" t="s">
        <v>2160</v>
      </c>
      <c r="G606" s="38"/>
      <c r="H606" s="38"/>
      <c r="I606" s="193"/>
      <c r="J606" s="38"/>
      <c r="K606" s="38"/>
      <c r="L606" s="39"/>
      <c r="M606" s="194"/>
      <c r="N606" s="195"/>
      <c r="O606" s="77"/>
      <c r="P606" s="77"/>
      <c r="Q606" s="77"/>
      <c r="R606" s="77"/>
      <c r="S606" s="77"/>
      <c r="T606" s="7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T606" s="19" t="s">
        <v>237</v>
      </c>
      <c r="AU606" s="19" t="s">
        <v>89</v>
      </c>
    </row>
    <row r="607" s="13" customFormat="1">
      <c r="A607" s="13"/>
      <c r="B607" s="205"/>
      <c r="C607" s="13"/>
      <c r="D607" s="191" t="s">
        <v>519</v>
      </c>
      <c r="E607" s="13"/>
      <c r="F607" s="207" t="s">
        <v>2162</v>
      </c>
      <c r="G607" s="13"/>
      <c r="H607" s="208">
        <v>60.393000000000001</v>
      </c>
      <c r="I607" s="209"/>
      <c r="J607" s="13"/>
      <c r="K607" s="13"/>
      <c r="L607" s="205"/>
      <c r="M607" s="210"/>
      <c r="N607" s="211"/>
      <c r="O607" s="211"/>
      <c r="P607" s="211"/>
      <c r="Q607" s="211"/>
      <c r="R607" s="211"/>
      <c r="S607" s="211"/>
      <c r="T607" s="212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06" t="s">
        <v>519</v>
      </c>
      <c r="AU607" s="206" t="s">
        <v>89</v>
      </c>
      <c r="AV607" s="13" t="s">
        <v>89</v>
      </c>
      <c r="AW607" s="13" t="s">
        <v>3</v>
      </c>
      <c r="AX607" s="13" t="s">
        <v>87</v>
      </c>
      <c r="AY607" s="206" t="s">
        <v>230</v>
      </c>
    </row>
    <row r="608" s="2" customFormat="1" ht="16.5" customHeight="1">
      <c r="A608" s="38"/>
      <c r="B608" s="177"/>
      <c r="C608" s="178" t="s">
        <v>416</v>
      </c>
      <c r="D608" s="178" t="s">
        <v>231</v>
      </c>
      <c r="E608" s="179" t="s">
        <v>2163</v>
      </c>
      <c r="F608" s="180" t="s">
        <v>2164</v>
      </c>
      <c r="G608" s="181" t="s">
        <v>2165</v>
      </c>
      <c r="H608" s="182">
        <v>18</v>
      </c>
      <c r="I608" s="183"/>
      <c r="J608" s="184">
        <f>ROUND(I608*H608,2)</f>
        <v>0</v>
      </c>
      <c r="K608" s="180" t="s">
        <v>515</v>
      </c>
      <c r="L608" s="39"/>
      <c r="M608" s="185" t="s">
        <v>1</v>
      </c>
      <c r="N608" s="186" t="s">
        <v>44</v>
      </c>
      <c r="O608" s="77"/>
      <c r="P608" s="187">
        <f>O608*H608</f>
        <v>0</v>
      </c>
      <c r="Q608" s="187">
        <v>0.00031</v>
      </c>
      <c r="R608" s="187">
        <f>Q608*H608</f>
        <v>0.0055799999999999999</v>
      </c>
      <c r="S608" s="187">
        <v>0</v>
      </c>
      <c r="T608" s="188">
        <f>S608*H608</f>
        <v>0</v>
      </c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R608" s="189" t="s">
        <v>235</v>
      </c>
      <c r="AT608" s="189" t="s">
        <v>231</v>
      </c>
      <c r="AU608" s="189" t="s">
        <v>89</v>
      </c>
      <c r="AY608" s="19" t="s">
        <v>230</v>
      </c>
      <c r="BE608" s="190">
        <f>IF(N608="základní",J608,0)</f>
        <v>0</v>
      </c>
      <c r="BF608" s="190">
        <f>IF(N608="snížená",J608,0)</f>
        <v>0</v>
      </c>
      <c r="BG608" s="190">
        <f>IF(N608="zákl. přenesená",J608,0)</f>
        <v>0</v>
      </c>
      <c r="BH608" s="190">
        <f>IF(N608="sníž. přenesená",J608,0)</f>
        <v>0</v>
      </c>
      <c r="BI608" s="190">
        <f>IF(N608="nulová",J608,0)</f>
        <v>0</v>
      </c>
      <c r="BJ608" s="19" t="s">
        <v>87</v>
      </c>
      <c r="BK608" s="190">
        <f>ROUND(I608*H608,2)</f>
        <v>0</v>
      </c>
      <c r="BL608" s="19" t="s">
        <v>235</v>
      </c>
      <c r="BM608" s="189" t="s">
        <v>2166</v>
      </c>
    </row>
    <row r="609" s="2" customFormat="1">
      <c r="A609" s="38"/>
      <c r="B609" s="39"/>
      <c r="C609" s="38"/>
      <c r="D609" s="191" t="s">
        <v>237</v>
      </c>
      <c r="E609" s="38"/>
      <c r="F609" s="192" t="s">
        <v>2167</v>
      </c>
      <c r="G609" s="38"/>
      <c r="H609" s="38"/>
      <c r="I609" s="193"/>
      <c r="J609" s="38"/>
      <c r="K609" s="38"/>
      <c r="L609" s="39"/>
      <c r="M609" s="194"/>
      <c r="N609" s="195"/>
      <c r="O609" s="77"/>
      <c r="P609" s="77"/>
      <c r="Q609" s="77"/>
      <c r="R609" s="77"/>
      <c r="S609" s="77"/>
      <c r="T609" s="7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T609" s="19" t="s">
        <v>237</v>
      </c>
      <c r="AU609" s="19" t="s">
        <v>89</v>
      </c>
    </row>
    <row r="610" s="2" customFormat="1">
      <c r="A610" s="38"/>
      <c r="B610" s="39"/>
      <c r="C610" s="38"/>
      <c r="D610" s="199" t="s">
        <v>397</v>
      </c>
      <c r="E610" s="38"/>
      <c r="F610" s="200" t="s">
        <v>2168</v>
      </c>
      <c r="G610" s="38"/>
      <c r="H610" s="38"/>
      <c r="I610" s="193"/>
      <c r="J610" s="38"/>
      <c r="K610" s="38"/>
      <c r="L610" s="39"/>
      <c r="M610" s="194"/>
      <c r="N610" s="195"/>
      <c r="O610" s="77"/>
      <c r="P610" s="77"/>
      <c r="Q610" s="77"/>
      <c r="R610" s="77"/>
      <c r="S610" s="77"/>
      <c r="T610" s="7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T610" s="19" t="s">
        <v>397</v>
      </c>
      <c r="AU610" s="19" t="s">
        <v>89</v>
      </c>
    </row>
    <row r="611" s="2" customFormat="1" ht="16.5" customHeight="1">
      <c r="A611" s="38"/>
      <c r="B611" s="177"/>
      <c r="C611" s="178" t="s">
        <v>422</v>
      </c>
      <c r="D611" s="178" t="s">
        <v>231</v>
      </c>
      <c r="E611" s="179" t="s">
        <v>2169</v>
      </c>
      <c r="F611" s="180" t="s">
        <v>2170</v>
      </c>
      <c r="G611" s="181" t="s">
        <v>2165</v>
      </c>
      <c r="H611" s="182">
        <v>2</v>
      </c>
      <c r="I611" s="183"/>
      <c r="J611" s="184">
        <f>ROUND(I611*H611,2)</f>
        <v>0</v>
      </c>
      <c r="K611" s="180" t="s">
        <v>515</v>
      </c>
      <c r="L611" s="39"/>
      <c r="M611" s="185" t="s">
        <v>1</v>
      </c>
      <c r="N611" s="186" t="s">
        <v>44</v>
      </c>
      <c r="O611" s="77"/>
      <c r="P611" s="187">
        <f>O611*H611</f>
        <v>0</v>
      </c>
      <c r="Q611" s="187">
        <v>0.00031</v>
      </c>
      <c r="R611" s="187">
        <f>Q611*H611</f>
        <v>0.00062</v>
      </c>
      <c r="S611" s="187">
        <v>0</v>
      </c>
      <c r="T611" s="188">
        <f>S611*H611</f>
        <v>0</v>
      </c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R611" s="189" t="s">
        <v>235</v>
      </c>
      <c r="AT611" s="189" t="s">
        <v>231</v>
      </c>
      <c r="AU611" s="189" t="s">
        <v>89</v>
      </c>
      <c r="AY611" s="19" t="s">
        <v>230</v>
      </c>
      <c r="BE611" s="190">
        <f>IF(N611="základní",J611,0)</f>
        <v>0</v>
      </c>
      <c r="BF611" s="190">
        <f>IF(N611="snížená",J611,0)</f>
        <v>0</v>
      </c>
      <c r="BG611" s="190">
        <f>IF(N611="zákl. přenesená",J611,0)</f>
        <v>0</v>
      </c>
      <c r="BH611" s="190">
        <f>IF(N611="sníž. přenesená",J611,0)</f>
        <v>0</v>
      </c>
      <c r="BI611" s="190">
        <f>IF(N611="nulová",J611,0)</f>
        <v>0</v>
      </c>
      <c r="BJ611" s="19" t="s">
        <v>87</v>
      </c>
      <c r="BK611" s="190">
        <f>ROUND(I611*H611,2)</f>
        <v>0</v>
      </c>
      <c r="BL611" s="19" t="s">
        <v>235</v>
      </c>
      <c r="BM611" s="189" t="s">
        <v>2171</v>
      </c>
    </row>
    <row r="612" s="2" customFormat="1">
      <c r="A612" s="38"/>
      <c r="B612" s="39"/>
      <c r="C612" s="38"/>
      <c r="D612" s="191" t="s">
        <v>237</v>
      </c>
      <c r="E612" s="38"/>
      <c r="F612" s="192" t="s">
        <v>2172</v>
      </c>
      <c r="G612" s="38"/>
      <c r="H612" s="38"/>
      <c r="I612" s="193"/>
      <c r="J612" s="38"/>
      <c r="K612" s="38"/>
      <c r="L612" s="39"/>
      <c r="M612" s="194"/>
      <c r="N612" s="195"/>
      <c r="O612" s="77"/>
      <c r="P612" s="77"/>
      <c r="Q612" s="77"/>
      <c r="R612" s="77"/>
      <c r="S612" s="77"/>
      <c r="T612" s="7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T612" s="19" t="s">
        <v>237</v>
      </c>
      <c r="AU612" s="19" t="s">
        <v>89</v>
      </c>
    </row>
    <row r="613" s="2" customFormat="1">
      <c r="A613" s="38"/>
      <c r="B613" s="39"/>
      <c r="C613" s="38"/>
      <c r="D613" s="199" t="s">
        <v>397</v>
      </c>
      <c r="E613" s="38"/>
      <c r="F613" s="200" t="s">
        <v>2173</v>
      </c>
      <c r="G613" s="38"/>
      <c r="H613" s="38"/>
      <c r="I613" s="193"/>
      <c r="J613" s="38"/>
      <c r="K613" s="38"/>
      <c r="L613" s="39"/>
      <c r="M613" s="194"/>
      <c r="N613" s="195"/>
      <c r="O613" s="77"/>
      <c r="P613" s="77"/>
      <c r="Q613" s="77"/>
      <c r="R613" s="77"/>
      <c r="S613" s="77"/>
      <c r="T613" s="7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T613" s="19" t="s">
        <v>397</v>
      </c>
      <c r="AU613" s="19" t="s">
        <v>89</v>
      </c>
    </row>
    <row r="614" s="2" customFormat="1" ht="16.5" customHeight="1">
      <c r="A614" s="38"/>
      <c r="B614" s="177"/>
      <c r="C614" s="178" t="s">
        <v>426</v>
      </c>
      <c r="D614" s="178" t="s">
        <v>231</v>
      </c>
      <c r="E614" s="179" t="s">
        <v>2174</v>
      </c>
      <c r="F614" s="180" t="s">
        <v>2175</v>
      </c>
      <c r="G614" s="181" t="s">
        <v>543</v>
      </c>
      <c r="H614" s="182">
        <v>626.10000000000002</v>
      </c>
      <c r="I614" s="183"/>
      <c r="J614" s="184">
        <f>ROUND(I614*H614,2)</f>
        <v>0</v>
      </c>
      <c r="K614" s="180" t="s">
        <v>515</v>
      </c>
      <c r="L614" s="39"/>
      <c r="M614" s="185" t="s">
        <v>1</v>
      </c>
      <c r="N614" s="186" t="s">
        <v>44</v>
      </c>
      <c r="O614" s="77"/>
      <c r="P614" s="187">
        <f>O614*H614</f>
        <v>0</v>
      </c>
      <c r="Q614" s="187">
        <v>0</v>
      </c>
      <c r="R614" s="187">
        <f>Q614*H614</f>
        <v>0</v>
      </c>
      <c r="S614" s="187">
        <v>0</v>
      </c>
      <c r="T614" s="188">
        <f>S614*H614</f>
        <v>0</v>
      </c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R614" s="189" t="s">
        <v>235</v>
      </c>
      <c r="AT614" s="189" t="s">
        <v>231</v>
      </c>
      <c r="AU614" s="189" t="s">
        <v>89</v>
      </c>
      <c r="AY614" s="19" t="s">
        <v>230</v>
      </c>
      <c r="BE614" s="190">
        <f>IF(N614="základní",J614,0)</f>
        <v>0</v>
      </c>
      <c r="BF614" s="190">
        <f>IF(N614="snížená",J614,0)</f>
        <v>0</v>
      </c>
      <c r="BG614" s="190">
        <f>IF(N614="zákl. přenesená",J614,0)</f>
        <v>0</v>
      </c>
      <c r="BH614" s="190">
        <f>IF(N614="sníž. přenesená",J614,0)</f>
        <v>0</v>
      </c>
      <c r="BI614" s="190">
        <f>IF(N614="nulová",J614,0)</f>
        <v>0</v>
      </c>
      <c r="BJ614" s="19" t="s">
        <v>87</v>
      </c>
      <c r="BK614" s="190">
        <f>ROUND(I614*H614,2)</f>
        <v>0</v>
      </c>
      <c r="BL614" s="19" t="s">
        <v>235</v>
      </c>
      <c r="BM614" s="189" t="s">
        <v>2176</v>
      </c>
    </row>
    <row r="615" s="2" customFormat="1">
      <c r="A615" s="38"/>
      <c r="B615" s="39"/>
      <c r="C615" s="38"/>
      <c r="D615" s="191" t="s">
        <v>237</v>
      </c>
      <c r="E615" s="38"/>
      <c r="F615" s="192" t="s">
        <v>2177</v>
      </c>
      <c r="G615" s="38"/>
      <c r="H615" s="38"/>
      <c r="I615" s="193"/>
      <c r="J615" s="38"/>
      <c r="K615" s="38"/>
      <c r="L615" s="39"/>
      <c r="M615" s="194"/>
      <c r="N615" s="195"/>
      <c r="O615" s="77"/>
      <c r="P615" s="77"/>
      <c r="Q615" s="77"/>
      <c r="R615" s="77"/>
      <c r="S615" s="77"/>
      <c r="T615" s="7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T615" s="19" t="s">
        <v>237</v>
      </c>
      <c r="AU615" s="19" t="s">
        <v>89</v>
      </c>
    </row>
    <row r="616" s="2" customFormat="1">
      <c r="A616" s="38"/>
      <c r="B616" s="39"/>
      <c r="C616" s="38"/>
      <c r="D616" s="199" t="s">
        <v>397</v>
      </c>
      <c r="E616" s="38"/>
      <c r="F616" s="200" t="s">
        <v>2178</v>
      </c>
      <c r="G616" s="38"/>
      <c r="H616" s="38"/>
      <c r="I616" s="193"/>
      <c r="J616" s="38"/>
      <c r="K616" s="38"/>
      <c r="L616" s="39"/>
      <c r="M616" s="194"/>
      <c r="N616" s="195"/>
      <c r="O616" s="77"/>
      <c r="P616" s="77"/>
      <c r="Q616" s="77"/>
      <c r="R616" s="77"/>
      <c r="S616" s="77"/>
      <c r="T616" s="7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T616" s="19" t="s">
        <v>397</v>
      </c>
      <c r="AU616" s="19" t="s">
        <v>89</v>
      </c>
    </row>
    <row r="617" s="15" customFormat="1">
      <c r="A617" s="15"/>
      <c r="B617" s="221"/>
      <c r="C617" s="15"/>
      <c r="D617" s="191" t="s">
        <v>519</v>
      </c>
      <c r="E617" s="222" t="s">
        <v>1</v>
      </c>
      <c r="F617" s="223" t="s">
        <v>2179</v>
      </c>
      <c r="G617" s="15"/>
      <c r="H617" s="222" t="s">
        <v>1</v>
      </c>
      <c r="I617" s="224"/>
      <c r="J617" s="15"/>
      <c r="K617" s="15"/>
      <c r="L617" s="221"/>
      <c r="M617" s="225"/>
      <c r="N617" s="226"/>
      <c r="O617" s="226"/>
      <c r="P617" s="226"/>
      <c r="Q617" s="226"/>
      <c r="R617" s="226"/>
      <c r="S617" s="226"/>
      <c r="T617" s="227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T617" s="222" t="s">
        <v>519</v>
      </c>
      <c r="AU617" s="222" t="s">
        <v>89</v>
      </c>
      <c r="AV617" s="15" t="s">
        <v>87</v>
      </c>
      <c r="AW617" s="15" t="s">
        <v>35</v>
      </c>
      <c r="AX617" s="15" t="s">
        <v>79</v>
      </c>
      <c r="AY617" s="222" t="s">
        <v>230</v>
      </c>
    </row>
    <row r="618" s="13" customFormat="1">
      <c r="A618" s="13"/>
      <c r="B618" s="205"/>
      <c r="C618" s="13"/>
      <c r="D618" s="191" t="s">
        <v>519</v>
      </c>
      <c r="E618" s="206" t="s">
        <v>1</v>
      </c>
      <c r="F618" s="207" t="s">
        <v>2091</v>
      </c>
      <c r="G618" s="13"/>
      <c r="H618" s="208">
        <v>566.60000000000002</v>
      </c>
      <c r="I618" s="209"/>
      <c r="J618" s="13"/>
      <c r="K618" s="13"/>
      <c r="L618" s="205"/>
      <c r="M618" s="210"/>
      <c r="N618" s="211"/>
      <c r="O618" s="211"/>
      <c r="P618" s="211"/>
      <c r="Q618" s="211"/>
      <c r="R618" s="211"/>
      <c r="S618" s="211"/>
      <c r="T618" s="21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06" t="s">
        <v>519</v>
      </c>
      <c r="AU618" s="206" t="s">
        <v>89</v>
      </c>
      <c r="AV618" s="13" t="s">
        <v>89</v>
      </c>
      <c r="AW618" s="13" t="s">
        <v>35</v>
      </c>
      <c r="AX618" s="13" t="s">
        <v>79</v>
      </c>
      <c r="AY618" s="206" t="s">
        <v>230</v>
      </c>
    </row>
    <row r="619" s="13" customFormat="1">
      <c r="A619" s="13"/>
      <c r="B619" s="205"/>
      <c r="C619" s="13"/>
      <c r="D619" s="191" t="s">
        <v>519</v>
      </c>
      <c r="E619" s="206" t="s">
        <v>1</v>
      </c>
      <c r="F619" s="207" t="s">
        <v>2092</v>
      </c>
      <c r="G619" s="13"/>
      <c r="H619" s="208">
        <v>59.5</v>
      </c>
      <c r="I619" s="209"/>
      <c r="J619" s="13"/>
      <c r="K619" s="13"/>
      <c r="L619" s="205"/>
      <c r="M619" s="210"/>
      <c r="N619" s="211"/>
      <c r="O619" s="211"/>
      <c r="P619" s="211"/>
      <c r="Q619" s="211"/>
      <c r="R619" s="211"/>
      <c r="S619" s="211"/>
      <c r="T619" s="212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06" t="s">
        <v>519</v>
      </c>
      <c r="AU619" s="206" t="s">
        <v>89</v>
      </c>
      <c r="AV619" s="13" t="s">
        <v>89</v>
      </c>
      <c r="AW619" s="13" t="s">
        <v>35</v>
      </c>
      <c r="AX619" s="13" t="s">
        <v>79</v>
      </c>
      <c r="AY619" s="206" t="s">
        <v>230</v>
      </c>
    </row>
    <row r="620" s="14" customFormat="1">
      <c r="A620" s="14"/>
      <c r="B620" s="213"/>
      <c r="C620" s="14"/>
      <c r="D620" s="191" t="s">
        <v>519</v>
      </c>
      <c r="E620" s="214" t="s">
        <v>1</v>
      </c>
      <c r="F620" s="215" t="s">
        <v>534</v>
      </c>
      <c r="G620" s="14"/>
      <c r="H620" s="216">
        <v>626.10000000000002</v>
      </c>
      <c r="I620" s="217"/>
      <c r="J620" s="14"/>
      <c r="K620" s="14"/>
      <c r="L620" s="213"/>
      <c r="M620" s="218"/>
      <c r="N620" s="219"/>
      <c r="O620" s="219"/>
      <c r="P620" s="219"/>
      <c r="Q620" s="219"/>
      <c r="R620" s="219"/>
      <c r="S620" s="219"/>
      <c r="T620" s="220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14" t="s">
        <v>519</v>
      </c>
      <c r="AU620" s="214" t="s">
        <v>89</v>
      </c>
      <c r="AV620" s="14" t="s">
        <v>235</v>
      </c>
      <c r="AW620" s="14" t="s">
        <v>35</v>
      </c>
      <c r="AX620" s="14" t="s">
        <v>87</v>
      </c>
      <c r="AY620" s="214" t="s">
        <v>230</v>
      </c>
    </row>
    <row r="621" s="2" customFormat="1" ht="16.5" customHeight="1">
      <c r="A621" s="38"/>
      <c r="B621" s="177"/>
      <c r="C621" s="178" t="s">
        <v>430</v>
      </c>
      <c r="D621" s="178" t="s">
        <v>231</v>
      </c>
      <c r="E621" s="179" t="s">
        <v>2180</v>
      </c>
      <c r="F621" s="180" t="s">
        <v>2181</v>
      </c>
      <c r="G621" s="181" t="s">
        <v>458</v>
      </c>
      <c r="H621" s="182">
        <v>20</v>
      </c>
      <c r="I621" s="183"/>
      <c r="J621" s="184">
        <f>ROUND(I621*H621,2)</f>
        <v>0</v>
      </c>
      <c r="K621" s="180" t="s">
        <v>515</v>
      </c>
      <c r="L621" s="39"/>
      <c r="M621" s="185" t="s">
        <v>1</v>
      </c>
      <c r="N621" s="186" t="s">
        <v>44</v>
      </c>
      <c r="O621" s="77"/>
      <c r="P621" s="187">
        <f>O621*H621</f>
        <v>0</v>
      </c>
      <c r="Q621" s="187">
        <v>0.41947800000000002</v>
      </c>
      <c r="R621" s="187">
        <f>Q621*H621</f>
        <v>8.3895599999999995</v>
      </c>
      <c r="S621" s="187">
        <v>0</v>
      </c>
      <c r="T621" s="188">
        <f>S621*H621</f>
        <v>0</v>
      </c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R621" s="189" t="s">
        <v>235</v>
      </c>
      <c r="AT621" s="189" t="s">
        <v>231</v>
      </c>
      <c r="AU621" s="189" t="s">
        <v>89</v>
      </c>
      <c r="AY621" s="19" t="s">
        <v>230</v>
      </c>
      <c r="BE621" s="190">
        <f>IF(N621="základní",J621,0)</f>
        <v>0</v>
      </c>
      <c r="BF621" s="190">
        <f>IF(N621="snížená",J621,0)</f>
        <v>0</v>
      </c>
      <c r="BG621" s="190">
        <f>IF(N621="zákl. přenesená",J621,0)</f>
        <v>0</v>
      </c>
      <c r="BH621" s="190">
        <f>IF(N621="sníž. přenesená",J621,0)</f>
        <v>0</v>
      </c>
      <c r="BI621" s="190">
        <f>IF(N621="nulová",J621,0)</f>
        <v>0</v>
      </c>
      <c r="BJ621" s="19" t="s">
        <v>87</v>
      </c>
      <c r="BK621" s="190">
        <f>ROUND(I621*H621,2)</f>
        <v>0</v>
      </c>
      <c r="BL621" s="19" t="s">
        <v>235</v>
      </c>
      <c r="BM621" s="189" t="s">
        <v>2182</v>
      </c>
    </row>
    <row r="622" s="2" customFormat="1">
      <c r="A622" s="38"/>
      <c r="B622" s="39"/>
      <c r="C622" s="38"/>
      <c r="D622" s="191" t="s">
        <v>237</v>
      </c>
      <c r="E622" s="38"/>
      <c r="F622" s="192" t="s">
        <v>2183</v>
      </c>
      <c r="G622" s="38"/>
      <c r="H622" s="38"/>
      <c r="I622" s="193"/>
      <c r="J622" s="38"/>
      <c r="K622" s="38"/>
      <c r="L622" s="39"/>
      <c r="M622" s="194"/>
      <c r="N622" s="195"/>
      <c r="O622" s="77"/>
      <c r="P622" s="77"/>
      <c r="Q622" s="77"/>
      <c r="R622" s="77"/>
      <c r="S622" s="77"/>
      <c r="T622" s="7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T622" s="19" t="s">
        <v>237</v>
      </c>
      <c r="AU622" s="19" t="s">
        <v>89</v>
      </c>
    </row>
    <row r="623" s="2" customFormat="1">
      <c r="A623" s="38"/>
      <c r="B623" s="39"/>
      <c r="C623" s="38"/>
      <c r="D623" s="199" t="s">
        <v>397</v>
      </c>
      <c r="E623" s="38"/>
      <c r="F623" s="200" t="s">
        <v>2184</v>
      </c>
      <c r="G623" s="38"/>
      <c r="H623" s="38"/>
      <c r="I623" s="193"/>
      <c r="J623" s="38"/>
      <c r="K623" s="38"/>
      <c r="L623" s="39"/>
      <c r="M623" s="194"/>
      <c r="N623" s="195"/>
      <c r="O623" s="77"/>
      <c r="P623" s="77"/>
      <c r="Q623" s="77"/>
      <c r="R623" s="77"/>
      <c r="S623" s="77"/>
      <c r="T623" s="7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T623" s="19" t="s">
        <v>397</v>
      </c>
      <c r="AU623" s="19" t="s">
        <v>89</v>
      </c>
    </row>
    <row r="624" s="13" customFormat="1">
      <c r="A624" s="13"/>
      <c r="B624" s="205"/>
      <c r="C624" s="13"/>
      <c r="D624" s="191" t="s">
        <v>519</v>
      </c>
      <c r="E624" s="206" t="s">
        <v>1</v>
      </c>
      <c r="F624" s="207" t="s">
        <v>2185</v>
      </c>
      <c r="G624" s="13"/>
      <c r="H624" s="208">
        <v>20</v>
      </c>
      <c r="I624" s="209"/>
      <c r="J624" s="13"/>
      <c r="K624" s="13"/>
      <c r="L624" s="205"/>
      <c r="M624" s="210"/>
      <c r="N624" s="211"/>
      <c r="O624" s="211"/>
      <c r="P624" s="211"/>
      <c r="Q624" s="211"/>
      <c r="R624" s="211"/>
      <c r="S624" s="211"/>
      <c r="T624" s="212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06" t="s">
        <v>519</v>
      </c>
      <c r="AU624" s="206" t="s">
        <v>89</v>
      </c>
      <c r="AV624" s="13" t="s">
        <v>89</v>
      </c>
      <c r="AW624" s="13" t="s">
        <v>35</v>
      </c>
      <c r="AX624" s="13" t="s">
        <v>79</v>
      </c>
      <c r="AY624" s="206" t="s">
        <v>230</v>
      </c>
    </row>
    <row r="625" s="14" customFormat="1">
      <c r="A625" s="14"/>
      <c r="B625" s="213"/>
      <c r="C625" s="14"/>
      <c r="D625" s="191" t="s">
        <v>519</v>
      </c>
      <c r="E625" s="214" t="s">
        <v>1</v>
      </c>
      <c r="F625" s="215" t="s">
        <v>534</v>
      </c>
      <c r="G625" s="14"/>
      <c r="H625" s="216">
        <v>20</v>
      </c>
      <c r="I625" s="217"/>
      <c r="J625" s="14"/>
      <c r="K625" s="14"/>
      <c r="L625" s="213"/>
      <c r="M625" s="218"/>
      <c r="N625" s="219"/>
      <c r="O625" s="219"/>
      <c r="P625" s="219"/>
      <c r="Q625" s="219"/>
      <c r="R625" s="219"/>
      <c r="S625" s="219"/>
      <c r="T625" s="220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14" t="s">
        <v>519</v>
      </c>
      <c r="AU625" s="214" t="s">
        <v>89</v>
      </c>
      <c r="AV625" s="14" t="s">
        <v>235</v>
      </c>
      <c r="AW625" s="14" t="s">
        <v>35</v>
      </c>
      <c r="AX625" s="14" t="s">
        <v>87</v>
      </c>
      <c r="AY625" s="214" t="s">
        <v>230</v>
      </c>
    </row>
    <row r="626" s="2" customFormat="1" ht="16.5" customHeight="1">
      <c r="A626" s="38"/>
      <c r="B626" s="177"/>
      <c r="C626" s="236" t="s">
        <v>434</v>
      </c>
      <c r="D626" s="236" t="s">
        <v>745</v>
      </c>
      <c r="E626" s="237" t="s">
        <v>2186</v>
      </c>
      <c r="F626" s="238" t="s">
        <v>2187</v>
      </c>
      <c r="G626" s="239" t="s">
        <v>458</v>
      </c>
      <c r="H626" s="240">
        <v>20</v>
      </c>
      <c r="I626" s="241"/>
      <c r="J626" s="242">
        <f>ROUND(I626*H626,2)</f>
        <v>0</v>
      </c>
      <c r="K626" s="238" t="s">
        <v>515</v>
      </c>
      <c r="L626" s="243"/>
      <c r="M626" s="244" t="s">
        <v>1</v>
      </c>
      <c r="N626" s="245" t="s">
        <v>44</v>
      </c>
      <c r="O626" s="77"/>
      <c r="P626" s="187">
        <f>O626*H626</f>
        <v>0</v>
      </c>
      <c r="Q626" s="187">
        <v>1.3700000000000001</v>
      </c>
      <c r="R626" s="187">
        <f>Q626*H626</f>
        <v>27.400000000000002</v>
      </c>
      <c r="S626" s="187">
        <v>0</v>
      </c>
      <c r="T626" s="188">
        <f>S626*H626</f>
        <v>0</v>
      </c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R626" s="189" t="s">
        <v>260</v>
      </c>
      <c r="AT626" s="189" t="s">
        <v>745</v>
      </c>
      <c r="AU626" s="189" t="s">
        <v>89</v>
      </c>
      <c r="AY626" s="19" t="s">
        <v>230</v>
      </c>
      <c r="BE626" s="190">
        <f>IF(N626="základní",J626,0)</f>
        <v>0</v>
      </c>
      <c r="BF626" s="190">
        <f>IF(N626="snížená",J626,0)</f>
        <v>0</v>
      </c>
      <c r="BG626" s="190">
        <f>IF(N626="zákl. přenesená",J626,0)</f>
        <v>0</v>
      </c>
      <c r="BH626" s="190">
        <f>IF(N626="sníž. přenesená",J626,0)</f>
        <v>0</v>
      </c>
      <c r="BI626" s="190">
        <f>IF(N626="nulová",J626,0)</f>
        <v>0</v>
      </c>
      <c r="BJ626" s="19" t="s">
        <v>87</v>
      </c>
      <c r="BK626" s="190">
        <f>ROUND(I626*H626,2)</f>
        <v>0</v>
      </c>
      <c r="BL626" s="19" t="s">
        <v>235</v>
      </c>
      <c r="BM626" s="189" t="s">
        <v>2188</v>
      </c>
    </row>
    <row r="627" s="2" customFormat="1">
      <c r="A627" s="38"/>
      <c r="B627" s="39"/>
      <c r="C627" s="38"/>
      <c r="D627" s="191" t="s">
        <v>237</v>
      </c>
      <c r="E627" s="38"/>
      <c r="F627" s="192" t="s">
        <v>2187</v>
      </c>
      <c r="G627" s="38"/>
      <c r="H627" s="38"/>
      <c r="I627" s="193"/>
      <c r="J627" s="38"/>
      <c r="K627" s="38"/>
      <c r="L627" s="39"/>
      <c r="M627" s="194"/>
      <c r="N627" s="195"/>
      <c r="O627" s="77"/>
      <c r="P627" s="77"/>
      <c r="Q627" s="77"/>
      <c r="R627" s="77"/>
      <c r="S627" s="77"/>
      <c r="T627" s="7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T627" s="19" t="s">
        <v>237</v>
      </c>
      <c r="AU627" s="19" t="s">
        <v>89</v>
      </c>
    </row>
    <row r="628" s="13" customFormat="1">
      <c r="A628" s="13"/>
      <c r="B628" s="205"/>
      <c r="C628" s="13"/>
      <c r="D628" s="191" t="s">
        <v>519</v>
      </c>
      <c r="E628" s="206" t="s">
        <v>1</v>
      </c>
      <c r="F628" s="207" t="s">
        <v>2185</v>
      </c>
      <c r="G628" s="13"/>
      <c r="H628" s="208">
        <v>20</v>
      </c>
      <c r="I628" s="209"/>
      <c r="J628" s="13"/>
      <c r="K628" s="13"/>
      <c r="L628" s="205"/>
      <c r="M628" s="210"/>
      <c r="N628" s="211"/>
      <c r="O628" s="211"/>
      <c r="P628" s="211"/>
      <c r="Q628" s="211"/>
      <c r="R628" s="211"/>
      <c r="S628" s="211"/>
      <c r="T628" s="212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06" t="s">
        <v>519</v>
      </c>
      <c r="AU628" s="206" t="s">
        <v>89</v>
      </c>
      <c r="AV628" s="13" t="s">
        <v>89</v>
      </c>
      <c r="AW628" s="13" t="s">
        <v>35</v>
      </c>
      <c r="AX628" s="13" t="s">
        <v>79</v>
      </c>
      <c r="AY628" s="206" t="s">
        <v>230</v>
      </c>
    </row>
    <row r="629" s="14" customFormat="1">
      <c r="A629" s="14"/>
      <c r="B629" s="213"/>
      <c r="C629" s="14"/>
      <c r="D629" s="191" t="s">
        <v>519</v>
      </c>
      <c r="E629" s="214" t="s">
        <v>1</v>
      </c>
      <c r="F629" s="215" t="s">
        <v>534</v>
      </c>
      <c r="G629" s="14"/>
      <c r="H629" s="216">
        <v>20</v>
      </c>
      <c r="I629" s="217"/>
      <c r="J629" s="14"/>
      <c r="K629" s="14"/>
      <c r="L629" s="213"/>
      <c r="M629" s="218"/>
      <c r="N629" s="219"/>
      <c r="O629" s="219"/>
      <c r="P629" s="219"/>
      <c r="Q629" s="219"/>
      <c r="R629" s="219"/>
      <c r="S629" s="219"/>
      <c r="T629" s="220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14" t="s">
        <v>519</v>
      </c>
      <c r="AU629" s="214" t="s">
        <v>89</v>
      </c>
      <c r="AV629" s="14" t="s">
        <v>235</v>
      </c>
      <c r="AW629" s="14" t="s">
        <v>35</v>
      </c>
      <c r="AX629" s="14" t="s">
        <v>87</v>
      </c>
      <c r="AY629" s="214" t="s">
        <v>230</v>
      </c>
    </row>
    <row r="630" s="2" customFormat="1" ht="16.5" customHeight="1">
      <c r="A630" s="38"/>
      <c r="B630" s="177"/>
      <c r="C630" s="236" t="s">
        <v>438</v>
      </c>
      <c r="D630" s="236" t="s">
        <v>745</v>
      </c>
      <c r="E630" s="237" t="s">
        <v>2189</v>
      </c>
      <c r="F630" s="238" t="s">
        <v>2190</v>
      </c>
      <c r="G630" s="239" t="s">
        <v>458</v>
      </c>
      <c r="H630" s="240">
        <v>57</v>
      </c>
      <c r="I630" s="241"/>
      <c r="J630" s="242">
        <f>ROUND(I630*H630,2)</f>
        <v>0</v>
      </c>
      <c r="K630" s="238" t="s">
        <v>515</v>
      </c>
      <c r="L630" s="243"/>
      <c r="M630" s="244" t="s">
        <v>1</v>
      </c>
      <c r="N630" s="245" t="s">
        <v>44</v>
      </c>
      <c r="O630" s="77"/>
      <c r="P630" s="187">
        <f>O630*H630</f>
        <v>0</v>
      </c>
      <c r="Q630" s="187">
        <v>0.002</v>
      </c>
      <c r="R630" s="187">
        <f>Q630*H630</f>
        <v>0.114</v>
      </c>
      <c r="S630" s="187">
        <v>0</v>
      </c>
      <c r="T630" s="188">
        <f>S630*H630</f>
        <v>0</v>
      </c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R630" s="189" t="s">
        <v>260</v>
      </c>
      <c r="AT630" s="189" t="s">
        <v>745</v>
      </c>
      <c r="AU630" s="189" t="s">
        <v>89</v>
      </c>
      <c r="AY630" s="19" t="s">
        <v>230</v>
      </c>
      <c r="BE630" s="190">
        <f>IF(N630="základní",J630,0)</f>
        <v>0</v>
      </c>
      <c r="BF630" s="190">
        <f>IF(N630="snížená",J630,0)</f>
        <v>0</v>
      </c>
      <c r="BG630" s="190">
        <f>IF(N630="zákl. přenesená",J630,0)</f>
        <v>0</v>
      </c>
      <c r="BH630" s="190">
        <f>IF(N630="sníž. přenesená",J630,0)</f>
        <v>0</v>
      </c>
      <c r="BI630" s="190">
        <f>IF(N630="nulová",J630,0)</f>
        <v>0</v>
      </c>
      <c r="BJ630" s="19" t="s">
        <v>87</v>
      </c>
      <c r="BK630" s="190">
        <f>ROUND(I630*H630,2)</f>
        <v>0</v>
      </c>
      <c r="BL630" s="19" t="s">
        <v>235</v>
      </c>
      <c r="BM630" s="189" t="s">
        <v>2191</v>
      </c>
    </row>
    <row r="631" s="2" customFormat="1">
      <c r="A631" s="38"/>
      <c r="B631" s="39"/>
      <c r="C631" s="38"/>
      <c r="D631" s="191" t="s">
        <v>237</v>
      </c>
      <c r="E631" s="38"/>
      <c r="F631" s="192" t="s">
        <v>2190</v>
      </c>
      <c r="G631" s="38"/>
      <c r="H631" s="38"/>
      <c r="I631" s="193"/>
      <c r="J631" s="38"/>
      <c r="K631" s="38"/>
      <c r="L631" s="39"/>
      <c r="M631" s="194"/>
      <c r="N631" s="195"/>
      <c r="O631" s="77"/>
      <c r="P631" s="77"/>
      <c r="Q631" s="77"/>
      <c r="R631" s="77"/>
      <c r="S631" s="77"/>
      <c r="T631" s="7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T631" s="19" t="s">
        <v>237</v>
      </c>
      <c r="AU631" s="19" t="s">
        <v>89</v>
      </c>
    </row>
    <row r="632" s="13" customFormat="1">
      <c r="A632" s="13"/>
      <c r="B632" s="205"/>
      <c r="C632" s="13"/>
      <c r="D632" s="191" t="s">
        <v>519</v>
      </c>
      <c r="E632" s="206" t="s">
        <v>1</v>
      </c>
      <c r="F632" s="207" t="s">
        <v>2192</v>
      </c>
      <c r="G632" s="13"/>
      <c r="H632" s="208">
        <v>57</v>
      </c>
      <c r="I632" s="209"/>
      <c r="J632" s="13"/>
      <c r="K632" s="13"/>
      <c r="L632" s="205"/>
      <c r="M632" s="210"/>
      <c r="N632" s="211"/>
      <c r="O632" s="211"/>
      <c r="P632" s="211"/>
      <c r="Q632" s="211"/>
      <c r="R632" s="211"/>
      <c r="S632" s="211"/>
      <c r="T632" s="212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06" t="s">
        <v>519</v>
      </c>
      <c r="AU632" s="206" t="s">
        <v>89</v>
      </c>
      <c r="AV632" s="13" t="s">
        <v>89</v>
      </c>
      <c r="AW632" s="13" t="s">
        <v>35</v>
      </c>
      <c r="AX632" s="13" t="s">
        <v>79</v>
      </c>
      <c r="AY632" s="206" t="s">
        <v>230</v>
      </c>
    </row>
    <row r="633" s="14" customFormat="1">
      <c r="A633" s="14"/>
      <c r="B633" s="213"/>
      <c r="C633" s="14"/>
      <c r="D633" s="191" t="s">
        <v>519</v>
      </c>
      <c r="E633" s="214" t="s">
        <v>1</v>
      </c>
      <c r="F633" s="215" t="s">
        <v>534</v>
      </c>
      <c r="G633" s="14"/>
      <c r="H633" s="216">
        <v>57</v>
      </c>
      <c r="I633" s="217"/>
      <c r="J633" s="14"/>
      <c r="K633" s="14"/>
      <c r="L633" s="213"/>
      <c r="M633" s="218"/>
      <c r="N633" s="219"/>
      <c r="O633" s="219"/>
      <c r="P633" s="219"/>
      <c r="Q633" s="219"/>
      <c r="R633" s="219"/>
      <c r="S633" s="219"/>
      <c r="T633" s="220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14" t="s">
        <v>519</v>
      </c>
      <c r="AU633" s="214" t="s">
        <v>89</v>
      </c>
      <c r="AV633" s="14" t="s">
        <v>235</v>
      </c>
      <c r="AW633" s="14" t="s">
        <v>35</v>
      </c>
      <c r="AX633" s="14" t="s">
        <v>87</v>
      </c>
      <c r="AY633" s="214" t="s">
        <v>230</v>
      </c>
    </row>
    <row r="634" s="2" customFormat="1" ht="16.5" customHeight="1">
      <c r="A634" s="38"/>
      <c r="B634" s="177"/>
      <c r="C634" s="178" t="s">
        <v>445</v>
      </c>
      <c r="D634" s="178" t="s">
        <v>231</v>
      </c>
      <c r="E634" s="179" t="s">
        <v>2193</v>
      </c>
      <c r="F634" s="180" t="s">
        <v>2194</v>
      </c>
      <c r="G634" s="181" t="s">
        <v>458</v>
      </c>
      <c r="H634" s="182">
        <v>12</v>
      </c>
      <c r="I634" s="183"/>
      <c r="J634" s="184">
        <f>ROUND(I634*H634,2)</f>
        <v>0</v>
      </c>
      <c r="K634" s="180" t="s">
        <v>515</v>
      </c>
      <c r="L634" s="39"/>
      <c r="M634" s="185" t="s">
        <v>1</v>
      </c>
      <c r="N634" s="186" t="s">
        <v>44</v>
      </c>
      <c r="O634" s="77"/>
      <c r="P634" s="187">
        <f>O634*H634</f>
        <v>0</v>
      </c>
      <c r="Q634" s="187">
        <v>0.0098899999999999995</v>
      </c>
      <c r="R634" s="187">
        <f>Q634*H634</f>
        <v>0.11867999999999999</v>
      </c>
      <c r="S634" s="187">
        <v>0</v>
      </c>
      <c r="T634" s="188">
        <f>S634*H634</f>
        <v>0</v>
      </c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R634" s="189" t="s">
        <v>235</v>
      </c>
      <c r="AT634" s="189" t="s">
        <v>231</v>
      </c>
      <c r="AU634" s="189" t="s">
        <v>89</v>
      </c>
      <c r="AY634" s="19" t="s">
        <v>230</v>
      </c>
      <c r="BE634" s="190">
        <f>IF(N634="základní",J634,0)</f>
        <v>0</v>
      </c>
      <c r="BF634" s="190">
        <f>IF(N634="snížená",J634,0)</f>
        <v>0</v>
      </c>
      <c r="BG634" s="190">
        <f>IF(N634="zákl. přenesená",J634,0)</f>
        <v>0</v>
      </c>
      <c r="BH634" s="190">
        <f>IF(N634="sníž. přenesená",J634,0)</f>
        <v>0</v>
      </c>
      <c r="BI634" s="190">
        <f>IF(N634="nulová",J634,0)</f>
        <v>0</v>
      </c>
      <c r="BJ634" s="19" t="s">
        <v>87</v>
      </c>
      <c r="BK634" s="190">
        <f>ROUND(I634*H634,2)</f>
        <v>0</v>
      </c>
      <c r="BL634" s="19" t="s">
        <v>235</v>
      </c>
      <c r="BM634" s="189" t="s">
        <v>2195</v>
      </c>
    </row>
    <row r="635" s="2" customFormat="1">
      <c r="A635" s="38"/>
      <c r="B635" s="39"/>
      <c r="C635" s="38"/>
      <c r="D635" s="191" t="s">
        <v>237</v>
      </c>
      <c r="E635" s="38"/>
      <c r="F635" s="192" t="s">
        <v>2196</v>
      </c>
      <c r="G635" s="38"/>
      <c r="H635" s="38"/>
      <c r="I635" s="193"/>
      <c r="J635" s="38"/>
      <c r="K635" s="38"/>
      <c r="L635" s="39"/>
      <c r="M635" s="194"/>
      <c r="N635" s="195"/>
      <c r="O635" s="77"/>
      <c r="P635" s="77"/>
      <c r="Q635" s="77"/>
      <c r="R635" s="77"/>
      <c r="S635" s="77"/>
      <c r="T635" s="7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T635" s="19" t="s">
        <v>237</v>
      </c>
      <c r="AU635" s="19" t="s">
        <v>89</v>
      </c>
    </row>
    <row r="636" s="2" customFormat="1">
      <c r="A636" s="38"/>
      <c r="B636" s="39"/>
      <c r="C636" s="38"/>
      <c r="D636" s="199" t="s">
        <v>397</v>
      </c>
      <c r="E636" s="38"/>
      <c r="F636" s="200" t="s">
        <v>2197</v>
      </c>
      <c r="G636" s="38"/>
      <c r="H636" s="38"/>
      <c r="I636" s="193"/>
      <c r="J636" s="38"/>
      <c r="K636" s="38"/>
      <c r="L636" s="39"/>
      <c r="M636" s="194"/>
      <c r="N636" s="195"/>
      <c r="O636" s="77"/>
      <c r="P636" s="77"/>
      <c r="Q636" s="77"/>
      <c r="R636" s="77"/>
      <c r="S636" s="77"/>
      <c r="T636" s="7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T636" s="19" t="s">
        <v>397</v>
      </c>
      <c r="AU636" s="19" t="s">
        <v>89</v>
      </c>
    </row>
    <row r="637" s="13" customFormat="1">
      <c r="A637" s="13"/>
      <c r="B637" s="205"/>
      <c r="C637" s="13"/>
      <c r="D637" s="191" t="s">
        <v>519</v>
      </c>
      <c r="E637" s="206" t="s">
        <v>1</v>
      </c>
      <c r="F637" s="207" t="s">
        <v>2198</v>
      </c>
      <c r="G637" s="13"/>
      <c r="H637" s="208">
        <v>12</v>
      </c>
      <c r="I637" s="209"/>
      <c r="J637" s="13"/>
      <c r="K637" s="13"/>
      <c r="L637" s="205"/>
      <c r="M637" s="210"/>
      <c r="N637" s="211"/>
      <c r="O637" s="211"/>
      <c r="P637" s="211"/>
      <c r="Q637" s="211"/>
      <c r="R637" s="211"/>
      <c r="S637" s="211"/>
      <c r="T637" s="212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06" t="s">
        <v>519</v>
      </c>
      <c r="AU637" s="206" t="s">
        <v>89</v>
      </c>
      <c r="AV637" s="13" t="s">
        <v>89</v>
      </c>
      <c r="AW637" s="13" t="s">
        <v>35</v>
      </c>
      <c r="AX637" s="13" t="s">
        <v>79</v>
      </c>
      <c r="AY637" s="206" t="s">
        <v>230</v>
      </c>
    </row>
    <row r="638" s="14" customFormat="1">
      <c r="A638" s="14"/>
      <c r="B638" s="213"/>
      <c r="C638" s="14"/>
      <c r="D638" s="191" t="s">
        <v>519</v>
      </c>
      <c r="E638" s="214" t="s">
        <v>1</v>
      </c>
      <c r="F638" s="215" t="s">
        <v>534</v>
      </c>
      <c r="G638" s="14"/>
      <c r="H638" s="216">
        <v>12</v>
      </c>
      <c r="I638" s="217"/>
      <c r="J638" s="14"/>
      <c r="K638" s="14"/>
      <c r="L638" s="213"/>
      <c r="M638" s="218"/>
      <c r="N638" s="219"/>
      <c r="O638" s="219"/>
      <c r="P638" s="219"/>
      <c r="Q638" s="219"/>
      <c r="R638" s="219"/>
      <c r="S638" s="219"/>
      <c r="T638" s="220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14" t="s">
        <v>519</v>
      </c>
      <c r="AU638" s="214" t="s">
        <v>89</v>
      </c>
      <c r="AV638" s="14" t="s">
        <v>235</v>
      </c>
      <c r="AW638" s="14" t="s">
        <v>35</v>
      </c>
      <c r="AX638" s="14" t="s">
        <v>87</v>
      </c>
      <c r="AY638" s="214" t="s">
        <v>230</v>
      </c>
    </row>
    <row r="639" s="2" customFormat="1" ht="16.5" customHeight="1">
      <c r="A639" s="38"/>
      <c r="B639" s="177"/>
      <c r="C639" s="236" t="s">
        <v>450</v>
      </c>
      <c r="D639" s="236" t="s">
        <v>745</v>
      </c>
      <c r="E639" s="237" t="s">
        <v>2199</v>
      </c>
      <c r="F639" s="238" t="s">
        <v>2200</v>
      </c>
      <c r="G639" s="239" t="s">
        <v>458</v>
      </c>
      <c r="H639" s="240">
        <v>12</v>
      </c>
      <c r="I639" s="241"/>
      <c r="J639" s="242">
        <f>ROUND(I639*H639,2)</f>
        <v>0</v>
      </c>
      <c r="K639" s="238" t="s">
        <v>515</v>
      </c>
      <c r="L639" s="243"/>
      <c r="M639" s="244" t="s">
        <v>1</v>
      </c>
      <c r="N639" s="245" t="s">
        <v>44</v>
      </c>
      <c r="O639" s="77"/>
      <c r="P639" s="187">
        <f>O639*H639</f>
        <v>0</v>
      </c>
      <c r="Q639" s="187">
        <v>0.254</v>
      </c>
      <c r="R639" s="187">
        <f>Q639*H639</f>
        <v>3.048</v>
      </c>
      <c r="S639" s="187">
        <v>0</v>
      </c>
      <c r="T639" s="188">
        <f>S639*H639</f>
        <v>0</v>
      </c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R639" s="189" t="s">
        <v>260</v>
      </c>
      <c r="AT639" s="189" t="s">
        <v>745</v>
      </c>
      <c r="AU639" s="189" t="s">
        <v>89</v>
      </c>
      <c r="AY639" s="19" t="s">
        <v>230</v>
      </c>
      <c r="BE639" s="190">
        <f>IF(N639="základní",J639,0)</f>
        <v>0</v>
      </c>
      <c r="BF639" s="190">
        <f>IF(N639="snížená",J639,0)</f>
        <v>0</v>
      </c>
      <c r="BG639" s="190">
        <f>IF(N639="zákl. přenesená",J639,0)</f>
        <v>0</v>
      </c>
      <c r="BH639" s="190">
        <f>IF(N639="sníž. přenesená",J639,0)</f>
        <v>0</v>
      </c>
      <c r="BI639" s="190">
        <f>IF(N639="nulová",J639,0)</f>
        <v>0</v>
      </c>
      <c r="BJ639" s="19" t="s">
        <v>87</v>
      </c>
      <c r="BK639" s="190">
        <f>ROUND(I639*H639,2)</f>
        <v>0</v>
      </c>
      <c r="BL639" s="19" t="s">
        <v>235</v>
      </c>
      <c r="BM639" s="189" t="s">
        <v>2201</v>
      </c>
    </row>
    <row r="640" s="2" customFormat="1">
      <c r="A640" s="38"/>
      <c r="B640" s="39"/>
      <c r="C640" s="38"/>
      <c r="D640" s="191" t="s">
        <v>237</v>
      </c>
      <c r="E640" s="38"/>
      <c r="F640" s="192" t="s">
        <v>2200</v>
      </c>
      <c r="G640" s="38"/>
      <c r="H640" s="38"/>
      <c r="I640" s="193"/>
      <c r="J640" s="38"/>
      <c r="K640" s="38"/>
      <c r="L640" s="39"/>
      <c r="M640" s="194"/>
      <c r="N640" s="195"/>
      <c r="O640" s="77"/>
      <c r="P640" s="77"/>
      <c r="Q640" s="77"/>
      <c r="R640" s="77"/>
      <c r="S640" s="77"/>
      <c r="T640" s="7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T640" s="19" t="s">
        <v>237</v>
      </c>
      <c r="AU640" s="19" t="s">
        <v>89</v>
      </c>
    </row>
    <row r="641" s="2" customFormat="1" ht="16.5" customHeight="1">
      <c r="A641" s="38"/>
      <c r="B641" s="177"/>
      <c r="C641" s="178" t="s">
        <v>455</v>
      </c>
      <c r="D641" s="178" t="s">
        <v>231</v>
      </c>
      <c r="E641" s="179" t="s">
        <v>2202</v>
      </c>
      <c r="F641" s="180" t="s">
        <v>2203</v>
      </c>
      <c r="G641" s="181" t="s">
        <v>458</v>
      </c>
      <c r="H641" s="182">
        <v>10</v>
      </c>
      <c r="I641" s="183"/>
      <c r="J641" s="184">
        <f>ROUND(I641*H641,2)</f>
        <v>0</v>
      </c>
      <c r="K641" s="180" t="s">
        <v>515</v>
      </c>
      <c r="L641" s="39"/>
      <c r="M641" s="185" t="s">
        <v>1</v>
      </c>
      <c r="N641" s="186" t="s">
        <v>44</v>
      </c>
      <c r="O641" s="77"/>
      <c r="P641" s="187">
        <f>O641*H641</f>
        <v>0</v>
      </c>
      <c r="Q641" s="187">
        <v>0.0098899999999999995</v>
      </c>
      <c r="R641" s="187">
        <f>Q641*H641</f>
        <v>0.098899999999999988</v>
      </c>
      <c r="S641" s="187">
        <v>0</v>
      </c>
      <c r="T641" s="188">
        <f>S641*H641</f>
        <v>0</v>
      </c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R641" s="189" t="s">
        <v>235</v>
      </c>
      <c r="AT641" s="189" t="s">
        <v>231</v>
      </c>
      <c r="AU641" s="189" t="s">
        <v>89</v>
      </c>
      <c r="AY641" s="19" t="s">
        <v>230</v>
      </c>
      <c r="BE641" s="190">
        <f>IF(N641="základní",J641,0)</f>
        <v>0</v>
      </c>
      <c r="BF641" s="190">
        <f>IF(N641="snížená",J641,0)</f>
        <v>0</v>
      </c>
      <c r="BG641" s="190">
        <f>IF(N641="zákl. přenesená",J641,0)</f>
        <v>0</v>
      </c>
      <c r="BH641" s="190">
        <f>IF(N641="sníž. přenesená",J641,0)</f>
        <v>0</v>
      </c>
      <c r="BI641" s="190">
        <f>IF(N641="nulová",J641,0)</f>
        <v>0</v>
      </c>
      <c r="BJ641" s="19" t="s">
        <v>87</v>
      </c>
      <c r="BK641" s="190">
        <f>ROUND(I641*H641,2)</f>
        <v>0</v>
      </c>
      <c r="BL641" s="19" t="s">
        <v>235</v>
      </c>
      <c r="BM641" s="189" t="s">
        <v>2204</v>
      </c>
    </row>
    <row r="642" s="2" customFormat="1">
      <c r="A642" s="38"/>
      <c r="B642" s="39"/>
      <c r="C642" s="38"/>
      <c r="D642" s="191" t="s">
        <v>237</v>
      </c>
      <c r="E642" s="38"/>
      <c r="F642" s="192" t="s">
        <v>2205</v>
      </c>
      <c r="G642" s="38"/>
      <c r="H642" s="38"/>
      <c r="I642" s="193"/>
      <c r="J642" s="38"/>
      <c r="K642" s="38"/>
      <c r="L642" s="39"/>
      <c r="M642" s="194"/>
      <c r="N642" s="195"/>
      <c r="O642" s="77"/>
      <c r="P642" s="77"/>
      <c r="Q642" s="77"/>
      <c r="R642" s="77"/>
      <c r="S642" s="77"/>
      <c r="T642" s="7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T642" s="19" t="s">
        <v>237</v>
      </c>
      <c r="AU642" s="19" t="s">
        <v>89</v>
      </c>
    </row>
    <row r="643" s="2" customFormat="1">
      <c r="A643" s="38"/>
      <c r="B643" s="39"/>
      <c r="C643" s="38"/>
      <c r="D643" s="199" t="s">
        <v>397</v>
      </c>
      <c r="E643" s="38"/>
      <c r="F643" s="200" t="s">
        <v>2206</v>
      </c>
      <c r="G643" s="38"/>
      <c r="H643" s="38"/>
      <c r="I643" s="193"/>
      <c r="J643" s="38"/>
      <c r="K643" s="38"/>
      <c r="L643" s="39"/>
      <c r="M643" s="194"/>
      <c r="N643" s="195"/>
      <c r="O643" s="77"/>
      <c r="P643" s="77"/>
      <c r="Q643" s="77"/>
      <c r="R643" s="77"/>
      <c r="S643" s="77"/>
      <c r="T643" s="7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T643" s="19" t="s">
        <v>397</v>
      </c>
      <c r="AU643" s="19" t="s">
        <v>89</v>
      </c>
    </row>
    <row r="644" s="13" customFormat="1">
      <c r="A644" s="13"/>
      <c r="B644" s="205"/>
      <c r="C644" s="13"/>
      <c r="D644" s="191" t="s">
        <v>519</v>
      </c>
      <c r="E644" s="206" t="s">
        <v>1</v>
      </c>
      <c r="F644" s="207" t="s">
        <v>2207</v>
      </c>
      <c r="G644" s="13"/>
      <c r="H644" s="208">
        <v>10</v>
      </c>
      <c r="I644" s="209"/>
      <c r="J644" s="13"/>
      <c r="K644" s="13"/>
      <c r="L644" s="205"/>
      <c r="M644" s="210"/>
      <c r="N644" s="211"/>
      <c r="O644" s="211"/>
      <c r="P644" s="211"/>
      <c r="Q644" s="211"/>
      <c r="R644" s="211"/>
      <c r="S644" s="211"/>
      <c r="T644" s="212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06" t="s">
        <v>519</v>
      </c>
      <c r="AU644" s="206" t="s">
        <v>89</v>
      </c>
      <c r="AV644" s="13" t="s">
        <v>89</v>
      </c>
      <c r="AW644" s="13" t="s">
        <v>35</v>
      </c>
      <c r="AX644" s="13" t="s">
        <v>79</v>
      </c>
      <c r="AY644" s="206" t="s">
        <v>230</v>
      </c>
    </row>
    <row r="645" s="14" customFormat="1">
      <c r="A645" s="14"/>
      <c r="B645" s="213"/>
      <c r="C645" s="14"/>
      <c r="D645" s="191" t="s">
        <v>519</v>
      </c>
      <c r="E645" s="214" t="s">
        <v>1</v>
      </c>
      <c r="F645" s="215" t="s">
        <v>534</v>
      </c>
      <c r="G645" s="14"/>
      <c r="H645" s="216">
        <v>10</v>
      </c>
      <c r="I645" s="217"/>
      <c r="J645" s="14"/>
      <c r="K645" s="14"/>
      <c r="L645" s="213"/>
      <c r="M645" s="218"/>
      <c r="N645" s="219"/>
      <c r="O645" s="219"/>
      <c r="P645" s="219"/>
      <c r="Q645" s="219"/>
      <c r="R645" s="219"/>
      <c r="S645" s="219"/>
      <c r="T645" s="220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14" t="s">
        <v>519</v>
      </c>
      <c r="AU645" s="214" t="s">
        <v>89</v>
      </c>
      <c r="AV645" s="14" t="s">
        <v>235</v>
      </c>
      <c r="AW645" s="14" t="s">
        <v>35</v>
      </c>
      <c r="AX645" s="14" t="s">
        <v>87</v>
      </c>
      <c r="AY645" s="214" t="s">
        <v>230</v>
      </c>
    </row>
    <row r="646" s="2" customFormat="1" ht="16.5" customHeight="1">
      <c r="A646" s="38"/>
      <c r="B646" s="177"/>
      <c r="C646" s="236" t="s">
        <v>460</v>
      </c>
      <c r="D646" s="236" t="s">
        <v>745</v>
      </c>
      <c r="E646" s="237" t="s">
        <v>2208</v>
      </c>
      <c r="F646" s="238" t="s">
        <v>2209</v>
      </c>
      <c r="G646" s="239" t="s">
        <v>458</v>
      </c>
      <c r="H646" s="240">
        <v>10</v>
      </c>
      <c r="I646" s="241"/>
      <c r="J646" s="242">
        <f>ROUND(I646*H646,2)</f>
        <v>0</v>
      </c>
      <c r="K646" s="238" t="s">
        <v>515</v>
      </c>
      <c r="L646" s="243"/>
      <c r="M646" s="244" t="s">
        <v>1</v>
      </c>
      <c r="N646" s="245" t="s">
        <v>44</v>
      </c>
      <c r="O646" s="77"/>
      <c r="P646" s="187">
        <f>O646*H646</f>
        <v>0</v>
      </c>
      <c r="Q646" s="187">
        <v>0.50600000000000001</v>
      </c>
      <c r="R646" s="187">
        <f>Q646*H646</f>
        <v>5.0600000000000005</v>
      </c>
      <c r="S646" s="187">
        <v>0</v>
      </c>
      <c r="T646" s="188">
        <f>S646*H646</f>
        <v>0</v>
      </c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R646" s="189" t="s">
        <v>260</v>
      </c>
      <c r="AT646" s="189" t="s">
        <v>745</v>
      </c>
      <c r="AU646" s="189" t="s">
        <v>89</v>
      </c>
      <c r="AY646" s="19" t="s">
        <v>230</v>
      </c>
      <c r="BE646" s="190">
        <f>IF(N646="základní",J646,0)</f>
        <v>0</v>
      </c>
      <c r="BF646" s="190">
        <f>IF(N646="snížená",J646,0)</f>
        <v>0</v>
      </c>
      <c r="BG646" s="190">
        <f>IF(N646="zákl. přenesená",J646,0)</f>
        <v>0</v>
      </c>
      <c r="BH646" s="190">
        <f>IF(N646="sníž. přenesená",J646,0)</f>
        <v>0</v>
      </c>
      <c r="BI646" s="190">
        <f>IF(N646="nulová",J646,0)</f>
        <v>0</v>
      </c>
      <c r="BJ646" s="19" t="s">
        <v>87</v>
      </c>
      <c r="BK646" s="190">
        <f>ROUND(I646*H646,2)</f>
        <v>0</v>
      </c>
      <c r="BL646" s="19" t="s">
        <v>235</v>
      </c>
      <c r="BM646" s="189" t="s">
        <v>2210</v>
      </c>
    </row>
    <row r="647" s="2" customFormat="1">
      <c r="A647" s="38"/>
      <c r="B647" s="39"/>
      <c r="C647" s="38"/>
      <c r="D647" s="191" t="s">
        <v>237</v>
      </c>
      <c r="E647" s="38"/>
      <c r="F647" s="192" t="s">
        <v>2209</v>
      </c>
      <c r="G647" s="38"/>
      <c r="H647" s="38"/>
      <c r="I647" s="193"/>
      <c r="J647" s="38"/>
      <c r="K647" s="38"/>
      <c r="L647" s="39"/>
      <c r="M647" s="194"/>
      <c r="N647" s="195"/>
      <c r="O647" s="77"/>
      <c r="P647" s="77"/>
      <c r="Q647" s="77"/>
      <c r="R647" s="77"/>
      <c r="S647" s="77"/>
      <c r="T647" s="7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T647" s="19" t="s">
        <v>237</v>
      </c>
      <c r="AU647" s="19" t="s">
        <v>89</v>
      </c>
    </row>
    <row r="648" s="2" customFormat="1" ht="16.5" customHeight="1">
      <c r="A648" s="38"/>
      <c r="B648" s="177"/>
      <c r="C648" s="178" t="s">
        <v>464</v>
      </c>
      <c r="D648" s="178" t="s">
        <v>231</v>
      </c>
      <c r="E648" s="179" t="s">
        <v>2211</v>
      </c>
      <c r="F648" s="180" t="s">
        <v>2212</v>
      </c>
      <c r="G648" s="181" t="s">
        <v>458</v>
      </c>
      <c r="H648" s="182">
        <v>15</v>
      </c>
      <c r="I648" s="183"/>
      <c r="J648" s="184">
        <f>ROUND(I648*H648,2)</f>
        <v>0</v>
      </c>
      <c r="K648" s="180" t="s">
        <v>515</v>
      </c>
      <c r="L648" s="39"/>
      <c r="M648" s="185" t="s">
        <v>1</v>
      </c>
      <c r="N648" s="186" t="s">
        <v>44</v>
      </c>
      <c r="O648" s="77"/>
      <c r="P648" s="187">
        <f>O648*H648</f>
        <v>0</v>
      </c>
      <c r="Q648" s="187">
        <v>0.0098899999999999995</v>
      </c>
      <c r="R648" s="187">
        <f>Q648*H648</f>
        <v>0.14834999999999998</v>
      </c>
      <c r="S648" s="187">
        <v>0</v>
      </c>
      <c r="T648" s="188">
        <f>S648*H648</f>
        <v>0</v>
      </c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R648" s="189" t="s">
        <v>235</v>
      </c>
      <c r="AT648" s="189" t="s">
        <v>231</v>
      </c>
      <c r="AU648" s="189" t="s">
        <v>89</v>
      </c>
      <c r="AY648" s="19" t="s">
        <v>230</v>
      </c>
      <c r="BE648" s="190">
        <f>IF(N648="základní",J648,0)</f>
        <v>0</v>
      </c>
      <c r="BF648" s="190">
        <f>IF(N648="snížená",J648,0)</f>
        <v>0</v>
      </c>
      <c r="BG648" s="190">
        <f>IF(N648="zákl. přenesená",J648,0)</f>
        <v>0</v>
      </c>
      <c r="BH648" s="190">
        <f>IF(N648="sníž. přenesená",J648,0)</f>
        <v>0</v>
      </c>
      <c r="BI648" s="190">
        <f>IF(N648="nulová",J648,0)</f>
        <v>0</v>
      </c>
      <c r="BJ648" s="19" t="s">
        <v>87</v>
      </c>
      <c r="BK648" s="190">
        <f>ROUND(I648*H648,2)</f>
        <v>0</v>
      </c>
      <c r="BL648" s="19" t="s">
        <v>235</v>
      </c>
      <c r="BM648" s="189" t="s">
        <v>2213</v>
      </c>
    </row>
    <row r="649" s="2" customFormat="1">
      <c r="A649" s="38"/>
      <c r="B649" s="39"/>
      <c r="C649" s="38"/>
      <c r="D649" s="191" t="s">
        <v>237</v>
      </c>
      <c r="E649" s="38"/>
      <c r="F649" s="192" t="s">
        <v>2214</v>
      </c>
      <c r="G649" s="38"/>
      <c r="H649" s="38"/>
      <c r="I649" s="193"/>
      <c r="J649" s="38"/>
      <c r="K649" s="38"/>
      <c r="L649" s="39"/>
      <c r="M649" s="194"/>
      <c r="N649" s="195"/>
      <c r="O649" s="77"/>
      <c r="P649" s="77"/>
      <c r="Q649" s="77"/>
      <c r="R649" s="77"/>
      <c r="S649" s="77"/>
      <c r="T649" s="7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T649" s="19" t="s">
        <v>237</v>
      </c>
      <c r="AU649" s="19" t="s">
        <v>89</v>
      </c>
    </row>
    <row r="650" s="2" customFormat="1">
      <c r="A650" s="38"/>
      <c r="B650" s="39"/>
      <c r="C650" s="38"/>
      <c r="D650" s="199" t="s">
        <v>397</v>
      </c>
      <c r="E650" s="38"/>
      <c r="F650" s="200" t="s">
        <v>2215</v>
      </c>
      <c r="G650" s="38"/>
      <c r="H650" s="38"/>
      <c r="I650" s="193"/>
      <c r="J650" s="38"/>
      <c r="K650" s="38"/>
      <c r="L650" s="39"/>
      <c r="M650" s="194"/>
      <c r="N650" s="195"/>
      <c r="O650" s="77"/>
      <c r="P650" s="77"/>
      <c r="Q650" s="77"/>
      <c r="R650" s="77"/>
      <c r="S650" s="77"/>
      <c r="T650" s="7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T650" s="19" t="s">
        <v>397</v>
      </c>
      <c r="AU650" s="19" t="s">
        <v>89</v>
      </c>
    </row>
    <row r="651" s="13" customFormat="1">
      <c r="A651" s="13"/>
      <c r="B651" s="205"/>
      <c r="C651" s="13"/>
      <c r="D651" s="191" t="s">
        <v>519</v>
      </c>
      <c r="E651" s="206" t="s">
        <v>1</v>
      </c>
      <c r="F651" s="207" t="s">
        <v>2216</v>
      </c>
      <c r="G651" s="13"/>
      <c r="H651" s="208">
        <v>15</v>
      </c>
      <c r="I651" s="209"/>
      <c r="J651" s="13"/>
      <c r="K651" s="13"/>
      <c r="L651" s="205"/>
      <c r="M651" s="210"/>
      <c r="N651" s="211"/>
      <c r="O651" s="211"/>
      <c r="P651" s="211"/>
      <c r="Q651" s="211"/>
      <c r="R651" s="211"/>
      <c r="S651" s="211"/>
      <c r="T651" s="212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06" t="s">
        <v>519</v>
      </c>
      <c r="AU651" s="206" t="s">
        <v>89</v>
      </c>
      <c r="AV651" s="13" t="s">
        <v>89</v>
      </c>
      <c r="AW651" s="13" t="s">
        <v>35</v>
      </c>
      <c r="AX651" s="13" t="s">
        <v>79</v>
      </c>
      <c r="AY651" s="206" t="s">
        <v>230</v>
      </c>
    </row>
    <row r="652" s="14" customFormat="1">
      <c r="A652" s="14"/>
      <c r="B652" s="213"/>
      <c r="C652" s="14"/>
      <c r="D652" s="191" t="s">
        <v>519</v>
      </c>
      <c r="E652" s="214" t="s">
        <v>1</v>
      </c>
      <c r="F652" s="215" t="s">
        <v>534</v>
      </c>
      <c r="G652" s="14"/>
      <c r="H652" s="216">
        <v>15</v>
      </c>
      <c r="I652" s="217"/>
      <c r="J652" s="14"/>
      <c r="K652" s="14"/>
      <c r="L652" s="213"/>
      <c r="M652" s="218"/>
      <c r="N652" s="219"/>
      <c r="O652" s="219"/>
      <c r="P652" s="219"/>
      <c r="Q652" s="219"/>
      <c r="R652" s="219"/>
      <c r="S652" s="219"/>
      <c r="T652" s="220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14" t="s">
        <v>519</v>
      </c>
      <c r="AU652" s="214" t="s">
        <v>89</v>
      </c>
      <c r="AV652" s="14" t="s">
        <v>235</v>
      </c>
      <c r="AW652" s="14" t="s">
        <v>35</v>
      </c>
      <c r="AX652" s="14" t="s">
        <v>87</v>
      </c>
      <c r="AY652" s="214" t="s">
        <v>230</v>
      </c>
    </row>
    <row r="653" s="2" customFormat="1" ht="16.5" customHeight="1">
      <c r="A653" s="38"/>
      <c r="B653" s="177"/>
      <c r="C653" s="236" t="s">
        <v>471</v>
      </c>
      <c r="D653" s="236" t="s">
        <v>745</v>
      </c>
      <c r="E653" s="237" t="s">
        <v>2217</v>
      </c>
      <c r="F653" s="238" t="s">
        <v>2218</v>
      </c>
      <c r="G653" s="239" t="s">
        <v>458</v>
      </c>
      <c r="H653" s="240">
        <v>15</v>
      </c>
      <c r="I653" s="241"/>
      <c r="J653" s="242">
        <f>ROUND(I653*H653,2)</f>
        <v>0</v>
      </c>
      <c r="K653" s="238" t="s">
        <v>515</v>
      </c>
      <c r="L653" s="243"/>
      <c r="M653" s="244" t="s">
        <v>1</v>
      </c>
      <c r="N653" s="245" t="s">
        <v>44</v>
      </c>
      <c r="O653" s="77"/>
      <c r="P653" s="187">
        <f>O653*H653</f>
        <v>0</v>
      </c>
      <c r="Q653" s="187">
        <v>1.0129999999999999</v>
      </c>
      <c r="R653" s="187">
        <f>Q653*H653</f>
        <v>15.194999999999999</v>
      </c>
      <c r="S653" s="187">
        <v>0</v>
      </c>
      <c r="T653" s="188">
        <f>S653*H653</f>
        <v>0</v>
      </c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R653" s="189" t="s">
        <v>260</v>
      </c>
      <c r="AT653" s="189" t="s">
        <v>745</v>
      </c>
      <c r="AU653" s="189" t="s">
        <v>89</v>
      </c>
      <c r="AY653" s="19" t="s">
        <v>230</v>
      </c>
      <c r="BE653" s="190">
        <f>IF(N653="základní",J653,0)</f>
        <v>0</v>
      </c>
      <c r="BF653" s="190">
        <f>IF(N653="snížená",J653,0)</f>
        <v>0</v>
      </c>
      <c r="BG653" s="190">
        <f>IF(N653="zákl. přenesená",J653,0)</f>
        <v>0</v>
      </c>
      <c r="BH653" s="190">
        <f>IF(N653="sníž. přenesená",J653,0)</f>
        <v>0</v>
      </c>
      <c r="BI653" s="190">
        <f>IF(N653="nulová",J653,0)</f>
        <v>0</v>
      </c>
      <c r="BJ653" s="19" t="s">
        <v>87</v>
      </c>
      <c r="BK653" s="190">
        <f>ROUND(I653*H653,2)</f>
        <v>0</v>
      </c>
      <c r="BL653" s="19" t="s">
        <v>235</v>
      </c>
      <c r="BM653" s="189" t="s">
        <v>2219</v>
      </c>
    </row>
    <row r="654" s="2" customFormat="1">
      <c r="A654" s="38"/>
      <c r="B654" s="39"/>
      <c r="C654" s="38"/>
      <c r="D654" s="191" t="s">
        <v>237</v>
      </c>
      <c r="E654" s="38"/>
      <c r="F654" s="192" t="s">
        <v>2218</v>
      </c>
      <c r="G654" s="38"/>
      <c r="H654" s="38"/>
      <c r="I654" s="193"/>
      <c r="J654" s="38"/>
      <c r="K654" s="38"/>
      <c r="L654" s="39"/>
      <c r="M654" s="194"/>
      <c r="N654" s="195"/>
      <c r="O654" s="77"/>
      <c r="P654" s="77"/>
      <c r="Q654" s="77"/>
      <c r="R654" s="77"/>
      <c r="S654" s="77"/>
      <c r="T654" s="7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T654" s="19" t="s">
        <v>237</v>
      </c>
      <c r="AU654" s="19" t="s">
        <v>89</v>
      </c>
    </row>
    <row r="655" s="2" customFormat="1" ht="16.5" customHeight="1">
      <c r="A655" s="38"/>
      <c r="B655" s="177"/>
      <c r="C655" s="178" t="s">
        <v>477</v>
      </c>
      <c r="D655" s="178" t="s">
        <v>231</v>
      </c>
      <c r="E655" s="179" t="s">
        <v>2220</v>
      </c>
      <c r="F655" s="180" t="s">
        <v>2221</v>
      </c>
      <c r="G655" s="181" t="s">
        <v>458</v>
      </c>
      <c r="H655" s="182">
        <v>20</v>
      </c>
      <c r="I655" s="183"/>
      <c r="J655" s="184">
        <f>ROUND(I655*H655,2)</f>
        <v>0</v>
      </c>
      <c r="K655" s="180" t="s">
        <v>515</v>
      </c>
      <c r="L655" s="39"/>
      <c r="M655" s="185" t="s">
        <v>1</v>
      </c>
      <c r="N655" s="186" t="s">
        <v>44</v>
      </c>
      <c r="O655" s="77"/>
      <c r="P655" s="187">
        <f>O655*H655</f>
        <v>0</v>
      </c>
      <c r="Q655" s="187">
        <v>0.012184</v>
      </c>
      <c r="R655" s="187">
        <f>Q655*H655</f>
        <v>0.24368000000000001</v>
      </c>
      <c r="S655" s="187">
        <v>0</v>
      </c>
      <c r="T655" s="188">
        <f>S655*H655</f>
        <v>0</v>
      </c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R655" s="189" t="s">
        <v>235</v>
      </c>
      <c r="AT655" s="189" t="s">
        <v>231</v>
      </c>
      <c r="AU655" s="189" t="s">
        <v>89</v>
      </c>
      <c r="AY655" s="19" t="s">
        <v>230</v>
      </c>
      <c r="BE655" s="190">
        <f>IF(N655="základní",J655,0)</f>
        <v>0</v>
      </c>
      <c r="BF655" s="190">
        <f>IF(N655="snížená",J655,0)</f>
        <v>0</v>
      </c>
      <c r="BG655" s="190">
        <f>IF(N655="zákl. přenesená",J655,0)</f>
        <v>0</v>
      </c>
      <c r="BH655" s="190">
        <f>IF(N655="sníž. přenesená",J655,0)</f>
        <v>0</v>
      </c>
      <c r="BI655" s="190">
        <f>IF(N655="nulová",J655,0)</f>
        <v>0</v>
      </c>
      <c r="BJ655" s="19" t="s">
        <v>87</v>
      </c>
      <c r="BK655" s="190">
        <f>ROUND(I655*H655,2)</f>
        <v>0</v>
      </c>
      <c r="BL655" s="19" t="s">
        <v>235</v>
      </c>
      <c r="BM655" s="189" t="s">
        <v>2222</v>
      </c>
    </row>
    <row r="656" s="2" customFormat="1">
      <c r="A656" s="38"/>
      <c r="B656" s="39"/>
      <c r="C656" s="38"/>
      <c r="D656" s="191" t="s">
        <v>237</v>
      </c>
      <c r="E656" s="38"/>
      <c r="F656" s="192" t="s">
        <v>2223</v>
      </c>
      <c r="G656" s="38"/>
      <c r="H656" s="38"/>
      <c r="I656" s="193"/>
      <c r="J656" s="38"/>
      <c r="K656" s="38"/>
      <c r="L656" s="39"/>
      <c r="M656" s="194"/>
      <c r="N656" s="195"/>
      <c r="O656" s="77"/>
      <c r="P656" s="77"/>
      <c r="Q656" s="77"/>
      <c r="R656" s="77"/>
      <c r="S656" s="77"/>
      <c r="T656" s="7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T656" s="19" t="s">
        <v>237</v>
      </c>
      <c r="AU656" s="19" t="s">
        <v>89</v>
      </c>
    </row>
    <row r="657" s="2" customFormat="1">
      <c r="A657" s="38"/>
      <c r="B657" s="39"/>
      <c r="C657" s="38"/>
      <c r="D657" s="199" t="s">
        <v>397</v>
      </c>
      <c r="E657" s="38"/>
      <c r="F657" s="200" t="s">
        <v>2224</v>
      </c>
      <c r="G657" s="38"/>
      <c r="H657" s="38"/>
      <c r="I657" s="193"/>
      <c r="J657" s="38"/>
      <c r="K657" s="38"/>
      <c r="L657" s="39"/>
      <c r="M657" s="194"/>
      <c r="N657" s="195"/>
      <c r="O657" s="77"/>
      <c r="P657" s="77"/>
      <c r="Q657" s="77"/>
      <c r="R657" s="77"/>
      <c r="S657" s="77"/>
      <c r="T657" s="7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T657" s="19" t="s">
        <v>397</v>
      </c>
      <c r="AU657" s="19" t="s">
        <v>89</v>
      </c>
    </row>
    <row r="658" s="13" customFormat="1">
      <c r="A658" s="13"/>
      <c r="B658" s="205"/>
      <c r="C658" s="13"/>
      <c r="D658" s="191" t="s">
        <v>519</v>
      </c>
      <c r="E658" s="206" t="s">
        <v>1</v>
      </c>
      <c r="F658" s="207" t="s">
        <v>2225</v>
      </c>
      <c r="G658" s="13"/>
      <c r="H658" s="208">
        <v>20</v>
      </c>
      <c r="I658" s="209"/>
      <c r="J658" s="13"/>
      <c r="K658" s="13"/>
      <c r="L658" s="205"/>
      <c r="M658" s="210"/>
      <c r="N658" s="211"/>
      <c r="O658" s="211"/>
      <c r="P658" s="211"/>
      <c r="Q658" s="211"/>
      <c r="R658" s="211"/>
      <c r="S658" s="211"/>
      <c r="T658" s="212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06" t="s">
        <v>519</v>
      </c>
      <c r="AU658" s="206" t="s">
        <v>89</v>
      </c>
      <c r="AV658" s="13" t="s">
        <v>89</v>
      </c>
      <c r="AW658" s="13" t="s">
        <v>35</v>
      </c>
      <c r="AX658" s="13" t="s">
        <v>79</v>
      </c>
      <c r="AY658" s="206" t="s">
        <v>230</v>
      </c>
    </row>
    <row r="659" s="14" customFormat="1">
      <c r="A659" s="14"/>
      <c r="B659" s="213"/>
      <c r="C659" s="14"/>
      <c r="D659" s="191" t="s">
        <v>519</v>
      </c>
      <c r="E659" s="214" t="s">
        <v>1</v>
      </c>
      <c r="F659" s="215" t="s">
        <v>534</v>
      </c>
      <c r="G659" s="14"/>
      <c r="H659" s="216">
        <v>20</v>
      </c>
      <c r="I659" s="217"/>
      <c r="J659" s="14"/>
      <c r="K659" s="14"/>
      <c r="L659" s="213"/>
      <c r="M659" s="218"/>
      <c r="N659" s="219"/>
      <c r="O659" s="219"/>
      <c r="P659" s="219"/>
      <c r="Q659" s="219"/>
      <c r="R659" s="219"/>
      <c r="S659" s="219"/>
      <c r="T659" s="220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14" t="s">
        <v>519</v>
      </c>
      <c r="AU659" s="214" t="s">
        <v>89</v>
      </c>
      <c r="AV659" s="14" t="s">
        <v>235</v>
      </c>
      <c r="AW659" s="14" t="s">
        <v>35</v>
      </c>
      <c r="AX659" s="14" t="s">
        <v>87</v>
      </c>
      <c r="AY659" s="214" t="s">
        <v>230</v>
      </c>
    </row>
    <row r="660" s="2" customFormat="1" ht="16.5" customHeight="1">
      <c r="A660" s="38"/>
      <c r="B660" s="177"/>
      <c r="C660" s="236" t="s">
        <v>483</v>
      </c>
      <c r="D660" s="236" t="s">
        <v>745</v>
      </c>
      <c r="E660" s="237" t="s">
        <v>2226</v>
      </c>
      <c r="F660" s="238" t="s">
        <v>2227</v>
      </c>
      <c r="G660" s="239" t="s">
        <v>458</v>
      </c>
      <c r="H660" s="240">
        <v>20</v>
      </c>
      <c r="I660" s="241"/>
      <c r="J660" s="242">
        <f>ROUND(I660*H660,2)</f>
        <v>0</v>
      </c>
      <c r="K660" s="238" t="s">
        <v>515</v>
      </c>
      <c r="L660" s="243"/>
      <c r="M660" s="244" t="s">
        <v>1</v>
      </c>
      <c r="N660" s="245" t="s">
        <v>44</v>
      </c>
      <c r="O660" s="77"/>
      <c r="P660" s="187">
        <f>O660*H660</f>
        <v>0</v>
      </c>
      <c r="Q660" s="187">
        <v>0.58499999999999996</v>
      </c>
      <c r="R660" s="187">
        <f>Q660*H660</f>
        <v>11.699999999999999</v>
      </c>
      <c r="S660" s="187">
        <v>0</v>
      </c>
      <c r="T660" s="188">
        <f>S660*H660</f>
        <v>0</v>
      </c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R660" s="189" t="s">
        <v>260</v>
      </c>
      <c r="AT660" s="189" t="s">
        <v>745</v>
      </c>
      <c r="AU660" s="189" t="s">
        <v>89</v>
      </c>
      <c r="AY660" s="19" t="s">
        <v>230</v>
      </c>
      <c r="BE660" s="190">
        <f>IF(N660="základní",J660,0)</f>
        <v>0</v>
      </c>
      <c r="BF660" s="190">
        <f>IF(N660="snížená",J660,0)</f>
        <v>0</v>
      </c>
      <c r="BG660" s="190">
        <f>IF(N660="zákl. přenesená",J660,0)</f>
        <v>0</v>
      </c>
      <c r="BH660" s="190">
        <f>IF(N660="sníž. přenesená",J660,0)</f>
        <v>0</v>
      </c>
      <c r="BI660" s="190">
        <f>IF(N660="nulová",J660,0)</f>
        <v>0</v>
      </c>
      <c r="BJ660" s="19" t="s">
        <v>87</v>
      </c>
      <c r="BK660" s="190">
        <f>ROUND(I660*H660,2)</f>
        <v>0</v>
      </c>
      <c r="BL660" s="19" t="s">
        <v>235</v>
      </c>
      <c r="BM660" s="189" t="s">
        <v>2228</v>
      </c>
    </row>
    <row r="661" s="2" customFormat="1">
      <c r="A661" s="38"/>
      <c r="B661" s="39"/>
      <c r="C661" s="38"/>
      <c r="D661" s="191" t="s">
        <v>237</v>
      </c>
      <c r="E661" s="38"/>
      <c r="F661" s="192" t="s">
        <v>2227</v>
      </c>
      <c r="G661" s="38"/>
      <c r="H661" s="38"/>
      <c r="I661" s="193"/>
      <c r="J661" s="38"/>
      <c r="K661" s="38"/>
      <c r="L661" s="39"/>
      <c r="M661" s="194"/>
      <c r="N661" s="195"/>
      <c r="O661" s="77"/>
      <c r="P661" s="77"/>
      <c r="Q661" s="77"/>
      <c r="R661" s="77"/>
      <c r="S661" s="77"/>
      <c r="T661" s="7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T661" s="19" t="s">
        <v>237</v>
      </c>
      <c r="AU661" s="19" t="s">
        <v>89</v>
      </c>
    </row>
    <row r="662" s="13" customFormat="1">
      <c r="A662" s="13"/>
      <c r="B662" s="205"/>
      <c r="C662" s="13"/>
      <c r="D662" s="191" t="s">
        <v>519</v>
      </c>
      <c r="E662" s="206" t="s">
        <v>1</v>
      </c>
      <c r="F662" s="207" t="s">
        <v>2225</v>
      </c>
      <c r="G662" s="13"/>
      <c r="H662" s="208">
        <v>20</v>
      </c>
      <c r="I662" s="209"/>
      <c r="J662" s="13"/>
      <c r="K662" s="13"/>
      <c r="L662" s="205"/>
      <c r="M662" s="210"/>
      <c r="N662" s="211"/>
      <c r="O662" s="211"/>
      <c r="P662" s="211"/>
      <c r="Q662" s="211"/>
      <c r="R662" s="211"/>
      <c r="S662" s="211"/>
      <c r="T662" s="212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06" t="s">
        <v>519</v>
      </c>
      <c r="AU662" s="206" t="s">
        <v>89</v>
      </c>
      <c r="AV662" s="13" t="s">
        <v>89</v>
      </c>
      <c r="AW662" s="13" t="s">
        <v>35</v>
      </c>
      <c r="AX662" s="13" t="s">
        <v>79</v>
      </c>
      <c r="AY662" s="206" t="s">
        <v>230</v>
      </c>
    </row>
    <row r="663" s="14" customFormat="1">
      <c r="A663" s="14"/>
      <c r="B663" s="213"/>
      <c r="C663" s="14"/>
      <c r="D663" s="191" t="s">
        <v>519</v>
      </c>
      <c r="E663" s="214" t="s">
        <v>1</v>
      </c>
      <c r="F663" s="215" t="s">
        <v>534</v>
      </c>
      <c r="G663" s="14"/>
      <c r="H663" s="216">
        <v>20</v>
      </c>
      <c r="I663" s="217"/>
      <c r="J663" s="14"/>
      <c r="K663" s="14"/>
      <c r="L663" s="213"/>
      <c r="M663" s="218"/>
      <c r="N663" s="219"/>
      <c r="O663" s="219"/>
      <c r="P663" s="219"/>
      <c r="Q663" s="219"/>
      <c r="R663" s="219"/>
      <c r="S663" s="219"/>
      <c r="T663" s="220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14" t="s">
        <v>519</v>
      </c>
      <c r="AU663" s="214" t="s">
        <v>89</v>
      </c>
      <c r="AV663" s="14" t="s">
        <v>235</v>
      </c>
      <c r="AW663" s="14" t="s">
        <v>35</v>
      </c>
      <c r="AX663" s="14" t="s">
        <v>87</v>
      </c>
      <c r="AY663" s="214" t="s">
        <v>230</v>
      </c>
    </row>
    <row r="664" s="2" customFormat="1" ht="21.75" customHeight="1">
      <c r="A664" s="38"/>
      <c r="B664" s="177"/>
      <c r="C664" s="178" t="s">
        <v>488</v>
      </c>
      <c r="D664" s="178" t="s">
        <v>231</v>
      </c>
      <c r="E664" s="179" t="s">
        <v>2229</v>
      </c>
      <c r="F664" s="180" t="s">
        <v>2230</v>
      </c>
      <c r="G664" s="181" t="s">
        <v>458</v>
      </c>
      <c r="H664" s="182">
        <v>20</v>
      </c>
      <c r="I664" s="183"/>
      <c r="J664" s="184">
        <f>ROUND(I664*H664,2)</f>
        <v>0</v>
      </c>
      <c r="K664" s="180" t="s">
        <v>515</v>
      </c>
      <c r="L664" s="39"/>
      <c r="M664" s="185" t="s">
        <v>1</v>
      </c>
      <c r="N664" s="186" t="s">
        <v>44</v>
      </c>
      <c r="O664" s="77"/>
      <c r="P664" s="187">
        <f>O664*H664</f>
        <v>0</v>
      </c>
      <c r="Q664" s="187">
        <v>0.089999999999999997</v>
      </c>
      <c r="R664" s="187">
        <f>Q664*H664</f>
        <v>1.7999999999999998</v>
      </c>
      <c r="S664" s="187">
        <v>0</v>
      </c>
      <c r="T664" s="188">
        <f>S664*H664</f>
        <v>0</v>
      </c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R664" s="189" t="s">
        <v>235</v>
      </c>
      <c r="AT664" s="189" t="s">
        <v>231</v>
      </c>
      <c r="AU664" s="189" t="s">
        <v>89</v>
      </c>
      <c r="AY664" s="19" t="s">
        <v>230</v>
      </c>
      <c r="BE664" s="190">
        <f>IF(N664="základní",J664,0)</f>
        <v>0</v>
      </c>
      <c r="BF664" s="190">
        <f>IF(N664="snížená",J664,0)</f>
        <v>0</v>
      </c>
      <c r="BG664" s="190">
        <f>IF(N664="zákl. přenesená",J664,0)</f>
        <v>0</v>
      </c>
      <c r="BH664" s="190">
        <f>IF(N664="sníž. přenesená",J664,0)</f>
        <v>0</v>
      </c>
      <c r="BI664" s="190">
        <f>IF(N664="nulová",J664,0)</f>
        <v>0</v>
      </c>
      <c r="BJ664" s="19" t="s">
        <v>87</v>
      </c>
      <c r="BK664" s="190">
        <f>ROUND(I664*H664,2)</f>
        <v>0</v>
      </c>
      <c r="BL664" s="19" t="s">
        <v>235</v>
      </c>
      <c r="BM664" s="189" t="s">
        <v>2231</v>
      </c>
    </row>
    <row r="665" s="2" customFormat="1">
      <c r="A665" s="38"/>
      <c r="B665" s="39"/>
      <c r="C665" s="38"/>
      <c r="D665" s="191" t="s">
        <v>237</v>
      </c>
      <c r="E665" s="38"/>
      <c r="F665" s="192" t="s">
        <v>2232</v>
      </c>
      <c r="G665" s="38"/>
      <c r="H665" s="38"/>
      <c r="I665" s="193"/>
      <c r="J665" s="38"/>
      <c r="K665" s="38"/>
      <c r="L665" s="39"/>
      <c r="M665" s="194"/>
      <c r="N665" s="195"/>
      <c r="O665" s="77"/>
      <c r="P665" s="77"/>
      <c r="Q665" s="77"/>
      <c r="R665" s="77"/>
      <c r="S665" s="77"/>
      <c r="T665" s="7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T665" s="19" t="s">
        <v>237</v>
      </c>
      <c r="AU665" s="19" t="s">
        <v>89</v>
      </c>
    </row>
    <row r="666" s="2" customFormat="1">
      <c r="A666" s="38"/>
      <c r="B666" s="39"/>
      <c r="C666" s="38"/>
      <c r="D666" s="199" t="s">
        <v>397</v>
      </c>
      <c r="E666" s="38"/>
      <c r="F666" s="200" t="s">
        <v>2233</v>
      </c>
      <c r="G666" s="38"/>
      <c r="H666" s="38"/>
      <c r="I666" s="193"/>
      <c r="J666" s="38"/>
      <c r="K666" s="38"/>
      <c r="L666" s="39"/>
      <c r="M666" s="194"/>
      <c r="N666" s="195"/>
      <c r="O666" s="77"/>
      <c r="P666" s="77"/>
      <c r="Q666" s="77"/>
      <c r="R666" s="77"/>
      <c r="S666" s="77"/>
      <c r="T666" s="7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T666" s="19" t="s">
        <v>397</v>
      </c>
      <c r="AU666" s="19" t="s">
        <v>89</v>
      </c>
    </row>
    <row r="667" s="13" customFormat="1">
      <c r="A667" s="13"/>
      <c r="B667" s="205"/>
      <c r="C667" s="13"/>
      <c r="D667" s="191" t="s">
        <v>519</v>
      </c>
      <c r="E667" s="206" t="s">
        <v>1</v>
      </c>
      <c r="F667" s="207" t="s">
        <v>2234</v>
      </c>
      <c r="G667" s="13"/>
      <c r="H667" s="208">
        <v>20</v>
      </c>
      <c r="I667" s="209"/>
      <c r="J667" s="13"/>
      <c r="K667" s="13"/>
      <c r="L667" s="205"/>
      <c r="M667" s="210"/>
      <c r="N667" s="211"/>
      <c r="O667" s="211"/>
      <c r="P667" s="211"/>
      <c r="Q667" s="211"/>
      <c r="R667" s="211"/>
      <c r="S667" s="211"/>
      <c r="T667" s="212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06" t="s">
        <v>519</v>
      </c>
      <c r="AU667" s="206" t="s">
        <v>89</v>
      </c>
      <c r="AV667" s="13" t="s">
        <v>89</v>
      </c>
      <c r="AW667" s="13" t="s">
        <v>35</v>
      </c>
      <c r="AX667" s="13" t="s">
        <v>79</v>
      </c>
      <c r="AY667" s="206" t="s">
        <v>230</v>
      </c>
    </row>
    <row r="668" s="14" customFormat="1">
      <c r="A668" s="14"/>
      <c r="B668" s="213"/>
      <c r="C668" s="14"/>
      <c r="D668" s="191" t="s">
        <v>519</v>
      </c>
      <c r="E668" s="214" t="s">
        <v>1</v>
      </c>
      <c r="F668" s="215" t="s">
        <v>534</v>
      </c>
      <c r="G668" s="14"/>
      <c r="H668" s="216">
        <v>20</v>
      </c>
      <c r="I668" s="217"/>
      <c r="J668" s="14"/>
      <c r="K668" s="14"/>
      <c r="L668" s="213"/>
      <c r="M668" s="218"/>
      <c r="N668" s="219"/>
      <c r="O668" s="219"/>
      <c r="P668" s="219"/>
      <c r="Q668" s="219"/>
      <c r="R668" s="219"/>
      <c r="S668" s="219"/>
      <c r="T668" s="220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14" t="s">
        <v>519</v>
      </c>
      <c r="AU668" s="214" t="s">
        <v>89</v>
      </c>
      <c r="AV668" s="14" t="s">
        <v>235</v>
      </c>
      <c r="AW668" s="14" t="s">
        <v>35</v>
      </c>
      <c r="AX668" s="14" t="s">
        <v>87</v>
      </c>
      <c r="AY668" s="214" t="s">
        <v>230</v>
      </c>
    </row>
    <row r="669" s="2" customFormat="1" ht="16.5" customHeight="1">
      <c r="A669" s="38"/>
      <c r="B669" s="177"/>
      <c r="C669" s="236" t="s">
        <v>494</v>
      </c>
      <c r="D669" s="236" t="s">
        <v>745</v>
      </c>
      <c r="E669" s="237" t="s">
        <v>2235</v>
      </c>
      <c r="F669" s="238" t="s">
        <v>2236</v>
      </c>
      <c r="G669" s="239" t="s">
        <v>458</v>
      </c>
      <c r="H669" s="240">
        <v>20</v>
      </c>
      <c r="I669" s="241"/>
      <c r="J669" s="242">
        <f>ROUND(I669*H669,2)</f>
        <v>0</v>
      </c>
      <c r="K669" s="238" t="s">
        <v>515</v>
      </c>
      <c r="L669" s="243"/>
      <c r="M669" s="244" t="s">
        <v>1</v>
      </c>
      <c r="N669" s="245" t="s">
        <v>44</v>
      </c>
      <c r="O669" s="77"/>
      <c r="P669" s="187">
        <f>O669*H669</f>
        <v>0</v>
      </c>
      <c r="Q669" s="187">
        <v>0.12</v>
      </c>
      <c r="R669" s="187">
        <f>Q669*H669</f>
        <v>2.3999999999999999</v>
      </c>
      <c r="S669" s="187">
        <v>0</v>
      </c>
      <c r="T669" s="188">
        <f>S669*H669</f>
        <v>0</v>
      </c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R669" s="189" t="s">
        <v>260</v>
      </c>
      <c r="AT669" s="189" t="s">
        <v>745</v>
      </c>
      <c r="AU669" s="189" t="s">
        <v>89</v>
      </c>
      <c r="AY669" s="19" t="s">
        <v>230</v>
      </c>
      <c r="BE669" s="190">
        <f>IF(N669="základní",J669,0)</f>
        <v>0</v>
      </c>
      <c r="BF669" s="190">
        <f>IF(N669="snížená",J669,0)</f>
        <v>0</v>
      </c>
      <c r="BG669" s="190">
        <f>IF(N669="zákl. přenesená",J669,0)</f>
        <v>0</v>
      </c>
      <c r="BH669" s="190">
        <f>IF(N669="sníž. přenesená",J669,0)</f>
        <v>0</v>
      </c>
      <c r="BI669" s="190">
        <f>IF(N669="nulová",J669,0)</f>
        <v>0</v>
      </c>
      <c r="BJ669" s="19" t="s">
        <v>87</v>
      </c>
      <c r="BK669" s="190">
        <f>ROUND(I669*H669,2)</f>
        <v>0</v>
      </c>
      <c r="BL669" s="19" t="s">
        <v>235</v>
      </c>
      <c r="BM669" s="189" t="s">
        <v>2237</v>
      </c>
    </row>
    <row r="670" s="2" customFormat="1">
      <c r="A670" s="38"/>
      <c r="B670" s="39"/>
      <c r="C670" s="38"/>
      <c r="D670" s="191" t="s">
        <v>237</v>
      </c>
      <c r="E670" s="38"/>
      <c r="F670" s="192" t="s">
        <v>2236</v>
      </c>
      <c r="G670" s="38"/>
      <c r="H670" s="38"/>
      <c r="I670" s="193"/>
      <c r="J670" s="38"/>
      <c r="K670" s="38"/>
      <c r="L670" s="39"/>
      <c r="M670" s="194"/>
      <c r="N670" s="195"/>
      <c r="O670" s="77"/>
      <c r="P670" s="77"/>
      <c r="Q670" s="77"/>
      <c r="R670" s="77"/>
      <c r="S670" s="77"/>
      <c r="T670" s="7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T670" s="19" t="s">
        <v>237</v>
      </c>
      <c r="AU670" s="19" t="s">
        <v>89</v>
      </c>
    </row>
    <row r="671" s="13" customFormat="1">
      <c r="A671" s="13"/>
      <c r="B671" s="205"/>
      <c r="C671" s="13"/>
      <c r="D671" s="191" t="s">
        <v>519</v>
      </c>
      <c r="E671" s="206" t="s">
        <v>1</v>
      </c>
      <c r="F671" s="207" t="s">
        <v>2234</v>
      </c>
      <c r="G671" s="13"/>
      <c r="H671" s="208">
        <v>20</v>
      </c>
      <c r="I671" s="209"/>
      <c r="J671" s="13"/>
      <c r="K671" s="13"/>
      <c r="L671" s="205"/>
      <c r="M671" s="210"/>
      <c r="N671" s="211"/>
      <c r="O671" s="211"/>
      <c r="P671" s="211"/>
      <c r="Q671" s="211"/>
      <c r="R671" s="211"/>
      <c r="S671" s="211"/>
      <c r="T671" s="212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06" t="s">
        <v>519</v>
      </c>
      <c r="AU671" s="206" t="s">
        <v>89</v>
      </c>
      <c r="AV671" s="13" t="s">
        <v>89</v>
      </c>
      <c r="AW671" s="13" t="s">
        <v>35</v>
      </c>
      <c r="AX671" s="13" t="s">
        <v>79</v>
      </c>
      <c r="AY671" s="206" t="s">
        <v>230</v>
      </c>
    </row>
    <row r="672" s="14" customFormat="1">
      <c r="A672" s="14"/>
      <c r="B672" s="213"/>
      <c r="C672" s="14"/>
      <c r="D672" s="191" t="s">
        <v>519</v>
      </c>
      <c r="E672" s="214" t="s">
        <v>1</v>
      </c>
      <c r="F672" s="215" t="s">
        <v>534</v>
      </c>
      <c r="G672" s="14"/>
      <c r="H672" s="216">
        <v>20</v>
      </c>
      <c r="I672" s="217"/>
      <c r="J672" s="14"/>
      <c r="K672" s="14"/>
      <c r="L672" s="213"/>
      <c r="M672" s="218"/>
      <c r="N672" s="219"/>
      <c r="O672" s="219"/>
      <c r="P672" s="219"/>
      <c r="Q672" s="219"/>
      <c r="R672" s="219"/>
      <c r="S672" s="219"/>
      <c r="T672" s="220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14" t="s">
        <v>519</v>
      </c>
      <c r="AU672" s="214" t="s">
        <v>89</v>
      </c>
      <c r="AV672" s="14" t="s">
        <v>235</v>
      </c>
      <c r="AW672" s="14" t="s">
        <v>35</v>
      </c>
      <c r="AX672" s="14" t="s">
        <v>87</v>
      </c>
      <c r="AY672" s="214" t="s">
        <v>230</v>
      </c>
    </row>
    <row r="673" s="12" customFormat="1" ht="22.8" customHeight="1">
      <c r="A673" s="12"/>
      <c r="B673" s="166"/>
      <c r="C673" s="12"/>
      <c r="D673" s="167" t="s">
        <v>78</v>
      </c>
      <c r="E673" s="197" t="s">
        <v>264</v>
      </c>
      <c r="F673" s="197" t="s">
        <v>1139</v>
      </c>
      <c r="G673" s="12"/>
      <c r="H673" s="12"/>
      <c r="I673" s="169"/>
      <c r="J673" s="198">
        <f>BK673</f>
        <v>0</v>
      </c>
      <c r="K673" s="12"/>
      <c r="L673" s="166"/>
      <c r="M673" s="171"/>
      <c r="N673" s="172"/>
      <c r="O673" s="172"/>
      <c r="P673" s="173">
        <f>SUM(P674:P675)</f>
        <v>0</v>
      </c>
      <c r="Q673" s="172"/>
      <c r="R673" s="173">
        <f>SUM(R674:R675)</f>
        <v>0</v>
      </c>
      <c r="S673" s="172"/>
      <c r="T673" s="174">
        <f>SUM(T674:T675)</f>
        <v>0</v>
      </c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R673" s="167" t="s">
        <v>87</v>
      </c>
      <c r="AT673" s="175" t="s">
        <v>78</v>
      </c>
      <c r="AU673" s="175" t="s">
        <v>87</v>
      </c>
      <c r="AY673" s="167" t="s">
        <v>230</v>
      </c>
      <c r="BK673" s="176">
        <f>SUM(BK674:BK675)</f>
        <v>0</v>
      </c>
    </row>
    <row r="674" s="2" customFormat="1" ht="24.15" customHeight="1">
      <c r="A674" s="38"/>
      <c r="B674" s="177"/>
      <c r="C674" s="178" t="s">
        <v>937</v>
      </c>
      <c r="D674" s="178" t="s">
        <v>231</v>
      </c>
      <c r="E674" s="179" t="s">
        <v>2238</v>
      </c>
      <c r="F674" s="180" t="s">
        <v>2239</v>
      </c>
      <c r="G674" s="181" t="s">
        <v>458</v>
      </c>
      <c r="H674" s="182">
        <v>2</v>
      </c>
      <c r="I674" s="183"/>
      <c r="J674" s="184">
        <f>ROUND(I674*H674,2)</f>
        <v>0</v>
      </c>
      <c r="K674" s="180" t="s">
        <v>1</v>
      </c>
      <c r="L674" s="39"/>
      <c r="M674" s="185" t="s">
        <v>1</v>
      </c>
      <c r="N674" s="186" t="s">
        <v>44</v>
      </c>
      <c r="O674" s="77"/>
      <c r="P674" s="187">
        <f>O674*H674</f>
        <v>0</v>
      </c>
      <c r="Q674" s="187">
        <v>0</v>
      </c>
      <c r="R674" s="187">
        <f>Q674*H674</f>
        <v>0</v>
      </c>
      <c r="S674" s="187">
        <v>0</v>
      </c>
      <c r="T674" s="188">
        <f>S674*H674</f>
        <v>0</v>
      </c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R674" s="189" t="s">
        <v>235</v>
      </c>
      <c r="AT674" s="189" t="s">
        <v>231</v>
      </c>
      <c r="AU674" s="189" t="s">
        <v>89</v>
      </c>
      <c r="AY674" s="19" t="s">
        <v>230</v>
      </c>
      <c r="BE674" s="190">
        <f>IF(N674="základní",J674,0)</f>
        <v>0</v>
      </c>
      <c r="BF674" s="190">
        <f>IF(N674="snížená",J674,0)</f>
        <v>0</v>
      </c>
      <c r="BG674" s="190">
        <f>IF(N674="zákl. přenesená",J674,0)</f>
        <v>0</v>
      </c>
      <c r="BH674" s="190">
        <f>IF(N674="sníž. přenesená",J674,0)</f>
        <v>0</v>
      </c>
      <c r="BI674" s="190">
        <f>IF(N674="nulová",J674,0)</f>
        <v>0</v>
      </c>
      <c r="BJ674" s="19" t="s">
        <v>87</v>
      </c>
      <c r="BK674" s="190">
        <f>ROUND(I674*H674,2)</f>
        <v>0</v>
      </c>
      <c r="BL674" s="19" t="s">
        <v>235</v>
      </c>
      <c r="BM674" s="189" t="s">
        <v>2240</v>
      </c>
    </row>
    <row r="675" s="2" customFormat="1">
      <c r="A675" s="38"/>
      <c r="B675" s="39"/>
      <c r="C675" s="38"/>
      <c r="D675" s="191" t="s">
        <v>237</v>
      </c>
      <c r="E675" s="38"/>
      <c r="F675" s="192" t="s">
        <v>2239</v>
      </c>
      <c r="G675" s="38"/>
      <c r="H675" s="38"/>
      <c r="I675" s="193"/>
      <c r="J675" s="38"/>
      <c r="K675" s="38"/>
      <c r="L675" s="39"/>
      <c r="M675" s="194"/>
      <c r="N675" s="195"/>
      <c r="O675" s="77"/>
      <c r="P675" s="77"/>
      <c r="Q675" s="77"/>
      <c r="R675" s="77"/>
      <c r="S675" s="77"/>
      <c r="T675" s="7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T675" s="19" t="s">
        <v>237</v>
      </c>
      <c r="AU675" s="19" t="s">
        <v>89</v>
      </c>
    </row>
    <row r="676" s="12" customFormat="1" ht="22.8" customHeight="1">
      <c r="A676" s="12"/>
      <c r="B676" s="166"/>
      <c r="C676" s="12"/>
      <c r="D676" s="167" t="s">
        <v>78</v>
      </c>
      <c r="E676" s="197" t="s">
        <v>1366</v>
      </c>
      <c r="F676" s="197" t="s">
        <v>1367</v>
      </c>
      <c r="G676" s="12"/>
      <c r="H676" s="12"/>
      <c r="I676" s="169"/>
      <c r="J676" s="198">
        <f>BK676</f>
        <v>0</v>
      </c>
      <c r="K676" s="12"/>
      <c r="L676" s="166"/>
      <c r="M676" s="171"/>
      <c r="N676" s="172"/>
      <c r="O676" s="172"/>
      <c r="P676" s="173">
        <f>SUM(P677:P682)</f>
        <v>0</v>
      </c>
      <c r="Q676" s="172"/>
      <c r="R676" s="173">
        <f>SUM(R677:R682)</f>
        <v>0</v>
      </c>
      <c r="S676" s="172"/>
      <c r="T676" s="174">
        <f>SUM(T677:T682)</f>
        <v>0</v>
      </c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R676" s="167" t="s">
        <v>87</v>
      </c>
      <c r="AT676" s="175" t="s">
        <v>78</v>
      </c>
      <c r="AU676" s="175" t="s">
        <v>87</v>
      </c>
      <c r="AY676" s="167" t="s">
        <v>230</v>
      </c>
      <c r="BK676" s="176">
        <f>SUM(BK677:BK682)</f>
        <v>0</v>
      </c>
    </row>
    <row r="677" s="2" customFormat="1" ht="16.5" customHeight="1">
      <c r="A677" s="38"/>
      <c r="B677" s="177"/>
      <c r="C677" s="178" t="s">
        <v>944</v>
      </c>
      <c r="D677" s="178" t="s">
        <v>231</v>
      </c>
      <c r="E677" s="179" t="s">
        <v>2241</v>
      </c>
      <c r="F677" s="180" t="s">
        <v>2242</v>
      </c>
      <c r="G677" s="181" t="s">
        <v>748</v>
      </c>
      <c r="H677" s="182">
        <v>86.308000000000007</v>
      </c>
      <c r="I677" s="183"/>
      <c r="J677" s="184">
        <f>ROUND(I677*H677,2)</f>
        <v>0</v>
      </c>
      <c r="K677" s="180" t="s">
        <v>515</v>
      </c>
      <c r="L677" s="39"/>
      <c r="M677" s="185" t="s">
        <v>1</v>
      </c>
      <c r="N677" s="186" t="s">
        <v>44</v>
      </c>
      <c r="O677" s="77"/>
      <c r="P677" s="187">
        <f>O677*H677</f>
        <v>0</v>
      </c>
      <c r="Q677" s="187">
        <v>0</v>
      </c>
      <c r="R677" s="187">
        <f>Q677*H677</f>
        <v>0</v>
      </c>
      <c r="S677" s="187">
        <v>0</v>
      </c>
      <c r="T677" s="188">
        <f>S677*H677</f>
        <v>0</v>
      </c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R677" s="189" t="s">
        <v>235</v>
      </c>
      <c r="AT677" s="189" t="s">
        <v>231</v>
      </c>
      <c r="AU677" s="189" t="s">
        <v>89</v>
      </c>
      <c r="AY677" s="19" t="s">
        <v>230</v>
      </c>
      <c r="BE677" s="190">
        <f>IF(N677="základní",J677,0)</f>
        <v>0</v>
      </c>
      <c r="BF677" s="190">
        <f>IF(N677="snížená",J677,0)</f>
        <v>0</v>
      </c>
      <c r="BG677" s="190">
        <f>IF(N677="zákl. přenesená",J677,0)</f>
        <v>0</v>
      </c>
      <c r="BH677" s="190">
        <f>IF(N677="sníž. přenesená",J677,0)</f>
        <v>0</v>
      </c>
      <c r="BI677" s="190">
        <f>IF(N677="nulová",J677,0)</f>
        <v>0</v>
      </c>
      <c r="BJ677" s="19" t="s">
        <v>87</v>
      </c>
      <c r="BK677" s="190">
        <f>ROUND(I677*H677,2)</f>
        <v>0</v>
      </c>
      <c r="BL677" s="19" t="s">
        <v>235</v>
      </c>
      <c r="BM677" s="189" t="s">
        <v>2243</v>
      </c>
    </row>
    <row r="678" s="2" customFormat="1">
      <c r="A678" s="38"/>
      <c r="B678" s="39"/>
      <c r="C678" s="38"/>
      <c r="D678" s="191" t="s">
        <v>237</v>
      </c>
      <c r="E678" s="38"/>
      <c r="F678" s="192" t="s">
        <v>2244</v>
      </c>
      <c r="G678" s="38"/>
      <c r="H678" s="38"/>
      <c r="I678" s="193"/>
      <c r="J678" s="38"/>
      <c r="K678" s="38"/>
      <c r="L678" s="39"/>
      <c r="M678" s="194"/>
      <c r="N678" s="195"/>
      <c r="O678" s="77"/>
      <c r="P678" s="77"/>
      <c r="Q678" s="77"/>
      <c r="R678" s="77"/>
      <c r="S678" s="77"/>
      <c r="T678" s="7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T678" s="19" t="s">
        <v>237</v>
      </c>
      <c r="AU678" s="19" t="s">
        <v>89</v>
      </c>
    </row>
    <row r="679" s="2" customFormat="1">
      <c r="A679" s="38"/>
      <c r="B679" s="39"/>
      <c r="C679" s="38"/>
      <c r="D679" s="199" t="s">
        <v>397</v>
      </c>
      <c r="E679" s="38"/>
      <c r="F679" s="200" t="s">
        <v>2245</v>
      </c>
      <c r="G679" s="38"/>
      <c r="H679" s="38"/>
      <c r="I679" s="193"/>
      <c r="J679" s="38"/>
      <c r="K679" s="38"/>
      <c r="L679" s="39"/>
      <c r="M679" s="194"/>
      <c r="N679" s="195"/>
      <c r="O679" s="77"/>
      <c r="P679" s="77"/>
      <c r="Q679" s="77"/>
      <c r="R679" s="77"/>
      <c r="S679" s="77"/>
      <c r="T679" s="7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T679" s="19" t="s">
        <v>397</v>
      </c>
      <c r="AU679" s="19" t="s">
        <v>89</v>
      </c>
    </row>
    <row r="680" s="2" customFormat="1" ht="21.75" customHeight="1">
      <c r="A680" s="38"/>
      <c r="B680" s="177"/>
      <c r="C680" s="178" t="s">
        <v>950</v>
      </c>
      <c r="D680" s="178" t="s">
        <v>231</v>
      </c>
      <c r="E680" s="179" t="s">
        <v>2246</v>
      </c>
      <c r="F680" s="180" t="s">
        <v>2247</v>
      </c>
      <c r="G680" s="181" t="s">
        <v>748</v>
      </c>
      <c r="H680" s="182">
        <v>86.308000000000007</v>
      </c>
      <c r="I680" s="183"/>
      <c r="J680" s="184">
        <f>ROUND(I680*H680,2)</f>
        <v>0</v>
      </c>
      <c r="K680" s="180" t="s">
        <v>515</v>
      </c>
      <c r="L680" s="39"/>
      <c r="M680" s="185" t="s">
        <v>1</v>
      </c>
      <c r="N680" s="186" t="s">
        <v>44</v>
      </c>
      <c r="O680" s="77"/>
      <c r="P680" s="187">
        <f>O680*H680</f>
        <v>0</v>
      </c>
      <c r="Q680" s="187">
        <v>0</v>
      </c>
      <c r="R680" s="187">
        <f>Q680*H680</f>
        <v>0</v>
      </c>
      <c r="S680" s="187">
        <v>0</v>
      </c>
      <c r="T680" s="188">
        <f>S680*H680</f>
        <v>0</v>
      </c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R680" s="189" t="s">
        <v>235</v>
      </c>
      <c r="AT680" s="189" t="s">
        <v>231</v>
      </c>
      <c r="AU680" s="189" t="s">
        <v>89</v>
      </c>
      <c r="AY680" s="19" t="s">
        <v>230</v>
      </c>
      <c r="BE680" s="190">
        <f>IF(N680="základní",J680,0)</f>
        <v>0</v>
      </c>
      <c r="BF680" s="190">
        <f>IF(N680="snížená",J680,0)</f>
        <v>0</v>
      </c>
      <c r="BG680" s="190">
        <f>IF(N680="zákl. přenesená",J680,0)</f>
        <v>0</v>
      </c>
      <c r="BH680" s="190">
        <f>IF(N680="sníž. přenesená",J680,0)</f>
        <v>0</v>
      </c>
      <c r="BI680" s="190">
        <f>IF(N680="nulová",J680,0)</f>
        <v>0</v>
      </c>
      <c r="BJ680" s="19" t="s">
        <v>87</v>
      </c>
      <c r="BK680" s="190">
        <f>ROUND(I680*H680,2)</f>
        <v>0</v>
      </c>
      <c r="BL680" s="19" t="s">
        <v>235</v>
      </c>
      <c r="BM680" s="189" t="s">
        <v>2248</v>
      </c>
    </row>
    <row r="681" s="2" customFormat="1">
      <c r="A681" s="38"/>
      <c r="B681" s="39"/>
      <c r="C681" s="38"/>
      <c r="D681" s="191" t="s">
        <v>237</v>
      </c>
      <c r="E681" s="38"/>
      <c r="F681" s="192" t="s">
        <v>2249</v>
      </c>
      <c r="G681" s="38"/>
      <c r="H681" s="38"/>
      <c r="I681" s="193"/>
      <c r="J681" s="38"/>
      <c r="K681" s="38"/>
      <c r="L681" s="39"/>
      <c r="M681" s="194"/>
      <c r="N681" s="195"/>
      <c r="O681" s="77"/>
      <c r="P681" s="77"/>
      <c r="Q681" s="77"/>
      <c r="R681" s="77"/>
      <c r="S681" s="77"/>
      <c r="T681" s="7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T681" s="19" t="s">
        <v>237</v>
      </c>
      <c r="AU681" s="19" t="s">
        <v>89</v>
      </c>
    </row>
    <row r="682" s="2" customFormat="1">
      <c r="A682" s="38"/>
      <c r="B682" s="39"/>
      <c r="C682" s="38"/>
      <c r="D682" s="199" t="s">
        <v>397</v>
      </c>
      <c r="E682" s="38"/>
      <c r="F682" s="200" t="s">
        <v>2250</v>
      </c>
      <c r="G682" s="38"/>
      <c r="H682" s="38"/>
      <c r="I682" s="193"/>
      <c r="J682" s="38"/>
      <c r="K682" s="38"/>
      <c r="L682" s="39"/>
      <c r="M682" s="201"/>
      <c r="N682" s="202"/>
      <c r="O682" s="203"/>
      <c r="P682" s="203"/>
      <c r="Q682" s="203"/>
      <c r="R682" s="203"/>
      <c r="S682" s="203"/>
      <c r="T682" s="204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T682" s="19" t="s">
        <v>397</v>
      </c>
      <c r="AU682" s="19" t="s">
        <v>89</v>
      </c>
    </row>
    <row r="683" s="2" customFormat="1" ht="6.96" customHeight="1">
      <c r="A683" s="38"/>
      <c r="B683" s="60"/>
      <c r="C683" s="61"/>
      <c r="D683" s="61"/>
      <c r="E683" s="61"/>
      <c r="F683" s="61"/>
      <c r="G683" s="61"/>
      <c r="H683" s="61"/>
      <c r="I683" s="61"/>
      <c r="J683" s="61"/>
      <c r="K683" s="61"/>
      <c r="L683" s="39"/>
      <c r="M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</row>
  </sheetData>
  <autoFilter ref="C126:K68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hyperlinks>
    <hyperlink ref="F132" r:id="rId1" display="https://podminky.urs.cz/item/CS_URS_2025_02/121151113"/>
    <hyperlink ref="F156" r:id="rId2" display="https://podminky.urs.cz/item/CS_URS_2025_02/121151116"/>
    <hyperlink ref="F180" r:id="rId3" display="https://podminky.urs.cz/item/CS_URS_2025_02/132254206"/>
    <hyperlink ref="F210" r:id="rId4" display="https://podminky.urs.cz/item/CS_URS_2025_02/132354206"/>
    <hyperlink ref="F215" r:id="rId5" display="https://podminky.urs.cz/item/CS_URS_2025_02/132454206"/>
    <hyperlink ref="F220" r:id="rId6" display="https://podminky.urs.cz/item/CS_URS_2025_02/132554206"/>
    <hyperlink ref="F225" r:id="rId7" display="https://podminky.urs.cz/item/CS_URS_2025_02/151811131"/>
    <hyperlink ref="F266" r:id="rId8" display="https://podminky.urs.cz/item/CS_URS_2025_02/151811132"/>
    <hyperlink ref="F282" r:id="rId9" display="https://podminky.urs.cz/item/CS_URS_2025_02/151811231"/>
    <hyperlink ref="F285" r:id="rId10" display="https://podminky.urs.cz/item/CS_URS_2025_02/151811232"/>
    <hyperlink ref="F288" r:id="rId11" display="https://podminky.urs.cz/item/CS_URS_2025_02/162351104"/>
    <hyperlink ref="F298" r:id="rId12" display="https://podminky.urs.cz/item/CS_URS_2025_02/162751117"/>
    <hyperlink ref="F329" r:id="rId13" display="https://podminky.urs.cz/item/CS_URS_2025_02/162751119"/>
    <hyperlink ref="F361" r:id="rId14" display="https://podminky.urs.cz/item/CS_URS_2025_02/162751137"/>
    <hyperlink ref="F368" r:id="rId15" display="https://podminky.urs.cz/item/CS_URS_2025_02/162751139"/>
    <hyperlink ref="F376" r:id="rId16" display="https://podminky.urs.cz/item/CS_URS_2025_02/162751157"/>
    <hyperlink ref="F382" r:id="rId17" display="https://podminky.urs.cz/item/CS_URS_2025_02/162751159"/>
    <hyperlink ref="F389" r:id="rId18" display="https://podminky.urs.cz/item/CS_URS_2025_02/167151111"/>
    <hyperlink ref="F395" r:id="rId19" display="https://podminky.urs.cz/item/CS_URS_2025_02/171201231"/>
    <hyperlink ref="F425" r:id="rId20" display="https://podminky.urs.cz/item/CS_URS_2025_02/171251201"/>
    <hyperlink ref="F431" r:id="rId21" display="https://podminky.urs.cz/item/CS_URS_2025_02/174151101"/>
    <hyperlink ref="F473" r:id="rId22" display="https://podminky.urs.cz/item/CS_URS_2025_02/175151101"/>
    <hyperlink ref="F484" r:id="rId23" display="https://podminky.urs.cz/item/CS_URS_2025_02/181351103"/>
    <hyperlink ref="F508" r:id="rId24" display="https://podminky.urs.cz/item/CS_URS_2025_02/181351106"/>
    <hyperlink ref="F533" r:id="rId25" display="https://podminky.urs.cz/item/CS_URS_2025_02/359901211"/>
    <hyperlink ref="F540" r:id="rId26" display="https://podminky.urs.cz/item/CS_URS_2025_02/451573111"/>
    <hyperlink ref="F547" r:id="rId27" display="https://podminky.urs.cz/item/CS_URS_2025_02/452112111"/>
    <hyperlink ref="F571" r:id="rId28" display="https://podminky.urs.cz/item/CS_URS_2025_02/452112122"/>
    <hyperlink ref="F580" r:id="rId29" display="https://podminky.urs.cz/item/CS_URS_2025_02/452311151"/>
    <hyperlink ref="F585" r:id="rId30" display="https://podminky.urs.cz/item/CS_URS_2025_02/452351111"/>
    <hyperlink ref="F590" r:id="rId31" display="https://podminky.urs.cz/item/CS_URS_2025_02/452351112"/>
    <hyperlink ref="F594" r:id="rId32" display="https://podminky.urs.cz/item/CS_URS_2025_02/871360310"/>
    <hyperlink ref="F602" r:id="rId33" display="https://podminky.urs.cz/item/CS_URS_2025_02/871370310"/>
    <hyperlink ref="F610" r:id="rId34" display="https://podminky.urs.cz/item/CS_URS_2025_02/892362121"/>
    <hyperlink ref="F613" r:id="rId35" display="https://podminky.urs.cz/item/CS_URS_2025_02/892372121"/>
    <hyperlink ref="F616" r:id="rId36" display="https://podminky.urs.cz/item/CS_URS_2025_02/892383122"/>
    <hyperlink ref="F623" r:id="rId37" display="https://podminky.urs.cz/item/CS_URS_2025_02/894410101"/>
    <hyperlink ref="F636" r:id="rId38" display="https://podminky.urs.cz/item/CS_URS_2025_02/894410211"/>
    <hyperlink ref="F643" r:id="rId39" display="https://podminky.urs.cz/item/CS_URS_2025_02/894410212"/>
    <hyperlink ref="F650" r:id="rId40" display="https://podminky.urs.cz/item/CS_URS_2025_02/894410213"/>
    <hyperlink ref="F657" r:id="rId41" display="https://podminky.urs.cz/item/CS_URS_2025_02/894410232"/>
    <hyperlink ref="F666" r:id="rId42" display="https://podminky.urs.cz/item/CS_URS_2025_02/899104112"/>
    <hyperlink ref="F679" r:id="rId43" display="https://podminky.urs.cz/item/CS_URS_2025_02/998276101"/>
    <hyperlink ref="F682" r:id="rId44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5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1923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2251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ROUND(J126,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ROUND((SUM(BE126:BE398)),  2)</f>
        <v>0</v>
      </c>
      <c r="G35" s="38"/>
      <c r="H35" s="38"/>
      <c r="I35" s="136">
        <v>0.20999999999999999</v>
      </c>
      <c r="J35" s="135">
        <f>ROUND(((SUM(BE126:BE398))*I35),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ROUND((SUM(BF126:BF398)),  2)</f>
        <v>0</v>
      </c>
      <c r="G36" s="38"/>
      <c r="H36" s="38"/>
      <c r="I36" s="136">
        <v>0.12</v>
      </c>
      <c r="J36" s="135">
        <f>ROUND(((SUM(BF126:BF398))*I36),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ROUND((SUM(BG126:BG398)),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ROUND((SUM(BH126:BH398)),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ROUND((SUM(BI126:BI398)),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1923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SO301.2 - Stoka S5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J126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1927</v>
      </c>
      <c r="E99" s="150"/>
      <c r="F99" s="150"/>
      <c r="G99" s="150"/>
      <c r="H99" s="150"/>
      <c r="I99" s="150"/>
      <c r="J99" s="151">
        <f>J127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J128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1928</v>
      </c>
      <c r="E101" s="154"/>
      <c r="F101" s="154"/>
      <c r="G101" s="154"/>
      <c r="H101" s="154"/>
      <c r="I101" s="154"/>
      <c r="J101" s="155">
        <f>J277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502</v>
      </c>
      <c r="E102" s="154"/>
      <c r="F102" s="154"/>
      <c r="G102" s="154"/>
      <c r="H102" s="154"/>
      <c r="I102" s="154"/>
      <c r="J102" s="155">
        <f>J283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505</v>
      </c>
      <c r="E103" s="154"/>
      <c r="F103" s="154"/>
      <c r="G103" s="154"/>
      <c r="H103" s="154"/>
      <c r="I103" s="154"/>
      <c r="J103" s="155">
        <f>J326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2"/>
      <c r="C104" s="10"/>
      <c r="D104" s="153" t="s">
        <v>508</v>
      </c>
      <c r="E104" s="154"/>
      <c r="F104" s="154"/>
      <c r="G104" s="154"/>
      <c r="H104" s="154"/>
      <c r="I104" s="154"/>
      <c r="J104" s="155">
        <f>J392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215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29" t="str">
        <f>E7</f>
        <v>Veřejná prostranství v lokalitě Z15 v Plané - etapa 1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29" t="s">
        <v>1923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1924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E11</f>
        <v>SO301.2 - Stoka S5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F14</f>
        <v xml:space="preserve">Planá u Mariánských Lázní [721280] </v>
      </c>
      <c r="G120" s="38"/>
      <c r="H120" s="38"/>
      <c r="I120" s="32" t="s">
        <v>22</v>
      </c>
      <c r="J120" s="69" t="str">
        <f>IF(J14="","",J14)</f>
        <v>10. 12. 2024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E17</f>
        <v>Planá</v>
      </c>
      <c r="G122" s="38"/>
      <c r="H122" s="38"/>
      <c r="I122" s="32" t="s">
        <v>31</v>
      </c>
      <c r="J122" s="36" t="str">
        <f>E23</f>
        <v>Laboro ateliér s.r.o.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29</v>
      </c>
      <c r="D123" s="38"/>
      <c r="E123" s="38"/>
      <c r="F123" s="27" t="str">
        <f>IF(E20="","",E20)</f>
        <v>Vyplň údaj</v>
      </c>
      <c r="G123" s="38"/>
      <c r="H123" s="38"/>
      <c r="I123" s="32" t="s">
        <v>36</v>
      </c>
      <c r="J123" s="36" t="str">
        <f>E26</f>
        <v>Laboro ateliér s.r.o.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6"/>
      <c r="B125" s="157"/>
      <c r="C125" s="158" t="s">
        <v>216</v>
      </c>
      <c r="D125" s="159" t="s">
        <v>64</v>
      </c>
      <c r="E125" s="159" t="s">
        <v>60</v>
      </c>
      <c r="F125" s="159" t="s">
        <v>61</v>
      </c>
      <c r="G125" s="159" t="s">
        <v>217</v>
      </c>
      <c r="H125" s="159" t="s">
        <v>218</v>
      </c>
      <c r="I125" s="159" t="s">
        <v>219</v>
      </c>
      <c r="J125" s="159" t="s">
        <v>205</v>
      </c>
      <c r="K125" s="160" t="s">
        <v>220</v>
      </c>
      <c r="L125" s="161"/>
      <c r="M125" s="86" t="s">
        <v>1</v>
      </c>
      <c r="N125" s="87" t="s">
        <v>43</v>
      </c>
      <c r="O125" s="87" t="s">
        <v>221</v>
      </c>
      <c r="P125" s="87" t="s">
        <v>222</v>
      </c>
      <c r="Q125" s="87" t="s">
        <v>223</v>
      </c>
      <c r="R125" s="87" t="s">
        <v>224</v>
      </c>
      <c r="S125" s="87" t="s">
        <v>225</v>
      </c>
      <c r="T125" s="88" t="s">
        <v>226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="2" customFormat="1" ht="22.8" customHeight="1">
      <c r="A126" s="38"/>
      <c r="B126" s="39"/>
      <c r="C126" s="93" t="s">
        <v>227</v>
      </c>
      <c r="D126" s="38"/>
      <c r="E126" s="38"/>
      <c r="F126" s="38"/>
      <c r="G126" s="38"/>
      <c r="H126" s="38"/>
      <c r="I126" s="38"/>
      <c r="J126" s="162">
        <f>BK126</f>
        <v>0</v>
      </c>
      <c r="K126" s="38"/>
      <c r="L126" s="39"/>
      <c r="M126" s="89"/>
      <c r="N126" s="73"/>
      <c r="O126" s="90"/>
      <c r="P126" s="163">
        <f>P127</f>
        <v>0</v>
      </c>
      <c r="Q126" s="90"/>
      <c r="R126" s="163">
        <f>R127</f>
        <v>5.1858628820000003</v>
      </c>
      <c r="S126" s="90"/>
      <c r="T126" s="164">
        <f>T127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78</v>
      </c>
      <c r="AU126" s="19" t="s">
        <v>207</v>
      </c>
      <c r="BK126" s="165">
        <f>BK127</f>
        <v>0</v>
      </c>
    </row>
    <row r="127" s="12" customFormat="1" ht="25.92" customHeight="1">
      <c r="A127" s="12"/>
      <c r="B127" s="166"/>
      <c r="C127" s="12"/>
      <c r="D127" s="167" t="s">
        <v>78</v>
      </c>
      <c r="E127" s="168" t="s">
        <v>509</v>
      </c>
      <c r="F127" s="168" t="s">
        <v>1929</v>
      </c>
      <c r="G127" s="12"/>
      <c r="H127" s="12"/>
      <c r="I127" s="169"/>
      <c r="J127" s="170">
        <f>BK127</f>
        <v>0</v>
      </c>
      <c r="K127" s="12"/>
      <c r="L127" s="166"/>
      <c r="M127" s="171"/>
      <c r="N127" s="172"/>
      <c r="O127" s="172"/>
      <c r="P127" s="173">
        <f>P128+P277+P283+P326+P392</f>
        <v>0</v>
      </c>
      <c r="Q127" s="172"/>
      <c r="R127" s="173">
        <f>R128+R277+R283+R326+R392</f>
        <v>5.1858628820000003</v>
      </c>
      <c r="S127" s="172"/>
      <c r="T127" s="174">
        <f>T128+T277+T283+T326+T392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7" t="s">
        <v>87</v>
      </c>
      <c r="AT127" s="175" t="s">
        <v>78</v>
      </c>
      <c r="AU127" s="175" t="s">
        <v>79</v>
      </c>
      <c r="AY127" s="167" t="s">
        <v>230</v>
      </c>
      <c r="BK127" s="176">
        <f>BK128+BK277+BK283+BK326+BK392</f>
        <v>0</v>
      </c>
    </row>
    <row r="128" s="12" customFormat="1" ht="22.8" customHeight="1">
      <c r="A128" s="12"/>
      <c r="B128" s="166"/>
      <c r="C128" s="12"/>
      <c r="D128" s="167" t="s">
        <v>78</v>
      </c>
      <c r="E128" s="197" t="s">
        <v>87</v>
      </c>
      <c r="F128" s="197" t="s">
        <v>511</v>
      </c>
      <c r="G128" s="12"/>
      <c r="H128" s="12"/>
      <c r="I128" s="169"/>
      <c r="J128" s="198">
        <f>BK128</f>
        <v>0</v>
      </c>
      <c r="K128" s="12"/>
      <c r="L128" s="166"/>
      <c r="M128" s="171"/>
      <c r="N128" s="172"/>
      <c r="O128" s="172"/>
      <c r="P128" s="173">
        <f>SUM(P129:P276)</f>
        <v>0</v>
      </c>
      <c r="Q128" s="172"/>
      <c r="R128" s="173">
        <f>SUM(R129:R276)</f>
        <v>0.16784504</v>
      </c>
      <c r="S128" s="172"/>
      <c r="T128" s="174">
        <f>SUM(T129:T276)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87</v>
      </c>
      <c r="AT128" s="175" t="s">
        <v>78</v>
      </c>
      <c r="AU128" s="175" t="s">
        <v>87</v>
      </c>
      <c r="AY128" s="167" t="s">
        <v>230</v>
      </c>
      <c r="BK128" s="176">
        <f>SUM(BK129:BK276)</f>
        <v>0</v>
      </c>
    </row>
    <row r="129" s="2" customFormat="1" ht="21.75" customHeight="1">
      <c r="A129" s="38"/>
      <c r="B129" s="177"/>
      <c r="C129" s="178" t="s">
        <v>87</v>
      </c>
      <c r="D129" s="178" t="s">
        <v>231</v>
      </c>
      <c r="E129" s="179" t="s">
        <v>1958</v>
      </c>
      <c r="F129" s="180" t="s">
        <v>1959</v>
      </c>
      <c r="G129" s="181" t="s">
        <v>578</v>
      </c>
      <c r="H129" s="182">
        <v>52.57</v>
      </c>
      <c r="I129" s="183"/>
      <c r="J129" s="184">
        <f>ROUND(I129*H129,2)</f>
        <v>0</v>
      </c>
      <c r="K129" s="180" t="s">
        <v>515</v>
      </c>
      <c r="L129" s="39"/>
      <c r="M129" s="185" t="s">
        <v>1</v>
      </c>
      <c r="N129" s="186" t="s">
        <v>44</v>
      </c>
      <c r="O129" s="77"/>
      <c r="P129" s="187">
        <f>O129*H129</f>
        <v>0</v>
      </c>
      <c r="Q129" s="187">
        <v>0</v>
      </c>
      <c r="R129" s="187">
        <f>Q129*H129</f>
        <v>0</v>
      </c>
      <c r="S129" s="187">
        <v>0</v>
      </c>
      <c r="T129" s="18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9" t="s">
        <v>235</v>
      </c>
      <c r="AT129" s="189" t="s">
        <v>231</v>
      </c>
      <c r="AU129" s="189" t="s">
        <v>89</v>
      </c>
      <c r="AY129" s="19" t="s">
        <v>230</v>
      </c>
      <c r="BE129" s="190">
        <f>IF(N129="základní",J129,0)</f>
        <v>0</v>
      </c>
      <c r="BF129" s="190">
        <f>IF(N129="snížená",J129,0)</f>
        <v>0</v>
      </c>
      <c r="BG129" s="190">
        <f>IF(N129="zákl. přenesená",J129,0)</f>
        <v>0</v>
      </c>
      <c r="BH129" s="190">
        <f>IF(N129="sníž. přenesená",J129,0)</f>
        <v>0</v>
      </c>
      <c r="BI129" s="190">
        <f>IF(N129="nulová",J129,0)</f>
        <v>0</v>
      </c>
      <c r="BJ129" s="19" t="s">
        <v>87</v>
      </c>
      <c r="BK129" s="190">
        <f>ROUND(I129*H129,2)</f>
        <v>0</v>
      </c>
      <c r="BL129" s="19" t="s">
        <v>235</v>
      </c>
      <c r="BM129" s="189" t="s">
        <v>2252</v>
      </c>
    </row>
    <row r="130" s="2" customFormat="1">
      <c r="A130" s="38"/>
      <c r="B130" s="39"/>
      <c r="C130" s="38"/>
      <c r="D130" s="191" t="s">
        <v>237</v>
      </c>
      <c r="E130" s="38"/>
      <c r="F130" s="192" t="s">
        <v>1961</v>
      </c>
      <c r="G130" s="38"/>
      <c r="H130" s="38"/>
      <c r="I130" s="193"/>
      <c r="J130" s="38"/>
      <c r="K130" s="38"/>
      <c r="L130" s="39"/>
      <c r="M130" s="194"/>
      <c r="N130" s="195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237</v>
      </c>
      <c r="AU130" s="19" t="s">
        <v>89</v>
      </c>
    </row>
    <row r="131" s="2" customFormat="1">
      <c r="A131" s="38"/>
      <c r="B131" s="39"/>
      <c r="C131" s="38"/>
      <c r="D131" s="199" t="s">
        <v>397</v>
      </c>
      <c r="E131" s="38"/>
      <c r="F131" s="200" t="s">
        <v>1962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397</v>
      </c>
      <c r="AU131" s="19" t="s">
        <v>89</v>
      </c>
    </row>
    <row r="132" s="15" customFormat="1">
      <c r="A132" s="15"/>
      <c r="B132" s="221"/>
      <c r="C132" s="15"/>
      <c r="D132" s="191" t="s">
        <v>519</v>
      </c>
      <c r="E132" s="222" t="s">
        <v>1</v>
      </c>
      <c r="F132" s="223" t="s">
        <v>1975</v>
      </c>
      <c r="G132" s="15"/>
      <c r="H132" s="222" t="s">
        <v>1</v>
      </c>
      <c r="I132" s="224"/>
      <c r="J132" s="15"/>
      <c r="K132" s="15"/>
      <c r="L132" s="221"/>
      <c r="M132" s="225"/>
      <c r="N132" s="226"/>
      <c r="O132" s="226"/>
      <c r="P132" s="226"/>
      <c r="Q132" s="226"/>
      <c r="R132" s="226"/>
      <c r="S132" s="226"/>
      <c r="T132" s="22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22" t="s">
        <v>519</v>
      </c>
      <c r="AU132" s="222" t="s">
        <v>89</v>
      </c>
      <c r="AV132" s="15" t="s">
        <v>87</v>
      </c>
      <c r="AW132" s="15" t="s">
        <v>35</v>
      </c>
      <c r="AX132" s="15" t="s">
        <v>79</v>
      </c>
      <c r="AY132" s="222" t="s">
        <v>230</v>
      </c>
    </row>
    <row r="133" s="13" customFormat="1">
      <c r="A133" s="13"/>
      <c r="B133" s="205"/>
      <c r="C133" s="13"/>
      <c r="D133" s="191" t="s">
        <v>519</v>
      </c>
      <c r="E133" s="206" t="s">
        <v>1</v>
      </c>
      <c r="F133" s="207" t="s">
        <v>2253</v>
      </c>
      <c r="G133" s="13"/>
      <c r="H133" s="208">
        <v>54.060000000000002</v>
      </c>
      <c r="I133" s="209"/>
      <c r="J133" s="13"/>
      <c r="K133" s="13"/>
      <c r="L133" s="205"/>
      <c r="M133" s="210"/>
      <c r="N133" s="211"/>
      <c r="O133" s="211"/>
      <c r="P133" s="211"/>
      <c r="Q133" s="211"/>
      <c r="R133" s="211"/>
      <c r="S133" s="211"/>
      <c r="T133" s="21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6" t="s">
        <v>519</v>
      </c>
      <c r="AU133" s="206" t="s">
        <v>89</v>
      </c>
      <c r="AV133" s="13" t="s">
        <v>89</v>
      </c>
      <c r="AW133" s="13" t="s">
        <v>35</v>
      </c>
      <c r="AX133" s="13" t="s">
        <v>79</v>
      </c>
      <c r="AY133" s="206" t="s">
        <v>230</v>
      </c>
    </row>
    <row r="134" s="13" customFormat="1">
      <c r="A134" s="13"/>
      <c r="B134" s="205"/>
      <c r="C134" s="13"/>
      <c r="D134" s="191" t="s">
        <v>519</v>
      </c>
      <c r="E134" s="206" t="s">
        <v>1</v>
      </c>
      <c r="F134" s="207" t="s">
        <v>2254</v>
      </c>
      <c r="G134" s="13"/>
      <c r="H134" s="208">
        <v>117.173</v>
      </c>
      <c r="I134" s="209"/>
      <c r="J134" s="13"/>
      <c r="K134" s="13"/>
      <c r="L134" s="205"/>
      <c r="M134" s="210"/>
      <c r="N134" s="211"/>
      <c r="O134" s="211"/>
      <c r="P134" s="211"/>
      <c r="Q134" s="211"/>
      <c r="R134" s="211"/>
      <c r="S134" s="211"/>
      <c r="T134" s="21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06" t="s">
        <v>519</v>
      </c>
      <c r="AU134" s="206" t="s">
        <v>89</v>
      </c>
      <c r="AV134" s="13" t="s">
        <v>89</v>
      </c>
      <c r="AW134" s="13" t="s">
        <v>35</v>
      </c>
      <c r="AX134" s="13" t="s">
        <v>79</v>
      </c>
      <c r="AY134" s="206" t="s">
        <v>230</v>
      </c>
    </row>
    <row r="135" s="13" customFormat="1">
      <c r="A135" s="13"/>
      <c r="B135" s="205"/>
      <c r="C135" s="13"/>
      <c r="D135" s="191" t="s">
        <v>519</v>
      </c>
      <c r="E135" s="206" t="s">
        <v>1</v>
      </c>
      <c r="F135" s="207" t="s">
        <v>2255</v>
      </c>
      <c r="G135" s="13"/>
      <c r="H135" s="208">
        <v>4</v>
      </c>
      <c r="I135" s="209"/>
      <c r="J135" s="13"/>
      <c r="K135" s="13"/>
      <c r="L135" s="205"/>
      <c r="M135" s="210"/>
      <c r="N135" s="211"/>
      <c r="O135" s="211"/>
      <c r="P135" s="211"/>
      <c r="Q135" s="211"/>
      <c r="R135" s="211"/>
      <c r="S135" s="211"/>
      <c r="T135" s="21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06" t="s">
        <v>519</v>
      </c>
      <c r="AU135" s="206" t="s">
        <v>89</v>
      </c>
      <c r="AV135" s="13" t="s">
        <v>89</v>
      </c>
      <c r="AW135" s="13" t="s">
        <v>35</v>
      </c>
      <c r="AX135" s="13" t="s">
        <v>79</v>
      </c>
      <c r="AY135" s="206" t="s">
        <v>230</v>
      </c>
    </row>
    <row r="136" s="14" customFormat="1">
      <c r="A136" s="14"/>
      <c r="B136" s="213"/>
      <c r="C136" s="14"/>
      <c r="D136" s="191" t="s">
        <v>519</v>
      </c>
      <c r="E136" s="214" t="s">
        <v>1</v>
      </c>
      <c r="F136" s="215" t="s">
        <v>534</v>
      </c>
      <c r="G136" s="14"/>
      <c r="H136" s="216">
        <v>175.233</v>
      </c>
      <c r="I136" s="217"/>
      <c r="J136" s="14"/>
      <c r="K136" s="14"/>
      <c r="L136" s="213"/>
      <c r="M136" s="218"/>
      <c r="N136" s="219"/>
      <c r="O136" s="219"/>
      <c r="P136" s="219"/>
      <c r="Q136" s="219"/>
      <c r="R136" s="219"/>
      <c r="S136" s="219"/>
      <c r="T136" s="220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14" t="s">
        <v>519</v>
      </c>
      <c r="AU136" s="214" t="s">
        <v>89</v>
      </c>
      <c r="AV136" s="14" t="s">
        <v>235</v>
      </c>
      <c r="AW136" s="14" t="s">
        <v>35</v>
      </c>
      <c r="AX136" s="14" t="s">
        <v>79</v>
      </c>
      <c r="AY136" s="214" t="s">
        <v>230</v>
      </c>
    </row>
    <row r="137" s="13" customFormat="1">
      <c r="A137" s="13"/>
      <c r="B137" s="205"/>
      <c r="C137" s="13"/>
      <c r="D137" s="191" t="s">
        <v>519</v>
      </c>
      <c r="E137" s="206" t="s">
        <v>1</v>
      </c>
      <c r="F137" s="207" t="s">
        <v>2256</v>
      </c>
      <c r="G137" s="13"/>
      <c r="H137" s="208">
        <v>52.57</v>
      </c>
      <c r="I137" s="209"/>
      <c r="J137" s="13"/>
      <c r="K137" s="13"/>
      <c r="L137" s="205"/>
      <c r="M137" s="210"/>
      <c r="N137" s="211"/>
      <c r="O137" s="211"/>
      <c r="P137" s="211"/>
      <c r="Q137" s="211"/>
      <c r="R137" s="211"/>
      <c r="S137" s="211"/>
      <c r="T137" s="21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06" t="s">
        <v>519</v>
      </c>
      <c r="AU137" s="206" t="s">
        <v>89</v>
      </c>
      <c r="AV137" s="13" t="s">
        <v>89</v>
      </c>
      <c r="AW137" s="13" t="s">
        <v>35</v>
      </c>
      <c r="AX137" s="13" t="s">
        <v>79</v>
      </c>
      <c r="AY137" s="206" t="s">
        <v>230</v>
      </c>
    </row>
    <row r="138" s="14" customFormat="1">
      <c r="A138" s="14"/>
      <c r="B138" s="213"/>
      <c r="C138" s="14"/>
      <c r="D138" s="191" t="s">
        <v>519</v>
      </c>
      <c r="E138" s="214" t="s">
        <v>1</v>
      </c>
      <c r="F138" s="215" t="s">
        <v>534</v>
      </c>
      <c r="G138" s="14"/>
      <c r="H138" s="216">
        <v>52.57</v>
      </c>
      <c r="I138" s="217"/>
      <c r="J138" s="14"/>
      <c r="K138" s="14"/>
      <c r="L138" s="213"/>
      <c r="M138" s="218"/>
      <c r="N138" s="219"/>
      <c r="O138" s="219"/>
      <c r="P138" s="219"/>
      <c r="Q138" s="219"/>
      <c r="R138" s="219"/>
      <c r="S138" s="219"/>
      <c r="T138" s="220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14" t="s">
        <v>519</v>
      </c>
      <c r="AU138" s="214" t="s">
        <v>89</v>
      </c>
      <c r="AV138" s="14" t="s">
        <v>235</v>
      </c>
      <c r="AW138" s="14" t="s">
        <v>35</v>
      </c>
      <c r="AX138" s="14" t="s">
        <v>87</v>
      </c>
      <c r="AY138" s="214" t="s">
        <v>230</v>
      </c>
    </row>
    <row r="139" s="2" customFormat="1" ht="21.75" customHeight="1">
      <c r="A139" s="38"/>
      <c r="B139" s="177"/>
      <c r="C139" s="178" t="s">
        <v>89</v>
      </c>
      <c r="D139" s="178" t="s">
        <v>231</v>
      </c>
      <c r="E139" s="179" t="s">
        <v>1980</v>
      </c>
      <c r="F139" s="180" t="s">
        <v>1981</v>
      </c>
      <c r="G139" s="181" t="s">
        <v>578</v>
      </c>
      <c r="H139" s="182">
        <v>17.523</v>
      </c>
      <c r="I139" s="183"/>
      <c r="J139" s="184">
        <f>ROUND(I139*H139,2)</f>
        <v>0</v>
      </c>
      <c r="K139" s="180" t="s">
        <v>515</v>
      </c>
      <c r="L139" s="39"/>
      <c r="M139" s="185" t="s">
        <v>1</v>
      </c>
      <c r="N139" s="186" t="s">
        <v>44</v>
      </c>
      <c r="O139" s="77"/>
      <c r="P139" s="187">
        <f>O139*H139</f>
        <v>0</v>
      </c>
      <c r="Q139" s="187">
        <v>0</v>
      </c>
      <c r="R139" s="187">
        <f>Q139*H139</f>
        <v>0</v>
      </c>
      <c r="S139" s="187">
        <v>0</v>
      </c>
      <c r="T139" s="18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89" t="s">
        <v>235</v>
      </c>
      <c r="AT139" s="189" t="s">
        <v>231</v>
      </c>
      <c r="AU139" s="189" t="s">
        <v>89</v>
      </c>
      <c r="AY139" s="19" t="s">
        <v>230</v>
      </c>
      <c r="BE139" s="190">
        <f>IF(N139="základní",J139,0)</f>
        <v>0</v>
      </c>
      <c r="BF139" s="190">
        <f>IF(N139="snížená",J139,0)</f>
        <v>0</v>
      </c>
      <c r="BG139" s="190">
        <f>IF(N139="zákl. přenesená",J139,0)</f>
        <v>0</v>
      </c>
      <c r="BH139" s="190">
        <f>IF(N139="sníž. přenesená",J139,0)</f>
        <v>0</v>
      </c>
      <c r="BI139" s="190">
        <f>IF(N139="nulová",J139,0)</f>
        <v>0</v>
      </c>
      <c r="BJ139" s="19" t="s">
        <v>87</v>
      </c>
      <c r="BK139" s="190">
        <f>ROUND(I139*H139,2)</f>
        <v>0</v>
      </c>
      <c r="BL139" s="19" t="s">
        <v>235</v>
      </c>
      <c r="BM139" s="189" t="s">
        <v>2257</v>
      </c>
    </row>
    <row r="140" s="2" customFormat="1">
      <c r="A140" s="38"/>
      <c r="B140" s="39"/>
      <c r="C140" s="38"/>
      <c r="D140" s="191" t="s">
        <v>237</v>
      </c>
      <c r="E140" s="38"/>
      <c r="F140" s="192" t="s">
        <v>1983</v>
      </c>
      <c r="G140" s="38"/>
      <c r="H140" s="38"/>
      <c r="I140" s="193"/>
      <c r="J140" s="38"/>
      <c r="K140" s="38"/>
      <c r="L140" s="39"/>
      <c r="M140" s="194"/>
      <c r="N140" s="195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237</v>
      </c>
      <c r="AU140" s="19" t="s">
        <v>89</v>
      </c>
    </row>
    <row r="141" s="2" customFormat="1">
      <c r="A141" s="38"/>
      <c r="B141" s="39"/>
      <c r="C141" s="38"/>
      <c r="D141" s="199" t="s">
        <v>397</v>
      </c>
      <c r="E141" s="38"/>
      <c r="F141" s="200" t="s">
        <v>1984</v>
      </c>
      <c r="G141" s="38"/>
      <c r="H141" s="38"/>
      <c r="I141" s="193"/>
      <c r="J141" s="38"/>
      <c r="K141" s="38"/>
      <c r="L141" s="39"/>
      <c r="M141" s="194"/>
      <c r="N141" s="195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397</v>
      </c>
      <c r="AU141" s="19" t="s">
        <v>89</v>
      </c>
    </row>
    <row r="142" s="15" customFormat="1">
      <c r="A142" s="15"/>
      <c r="B142" s="221"/>
      <c r="C142" s="15"/>
      <c r="D142" s="191" t="s">
        <v>519</v>
      </c>
      <c r="E142" s="222" t="s">
        <v>1</v>
      </c>
      <c r="F142" s="223" t="s">
        <v>1975</v>
      </c>
      <c r="G142" s="15"/>
      <c r="H142" s="222" t="s">
        <v>1</v>
      </c>
      <c r="I142" s="224"/>
      <c r="J142" s="15"/>
      <c r="K142" s="15"/>
      <c r="L142" s="221"/>
      <c r="M142" s="225"/>
      <c r="N142" s="226"/>
      <c r="O142" s="226"/>
      <c r="P142" s="226"/>
      <c r="Q142" s="226"/>
      <c r="R142" s="226"/>
      <c r="S142" s="226"/>
      <c r="T142" s="227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22" t="s">
        <v>519</v>
      </c>
      <c r="AU142" s="222" t="s">
        <v>89</v>
      </c>
      <c r="AV142" s="15" t="s">
        <v>87</v>
      </c>
      <c r="AW142" s="15" t="s">
        <v>35</v>
      </c>
      <c r="AX142" s="15" t="s">
        <v>79</v>
      </c>
      <c r="AY142" s="222" t="s">
        <v>230</v>
      </c>
    </row>
    <row r="143" s="13" customFormat="1">
      <c r="A143" s="13"/>
      <c r="B143" s="205"/>
      <c r="C143" s="13"/>
      <c r="D143" s="191" t="s">
        <v>519</v>
      </c>
      <c r="E143" s="206" t="s">
        <v>1</v>
      </c>
      <c r="F143" s="207" t="s">
        <v>2253</v>
      </c>
      <c r="G143" s="13"/>
      <c r="H143" s="208">
        <v>54.060000000000002</v>
      </c>
      <c r="I143" s="209"/>
      <c r="J143" s="13"/>
      <c r="K143" s="13"/>
      <c r="L143" s="205"/>
      <c r="M143" s="210"/>
      <c r="N143" s="211"/>
      <c r="O143" s="211"/>
      <c r="P143" s="211"/>
      <c r="Q143" s="211"/>
      <c r="R143" s="211"/>
      <c r="S143" s="211"/>
      <c r="T143" s="21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6" t="s">
        <v>519</v>
      </c>
      <c r="AU143" s="206" t="s">
        <v>89</v>
      </c>
      <c r="AV143" s="13" t="s">
        <v>89</v>
      </c>
      <c r="AW143" s="13" t="s">
        <v>35</v>
      </c>
      <c r="AX143" s="13" t="s">
        <v>79</v>
      </c>
      <c r="AY143" s="206" t="s">
        <v>230</v>
      </c>
    </row>
    <row r="144" s="13" customFormat="1">
      <c r="A144" s="13"/>
      <c r="B144" s="205"/>
      <c r="C144" s="13"/>
      <c r="D144" s="191" t="s">
        <v>519</v>
      </c>
      <c r="E144" s="206" t="s">
        <v>1</v>
      </c>
      <c r="F144" s="207" t="s">
        <v>2254</v>
      </c>
      <c r="G144" s="13"/>
      <c r="H144" s="208">
        <v>117.173</v>
      </c>
      <c r="I144" s="209"/>
      <c r="J144" s="13"/>
      <c r="K144" s="13"/>
      <c r="L144" s="205"/>
      <c r="M144" s="210"/>
      <c r="N144" s="211"/>
      <c r="O144" s="211"/>
      <c r="P144" s="211"/>
      <c r="Q144" s="211"/>
      <c r="R144" s="211"/>
      <c r="S144" s="211"/>
      <c r="T144" s="21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06" t="s">
        <v>519</v>
      </c>
      <c r="AU144" s="206" t="s">
        <v>89</v>
      </c>
      <c r="AV144" s="13" t="s">
        <v>89</v>
      </c>
      <c r="AW144" s="13" t="s">
        <v>35</v>
      </c>
      <c r="AX144" s="13" t="s">
        <v>79</v>
      </c>
      <c r="AY144" s="206" t="s">
        <v>230</v>
      </c>
    </row>
    <row r="145" s="13" customFormat="1">
      <c r="A145" s="13"/>
      <c r="B145" s="205"/>
      <c r="C145" s="13"/>
      <c r="D145" s="191" t="s">
        <v>519</v>
      </c>
      <c r="E145" s="206" t="s">
        <v>1</v>
      </c>
      <c r="F145" s="207" t="s">
        <v>2255</v>
      </c>
      <c r="G145" s="13"/>
      <c r="H145" s="208">
        <v>4</v>
      </c>
      <c r="I145" s="209"/>
      <c r="J145" s="13"/>
      <c r="K145" s="13"/>
      <c r="L145" s="205"/>
      <c r="M145" s="210"/>
      <c r="N145" s="211"/>
      <c r="O145" s="211"/>
      <c r="P145" s="211"/>
      <c r="Q145" s="211"/>
      <c r="R145" s="211"/>
      <c r="S145" s="211"/>
      <c r="T145" s="21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06" t="s">
        <v>519</v>
      </c>
      <c r="AU145" s="206" t="s">
        <v>89</v>
      </c>
      <c r="AV145" s="13" t="s">
        <v>89</v>
      </c>
      <c r="AW145" s="13" t="s">
        <v>35</v>
      </c>
      <c r="AX145" s="13" t="s">
        <v>79</v>
      </c>
      <c r="AY145" s="206" t="s">
        <v>230</v>
      </c>
    </row>
    <row r="146" s="14" customFormat="1">
      <c r="A146" s="14"/>
      <c r="B146" s="213"/>
      <c r="C146" s="14"/>
      <c r="D146" s="191" t="s">
        <v>519</v>
      </c>
      <c r="E146" s="214" t="s">
        <v>1</v>
      </c>
      <c r="F146" s="215" t="s">
        <v>534</v>
      </c>
      <c r="G146" s="14"/>
      <c r="H146" s="216">
        <v>175.233</v>
      </c>
      <c r="I146" s="217"/>
      <c r="J146" s="14"/>
      <c r="K146" s="14"/>
      <c r="L146" s="213"/>
      <c r="M146" s="218"/>
      <c r="N146" s="219"/>
      <c r="O146" s="219"/>
      <c r="P146" s="219"/>
      <c r="Q146" s="219"/>
      <c r="R146" s="219"/>
      <c r="S146" s="219"/>
      <c r="T146" s="220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14" t="s">
        <v>519</v>
      </c>
      <c r="AU146" s="214" t="s">
        <v>89</v>
      </c>
      <c r="AV146" s="14" t="s">
        <v>235</v>
      </c>
      <c r="AW146" s="14" t="s">
        <v>35</v>
      </c>
      <c r="AX146" s="14" t="s">
        <v>79</v>
      </c>
      <c r="AY146" s="214" t="s">
        <v>230</v>
      </c>
    </row>
    <row r="147" s="13" customFormat="1">
      <c r="A147" s="13"/>
      <c r="B147" s="205"/>
      <c r="C147" s="13"/>
      <c r="D147" s="191" t="s">
        <v>519</v>
      </c>
      <c r="E147" s="206" t="s">
        <v>1</v>
      </c>
      <c r="F147" s="207" t="s">
        <v>2258</v>
      </c>
      <c r="G147" s="13"/>
      <c r="H147" s="208">
        <v>17.523</v>
      </c>
      <c r="I147" s="209"/>
      <c r="J147" s="13"/>
      <c r="K147" s="13"/>
      <c r="L147" s="205"/>
      <c r="M147" s="210"/>
      <c r="N147" s="211"/>
      <c r="O147" s="211"/>
      <c r="P147" s="211"/>
      <c r="Q147" s="211"/>
      <c r="R147" s="211"/>
      <c r="S147" s="211"/>
      <c r="T147" s="21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6" t="s">
        <v>519</v>
      </c>
      <c r="AU147" s="206" t="s">
        <v>89</v>
      </c>
      <c r="AV147" s="13" t="s">
        <v>89</v>
      </c>
      <c r="AW147" s="13" t="s">
        <v>35</v>
      </c>
      <c r="AX147" s="13" t="s">
        <v>79</v>
      </c>
      <c r="AY147" s="206" t="s">
        <v>230</v>
      </c>
    </row>
    <row r="148" s="14" customFormat="1">
      <c r="A148" s="14"/>
      <c r="B148" s="213"/>
      <c r="C148" s="14"/>
      <c r="D148" s="191" t="s">
        <v>519</v>
      </c>
      <c r="E148" s="214" t="s">
        <v>1</v>
      </c>
      <c r="F148" s="215" t="s">
        <v>534</v>
      </c>
      <c r="G148" s="14"/>
      <c r="H148" s="216">
        <v>17.523</v>
      </c>
      <c r="I148" s="217"/>
      <c r="J148" s="14"/>
      <c r="K148" s="14"/>
      <c r="L148" s="213"/>
      <c r="M148" s="218"/>
      <c r="N148" s="219"/>
      <c r="O148" s="219"/>
      <c r="P148" s="219"/>
      <c r="Q148" s="219"/>
      <c r="R148" s="219"/>
      <c r="S148" s="219"/>
      <c r="T148" s="22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14" t="s">
        <v>519</v>
      </c>
      <c r="AU148" s="214" t="s">
        <v>89</v>
      </c>
      <c r="AV148" s="14" t="s">
        <v>235</v>
      </c>
      <c r="AW148" s="14" t="s">
        <v>35</v>
      </c>
      <c r="AX148" s="14" t="s">
        <v>87</v>
      </c>
      <c r="AY148" s="214" t="s">
        <v>230</v>
      </c>
    </row>
    <row r="149" s="2" customFormat="1" ht="21.75" customHeight="1">
      <c r="A149" s="38"/>
      <c r="B149" s="177"/>
      <c r="C149" s="178" t="s">
        <v>241</v>
      </c>
      <c r="D149" s="178" t="s">
        <v>231</v>
      </c>
      <c r="E149" s="179" t="s">
        <v>1986</v>
      </c>
      <c r="F149" s="180" t="s">
        <v>1987</v>
      </c>
      <c r="G149" s="181" t="s">
        <v>578</v>
      </c>
      <c r="H149" s="182">
        <v>17.523</v>
      </c>
      <c r="I149" s="183"/>
      <c r="J149" s="184">
        <f>ROUND(I149*H149,2)</f>
        <v>0</v>
      </c>
      <c r="K149" s="180" t="s">
        <v>515</v>
      </c>
      <c r="L149" s="39"/>
      <c r="M149" s="185" t="s">
        <v>1</v>
      </c>
      <c r="N149" s="186" t="s">
        <v>44</v>
      </c>
      <c r="O149" s="77"/>
      <c r="P149" s="187">
        <f>O149*H149</f>
        <v>0</v>
      </c>
      <c r="Q149" s="187">
        <v>0</v>
      </c>
      <c r="R149" s="187">
        <f>Q149*H149</f>
        <v>0</v>
      </c>
      <c r="S149" s="187">
        <v>0</v>
      </c>
      <c r="T149" s="18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89" t="s">
        <v>235</v>
      </c>
      <c r="AT149" s="189" t="s">
        <v>231</v>
      </c>
      <c r="AU149" s="189" t="s">
        <v>89</v>
      </c>
      <c r="AY149" s="19" t="s">
        <v>230</v>
      </c>
      <c r="BE149" s="190">
        <f>IF(N149="základní",J149,0)</f>
        <v>0</v>
      </c>
      <c r="BF149" s="190">
        <f>IF(N149="snížená",J149,0)</f>
        <v>0</v>
      </c>
      <c r="BG149" s="190">
        <f>IF(N149="zákl. přenesená",J149,0)</f>
        <v>0</v>
      </c>
      <c r="BH149" s="190">
        <f>IF(N149="sníž. přenesená",J149,0)</f>
        <v>0</v>
      </c>
      <c r="BI149" s="190">
        <f>IF(N149="nulová",J149,0)</f>
        <v>0</v>
      </c>
      <c r="BJ149" s="19" t="s">
        <v>87</v>
      </c>
      <c r="BK149" s="190">
        <f>ROUND(I149*H149,2)</f>
        <v>0</v>
      </c>
      <c r="BL149" s="19" t="s">
        <v>235</v>
      </c>
      <c r="BM149" s="189" t="s">
        <v>2259</v>
      </c>
    </row>
    <row r="150" s="2" customFormat="1">
      <c r="A150" s="38"/>
      <c r="B150" s="39"/>
      <c r="C150" s="38"/>
      <c r="D150" s="191" t="s">
        <v>237</v>
      </c>
      <c r="E150" s="38"/>
      <c r="F150" s="192" t="s">
        <v>1989</v>
      </c>
      <c r="G150" s="38"/>
      <c r="H150" s="38"/>
      <c r="I150" s="193"/>
      <c r="J150" s="38"/>
      <c r="K150" s="38"/>
      <c r="L150" s="39"/>
      <c r="M150" s="194"/>
      <c r="N150" s="195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237</v>
      </c>
      <c r="AU150" s="19" t="s">
        <v>89</v>
      </c>
    </row>
    <row r="151" s="2" customFormat="1">
      <c r="A151" s="38"/>
      <c r="B151" s="39"/>
      <c r="C151" s="38"/>
      <c r="D151" s="199" t="s">
        <v>397</v>
      </c>
      <c r="E151" s="38"/>
      <c r="F151" s="200" t="s">
        <v>1990</v>
      </c>
      <c r="G151" s="38"/>
      <c r="H151" s="38"/>
      <c r="I151" s="193"/>
      <c r="J151" s="38"/>
      <c r="K151" s="38"/>
      <c r="L151" s="39"/>
      <c r="M151" s="194"/>
      <c r="N151" s="195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397</v>
      </c>
      <c r="AU151" s="19" t="s">
        <v>89</v>
      </c>
    </row>
    <row r="152" s="15" customFormat="1">
      <c r="A152" s="15"/>
      <c r="B152" s="221"/>
      <c r="C152" s="15"/>
      <c r="D152" s="191" t="s">
        <v>519</v>
      </c>
      <c r="E152" s="222" t="s">
        <v>1</v>
      </c>
      <c r="F152" s="223" t="s">
        <v>1975</v>
      </c>
      <c r="G152" s="15"/>
      <c r="H152" s="222" t="s">
        <v>1</v>
      </c>
      <c r="I152" s="224"/>
      <c r="J152" s="15"/>
      <c r="K152" s="15"/>
      <c r="L152" s="221"/>
      <c r="M152" s="225"/>
      <c r="N152" s="226"/>
      <c r="O152" s="226"/>
      <c r="P152" s="226"/>
      <c r="Q152" s="226"/>
      <c r="R152" s="226"/>
      <c r="S152" s="226"/>
      <c r="T152" s="227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22" t="s">
        <v>519</v>
      </c>
      <c r="AU152" s="222" t="s">
        <v>89</v>
      </c>
      <c r="AV152" s="15" t="s">
        <v>87</v>
      </c>
      <c r="AW152" s="15" t="s">
        <v>35</v>
      </c>
      <c r="AX152" s="15" t="s">
        <v>79</v>
      </c>
      <c r="AY152" s="222" t="s">
        <v>230</v>
      </c>
    </row>
    <row r="153" s="13" customFormat="1">
      <c r="A153" s="13"/>
      <c r="B153" s="205"/>
      <c r="C153" s="13"/>
      <c r="D153" s="191" t="s">
        <v>519</v>
      </c>
      <c r="E153" s="206" t="s">
        <v>1</v>
      </c>
      <c r="F153" s="207" t="s">
        <v>2253</v>
      </c>
      <c r="G153" s="13"/>
      <c r="H153" s="208">
        <v>54.060000000000002</v>
      </c>
      <c r="I153" s="209"/>
      <c r="J153" s="13"/>
      <c r="K153" s="13"/>
      <c r="L153" s="205"/>
      <c r="M153" s="210"/>
      <c r="N153" s="211"/>
      <c r="O153" s="211"/>
      <c r="P153" s="211"/>
      <c r="Q153" s="211"/>
      <c r="R153" s="211"/>
      <c r="S153" s="211"/>
      <c r="T153" s="21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06" t="s">
        <v>519</v>
      </c>
      <c r="AU153" s="206" t="s">
        <v>89</v>
      </c>
      <c r="AV153" s="13" t="s">
        <v>89</v>
      </c>
      <c r="AW153" s="13" t="s">
        <v>35</v>
      </c>
      <c r="AX153" s="13" t="s">
        <v>79</v>
      </c>
      <c r="AY153" s="206" t="s">
        <v>230</v>
      </c>
    </row>
    <row r="154" s="13" customFormat="1">
      <c r="A154" s="13"/>
      <c r="B154" s="205"/>
      <c r="C154" s="13"/>
      <c r="D154" s="191" t="s">
        <v>519</v>
      </c>
      <c r="E154" s="206" t="s">
        <v>1</v>
      </c>
      <c r="F154" s="207" t="s">
        <v>2254</v>
      </c>
      <c r="G154" s="13"/>
      <c r="H154" s="208">
        <v>117.173</v>
      </c>
      <c r="I154" s="209"/>
      <c r="J154" s="13"/>
      <c r="K154" s="13"/>
      <c r="L154" s="205"/>
      <c r="M154" s="210"/>
      <c r="N154" s="211"/>
      <c r="O154" s="211"/>
      <c r="P154" s="211"/>
      <c r="Q154" s="211"/>
      <c r="R154" s="211"/>
      <c r="S154" s="211"/>
      <c r="T154" s="21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06" t="s">
        <v>519</v>
      </c>
      <c r="AU154" s="206" t="s">
        <v>89</v>
      </c>
      <c r="AV154" s="13" t="s">
        <v>89</v>
      </c>
      <c r="AW154" s="13" t="s">
        <v>35</v>
      </c>
      <c r="AX154" s="13" t="s">
        <v>79</v>
      </c>
      <c r="AY154" s="206" t="s">
        <v>230</v>
      </c>
    </row>
    <row r="155" s="13" customFormat="1">
      <c r="A155" s="13"/>
      <c r="B155" s="205"/>
      <c r="C155" s="13"/>
      <c r="D155" s="191" t="s">
        <v>519</v>
      </c>
      <c r="E155" s="206" t="s">
        <v>1</v>
      </c>
      <c r="F155" s="207" t="s">
        <v>2255</v>
      </c>
      <c r="G155" s="13"/>
      <c r="H155" s="208">
        <v>4</v>
      </c>
      <c r="I155" s="209"/>
      <c r="J155" s="13"/>
      <c r="K155" s="13"/>
      <c r="L155" s="205"/>
      <c r="M155" s="210"/>
      <c r="N155" s="211"/>
      <c r="O155" s="211"/>
      <c r="P155" s="211"/>
      <c r="Q155" s="211"/>
      <c r="R155" s="211"/>
      <c r="S155" s="211"/>
      <c r="T155" s="21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06" t="s">
        <v>519</v>
      </c>
      <c r="AU155" s="206" t="s">
        <v>89</v>
      </c>
      <c r="AV155" s="13" t="s">
        <v>89</v>
      </c>
      <c r="AW155" s="13" t="s">
        <v>35</v>
      </c>
      <c r="AX155" s="13" t="s">
        <v>79</v>
      </c>
      <c r="AY155" s="206" t="s">
        <v>230</v>
      </c>
    </row>
    <row r="156" s="14" customFormat="1">
      <c r="A156" s="14"/>
      <c r="B156" s="213"/>
      <c r="C156" s="14"/>
      <c r="D156" s="191" t="s">
        <v>519</v>
      </c>
      <c r="E156" s="214" t="s">
        <v>1</v>
      </c>
      <c r="F156" s="215" t="s">
        <v>534</v>
      </c>
      <c r="G156" s="14"/>
      <c r="H156" s="216">
        <v>175.233</v>
      </c>
      <c r="I156" s="217"/>
      <c r="J156" s="14"/>
      <c r="K156" s="14"/>
      <c r="L156" s="213"/>
      <c r="M156" s="218"/>
      <c r="N156" s="219"/>
      <c r="O156" s="219"/>
      <c r="P156" s="219"/>
      <c r="Q156" s="219"/>
      <c r="R156" s="219"/>
      <c r="S156" s="219"/>
      <c r="T156" s="220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14" t="s">
        <v>519</v>
      </c>
      <c r="AU156" s="214" t="s">
        <v>89</v>
      </c>
      <c r="AV156" s="14" t="s">
        <v>235</v>
      </c>
      <c r="AW156" s="14" t="s">
        <v>35</v>
      </c>
      <c r="AX156" s="14" t="s">
        <v>79</v>
      </c>
      <c r="AY156" s="214" t="s">
        <v>230</v>
      </c>
    </row>
    <row r="157" s="13" customFormat="1">
      <c r="A157" s="13"/>
      <c r="B157" s="205"/>
      <c r="C157" s="13"/>
      <c r="D157" s="191" t="s">
        <v>519</v>
      </c>
      <c r="E157" s="206" t="s">
        <v>1</v>
      </c>
      <c r="F157" s="207" t="s">
        <v>2258</v>
      </c>
      <c r="G157" s="13"/>
      <c r="H157" s="208">
        <v>17.523</v>
      </c>
      <c r="I157" s="209"/>
      <c r="J157" s="13"/>
      <c r="K157" s="13"/>
      <c r="L157" s="205"/>
      <c r="M157" s="210"/>
      <c r="N157" s="211"/>
      <c r="O157" s="211"/>
      <c r="P157" s="211"/>
      <c r="Q157" s="211"/>
      <c r="R157" s="211"/>
      <c r="S157" s="211"/>
      <c r="T157" s="21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6" t="s">
        <v>519</v>
      </c>
      <c r="AU157" s="206" t="s">
        <v>89</v>
      </c>
      <c r="AV157" s="13" t="s">
        <v>89</v>
      </c>
      <c r="AW157" s="13" t="s">
        <v>35</v>
      </c>
      <c r="AX157" s="13" t="s">
        <v>79</v>
      </c>
      <c r="AY157" s="206" t="s">
        <v>230</v>
      </c>
    </row>
    <row r="158" s="14" customFormat="1">
      <c r="A158" s="14"/>
      <c r="B158" s="213"/>
      <c r="C158" s="14"/>
      <c r="D158" s="191" t="s">
        <v>519</v>
      </c>
      <c r="E158" s="214" t="s">
        <v>1</v>
      </c>
      <c r="F158" s="215" t="s">
        <v>534</v>
      </c>
      <c r="G158" s="14"/>
      <c r="H158" s="216">
        <v>17.523</v>
      </c>
      <c r="I158" s="217"/>
      <c r="J158" s="14"/>
      <c r="K158" s="14"/>
      <c r="L158" s="213"/>
      <c r="M158" s="218"/>
      <c r="N158" s="219"/>
      <c r="O158" s="219"/>
      <c r="P158" s="219"/>
      <c r="Q158" s="219"/>
      <c r="R158" s="219"/>
      <c r="S158" s="219"/>
      <c r="T158" s="22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14" t="s">
        <v>519</v>
      </c>
      <c r="AU158" s="214" t="s">
        <v>89</v>
      </c>
      <c r="AV158" s="14" t="s">
        <v>235</v>
      </c>
      <c r="AW158" s="14" t="s">
        <v>35</v>
      </c>
      <c r="AX158" s="14" t="s">
        <v>87</v>
      </c>
      <c r="AY158" s="214" t="s">
        <v>230</v>
      </c>
    </row>
    <row r="159" s="2" customFormat="1" ht="21.75" customHeight="1">
      <c r="A159" s="38"/>
      <c r="B159" s="177"/>
      <c r="C159" s="178" t="s">
        <v>235</v>
      </c>
      <c r="D159" s="178" t="s">
        <v>231</v>
      </c>
      <c r="E159" s="179" t="s">
        <v>1991</v>
      </c>
      <c r="F159" s="180" t="s">
        <v>1992</v>
      </c>
      <c r="G159" s="181" t="s">
        <v>578</v>
      </c>
      <c r="H159" s="182">
        <v>87.617000000000004</v>
      </c>
      <c r="I159" s="183"/>
      <c r="J159" s="184">
        <f>ROUND(I159*H159,2)</f>
        <v>0</v>
      </c>
      <c r="K159" s="180" t="s">
        <v>515</v>
      </c>
      <c r="L159" s="39"/>
      <c r="M159" s="185" t="s">
        <v>1</v>
      </c>
      <c r="N159" s="186" t="s">
        <v>44</v>
      </c>
      <c r="O159" s="77"/>
      <c r="P159" s="187">
        <f>O159*H159</f>
        <v>0</v>
      </c>
      <c r="Q159" s="187">
        <v>0</v>
      </c>
      <c r="R159" s="187">
        <f>Q159*H159</f>
        <v>0</v>
      </c>
      <c r="S159" s="187">
        <v>0</v>
      </c>
      <c r="T159" s="18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89" t="s">
        <v>235</v>
      </c>
      <c r="AT159" s="189" t="s">
        <v>231</v>
      </c>
      <c r="AU159" s="189" t="s">
        <v>89</v>
      </c>
      <c r="AY159" s="19" t="s">
        <v>230</v>
      </c>
      <c r="BE159" s="190">
        <f>IF(N159="základní",J159,0)</f>
        <v>0</v>
      </c>
      <c r="BF159" s="190">
        <f>IF(N159="snížená",J159,0)</f>
        <v>0</v>
      </c>
      <c r="BG159" s="190">
        <f>IF(N159="zákl. přenesená",J159,0)</f>
        <v>0</v>
      </c>
      <c r="BH159" s="190">
        <f>IF(N159="sníž. přenesená",J159,0)</f>
        <v>0</v>
      </c>
      <c r="BI159" s="190">
        <f>IF(N159="nulová",J159,0)</f>
        <v>0</v>
      </c>
      <c r="BJ159" s="19" t="s">
        <v>87</v>
      </c>
      <c r="BK159" s="190">
        <f>ROUND(I159*H159,2)</f>
        <v>0</v>
      </c>
      <c r="BL159" s="19" t="s">
        <v>235</v>
      </c>
      <c r="BM159" s="189" t="s">
        <v>2260</v>
      </c>
    </row>
    <row r="160" s="2" customFormat="1">
      <c r="A160" s="38"/>
      <c r="B160" s="39"/>
      <c r="C160" s="38"/>
      <c r="D160" s="191" t="s">
        <v>237</v>
      </c>
      <c r="E160" s="38"/>
      <c r="F160" s="192" t="s">
        <v>1994</v>
      </c>
      <c r="G160" s="38"/>
      <c r="H160" s="38"/>
      <c r="I160" s="193"/>
      <c r="J160" s="38"/>
      <c r="K160" s="38"/>
      <c r="L160" s="39"/>
      <c r="M160" s="194"/>
      <c r="N160" s="195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237</v>
      </c>
      <c r="AU160" s="19" t="s">
        <v>89</v>
      </c>
    </row>
    <row r="161" s="2" customFormat="1">
      <c r="A161" s="38"/>
      <c r="B161" s="39"/>
      <c r="C161" s="38"/>
      <c r="D161" s="199" t="s">
        <v>397</v>
      </c>
      <c r="E161" s="38"/>
      <c r="F161" s="200" t="s">
        <v>1995</v>
      </c>
      <c r="G161" s="38"/>
      <c r="H161" s="38"/>
      <c r="I161" s="193"/>
      <c r="J161" s="38"/>
      <c r="K161" s="38"/>
      <c r="L161" s="39"/>
      <c r="M161" s="194"/>
      <c r="N161" s="195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397</v>
      </c>
      <c r="AU161" s="19" t="s">
        <v>89</v>
      </c>
    </row>
    <row r="162" s="15" customFormat="1">
      <c r="A162" s="15"/>
      <c r="B162" s="221"/>
      <c r="C162" s="15"/>
      <c r="D162" s="191" t="s">
        <v>519</v>
      </c>
      <c r="E162" s="222" t="s">
        <v>1</v>
      </c>
      <c r="F162" s="223" t="s">
        <v>1975</v>
      </c>
      <c r="G162" s="15"/>
      <c r="H162" s="222" t="s">
        <v>1</v>
      </c>
      <c r="I162" s="224"/>
      <c r="J162" s="15"/>
      <c r="K162" s="15"/>
      <c r="L162" s="221"/>
      <c r="M162" s="225"/>
      <c r="N162" s="226"/>
      <c r="O162" s="226"/>
      <c r="P162" s="226"/>
      <c r="Q162" s="226"/>
      <c r="R162" s="226"/>
      <c r="S162" s="226"/>
      <c r="T162" s="227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22" t="s">
        <v>519</v>
      </c>
      <c r="AU162" s="222" t="s">
        <v>89</v>
      </c>
      <c r="AV162" s="15" t="s">
        <v>87</v>
      </c>
      <c r="AW162" s="15" t="s">
        <v>35</v>
      </c>
      <c r="AX162" s="15" t="s">
        <v>79</v>
      </c>
      <c r="AY162" s="222" t="s">
        <v>230</v>
      </c>
    </row>
    <row r="163" s="13" customFormat="1">
      <c r="A163" s="13"/>
      <c r="B163" s="205"/>
      <c r="C163" s="13"/>
      <c r="D163" s="191" t="s">
        <v>519</v>
      </c>
      <c r="E163" s="206" t="s">
        <v>1</v>
      </c>
      <c r="F163" s="207" t="s">
        <v>2253</v>
      </c>
      <c r="G163" s="13"/>
      <c r="H163" s="208">
        <v>54.060000000000002</v>
      </c>
      <c r="I163" s="209"/>
      <c r="J163" s="13"/>
      <c r="K163" s="13"/>
      <c r="L163" s="205"/>
      <c r="M163" s="210"/>
      <c r="N163" s="211"/>
      <c r="O163" s="211"/>
      <c r="P163" s="211"/>
      <c r="Q163" s="211"/>
      <c r="R163" s="211"/>
      <c r="S163" s="211"/>
      <c r="T163" s="21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06" t="s">
        <v>519</v>
      </c>
      <c r="AU163" s="206" t="s">
        <v>89</v>
      </c>
      <c r="AV163" s="13" t="s">
        <v>89</v>
      </c>
      <c r="AW163" s="13" t="s">
        <v>35</v>
      </c>
      <c r="AX163" s="13" t="s">
        <v>79</v>
      </c>
      <c r="AY163" s="206" t="s">
        <v>230</v>
      </c>
    </row>
    <row r="164" s="13" customFormat="1">
      <c r="A164" s="13"/>
      <c r="B164" s="205"/>
      <c r="C164" s="13"/>
      <c r="D164" s="191" t="s">
        <v>519</v>
      </c>
      <c r="E164" s="206" t="s">
        <v>1</v>
      </c>
      <c r="F164" s="207" t="s">
        <v>2254</v>
      </c>
      <c r="G164" s="13"/>
      <c r="H164" s="208">
        <v>117.173</v>
      </c>
      <c r="I164" s="209"/>
      <c r="J164" s="13"/>
      <c r="K164" s="13"/>
      <c r="L164" s="205"/>
      <c r="M164" s="210"/>
      <c r="N164" s="211"/>
      <c r="O164" s="211"/>
      <c r="P164" s="211"/>
      <c r="Q164" s="211"/>
      <c r="R164" s="211"/>
      <c r="S164" s="211"/>
      <c r="T164" s="21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06" t="s">
        <v>519</v>
      </c>
      <c r="AU164" s="206" t="s">
        <v>89</v>
      </c>
      <c r="AV164" s="13" t="s">
        <v>89</v>
      </c>
      <c r="AW164" s="13" t="s">
        <v>35</v>
      </c>
      <c r="AX164" s="13" t="s">
        <v>79</v>
      </c>
      <c r="AY164" s="206" t="s">
        <v>230</v>
      </c>
    </row>
    <row r="165" s="13" customFormat="1">
      <c r="A165" s="13"/>
      <c r="B165" s="205"/>
      <c r="C165" s="13"/>
      <c r="D165" s="191" t="s">
        <v>519</v>
      </c>
      <c r="E165" s="206" t="s">
        <v>1</v>
      </c>
      <c r="F165" s="207" t="s">
        <v>2255</v>
      </c>
      <c r="G165" s="13"/>
      <c r="H165" s="208">
        <v>4</v>
      </c>
      <c r="I165" s="209"/>
      <c r="J165" s="13"/>
      <c r="K165" s="13"/>
      <c r="L165" s="205"/>
      <c r="M165" s="210"/>
      <c r="N165" s="211"/>
      <c r="O165" s="211"/>
      <c r="P165" s="211"/>
      <c r="Q165" s="211"/>
      <c r="R165" s="211"/>
      <c r="S165" s="211"/>
      <c r="T165" s="21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06" t="s">
        <v>519</v>
      </c>
      <c r="AU165" s="206" t="s">
        <v>89</v>
      </c>
      <c r="AV165" s="13" t="s">
        <v>89</v>
      </c>
      <c r="AW165" s="13" t="s">
        <v>35</v>
      </c>
      <c r="AX165" s="13" t="s">
        <v>79</v>
      </c>
      <c r="AY165" s="206" t="s">
        <v>230</v>
      </c>
    </row>
    <row r="166" s="14" customFormat="1">
      <c r="A166" s="14"/>
      <c r="B166" s="213"/>
      <c r="C166" s="14"/>
      <c r="D166" s="191" t="s">
        <v>519</v>
      </c>
      <c r="E166" s="214" t="s">
        <v>1</v>
      </c>
      <c r="F166" s="215" t="s">
        <v>534</v>
      </c>
      <c r="G166" s="14"/>
      <c r="H166" s="216">
        <v>175.233</v>
      </c>
      <c r="I166" s="217"/>
      <c r="J166" s="14"/>
      <c r="K166" s="14"/>
      <c r="L166" s="213"/>
      <c r="M166" s="218"/>
      <c r="N166" s="219"/>
      <c r="O166" s="219"/>
      <c r="P166" s="219"/>
      <c r="Q166" s="219"/>
      <c r="R166" s="219"/>
      <c r="S166" s="219"/>
      <c r="T166" s="220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14" t="s">
        <v>519</v>
      </c>
      <c r="AU166" s="214" t="s">
        <v>89</v>
      </c>
      <c r="AV166" s="14" t="s">
        <v>235</v>
      </c>
      <c r="AW166" s="14" t="s">
        <v>35</v>
      </c>
      <c r="AX166" s="14" t="s">
        <v>79</v>
      </c>
      <c r="AY166" s="214" t="s">
        <v>230</v>
      </c>
    </row>
    <row r="167" s="13" customFormat="1">
      <c r="A167" s="13"/>
      <c r="B167" s="205"/>
      <c r="C167" s="13"/>
      <c r="D167" s="191" t="s">
        <v>519</v>
      </c>
      <c r="E167" s="206" t="s">
        <v>1</v>
      </c>
      <c r="F167" s="207" t="s">
        <v>2261</v>
      </c>
      <c r="G167" s="13"/>
      <c r="H167" s="208">
        <v>87.617000000000004</v>
      </c>
      <c r="I167" s="209"/>
      <c r="J167" s="13"/>
      <c r="K167" s="13"/>
      <c r="L167" s="205"/>
      <c r="M167" s="210"/>
      <c r="N167" s="211"/>
      <c r="O167" s="211"/>
      <c r="P167" s="211"/>
      <c r="Q167" s="211"/>
      <c r="R167" s="211"/>
      <c r="S167" s="211"/>
      <c r="T167" s="21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06" t="s">
        <v>519</v>
      </c>
      <c r="AU167" s="206" t="s">
        <v>89</v>
      </c>
      <c r="AV167" s="13" t="s">
        <v>89</v>
      </c>
      <c r="AW167" s="13" t="s">
        <v>35</v>
      </c>
      <c r="AX167" s="13" t="s">
        <v>79</v>
      </c>
      <c r="AY167" s="206" t="s">
        <v>230</v>
      </c>
    </row>
    <row r="168" s="14" customFormat="1">
      <c r="A168" s="14"/>
      <c r="B168" s="213"/>
      <c r="C168" s="14"/>
      <c r="D168" s="191" t="s">
        <v>519</v>
      </c>
      <c r="E168" s="214" t="s">
        <v>1</v>
      </c>
      <c r="F168" s="215" t="s">
        <v>534</v>
      </c>
      <c r="G168" s="14"/>
      <c r="H168" s="216">
        <v>87.617000000000004</v>
      </c>
      <c r="I168" s="217"/>
      <c r="J168" s="14"/>
      <c r="K168" s="14"/>
      <c r="L168" s="213"/>
      <c r="M168" s="218"/>
      <c r="N168" s="219"/>
      <c r="O168" s="219"/>
      <c r="P168" s="219"/>
      <c r="Q168" s="219"/>
      <c r="R168" s="219"/>
      <c r="S168" s="219"/>
      <c r="T168" s="220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14" t="s">
        <v>519</v>
      </c>
      <c r="AU168" s="214" t="s">
        <v>89</v>
      </c>
      <c r="AV168" s="14" t="s">
        <v>235</v>
      </c>
      <c r="AW168" s="14" t="s">
        <v>35</v>
      </c>
      <c r="AX168" s="14" t="s">
        <v>87</v>
      </c>
      <c r="AY168" s="214" t="s">
        <v>230</v>
      </c>
    </row>
    <row r="169" s="2" customFormat="1" ht="16.5" customHeight="1">
      <c r="A169" s="38"/>
      <c r="B169" s="177"/>
      <c r="C169" s="178" t="s">
        <v>248</v>
      </c>
      <c r="D169" s="178" t="s">
        <v>231</v>
      </c>
      <c r="E169" s="179" t="s">
        <v>667</v>
      </c>
      <c r="F169" s="180" t="s">
        <v>668</v>
      </c>
      <c r="G169" s="181" t="s">
        <v>514</v>
      </c>
      <c r="H169" s="182">
        <v>289.38799999999998</v>
      </c>
      <c r="I169" s="183"/>
      <c r="J169" s="184">
        <f>ROUND(I169*H169,2)</f>
        <v>0</v>
      </c>
      <c r="K169" s="180" t="s">
        <v>515</v>
      </c>
      <c r="L169" s="39"/>
      <c r="M169" s="185" t="s">
        <v>1</v>
      </c>
      <c r="N169" s="186" t="s">
        <v>44</v>
      </c>
      <c r="O169" s="77"/>
      <c r="P169" s="187">
        <f>O169*H169</f>
        <v>0</v>
      </c>
      <c r="Q169" s="187">
        <v>0.00058</v>
      </c>
      <c r="R169" s="187">
        <f>Q169*H169</f>
        <v>0.16784504</v>
      </c>
      <c r="S169" s="187">
        <v>0</v>
      </c>
      <c r="T169" s="18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89" t="s">
        <v>235</v>
      </c>
      <c r="AT169" s="189" t="s">
        <v>231</v>
      </c>
      <c r="AU169" s="189" t="s">
        <v>89</v>
      </c>
      <c r="AY169" s="19" t="s">
        <v>230</v>
      </c>
      <c r="BE169" s="190">
        <f>IF(N169="základní",J169,0)</f>
        <v>0</v>
      </c>
      <c r="BF169" s="190">
        <f>IF(N169="snížená",J169,0)</f>
        <v>0</v>
      </c>
      <c r="BG169" s="190">
        <f>IF(N169="zákl. přenesená",J169,0)</f>
        <v>0</v>
      </c>
      <c r="BH169" s="190">
        <f>IF(N169="sníž. přenesená",J169,0)</f>
        <v>0</v>
      </c>
      <c r="BI169" s="190">
        <f>IF(N169="nulová",J169,0)</f>
        <v>0</v>
      </c>
      <c r="BJ169" s="19" t="s">
        <v>87</v>
      </c>
      <c r="BK169" s="190">
        <f>ROUND(I169*H169,2)</f>
        <v>0</v>
      </c>
      <c r="BL169" s="19" t="s">
        <v>235</v>
      </c>
      <c r="BM169" s="189" t="s">
        <v>2262</v>
      </c>
    </row>
    <row r="170" s="2" customFormat="1">
      <c r="A170" s="38"/>
      <c r="B170" s="39"/>
      <c r="C170" s="38"/>
      <c r="D170" s="191" t="s">
        <v>237</v>
      </c>
      <c r="E170" s="38"/>
      <c r="F170" s="192" t="s">
        <v>670</v>
      </c>
      <c r="G170" s="38"/>
      <c r="H170" s="38"/>
      <c r="I170" s="193"/>
      <c r="J170" s="38"/>
      <c r="K170" s="38"/>
      <c r="L170" s="39"/>
      <c r="M170" s="194"/>
      <c r="N170" s="195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237</v>
      </c>
      <c r="AU170" s="19" t="s">
        <v>89</v>
      </c>
    </row>
    <row r="171" s="2" customFormat="1">
      <c r="A171" s="38"/>
      <c r="B171" s="39"/>
      <c r="C171" s="38"/>
      <c r="D171" s="199" t="s">
        <v>397</v>
      </c>
      <c r="E171" s="38"/>
      <c r="F171" s="200" t="s">
        <v>671</v>
      </c>
      <c r="G171" s="38"/>
      <c r="H171" s="38"/>
      <c r="I171" s="193"/>
      <c r="J171" s="38"/>
      <c r="K171" s="38"/>
      <c r="L171" s="39"/>
      <c r="M171" s="194"/>
      <c r="N171" s="195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397</v>
      </c>
      <c r="AU171" s="19" t="s">
        <v>89</v>
      </c>
    </row>
    <row r="172" s="15" customFormat="1">
      <c r="A172" s="15"/>
      <c r="B172" s="221"/>
      <c r="C172" s="15"/>
      <c r="D172" s="191" t="s">
        <v>519</v>
      </c>
      <c r="E172" s="222" t="s">
        <v>1</v>
      </c>
      <c r="F172" s="223" t="s">
        <v>1975</v>
      </c>
      <c r="G172" s="15"/>
      <c r="H172" s="222" t="s">
        <v>1</v>
      </c>
      <c r="I172" s="224"/>
      <c r="J172" s="15"/>
      <c r="K172" s="15"/>
      <c r="L172" s="221"/>
      <c r="M172" s="225"/>
      <c r="N172" s="226"/>
      <c r="O172" s="226"/>
      <c r="P172" s="226"/>
      <c r="Q172" s="226"/>
      <c r="R172" s="226"/>
      <c r="S172" s="226"/>
      <c r="T172" s="227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22" t="s">
        <v>519</v>
      </c>
      <c r="AU172" s="222" t="s">
        <v>89</v>
      </c>
      <c r="AV172" s="15" t="s">
        <v>87</v>
      </c>
      <c r="AW172" s="15" t="s">
        <v>35</v>
      </c>
      <c r="AX172" s="15" t="s">
        <v>79</v>
      </c>
      <c r="AY172" s="222" t="s">
        <v>230</v>
      </c>
    </row>
    <row r="173" s="13" customFormat="1">
      <c r="A173" s="13"/>
      <c r="B173" s="205"/>
      <c r="C173" s="13"/>
      <c r="D173" s="191" t="s">
        <v>519</v>
      </c>
      <c r="E173" s="206" t="s">
        <v>1</v>
      </c>
      <c r="F173" s="207" t="s">
        <v>2263</v>
      </c>
      <c r="G173" s="13"/>
      <c r="H173" s="208">
        <v>90.099999999999994</v>
      </c>
      <c r="I173" s="209"/>
      <c r="J173" s="13"/>
      <c r="K173" s="13"/>
      <c r="L173" s="205"/>
      <c r="M173" s="210"/>
      <c r="N173" s="211"/>
      <c r="O173" s="211"/>
      <c r="P173" s="211"/>
      <c r="Q173" s="211"/>
      <c r="R173" s="211"/>
      <c r="S173" s="211"/>
      <c r="T173" s="21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06" t="s">
        <v>519</v>
      </c>
      <c r="AU173" s="206" t="s">
        <v>89</v>
      </c>
      <c r="AV173" s="13" t="s">
        <v>89</v>
      </c>
      <c r="AW173" s="13" t="s">
        <v>35</v>
      </c>
      <c r="AX173" s="13" t="s">
        <v>79</v>
      </c>
      <c r="AY173" s="206" t="s">
        <v>230</v>
      </c>
    </row>
    <row r="174" s="13" customFormat="1">
      <c r="A174" s="13"/>
      <c r="B174" s="205"/>
      <c r="C174" s="13"/>
      <c r="D174" s="191" t="s">
        <v>519</v>
      </c>
      <c r="E174" s="206" t="s">
        <v>1</v>
      </c>
      <c r="F174" s="207" t="s">
        <v>2264</v>
      </c>
      <c r="G174" s="13"/>
      <c r="H174" s="208">
        <v>195.28800000000001</v>
      </c>
      <c r="I174" s="209"/>
      <c r="J174" s="13"/>
      <c r="K174" s="13"/>
      <c r="L174" s="205"/>
      <c r="M174" s="210"/>
      <c r="N174" s="211"/>
      <c r="O174" s="211"/>
      <c r="P174" s="211"/>
      <c r="Q174" s="211"/>
      <c r="R174" s="211"/>
      <c r="S174" s="211"/>
      <c r="T174" s="21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06" t="s">
        <v>519</v>
      </c>
      <c r="AU174" s="206" t="s">
        <v>89</v>
      </c>
      <c r="AV174" s="13" t="s">
        <v>89</v>
      </c>
      <c r="AW174" s="13" t="s">
        <v>35</v>
      </c>
      <c r="AX174" s="13" t="s">
        <v>79</v>
      </c>
      <c r="AY174" s="206" t="s">
        <v>230</v>
      </c>
    </row>
    <row r="175" s="13" customFormat="1">
      <c r="A175" s="13"/>
      <c r="B175" s="205"/>
      <c r="C175" s="13"/>
      <c r="D175" s="191" t="s">
        <v>519</v>
      </c>
      <c r="E175" s="206" t="s">
        <v>1</v>
      </c>
      <c r="F175" s="207" t="s">
        <v>2255</v>
      </c>
      <c r="G175" s="13"/>
      <c r="H175" s="208">
        <v>4</v>
      </c>
      <c r="I175" s="209"/>
      <c r="J175" s="13"/>
      <c r="K175" s="13"/>
      <c r="L175" s="205"/>
      <c r="M175" s="210"/>
      <c r="N175" s="211"/>
      <c r="O175" s="211"/>
      <c r="P175" s="211"/>
      <c r="Q175" s="211"/>
      <c r="R175" s="211"/>
      <c r="S175" s="211"/>
      <c r="T175" s="21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6" t="s">
        <v>519</v>
      </c>
      <c r="AU175" s="206" t="s">
        <v>89</v>
      </c>
      <c r="AV175" s="13" t="s">
        <v>89</v>
      </c>
      <c r="AW175" s="13" t="s">
        <v>35</v>
      </c>
      <c r="AX175" s="13" t="s">
        <v>79</v>
      </c>
      <c r="AY175" s="206" t="s">
        <v>230</v>
      </c>
    </row>
    <row r="176" s="14" customFormat="1">
      <c r="A176" s="14"/>
      <c r="B176" s="213"/>
      <c r="C176" s="14"/>
      <c r="D176" s="191" t="s">
        <v>519</v>
      </c>
      <c r="E176" s="214" t="s">
        <v>1</v>
      </c>
      <c r="F176" s="215" t="s">
        <v>534</v>
      </c>
      <c r="G176" s="14"/>
      <c r="H176" s="216">
        <v>289.38800000000003</v>
      </c>
      <c r="I176" s="217"/>
      <c r="J176" s="14"/>
      <c r="K176" s="14"/>
      <c r="L176" s="213"/>
      <c r="M176" s="218"/>
      <c r="N176" s="219"/>
      <c r="O176" s="219"/>
      <c r="P176" s="219"/>
      <c r="Q176" s="219"/>
      <c r="R176" s="219"/>
      <c r="S176" s="219"/>
      <c r="T176" s="220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14" t="s">
        <v>519</v>
      </c>
      <c r="AU176" s="214" t="s">
        <v>89</v>
      </c>
      <c r="AV176" s="14" t="s">
        <v>235</v>
      </c>
      <c r="AW176" s="14" t="s">
        <v>35</v>
      </c>
      <c r="AX176" s="14" t="s">
        <v>87</v>
      </c>
      <c r="AY176" s="214" t="s">
        <v>230</v>
      </c>
    </row>
    <row r="177" s="2" customFormat="1" ht="16.5" customHeight="1">
      <c r="A177" s="38"/>
      <c r="B177" s="177"/>
      <c r="C177" s="178" t="s">
        <v>252</v>
      </c>
      <c r="D177" s="178" t="s">
        <v>231</v>
      </c>
      <c r="E177" s="179" t="s">
        <v>673</v>
      </c>
      <c r="F177" s="180" t="s">
        <v>674</v>
      </c>
      <c r="G177" s="181" t="s">
        <v>514</v>
      </c>
      <c r="H177" s="182">
        <v>289.38799999999998</v>
      </c>
      <c r="I177" s="183"/>
      <c r="J177" s="184">
        <f>ROUND(I177*H177,2)</f>
        <v>0</v>
      </c>
      <c r="K177" s="180" t="s">
        <v>515</v>
      </c>
      <c r="L177" s="39"/>
      <c r="M177" s="185" t="s">
        <v>1</v>
      </c>
      <c r="N177" s="186" t="s">
        <v>44</v>
      </c>
      <c r="O177" s="77"/>
      <c r="P177" s="187">
        <f>O177*H177</f>
        <v>0</v>
      </c>
      <c r="Q177" s="187">
        <v>0</v>
      </c>
      <c r="R177" s="187">
        <f>Q177*H177</f>
        <v>0</v>
      </c>
      <c r="S177" s="187">
        <v>0</v>
      </c>
      <c r="T177" s="18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89" t="s">
        <v>235</v>
      </c>
      <c r="AT177" s="189" t="s">
        <v>231</v>
      </c>
      <c r="AU177" s="189" t="s">
        <v>89</v>
      </c>
      <c r="AY177" s="19" t="s">
        <v>230</v>
      </c>
      <c r="BE177" s="190">
        <f>IF(N177="základní",J177,0)</f>
        <v>0</v>
      </c>
      <c r="BF177" s="190">
        <f>IF(N177="snížená",J177,0)</f>
        <v>0</v>
      </c>
      <c r="BG177" s="190">
        <f>IF(N177="zákl. přenesená",J177,0)</f>
        <v>0</v>
      </c>
      <c r="BH177" s="190">
        <f>IF(N177="sníž. přenesená",J177,0)</f>
        <v>0</v>
      </c>
      <c r="BI177" s="190">
        <f>IF(N177="nulová",J177,0)</f>
        <v>0</v>
      </c>
      <c r="BJ177" s="19" t="s">
        <v>87</v>
      </c>
      <c r="BK177" s="190">
        <f>ROUND(I177*H177,2)</f>
        <v>0</v>
      </c>
      <c r="BL177" s="19" t="s">
        <v>235</v>
      </c>
      <c r="BM177" s="189" t="s">
        <v>2265</v>
      </c>
    </row>
    <row r="178" s="2" customFormat="1">
      <c r="A178" s="38"/>
      <c r="B178" s="39"/>
      <c r="C178" s="38"/>
      <c r="D178" s="191" t="s">
        <v>237</v>
      </c>
      <c r="E178" s="38"/>
      <c r="F178" s="192" t="s">
        <v>676</v>
      </c>
      <c r="G178" s="38"/>
      <c r="H178" s="38"/>
      <c r="I178" s="193"/>
      <c r="J178" s="38"/>
      <c r="K178" s="38"/>
      <c r="L178" s="39"/>
      <c r="M178" s="194"/>
      <c r="N178" s="195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237</v>
      </c>
      <c r="AU178" s="19" t="s">
        <v>89</v>
      </c>
    </row>
    <row r="179" s="2" customFormat="1">
      <c r="A179" s="38"/>
      <c r="B179" s="39"/>
      <c r="C179" s="38"/>
      <c r="D179" s="199" t="s">
        <v>397</v>
      </c>
      <c r="E179" s="38"/>
      <c r="F179" s="200" t="s">
        <v>677</v>
      </c>
      <c r="G179" s="38"/>
      <c r="H179" s="38"/>
      <c r="I179" s="193"/>
      <c r="J179" s="38"/>
      <c r="K179" s="38"/>
      <c r="L179" s="39"/>
      <c r="M179" s="194"/>
      <c r="N179" s="195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397</v>
      </c>
      <c r="AU179" s="19" t="s">
        <v>89</v>
      </c>
    </row>
    <row r="180" s="2" customFormat="1" ht="21.75" customHeight="1">
      <c r="A180" s="38"/>
      <c r="B180" s="177"/>
      <c r="C180" s="178" t="s">
        <v>256</v>
      </c>
      <c r="D180" s="178" t="s">
        <v>231</v>
      </c>
      <c r="E180" s="179" t="s">
        <v>689</v>
      </c>
      <c r="F180" s="180" t="s">
        <v>690</v>
      </c>
      <c r="G180" s="181" t="s">
        <v>578</v>
      </c>
      <c r="H180" s="182">
        <v>175.233</v>
      </c>
      <c r="I180" s="183"/>
      <c r="J180" s="184">
        <f>ROUND(I180*H180,2)</f>
        <v>0</v>
      </c>
      <c r="K180" s="180" t="s">
        <v>515</v>
      </c>
      <c r="L180" s="39"/>
      <c r="M180" s="185" t="s">
        <v>1</v>
      </c>
      <c r="N180" s="186" t="s">
        <v>44</v>
      </c>
      <c r="O180" s="77"/>
      <c r="P180" s="187">
        <f>O180*H180</f>
        <v>0</v>
      </c>
      <c r="Q180" s="187">
        <v>0</v>
      </c>
      <c r="R180" s="187">
        <f>Q180*H180</f>
        <v>0</v>
      </c>
      <c r="S180" s="187">
        <v>0</v>
      </c>
      <c r="T180" s="188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89" t="s">
        <v>235</v>
      </c>
      <c r="AT180" s="189" t="s">
        <v>231</v>
      </c>
      <c r="AU180" s="189" t="s">
        <v>89</v>
      </c>
      <c r="AY180" s="19" t="s">
        <v>230</v>
      </c>
      <c r="BE180" s="190">
        <f>IF(N180="základní",J180,0)</f>
        <v>0</v>
      </c>
      <c r="BF180" s="190">
        <f>IF(N180="snížená",J180,0)</f>
        <v>0</v>
      </c>
      <c r="BG180" s="190">
        <f>IF(N180="zákl. přenesená",J180,0)</f>
        <v>0</v>
      </c>
      <c r="BH180" s="190">
        <f>IF(N180="sníž. přenesená",J180,0)</f>
        <v>0</v>
      </c>
      <c r="BI180" s="190">
        <f>IF(N180="nulová",J180,0)</f>
        <v>0</v>
      </c>
      <c r="BJ180" s="19" t="s">
        <v>87</v>
      </c>
      <c r="BK180" s="190">
        <f>ROUND(I180*H180,2)</f>
        <v>0</v>
      </c>
      <c r="BL180" s="19" t="s">
        <v>235</v>
      </c>
      <c r="BM180" s="189" t="s">
        <v>2266</v>
      </c>
    </row>
    <row r="181" s="2" customFormat="1">
      <c r="A181" s="38"/>
      <c r="B181" s="39"/>
      <c r="C181" s="38"/>
      <c r="D181" s="191" t="s">
        <v>237</v>
      </c>
      <c r="E181" s="38"/>
      <c r="F181" s="192" t="s">
        <v>692</v>
      </c>
      <c r="G181" s="38"/>
      <c r="H181" s="38"/>
      <c r="I181" s="193"/>
      <c r="J181" s="38"/>
      <c r="K181" s="38"/>
      <c r="L181" s="39"/>
      <c r="M181" s="194"/>
      <c r="N181" s="195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237</v>
      </c>
      <c r="AU181" s="19" t="s">
        <v>89</v>
      </c>
    </row>
    <row r="182" s="2" customFormat="1">
      <c r="A182" s="38"/>
      <c r="B182" s="39"/>
      <c r="C182" s="38"/>
      <c r="D182" s="199" t="s">
        <v>397</v>
      </c>
      <c r="E182" s="38"/>
      <c r="F182" s="200" t="s">
        <v>693</v>
      </c>
      <c r="G182" s="38"/>
      <c r="H182" s="38"/>
      <c r="I182" s="193"/>
      <c r="J182" s="38"/>
      <c r="K182" s="38"/>
      <c r="L182" s="39"/>
      <c r="M182" s="194"/>
      <c r="N182" s="195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397</v>
      </c>
      <c r="AU182" s="19" t="s">
        <v>89</v>
      </c>
    </row>
    <row r="183" s="15" customFormat="1">
      <c r="A183" s="15"/>
      <c r="B183" s="221"/>
      <c r="C183" s="15"/>
      <c r="D183" s="191" t="s">
        <v>519</v>
      </c>
      <c r="E183" s="222" t="s">
        <v>1</v>
      </c>
      <c r="F183" s="223" t="s">
        <v>2039</v>
      </c>
      <c r="G183" s="15"/>
      <c r="H183" s="222" t="s">
        <v>1</v>
      </c>
      <c r="I183" s="224"/>
      <c r="J183" s="15"/>
      <c r="K183" s="15"/>
      <c r="L183" s="221"/>
      <c r="M183" s="225"/>
      <c r="N183" s="226"/>
      <c r="O183" s="226"/>
      <c r="P183" s="226"/>
      <c r="Q183" s="226"/>
      <c r="R183" s="226"/>
      <c r="S183" s="226"/>
      <c r="T183" s="227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22" t="s">
        <v>519</v>
      </c>
      <c r="AU183" s="222" t="s">
        <v>89</v>
      </c>
      <c r="AV183" s="15" t="s">
        <v>87</v>
      </c>
      <c r="AW183" s="15" t="s">
        <v>35</v>
      </c>
      <c r="AX183" s="15" t="s">
        <v>79</v>
      </c>
      <c r="AY183" s="222" t="s">
        <v>230</v>
      </c>
    </row>
    <row r="184" s="15" customFormat="1">
      <c r="A184" s="15"/>
      <c r="B184" s="221"/>
      <c r="C184" s="15"/>
      <c r="D184" s="191" t="s">
        <v>519</v>
      </c>
      <c r="E184" s="222" t="s">
        <v>1</v>
      </c>
      <c r="F184" s="223" t="s">
        <v>1975</v>
      </c>
      <c r="G184" s="15"/>
      <c r="H184" s="222" t="s">
        <v>1</v>
      </c>
      <c r="I184" s="224"/>
      <c r="J184" s="15"/>
      <c r="K184" s="15"/>
      <c r="L184" s="221"/>
      <c r="M184" s="225"/>
      <c r="N184" s="226"/>
      <c r="O184" s="226"/>
      <c r="P184" s="226"/>
      <c r="Q184" s="226"/>
      <c r="R184" s="226"/>
      <c r="S184" s="226"/>
      <c r="T184" s="227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22" t="s">
        <v>519</v>
      </c>
      <c r="AU184" s="222" t="s">
        <v>89</v>
      </c>
      <c r="AV184" s="15" t="s">
        <v>87</v>
      </c>
      <c r="AW184" s="15" t="s">
        <v>35</v>
      </c>
      <c r="AX184" s="15" t="s">
        <v>79</v>
      </c>
      <c r="AY184" s="222" t="s">
        <v>230</v>
      </c>
    </row>
    <row r="185" s="13" customFormat="1">
      <c r="A185" s="13"/>
      <c r="B185" s="205"/>
      <c r="C185" s="13"/>
      <c r="D185" s="191" t="s">
        <v>519</v>
      </c>
      <c r="E185" s="206" t="s">
        <v>1</v>
      </c>
      <c r="F185" s="207" t="s">
        <v>2253</v>
      </c>
      <c r="G185" s="13"/>
      <c r="H185" s="208">
        <v>54.060000000000002</v>
      </c>
      <c r="I185" s="209"/>
      <c r="J185" s="13"/>
      <c r="K185" s="13"/>
      <c r="L185" s="205"/>
      <c r="M185" s="210"/>
      <c r="N185" s="211"/>
      <c r="O185" s="211"/>
      <c r="P185" s="211"/>
      <c r="Q185" s="211"/>
      <c r="R185" s="211"/>
      <c r="S185" s="211"/>
      <c r="T185" s="21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06" t="s">
        <v>519</v>
      </c>
      <c r="AU185" s="206" t="s">
        <v>89</v>
      </c>
      <c r="AV185" s="13" t="s">
        <v>89</v>
      </c>
      <c r="AW185" s="13" t="s">
        <v>35</v>
      </c>
      <c r="AX185" s="13" t="s">
        <v>79</v>
      </c>
      <c r="AY185" s="206" t="s">
        <v>230</v>
      </c>
    </row>
    <row r="186" s="13" customFormat="1">
      <c r="A186" s="13"/>
      <c r="B186" s="205"/>
      <c r="C186" s="13"/>
      <c r="D186" s="191" t="s">
        <v>519</v>
      </c>
      <c r="E186" s="206" t="s">
        <v>1</v>
      </c>
      <c r="F186" s="207" t="s">
        <v>2254</v>
      </c>
      <c r="G186" s="13"/>
      <c r="H186" s="208">
        <v>117.173</v>
      </c>
      <c r="I186" s="209"/>
      <c r="J186" s="13"/>
      <c r="K186" s="13"/>
      <c r="L186" s="205"/>
      <c r="M186" s="210"/>
      <c r="N186" s="211"/>
      <c r="O186" s="211"/>
      <c r="P186" s="211"/>
      <c r="Q186" s="211"/>
      <c r="R186" s="211"/>
      <c r="S186" s="211"/>
      <c r="T186" s="21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06" t="s">
        <v>519</v>
      </c>
      <c r="AU186" s="206" t="s">
        <v>89</v>
      </c>
      <c r="AV186" s="13" t="s">
        <v>89</v>
      </c>
      <c r="AW186" s="13" t="s">
        <v>35</v>
      </c>
      <c r="AX186" s="13" t="s">
        <v>79</v>
      </c>
      <c r="AY186" s="206" t="s">
        <v>230</v>
      </c>
    </row>
    <row r="187" s="13" customFormat="1">
      <c r="A187" s="13"/>
      <c r="B187" s="205"/>
      <c r="C187" s="13"/>
      <c r="D187" s="191" t="s">
        <v>519</v>
      </c>
      <c r="E187" s="206" t="s">
        <v>1</v>
      </c>
      <c r="F187" s="207" t="s">
        <v>2267</v>
      </c>
      <c r="G187" s="13"/>
      <c r="H187" s="208">
        <v>4</v>
      </c>
      <c r="I187" s="209"/>
      <c r="J187" s="13"/>
      <c r="K187" s="13"/>
      <c r="L187" s="205"/>
      <c r="M187" s="210"/>
      <c r="N187" s="211"/>
      <c r="O187" s="211"/>
      <c r="P187" s="211"/>
      <c r="Q187" s="211"/>
      <c r="R187" s="211"/>
      <c r="S187" s="211"/>
      <c r="T187" s="21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06" t="s">
        <v>519</v>
      </c>
      <c r="AU187" s="206" t="s">
        <v>89</v>
      </c>
      <c r="AV187" s="13" t="s">
        <v>89</v>
      </c>
      <c r="AW187" s="13" t="s">
        <v>35</v>
      </c>
      <c r="AX187" s="13" t="s">
        <v>79</v>
      </c>
      <c r="AY187" s="206" t="s">
        <v>230</v>
      </c>
    </row>
    <row r="188" s="14" customFormat="1">
      <c r="A188" s="14"/>
      <c r="B188" s="213"/>
      <c r="C188" s="14"/>
      <c r="D188" s="191" t="s">
        <v>519</v>
      </c>
      <c r="E188" s="214" t="s">
        <v>1</v>
      </c>
      <c r="F188" s="215" t="s">
        <v>534</v>
      </c>
      <c r="G188" s="14"/>
      <c r="H188" s="216">
        <v>175.233</v>
      </c>
      <c r="I188" s="217"/>
      <c r="J188" s="14"/>
      <c r="K188" s="14"/>
      <c r="L188" s="213"/>
      <c r="M188" s="218"/>
      <c r="N188" s="219"/>
      <c r="O188" s="219"/>
      <c r="P188" s="219"/>
      <c r="Q188" s="219"/>
      <c r="R188" s="219"/>
      <c r="S188" s="219"/>
      <c r="T188" s="22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14" t="s">
        <v>519</v>
      </c>
      <c r="AU188" s="214" t="s">
        <v>89</v>
      </c>
      <c r="AV188" s="14" t="s">
        <v>235</v>
      </c>
      <c r="AW188" s="14" t="s">
        <v>35</v>
      </c>
      <c r="AX188" s="14" t="s">
        <v>87</v>
      </c>
      <c r="AY188" s="214" t="s">
        <v>230</v>
      </c>
    </row>
    <row r="189" s="2" customFormat="1" ht="24.15" customHeight="1">
      <c r="A189" s="38"/>
      <c r="B189" s="177"/>
      <c r="C189" s="178" t="s">
        <v>260</v>
      </c>
      <c r="D189" s="178" t="s">
        <v>231</v>
      </c>
      <c r="E189" s="179" t="s">
        <v>698</v>
      </c>
      <c r="F189" s="180" t="s">
        <v>699</v>
      </c>
      <c r="G189" s="181" t="s">
        <v>578</v>
      </c>
      <c r="H189" s="182">
        <v>876.16499999999996</v>
      </c>
      <c r="I189" s="183"/>
      <c r="J189" s="184">
        <f>ROUND(I189*H189,2)</f>
        <v>0</v>
      </c>
      <c r="K189" s="180" t="s">
        <v>515</v>
      </c>
      <c r="L189" s="39"/>
      <c r="M189" s="185" t="s">
        <v>1</v>
      </c>
      <c r="N189" s="186" t="s">
        <v>44</v>
      </c>
      <c r="O189" s="77"/>
      <c r="P189" s="187">
        <f>O189*H189</f>
        <v>0</v>
      </c>
      <c r="Q189" s="187">
        <v>0</v>
      </c>
      <c r="R189" s="187">
        <f>Q189*H189</f>
        <v>0</v>
      </c>
      <c r="S189" s="187">
        <v>0</v>
      </c>
      <c r="T189" s="18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89" t="s">
        <v>235</v>
      </c>
      <c r="AT189" s="189" t="s">
        <v>231</v>
      </c>
      <c r="AU189" s="189" t="s">
        <v>89</v>
      </c>
      <c r="AY189" s="19" t="s">
        <v>230</v>
      </c>
      <c r="BE189" s="190">
        <f>IF(N189="základní",J189,0)</f>
        <v>0</v>
      </c>
      <c r="BF189" s="190">
        <f>IF(N189="snížená",J189,0)</f>
        <v>0</v>
      </c>
      <c r="BG189" s="190">
        <f>IF(N189="zákl. přenesená",J189,0)</f>
        <v>0</v>
      </c>
      <c r="BH189" s="190">
        <f>IF(N189="sníž. přenesená",J189,0)</f>
        <v>0</v>
      </c>
      <c r="BI189" s="190">
        <f>IF(N189="nulová",J189,0)</f>
        <v>0</v>
      </c>
      <c r="BJ189" s="19" t="s">
        <v>87</v>
      </c>
      <c r="BK189" s="190">
        <f>ROUND(I189*H189,2)</f>
        <v>0</v>
      </c>
      <c r="BL189" s="19" t="s">
        <v>235</v>
      </c>
      <c r="BM189" s="189" t="s">
        <v>2268</v>
      </c>
    </row>
    <row r="190" s="2" customFormat="1">
      <c r="A190" s="38"/>
      <c r="B190" s="39"/>
      <c r="C190" s="38"/>
      <c r="D190" s="191" t="s">
        <v>237</v>
      </c>
      <c r="E190" s="38"/>
      <c r="F190" s="192" t="s">
        <v>701</v>
      </c>
      <c r="G190" s="38"/>
      <c r="H190" s="38"/>
      <c r="I190" s="193"/>
      <c r="J190" s="38"/>
      <c r="K190" s="38"/>
      <c r="L190" s="39"/>
      <c r="M190" s="194"/>
      <c r="N190" s="195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237</v>
      </c>
      <c r="AU190" s="19" t="s">
        <v>89</v>
      </c>
    </row>
    <row r="191" s="2" customFormat="1">
      <c r="A191" s="38"/>
      <c r="B191" s="39"/>
      <c r="C191" s="38"/>
      <c r="D191" s="199" t="s">
        <v>397</v>
      </c>
      <c r="E191" s="38"/>
      <c r="F191" s="200" t="s">
        <v>702</v>
      </c>
      <c r="G191" s="38"/>
      <c r="H191" s="38"/>
      <c r="I191" s="193"/>
      <c r="J191" s="38"/>
      <c r="K191" s="38"/>
      <c r="L191" s="39"/>
      <c r="M191" s="194"/>
      <c r="N191" s="195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397</v>
      </c>
      <c r="AU191" s="19" t="s">
        <v>89</v>
      </c>
    </row>
    <row r="192" s="15" customFormat="1">
      <c r="A192" s="15"/>
      <c r="B192" s="221"/>
      <c r="C192" s="15"/>
      <c r="D192" s="191" t="s">
        <v>519</v>
      </c>
      <c r="E192" s="222" t="s">
        <v>1</v>
      </c>
      <c r="F192" s="223" t="s">
        <v>2039</v>
      </c>
      <c r="G192" s="15"/>
      <c r="H192" s="222" t="s">
        <v>1</v>
      </c>
      <c r="I192" s="224"/>
      <c r="J192" s="15"/>
      <c r="K192" s="15"/>
      <c r="L192" s="221"/>
      <c r="M192" s="225"/>
      <c r="N192" s="226"/>
      <c r="O192" s="226"/>
      <c r="P192" s="226"/>
      <c r="Q192" s="226"/>
      <c r="R192" s="226"/>
      <c r="S192" s="226"/>
      <c r="T192" s="227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22" t="s">
        <v>519</v>
      </c>
      <c r="AU192" s="222" t="s">
        <v>89</v>
      </c>
      <c r="AV192" s="15" t="s">
        <v>87</v>
      </c>
      <c r="AW192" s="15" t="s">
        <v>35</v>
      </c>
      <c r="AX192" s="15" t="s">
        <v>79</v>
      </c>
      <c r="AY192" s="222" t="s">
        <v>230</v>
      </c>
    </row>
    <row r="193" s="15" customFormat="1">
      <c r="A193" s="15"/>
      <c r="B193" s="221"/>
      <c r="C193" s="15"/>
      <c r="D193" s="191" t="s">
        <v>519</v>
      </c>
      <c r="E193" s="222" t="s">
        <v>1</v>
      </c>
      <c r="F193" s="223" t="s">
        <v>1975</v>
      </c>
      <c r="G193" s="15"/>
      <c r="H193" s="222" t="s">
        <v>1</v>
      </c>
      <c r="I193" s="224"/>
      <c r="J193" s="15"/>
      <c r="K193" s="15"/>
      <c r="L193" s="221"/>
      <c r="M193" s="225"/>
      <c r="N193" s="226"/>
      <c r="O193" s="226"/>
      <c r="P193" s="226"/>
      <c r="Q193" s="226"/>
      <c r="R193" s="226"/>
      <c r="S193" s="226"/>
      <c r="T193" s="227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22" t="s">
        <v>519</v>
      </c>
      <c r="AU193" s="222" t="s">
        <v>89</v>
      </c>
      <c r="AV193" s="15" t="s">
        <v>87</v>
      </c>
      <c r="AW193" s="15" t="s">
        <v>35</v>
      </c>
      <c r="AX193" s="15" t="s">
        <v>79</v>
      </c>
      <c r="AY193" s="222" t="s">
        <v>230</v>
      </c>
    </row>
    <row r="194" s="13" customFormat="1">
      <c r="A194" s="13"/>
      <c r="B194" s="205"/>
      <c r="C194" s="13"/>
      <c r="D194" s="191" t="s">
        <v>519</v>
      </c>
      <c r="E194" s="206" t="s">
        <v>1</v>
      </c>
      <c r="F194" s="207" t="s">
        <v>2253</v>
      </c>
      <c r="G194" s="13"/>
      <c r="H194" s="208">
        <v>54.060000000000002</v>
      </c>
      <c r="I194" s="209"/>
      <c r="J194" s="13"/>
      <c r="K194" s="13"/>
      <c r="L194" s="205"/>
      <c r="M194" s="210"/>
      <c r="N194" s="211"/>
      <c r="O194" s="211"/>
      <c r="P194" s="211"/>
      <c r="Q194" s="211"/>
      <c r="R194" s="211"/>
      <c r="S194" s="211"/>
      <c r="T194" s="21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06" t="s">
        <v>519</v>
      </c>
      <c r="AU194" s="206" t="s">
        <v>89</v>
      </c>
      <c r="AV194" s="13" t="s">
        <v>89</v>
      </c>
      <c r="AW194" s="13" t="s">
        <v>35</v>
      </c>
      <c r="AX194" s="13" t="s">
        <v>79</v>
      </c>
      <c r="AY194" s="206" t="s">
        <v>230</v>
      </c>
    </row>
    <row r="195" s="13" customFormat="1">
      <c r="A195" s="13"/>
      <c r="B195" s="205"/>
      <c r="C195" s="13"/>
      <c r="D195" s="191" t="s">
        <v>519</v>
      </c>
      <c r="E195" s="206" t="s">
        <v>1</v>
      </c>
      <c r="F195" s="207" t="s">
        <v>2254</v>
      </c>
      <c r="G195" s="13"/>
      <c r="H195" s="208">
        <v>117.173</v>
      </c>
      <c r="I195" s="209"/>
      <c r="J195" s="13"/>
      <c r="K195" s="13"/>
      <c r="L195" s="205"/>
      <c r="M195" s="210"/>
      <c r="N195" s="211"/>
      <c r="O195" s="211"/>
      <c r="P195" s="211"/>
      <c r="Q195" s="211"/>
      <c r="R195" s="211"/>
      <c r="S195" s="211"/>
      <c r="T195" s="21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06" t="s">
        <v>519</v>
      </c>
      <c r="AU195" s="206" t="s">
        <v>89</v>
      </c>
      <c r="AV195" s="13" t="s">
        <v>89</v>
      </c>
      <c r="AW195" s="13" t="s">
        <v>35</v>
      </c>
      <c r="AX195" s="13" t="s">
        <v>79</v>
      </c>
      <c r="AY195" s="206" t="s">
        <v>230</v>
      </c>
    </row>
    <row r="196" s="13" customFormat="1">
      <c r="A196" s="13"/>
      <c r="B196" s="205"/>
      <c r="C196" s="13"/>
      <c r="D196" s="191" t="s">
        <v>519</v>
      </c>
      <c r="E196" s="206" t="s">
        <v>1</v>
      </c>
      <c r="F196" s="207" t="s">
        <v>2267</v>
      </c>
      <c r="G196" s="13"/>
      <c r="H196" s="208">
        <v>4</v>
      </c>
      <c r="I196" s="209"/>
      <c r="J196" s="13"/>
      <c r="K196" s="13"/>
      <c r="L196" s="205"/>
      <c r="M196" s="210"/>
      <c r="N196" s="211"/>
      <c r="O196" s="211"/>
      <c r="P196" s="211"/>
      <c r="Q196" s="211"/>
      <c r="R196" s="211"/>
      <c r="S196" s="211"/>
      <c r="T196" s="21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06" t="s">
        <v>519</v>
      </c>
      <c r="AU196" s="206" t="s">
        <v>89</v>
      </c>
      <c r="AV196" s="13" t="s">
        <v>89</v>
      </c>
      <c r="AW196" s="13" t="s">
        <v>35</v>
      </c>
      <c r="AX196" s="13" t="s">
        <v>79</v>
      </c>
      <c r="AY196" s="206" t="s">
        <v>230</v>
      </c>
    </row>
    <row r="197" s="14" customFormat="1">
      <c r="A197" s="14"/>
      <c r="B197" s="213"/>
      <c r="C197" s="14"/>
      <c r="D197" s="191" t="s">
        <v>519</v>
      </c>
      <c r="E197" s="214" t="s">
        <v>1</v>
      </c>
      <c r="F197" s="215" t="s">
        <v>534</v>
      </c>
      <c r="G197" s="14"/>
      <c r="H197" s="216">
        <v>175.233</v>
      </c>
      <c r="I197" s="217"/>
      <c r="J197" s="14"/>
      <c r="K197" s="14"/>
      <c r="L197" s="213"/>
      <c r="M197" s="218"/>
      <c r="N197" s="219"/>
      <c r="O197" s="219"/>
      <c r="P197" s="219"/>
      <c r="Q197" s="219"/>
      <c r="R197" s="219"/>
      <c r="S197" s="219"/>
      <c r="T197" s="22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14" t="s">
        <v>519</v>
      </c>
      <c r="AU197" s="214" t="s">
        <v>89</v>
      </c>
      <c r="AV197" s="14" t="s">
        <v>235</v>
      </c>
      <c r="AW197" s="14" t="s">
        <v>35</v>
      </c>
      <c r="AX197" s="14" t="s">
        <v>87</v>
      </c>
      <c r="AY197" s="214" t="s">
        <v>230</v>
      </c>
    </row>
    <row r="198" s="13" customFormat="1">
      <c r="A198" s="13"/>
      <c r="B198" s="205"/>
      <c r="C198" s="13"/>
      <c r="D198" s="191" t="s">
        <v>519</v>
      </c>
      <c r="E198" s="13"/>
      <c r="F198" s="207" t="s">
        <v>2269</v>
      </c>
      <c r="G198" s="13"/>
      <c r="H198" s="208">
        <v>876.16499999999996</v>
      </c>
      <c r="I198" s="209"/>
      <c r="J198" s="13"/>
      <c r="K198" s="13"/>
      <c r="L198" s="205"/>
      <c r="M198" s="210"/>
      <c r="N198" s="211"/>
      <c r="O198" s="211"/>
      <c r="P198" s="211"/>
      <c r="Q198" s="211"/>
      <c r="R198" s="211"/>
      <c r="S198" s="211"/>
      <c r="T198" s="21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06" t="s">
        <v>519</v>
      </c>
      <c r="AU198" s="206" t="s">
        <v>89</v>
      </c>
      <c r="AV198" s="13" t="s">
        <v>89</v>
      </c>
      <c r="AW198" s="13" t="s">
        <v>3</v>
      </c>
      <c r="AX198" s="13" t="s">
        <v>87</v>
      </c>
      <c r="AY198" s="206" t="s">
        <v>230</v>
      </c>
    </row>
    <row r="199" s="2" customFormat="1" ht="21.75" customHeight="1">
      <c r="A199" s="38"/>
      <c r="B199" s="177"/>
      <c r="C199" s="178" t="s">
        <v>264</v>
      </c>
      <c r="D199" s="178" t="s">
        <v>231</v>
      </c>
      <c r="E199" s="179" t="s">
        <v>704</v>
      </c>
      <c r="F199" s="180" t="s">
        <v>705</v>
      </c>
      <c r="G199" s="181" t="s">
        <v>578</v>
      </c>
      <c r="H199" s="182">
        <v>35.045999999999999</v>
      </c>
      <c r="I199" s="183"/>
      <c r="J199" s="184">
        <f>ROUND(I199*H199,2)</f>
        <v>0</v>
      </c>
      <c r="K199" s="180" t="s">
        <v>515</v>
      </c>
      <c r="L199" s="39"/>
      <c r="M199" s="185" t="s">
        <v>1</v>
      </c>
      <c r="N199" s="186" t="s">
        <v>44</v>
      </c>
      <c r="O199" s="77"/>
      <c r="P199" s="187">
        <f>O199*H199</f>
        <v>0</v>
      </c>
      <c r="Q199" s="187">
        <v>0</v>
      </c>
      <c r="R199" s="187">
        <f>Q199*H199</f>
        <v>0</v>
      </c>
      <c r="S199" s="187">
        <v>0</v>
      </c>
      <c r="T199" s="188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89" t="s">
        <v>235</v>
      </c>
      <c r="AT199" s="189" t="s">
        <v>231</v>
      </c>
      <c r="AU199" s="189" t="s">
        <v>89</v>
      </c>
      <c r="AY199" s="19" t="s">
        <v>230</v>
      </c>
      <c r="BE199" s="190">
        <f>IF(N199="základní",J199,0)</f>
        <v>0</v>
      </c>
      <c r="BF199" s="190">
        <f>IF(N199="snížená",J199,0)</f>
        <v>0</v>
      </c>
      <c r="BG199" s="190">
        <f>IF(N199="zákl. přenesená",J199,0)</f>
        <v>0</v>
      </c>
      <c r="BH199" s="190">
        <f>IF(N199="sníž. přenesená",J199,0)</f>
        <v>0</v>
      </c>
      <c r="BI199" s="190">
        <f>IF(N199="nulová",J199,0)</f>
        <v>0</v>
      </c>
      <c r="BJ199" s="19" t="s">
        <v>87</v>
      </c>
      <c r="BK199" s="190">
        <f>ROUND(I199*H199,2)</f>
        <v>0</v>
      </c>
      <c r="BL199" s="19" t="s">
        <v>235</v>
      </c>
      <c r="BM199" s="189" t="s">
        <v>2270</v>
      </c>
    </row>
    <row r="200" s="2" customFormat="1">
      <c r="A200" s="38"/>
      <c r="B200" s="39"/>
      <c r="C200" s="38"/>
      <c r="D200" s="191" t="s">
        <v>237</v>
      </c>
      <c r="E200" s="38"/>
      <c r="F200" s="192" t="s">
        <v>707</v>
      </c>
      <c r="G200" s="38"/>
      <c r="H200" s="38"/>
      <c r="I200" s="193"/>
      <c r="J200" s="38"/>
      <c r="K200" s="38"/>
      <c r="L200" s="39"/>
      <c r="M200" s="194"/>
      <c r="N200" s="195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237</v>
      </c>
      <c r="AU200" s="19" t="s">
        <v>89</v>
      </c>
    </row>
    <row r="201" s="2" customFormat="1">
      <c r="A201" s="38"/>
      <c r="B201" s="39"/>
      <c r="C201" s="38"/>
      <c r="D201" s="199" t="s">
        <v>397</v>
      </c>
      <c r="E201" s="38"/>
      <c r="F201" s="200" t="s">
        <v>708</v>
      </c>
      <c r="G201" s="38"/>
      <c r="H201" s="38"/>
      <c r="I201" s="193"/>
      <c r="J201" s="38"/>
      <c r="K201" s="38"/>
      <c r="L201" s="39"/>
      <c r="M201" s="194"/>
      <c r="N201" s="195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397</v>
      </c>
      <c r="AU201" s="19" t="s">
        <v>89</v>
      </c>
    </row>
    <row r="202" s="15" customFormat="1">
      <c r="A202" s="15"/>
      <c r="B202" s="221"/>
      <c r="C202" s="15"/>
      <c r="D202" s="191" t="s">
        <v>519</v>
      </c>
      <c r="E202" s="222" t="s">
        <v>1</v>
      </c>
      <c r="F202" s="223" t="s">
        <v>2039</v>
      </c>
      <c r="G202" s="15"/>
      <c r="H202" s="222" t="s">
        <v>1</v>
      </c>
      <c r="I202" s="224"/>
      <c r="J202" s="15"/>
      <c r="K202" s="15"/>
      <c r="L202" s="221"/>
      <c r="M202" s="225"/>
      <c r="N202" s="226"/>
      <c r="O202" s="226"/>
      <c r="P202" s="226"/>
      <c r="Q202" s="226"/>
      <c r="R202" s="226"/>
      <c r="S202" s="226"/>
      <c r="T202" s="227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22" t="s">
        <v>519</v>
      </c>
      <c r="AU202" s="222" t="s">
        <v>89</v>
      </c>
      <c r="AV202" s="15" t="s">
        <v>87</v>
      </c>
      <c r="AW202" s="15" t="s">
        <v>35</v>
      </c>
      <c r="AX202" s="15" t="s">
        <v>79</v>
      </c>
      <c r="AY202" s="222" t="s">
        <v>230</v>
      </c>
    </row>
    <row r="203" s="13" customFormat="1">
      <c r="A203" s="13"/>
      <c r="B203" s="205"/>
      <c r="C203" s="13"/>
      <c r="D203" s="191" t="s">
        <v>519</v>
      </c>
      <c r="E203" s="206" t="s">
        <v>1</v>
      </c>
      <c r="F203" s="207" t="s">
        <v>2258</v>
      </c>
      <c r="G203" s="13"/>
      <c r="H203" s="208">
        <v>17.523</v>
      </c>
      <c r="I203" s="209"/>
      <c r="J203" s="13"/>
      <c r="K203" s="13"/>
      <c r="L203" s="205"/>
      <c r="M203" s="210"/>
      <c r="N203" s="211"/>
      <c r="O203" s="211"/>
      <c r="P203" s="211"/>
      <c r="Q203" s="211"/>
      <c r="R203" s="211"/>
      <c r="S203" s="211"/>
      <c r="T203" s="21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06" t="s">
        <v>519</v>
      </c>
      <c r="AU203" s="206" t="s">
        <v>89</v>
      </c>
      <c r="AV203" s="13" t="s">
        <v>89</v>
      </c>
      <c r="AW203" s="13" t="s">
        <v>35</v>
      </c>
      <c r="AX203" s="13" t="s">
        <v>79</v>
      </c>
      <c r="AY203" s="206" t="s">
        <v>230</v>
      </c>
    </row>
    <row r="204" s="13" customFormat="1">
      <c r="A204" s="13"/>
      <c r="B204" s="205"/>
      <c r="C204" s="13"/>
      <c r="D204" s="191" t="s">
        <v>519</v>
      </c>
      <c r="E204" s="206" t="s">
        <v>1</v>
      </c>
      <c r="F204" s="207" t="s">
        <v>2258</v>
      </c>
      <c r="G204" s="13"/>
      <c r="H204" s="208">
        <v>17.523</v>
      </c>
      <c r="I204" s="209"/>
      <c r="J204" s="13"/>
      <c r="K204" s="13"/>
      <c r="L204" s="205"/>
      <c r="M204" s="210"/>
      <c r="N204" s="211"/>
      <c r="O204" s="211"/>
      <c r="P204" s="211"/>
      <c r="Q204" s="211"/>
      <c r="R204" s="211"/>
      <c r="S204" s="211"/>
      <c r="T204" s="21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06" t="s">
        <v>519</v>
      </c>
      <c r="AU204" s="206" t="s">
        <v>89</v>
      </c>
      <c r="AV204" s="13" t="s">
        <v>89</v>
      </c>
      <c r="AW204" s="13" t="s">
        <v>35</v>
      </c>
      <c r="AX204" s="13" t="s">
        <v>79</v>
      </c>
      <c r="AY204" s="206" t="s">
        <v>230</v>
      </c>
    </row>
    <row r="205" s="14" customFormat="1">
      <c r="A205" s="14"/>
      <c r="B205" s="213"/>
      <c r="C205" s="14"/>
      <c r="D205" s="191" t="s">
        <v>519</v>
      </c>
      <c r="E205" s="214" t="s">
        <v>1</v>
      </c>
      <c r="F205" s="215" t="s">
        <v>534</v>
      </c>
      <c r="G205" s="14"/>
      <c r="H205" s="216">
        <v>35.045999999999999</v>
      </c>
      <c r="I205" s="217"/>
      <c r="J205" s="14"/>
      <c r="K205" s="14"/>
      <c r="L205" s="213"/>
      <c r="M205" s="218"/>
      <c r="N205" s="219"/>
      <c r="O205" s="219"/>
      <c r="P205" s="219"/>
      <c r="Q205" s="219"/>
      <c r="R205" s="219"/>
      <c r="S205" s="219"/>
      <c r="T205" s="220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14" t="s">
        <v>519</v>
      </c>
      <c r="AU205" s="214" t="s">
        <v>89</v>
      </c>
      <c r="AV205" s="14" t="s">
        <v>235</v>
      </c>
      <c r="AW205" s="14" t="s">
        <v>35</v>
      </c>
      <c r="AX205" s="14" t="s">
        <v>87</v>
      </c>
      <c r="AY205" s="214" t="s">
        <v>230</v>
      </c>
    </row>
    <row r="206" s="2" customFormat="1" ht="24.15" customHeight="1">
      <c r="A206" s="38"/>
      <c r="B206" s="177"/>
      <c r="C206" s="178" t="s">
        <v>268</v>
      </c>
      <c r="D206" s="178" t="s">
        <v>231</v>
      </c>
      <c r="E206" s="179" t="s">
        <v>713</v>
      </c>
      <c r="F206" s="180" t="s">
        <v>714</v>
      </c>
      <c r="G206" s="181" t="s">
        <v>578</v>
      </c>
      <c r="H206" s="182">
        <v>175.22999999999999</v>
      </c>
      <c r="I206" s="183"/>
      <c r="J206" s="184">
        <f>ROUND(I206*H206,2)</f>
        <v>0</v>
      </c>
      <c r="K206" s="180" t="s">
        <v>515</v>
      </c>
      <c r="L206" s="39"/>
      <c r="M206" s="185" t="s">
        <v>1</v>
      </c>
      <c r="N206" s="186" t="s">
        <v>44</v>
      </c>
      <c r="O206" s="77"/>
      <c r="P206" s="187">
        <f>O206*H206</f>
        <v>0</v>
      </c>
      <c r="Q206" s="187">
        <v>0</v>
      </c>
      <c r="R206" s="187">
        <f>Q206*H206</f>
        <v>0</v>
      </c>
      <c r="S206" s="187">
        <v>0</v>
      </c>
      <c r="T206" s="188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89" t="s">
        <v>235</v>
      </c>
      <c r="AT206" s="189" t="s">
        <v>231</v>
      </c>
      <c r="AU206" s="189" t="s">
        <v>89</v>
      </c>
      <c r="AY206" s="19" t="s">
        <v>230</v>
      </c>
      <c r="BE206" s="190">
        <f>IF(N206="základní",J206,0)</f>
        <v>0</v>
      </c>
      <c r="BF206" s="190">
        <f>IF(N206="snížená",J206,0)</f>
        <v>0</v>
      </c>
      <c r="BG206" s="190">
        <f>IF(N206="zákl. přenesená",J206,0)</f>
        <v>0</v>
      </c>
      <c r="BH206" s="190">
        <f>IF(N206="sníž. přenesená",J206,0)</f>
        <v>0</v>
      </c>
      <c r="BI206" s="190">
        <f>IF(N206="nulová",J206,0)</f>
        <v>0</v>
      </c>
      <c r="BJ206" s="19" t="s">
        <v>87</v>
      </c>
      <c r="BK206" s="190">
        <f>ROUND(I206*H206,2)</f>
        <v>0</v>
      </c>
      <c r="BL206" s="19" t="s">
        <v>235</v>
      </c>
      <c r="BM206" s="189" t="s">
        <v>2271</v>
      </c>
    </row>
    <row r="207" s="2" customFormat="1">
      <c r="A207" s="38"/>
      <c r="B207" s="39"/>
      <c r="C207" s="38"/>
      <c r="D207" s="191" t="s">
        <v>237</v>
      </c>
      <c r="E207" s="38"/>
      <c r="F207" s="192" t="s">
        <v>716</v>
      </c>
      <c r="G207" s="38"/>
      <c r="H207" s="38"/>
      <c r="I207" s="193"/>
      <c r="J207" s="38"/>
      <c r="K207" s="38"/>
      <c r="L207" s="39"/>
      <c r="M207" s="194"/>
      <c r="N207" s="195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237</v>
      </c>
      <c r="AU207" s="19" t="s">
        <v>89</v>
      </c>
    </row>
    <row r="208" s="2" customFormat="1">
      <c r="A208" s="38"/>
      <c r="B208" s="39"/>
      <c r="C208" s="38"/>
      <c r="D208" s="199" t="s">
        <v>397</v>
      </c>
      <c r="E208" s="38"/>
      <c r="F208" s="200" t="s">
        <v>717</v>
      </c>
      <c r="G208" s="38"/>
      <c r="H208" s="38"/>
      <c r="I208" s="193"/>
      <c r="J208" s="38"/>
      <c r="K208" s="38"/>
      <c r="L208" s="39"/>
      <c r="M208" s="194"/>
      <c r="N208" s="195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397</v>
      </c>
      <c r="AU208" s="19" t="s">
        <v>89</v>
      </c>
    </row>
    <row r="209" s="15" customFormat="1">
      <c r="A209" s="15"/>
      <c r="B209" s="221"/>
      <c r="C209" s="15"/>
      <c r="D209" s="191" t="s">
        <v>519</v>
      </c>
      <c r="E209" s="222" t="s">
        <v>1</v>
      </c>
      <c r="F209" s="223" t="s">
        <v>2039</v>
      </c>
      <c r="G209" s="15"/>
      <c r="H209" s="222" t="s">
        <v>1</v>
      </c>
      <c r="I209" s="224"/>
      <c r="J209" s="15"/>
      <c r="K209" s="15"/>
      <c r="L209" s="221"/>
      <c r="M209" s="225"/>
      <c r="N209" s="226"/>
      <c r="O209" s="226"/>
      <c r="P209" s="226"/>
      <c r="Q209" s="226"/>
      <c r="R209" s="226"/>
      <c r="S209" s="226"/>
      <c r="T209" s="227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22" t="s">
        <v>519</v>
      </c>
      <c r="AU209" s="222" t="s">
        <v>89</v>
      </c>
      <c r="AV209" s="15" t="s">
        <v>87</v>
      </c>
      <c r="AW209" s="15" t="s">
        <v>35</v>
      </c>
      <c r="AX209" s="15" t="s">
        <v>79</v>
      </c>
      <c r="AY209" s="222" t="s">
        <v>230</v>
      </c>
    </row>
    <row r="210" s="13" customFormat="1">
      <c r="A210" s="13"/>
      <c r="B210" s="205"/>
      <c r="C210" s="13"/>
      <c r="D210" s="191" t="s">
        <v>519</v>
      </c>
      <c r="E210" s="206" t="s">
        <v>1</v>
      </c>
      <c r="F210" s="207" t="s">
        <v>2258</v>
      </c>
      <c r="G210" s="13"/>
      <c r="H210" s="208">
        <v>17.523</v>
      </c>
      <c r="I210" s="209"/>
      <c r="J210" s="13"/>
      <c r="K210" s="13"/>
      <c r="L210" s="205"/>
      <c r="M210" s="210"/>
      <c r="N210" s="211"/>
      <c r="O210" s="211"/>
      <c r="P210" s="211"/>
      <c r="Q210" s="211"/>
      <c r="R210" s="211"/>
      <c r="S210" s="211"/>
      <c r="T210" s="21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6" t="s">
        <v>519</v>
      </c>
      <c r="AU210" s="206" t="s">
        <v>89</v>
      </c>
      <c r="AV210" s="13" t="s">
        <v>89</v>
      </c>
      <c r="AW210" s="13" t="s">
        <v>35</v>
      </c>
      <c r="AX210" s="13" t="s">
        <v>79</v>
      </c>
      <c r="AY210" s="206" t="s">
        <v>230</v>
      </c>
    </row>
    <row r="211" s="13" customFormat="1">
      <c r="A211" s="13"/>
      <c r="B211" s="205"/>
      <c r="C211" s="13"/>
      <c r="D211" s="191" t="s">
        <v>519</v>
      </c>
      <c r="E211" s="206" t="s">
        <v>1</v>
      </c>
      <c r="F211" s="207" t="s">
        <v>2258</v>
      </c>
      <c r="G211" s="13"/>
      <c r="H211" s="208">
        <v>17.523</v>
      </c>
      <c r="I211" s="209"/>
      <c r="J211" s="13"/>
      <c r="K211" s="13"/>
      <c r="L211" s="205"/>
      <c r="M211" s="210"/>
      <c r="N211" s="211"/>
      <c r="O211" s="211"/>
      <c r="P211" s="211"/>
      <c r="Q211" s="211"/>
      <c r="R211" s="211"/>
      <c r="S211" s="211"/>
      <c r="T211" s="21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06" t="s">
        <v>519</v>
      </c>
      <c r="AU211" s="206" t="s">
        <v>89</v>
      </c>
      <c r="AV211" s="13" t="s">
        <v>89</v>
      </c>
      <c r="AW211" s="13" t="s">
        <v>35</v>
      </c>
      <c r="AX211" s="13" t="s">
        <v>79</v>
      </c>
      <c r="AY211" s="206" t="s">
        <v>230</v>
      </c>
    </row>
    <row r="212" s="14" customFormat="1">
      <c r="A212" s="14"/>
      <c r="B212" s="213"/>
      <c r="C212" s="14"/>
      <c r="D212" s="191" t="s">
        <v>519</v>
      </c>
      <c r="E212" s="214" t="s">
        <v>1</v>
      </c>
      <c r="F212" s="215" t="s">
        <v>534</v>
      </c>
      <c r="G212" s="14"/>
      <c r="H212" s="216">
        <v>35.045999999999999</v>
      </c>
      <c r="I212" s="217"/>
      <c r="J212" s="14"/>
      <c r="K212" s="14"/>
      <c r="L212" s="213"/>
      <c r="M212" s="218"/>
      <c r="N212" s="219"/>
      <c r="O212" s="219"/>
      <c r="P212" s="219"/>
      <c r="Q212" s="219"/>
      <c r="R212" s="219"/>
      <c r="S212" s="219"/>
      <c r="T212" s="220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14" t="s">
        <v>519</v>
      </c>
      <c r="AU212" s="214" t="s">
        <v>89</v>
      </c>
      <c r="AV212" s="14" t="s">
        <v>235</v>
      </c>
      <c r="AW212" s="14" t="s">
        <v>35</v>
      </c>
      <c r="AX212" s="14" t="s">
        <v>87</v>
      </c>
      <c r="AY212" s="214" t="s">
        <v>230</v>
      </c>
    </row>
    <row r="213" s="13" customFormat="1">
      <c r="A213" s="13"/>
      <c r="B213" s="205"/>
      <c r="C213" s="13"/>
      <c r="D213" s="191" t="s">
        <v>519</v>
      </c>
      <c r="E213" s="13"/>
      <c r="F213" s="207" t="s">
        <v>2272</v>
      </c>
      <c r="G213" s="13"/>
      <c r="H213" s="208">
        <v>175.22999999999999</v>
      </c>
      <c r="I213" s="209"/>
      <c r="J213" s="13"/>
      <c r="K213" s="13"/>
      <c r="L213" s="205"/>
      <c r="M213" s="210"/>
      <c r="N213" s="211"/>
      <c r="O213" s="211"/>
      <c r="P213" s="211"/>
      <c r="Q213" s="211"/>
      <c r="R213" s="211"/>
      <c r="S213" s="211"/>
      <c r="T213" s="21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06" t="s">
        <v>519</v>
      </c>
      <c r="AU213" s="206" t="s">
        <v>89</v>
      </c>
      <c r="AV213" s="13" t="s">
        <v>89</v>
      </c>
      <c r="AW213" s="13" t="s">
        <v>3</v>
      </c>
      <c r="AX213" s="13" t="s">
        <v>87</v>
      </c>
      <c r="AY213" s="206" t="s">
        <v>230</v>
      </c>
    </row>
    <row r="214" s="2" customFormat="1" ht="21.75" customHeight="1">
      <c r="A214" s="38"/>
      <c r="B214" s="177"/>
      <c r="C214" s="178" t="s">
        <v>272</v>
      </c>
      <c r="D214" s="178" t="s">
        <v>231</v>
      </c>
      <c r="E214" s="179" t="s">
        <v>719</v>
      </c>
      <c r="F214" s="180" t="s">
        <v>720</v>
      </c>
      <c r="G214" s="181" t="s">
        <v>578</v>
      </c>
      <c r="H214" s="182">
        <v>87.617000000000004</v>
      </c>
      <c r="I214" s="183"/>
      <c r="J214" s="184">
        <f>ROUND(I214*H214,2)</f>
        <v>0</v>
      </c>
      <c r="K214" s="180" t="s">
        <v>515</v>
      </c>
      <c r="L214" s="39"/>
      <c r="M214" s="185" t="s">
        <v>1</v>
      </c>
      <c r="N214" s="186" t="s">
        <v>44</v>
      </c>
      <c r="O214" s="77"/>
      <c r="P214" s="187">
        <f>O214*H214</f>
        <v>0</v>
      </c>
      <c r="Q214" s="187">
        <v>0</v>
      </c>
      <c r="R214" s="187">
        <f>Q214*H214</f>
        <v>0</v>
      </c>
      <c r="S214" s="187">
        <v>0</v>
      </c>
      <c r="T214" s="188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89" t="s">
        <v>235</v>
      </c>
      <c r="AT214" s="189" t="s">
        <v>231</v>
      </c>
      <c r="AU214" s="189" t="s">
        <v>89</v>
      </c>
      <c r="AY214" s="19" t="s">
        <v>230</v>
      </c>
      <c r="BE214" s="190">
        <f>IF(N214="základní",J214,0)</f>
        <v>0</v>
      </c>
      <c r="BF214" s="190">
        <f>IF(N214="snížená",J214,0)</f>
        <v>0</v>
      </c>
      <c r="BG214" s="190">
        <f>IF(N214="zákl. přenesená",J214,0)</f>
        <v>0</v>
      </c>
      <c r="BH214" s="190">
        <f>IF(N214="sníž. přenesená",J214,0)</f>
        <v>0</v>
      </c>
      <c r="BI214" s="190">
        <f>IF(N214="nulová",J214,0)</f>
        <v>0</v>
      </c>
      <c r="BJ214" s="19" t="s">
        <v>87</v>
      </c>
      <c r="BK214" s="190">
        <f>ROUND(I214*H214,2)</f>
        <v>0</v>
      </c>
      <c r="BL214" s="19" t="s">
        <v>235</v>
      </c>
      <c r="BM214" s="189" t="s">
        <v>2273</v>
      </c>
    </row>
    <row r="215" s="2" customFormat="1">
      <c r="A215" s="38"/>
      <c r="B215" s="39"/>
      <c r="C215" s="38"/>
      <c r="D215" s="191" t="s">
        <v>237</v>
      </c>
      <c r="E215" s="38"/>
      <c r="F215" s="192" t="s">
        <v>722</v>
      </c>
      <c r="G215" s="38"/>
      <c r="H215" s="38"/>
      <c r="I215" s="193"/>
      <c r="J215" s="38"/>
      <c r="K215" s="38"/>
      <c r="L215" s="39"/>
      <c r="M215" s="194"/>
      <c r="N215" s="195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237</v>
      </c>
      <c r="AU215" s="19" t="s">
        <v>89</v>
      </c>
    </row>
    <row r="216" s="2" customFormat="1">
      <c r="A216" s="38"/>
      <c r="B216" s="39"/>
      <c r="C216" s="38"/>
      <c r="D216" s="199" t="s">
        <v>397</v>
      </c>
      <c r="E216" s="38"/>
      <c r="F216" s="200" t="s">
        <v>723</v>
      </c>
      <c r="G216" s="38"/>
      <c r="H216" s="38"/>
      <c r="I216" s="193"/>
      <c r="J216" s="38"/>
      <c r="K216" s="38"/>
      <c r="L216" s="39"/>
      <c r="M216" s="194"/>
      <c r="N216" s="195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397</v>
      </c>
      <c r="AU216" s="19" t="s">
        <v>89</v>
      </c>
    </row>
    <row r="217" s="15" customFormat="1">
      <c r="A217" s="15"/>
      <c r="B217" s="221"/>
      <c r="C217" s="15"/>
      <c r="D217" s="191" t="s">
        <v>519</v>
      </c>
      <c r="E217" s="222" t="s">
        <v>1</v>
      </c>
      <c r="F217" s="223" t="s">
        <v>2039</v>
      </c>
      <c r="G217" s="15"/>
      <c r="H217" s="222" t="s">
        <v>1</v>
      </c>
      <c r="I217" s="224"/>
      <c r="J217" s="15"/>
      <c r="K217" s="15"/>
      <c r="L217" s="221"/>
      <c r="M217" s="225"/>
      <c r="N217" s="226"/>
      <c r="O217" s="226"/>
      <c r="P217" s="226"/>
      <c r="Q217" s="226"/>
      <c r="R217" s="226"/>
      <c r="S217" s="226"/>
      <c r="T217" s="227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22" t="s">
        <v>519</v>
      </c>
      <c r="AU217" s="222" t="s">
        <v>89</v>
      </c>
      <c r="AV217" s="15" t="s">
        <v>87</v>
      </c>
      <c r="AW217" s="15" t="s">
        <v>35</v>
      </c>
      <c r="AX217" s="15" t="s">
        <v>79</v>
      </c>
      <c r="AY217" s="222" t="s">
        <v>230</v>
      </c>
    </row>
    <row r="218" s="15" customFormat="1">
      <c r="A218" s="15"/>
      <c r="B218" s="221"/>
      <c r="C218" s="15"/>
      <c r="D218" s="191" t="s">
        <v>519</v>
      </c>
      <c r="E218" s="222" t="s">
        <v>1</v>
      </c>
      <c r="F218" s="223" t="s">
        <v>1975</v>
      </c>
      <c r="G218" s="15"/>
      <c r="H218" s="222" t="s">
        <v>1</v>
      </c>
      <c r="I218" s="224"/>
      <c r="J218" s="15"/>
      <c r="K218" s="15"/>
      <c r="L218" s="221"/>
      <c r="M218" s="225"/>
      <c r="N218" s="226"/>
      <c r="O218" s="226"/>
      <c r="P218" s="226"/>
      <c r="Q218" s="226"/>
      <c r="R218" s="226"/>
      <c r="S218" s="226"/>
      <c r="T218" s="227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22" t="s">
        <v>519</v>
      </c>
      <c r="AU218" s="222" t="s">
        <v>89</v>
      </c>
      <c r="AV218" s="15" t="s">
        <v>87</v>
      </c>
      <c r="AW218" s="15" t="s">
        <v>35</v>
      </c>
      <c r="AX218" s="15" t="s">
        <v>79</v>
      </c>
      <c r="AY218" s="222" t="s">
        <v>230</v>
      </c>
    </row>
    <row r="219" s="13" customFormat="1">
      <c r="A219" s="13"/>
      <c r="B219" s="205"/>
      <c r="C219" s="13"/>
      <c r="D219" s="191" t="s">
        <v>519</v>
      </c>
      <c r="E219" s="206" t="s">
        <v>1</v>
      </c>
      <c r="F219" s="207" t="s">
        <v>2253</v>
      </c>
      <c r="G219" s="13"/>
      <c r="H219" s="208">
        <v>54.060000000000002</v>
      </c>
      <c r="I219" s="209"/>
      <c r="J219" s="13"/>
      <c r="K219" s="13"/>
      <c r="L219" s="205"/>
      <c r="M219" s="210"/>
      <c r="N219" s="211"/>
      <c r="O219" s="211"/>
      <c r="P219" s="211"/>
      <c r="Q219" s="211"/>
      <c r="R219" s="211"/>
      <c r="S219" s="211"/>
      <c r="T219" s="21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06" t="s">
        <v>519</v>
      </c>
      <c r="AU219" s="206" t="s">
        <v>89</v>
      </c>
      <c r="AV219" s="13" t="s">
        <v>89</v>
      </c>
      <c r="AW219" s="13" t="s">
        <v>35</v>
      </c>
      <c r="AX219" s="13" t="s">
        <v>79</v>
      </c>
      <c r="AY219" s="206" t="s">
        <v>230</v>
      </c>
    </row>
    <row r="220" s="13" customFormat="1">
      <c r="A220" s="13"/>
      <c r="B220" s="205"/>
      <c r="C220" s="13"/>
      <c r="D220" s="191" t="s">
        <v>519</v>
      </c>
      <c r="E220" s="206" t="s">
        <v>1</v>
      </c>
      <c r="F220" s="207" t="s">
        <v>2254</v>
      </c>
      <c r="G220" s="13"/>
      <c r="H220" s="208">
        <v>117.173</v>
      </c>
      <c r="I220" s="209"/>
      <c r="J220" s="13"/>
      <c r="K220" s="13"/>
      <c r="L220" s="205"/>
      <c r="M220" s="210"/>
      <c r="N220" s="211"/>
      <c r="O220" s="211"/>
      <c r="P220" s="211"/>
      <c r="Q220" s="211"/>
      <c r="R220" s="211"/>
      <c r="S220" s="211"/>
      <c r="T220" s="21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06" t="s">
        <v>519</v>
      </c>
      <c r="AU220" s="206" t="s">
        <v>89</v>
      </c>
      <c r="AV220" s="13" t="s">
        <v>89</v>
      </c>
      <c r="AW220" s="13" t="s">
        <v>35</v>
      </c>
      <c r="AX220" s="13" t="s">
        <v>79</v>
      </c>
      <c r="AY220" s="206" t="s">
        <v>230</v>
      </c>
    </row>
    <row r="221" s="13" customFormat="1">
      <c r="A221" s="13"/>
      <c r="B221" s="205"/>
      <c r="C221" s="13"/>
      <c r="D221" s="191" t="s">
        <v>519</v>
      </c>
      <c r="E221" s="206" t="s">
        <v>1</v>
      </c>
      <c r="F221" s="207" t="s">
        <v>2255</v>
      </c>
      <c r="G221" s="13"/>
      <c r="H221" s="208">
        <v>4</v>
      </c>
      <c r="I221" s="209"/>
      <c r="J221" s="13"/>
      <c r="K221" s="13"/>
      <c r="L221" s="205"/>
      <c r="M221" s="210"/>
      <c r="N221" s="211"/>
      <c r="O221" s="211"/>
      <c r="P221" s="211"/>
      <c r="Q221" s="211"/>
      <c r="R221" s="211"/>
      <c r="S221" s="211"/>
      <c r="T221" s="21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06" t="s">
        <v>519</v>
      </c>
      <c r="AU221" s="206" t="s">
        <v>89</v>
      </c>
      <c r="AV221" s="13" t="s">
        <v>89</v>
      </c>
      <c r="AW221" s="13" t="s">
        <v>35</v>
      </c>
      <c r="AX221" s="13" t="s">
        <v>79</v>
      </c>
      <c r="AY221" s="206" t="s">
        <v>230</v>
      </c>
    </row>
    <row r="222" s="14" customFormat="1">
      <c r="A222" s="14"/>
      <c r="B222" s="213"/>
      <c r="C222" s="14"/>
      <c r="D222" s="191" t="s">
        <v>519</v>
      </c>
      <c r="E222" s="214" t="s">
        <v>1</v>
      </c>
      <c r="F222" s="215" t="s">
        <v>534</v>
      </c>
      <c r="G222" s="14"/>
      <c r="H222" s="216">
        <v>175.233</v>
      </c>
      <c r="I222" s="217"/>
      <c r="J222" s="14"/>
      <c r="K222" s="14"/>
      <c r="L222" s="213"/>
      <c r="M222" s="218"/>
      <c r="N222" s="219"/>
      <c r="O222" s="219"/>
      <c r="P222" s="219"/>
      <c r="Q222" s="219"/>
      <c r="R222" s="219"/>
      <c r="S222" s="219"/>
      <c r="T222" s="22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14" t="s">
        <v>519</v>
      </c>
      <c r="AU222" s="214" t="s">
        <v>89</v>
      </c>
      <c r="AV222" s="14" t="s">
        <v>235</v>
      </c>
      <c r="AW222" s="14" t="s">
        <v>35</v>
      </c>
      <c r="AX222" s="14" t="s">
        <v>79</v>
      </c>
      <c r="AY222" s="214" t="s">
        <v>230</v>
      </c>
    </row>
    <row r="223" s="13" customFormat="1">
      <c r="A223" s="13"/>
      <c r="B223" s="205"/>
      <c r="C223" s="13"/>
      <c r="D223" s="191" t="s">
        <v>519</v>
      </c>
      <c r="E223" s="206" t="s">
        <v>1</v>
      </c>
      <c r="F223" s="207" t="s">
        <v>2261</v>
      </c>
      <c r="G223" s="13"/>
      <c r="H223" s="208">
        <v>87.617000000000004</v>
      </c>
      <c r="I223" s="209"/>
      <c r="J223" s="13"/>
      <c r="K223" s="13"/>
      <c r="L223" s="205"/>
      <c r="M223" s="210"/>
      <c r="N223" s="211"/>
      <c r="O223" s="211"/>
      <c r="P223" s="211"/>
      <c r="Q223" s="211"/>
      <c r="R223" s="211"/>
      <c r="S223" s="211"/>
      <c r="T223" s="21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06" t="s">
        <v>519</v>
      </c>
      <c r="AU223" s="206" t="s">
        <v>89</v>
      </c>
      <c r="AV223" s="13" t="s">
        <v>89</v>
      </c>
      <c r="AW223" s="13" t="s">
        <v>35</v>
      </c>
      <c r="AX223" s="13" t="s">
        <v>79</v>
      </c>
      <c r="AY223" s="206" t="s">
        <v>230</v>
      </c>
    </row>
    <row r="224" s="14" customFormat="1">
      <c r="A224" s="14"/>
      <c r="B224" s="213"/>
      <c r="C224" s="14"/>
      <c r="D224" s="191" t="s">
        <v>519</v>
      </c>
      <c r="E224" s="214" t="s">
        <v>1</v>
      </c>
      <c r="F224" s="215" t="s">
        <v>534</v>
      </c>
      <c r="G224" s="14"/>
      <c r="H224" s="216">
        <v>87.617000000000004</v>
      </c>
      <c r="I224" s="217"/>
      <c r="J224" s="14"/>
      <c r="K224" s="14"/>
      <c r="L224" s="213"/>
      <c r="M224" s="218"/>
      <c r="N224" s="219"/>
      <c r="O224" s="219"/>
      <c r="P224" s="219"/>
      <c r="Q224" s="219"/>
      <c r="R224" s="219"/>
      <c r="S224" s="219"/>
      <c r="T224" s="220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14" t="s">
        <v>519</v>
      </c>
      <c r="AU224" s="214" t="s">
        <v>89</v>
      </c>
      <c r="AV224" s="14" t="s">
        <v>235</v>
      </c>
      <c r="AW224" s="14" t="s">
        <v>35</v>
      </c>
      <c r="AX224" s="14" t="s">
        <v>87</v>
      </c>
      <c r="AY224" s="214" t="s">
        <v>230</v>
      </c>
    </row>
    <row r="225" s="2" customFormat="1" ht="24.15" customHeight="1">
      <c r="A225" s="38"/>
      <c r="B225" s="177"/>
      <c r="C225" s="178" t="s">
        <v>8</v>
      </c>
      <c r="D225" s="178" t="s">
        <v>231</v>
      </c>
      <c r="E225" s="179" t="s">
        <v>728</v>
      </c>
      <c r="F225" s="180" t="s">
        <v>729</v>
      </c>
      <c r="G225" s="181" t="s">
        <v>578</v>
      </c>
      <c r="H225" s="182">
        <v>438.08499999999998</v>
      </c>
      <c r="I225" s="183"/>
      <c r="J225" s="184">
        <f>ROUND(I225*H225,2)</f>
        <v>0</v>
      </c>
      <c r="K225" s="180" t="s">
        <v>515</v>
      </c>
      <c r="L225" s="39"/>
      <c r="M225" s="185" t="s">
        <v>1</v>
      </c>
      <c r="N225" s="186" t="s">
        <v>44</v>
      </c>
      <c r="O225" s="77"/>
      <c r="P225" s="187">
        <f>O225*H225</f>
        <v>0</v>
      </c>
      <c r="Q225" s="187">
        <v>0</v>
      </c>
      <c r="R225" s="187">
        <f>Q225*H225</f>
        <v>0</v>
      </c>
      <c r="S225" s="187">
        <v>0</v>
      </c>
      <c r="T225" s="188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89" t="s">
        <v>235</v>
      </c>
      <c r="AT225" s="189" t="s">
        <v>231</v>
      </c>
      <c r="AU225" s="189" t="s">
        <v>89</v>
      </c>
      <c r="AY225" s="19" t="s">
        <v>230</v>
      </c>
      <c r="BE225" s="190">
        <f>IF(N225="základní",J225,0)</f>
        <v>0</v>
      </c>
      <c r="BF225" s="190">
        <f>IF(N225="snížená",J225,0)</f>
        <v>0</v>
      </c>
      <c r="BG225" s="190">
        <f>IF(N225="zákl. přenesená",J225,0)</f>
        <v>0</v>
      </c>
      <c r="BH225" s="190">
        <f>IF(N225="sníž. přenesená",J225,0)</f>
        <v>0</v>
      </c>
      <c r="BI225" s="190">
        <f>IF(N225="nulová",J225,0)</f>
        <v>0</v>
      </c>
      <c r="BJ225" s="19" t="s">
        <v>87</v>
      </c>
      <c r="BK225" s="190">
        <f>ROUND(I225*H225,2)</f>
        <v>0</v>
      </c>
      <c r="BL225" s="19" t="s">
        <v>235</v>
      </c>
      <c r="BM225" s="189" t="s">
        <v>2274</v>
      </c>
    </row>
    <row r="226" s="2" customFormat="1">
      <c r="A226" s="38"/>
      <c r="B226" s="39"/>
      <c r="C226" s="38"/>
      <c r="D226" s="191" t="s">
        <v>237</v>
      </c>
      <c r="E226" s="38"/>
      <c r="F226" s="192" t="s">
        <v>731</v>
      </c>
      <c r="G226" s="38"/>
      <c r="H226" s="38"/>
      <c r="I226" s="193"/>
      <c r="J226" s="38"/>
      <c r="K226" s="38"/>
      <c r="L226" s="39"/>
      <c r="M226" s="194"/>
      <c r="N226" s="195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237</v>
      </c>
      <c r="AU226" s="19" t="s">
        <v>89</v>
      </c>
    </row>
    <row r="227" s="2" customFormat="1">
      <c r="A227" s="38"/>
      <c r="B227" s="39"/>
      <c r="C227" s="38"/>
      <c r="D227" s="199" t="s">
        <v>397</v>
      </c>
      <c r="E227" s="38"/>
      <c r="F227" s="200" t="s">
        <v>732</v>
      </c>
      <c r="G227" s="38"/>
      <c r="H227" s="38"/>
      <c r="I227" s="193"/>
      <c r="J227" s="38"/>
      <c r="K227" s="38"/>
      <c r="L227" s="39"/>
      <c r="M227" s="194"/>
      <c r="N227" s="195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397</v>
      </c>
      <c r="AU227" s="19" t="s">
        <v>89</v>
      </c>
    </row>
    <row r="228" s="15" customFormat="1">
      <c r="A228" s="15"/>
      <c r="B228" s="221"/>
      <c r="C228" s="15"/>
      <c r="D228" s="191" t="s">
        <v>519</v>
      </c>
      <c r="E228" s="222" t="s">
        <v>1</v>
      </c>
      <c r="F228" s="223" t="s">
        <v>2039</v>
      </c>
      <c r="G228" s="15"/>
      <c r="H228" s="222" t="s">
        <v>1</v>
      </c>
      <c r="I228" s="224"/>
      <c r="J228" s="15"/>
      <c r="K228" s="15"/>
      <c r="L228" s="221"/>
      <c r="M228" s="225"/>
      <c r="N228" s="226"/>
      <c r="O228" s="226"/>
      <c r="P228" s="226"/>
      <c r="Q228" s="226"/>
      <c r="R228" s="226"/>
      <c r="S228" s="226"/>
      <c r="T228" s="227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22" t="s">
        <v>519</v>
      </c>
      <c r="AU228" s="222" t="s">
        <v>89</v>
      </c>
      <c r="AV228" s="15" t="s">
        <v>87</v>
      </c>
      <c r="AW228" s="15" t="s">
        <v>35</v>
      </c>
      <c r="AX228" s="15" t="s">
        <v>79</v>
      </c>
      <c r="AY228" s="222" t="s">
        <v>230</v>
      </c>
    </row>
    <row r="229" s="15" customFormat="1">
      <c r="A229" s="15"/>
      <c r="B229" s="221"/>
      <c r="C229" s="15"/>
      <c r="D229" s="191" t="s">
        <v>519</v>
      </c>
      <c r="E229" s="222" t="s">
        <v>1</v>
      </c>
      <c r="F229" s="223" t="s">
        <v>1975</v>
      </c>
      <c r="G229" s="15"/>
      <c r="H229" s="222" t="s">
        <v>1</v>
      </c>
      <c r="I229" s="224"/>
      <c r="J229" s="15"/>
      <c r="K229" s="15"/>
      <c r="L229" s="221"/>
      <c r="M229" s="225"/>
      <c r="N229" s="226"/>
      <c r="O229" s="226"/>
      <c r="P229" s="226"/>
      <c r="Q229" s="226"/>
      <c r="R229" s="226"/>
      <c r="S229" s="226"/>
      <c r="T229" s="227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22" t="s">
        <v>519</v>
      </c>
      <c r="AU229" s="222" t="s">
        <v>89</v>
      </c>
      <c r="AV229" s="15" t="s">
        <v>87</v>
      </c>
      <c r="AW229" s="15" t="s">
        <v>35</v>
      </c>
      <c r="AX229" s="15" t="s">
        <v>79</v>
      </c>
      <c r="AY229" s="222" t="s">
        <v>230</v>
      </c>
    </row>
    <row r="230" s="13" customFormat="1">
      <c r="A230" s="13"/>
      <c r="B230" s="205"/>
      <c r="C230" s="13"/>
      <c r="D230" s="191" t="s">
        <v>519</v>
      </c>
      <c r="E230" s="206" t="s">
        <v>1</v>
      </c>
      <c r="F230" s="207" t="s">
        <v>2253</v>
      </c>
      <c r="G230" s="13"/>
      <c r="H230" s="208">
        <v>54.060000000000002</v>
      </c>
      <c r="I230" s="209"/>
      <c r="J230" s="13"/>
      <c r="K230" s="13"/>
      <c r="L230" s="205"/>
      <c r="M230" s="210"/>
      <c r="N230" s="211"/>
      <c r="O230" s="211"/>
      <c r="P230" s="211"/>
      <c r="Q230" s="211"/>
      <c r="R230" s="211"/>
      <c r="S230" s="211"/>
      <c r="T230" s="21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06" t="s">
        <v>519</v>
      </c>
      <c r="AU230" s="206" t="s">
        <v>89</v>
      </c>
      <c r="AV230" s="13" t="s">
        <v>89</v>
      </c>
      <c r="AW230" s="13" t="s">
        <v>35</v>
      </c>
      <c r="AX230" s="13" t="s">
        <v>79</v>
      </c>
      <c r="AY230" s="206" t="s">
        <v>230</v>
      </c>
    </row>
    <row r="231" s="13" customFormat="1">
      <c r="A231" s="13"/>
      <c r="B231" s="205"/>
      <c r="C231" s="13"/>
      <c r="D231" s="191" t="s">
        <v>519</v>
      </c>
      <c r="E231" s="206" t="s">
        <v>1</v>
      </c>
      <c r="F231" s="207" t="s">
        <v>2254</v>
      </c>
      <c r="G231" s="13"/>
      <c r="H231" s="208">
        <v>117.173</v>
      </c>
      <c r="I231" s="209"/>
      <c r="J231" s="13"/>
      <c r="K231" s="13"/>
      <c r="L231" s="205"/>
      <c r="M231" s="210"/>
      <c r="N231" s="211"/>
      <c r="O231" s="211"/>
      <c r="P231" s="211"/>
      <c r="Q231" s="211"/>
      <c r="R231" s="211"/>
      <c r="S231" s="211"/>
      <c r="T231" s="21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06" t="s">
        <v>519</v>
      </c>
      <c r="AU231" s="206" t="s">
        <v>89</v>
      </c>
      <c r="AV231" s="13" t="s">
        <v>89</v>
      </c>
      <c r="AW231" s="13" t="s">
        <v>35</v>
      </c>
      <c r="AX231" s="13" t="s">
        <v>79</v>
      </c>
      <c r="AY231" s="206" t="s">
        <v>230</v>
      </c>
    </row>
    <row r="232" s="13" customFormat="1">
      <c r="A232" s="13"/>
      <c r="B232" s="205"/>
      <c r="C232" s="13"/>
      <c r="D232" s="191" t="s">
        <v>519</v>
      </c>
      <c r="E232" s="206" t="s">
        <v>1</v>
      </c>
      <c r="F232" s="207" t="s">
        <v>2255</v>
      </c>
      <c r="G232" s="13"/>
      <c r="H232" s="208">
        <v>4</v>
      </c>
      <c r="I232" s="209"/>
      <c r="J232" s="13"/>
      <c r="K232" s="13"/>
      <c r="L232" s="205"/>
      <c r="M232" s="210"/>
      <c r="N232" s="211"/>
      <c r="O232" s="211"/>
      <c r="P232" s="211"/>
      <c r="Q232" s="211"/>
      <c r="R232" s="211"/>
      <c r="S232" s="211"/>
      <c r="T232" s="21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06" t="s">
        <v>519</v>
      </c>
      <c r="AU232" s="206" t="s">
        <v>89</v>
      </c>
      <c r="AV232" s="13" t="s">
        <v>89</v>
      </c>
      <c r="AW232" s="13" t="s">
        <v>35</v>
      </c>
      <c r="AX232" s="13" t="s">
        <v>79</v>
      </c>
      <c r="AY232" s="206" t="s">
        <v>230</v>
      </c>
    </row>
    <row r="233" s="14" customFormat="1">
      <c r="A233" s="14"/>
      <c r="B233" s="213"/>
      <c r="C233" s="14"/>
      <c r="D233" s="191" t="s">
        <v>519</v>
      </c>
      <c r="E233" s="214" t="s">
        <v>1</v>
      </c>
      <c r="F233" s="215" t="s">
        <v>534</v>
      </c>
      <c r="G233" s="14"/>
      <c r="H233" s="216">
        <v>175.233</v>
      </c>
      <c r="I233" s="217"/>
      <c r="J233" s="14"/>
      <c r="K233" s="14"/>
      <c r="L233" s="213"/>
      <c r="M233" s="218"/>
      <c r="N233" s="219"/>
      <c r="O233" s="219"/>
      <c r="P233" s="219"/>
      <c r="Q233" s="219"/>
      <c r="R233" s="219"/>
      <c r="S233" s="219"/>
      <c r="T233" s="220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14" t="s">
        <v>519</v>
      </c>
      <c r="AU233" s="214" t="s">
        <v>89</v>
      </c>
      <c r="AV233" s="14" t="s">
        <v>235</v>
      </c>
      <c r="AW233" s="14" t="s">
        <v>35</v>
      </c>
      <c r="AX233" s="14" t="s">
        <v>79</v>
      </c>
      <c r="AY233" s="214" t="s">
        <v>230</v>
      </c>
    </row>
    <row r="234" s="13" customFormat="1">
      <c r="A234" s="13"/>
      <c r="B234" s="205"/>
      <c r="C234" s="13"/>
      <c r="D234" s="191" t="s">
        <v>519</v>
      </c>
      <c r="E234" s="206" t="s">
        <v>1</v>
      </c>
      <c r="F234" s="207" t="s">
        <v>2261</v>
      </c>
      <c r="G234" s="13"/>
      <c r="H234" s="208">
        <v>87.617000000000004</v>
      </c>
      <c r="I234" s="209"/>
      <c r="J234" s="13"/>
      <c r="K234" s="13"/>
      <c r="L234" s="205"/>
      <c r="M234" s="210"/>
      <c r="N234" s="211"/>
      <c r="O234" s="211"/>
      <c r="P234" s="211"/>
      <c r="Q234" s="211"/>
      <c r="R234" s="211"/>
      <c r="S234" s="211"/>
      <c r="T234" s="21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06" t="s">
        <v>519</v>
      </c>
      <c r="AU234" s="206" t="s">
        <v>89</v>
      </c>
      <c r="AV234" s="13" t="s">
        <v>89</v>
      </c>
      <c r="AW234" s="13" t="s">
        <v>35</v>
      </c>
      <c r="AX234" s="13" t="s">
        <v>79</v>
      </c>
      <c r="AY234" s="206" t="s">
        <v>230</v>
      </c>
    </row>
    <row r="235" s="14" customFormat="1">
      <c r="A235" s="14"/>
      <c r="B235" s="213"/>
      <c r="C235" s="14"/>
      <c r="D235" s="191" t="s">
        <v>519</v>
      </c>
      <c r="E235" s="214" t="s">
        <v>1</v>
      </c>
      <c r="F235" s="215" t="s">
        <v>534</v>
      </c>
      <c r="G235" s="14"/>
      <c r="H235" s="216">
        <v>87.617000000000004</v>
      </c>
      <c r="I235" s="217"/>
      <c r="J235" s="14"/>
      <c r="K235" s="14"/>
      <c r="L235" s="213"/>
      <c r="M235" s="218"/>
      <c r="N235" s="219"/>
      <c r="O235" s="219"/>
      <c r="P235" s="219"/>
      <c r="Q235" s="219"/>
      <c r="R235" s="219"/>
      <c r="S235" s="219"/>
      <c r="T235" s="220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14" t="s">
        <v>519</v>
      </c>
      <c r="AU235" s="214" t="s">
        <v>89</v>
      </c>
      <c r="AV235" s="14" t="s">
        <v>235</v>
      </c>
      <c r="AW235" s="14" t="s">
        <v>35</v>
      </c>
      <c r="AX235" s="14" t="s">
        <v>87</v>
      </c>
      <c r="AY235" s="214" t="s">
        <v>230</v>
      </c>
    </row>
    <row r="236" s="13" customFormat="1">
      <c r="A236" s="13"/>
      <c r="B236" s="205"/>
      <c r="C236" s="13"/>
      <c r="D236" s="191" t="s">
        <v>519</v>
      </c>
      <c r="E236" s="13"/>
      <c r="F236" s="207" t="s">
        <v>2275</v>
      </c>
      <c r="G236" s="13"/>
      <c r="H236" s="208">
        <v>438.08499999999998</v>
      </c>
      <c r="I236" s="209"/>
      <c r="J236" s="13"/>
      <c r="K236" s="13"/>
      <c r="L236" s="205"/>
      <c r="M236" s="210"/>
      <c r="N236" s="211"/>
      <c r="O236" s="211"/>
      <c r="P236" s="211"/>
      <c r="Q236" s="211"/>
      <c r="R236" s="211"/>
      <c r="S236" s="211"/>
      <c r="T236" s="21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06" t="s">
        <v>519</v>
      </c>
      <c r="AU236" s="206" t="s">
        <v>89</v>
      </c>
      <c r="AV236" s="13" t="s">
        <v>89</v>
      </c>
      <c r="AW236" s="13" t="s">
        <v>3</v>
      </c>
      <c r="AX236" s="13" t="s">
        <v>87</v>
      </c>
      <c r="AY236" s="206" t="s">
        <v>230</v>
      </c>
    </row>
    <row r="237" s="2" customFormat="1" ht="16.5" customHeight="1">
      <c r="A237" s="38"/>
      <c r="B237" s="177"/>
      <c r="C237" s="178" t="s">
        <v>281</v>
      </c>
      <c r="D237" s="178" t="s">
        <v>231</v>
      </c>
      <c r="E237" s="179" t="s">
        <v>2053</v>
      </c>
      <c r="F237" s="180" t="s">
        <v>2054</v>
      </c>
      <c r="G237" s="181" t="s">
        <v>748</v>
      </c>
      <c r="H237" s="182">
        <v>350.46600000000001</v>
      </c>
      <c r="I237" s="183"/>
      <c r="J237" s="184">
        <f>ROUND(I237*H237,2)</f>
        <v>0</v>
      </c>
      <c r="K237" s="180" t="s">
        <v>515</v>
      </c>
      <c r="L237" s="39"/>
      <c r="M237" s="185" t="s">
        <v>1</v>
      </c>
      <c r="N237" s="186" t="s">
        <v>44</v>
      </c>
      <c r="O237" s="77"/>
      <c r="P237" s="187">
        <f>O237*H237</f>
        <v>0</v>
      </c>
      <c r="Q237" s="187">
        <v>0</v>
      </c>
      <c r="R237" s="187">
        <f>Q237*H237</f>
        <v>0</v>
      </c>
      <c r="S237" s="187">
        <v>0</v>
      </c>
      <c r="T237" s="188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89" t="s">
        <v>235</v>
      </c>
      <c r="AT237" s="189" t="s">
        <v>231</v>
      </c>
      <c r="AU237" s="189" t="s">
        <v>89</v>
      </c>
      <c r="AY237" s="19" t="s">
        <v>230</v>
      </c>
      <c r="BE237" s="190">
        <f>IF(N237="základní",J237,0)</f>
        <v>0</v>
      </c>
      <c r="BF237" s="190">
        <f>IF(N237="snížená",J237,0)</f>
        <v>0</v>
      </c>
      <c r="BG237" s="190">
        <f>IF(N237="zákl. přenesená",J237,0)</f>
        <v>0</v>
      </c>
      <c r="BH237" s="190">
        <f>IF(N237="sníž. přenesená",J237,0)</f>
        <v>0</v>
      </c>
      <c r="BI237" s="190">
        <f>IF(N237="nulová",J237,0)</f>
        <v>0</v>
      </c>
      <c r="BJ237" s="19" t="s">
        <v>87</v>
      </c>
      <c r="BK237" s="190">
        <f>ROUND(I237*H237,2)</f>
        <v>0</v>
      </c>
      <c r="BL237" s="19" t="s">
        <v>235</v>
      </c>
      <c r="BM237" s="189" t="s">
        <v>2276</v>
      </c>
    </row>
    <row r="238" s="2" customFormat="1">
      <c r="A238" s="38"/>
      <c r="B238" s="39"/>
      <c r="C238" s="38"/>
      <c r="D238" s="191" t="s">
        <v>237</v>
      </c>
      <c r="E238" s="38"/>
      <c r="F238" s="192" t="s">
        <v>1356</v>
      </c>
      <c r="G238" s="38"/>
      <c r="H238" s="38"/>
      <c r="I238" s="193"/>
      <c r="J238" s="38"/>
      <c r="K238" s="38"/>
      <c r="L238" s="39"/>
      <c r="M238" s="194"/>
      <c r="N238" s="195"/>
      <c r="O238" s="77"/>
      <c r="P238" s="77"/>
      <c r="Q238" s="77"/>
      <c r="R238" s="77"/>
      <c r="S238" s="77"/>
      <c r="T238" s="7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T238" s="19" t="s">
        <v>237</v>
      </c>
      <c r="AU238" s="19" t="s">
        <v>89</v>
      </c>
    </row>
    <row r="239" s="2" customFormat="1">
      <c r="A239" s="38"/>
      <c r="B239" s="39"/>
      <c r="C239" s="38"/>
      <c r="D239" s="199" t="s">
        <v>397</v>
      </c>
      <c r="E239" s="38"/>
      <c r="F239" s="200" t="s">
        <v>2056</v>
      </c>
      <c r="G239" s="38"/>
      <c r="H239" s="38"/>
      <c r="I239" s="193"/>
      <c r="J239" s="38"/>
      <c r="K239" s="38"/>
      <c r="L239" s="39"/>
      <c r="M239" s="194"/>
      <c r="N239" s="195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397</v>
      </c>
      <c r="AU239" s="19" t="s">
        <v>89</v>
      </c>
    </row>
    <row r="240" s="15" customFormat="1">
      <c r="A240" s="15"/>
      <c r="B240" s="221"/>
      <c r="C240" s="15"/>
      <c r="D240" s="191" t="s">
        <v>519</v>
      </c>
      <c r="E240" s="222" t="s">
        <v>1</v>
      </c>
      <c r="F240" s="223" t="s">
        <v>2039</v>
      </c>
      <c r="G240" s="15"/>
      <c r="H240" s="222" t="s">
        <v>1</v>
      </c>
      <c r="I240" s="224"/>
      <c r="J240" s="15"/>
      <c r="K240" s="15"/>
      <c r="L240" s="221"/>
      <c r="M240" s="225"/>
      <c r="N240" s="226"/>
      <c r="O240" s="226"/>
      <c r="P240" s="226"/>
      <c r="Q240" s="226"/>
      <c r="R240" s="226"/>
      <c r="S240" s="226"/>
      <c r="T240" s="227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T240" s="222" t="s">
        <v>519</v>
      </c>
      <c r="AU240" s="222" t="s">
        <v>89</v>
      </c>
      <c r="AV240" s="15" t="s">
        <v>87</v>
      </c>
      <c r="AW240" s="15" t="s">
        <v>35</v>
      </c>
      <c r="AX240" s="15" t="s">
        <v>79</v>
      </c>
      <c r="AY240" s="222" t="s">
        <v>230</v>
      </c>
    </row>
    <row r="241" s="15" customFormat="1">
      <c r="A241" s="15"/>
      <c r="B241" s="221"/>
      <c r="C241" s="15"/>
      <c r="D241" s="191" t="s">
        <v>519</v>
      </c>
      <c r="E241" s="222" t="s">
        <v>1</v>
      </c>
      <c r="F241" s="223" t="s">
        <v>1975</v>
      </c>
      <c r="G241" s="15"/>
      <c r="H241" s="222" t="s">
        <v>1</v>
      </c>
      <c r="I241" s="224"/>
      <c r="J241" s="15"/>
      <c r="K241" s="15"/>
      <c r="L241" s="221"/>
      <c r="M241" s="225"/>
      <c r="N241" s="226"/>
      <c r="O241" s="226"/>
      <c r="P241" s="226"/>
      <c r="Q241" s="226"/>
      <c r="R241" s="226"/>
      <c r="S241" s="226"/>
      <c r="T241" s="227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22" t="s">
        <v>519</v>
      </c>
      <c r="AU241" s="222" t="s">
        <v>89</v>
      </c>
      <c r="AV241" s="15" t="s">
        <v>87</v>
      </c>
      <c r="AW241" s="15" t="s">
        <v>35</v>
      </c>
      <c r="AX241" s="15" t="s">
        <v>79</v>
      </c>
      <c r="AY241" s="222" t="s">
        <v>230</v>
      </c>
    </row>
    <row r="242" s="13" customFormat="1">
      <c r="A242" s="13"/>
      <c r="B242" s="205"/>
      <c r="C242" s="13"/>
      <c r="D242" s="191" t="s">
        <v>519</v>
      </c>
      <c r="E242" s="206" t="s">
        <v>1</v>
      </c>
      <c r="F242" s="207" t="s">
        <v>2253</v>
      </c>
      <c r="G242" s="13"/>
      <c r="H242" s="208">
        <v>54.060000000000002</v>
      </c>
      <c r="I242" s="209"/>
      <c r="J242" s="13"/>
      <c r="K242" s="13"/>
      <c r="L242" s="205"/>
      <c r="M242" s="210"/>
      <c r="N242" s="211"/>
      <c r="O242" s="211"/>
      <c r="P242" s="211"/>
      <c r="Q242" s="211"/>
      <c r="R242" s="211"/>
      <c r="S242" s="211"/>
      <c r="T242" s="21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06" t="s">
        <v>519</v>
      </c>
      <c r="AU242" s="206" t="s">
        <v>89</v>
      </c>
      <c r="AV242" s="13" t="s">
        <v>89</v>
      </c>
      <c r="AW242" s="13" t="s">
        <v>35</v>
      </c>
      <c r="AX242" s="13" t="s">
        <v>79</v>
      </c>
      <c r="AY242" s="206" t="s">
        <v>230</v>
      </c>
    </row>
    <row r="243" s="13" customFormat="1">
      <c r="A243" s="13"/>
      <c r="B243" s="205"/>
      <c r="C243" s="13"/>
      <c r="D243" s="191" t="s">
        <v>519</v>
      </c>
      <c r="E243" s="206" t="s">
        <v>1</v>
      </c>
      <c r="F243" s="207" t="s">
        <v>2254</v>
      </c>
      <c r="G243" s="13"/>
      <c r="H243" s="208">
        <v>117.173</v>
      </c>
      <c r="I243" s="209"/>
      <c r="J243" s="13"/>
      <c r="K243" s="13"/>
      <c r="L243" s="205"/>
      <c r="M243" s="210"/>
      <c r="N243" s="211"/>
      <c r="O243" s="211"/>
      <c r="P243" s="211"/>
      <c r="Q243" s="211"/>
      <c r="R243" s="211"/>
      <c r="S243" s="211"/>
      <c r="T243" s="21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06" t="s">
        <v>519</v>
      </c>
      <c r="AU243" s="206" t="s">
        <v>89</v>
      </c>
      <c r="AV243" s="13" t="s">
        <v>89</v>
      </c>
      <c r="AW243" s="13" t="s">
        <v>35</v>
      </c>
      <c r="AX243" s="13" t="s">
        <v>79</v>
      </c>
      <c r="AY243" s="206" t="s">
        <v>230</v>
      </c>
    </row>
    <row r="244" s="13" customFormat="1">
      <c r="A244" s="13"/>
      <c r="B244" s="205"/>
      <c r="C244" s="13"/>
      <c r="D244" s="191" t="s">
        <v>519</v>
      </c>
      <c r="E244" s="206" t="s">
        <v>1</v>
      </c>
      <c r="F244" s="207" t="s">
        <v>2267</v>
      </c>
      <c r="G244" s="13"/>
      <c r="H244" s="208">
        <v>4</v>
      </c>
      <c r="I244" s="209"/>
      <c r="J244" s="13"/>
      <c r="K244" s="13"/>
      <c r="L244" s="205"/>
      <c r="M244" s="210"/>
      <c r="N244" s="211"/>
      <c r="O244" s="211"/>
      <c r="P244" s="211"/>
      <c r="Q244" s="211"/>
      <c r="R244" s="211"/>
      <c r="S244" s="211"/>
      <c r="T244" s="21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06" t="s">
        <v>519</v>
      </c>
      <c r="AU244" s="206" t="s">
        <v>89</v>
      </c>
      <c r="AV244" s="13" t="s">
        <v>89</v>
      </c>
      <c r="AW244" s="13" t="s">
        <v>35</v>
      </c>
      <c r="AX244" s="13" t="s">
        <v>79</v>
      </c>
      <c r="AY244" s="206" t="s">
        <v>230</v>
      </c>
    </row>
    <row r="245" s="14" customFormat="1">
      <c r="A245" s="14"/>
      <c r="B245" s="213"/>
      <c r="C245" s="14"/>
      <c r="D245" s="191" t="s">
        <v>519</v>
      </c>
      <c r="E245" s="214" t="s">
        <v>1</v>
      </c>
      <c r="F245" s="215" t="s">
        <v>534</v>
      </c>
      <c r="G245" s="14"/>
      <c r="H245" s="216">
        <v>175.233</v>
      </c>
      <c r="I245" s="217"/>
      <c r="J245" s="14"/>
      <c r="K245" s="14"/>
      <c r="L245" s="213"/>
      <c r="M245" s="218"/>
      <c r="N245" s="219"/>
      <c r="O245" s="219"/>
      <c r="P245" s="219"/>
      <c r="Q245" s="219"/>
      <c r="R245" s="219"/>
      <c r="S245" s="219"/>
      <c r="T245" s="220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14" t="s">
        <v>519</v>
      </c>
      <c r="AU245" s="214" t="s">
        <v>89</v>
      </c>
      <c r="AV245" s="14" t="s">
        <v>235</v>
      </c>
      <c r="AW245" s="14" t="s">
        <v>35</v>
      </c>
      <c r="AX245" s="14" t="s">
        <v>87</v>
      </c>
      <c r="AY245" s="214" t="s">
        <v>230</v>
      </c>
    </row>
    <row r="246" s="13" customFormat="1">
      <c r="A246" s="13"/>
      <c r="B246" s="205"/>
      <c r="C246" s="13"/>
      <c r="D246" s="191" t="s">
        <v>519</v>
      </c>
      <c r="E246" s="13"/>
      <c r="F246" s="207" t="s">
        <v>2277</v>
      </c>
      <c r="G246" s="13"/>
      <c r="H246" s="208">
        <v>350.46600000000001</v>
      </c>
      <c r="I246" s="209"/>
      <c r="J246" s="13"/>
      <c r="K246" s="13"/>
      <c r="L246" s="205"/>
      <c r="M246" s="210"/>
      <c r="N246" s="211"/>
      <c r="O246" s="211"/>
      <c r="P246" s="211"/>
      <c r="Q246" s="211"/>
      <c r="R246" s="211"/>
      <c r="S246" s="211"/>
      <c r="T246" s="21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06" t="s">
        <v>519</v>
      </c>
      <c r="AU246" s="206" t="s">
        <v>89</v>
      </c>
      <c r="AV246" s="13" t="s">
        <v>89</v>
      </c>
      <c r="AW246" s="13" t="s">
        <v>3</v>
      </c>
      <c r="AX246" s="13" t="s">
        <v>87</v>
      </c>
      <c r="AY246" s="206" t="s">
        <v>230</v>
      </c>
    </row>
    <row r="247" s="2" customFormat="1" ht="16.5" customHeight="1">
      <c r="A247" s="38"/>
      <c r="B247" s="177"/>
      <c r="C247" s="178" t="s">
        <v>285</v>
      </c>
      <c r="D247" s="178" t="s">
        <v>231</v>
      </c>
      <c r="E247" s="179" t="s">
        <v>771</v>
      </c>
      <c r="F247" s="180" t="s">
        <v>772</v>
      </c>
      <c r="G247" s="181" t="s">
        <v>578</v>
      </c>
      <c r="H247" s="182">
        <v>125.34999999999999</v>
      </c>
      <c r="I247" s="183"/>
      <c r="J247" s="184">
        <f>ROUND(I247*H247,2)</f>
        <v>0</v>
      </c>
      <c r="K247" s="180" t="s">
        <v>515</v>
      </c>
      <c r="L247" s="39"/>
      <c r="M247" s="185" t="s">
        <v>1</v>
      </c>
      <c r="N247" s="186" t="s">
        <v>44</v>
      </c>
      <c r="O247" s="77"/>
      <c r="P247" s="187">
        <f>O247*H247</f>
        <v>0</v>
      </c>
      <c r="Q247" s="187">
        <v>0</v>
      </c>
      <c r="R247" s="187">
        <f>Q247*H247</f>
        <v>0</v>
      </c>
      <c r="S247" s="187">
        <v>0</v>
      </c>
      <c r="T247" s="188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89" t="s">
        <v>235</v>
      </c>
      <c r="AT247" s="189" t="s">
        <v>231</v>
      </c>
      <c r="AU247" s="189" t="s">
        <v>89</v>
      </c>
      <c r="AY247" s="19" t="s">
        <v>230</v>
      </c>
      <c r="BE247" s="190">
        <f>IF(N247="základní",J247,0)</f>
        <v>0</v>
      </c>
      <c r="BF247" s="190">
        <f>IF(N247="snížená",J247,0)</f>
        <v>0</v>
      </c>
      <c r="BG247" s="190">
        <f>IF(N247="zákl. přenesená",J247,0)</f>
        <v>0</v>
      </c>
      <c r="BH247" s="190">
        <f>IF(N247="sníž. přenesená",J247,0)</f>
        <v>0</v>
      </c>
      <c r="BI247" s="190">
        <f>IF(N247="nulová",J247,0)</f>
        <v>0</v>
      </c>
      <c r="BJ247" s="19" t="s">
        <v>87</v>
      </c>
      <c r="BK247" s="190">
        <f>ROUND(I247*H247,2)</f>
        <v>0</v>
      </c>
      <c r="BL247" s="19" t="s">
        <v>235</v>
      </c>
      <c r="BM247" s="189" t="s">
        <v>2278</v>
      </c>
    </row>
    <row r="248" s="2" customFormat="1">
      <c r="A248" s="38"/>
      <c r="B248" s="39"/>
      <c r="C248" s="38"/>
      <c r="D248" s="191" t="s">
        <v>237</v>
      </c>
      <c r="E248" s="38"/>
      <c r="F248" s="192" t="s">
        <v>774</v>
      </c>
      <c r="G248" s="38"/>
      <c r="H248" s="38"/>
      <c r="I248" s="193"/>
      <c r="J248" s="38"/>
      <c r="K248" s="38"/>
      <c r="L248" s="39"/>
      <c r="M248" s="194"/>
      <c r="N248" s="195"/>
      <c r="O248" s="77"/>
      <c r="P248" s="77"/>
      <c r="Q248" s="77"/>
      <c r="R248" s="77"/>
      <c r="S248" s="77"/>
      <c r="T248" s="7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19" t="s">
        <v>237</v>
      </c>
      <c r="AU248" s="19" t="s">
        <v>89</v>
      </c>
    </row>
    <row r="249" s="2" customFormat="1">
      <c r="A249" s="38"/>
      <c r="B249" s="39"/>
      <c r="C249" s="38"/>
      <c r="D249" s="199" t="s">
        <v>397</v>
      </c>
      <c r="E249" s="38"/>
      <c r="F249" s="200" t="s">
        <v>775</v>
      </c>
      <c r="G249" s="38"/>
      <c r="H249" s="38"/>
      <c r="I249" s="193"/>
      <c r="J249" s="38"/>
      <c r="K249" s="38"/>
      <c r="L249" s="39"/>
      <c r="M249" s="194"/>
      <c r="N249" s="195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397</v>
      </c>
      <c r="AU249" s="19" t="s">
        <v>89</v>
      </c>
    </row>
    <row r="250" s="15" customFormat="1">
      <c r="A250" s="15"/>
      <c r="B250" s="221"/>
      <c r="C250" s="15"/>
      <c r="D250" s="191" t="s">
        <v>519</v>
      </c>
      <c r="E250" s="222" t="s">
        <v>1</v>
      </c>
      <c r="F250" s="223" t="s">
        <v>2279</v>
      </c>
      <c r="G250" s="15"/>
      <c r="H250" s="222" t="s">
        <v>1</v>
      </c>
      <c r="I250" s="224"/>
      <c r="J250" s="15"/>
      <c r="K250" s="15"/>
      <c r="L250" s="221"/>
      <c r="M250" s="225"/>
      <c r="N250" s="226"/>
      <c r="O250" s="226"/>
      <c r="P250" s="226"/>
      <c r="Q250" s="226"/>
      <c r="R250" s="226"/>
      <c r="S250" s="226"/>
      <c r="T250" s="227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22" t="s">
        <v>519</v>
      </c>
      <c r="AU250" s="222" t="s">
        <v>89</v>
      </c>
      <c r="AV250" s="15" t="s">
        <v>87</v>
      </c>
      <c r="AW250" s="15" t="s">
        <v>35</v>
      </c>
      <c r="AX250" s="15" t="s">
        <v>79</v>
      </c>
      <c r="AY250" s="222" t="s">
        <v>230</v>
      </c>
    </row>
    <row r="251" s="15" customFormat="1">
      <c r="A251" s="15"/>
      <c r="B251" s="221"/>
      <c r="C251" s="15"/>
      <c r="D251" s="191" t="s">
        <v>519</v>
      </c>
      <c r="E251" s="222" t="s">
        <v>1</v>
      </c>
      <c r="F251" s="223" t="s">
        <v>1975</v>
      </c>
      <c r="G251" s="15"/>
      <c r="H251" s="222" t="s">
        <v>1</v>
      </c>
      <c r="I251" s="224"/>
      <c r="J251" s="15"/>
      <c r="K251" s="15"/>
      <c r="L251" s="221"/>
      <c r="M251" s="225"/>
      <c r="N251" s="226"/>
      <c r="O251" s="226"/>
      <c r="P251" s="226"/>
      <c r="Q251" s="226"/>
      <c r="R251" s="226"/>
      <c r="S251" s="226"/>
      <c r="T251" s="227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22" t="s">
        <v>519</v>
      </c>
      <c r="AU251" s="222" t="s">
        <v>89</v>
      </c>
      <c r="AV251" s="15" t="s">
        <v>87</v>
      </c>
      <c r="AW251" s="15" t="s">
        <v>35</v>
      </c>
      <c r="AX251" s="15" t="s">
        <v>79</v>
      </c>
      <c r="AY251" s="222" t="s">
        <v>230</v>
      </c>
    </row>
    <row r="252" s="13" customFormat="1">
      <c r="A252" s="13"/>
      <c r="B252" s="205"/>
      <c r="C252" s="13"/>
      <c r="D252" s="191" t="s">
        <v>519</v>
      </c>
      <c r="E252" s="206" t="s">
        <v>1</v>
      </c>
      <c r="F252" s="207" t="s">
        <v>2253</v>
      </c>
      <c r="G252" s="13"/>
      <c r="H252" s="208">
        <v>54.060000000000002</v>
      </c>
      <c r="I252" s="209"/>
      <c r="J252" s="13"/>
      <c r="K252" s="13"/>
      <c r="L252" s="205"/>
      <c r="M252" s="210"/>
      <c r="N252" s="211"/>
      <c r="O252" s="211"/>
      <c r="P252" s="211"/>
      <c r="Q252" s="211"/>
      <c r="R252" s="211"/>
      <c r="S252" s="211"/>
      <c r="T252" s="21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06" t="s">
        <v>519</v>
      </c>
      <c r="AU252" s="206" t="s">
        <v>89</v>
      </c>
      <c r="AV252" s="13" t="s">
        <v>89</v>
      </c>
      <c r="AW252" s="13" t="s">
        <v>35</v>
      </c>
      <c r="AX252" s="13" t="s">
        <v>79</v>
      </c>
      <c r="AY252" s="206" t="s">
        <v>230</v>
      </c>
    </row>
    <row r="253" s="13" customFormat="1">
      <c r="A253" s="13"/>
      <c r="B253" s="205"/>
      <c r="C253" s="13"/>
      <c r="D253" s="191" t="s">
        <v>519</v>
      </c>
      <c r="E253" s="206" t="s">
        <v>1</v>
      </c>
      <c r="F253" s="207" t="s">
        <v>2254</v>
      </c>
      <c r="G253" s="13"/>
      <c r="H253" s="208">
        <v>117.173</v>
      </c>
      <c r="I253" s="209"/>
      <c r="J253" s="13"/>
      <c r="K253" s="13"/>
      <c r="L253" s="205"/>
      <c r="M253" s="210"/>
      <c r="N253" s="211"/>
      <c r="O253" s="211"/>
      <c r="P253" s="211"/>
      <c r="Q253" s="211"/>
      <c r="R253" s="211"/>
      <c r="S253" s="211"/>
      <c r="T253" s="21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06" t="s">
        <v>519</v>
      </c>
      <c r="AU253" s="206" t="s">
        <v>89</v>
      </c>
      <c r="AV253" s="13" t="s">
        <v>89</v>
      </c>
      <c r="AW253" s="13" t="s">
        <v>35</v>
      </c>
      <c r="AX253" s="13" t="s">
        <v>79</v>
      </c>
      <c r="AY253" s="206" t="s">
        <v>230</v>
      </c>
    </row>
    <row r="254" s="13" customFormat="1">
      <c r="A254" s="13"/>
      <c r="B254" s="205"/>
      <c r="C254" s="13"/>
      <c r="D254" s="191" t="s">
        <v>519</v>
      </c>
      <c r="E254" s="206" t="s">
        <v>1</v>
      </c>
      <c r="F254" s="207" t="s">
        <v>2255</v>
      </c>
      <c r="G254" s="13"/>
      <c r="H254" s="208">
        <v>4</v>
      </c>
      <c r="I254" s="209"/>
      <c r="J254" s="13"/>
      <c r="K254" s="13"/>
      <c r="L254" s="205"/>
      <c r="M254" s="210"/>
      <c r="N254" s="211"/>
      <c r="O254" s="211"/>
      <c r="P254" s="211"/>
      <c r="Q254" s="211"/>
      <c r="R254" s="211"/>
      <c r="S254" s="211"/>
      <c r="T254" s="21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06" t="s">
        <v>519</v>
      </c>
      <c r="AU254" s="206" t="s">
        <v>89</v>
      </c>
      <c r="AV254" s="13" t="s">
        <v>89</v>
      </c>
      <c r="AW254" s="13" t="s">
        <v>35</v>
      </c>
      <c r="AX254" s="13" t="s">
        <v>79</v>
      </c>
      <c r="AY254" s="206" t="s">
        <v>230</v>
      </c>
    </row>
    <row r="255" s="16" customFormat="1">
      <c r="A255" s="16"/>
      <c r="B255" s="228"/>
      <c r="C255" s="16"/>
      <c r="D255" s="191" t="s">
        <v>519</v>
      </c>
      <c r="E255" s="229" t="s">
        <v>1</v>
      </c>
      <c r="F255" s="230" t="s">
        <v>685</v>
      </c>
      <c r="G255" s="16"/>
      <c r="H255" s="231">
        <v>175.233</v>
      </c>
      <c r="I255" s="232"/>
      <c r="J255" s="16"/>
      <c r="K255" s="16"/>
      <c r="L255" s="228"/>
      <c r="M255" s="233"/>
      <c r="N255" s="234"/>
      <c r="O255" s="234"/>
      <c r="P255" s="234"/>
      <c r="Q255" s="234"/>
      <c r="R255" s="234"/>
      <c r="S255" s="234"/>
      <c r="T255" s="235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T255" s="229" t="s">
        <v>519</v>
      </c>
      <c r="AU255" s="229" t="s">
        <v>89</v>
      </c>
      <c r="AV255" s="16" t="s">
        <v>241</v>
      </c>
      <c r="AW255" s="16" t="s">
        <v>35</v>
      </c>
      <c r="AX255" s="16" t="s">
        <v>79</v>
      </c>
      <c r="AY255" s="229" t="s">
        <v>230</v>
      </c>
    </row>
    <row r="256" s="15" customFormat="1">
      <c r="A256" s="15"/>
      <c r="B256" s="221"/>
      <c r="C256" s="15"/>
      <c r="D256" s="191" t="s">
        <v>519</v>
      </c>
      <c r="E256" s="222" t="s">
        <v>1</v>
      </c>
      <c r="F256" s="223" t="s">
        <v>2280</v>
      </c>
      <c r="G256" s="15"/>
      <c r="H256" s="222" t="s">
        <v>1</v>
      </c>
      <c r="I256" s="224"/>
      <c r="J256" s="15"/>
      <c r="K256" s="15"/>
      <c r="L256" s="221"/>
      <c r="M256" s="225"/>
      <c r="N256" s="226"/>
      <c r="O256" s="226"/>
      <c r="P256" s="226"/>
      <c r="Q256" s="226"/>
      <c r="R256" s="226"/>
      <c r="S256" s="226"/>
      <c r="T256" s="227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22" t="s">
        <v>519</v>
      </c>
      <c r="AU256" s="222" t="s">
        <v>89</v>
      </c>
      <c r="AV256" s="15" t="s">
        <v>87</v>
      </c>
      <c r="AW256" s="15" t="s">
        <v>35</v>
      </c>
      <c r="AX256" s="15" t="s">
        <v>79</v>
      </c>
      <c r="AY256" s="222" t="s">
        <v>230</v>
      </c>
    </row>
    <row r="257" s="15" customFormat="1">
      <c r="A257" s="15"/>
      <c r="B257" s="221"/>
      <c r="C257" s="15"/>
      <c r="D257" s="191" t="s">
        <v>519</v>
      </c>
      <c r="E257" s="222" t="s">
        <v>1</v>
      </c>
      <c r="F257" s="223" t="s">
        <v>2281</v>
      </c>
      <c r="G257" s="15"/>
      <c r="H257" s="222" t="s">
        <v>1</v>
      </c>
      <c r="I257" s="224"/>
      <c r="J257" s="15"/>
      <c r="K257" s="15"/>
      <c r="L257" s="221"/>
      <c r="M257" s="225"/>
      <c r="N257" s="226"/>
      <c r="O257" s="226"/>
      <c r="P257" s="226"/>
      <c r="Q257" s="226"/>
      <c r="R257" s="226"/>
      <c r="S257" s="226"/>
      <c r="T257" s="227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22" t="s">
        <v>519</v>
      </c>
      <c r="AU257" s="222" t="s">
        <v>89</v>
      </c>
      <c r="AV257" s="15" t="s">
        <v>87</v>
      </c>
      <c r="AW257" s="15" t="s">
        <v>35</v>
      </c>
      <c r="AX257" s="15" t="s">
        <v>79</v>
      </c>
      <c r="AY257" s="222" t="s">
        <v>230</v>
      </c>
    </row>
    <row r="258" s="13" customFormat="1">
      <c r="A258" s="13"/>
      <c r="B258" s="205"/>
      <c r="C258" s="13"/>
      <c r="D258" s="191" t="s">
        <v>519</v>
      </c>
      <c r="E258" s="206" t="s">
        <v>1</v>
      </c>
      <c r="F258" s="207" t="s">
        <v>2282</v>
      </c>
      <c r="G258" s="13"/>
      <c r="H258" s="208">
        <v>-6.984</v>
      </c>
      <c r="I258" s="209"/>
      <c r="J258" s="13"/>
      <c r="K258" s="13"/>
      <c r="L258" s="205"/>
      <c r="M258" s="210"/>
      <c r="N258" s="211"/>
      <c r="O258" s="211"/>
      <c r="P258" s="211"/>
      <c r="Q258" s="211"/>
      <c r="R258" s="211"/>
      <c r="S258" s="211"/>
      <c r="T258" s="21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06" t="s">
        <v>519</v>
      </c>
      <c r="AU258" s="206" t="s">
        <v>89</v>
      </c>
      <c r="AV258" s="13" t="s">
        <v>89</v>
      </c>
      <c r="AW258" s="13" t="s">
        <v>35</v>
      </c>
      <c r="AX258" s="13" t="s">
        <v>79</v>
      </c>
      <c r="AY258" s="206" t="s">
        <v>230</v>
      </c>
    </row>
    <row r="259" s="13" customFormat="1">
      <c r="A259" s="13"/>
      <c r="B259" s="205"/>
      <c r="C259" s="13"/>
      <c r="D259" s="191" t="s">
        <v>519</v>
      </c>
      <c r="E259" s="206" t="s">
        <v>1</v>
      </c>
      <c r="F259" s="207" t="s">
        <v>2283</v>
      </c>
      <c r="G259" s="13"/>
      <c r="H259" s="208">
        <v>-2</v>
      </c>
      <c r="I259" s="209"/>
      <c r="J259" s="13"/>
      <c r="K259" s="13"/>
      <c r="L259" s="205"/>
      <c r="M259" s="210"/>
      <c r="N259" s="211"/>
      <c r="O259" s="211"/>
      <c r="P259" s="211"/>
      <c r="Q259" s="211"/>
      <c r="R259" s="211"/>
      <c r="S259" s="211"/>
      <c r="T259" s="21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06" t="s">
        <v>519</v>
      </c>
      <c r="AU259" s="206" t="s">
        <v>89</v>
      </c>
      <c r="AV259" s="13" t="s">
        <v>89</v>
      </c>
      <c r="AW259" s="13" t="s">
        <v>35</v>
      </c>
      <c r="AX259" s="13" t="s">
        <v>79</v>
      </c>
      <c r="AY259" s="206" t="s">
        <v>230</v>
      </c>
    </row>
    <row r="260" s="13" customFormat="1">
      <c r="A260" s="13"/>
      <c r="B260" s="205"/>
      <c r="C260" s="13"/>
      <c r="D260" s="191" t="s">
        <v>519</v>
      </c>
      <c r="E260" s="206" t="s">
        <v>1</v>
      </c>
      <c r="F260" s="207" t="s">
        <v>2284</v>
      </c>
      <c r="G260" s="13"/>
      <c r="H260" s="208">
        <v>-38.411999999999999</v>
      </c>
      <c r="I260" s="209"/>
      <c r="J260" s="13"/>
      <c r="K260" s="13"/>
      <c r="L260" s="205"/>
      <c r="M260" s="210"/>
      <c r="N260" s="211"/>
      <c r="O260" s="211"/>
      <c r="P260" s="211"/>
      <c r="Q260" s="211"/>
      <c r="R260" s="211"/>
      <c r="S260" s="211"/>
      <c r="T260" s="21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06" t="s">
        <v>519</v>
      </c>
      <c r="AU260" s="206" t="s">
        <v>89</v>
      </c>
      <c r="AV260" s="13" t="s">
        <v>89</v>
      </c>
      <c r="AW260" s="13" t="s">
        <v>35</v>
      </c>
      <c r="AX260" s="13" t="s">
        <v>79</v>
      </c>
      <c r="AY260" s="206" t="s">
        <v>230</v>
      </c>
    </row>
    <row r="261" s="13" customFormat="1">
      <c r="A261" s="13"/>
      <c r="B261" s="205"/>
      <c r="C261" s="13"/>
      <c r="D261" s="191" t="s">
        <v>519</v>
      </c>
      <c r="E261" s="206" t="s">
        <v>1</v>
      </c>
      <c r="F261" s="207" t="s">
        <v>2285</v>
      </c>
      <c r="G261" s="13"/>
      <c r="H261" s="208">
        <v>-0.22500000000000001</v>
      </c>
      <c r="I261" s="209"/>
      <c r="J261" s="13"/>
      <c r="K261" s="13"/>
      <c r="L261" s="205"/>
      <c r="M261" s="210"/>
      <c r="N261" s="211"/>
      <c r="O261" s="211"/>
      <c r="P261" s="211"/>
      <c r="Q261" s="211"/>
      <c r="R261" s="211"/>
      <c r="S261" s="211"/>
      <c r="T261" s="21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06" t="s">
        <v>519</v>
      </c>
      <c r="AU261" s="206" t="s">
        <v>89</v>
      </c>
      <c r="AV261" s="13" t="s">
        <v>89</v>
      </c>
      <c r="AW261" s="13" t="s">
        <v>35</v>
      </c>
      <c r="AX261" s="13" t="s">
        <v>79</v>
      </c>
      <c r="AY261" s="206" t="s">
        <v>230</v>
      </c>
    </row>
    <row r="262" s="13" customFormat="1">
      <c r="A262" s="13"/>
      <c r="B262" s="205"/>
      <c r="C262" s="13"/>
      <c r="D262" s="191" t="s">
        <v>519</v>
      </c>
      <c r="E262" s="206" t="s">
        <v>1</v>
      </c>
      <c r="F262" s="207" t="s">
        <v>2286</v>
      </c>
      <c r="G262" s="13"/>
      <c r="H262" s="208">
        <v>-2.262</v>
      </c>
      <c r="I262" s="209"/>
      <c r="J262" s="13"/>
      <c r="K262" s="13"/>
      <c r="L262" s="205"/>
      <c r="M262" s="210"/>
      <c r="N262" s="211"/>
      <c r="O262" s="211"/>
      <c r="P262" s="211"/>
      <c r="Q262" s="211"/>
      <c r="R262" s="211"/>
      <c r="S262" s="211"/>
      <c r="T262" s="21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06" t="s">
        <v>519</v>
      </c>
      <c r="AU262" s="206" t="s">
        <v>89</v>
      </c>
      <c r="AV262" s="13" t="s">
        <v>89</v>
      </c>
      <c r="AW262" s="13" t="s">
        <v>35</v>
      </c>
      <c r="AX262" s="13" t="s">
        <v>79</v>
      </c>
      <c r="AY262" s="206" t="s">
        <v>230</v>
      </c>
    </row>
    <row r="263" s="16" customFormat="1">
      <c r="A263" s="16"/>
      <c r="B263" s="228"/>
      <c r="C263" s="16"/>
      <c r="D263" s="191" t="s">
        <v>519</v>
      </c>
      <c r="E263" s="229" t="s">
        <v>1</v>
      </c>
      <c r="F263" s="230" t="s">
        <v>685</v>
      </c>
      <c r="G263" s="16"/>
      <c r="H263" s="231">
        <v>-49.883000000000003</v>
      </c>
      <c r="I263" s="232"/>
      <c r="J263" s="16"/>
      <c r="K263" s="16"/>
      <c r="L263" s="228"/>
      <c r="M263" s="233"/>
      <c r="N263" s="234"/>
      <c r="O263" s="234"/>
      <c r="P263" s="234"/>
      <c r="Q263" s="234"/>
      <c r="R263" s="234"/>
      <c r="S263" s="234"/>
      <c r="T263" s="235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T263" s="229" t="s">
        <v>519</v>
      </c>
      <c r="AU263" s="229" t="s">
        <v>89</v>
      </c>
      <c r="AV263" s="16" t="s">
        <v>241</v>
      </c>
      <c r="AW263" s="16" t="s">
        <v>35</v>
      </c>
      <c r="AX263" s="16" t="s">
        <v>79</v>
      </c>
      <c r="AY263" s="229" t="s">
        <v>230</v>
      </c>
    </row>
    <row r="264" s="14" customFormat="1">
      <c r="A264" s="14"/>
      <c r="B264" s="213"/>
      <c r="C264" s="14"/>
      <c r="D264" s="191" t="s">
        <v>519</v>
      </c>
      <c r="E264" s="214" t="s">
        <v>1</v>
      </c>
      <c r="F264" s="215" t="s">
        <v>534</v>
      </c>
      <c r="G264" s="14"/>
      <c r="H264" s="216">
        <v>125.34999999999999</v>
      </c>
      <c r="I264" s="217"/>
      <c r="J264" s="14"/>
      <c r="K264" s="14"/>
      <c r="L264" s="213"/>
      <c r="M264" s="218"/>
      <c r="N264" s="219"/>
      <c r="O264" s="219"/>
      <c r="P264" s="219"/>
      <c r="Q264" s="219"/>
      <c r="R264" s="219"/>
      <c r="S264" s="219"/>
      <c r="T264" s="22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14" t="s">
        <v>519</v>
      </c>
      <c r="AU264" s="214" t="s">
        <v>89</v>
      </c>
      <c r="AV264" s="14" t="s">
        <v>235</v>
      </c>
      <c r="AW264" s="14" t="s">
        <v>35</v>
      </c>
      <c r="AX264" s="14" t="s">
        <v>87</v>
      </c>
      <c r="AY264" s="214" t="s">
        <v>230</v>
      </c>
    </row>
    <row r="265" s="2" customFormat="1" ht="16.5" customHeight="1">
      <c r="A265" s="38"/>
      <c r="B265" s="177"/>
      <c r="C265" s="236" t="s">
        <v>289</v>
      </c>
      <c r="D265" s="236" t="s">
        <v>745</v>
      </c>
      <c r="E265" s="237" t="s">
        <v>784</v>
      </c>
      <c r="F265" s="238" t="s">
        <v>785</v>
      </c>
      <c r="G265" s="239" t="s">
        <v>748</v>
      </c>
      <c r="H265" s="240">
        <v>250.69999999999999</v>
      </c>
      <c r="I265" s="241"/>
      <c r="J265" s="242">
        <f>ROUND(I265*H265,2)</f>
        <v>0</v>
      </c>
      <c r="K265" s="238" t="s">
        <v>515</v>
      </c>
      <c r="L265" s="243"/>
      <c r="M265" s="244" t="s">
        <v>1</v>
      </c>
      <c r="N265" s="245" t="s">
        <v>44</v>
      </c>
      <c r="O265" s="77"/>
      <c r="P265" s="187">
        <f>O265*H265</f>
        <v>0</v>
      </c>
      <c r="Q265" s="187">
        <v>0</v>
      </c>
      <c r="R265" s="187">
        <f>Q265*H265</f>
        <v>0</v>
      </c>
      <c r="S265" s="187">
        <v>0</v>
      </c>
      <c r="T265" s="188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89" t="s">
        <v>260</v>
      </c>
      <c r="AT265" s="189" t="s">
        <v>745</v>
      </c>
      <c r="AU265" s="189" t="s">
        <v>89</v>
      </c>
      <c r="AY265" s="19" t="s">
        <v>230</v>
      </c>
      <c r="BE265" s="190">
        <f>IF(N265="základní",J265,0)</f>
        <v>0</v>
      </c>
      <c r="BF265" s="190">
        <f>IF(N265="snížená",J265,0)</f>
        <v>0</v>
      </c>
      <c r="BG265" s="190">
        <f>IF(N265="zákl. přenesená",J265,0)</f>
        <v>0</v>
      </c>
      <c r="BH265" s="190">
        <f>IF(N265="sníž. přenesená",J265,0)</f>
        <v>0</v>
      </c>
      <c r="BI265" s="190">
        <f>IF(N265="nulová",J265,0)</f>
        <v>0</v>
      </c>
      <c r="BJ265" s="19" t="s">
        <v>87</v>
      </c>
      <c r="BK265" s="190">
        <f>ROUND(I265*H265,2)</f>
        <v>0</v>
      </c>
      <c r="BL265" s="19" t="s">
        <v>235</v>
      </c>
      <c r="BM265" s="189" t="s">
        <v>2287</v>
      </c>
    </row>
    <row r="266" s="2" customFormat="1">
      <c r="A266" s="38"/>
      <c r="B266" s="39"/>
      <c r="C266" s="38"/>
      <c r="D266" s="191" t="s">
        <v>237</v>
      </c>
      <c r="E266" s="38"/>
      <c r="F266" s="192" t="s">
        <v>785</v>
      </c>
      <c r="G266" s="38"/>
      <c r="H266" s="38"/>
      <c r="I266" s="193"/>
      <c r="J266" s="38"/>
      <c r="K266" s="38"/>
      <c r="L266" s="39"/>
      <c r="M266" s="194"/>
      <c r="N266" s="195"/>
      <c r="O266" s="77"/>
      <c r="P266" s="77"/>
      <c r="Q266" s="77"/>
      <c r="R266" s="77"/>
      <c r="S266" s="77"/>
      <c r="T266" s="7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T266" s="19" t="s">
        <v>237</v>
      </c>
      <c r="AU266" s="19" t="s">
        <v>89</v>
      </c>
    </row>
    <row r="267" s="13" customFormat="1">
      <c r="A267" s="13"/>
      <c r="B267" s="205"/>
      <c r="C267" s="13"/>
      <c r="D267" s="191" t="s">
        <v>519</v>
      </c>
      <c r="E267" s="13"/>
      <c r="F267" s="207" t="s">
        <v>2288</v>
      </c>
      <c r="G267" s="13"/>
      <c r="H267" s="208">
        <v>250.69999999999999</v>
      </c>
      <c r="I267" s="209"/>
      <c r="J267" s="13"/>
      <c r="K267" s="13"/>
      <c r="L267" s="205"/>
      <c r="M267" s="210"/>
      <c r="N267" s="211"/>
      <c r="O267" s="211"/>
      <c r="P267" s="211"/>
      <c r="Q267" s="211"/>
      <c r="R267" s="211"/>
      <c r="S267" s="211"/>
      <c r="T267" s="21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06" t="s">
        <v>519</v>
      </c>
      <c r="AU267" s="206" t="s">
        <v>89</v>
      </c>
      <c r="AV267" s="13" t="s">
        <v>89</v>
      </c>
      <c r="AW267" s="13" t="s">
        <v>3</v>
      </c>
      <c r="AX267" s="13" t="s">
        <v>87</v>
      </c>
      <c r="AY267" s="206" t="s">
        <v>230</v>
      </c>
    </row>
    <row r="268" s="2" customFormat="1" ht="16.5" customHeight="1">
      <c r="A268" s="38"/>
      <c r="B268" s="177"/>
      <c r="C268" s="178" t="s">
        <v>293</v>
      </c>
      <c r="D268" s="178" t="s">
        <v>231</v>
      </c>
      <c r="E268" s="179" t="s">
        <v>789</v>
      </c>
      <c r="F268" s="180" t="s">
        <v>790</v>
      </c>
      <c r="G268" s="181" t="s">
        <v>578</v>
      </c>
      <c r="H268" s="182">
        <v>35.555</v>
      </c>
      <c r="I268" s="183"/>
      <c r="J268" s="184">
        <f>ROUND(I268*H268,2)</f>
        <v>0</v>
      </c>
      <c r="K268" s="180" t="s">
        <v>515</v>
      </c>
      <c r="L268" s="39"/>
      <c r="M268" s="185" t="s">
        <v>1</v>
      </c>
      <c r="N268" s="186" t="s">
        <v>44</v>
      </c>
      <c r="O268" s="77"/>
      <c r="P268" s="187">
        <f>O268*H268</f>
        <v>0</v>
      </c>
      <c r="Q268" s="187">
        <v>0</v>
      </c>
      <c r="R268" s="187">
        <f>Q268*H268</f>
        <v>0</v>
      </c>
      <c r="S268" s="187">
        <v>0</v>
      </c>
      <c r="T268" s="188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89" t="s">
        <v>235</v>
      </c>
      <c r="AT268" s="189" t="s">
        <v>231</v>
      </c>
      <c r="AU268" s="189" t="s">
        <v>89</v>
      </c>
      <c r="AY268" s="19" t="s">
        <v>230</v>
      </c>
      <c r="BE268" s="190">
        <f>IF(N268="základní",J268,0)</f>
        <v>0</v>
      </c>
      <c r="BF268" s="190">
        <f>IF(N268="snížená",J268,0)</f>
        <v>0</v>
      </c>
      <c r="BG268" s="190">
        <f>IF(N268="zákl. přenesená",J268,0)</f>
        <v>0</v>
      </c>
      <c r="BH268" s="190">
        <f>IF(N268="sníž. přenesená",J268,0)</f>
        <v>0</v>
      </c>
      <c r="BI268" s="190">
        <f>IF(N268="nulová",J268,0)</f>
        <v>0</v>
      </c>
      <c r="BJ268" s="19" t="s">
        <v>87</v>
      </c>
      <c r="BK268" s="190">
        <f>ROUND(I268*H268,2)</f>
        <v>0</v>
      </c>
      <c r="BL268" s="19" t="s">
        <v>235</v>
      </c>
      <c r="BM268" s="189" t="s">
        <v>2289</v>
      </c>
    </row>
    <row r="269" s="2" customFormat="1">
      <c r="A269" s="38"/>
      <c r="B269" s="39"/>
      <c r="C269" s="38"/>
      <c r="D269" s="191" t="s">
        <v>237</v>
      </c>
      <c r="E269" s="38"/>
      <c r="F269" s="192" t="s">
        <v>792</v>
      </c>
      <c r="G269" s="38"/>
      <c r="H269" s="38"/>
      <c r="I269" s="193"/>
      <c r="J269" s="38"/>
      <c r="K269" s="38"/>
      <c r="L269" s="39"/>
      <c r="M269" s="194"/>
      <c r="N269" s="195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237</v>
      </c>
      <c r="AU269" s="19" t="s">
        <v>89</v>
      </c>
    </row>
    <row r="270" s="2" customFormat="1">
      <c r="A270" s="38"/>
      <c r="B270" s="39"/>
      <c r="C270" s="38"/>
      <c r="D270" s="199" t="s">
        <v>397</v>
      </c>
      <c r="E270" s="38"/>
      <c r="F270" s="200" t="s">
        <v>793</v>
      </c>
      <c r="G270" s="38"/>
      <c r="H270" s="38"/>
      <c r="I270" s="193"/>
      <c r="J270" s="38"/>
      <c r="K270" s="38"/>
      <c r="L270" s="39"/>
      <c r="M270" s="194"/>
      <c r="N270" s="195"/>
      <c r="O270" s="77"/>
      <c r="P270" s="77"/>
      <c r="Q270" s="77"/>
      <c r="R270" s="77"/>
      <c r="S270" s="77"/>
      <c r="T270" s="7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19" t="s">
        <v>397</v>
      </c>
      <c r="AU270" s="19" t="s">
        <v>89</v>
      </c>
    </row>
    <row r="271" s="13" customFormat="1">
      <c r="A271" s="13"/>
      <c r="B271" s="205"/>
      <c r="C271" s="13"/>
      <c r="D271" s="191" t="s">
        <v>519</v>
      </c>
      <c r="E271" s="206" t="s">
        <v>1</v>
      </c>
      <c r="F271" s="207" t="s">
        <v>2290</v>
      </c>
      <c r="G271" s="13"/>
      <c r="H271" s="208">
        <v>38.411999999999999</v>
      </c>
      <c r="I271" s="209"/>
      <c r="J271" s="13"/>
      <c r="K271" s="13"/>
      <c r="L271" s="205"/>
      <c r="M271" s="210"/>
      <c r="N271" s="211"/>
      <c r="O271" s="211"/>
      <c r="P271" s="211"/>
      <c r="Q271" s="211"/>
      <c r="R271" s="211"/>
      <c r="S271" s="211"/>
      <c r="T271" s="21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06" t="s">
        <v>519</v>
      </c>
      <c r="AU271" s="206" t="s">
        <v>89</v>
      </c>
      <c r="AV271" s="13" t="s">
        <v>89</v>
      </c>
      <c r="AW271" s="13" t="s">
        <v>35</v>
      </c>
      <c r="AX271" s="13" t="s">
        <v>79</v>
      </c>
      <c r="AY271" s="206" t="s">
        <v>230</v>
      </c>
    </row>
    <row r="272" s="13" customFormat="1">
      <c r="A272" s="13"/>
      <c r="B272" s="205"/>
      <c r="C272" s="13"/>
      <c r="D272" s="191" t="s">
        <v>519</v>
      </c>
      <c r="E272" s="206" t="s">
        <v>1</v>
      </c>
      <c r="F272" s="207" t="s">
        <v>2291</v>
      </c>
      <c r="G272" s="13"/>
      <c r="H272" s="208">
        <v>-2.8570000000000002</v>
      </c>
      <c r="I272" s="209"/>
      <c r="J272" s="13"/>
      <c r="K272" s="13"/>
      <c r="L272" s="205"/>
      <c r="M272" s="210"/>
      <c r="N272" s="211"/>
      <c r="O272" s="211"/>
      <c r="P272" s="211"/>
      <c r="Q272" s="211"/>
      <c r="R272" s="211"/>
      <c r="S272" s="211"/>
      <c r="T272" s="21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06" t="s">
        <v>519</v>
      </c>
      <c r="AU272" s="206" t="s">
        <v>89</v>
      </c>
      <c r="AV272" s="13" t="s">
        <v>89</v>
      </c>
      <c r="AW272" s="13" t="s">
        <v>35</v>
      </c>
      <c r="AX272" s="13" t="s">
        <v>79</v>
      </c>
      <c r="AY272" s="206" t="s">
        <v>230</v>
      </c>
    </row>
    <row r="273" s="14" customFormat="1">
      <c r="A273" s="14"/>
      <c r="B273" s="213"/>
      <c r="C273" s="14"/>
      <c r="D273" s="191" t="s">
        <v>519</v>
      </c>
      <c r="E273" s="214" t="s">
        <v>1</v>
      </c>
      <c r="F273" s="215" t="s">
        <v>534</v>
      </c>
      <c r="G273" s="14"/>
      <c r="H273" s="216">
        <v>35.555</v>
      </c>
      <c r="I273" s="217"/>
      <c r="J273" s="14"/>
      <c r="K273" s="14"/>
      <c r="L273" s="213"/>
      <c r="M273" s="218"/>
      <c r="N273" s="219"/>
      <c r="O273" s="219"/>
      <c r="P273" s="219"/>
      <c r="Q273" s="219"/>
      <c r="R273" s="219"/>
      <c r="S273" s="219"/>
      <c r="T273" s="220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14" t="s">
        <v>519</v>
      </c>
      <c r="AU273" s="214" t="s">
        <v>89</v>
      </c>
      <c r="AV273" s="14" t="s">
        <v>235</v>
      </c>
      <c r="AW273" s="14" t="s">
        <v>35</v>
      </c>
      <c r="AX273" s="14" t="s">
        <v>87</v>
      </c>
      <c r="AY273" s="214" t="s">
        <v>230</v>
      </c>
    </row>
    <row r="274" s="2" customFormat="1" ht="16.5" customHeight="1">
      <c r="A274" s="38"/>
      <c r="B274" s="177"/>
      <c r="C274" s="236" t="s">
        <v>297</v>
      </c>
      <c r="D274" s="236" t="s">
        <v>745</v>
      </c>
      <c r="E274" s="237" t="s">
        <v>779</v>
      </c>
      <c r="F274" s="238" t="s">
        <v>780</v>
      </c>
      <c r="G274" s="239" t="s">
        <v>748</v>
      </c>
      <c r="H274" s="240">
        <v>71.109999999999999</v>
      </c>
      <c r="I274" s="241"/>
      <c r="J274" s="242">
        <f>ROUND(I274*H274,2)</f>
        <v>0</v>
      </c>
      <c r="K274" s="238" t="s">
        <v>515</v>
      </c>
      <c r="L274" s="243"/>
      <c r="M274" s="244" t="s">
        <v>1</v>
      </c>
      <c r="N274" s="245" t="s">
        <v>44</v>
      </c>
      <c r="O274" s="77"/>
      <c r="P274" s="187">
        <f>O274*H274</f>
        <v>0</v>
      </c>
      <c r="Q274" s="187">
        <v>0</v>
      </c>
      <c r="R274" s="187">
        <f>Q274*H274</f>
        <v>0</v>
      </c>
      <c r="S274" s="187">
        <v>0</v>
      </c>
      <c r="T274" s="188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89" t="s">
        <v>260</v>
      </c>
      <c r="AT274" s="189" t="s">
        <v>745</v>
      </c>
      <c r="AU274" s="189" t="s">
        <v>89</v>
      </c>
      <c r="AY274" s="19" t="s">
        <v>230</v>
      </c>
      <c r="BE274" s="190">
        <f>IF(N274="základní",J274,0)</f>
        <v>0</v>
      </c>
      <c r="BF274" s="190">
        <f>IF(N274="snížená",J274,0)</f>
        <v>0</v>
      </c>
      <c r="BG274" s="190">
        <f>IF(N274="zákl. přenesená",J274,0)</f>
        <v>0</v>
      </c>
      <c r="BH274" s="190">
        <f>IF(N274="sníž. přenesená",J274,0)</f>
        <v>0</v>
      </c>
      <c r="BI274" s="190">
        <f>IF(N274="nulová",J274,0)</f>
        <v>0</v>
      </c>
      <c r="BJ274" s="19" t="s">
        <v>87</v>
      </c>
      <c r="BK274" s="190">
        <f>ROUND(I274*H274,2)</f>
        <v>0</v>
      </c>
      <c r="BL274" s="19" t="s">
        <v>235</v>
      </c>
      <c r="BM274" s="189" t="s">
        <v>2292</v>
      </c>
    </row>
    <row r="275" s="2" customFormat="1">
      <c r="A275" s="38"/>
      <c r="B275" s="39"/>
      <c r="C275" s="38"/>
      <c r="D275" s="191" t="s">
        <v>237</v>
      </c>
      <c r="E275" s="38"/>
      <c r="F275" s="192" t="s">
        <v>780</v>
      </c>
      <c r="G275" s="38"/>
      <c r="H275" s="38"/>
      <c r="I275" s="193"/>
      <c r="J275" s="38"/>
      <c r="K275" s="38"/>
      <c r="L275" s="39"/>
      <c r="M275" s="194"/>
      <c r="N275" s="195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237</v>
      </c>
      <c r="AU275" s="19" t="s">
        <v>89</v>
      </c>
    </row>
    <row r="276" s="13" customFormat="1">
      <c r="A276" s="13"/>
      <c r="B276" s="205"/>
      <c r="C276" s="13"/>
      <c r="D276" s="191" t="s">
        <v>519</v>
      </c>
      <c r="E276" s="13"/>
      <c r="F276" s="207" t="s">
        <v>2293</v>
      </c>
      <c r="G276" s="13"/>
      <c r="H276" s="208">
        <v>71.109999999999999</v>
      </c>
      <c r="I276" s="209"/>
      <c r="J276" s="13"/>
      <c r="K276" s="13"/>
      <c r="L276" s="205"/>
      <c r="M276" s="210"/>
      <c r="N276" s="211"/>
      <c r="O276" s="211"/>
      <c r="P276" s="211"/>
      <c r="Q276" s="211"/>
      <c r="R276" s="211"/>
      <c r="S276" s="211"/>
      <c r="T276" s="21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06" t="s">
        <v>519</v>
      </c>
      <c r="AU276" s="206" t="s">
        <v>89</v>
      </c>
      <c r="AV276" s="13" t="s">
        <v>89</v>
      </c>
      <c r="AW276" s="13" t="s">
        <v>3</v>
      </c>
      <c r="AX276" s="13" t="s">
        <v>87</v>
      </c>
      <c r="AY276" s="206" t="s">
        <v>230</v>
      </c>
    </row>
    <row r="277" s="12" customFormat="1" ht="22.8" customHeight="1">
      <c r="A277" s="12"/>
      <c r="B277" s="166"/>
      <c r="C277" s="12"/>
      <c r="D277" s="167" t="s">
        <v>78</v>
      </c>
      <c r="E277" s="197" t="s">
        <v>241</v>
      </c>
      <c r="F277" s="197" t="s">
        <v>2085</v>
      </c>
      <c r="G277" s="12"/>
      <c r="H277" s="12"/>
      <c r="I277" s="169"/>
      <c r="J277" s="198">
        <f>BK277</f>
        <v>0</v>
      </c>
      <c r="K277" s="12"/>
      <c r="L277" s="166"/>
      <c r="M277" s="171"/>
      <c r="N277" s="172"/>
      <c r="O277" s="172"/>
      <c r="P277" s="173">
        <f>SUM(P278:P282)</f>
        <v>0</v>
      </c>
      <c r="Q277" s="172"/>
      <c r="R277" s="173">
        <f>SUM(R278:R282)</f>
        <v>0</v>
      </c>
      <c r="S277" s="172"/>
      <c r="T277" s="174">
        <f>SUM(T278:T282)</f>
        <v>0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167" t="s">
        <v>87</v>
      </c>
      <c r="AT277" s="175" t="s">
        <v>78</v>
      </c>
      <c r="AU277" s="175" t="s">
        <v>87</v>
      </c>
      <c r="AY277" s="167" t="s">
        <v>230</v>
      </c>
      <c r="BK277" s="176">
        <f>SUM(BK278:BK282)</f>
        <v>0</v>
      </c>
    </row>
    <row r="278" s="2" customFormat="1" ht="16.5" customHeight="1">
      <c r="A278" s="38"/>
      <c r="B278" s="177"/>
      <c r="C278" s="178" t="s">
        <v>301</v>
      </c>
      <c r="D278" s="178" t="s">
        <v>231</v>
      </c>
      <c r="E278" s="179" t="s">
        <v>2086</v>
      </c>
      <c r="F278" s="180" t="s">
        <v>2087</v>
      </c>
      <c r="G278" s="181" t="s">
        <v>543</v>
      </c>
      <c r="H278" s="182">
        <v>58.200000000000003</v>
      </c>
      <c r="I278" s="183"/>
      <c r="J278" s="184">
        <f>ROUND(I278*H278,2)</f>
        <v>0</v>
      </c>
      <c r="K278" s="180" t="s">
        <v>515</v>
      </c>
      <c r="L278" s="39"/>
      <c r="M278" s="185" t="s">
        <v>1</v>
      </c>
      <c r="N278" s="186" t="s">
        <v>44</v>
      </c>
      <c r="O278" s="77"/>
      <c r="P278" s="187">
        <f>O278*H278</f>
        <v>0</v>
      </c>
      <c r="Q278" s="187">
        <v>0</v>
      </c>
      <c r="R278" s="187">
        <f>Q278*H278</f>
        <v>0</v>
      </c>
      <c r="S278" s="187">
        <v>0</v>
      </c>
      <c r="T278" s="188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89" t="s">
        <v>235</v>
      </c>
      <c r="AT278" s="189" t="s">
        <v>231</v>
      </c>
      <c r="AU278" s="189" t="s">
        <v>89</v>
      </c>
      <c r="AY278" s="19" t="s">
        <v>230</v>
      </c>
      <c r="BE278" s="190">
        <f>IF(N278="základní",J278,0)</f>
        <v>0</v>
      </c>
      <c r="BF278" s="190">
        <f>IF(N278="snížená",J278,0)</f>
        <v>0</v>
      </c>
      <c r="BG278" s="190">
        <f>IF(N278="zákl. přenesená",J278,0)</f>
        <v>0</v>
      </c>
      <c r="BH278" s="190">
        <f>IF(N278="sníž. přenesená",J278,0)</f>
        <v>0</v>
      </c>
      <c r="BI278" s="190">
        <f>IF(N278="nulová",J278,0)</f>
        <v>0</v>
      </c>
      <c r="BJ278" s="19" t="s">
        <v>87</v>
      </c>
      <c r="BK278" s="190">
        <f>ROUND(I278*H278,2)</f>
        <v>0</v>
      </c>
      <c r="BL278" s="19" t="s">
        <v>235</v>
      </c>
      <c r="BM278" s="189" t="s">
        <v>2294</v>
      </c>
    </row>
    <row r="279" s="2" customFormat="1">
      <c r="A279" s="38"/>
      <c r="B279" s="39"/>
      <c r="C279" s="38"/>
      <c r="D279" s="191" t="s">
        <v>237</v>
      </c>
      <c r="E279" s="38"/>
      <c r="F279" s="192" t="s">
        <v>2089</v>
      </c>
      <c r="G279" s="38"/>
      <c r="H279" s="38"/>
      <c r="I279" s="193"/>
      <c r="J279" s="38"/>
      <c r="K279" s="38"/>
      <c r="L279" s="39"/>
      <c r="M279" s="194"/>
      <c r="N279" s="195"/>
      <c r="O279" s="77"/>
      <c r="P279" s="77"/>
      <c r="Q279" s="77"/>
      <c r="R279" s="77"/>
      <c r="S279" s="77"/>
      <c r="T279" s="7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19" t="s">
        <v>237</v>
      </c>
      <c r="AU279" s="19" t="s">
        <v>89</v>
      </c>
    </row>
    <row r="280" s="2" customFormat="1">
      <c r="A280" s="38"/>
      <c r="B280" s="39"/>
      <c r="C280" s="38"/>
      <c r="D280" s="199" t="s">
        <v>397</v>
      </c>
      <c r="E280" s="38"/>
      <c r="F280" s="200" t="s">
        <v>2090</v>
      </c>
      <c r="G280" s="38"/>
      <c r="H280" s="38"/>
      <c r="I280" s="193"/>
      <c r="J280" s="38"/>
      <c r="K280" s="38"/>
      <c r="L280" s="39"/>
      <c r="M280" s="194"/>
      <c r="N280" s="195"/>
      <c r="O280" s="77"/>
      <c r="P280" s="77"/>
      <c r="Q280" s="77"/>
      <c r="R280" s="77"/>
      <c r="S280" s="77"/>
      <c r="T280" s="7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T280" s="19" t="s">
        <v>397</v>
      </c>
      <c r="AU280" s="19" t="s">
        <v>89</v>
      </c>
    </row>
    <row r="281" s="13" customFormat="1">
      <c r="A281" s="13"/>
      <c r="B281" s="205"/>
      <c r="C281" s="13"/>
      <c r="D281" s="191" t="s">
        <v>519</v>
      </c>
      <c r="E281" s="206" t="s">
        <v>1</v>
      </c>
      <c r="F281" s="207" t="s">
        <v>2295</v>
      </c>
      <c r="G281" s="13"/>
      <c r="H281" s="208">
        <v>58.200000000000003</v>
      </c>
      <c r="I281" s="209"/>
      <c r="J281" s="13"/>
      <c r="K281" s="13"/>
      <c r="L281" s="205"/>
      <c r="M281" s="210"/>
      <c r="N281" s="211"/>
      <c r="O281" s="211"/>
      <c r="P281" s="211"/>
      <c r="Q281" s="211"/>
      <c r="R281" s="211"/>
      <c r="S281" s="211"/>
      <c r="T281" s="21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06" t="s">
        <v>519</v>
      </c>
      <c r="AU281" s="206" t="s">
        <v>89</v>
      </c>
      <c r="AV281" s="13" t="s">
        <v>89</v>
      </c>
      <c r="AW281" s="13" t="s">
        <v>35</v>
      </c>
      <c r="AX281" s="13" t="s">
        <v>79</v>
      </c>
      <c r="AY281" s="206" t="s">
        <v>230</v>
      </c>
    </row>
    <row r="282" s="14" customFormat="1">
      <c r="A282" s="14"/>
      <c r="B282" s="213"/>
      <c r="C282" s="14"/>
      <c r="D282" s="191" t="s">
        <v>519</v>
      </c>
      <c r="E282" s="214" t="s">
        <v>1</v>
      </c>
      <c r="F282" s="215" t="s">
        <v>534</v>
      </c>
      <c r="G282" s="14"/>
      <c r="H282" s="216">
        <v>58.200000000000003</v>
      </c>
      <c r="I282" s="217"/>
      <c r="J282" s="14"/>
      <c r="K282" s="14"/>
      <c r="L282" s="213"/>
      <c r="M282" s="218"/>
      <c r="N282" s="219"/>
      <c r="O282" s="219"/>
      <c r="P282" s="219"/>
      <c r="Q282" s="219"/>
      <c r="R282" s="219"/>
      <c r="S282" s="219"/>
      <c r="T282" s="22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14" t="s">
        <v>519</v>
      </c>
      <c r="AU282" s="214" t="s">
        <v>89</v>
      </c>
      <c r="AV282" s="14" t="s">
        <v>235</v>
      </c>
      <c r="AW282" s="14" t="s">
        <v>35</v>
      </c>
      <c r="AX282" s="14" t="s">
        <v>87</v>
      </c>
      <c r="AY282" s="214" t="s">
        <v>230</v>
      </c>
    </row>
    <row r="283" s="12" customFormat="1" ht="22.8" customHeight="1">
      <c r="A283" s="12"/>
      <c r="B283" s="166"/>
      <c r="C283" s="12"/>
      <c r="D283" s="167" t="s">
        <v>78</v>
      </c>
      <c r="E283" s="197" t="s">
        <v>235</v>
      </c>
      <c r="F283" s="197" t="s">
        <v>845</v>
      </c>
      <c r="G283" s="12"/>
      <c r="H283" s="12"/>
      <c r="I283" s="169"/>
      <c r="J283" s="198">
        <f>BK283</f>
        <v>0</v>
      </c>
      <c r="K283" s="12"/>
      <c r="L283" s="166"/>
      <c r="M283" s="171"/>
      <c r="N283" s="172"/>
      <c r="O283" s="172"/>
      <c r="P283" s="173">
        <f>SUM(P284:P325)</f>
        <v>0</v>
      </c>
      <c r="Q283" s="172"/>
      <c r="R283" s="173">
        <f>SUM(R284:R325)</f>
        <v>0.28235094000000005</v>
      </c>
      <c r="S283" s="172"/>
      <c r="T283" s="174">
        <f>SUM(T284:T325)</f>
        <v>0</v>
      </c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R283" s="167" t="s">
        <v>87</v>
      </c>
      <c r="AT283" s="175" t="s">
        <v>78</v>
      </c>
      <c r="AU283" s="175" t="s">
        <v>87</v>
      </c>
      <c r="AY283" s="167" t="s">
        <v>230</v>
      </c>
      <c r="BK283" s="176">
        <f>SUM(BK284:BK325)</f>
        <v>0</v>
      </c>
    </row>
    <row r="284" s="2" customFormat="1" ht="16.5" customHeight="1">
      <c r="A284" s="38"/>
      <c r="B284" s="177"/>
      <c r="C284" s="178" t="s">
        <v>305</v>
      </c>
      <c r="D284" s="178" t="s">
        <v>231</v>
      </c>
      <c r="E284" s="179" t="s">
        <v>846</v>
      </c>
      <c r="F284" s="180" t="s">
        <v>847</v>
      </c>
      <c r="G284" s="181" t="s">
        <v>578</v>
      </c>
      <c r="H284" s="182">
        <v>8.984</v>
      </c>
      <c r="I284" s="183"/>
      <c r="J284" s="184">
        <f>ROUND(I284*H284,2)</f>
        <v>0</v>
      </c>
      <c r="K284" s="180" t="s">
        <v>515</v>
      </c>
      <c r="L284" s="39"/>
      <c r="M284" s="185" t="s">
        <v>1</v>
      </c>
      <c r="N284" s="186" t="s">
        <v>44</v>
      </c>
      <c r="O284" s="77"/>
      <c r="P284" s="187">
        <f>O284*H284</f>
        <v>0</v>
      </c>
      <c r="Q284" s="187">
        <v>0</v>
      </c>
      <c r="R284" s="187">
        <f>Q284*H284</f>
        <v>0</v>
      </c>
      <c r="S284" s="187">
        <v>0</v>
      </c>
      <c r="T284" s="188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89" t="s">
        <v>235</v>
      </c>
      <c r="AT284" s="189" t="s">
        <v>231</v>
      </c>
      <c r="AU284" s="189" t="s">
        <v>89</v>
      </c>
      <c r="AY284" s="19" t="s">
        <v>230</v>
      </c>
      <c r="BE284" s="190">
        <f>IF(N284="základní",J284,0)</f>
        <v>0</v>
      </c>
      <c r="BF284" s="190">
        <f>IF(N284="snížená",J284,0)</f>
        <v>0</v>
      </c>
      <c r="BG284" s="190">
        <f>IF(N284="zákl. přenesená",J284,0)</f>
        <v>0</v>
      </c>
      <c r="BH284" s="190">
        <f>IF(N284="sníž. přenesená",J284,0)</f>
        <v>0</v>
      </c>
      <c r="BI284" s="190">
        <f>IF(N284="nulová",J284,0)</f>
        <v>0</v>
      </c>
      <c r="BJ284" s="19" t="s">
        <v>87</v>
      </c>
      <c r="BK284" s="190">
        <f>ROUND(I284*H284,2)</f>
        <v>0</v>
      </c>
      <c r="BL284" s="19" t="s">
        <v>235</v>
      </c>
      <c r="BM284" s="189" t="s">
        <v>2296</v>
      </c>
    </row>
    <row r="285" s="2" customFormat="1">
      <c r="A285" s="38"/>
      <c r="B285" s="39"/>
      <c r="C285" s="38"/>
      <c r="D285" s="191" t="s">
        <v>237</v>
      </c>
      <c r="E285" s="38"/>
      <c r="F285" s="192" t="s">
        <v>849</v>
      </c>
      <c r="G285" s="38"/>
      <c r="H285" s="38"/>
      <c r="I285" s="193"/>
      <c r="J285" s="38"/>
      <c r="K285" s="38"/>
      <c r="L285" s="39"/>
      <c r="M285" s="194"/>
      <c r="N285" s="195"/>
      <c r="O285" s="77"/>
      <c r="P285" s="77"/>
      <c r="Q285" s="77"/>
      <c r="R285" s="77"/>
      <c r="S285" s="77"/>
      <c r="T285" s="7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19" t="s">
        <v>237</v>
      </c>
      <c r="AU285" s="19" t="s">
        <v>89</v>
      </c>
    </row>
    <row r="286" s="2" customFormat="1">
      <c r="A286" s="38"/>
      <c r="B286" s="39"/>
      <c r="C286" s="38"/>
      <c r="D286" s="199" t="s">
        <v>397</v>
      </c>
      <c r="E286" s="38"/>
      <c r="F286" s="200" t="s">
        <v>850</v>
      </c>
      <c r="G286" s="38"/>
      <c r="H286" s="38"/>
      <c r="I286" s="193"/>
      <c r="J286" s="38"/>
      <c r="K286" s="38"/>
      <c r="L286" s="39"/>
      <c r="M286" s="194"/>
      <c r="N286" s="195"/>
      <c r="O286" s="77"/>
      <c r="P286" s="77"/>
      <c r="Q286" s="77"/>
      <c r="R286" s="77"/>
      <c r="S286" s="77"/>
      <c r="T286" s="7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T286" s="19" t="s">
        <v>397</v>
      </c>
      <c r="AU286" s="19" t="s">
        <v>89</v>
      </c>
    </row>
    <row r="287" s="13" customFormat="1">
      <c r="A287" s="13"/>
      <c r="B287" s="205"/>
      <c r="C287" s="13"/>
      <c r="D287" s="191" t="s">
        <v>519</v>
      </c>
      <c r="E287" s="206" t="s">
        <v>1</v>
      </c>
      <c r="F287" s="207" t="s">
        <v>2297</v>
      </c>
      <c r="G287" s="13"/>
      <c r="H287" s="208">
        <v>6.984</v>
      </c>
      <c r="I287" s="209"/>
      <c r="J287" s="13"/>
      <c r="K287" s="13"/>
      <c r="L287" s="205"/>
      <c r="M287" s="210"/>
      <c r="N287" s="211"/>
      <c r="O287" s="211"/>
      <c r="P287" s="211"/>
      <c r="Q287" s="211"/>
      <c r="R287" s="211"/>
      <c r="S287" s="211"/>
      <c r="T287" s="21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06" t="s">
        <v>519</v>
      </c>
      <c r="AU287" s="206" t="s">
        <v>89</v>
      </c>
      <c r="AV287" s="13" t="s">
        <v>89</v>
      </c>
      <c r="AW287" s="13" t="s">
        <v>35</v>
      </c>
      <c r="AX287" s="13" t="s">
        <v>79</v>
      </c>
      <c r="AY287" s="206" t="s">
        <v>230</v>
      </c>
    </row>
    <row r="288" s="13" customFormat="1">
      <c r="A288" s="13"/>
      <c r="B288" s="205"/>
      <c r="C288" s="13"/>
      <c r="D288" s="191" t="s">
        <v>519</v>
      </c>
      <c r="E288" s="206" t="s">
        <v>1</v>
      </c>
      <c r="F288" s="207" t="s">
        <v>2298</v>
      </c>
      <c r="G288" s="13"/>
      <c r="H288" s="208">
        <v>2</v>
      </c>
      <c r="I288" s="209"/>
      <c r="J288" s="13"/>
      <c r="K288" s="13"/>
      <c r="L288" s="205"/>
      <c r="M288" s="210"/>
      <c r="N288" s="211"/>
      <c r="O288" s="211"/>
      <c r="P288" s="211"/>
      <c r="Q288" s="211"/>
      <c r="R288" s="211"/>
      <c r="S288" s="211"/>
      <c r="T288" s="21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06" t="s">
        <v>519</v>
      </c>
      <c r="AU288" s="206" t="s">
        <v>89</v>
      </c>
      <c r="AV288" s="13" t="s">
        <v>89</v>
      </c>
      <c r="AW288" s="13" t="s">
        <v>35</v>
      </c>
      <c r="AX288" s="13" t="s">
        <v>79</v>
      </c>
      <c r="AY288" s="206" t="s">
        <v>230</v>
      </c>
    </row>
    <row r="289" s="14" customFormat="1">
      <c r="A289" s="14"/>
      <c r="B289" s="213"/>
      <c r="C289" s="14"/>
      <c r="D289" s="191" t="s">
        <v>519</v>
      </c>
      <c r="E289" s="214" t="s">
        <v>1</v>
      </c>
      <c r="F289" s="215" t="s">
        <v>534</v>
      </c>
      <c r="G289" s="14"/>
      <c r="H289" s="216">
        <v>8.984</v>
      </c>
      <c r="I289" s="217"/>
      <c r="J289" s="14"/>
      <c r="K289" s="14"/>
      <c r="L289" s="213"/>
      <c r="M289" s="218"/>
      <c r="N289" s="219"/>
      <c r="O289" s="219"/>
      <c r="P289" s="219"/>
      <c r="Q289" s="219"/>
      <c r="R289" s="219"/>
      <c r="S289" s="219"/>
      <c r="T289" s="220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14" t="s">
        <v>519</v>
      </c>
      <c r="AU289" s="214" t="s">
        <v>89</v>
      </c>
      <c r="AV289" s="14" t="s">
        <v>235</v>
      </c>
      <c r="AW289" s="14" t="s">
        <v>35</v>
      </c>
      <c r="AX289" s="14" t="s">
        <v>87</v>
      </c>
      <c r="AY289" s="214" t="s">
        <v>230</v>
      </c>
    </row>
    <row r="290" s="2" customFormat="1" ht="16.5" customHeight="1">
      <c r="A290" s="38"/>
      <c r="B290" s="177"/>
      <c r="C290" s="178" t="s">
        <v>310</v>
      </c>
      <c r="D290" s="178" t="s">
        <v>231</v>
      </c>
      <c r="E290" s="179" t="s">
        <v>2097</v>
      </c>
      <c r="F290" s="180" t="s">
        <v>2098</v>
      </c>
      <c r="G290" s="181" t="s">
        <v>458</v>
      </c>
      <c r="H290" s="182">
        <v>2</v>
      </c>
      <c r="I290" s="183"/>
      <c r="J290" s="184">
        <f>ROUND(I290*H290,2)</f>
        <v>0</v>
      </c>
      <c r="K290" s="180" t="s">
        <v>515</v>
      </c>
      <c r="L290" s="39"/>
      <c r="M290" s="185" t="s">
        <v>1</v>
      </c>
      <c r="N290" s="186" t="s">
        <v>44</v>
      </c>
      <c r="O290" s="77"/>
      <c r="P290" s="187">
        <f>O290*H290</f>
        <v>0</v>
      </c>
      <c r="Q290" s="187">
        <v>0.0066</v>
      </c>
      <c r="R290" s="187">
        <f>Q290*H290</f>
        <v>0.0132</v>
      </c>
      <c r="S290" s="187">
        <v>0</v>
      </c>
      <c r="T290" s="188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89" t="s">
        <v>235</v>
      </c>
      <c r="AT290" s="189" t="s">
        <v>231</v>
      </c>
      <c r="AU290" s="189" t="s">
        <v>89</v>
      </c>
      <c r="AY290" s="19" t="s">
        <v>230</v>
      </c>
      <c r="BE290" s="190">
        <f>IF(N290="základní",J290,0)</f>
        <v>0</v>
      </c>
      <c r="BF290" s="190">
        <f>IF(N290="snížená",J290,0)</f>
        <v>0</v>
      </c>
      <c r="BG290" s="190">
        <f>IF(N290="zákl. přenesená",J290,0)</f>
        <v>0</v>
      </c>
      <c r="BH290" s="190">
        <f>IF(N290="sníž. přenesená",J290,0)</f>
        <v>0</v>
      </c>
      <c r="BI290" s="190">
        <f>IF(N290="nulová",J290,0)</f>
        <v>0</v>
      </c>
      <c r="BJ290" s="19" t="s">
        <v>87</v>
      </c>
      <c r="BK290" s="190">
        <f>ROUND(I290*H290,2)</f>
        <v>0</v>
      </c>
      <c r="BL290" s="19" t="s">
        <v>235</v>
      </c>
      <c r="BM290" s="189" t="s">
        <v>2299</v>
      </c>
    </row>
    <row r="291" s="2" customFormat="1">
      <c r="A291" s="38"/>
      <c r="B291" s="39"/>
      <c r="C291" s="38"/>
      <c r="D291" s="191" t="s">
        <v>237</v>
      </c>
      <c r="E291" s="38"/>
      <c r="F291" s="192" t="s">
        <v>2100</v>
      </c>
      <c r="G291" s="38"/>
      <c r="H291" s="38"/>
      <c r="I291" s="193"/>
      <c r="J291" s="38"/>
      <c r="K291" s="38"/>
      <c r="L291" s="39"/>
      <c r="M291" s="194"/>
      <c r="N291" s="195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237</v>
      </c>
      <c r="AU291" s="19" t="s">
        <v>89</v>
      </c>
    </row>
    <row r="292" s="2" customFormat="1">
      <c r="A292" s="38"/>
      <c r="B292" s="39"/>
      <c r="C292" s="38"/>
      <c r="D292" s="199" t="s">
        <v>397</v>
      </c>
      <c r="E292" s="38"/>
      <c r="F292" s="200" t="s">
        <v>2101</v>
      </c>
      <c r="G292" s="38"/>
      <c r="H292" s="38"/>
      <c r="I292" s="193"/>
      <c r="J292" s="38"/>
      <c r="K292" s="38"/>
      <c r="L292" s="39"/>
      <c r="M292" s="194"/>
      <c r="N292" s="195"/>
      <c r="O292" s="77"/>
      <c r="P292" s="77"/>
      <c r="Q292" s="77"/>
      <c r="R292" s="77"/>
      <c r="S292" s="77"/>
      <c r="T292" s="7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T292" s="19" t="s">
        <v>397</v>
      </c>
      <c r="AU292" s="19" t="s">
        <v>89</v>
      </c>
    </row>
    <row r="293" s="13" customFormat="1">
      <c r="A293" s="13"/>
      <c r="B293" s="205"/>
      <c r="C293" s="13"/>
      <c r="D293" s="191" t="s">
        <v>519</v>
      </c>
      <c r="E293" s="206" t="s">
        <v>1</v>
      </c>
      <c r="F293" s="207" t="s">
        <v>2300</v>
      </c>
      <c r="G293" s="13"/>
      <c r="H293" s="208">
        <v>1</v>
      </c>
      <c r="I293" s="209"/>
      <c r="J293" s="13"/>
      <c r="K293" s="13"/>
      <c r="L293" s="205"/>
      <c r="M293" s="210"/>
      <c r="N293" s="211"/>
      <c r="O293" s="211"/>
      <c r="P293" s="211"/>
      <c r="Q293" s="211"/>
      <c r="R293" s="211"/>
      <c r="S293" s="211"/>
      <c r="T293" s="21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06" t="s">
        <v>519</v>
      </c>
      <c r="AU293" s="206" t="s">
        <v>89</v>
      </c>
      <c r="AV293" s="13" t="s">
        <v>89</v>
      </c>
      <c r="AW293" s="13" t="s">
        <v>35</v>
      </c>
      <c r="AX293" s="13" t="s">
        <v>79</v>
      </c>
      <c r="AY293" s="206" t="s">
        <v>230</v>
      </c>
    </row>
    <row r="294" s="13" customFormat="1">
      <c r="A294" s="13"/>
      <c r="B294" s="205"/>
      <c r="C294" s="13"/>
      <c r="D294" s="191" t="s">
        <v>519</v>
      </c>
      <c r="E294" s="206" t="s">
        <v>1</v>
      </c>
      <c r="F294" s="207" t="s">
        <v>2301</v>
      </c>
      <c r="G294" s="13"/>
      <c r="H294" s="208">
        <v>1</v>
      </c>
      <c r="I294" s="209"/>
      <c r="J294" s="13"/>
      <c r="K294" s="13"/>
      <c r="L294" s="205"/>
      <c r="M294" s="210"/>
      <c r="N294" s="211"/>
      <c r="O294" s="211"/>
      <c r="P294" s="211"/>
      <c r="Q294" s="211"/>
      <c r="R294" s="211"/>
      <c r="S294" s="211"/>
      <c r="T294" s="21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06" t="s">
        <v>519</v>
      </c>
      <c r="AU294" s="206" t="s">
        <v>89</v>
      </c>
      <c r="AV294" s="13" t="s">
        <v>89</v>
      </c>
      <c r="AW294" s="13" t="s">
        <v>35</v>
      </c>
      <c r="AX294" s="13" t="s">
        <v>79</v>
      </c>
      <c r="AY294" s="206" t="s">
        <v>230</v>
      </c>
    </row>
    <row r="295" s="14" customFormat="1">
      <c r="A295" s="14"/>
      <c r="B295" s="213"/>
      <c r="C295" s="14"/>
      <c r="D295" s="191" t="s">
        <v>519</v>
      </c>
      <c r="E295" s="214" t="s">
        <v>1</v>
      </c>
      <c r="F295" s="215" t="s">
        <v>534</v>
      </c>
      <c r="G295" s="14"/>
      <c r="H295" s="216">
        <v>2</v>
      </c>
      <c r="I295" s="217"/>
      <c r="J295" s="14"/>
      <c r="K295" s="14"/>
      <c r="L295" s="213"/>
      <c r="M295" s="218"/>
      <c r="N295" s="219"/>
      <c r="O295" s="219"/>
      <c r="P295" s="219"/>
      <c r="Q295" s="219"/>
      <c r="R295" s="219"/>
      <c r="S295" s="219"/>
      <c r="T295" s="220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14" t="s">
        <v>519</v>
      </c>
      <c r="AU295" s="214" t="s">
        <v>89</v>
      </c>
      <c r="AV295" s="14" t="s">
        <v>235</v>
      </c>
      <c r="AW295" s="14" t="s">
        <v>35</v>
      </c>
      <c r="AX295" s="14" t="s">
        <v>87</v>
      </c>
      <c r="AY295" s="214" t="s">
        <v>230</v>
      </c>
    </row>
    <row r="296" s="2" customFormat="1" ht="16.5" customHeight="1">
      <c r="A296" s="38"/>
      <c r="B296" s="177"/>
      <c r="C296" s="236" t="s">
        <v>7</v>
      </c>
      <c r="D296" s="236" t="s">
        <v>745</v>
      </c>
      <c r="E296" s="237" t="s">
        <v>2106</v>
      </c>
      <c r="F296" s="238" t="s">
        <v>2107</v>
      </c>
      <c r="G296" s="239" t="s">
        <v>458</v>
      </c>
      <c r="H296" s="240">
        <v>1</v>
      </c>
      <c r="I296" s="241"/>
      <c r="J296" s="242">
        <f>ROUND(I296*H296,2)</f>
        <v>0</v>
      </c>
      <c r="K296" s="238" t="s">
        <v>515</v>
      </c>
      <c r="L296" s="243"/>
      <c r="M296" s="244" t="s">
        <v>1</v>
      </c>
      <c r="N296" s="245" t="s">
        <v>44</v>
      </c>
      <c r="O296" s="77"/>
      <c r="P296" s="187">
        <f>O296*H296</f>
        <v>0</v>
      </c>
      <c r="Q296" s="187">
        <v>0.028000000000000001</v>
      </c>
      <c r="R296" s="187">
        <f>Q296*H296</f>
        <v>0.028000000000000001</v>
      </c>
      <c r="S296" s="187">
        <v>0</v>
      </c>
      <c r="T296" s="188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89" t="s">
        <v>260</v>
      </c>
      <c r="AT296" s="189" t="s">
        <v>745</v>
      </c>
      <c r="AU296" s="189" t="s">
        <v>89</v>
      </c>
      <c r="AY296" s="19" t="s">
        <v>230</v>
      </c>
      <c r="BE296" s="190">
        <f>IF(N296="základní",J296,0)</f>
        <v>0</v>
      </c>
      <c r="BF296" s="190">
        <f>IF(N296="snížená",J296,0)</f>
        <v>0</v>
      </c>
      <c r="BG296" s="190">
        <f>IF(N296="zákl. přenesená",J296,0)</f>
        <v>0</v>
      </c>
      <c r="BH296" s="190">
        <f>IF(N296="sníž. přenesená",J296,0)</f>
        <v>0</v>
      </c>
      <c r="BI296" s="190">
        <f>IF(N296="nulová",J296,0)</f>
        <v>0</v>
      </c>
      <c r="BJ296" s="19" t="s">
        <v>87</v>
      </c>
      <c r="BK296" s="190">
        <f>ROUND(I296*H296,2)</f>
        <v>0</v>
      </c>
      <c r="BL296" s="19" t="s">
        <v>235</v>
      </c>
      <c r="BM296" s="189" t="s">
        <v>2302</v>
      </c>
    </row>
    <row r="297" s="2" customFormat="1">
      <c r="A297" s="38"/>
      <c r="B297" s="39"/>
      <c r="C297" s="38"/>
      <c r="D297" s="191" t="s">
        <v>237</v>
      </c>
      <c r="E297" s="38"/>
      <c r="F297" s="192" t="s">
        <v>2107</v>
      </c>
      <c r="G297" s="38"/>
      <c r="H297" s="38"/>
      <c r="I297" s="193"/>
      <c r="J297" s="38"/>
      <c r="K297" s="38"/>
      <c r="L297" s="39"/>
      <c r="M297" s="194"/>
      <c r="N297" s="195"/>
      <c r="O297" s="77"/>
      <c r="P297" s="77"/>
      <c r="Q297" s="77"/>
      <c r="R297" s="77"/>
      <c r="S297" s="77"/>
      <c r="T297" s="7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T297" s="19" t="s">
        <v>237</v>
      </c>
      <c r="AU297" s="19" t="s">
        <v>89</v>
      </c>
    </row>
    <row r="298" s="13" customFormat="1">
      <c r="A298" s="13"/>
      <c r="B298" s="205"/>
      <c r="C298" s="13"/>
      <c r="D298" s="191" t="s">
        <v>519</v>
      </c>
      <c r="E298" s="206" t="s">
        <v>1</v>
      </c>
      <c r="F298" s="207" t="s">
        <v>2300</v>
      </c>
      <c r="G298" s="13"/>
      <c r="H298" s="208">
        <v>1</v>
      </c>
      <c r="I298" s="209"/>
      <c r="J298" s="13"/>
      <c r="K298" s="13"/>
      <c r="L298" s="205"/>
      <c r="M298" s="210"/>
      <c r="N298" s="211"/>
      <c r="O298" s="211"/>
      <c r="P298" s="211"/>
      <c r="Q298" s="211"/>
      <c r="R298" s="211"/>
      <c r="S298" s="211"/>
      <c r="T298" s="21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06" t="s">
        <v>519</v>
      </c>
      <c r="AU298" s="206" t="s">
        <v>89</v>
      </c>
      <c r="AV298" s="13" t="s">
        <v>89</v>
      </c>
      <c r="AW298" s="13" t="s">
        <v>35</v>
      </c>
      <c r="AX298" s="13" t="s">
        <v>79</v>
      </c>
      <c r="AY298" s="206" t="s">
        <v>230</v>
      </c>
    </row>
    <row r="299" s="14" customFormat="1">
      <c r="A299" s="14"/>
      <c r="B299" s="213"/>
      <c r="C299" s="14"/>
      <c r="D299" s="191" t="s">
        <v>519</v>
      </c>
      <c r="E299" s="214" t="s">
        <v>1</v>
      </c>
      <c r="F299" s="215" t="s">
        <v>534</v>
      </c>
      <c r="G299" s="14"/>
      <c r="H299" s="216">
        <v>1</v>
      </c>
      <c r="I299" s="217"/>
      <c r="J299" s="14"/>
      <c r="K299" s="14"/>
      <c r="L299" s="213"/>
      <c r="M299" s="218"/>
      <c r="N299" s="219"/>
      <c r="O299" s="219"/>
      <c r="P299" s="219"/>
      <c r="Q299" s="219"/>
      <c r="R299" s="219"/>
      <c r="S299" s="219"/>
      <c r="T299" s="220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14" t="s">
        <v>519</v>
      </c>
      <c r="AU299" s="214" t="s">
        <v>89</v>
      </c>
      <c r="AV299" s="14" t="s">
        <v>235</v>
      </c>
      <c r="AW299" s="14" t="s">
        <v>35</v>
      </c>
      <c r="AX299" s="14" t="s">
        <v>87</v>
      </c>
      <c r="AY299" s="214" t="s">
        <v>230</v>
      </c>
    </row>
    <row r="300" s="2" customFormat="1" ht="16.5" customHeight="1">
      <c r="A300" s="38"/>
      <c r="B300" s="177"/>
      <c r="C300" s="236" t="s">
        <v>317</v>
      </c>
      <c r="D300" s="236" t="s">
        <v>745</v>
      </c>
      <c r="E300" s="237" t="s">
        <v>2116</v>
      </c>
      <c r="F300" s="238" t="s">
        <v>2117</v>
      </c>
      <c r="G300" s="239" t="s">
        <v>458</v>
      </c>
      <c r="H300" s="240">
        <v>1</v>
      </c>
      <c r="I300" s="241"/>
      <c r="J300" s="242">
        <f>ROUND(I300*H300,2)</f>
        <v>0</v>
      </c>
      <c r="K300" s="238" t="s">
        <v>515</v>
      </c>
      <c r="L300" s="243"/>
      <c r="M300" s="244" t="s">
        <v>1</v>
      </c>
      <c r="N300" s="245" t="s">
        <v>44</v>
      </c>
      <c r="O300" s="77"/>
      <c r="P300" s="187">
        <f>O300*H300</f>
        <v>0</v>
      </c>
      <c r="Q300" s="187">
        <v>0.068000000000000005</v>
      </c>
      <c r="R300" s="187">
        <f>Q300*H300</f>
        <v>0.068000000000000005</v>
      </c>
      <c r="S300" s="187">
        <v>0</v>
      </c>
      <c r="T300" s="188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89" t="s">
        <v>260</v>
      </c>
      <c r="AT300" s="189" t="s">
        <v>745</v>
      </c>
      <c r="AU300" s="189" t="s">
        <v>89</v>
      </c>
      <c r="AY300" s="19" t="s">
        <v>230</v>
      </c>
      <c r="BE300" s="190">
        <f>IF(N300="základní",J300,0)</f>
        <v>0</v>
      </c>
      <c r="BF300" s="190">
        <f>IF(N300="snížená",J300,0)</f>
        <v>0</v>
      </c>
      <c r="BG300" s="190">
        <f>IF(N300="zákl. přenesená",J300,0)</f>
        <v>0</v>
      </c>
      <c r="BH300" s="190">
        <f>IF(N300="sníž. přenesená",J300,0)</f>
        <v>0</v>
      </c>
      <c r="BI300" s="190">
        <f>IF(N300="nulová",J300,0)</f>
        <v>0</v>
      </c>
      <c r="BJ300" s="19" t="s">
        <v>87</v>
      </c>
      <c r="BK300" s="190">
        <f>ROUND(I300*H300,2)</f>
        <v>0</v>
      </c>
      <c r="BL300" s="19" t="s">
        <v>235</v>
      </c>
      <c r="BM300" s="189" t="s">
        <v>2303</v>
      </c>
    </row>
    <row r="301" s="2" customFormat="1">
      <c r="A301" s="38"/>
      <c r="B301" s="39"/>
      <c r="C301" s="38"/>
      <c r="D301" s="191" t="s">
        <v>237</v>
      </c>
      <c r="E301" s="38"/>
      <c r="F301" s="192" t="s">
        <v>2117</v>
      </c>
      <c r="G301" s="38"/>
      <c r="H301" s="38"/>
      <c r="I301" s="193"/>
      <c r="J301" s="38"/>
      <c r="K301" s="38"/>
      <c r="L301" s="39"/>
      <c r="M301" s="194"/>
      <c r="N301" s="195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237</v>
      </c>
      <c r="AU301" s="19" t="s">
        <v>89</v>
      </c>
    </row>
    <row r="302" s="13" customFormat="1">
      <c r="A302" s="13"/>
      <c r="B302" s="205"/>
      <c r="C302" s="13"/>
      <c r="D302" s="191" t="s">
        <v>519</v>
      </c>
      <c r="E302" s="206" t="s">
        <v>1</v>
      </c>
      <c r="F302" s="207" t="s">
        <v>2301</v>
      </c>
      <c r="G302" s="13"/>
      <c r="H302" s="208">
        <v>1</v>
      </c>
      <c r="I302" s="209"/>
      <c r="J302" s="13"/>
      <c r="K302" s="13"/>
      <c r="L302" s="205"/>
      <c r="M302" s="210"/>
      <c r="N302" s="211"/>
      <c r="O302" s="211"/>
      <c r="P302" s="211"/>
      <c r="Q302" s="211"/>
      <c r="R302" s="211"/>
      <c r="S302" s="211"/>
      <c r="T302" s="21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06" t="s">
        <v>519</v>
      </c>
      <c r="AU302" s="206" t="s">
        <v>89</v>
      </c>
      <c r="AV302" s="13" t="s">
        <v>89</v>
      </c>
      <c r="AW302" s="13" t="s">
        <v>35</v>
      </c>
      <c r="AX302" s="13" t="s">
        <v>79</v>
      </c>
      <c r="AY302" s="206" t="s">
        <v>230</v>
      </c>
    </row>
    <row r="303" s="14" customFormat="1">
      <c r="A303" s="14"/>
      <c r="B303" s="213"/>
      <c r="C303" s="14"/>
      <c r="D303" s="191" t="s">
        <v>519</v>
      </c>
      <c r="E303" s="214" t="s">
        <v>1</v>
      </c>
      <c r="F303" s="215" t="s">
        <v>534</v>
      </c>
      <c r="G303" s="14"/>
      <c r="H303" s="216">
        <v>1</v>
      </c>
      <c r="I303" s="217"/>
      <c r="J303" s="14"/>
      <c r="K303" s="14"/>
      <c r="L303" s="213"/>
      <c r="M303" s="218"/>
      <c r="N303" s="219"/>
      <c r="O303" s="219"/>
      <c r="P303" s="219"/>
      <c r="Q303" s="219"/>
      <c r="R303" s="219"/>
      <c r="S303" s="219"/>
      <c r="T303" s="220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14" t="s">
        <v>519</v>
      </c>
      <c r="AU303" s="214" t="s">
        <v>89</v>
      </c>
      <c r="AV303" s="14" t="s">
        <v>235</v>
      </c>
      <c r="AW303" s="14" t="s">
        <v>35</v>
      </c>
      <c r="AX303" s="14" t="s">
        <v>87</v>
      </c>
      <c r="AY303" s="214" t="s">
        <v>230</v>
      </c>
    </row>
    <row r="304" s="2" customFormat="1" ht="21.75" customHeight="1">
      <c r="A304" s="38"/>
      <c r="B304" s="177"/>
      <c r="C304" s="178" t="s">
        <v>321</v>
      </c>
      <c r="D304" s="178" t="s">
        <v>231</v>
      </c>
      <c r="E304" s="179" t="s">
        <v>2119</v>
      </c>
      <c r="F304" s="180" t="s">
        <v>2120</v>
      </c>
      <c r="G304" s="181" t="s">
        <v>458</v>
      </c>
      <c r="H304" s="182">
        <v>1</v>
      </c>
      <c r="I304" s="183"/>
      <c r="J304" s="184">
        <f>ROUND(I304*H304,2)</f>
        <v>0</v>
      </c>
      <c r="K304" s="180" t="s">
        <v>515</v>
      </c>
      <c r="L304" s="39"/>
      <c r="M304" s="185" t="s">
        <v>1</v>
      </c>
      <c r="N304" s="186" t="s">
        <v>44</v>
      </c>
      <c r="O304" s="77"/>
      <c r="P304" s="187">
        <f>O304*H304</f>
        <v>0</v>
      </c>
      <c r="Q304" s="187">
        <v>0.087419999999999998</v>
      </c>
      <c r="R304" s="187">
        <f>Q304*H304</f>
        <v>0.087419999999999998</v>
      </c>
      <c r="S304" s="187">
        <v>0</v>
      </c>
      <c r="T304" s="188">
        <f>S304*H304</f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189" t="s">
        <v>235</v>
      </c>
      <c r="AT304" s="189" t="s">
        <v>231</v>
      </c>
      <c r="AU304" s="189" t="s">
        <v>89</v>
      </c>
      <c r="AY304" s="19" t="s">
        <v>230</v>
      </c>
      <c r="BE304" s="190">
        <f>IF(N304="základní",J304,0)</f>
        <v>0</v>
      </c>
      <c r="BF304" s="190">
        <f>IF(N304="snížená",J304,0)</f>
        <v>0</v>
      </c>
      <c r="BG304" s="190">
        <f>IF(N304="zákl. přenesená",J304,0)</f>
        <v>0</v>
      </c>
      <c r="BH304" s="190">
        <f>IF(N304="sníž. přenesená",J304,0)</f>
        <v>0</v>
      </c>
      <c r="BI304" s="190">
        <f>IF(N304="nulová",J304,0)</f>
        <v>0</v>
      </c>
      <c r="BJ304" s="19" t="s">
        <v>87</v>
      </c>
      <c r="BK304" s="190">
        <f>ROUND(I304*H304,2)</f>
        <v>0</v>
      </c>
      <c r="BL304" s="19" t="s">
        <v>235</v>
      </c>
      <c r="BM304" s="189" t="s">
        <v>2304</v>
      </c>
    </row>
    <row r="305" s="2" customFormat="1">
      <c r="A305" s="38"/>
      <c r="B305" s="39"/>
      <c r="C305" s="38"/>
      <c r="D305" s="191" t="s">
        <v>237</v>
      </c>
      <c r="E305" s="38"/>
      <c r="F305" s="192" t="s">
        <v>2122</v>
      </c>
      <c r="G305" s="38"/>
      <c r="H305" s="38"/>
      <c r="I305" s="193"/>
      <c r="J305" s="38"/>
      <c r="K305" s="38"/>
      <c r="L305" s="39"/>
      <c r="M305" s="194"/>
      <c r="N305" s="195"/>
      <c r="O305" s="77"/>
      <c r="P305" s="77"/>
      <c r="Q305" s="77"/>
      <c r="R305" s="77"/>
      <c r="S305" s="77"/>
      <c r="T305" s="7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T305" s="19" t="s">
        <v>237</v>
      </c>
      <c r="AU305" s="19" t="s">
        <v>89</v>
      </c>
    </row>
    <row r="306" s="2" customFormat="1">
      <c r="A306" s="38"/>
      <c r="B306" s="39"/>
      <c r="C306" s="38"/>
      <c r="D306" s="199" t="s">
        <v>397</v>
      </c>
      <c r="E306" s="38"/>
      <c r="F306" s="200" t="s">
        <v>2123</v>
      </c>
      <c r="G306" s="38"/>
      <c r="H306" s="38"/>
      <c r="I306" s="193"/>
      <c r="J306" s="38"/>
      <c r="K306" s="38"/>
      <c r="L306" s="39"/>
      <c r="M306" s="194"/>
      <c r="N306" s="195"/>
      <c r="O306" s="77"/>
      <c r="P306" s="77"/>
      <c r="Q306" s="77"/>
      <c r="R306" s="77"/>
      <c r="S306" s="77"/>
      <c r="T306" s="7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T306" s="19" t="s">
        <v>397</v>
      </c>
      <c r="AU306" s="19" t="s">
        <v>89</v>
      </c>
    </row>
    <row r="307" s="13" customFormat="1">
      <c r="A307" s="13"/>
      <c r="B307" s="205"/>
      <c r="C307" s="13"/>
      <c r="D307" s="191" t="s">
        <v>519</v>
      </c>
      <c r="E307" s="206" t="s">
        <v>1</v>
      </c>
      <c r="F307" s="207" t="s">
        <v>2305</v>
      </c>
      <c r="G307" s="13"/>
      <c r="H307" s="208">
        <v>1</v>
      </c>
      <c r="I307" s="209"/>
      <c r="J307" s="13"/>
      <c r="K307" s="13"/>
      <c r="L307" s="205"/>
      <c r="M307" s="210"/>
      <c r="N307" s="211"/>
      <c r="O307" s="211"/>
      <c r="P307" s="211"/>
      <c r="Q307" s="211"/>
      <c r="R307" s="211"/>
      <c r="S307" s="211"/>
      <c r="T307" s="21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06" t="s">
        <v>519</v>
      </c>
      <c r="AU307" s="206" t="s">
        <v>89</v>
      </c>
      <c r="AV307" s="13" t="s">
        <v>89</v>
      </c>
      <c r="AW307" s="13" t="s">
        <v>35</v>
      </c>
      <c r="AX307" s="13" t="s">
        <v>79</v>
      </c>
      <c r="AY307" s="206" t="s">
        <v>230</v>
      </c>
    </row>
    <row r="308" s="14" customFormat="1">
      <c r="A308" s="14"/>
      <c r="B308" s="213"/>
      <c r="C308" s="14"/>
      <c r="D308" s="191" t="s">
        <v>519</v>
      </c>
      <c r="E308" s="214" t="s">
        <v>1</v>
      </c>
      <c r="F308" s="215" t="s">
        <v>534</v>
      </c>
      <c r="G308" s="14"/>
      <c r="H308" s="216">
        <v>1</v>
      </c>
      <c r="I308" s="217"/>
      <c r="J308" s="14"/>
      <c r="K308" s="14"/>
      <c r="L308" s="213"/>
      <c r="M308" s="218"/>
      <c r="N308" s="219"/>
      <c r="O308" s="219"/>
      <c r="P308" s="219"/>
      <c r="Q308" s="219"/>
      <c r="R308" s="219"/>
      <c r="S308" s="219"/>
      <c r="T308" s="220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14" t="s">
        <v>519</v>
      </c>
      <c r="AU308" s="214" t="s">
        <v>89</v>
      </c>
      <c r="AV308" s="14" t="s">
        <v>235</v>
      </c>
      <c r="AW308" s="14" t="s">
        <v>35</v>
      </c>
      <c r="AX308" s="14" t="s">
        <v>87</v>
      </c>
      <c r="AY308" s="214" t="s">
        <v>230</v>
      </c>
    </row>
    <row r="309" s="2" customFormat="1" ht="16.5" customHeight="1">
      <c r="A309" s="38"/>
      <c r="B309" s="177"/>
      <c r="C309" s="236" t="s">
        <v>325</v>
      </c>
      <c r="D309" s="236" t="s">
        <v>745</v>
      </c>
      <c r="E309" s="237" t="s">
        <v>2125</v>
      </c>
      <c r="F309" s="238" t="s">
        <v>2126</v>
      </c>
      <c r="G309" s="239" t="s">
        <v>458</v>
      </c>
      <c r="H309" s="240">
        <v>1</v>
      </c>
      <c r="I309" s="241"/>
      <c r="J309" s="242">
        <f>ROUND(I309*H309,2)</f>
        <v>0</v>
      </c>
      <c r="K309" s="238" t="s">
        <v>515</v>
      </c>
      <c r="L309" s="243"/>
      <c r="M309" s="244" t="s">
        <v>1</v>
      </c>
      <c r="N309" s="245" t="s">
        <v>44</v>
      </c>
      <c r="O309" s="77"/>
      <c r="P309" s="187">
        <f>O309*H309</f>
        <v>0</v>
      </c>
      <c r="Q309" s="187">
        <v>0.081000000000000003</v>
      </c>
      <c r="R309" s="187">
        <f>Q309*H309</f>
        <v>0.081000000000000003</v>
      </c>
      <c r="S309" s="187">
        <v>0</v>
      </c>
      <c r="T309" s="188">
        <f>S309*H309</f>
        <v>0</v>
      </c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189" t="s">
        <v>260</v>
      </c>
      <c r="AT309" s="189" t="s">
        <v>745</v>
      </c>
      <c r="AU309" s="189" t="s">
        <v>89</v>
      </c>
      <c r="AY309" s="19" t="s">
        <v>230</v>
      </c>
      <c r="BE309" s="190">
        <f>IF(N309="základní",J309,0)</f>
        <v>0</v>
      </c>
      <c r="BF309" s="190">
        <f>IF(N309="snížená",J309,0)</f>
        <v>0</v>
      </c>
      <c r="BG309" s="190">
        <f>IF(N309="zákl. přenesená",J309,0)</f>
        <v>0</v>
      </c>
      <c r="BH309" s="190">
        <f>IF(N309="sníž. přenesená",J309,0)</f>
        <v>0</v>
      </c>
      <c r="BI309" s="190">
        <f>IF(N309="nulová",J309,0)</f>
        <v>0</v>
      </c>
      <c r="BJ309" s="19" t="s">
        <v>87</v>
      </c>
      <c r="BK309" s="190">
        <f>ROUND(I309*H309,2)</f>
        <v>0</v>
      </c>
      <c r="BL309" s="19" t="s">
        <v>235</v>
      </c>
      <c r="BM309" s="189" t="s">
        <v>2306</v>
      </c>
    </row>
    <row r="310" s="2" customFormat="1">
      <c r="A310" s="38"/>
      <c r="B310" s="39"/>
      <c r="C310" s="38"/>
      <c r="D310" s="191" t="s">
        <v>237</v>
      </c>
      <c r="E310" s="38"/>
      <c r="F310" s="192" t="s">
        <v>2126</v>
      </c>
      <c r="G310" s="38"/>
      <c r="H310" s="38"/>
      <c r="I310" s="193"/>
      <c r="J310" s="38"/>
      <c r="K310" s="38"/>
      <c r="L310" s="39"/>
      <c r="M310" s="194"/>
      <c r="N310" s="195"/>
      <c r="O310" s="77"/>
      <c r="P310" s="77"/>
      <c r="Q310" s="77"/>
      <c r="R310" s="77"/>
      <c r="S310" s="77"/>
      <c r="T310" s="7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T310" s="19" t="s">
        <v>237</v>
      </c>
      <c r="AU310" s="19" t="s">
        <v>89</v>
      </c>
    </row>
    <row r="311" s="13" customFormat="1">
      <c r="A311" s="13"/>
      <c r="B311" s="205"/>
      <c r="C311" s="13"/>
      <c r="D311" s="191" t="s">
        <v>519</v>
      </c>
      <c r="E311" s="206" t="s">
        <v>1</v>
      </c>
      <c r="F311" s="207" t="s">
        <v>2305</v>
      </c>
      <c r="G311" s="13"/>
      <c r="H311" s="208">
        <v>1</v>
      </c>
      <c r="I311" s="209"/>
      <c r="J311" s="13"/>
      <c r="K311" s="13"/>
      <c r="L311" s="205"/>
      <c r="M311" s="210"/>
      <c r="N311" s="211"/>
      <c r="O311" s="211"/>
      <c r="P311" s="211"/>
      <c r="Q311" s="211"/>
      <c r="R311" s="211"/>
      <c r="S311" s="211"/>
      <c r="T311" s="21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06" t="s">
        <v>519</v>
      </c>
      <c r="AU311" s="206" t="s">
        <v>89</v>
      </c>
      <c r="AV311" s="13" t="s">
        <v>89</v>
      </c>
      <c r="AW311" s="13" t="s">
        <v>35</v>
      </c>
      <c r="AX311" s="13" t="s">
        <v>79</v>
      </c>
      <c r="AY311" s="206" t="s">
        <v>230</v>
      </c>
    </row>
    <row r="312" s="14" customFormat="1">
      <c r="A312" s="14"/>
      <c r="B312" s="213"/>
      <c r="C312" s="14"/>
      <c r="D312" s="191" t="s">
        <v>519</v>
      </c>
      <c r="E312" s="214" t="s">
        <v>1</v>
      </c>
      <c r="F312" s="215" t="s">
        <v>534</v>
      </c>
      <c r="G312" s="14"/>
      <c r="H312" s="216">
        <v>1</v>
      </c>
      <c r="I312" s="217"/>
      <c r="J312" s="14"/>
      <c r="K312" s="14"/>
      <c r="L312" s="213"/>
      <c r="M312" s="218"/>
      <c r="N312" s="219"/>
      <c r="O312" s="219"/>
      <c r="P312" s="219"/>
      <c r="Q312" s="219"/>
      <c r="R312" s="219"/>
      <c r="S312" s="219"/>
      <c r="T312" s="22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14" t="s">
        <v>519</v>
      </c>
      <c r="AU312" s="214" t="s">
        <v>89</v>
      </c>
      <c r="AV312" s="14" t="s">
        <v>235</v>
      </c>
      <c r="AW312" s="14" t="s">
        <v>35</v>
      </c>
      <c r="AX312" s="14" t="s">
        <v>87</v>
      </c>
      <c r="AY312" s="214" t="s">
        <v>230</v>
      </c>
    </row>
    <row r="313" s="2" customFormat="1" ht="21.75" customHeight="1">
      <c r="A313" s="38"/>
      <c r="B313" s="177"/>
      <c r="C313" s="178" t="s">
        <v>329</v>
      </c>
      <c r="D313" s="178" t="s">
        <v>231</v>
      </c>
      <c r="E313" s="179" t="s">
        <v>2128</v>
      </c>
      <c r="F313" s="180" t="s">
        <v>2129</v>
      </c>
      <c r="G313" s="181" t="s">
        <v>578</v>
      </c>
      <c r="H313" s="182">
        <v>0.22500000000000001</v>
      </c>
      <c r="I313" s="183"/>
      <c r="J313" s="184">
        <f>ROUND(I313*H313,2)</f>
        <v>0</v>
      </c>
      <c r="K313" s="180" t="s">
        <v>515</v>
      </c>
      <c r="L313" s="39"/>
      <c r="M313" s="185" t="s">
        <v>1</v>
      </c>
      <c r="N313" s="186" t="s">
        <v>44</v>
      </c>
      <c r="O313" s="77"/>
      <c r="P313" s="187">
        <f>O313*H313</f>
        <v>0</v>
      </c>
      <c r="Q313" s="187">
        <v>0</v>
      </c>
      <c r="R313" s="187">
        <f>Q313*H313</f>
        <v>0</v>
      </c>
      <c r="S313" s="187">
        <v>0</v>
      </c>
      <c r="T313" s="188">
        <f>S313*H313</f>
        <v>0</v>
      </c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R313" s="189" t="s">
        <v>235</v>
      </c>
      <c r="AT313" s="189" t="s">
        <v>231</v>
      </c>
      <c r="AU313" s="189" t="s">
        <v>89</v>
      </c>
      <c r="AY313" s="19" t="s">
        <v>230</v>
      </c>
      <c r="BE313" s="190">
        <f>IF(N313="základní",J313,0)</f>
        <v>0</v>
      </c>
      <c r="BF313" s="190">
        <f>IF(N313="snížená",J313,0)</f>
        <v>0</v>
      </c>
      <c r="BG313" s="190">
        <f>IF(N313="zákl. přenesená",J313,0)</f>
        <v>0</v>
      </c>
      <c r="BH313" s="190">
        <f>IF(N313="sníž. přenesená",J313,0)</f>
        <v>0</v>
      </c>
      <c r="BI313" s="190">
        <f>IF(N313="nulová",J313,0)</f>
        <v>0</v>
      </c>
      <c r="BJ313" s="19" t="s">
        <v>87</v>
      </c>
      <c r="BK313" s="190">
        <f>ROUND(I313*H313,2)</f>
        <v>0</v>
      </c>
      <c r="BL313" s="19" t="s">
        <v>235</v>
      </c>
      <c r="BM313" s="189" t="s">
        <v>2307</v>
      </c>
    </row>
    <row r="314" s="2" customFormat="1">
      <c r="A314" s="38"/>
      <c r="B314" s="39"/>
      <c r="C314" s="38"/>
      <c r="D314" s="191" t="s">
        <v>237</v>
      </c>
      <c r="E314" s="38"/>
      <c r="F314" s="192" t="s">
        <v>2131</v>
      </c>
      <c r="G314" s="38"/>
      <c r="H314" s="38"/>
      <c r="I314" s="193"/>
      <c r="J314" s="38"/>
      <c r="K314" s="38"/>
      <c r="L314" s="39"/>
      <c r="M314" s="194"/>
      <c r="N314" s="195"/>
      <c r="O314" s="77"/>
      <c r="P314" s="77"/>
      <c r="Q314" s="77"/>
      <c r="R314" s="77"/>
      <c r="S314" s="77"/>
      <c r="T314" s="7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T314" s="19" t="s">
        <v>237</v>
      </c>
      <c r="AU314" s="19" t="s">
        <v>89</v>
      </c>
    </row>
    <row r="315" s="2" customFormat="1">
      <c r="A315" s="38"/>
      <c r="B315" s="39"/>
      <c r="C315" s="38"/>
      <c r="D315" s="199" t="s">
        <v>397</v>
      </c>
      <c r="E315" s="38"/>
      <c r="F315" s="200" t="s">
        <v>2132</v>
      </c>
      <c r="G315" s="38"/>
      <c r="H315" s="38"/>
      <c r="I315" s="193"/>
      <c r="J315" s="38"/>
      <c r="K315" s="38"/>
      <c r="L315" s="39"/>
      <c r="M315" s="194"/>
      <c r="N315" s="195"/>
      <c r="O315" s="77"/>
      <c r="P315" s="77"/>
      <c r="Q315" s="77"/>
      <c r="R315" s="77"/>
      <c r="S315" s="77"/>
      <c r="T315" s="7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19" t="s">
        <v>397</v>
      </c>
      <c r="AU315" s="19" t="s">
        <v>89</v>
      </c>
    </row>
    <row r="316" s="13" customFormat="1">
      <c r="A316" s="13"/>
      <c r="B316" s="205"/>
      <c r="C316" s="13"/>
      <c r="D316" s="191" t="s">
        <v>519</v>
      </c>
      <c r="E316" s="206" t="s">
        <v>1</v>
      </c>
      <c r="F316" s="207" t="s">
        <v>2308</v>
      </c>
      <c r="G316" s="13"/>
      <c r="H316" s="208">
        <v>0.22500000000000001</v>
      </c>
      <c r="I316" s="209"/>
      <c r="J316" s="13"/>
      <c r="K316" s="13"/>
      <c r="L316" s="205"/>
      <c r="M316" s="210"/>
      <c r="N316" s="211"/>
      <c r="O316" s="211"/>
      <c r="P316" s="211"/>
      <c r="Q316" s="211"/>
      <c r="R316" s="211"/>
      <c r="S316" s="211"/>
      <c r="T316" s="21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06" t="s">
        <v>519</v>
      </c>
      <c r="AU316" s="206" t="s">
        <v>89</v>
      </c>
      <c r="AV316" s="13" t="s">
        <v>89</v>
      </c>
      <c r="AW316" s="13" t="s">
        <v>35</v>
      </c>
      <c r="AX316" s="13" t="s">
        <v>79</v>
      </c>
      <c r="AY316" s="206" t="s">
        <v>230</v>
      </c>
    </row>
    <row r="317" s="14" customFormat="1">
      <c r="A317" s="14"/>
      <c r="B317" s="213"/>
      <c r="C317" s="14"/>
      <c r="D317" s="191" t="s">
        <v>519</v>
      </c>
      <c r="E317" s="214" t="s">
        <v>1</v>
      </c>
      <c r="F317" s="215" t="s">
        <v>534</v>
      </c>
      <c r="G317" s="14"/>
      <c r="H317" s="216">
        <v>0.22500000000000001</v>
      </c>
      <c r="I317" s="217"/>
      <c r="J317" s="14"/>
      <c r="K317" s="14"/>
      <c r="L317" s="213"/>
      <c r="M317" s="218"/>
      <c r="N317" s="219"/>
      <c r="O317" s="219"/>
      <c r="P317" s="219"/>
      <c r="Q317" s="219"/>
      <c r="R317" s="219"/>
      <c r="S317" s="219"/>
      <c r="T317" s="220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14" t="s">
        <v>519</v>
      </c>
      <c r="AU317" s="214" t="s">
        <v>89</v>
      </c>
      <c r="AV317" s="14" t="s">
        <v>235</v>
      </c>
      <c r="AW317" s="14" t="s">
        <v>35</v>
      </c>
      <c r="AX317" s="14" t="s">
        <v>87</v>
      </c>
      <c r="AY317" s="214" t="s">
        <v>230</v>
      </c>
    </row>
    <row r="318" s="2" customFormat="1" ht="21.75" customHeight="1">
      <c r="A318" s="38"/>
      <c r="B318" s="177"/>
      <c r="C318" s="178" t="s">
        <v>332</v>
      </c>
      <c r="D318" s="178" t="s">
        <v>231</v>
      </c>
      <c r="E318" s="179" t="s">
        <v>2134</v>
      </c>
      <c r="F318" s="180" t="s">
        <v>2135</v>
      </c>
      <c r="G318" s="181" t="s">
        <v>514</v>
      </c>
      <c r="H318" s="182">
        <v>0.59999999999999998</v>
      </c>
      <c r="I318" s="183"/>
      <c r="J318" s="184">
        <f>ROUND(I318*H318,2)</f>
        <v>0</v>
      </c>
      <c r="K318" s="180" t="s">
        <v>515</v>
      </c>
      <c r="L318" s="39"/>
      <c r="M318" s="185" t="s">
        <v>1</v>
      </c>
      <c r="N318" s="186" t="s">
        <v>44</v>
      </c>
      <c r="O318" s="77"/>
      <c r="P318" s="187">
        <f>O318*H318</f>
        <v>0</v>
      </c>
      <c r="Q318" s="187">
        <v>0.0078849000000000002</v>
      </c>
      <c r="R318" s="187">
        <f>Q318*H318</f>
        <v>0.0047309400000000003</v>
      </c>
      <c r="S318" s="187">
        <v>0</v>
      </c>
      <c r="T318" s="188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89" t="s">
        <v>235</v>
      </c>
      <c r="AT318" s="189" t="s">
        <v>231</v>
      </c>
      <c r="AU318" s="189" t="s">
        <v>89</v>
      </c>
      <c r="AY318" s="19" t="s">
        <v>230</v>
      </c>
      <c r="BE318" s="190">
        <f>IF(N318="základní",J318,0)</f>
        <v>0</v>
      </c>
      <c r="BF318" s="190">
        <f>IF(N318="snížená",J318,0)</f>
        <v>0</v>
      </c>
      <c r="BG318" s="190">
        <f>IF(N318="zákl. přenesená",J318,0)</f>
        <v>0</v>
      </c>
      <c r="BH318" s="190">
        <f>IF(N318="sníž. přenesená",J318,0)</f>
        <v>0</v>
      </c>
      <c r="BI318" s="190">
        <f>IF(N318="nulová",J318,0)</f>
        <v>0</v>
      </c>
      <c r="BJ318" s="19" t="s">
        <v>87</v>
      </c>
      <c r="BK318" s="190">
        <f>ROUND(I318*H318,2)</f>
        <v>0</v>
      </c>
      <c r="BL318" s="19" t="s">
        <v>235</v>
      </c>
      <c r="BM318" s="189" t="s">
        <v>2309</v>
      </c>
    </row>
    <row r="319" s="2" customFormat="1">
      <c r="A319" s="38"/>
      <c r="B319" s="39"/>
      <c r="C319" s="38"/>
      <c r="D319" s="191" t="s">
        <v>237</v>
      </c>
      <c r="E319" s="38"/>
      <c r="F319" s="192" t="s">
        <v>2137</v>
      </c>
      <c r="G319" s="38"/>
      <c r="H319" s="38"/>
      <c r="I319" s="193"/>
      <c r="J319" s="38"/>
      <c r="K319" s="38"/>
      <c r="L319" s="39"/>
      <c r="M319" s="194"/>
      <c r="N319" s="195"/>
      <c r="O319" s="77"/>
      <c r="P319" s="77"/>
      <c r="Q319" s="77"/>
      <c r="R319" s="77"/>
      <c r="S319" s="77"/>
      <c r="T319" s="7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19" t="s">
        <v>237</v>
      </c>
      <c r="AU319" s="19" t="s">
        <v>89</v>
      </c>
    </row>
    <row r="320" s="2" customFormat="1">
      <c r="A320" s="38"/>
      <c r="B320" s="39"/>
      <c r="C320" s="38"/>
      <c r="D320" s="199" t="s">
        <v>397</v>
      </c>
      <c r="E320" s="38"/>
      <c r="F320" s="200" t="s">
        <v>2138</v>
      </c>
      <c r="G320" s="38"/>
      <c r="H320" s="38"/>
      <c r="I320" s="193"/>
      <c r="J320" s="38"/>
      <c r="K320" s="38"/>
      <c r="L320" s="39"/>
      <c r="M320" s="194"/>
      <c r="N320" s="195"/>
      <c r="O320" s="77"/>
      <c r="P320" s="77"/>
      <c r="Q320" s="77"/>
      <c r="R320" s="77"/>
      <c r="S320" s="77"/>
      <c r="T320" s="7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T320" s="19" t="s">
        <v>397</v>
      </c>
      <c r="AU320" s="19" t="s">
        <v>89</v>
      </c>
    </row>
    <row r="321" s="13" customFormat="1">
      <c r="A321" s="13"/>
      <c r="B321" s="205"/>
      <c r="C321" s="13"/>
      <c r="D321" s="191" t="s">
        <v>519</v>
      </c>
      <c r="E321" s="206" t="s">
        <v>1</v>
      </c>
      <c r="F321" s="207" t="s">
        <v>2310</v>
      </c>
      <c r="G321" s="13"/>
      <c r="H321" s="208">
        <v>0.59999999999999998</v>
      </c>
      <c r="I321" s="209"/>
      <c r="J321" s="13"/>
      <c r="K321" s="13"/>
      <c r="L321" s="205"/>
      <c r="M321" s="210"/>
      <c r="N321" s="211"/>
      <c r="O321" s="211"/>
      <c r="P321" s="211"/>
      <c r="Q321" s="211"/>
      <c r="R321" s="211"/>
      <c r="S321" s="211"/>
      <c r="T321" s="21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06" t="s">
        <v>519</v>
      </c>
      <c r="AU321" s="206" t="s">
        <v>89</v>
      </c>
      <c r="AV321" s="13" t="s">
        <v>89</v>
      </c>
      <c r="AW321" s="13" t="s">
        <v>35</v>
      </c>
      <c r="AX321" s="13" t="s">
        <v>79</v>
      </c>
      <c r="AY321" s="206" t="s">
        <v>230</v>
      </c>
    </row>
    <row r="322" s="14" customFormat="1">
      <c r="A322" s="14"/>
      <c r="B322" s="213"/>
      <c r="C322" s="14"/>
      <c r="D322" s="191" t="s">
        <v>519</v>
      </c>
      <c r="E322" s="214" t="s">
        <v>1</v>
      </c>
      <c r="F322" s="215" t="s">
        <v>534</v>
      </c>
      <c r="G322" s="14"/>
      <c r="H322" s="216">
        <v>0.59999999999999998</v>
      </c>
      <c r="I322" s="217"/>
      <c r="J322" s="14"/>
      <c r="K322" s="14"/>
      <c r="L322" s="213"/>
      <c r="M322" s="218"/>
      <c r="N322" s="219"/>
      <c r="O322" s="219"/>
      <c r="P322" s="219"/>
      <c r="Q322" s="219"/>
      <c r="R322" s="219"/>
      <c r="S322" s="219"/>
      <c r="T322" s="220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14" t="s">
        <v>519</v>
      </c>
      <c r="AU322" s="214" t="s">
        <v>89</v>
      </c>
      <c r="AV322" s="14" t="s">
        <v>235</v>
      </c>
      <c r="AW322" s="14" t="s">
        <v>35</v>
      </c>
      <c r="AX322" s="14" t="s">
        <v>87</v>
      </c>
      <c r="AY322" s="214" t="s">
        <v>230</v>
      </c>
    </row>
    <row r="323" s="2" customFormat="1" ht="24.15" customHeight="1">
      <c r="A323" s="38"/>
      <c r="B323" s="177"/>
      <c r="C323" s="178" t="s">
        <v>336</v>
      </c>
      <c r="D323" s="178" t="s">
        <v>231</v>
      </c>
      <c r="E323" s="179" t="s">
        <v>2140</v>
      </c>
      <c r="F323" s="180" t="s">
        <v>2141</v>
      </c>
      <c r="G323" s="181" t="s">
        <v>514</v>
      </c>
      <c r="H323" s="182">
        <v>0.59999999999999998</v>
      </c>
      <c r="I323" s="183"/>
      <c r="J323" s="184">
        <f>ROUND(I323*H323,2)</f>
        <v>0</v>
      </c>
      <c r="K323" s="180" t="s">
        <v>515</v>
      </c>
      <c r="L323" s="39"/>
      <c r="M323" s="185" t="s">
        <v>1</v>
      </c>
      <c r="N323" s="186" t="s">
        <v>44</v>
      </c>
      <c r="O323" s="77"/>
      <c r="P323" s="187">
        <f>O323*H323</f>
        <v>0</v>
      </c>
      <c r="Q323" s="187">
        <v>0</v>
      </c>
      <c r="R323" s="187">
        <f>Q323*H323</f>
        <v>0</v>
      </c>
      <c r="S323" s="187">
        <v>0</v>
      </c>
      <c r="T323" s="188">
        <f>S323*H323</f>
        <v>0</v>
      </c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R323" s="189" t="s">
        <v>235</v>
      </c>
      <c r="AT323" s="189" t="s">
        <v>231</v>
      </c>
      <c r="AU323" s="189" t="s">
        <v>89</v>
      </c>
      <c r="AY323" s="19" t="s">
        <v>230</v>
      </c>
      <c r="BE323" s="190">
        <f>IF(N323="základní",J323,0)</f>
        <v>0</v>
      </c>
      <c r="BF323" s="190">
        <f>IF(N323="snížená",J323,0)</f>
        <v>0</v>
      </c>
      <c r="BG323" s="190">
        <f>IF(N323="zákl. přenesená",J323,0)</f>
        <v>0</v>
      </c>
      <c r="BH323" s="190">
        <f>IF(N323="sníž. přenesená",J323,0)</f>
        <v>0</v>
      </c>
      <c r="BI323" s="190">
        <f>IF(N323="nulová",J323,0)</f>
        <v>0</v>
      </c>
      <c r="BJ323" s="19" t="s">
        <v>87</v>
      </c>
      <c r="BK323" s="190">
        <f>ROUND(I323*H323,2)</f>
        <v>0</v>
      </c>
      <c r="BL323" s="19" t="s">
        <v>235</v>
      </c>
      <c r="BM323" s="189" t="s">
        <v>2311</v>
      </c>
    </row>
    <row r="324" s="2" customFormat="1">
      <c r="A324" s="38"/>
      <c r="B324" s="39"/>
      <c r="C324" s="38"/>
      <c r="D324" s="191" t="s">
        <v>237</v>
      </c>
      <c r="E324" s="38"/>
      <c r="F324" s="192" t="s">
        <v>2143</v>
      </c>
      <c r="G324" s="38"/>
      <c r="H324" s="38"/>
      <c r="I324" s="193"/>
      <c r="J324" s="38"/>
      <c r="K324" s="38"/>
      <c r="L324" s="39"/>
      <c r="M324" s="194"/>
      <c r="N324" s="195"/>
      <c r="O324" s="77"/>
      <c r="P324" s="77"/>
      <c r="Q324" s="77"/>
      <c r="R324" s="77"/>
      <c r="S324" s="77"/>
      <c r="T324" s="7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T324" s="19" t="s">
        <v>237</v>
      </c>
      <c r="AU324" s="19" t="s">
        <v>89</v>
      </c>
    </row>
    <row r="325" s="2" customFormat="1">
      <c r="A325" s="38"/>
      <c r="B325" s="39"/>
      <c r="C325" s="38"/>
      <c r="D325" s="199" t="s">
        <v>397</v>
      </c>
      <c r="E325" s="38"/>
      <c r="F325" s="200" t="s">
        <v>2144</v>
      </c>
      <c r="G325" s="38"/>
      <c r="H325" s="38"/>
      <c r="I325" s="193"/>
      <c r="J325" s="38"/>
      <c r="K325" s="38"/>
      <c r="L325" s="39"/>
      <c r="M325" s="194"/>
      <c r="N325" s="195"/>
      <c r="O325" s="77"/>
      <c r="P325" s="77"/>
      <c r="Q325" s="77"/>
      <c r="R325" s="77"/>
      <c r="S325" s="77"/>
      <c r="T325" s="7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T325" s="19" t="s">
        <v>397</v>
      </c>
      <c r="AU325" s="19" t="s">
        <v>89</v>
      </c>
    </row>
    <row r="326" s="12" customFormat="1" ht="22.8" customHeight="1">
      <c r="A326" s="12"/>
      <c r="B326" s="166"/>
      <c r="C326" s="12"/>
      <c r="D326" s="167" t="s">
        <v>78</v>
      </c>
      <c r="E326" s="197" t="s">
        <v>260</v>
      </c>
      <c r="F326" s="197" t="s">
        <v>1038</v>
      </c>
      <c r="G326" s="12"/>
      <c r="H326" s="12"/>
      <c r="I326" s="169"/>
      <c r="J326" s="198">
        <f>BK326</f>
        <v>0</v>
      </c>
      <c r="K326" s="12"/>
      <c r="L326" s="166"/>
      <c r="M326" s="171"/>
      <c r="N326" s="172"/>
      <c r="O326" s="172"/>
      <c r="P326" s="173">
        <f>SUM(P327:P391)</f>
        <v>0</v>
      </c>
      <c r="Q326" s="172"/>
      <c r="R326" s="173">
        <f>SUM(R327:R391)</f>
        <v>4.7356669020000002</v>
      </c>
      <c r="S326" s="172"/>
      <c r="T326" s="174">
        <f>SUM(T327:T391)</f>
        <v>0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R326" s="167" t="s">
        <v>87</v>
      </c>
      <c r="AT326" s="175" t="s">
        <v>78</v>
      </c>
      <c r="AU326" s="175" t="s">
        <v>87</v>
      </c>
      <c r="AY326" s="167" t="s">
        <v>230</v>
      </c>
      <c r="BK326" s="176">
        <f>SUM(BK327:BK391)</f>
        <v>0</v>
      </c>
    </row>
    <row r="327" s="2" customFormat="1" ht="16.5" customHeight="1">
      <c r="A327" s="38"/>
      <c r="B327" s="177"/>
      <c r="C327" s="178" t="s">
        <v>340</v>
      </c>
      <c r="D327" s="178" t="s">
        <v>231</v>
      </c>
      <c r="E327" s="179" t="s">
        <v>2145</v>
      </c>
      <c r="F327" s="180" t="s">
        <v>2146</v>
      </c>
      <c r="G327" s="181" t="s">
        <v>543</v>
      </c>
      <c r="H327" s="182">
        <v>58.200000000000003</v>
      </c>
      <c r="I327" s="183"/>
      <c r="J327" s="184">
        <f>ROUND(I327*H327,2)</f>
        <v>0</v>
      </c>
      <c r="K327" s="180" t="s">
        <v>515</v>
      </c>
      <c r="L327" s="39"/>
      <c r="M327" s="185" t="s">
        <v>1</v>
      </c>
      <c r="N327" s="186" t="s">
        <v>44</v>
      </c>
      <c r="O327" s="77"/>
      <c r="P327" s="187">
        <f>O327*H327</f>
        <v>0</v>
      </c>
      <c r="Q327" s="187">
        <v>2.0000000000000002E-05</v>
      </c>
      <c r="R327" s="187">
        <f>Q327*H327</f>
        <v>0.0011640000000000001</v>
      </c>
      <c r="S327" s="187">
        <v>0</v>
      </c>
      <c r="T327" s="188">
        <f>S327*H327</f>
        <v>0</v>
      </c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R327" s="189" t="s">
        <v>235</v>
      </c>
      <c r="AT327" s="189" t="s">
        <v>231</v>
      </c>
      <c r="AU327" s="189" t="s">
        <v>89</v>
      </c>
      <c r="AY327" s="19" t="s">
        <v>230</v>
      </c>
      <c r="BE327" s="190">
        <f>IF(N327="základní",J327,0)</f>
        <v>0</v>
      </c>
      <c r="BF327" s="190">
        <f>IF(N327="snížená",J327,0)</f>
        <v>0</v>
      </c>
      <c r="BG327" s="190">
        <f>IF(N327="zákl. přenesená",J327,0)</f>
        <v>0</v>
      </c>
      <c r="BH327" s="190">
        <f>IF(N327="sníž. přenesená",J327,0)</f>
        <v>0</v>
      </c>
      <c r="BI327" s="190">
        <f>IF(N327="nulová",J327,0)</f>
        <v>0</v>
      </c>
      <c r="BJ327" s="19" t="s">
        <v>87</v>
      </c>
      <c r="BK327" s="190">
        <f>ROUND(I327*H327,2)</f>
        <v>0</v>
      </c>
      <c r="BL327" s="19" t="s">
        <v>235</v>
      </c>
      <c r="BM327" s="189" t="s">
        <v>2312</v>
      </c>
    </row>
    <row r="328" s="2" customFormat="1">
      <c r="A328" s="38"/>
      <c r="B328" s="39"/>
      <c r="C328" s="38"/>
      <c r="D328" s="191" t="s">
        <v>237</v>
      </c>
      <c r="E328" s="38"/>
      <c r="F328" s="192" t="s">
        <v>2148</v>
      </c>
      <c r="G328" s="38"/>
      <c r="H328" s="38"/>
      <c r="I328" s="193"/>
      <c r="J328" s="38"/>
      <c r="K328" s="38"/>
      <c r="L328" s="39"/>
      <c r="M328" s="194"/>
      <c r="N328" s="195"/>
      <c r="O328" s="77"/>
      <c r="P328" s="77"/>
      <c r="Q328" s="77"/>
      <c r="R328" s="77"/>
      <c r="S328" s="77"/>
      <c r="T328" s="7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T328" s="19" t="s">
        <v>237</v>
      </c>
      <c r="AU328" s="19" t="s">
        <v>89</v>
      </c>
    </row>
    <row r="329" s="2" customFormat="1">
      <c r="A329" s="38"/>
      <c r="B329" s="39"/>
      <c r="C329" s="38"/>
      <c r="D329" s="199" t="s">
        <v>397</v>
      </c>
      <c r="E329" s="38"/>
      <c r="F329" s="200" t="s">
        <v>2149</v>
      </c>
      <c r="G329" s="38"/>
      <c r="H329" s="38"/>
      <c r="I329" s="193"/>
      <c r="J329" s="38"/>
      <c r="K329" s="38"/>
      <c r="L329" s="39"/>
      <c r="M329" s="194"/>
      <c r="N329" s="195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397</v>
      </c>
      <c r="AU329" s="19" t="s">
        <v>89</v>
      </c>
    </row>
    <row r="330" s="13" customFormat="1">
      <c r="A330" s="13"/>
      <c r="B330" s="205"/>
      <c r="C330" s="13"/>
      <c r="D330" s="191" t="s">
        <v>519</v>
      </c>
      <c r="E330" s="206" t="s">
        <v>1</v>
      </c>
      <c r="F330" s="207" t="s">
        <v>2295</v>
      </c>
      <c r="G330" s="13"/>
      <c r="H330" s="208">
        <v>58.200000000000003</v>
      </c>
      <c r="I330" s="209"/>
      <c r="J330" s="13"/>
      <c r="K330" s="13"/>
      <c r="L330" s="205"/>
      <c r="M330" s="210"/>
      <c r="N330" s="211"/>
      <c r="O330" s="211"/>
      <c r="P330" s="211"/>
      <c r="Q330" s="211"/>
      <c r="R330" s="211"/>
      <c r="S330" s="211"/>
      <c r="T330" s="21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06" t="s">
        <v>519</v>
      </c>
      <c r="AU330" s="206" t="s">
        <v>89</v>
      </c>
      <c r="AV330" s="13" t="s">
        <v>89</v>
      </c>
      <c r="AW330" s="13" t="s">
        <v>35</v>
      </c>
      <c r="AX330" s="13" t="s">
        <v>79</v>
      </c>
      <c r="AY330" s="206" t="s">
        <v>230</v>
      </c>
    </row>
    <row r="331" s="14" customFormat="1">
      <c r="A331" s="14"/>
      <c r="B331" s="213"/>
      <c r="C331" s="14"/>
      <c r="D331" s="191" t="s">
        <v>519</v>
      </c>
      <c r="E331" s="214" t="s">
        <v>1</v>
      </c>
      <c r="F331" s="215" t="s">
        <v>534</v>
      </c>
      <c r="G331" s="14"/>
      <c r="H331" s="216">
        <v>58.200000000000003</v>
      </c>
      <c r="I331" s="217"/>
      <c r="J331" s="14"/>
      <c r="K331" s="14"/>
      <c r="L331" s="213"/>
      <c r="M331" s="218"/>
      <c r="N331" s="219"/>
      <c r="O331" s="219"/>
      <c r="P331" s="219"/>
      <c r="Q331" s="219"/>
      <c r="R331" s="219"/>
      <c r="S331" s="219"/>
      <c r="T331" s="220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14" t="s">
        <v>519</v>
      </c>
      <c r="AU331" s="214" t="s">
        <v>89</v>
      </c>
      <c r="AV331" s="14" t="s">
        <v>235</v>
      </c>
      <c r="AW331" s="14" t="s">
        <v>35</v>
      </c>
      <c r="AX331" s="14" t="s">
        <v>87</v>
      </c>
      <c r="AY331" s="214" t="s">
        <v>230</v>
      </c>
    </row>
    <row r="332" s="2" customFormat="1" ht="16.5" customHeight="1">
      <c r="A332" s="38"/>
      <c r="B332" s="177"/>
      <c r="C332" s="236" t="s">
        <v>344</v>
      </c>
      <c r="D332" s="236" t="s">
        <v>745</v>
      </c>
      <c r="E332" s="237" t="s">
        <v>2150</v>
      </c>
      <c r="F332" s="238" t="s">
        <v>2151</v>
      </c>
      <c r="G332" s="239" t="s">
        <v>543</v>
      </c>
      <c r="H332" s="240">
        <v>59.073</v>
      </c>
      <c r="I332" s="241"/>
      <c r="J332" s="242">
        <f>ROUND(I332*H332,2)</f>
        <v>0</v>
      </c>
      <c r="K332" s="238" t="s">
        <v>515</v>
      </c>
      <c r="L332" s="243"/>
      <c r="M332" s="244" t="s">
        <v>1</v>
      </c>
      <c r="N332" s="245" t="s">
        <v>44</v>
      </c>
      <c r="O332" s="77"/>
      <c r="P332" s="187">
        <f>O332*H332</f>
        <v>0</v>
      </c>
      <c r="Q332" s="187">
        <v>0.0073299999999999997</v>
      </c>
      <c r="R332" s="187">
        <f>Q332*H332</f>
        <v>0.43300508999999998</v>
      </c>
      <c r="S332" s="187">
        <v>0</v>
      </c>
      <c r="T332" s="188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89" t="s">
        <v>260</v>
      </c>
      <c r="AT332" s="189" t="s">
        <v>745</v>
      </c>
      <c r="AU332" s="189" t="s">
        <v>89</v>
      </c>
      <c r="AY332" s="19" t="s">
        <v>230</v>
      </c>
      <c r="BE332" s="190">
        <f>IF(N332="základní",J332,0)</f>
        <v>0</v>
      </c>
      <c r="BF332" s="190">
        <f>IF(N332="snížená",J332,0)</f>
        <v>0</v>
      </c>
      <c r="BG332" s="190">
        <f>IF(N332="zákl. přenesená",J332,0)</f>
        <v>0</v>
      </c>
      <c r="BH332" s="190">
        <f>IF(N332="sníž. přenesená",J332,0)</f>
        <v>0</v>
      </c>
      <c r="BI332" s="190">
        <f>IF(N332="nulová",J332,0)</f>
        <v>0</v>
      </c>
      <c r="BJ332" s="19" t="s">
        <v>87</v>
      </c>
      <c r="BK332" s="190">
        <f>ROUND(I332*H332,2)</f>
        <v>0</v>
      </c>
      <c r="BL332" s="19" t="s">
        <v>235</v>
      </c>
      <c r="BM332" s="189" t="s">
        <v>2313</v>
      </c>
    </row>
    <row r="333" s="2" customFormat="1">
      <c r="A333" s="38"/>
      <c r="B333" s="39"/>
      <c r="C333" s="38"/>
      <c r="D333" s="191" t="s">
        <v>237</v>
      </c>
      <c r="E333" s="38"/>
      <c r="F333" s="192" t="s">
        <v>2151</v>
      </c>
      <c r="G333" s="38"/>
      <c r="H333" s="38"/>
      <c r="I333" s="193"/>
      <c r="J333" s="38"/>
      <c r="K333" s="38"/>
      <c r="L333" s="39"/>
      <c r="M333" s="194"/>
      <c r="N333" s="195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237</v>
      </c>
      <c r="AU333" s="19" t="s">
        <v>89</v>
      </c>
    </row>
    <row r="334" s="13" customFormat="1">
      <c r="A334" s="13"/>
      <c r="B334" s="205"/>
      <c r="C334" s="13"/>
      <c r="D334" s="191" t="s">
        <v>519</v>
      </c>
      <c r="E334" s="13"/>
      <c r="F334" s="207" t="s">
        <v>2314</v>
      </c>
      <c r="G334" s="13"/>
      <c r="H334" s="208">
        <v>59.073</v>
      </c>
      <c r="I334" s="209"/>
      <c r="J334" s="13"/>
      <c r="K334" s="13"/>
      <c r="L334" s="205"/>
      <c r="M334" s="210"/>
      <c r="N334" s="211"/>
      <c r="O334" s="211"/>
      <c r="P334" s="211"/>
      <c r="Q334" s="211"/>
      <c r="R334" s="211"/>
      <c r="S334" s="211"/>
      <c r="T334" s="21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06" t="s">
        <v>519</v>
      </c>
      <c r="AU334" s="206" t="s">
        <v>89</v>
      </c>
      <c r="AV334" s="13" t="s">
        <v>89</v>
      </c>
      <c r="AW334" s="13" t="s">
        <v>3</v>
      </c>
      <c r="AX334" s="13" t="s">
        <v>87</v>
      </c>
      <c r="AY334" s="206" t="s">
        <v>230</v>
      </c>
    </row>
    <row r="335" s="2" customFormat="1" ht="16.5" customHeight="1">
      <c r="A335" s="38"/>
      <c r="B335" s="177"/>
      <c r="C335" s="178" t="s">
        <v>348</v>
      </c>
      <c r="D335" s="178" t="s">
        <v>231</v>
      </c>
      <c r="E335" s="179" t="s">
        <v>2163</v>
      </c>
      <c r="F335" s="180" t="s">
        <v>2164</v>
      </c>
      <c r="G335" s="181" t="s">
        <v>2165</v>
      </c>
      <c r="H335" s="182">
        <v>1</v>
      </c>
      <c r="I335" s="183"/>
      <c r="J335" s="184">
        <f>ROUND(I335*H335,2)</f>
        <v>0</v>
      </c>
      <c r="K335" s="180" t="s">
        <v>515</v>
      </c>
      <c r="L335" s="39"/>
      <c r="M335" s="185" t="s">
        <v>1</v>
      </c>
      <c r="N335" s="186" t="s">
        <v>44</v>
      </c>
      <c r="O335" s="77"/>
      <c r="P335" s="187">
        <f>O335*H335</f>
        <v>0</v>
      </c>
      <c r="Q335" s="187">
        <v>0.00031</v>
      </c>
      <c r="R335" s="187">
        <f>Q335*H335</f>
        <v>0.00031</v>
      </c>
      <c r="S335" s="187">
        <v>0</v>
      </c>
      <c r="T335" s="188">
        <f>S335*H335</f>
        <v>0</v>
      </c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R335" s="189" t="s">
        <v>235</v>
      </c>
      <c r="AT335" s="189" t="s">
        <v>231</v>
      </c>
      <c r="AU335" s="189" t="s">
        <v>89</v>
      </c>
      <c r="AY335" s="19" t="s">
        <v>230</v>
      </c>
      <c r="BE335" s="190">
        <f>IF(N335="základní",J335,0)</f>
        <v>0</v>
      </c>
      <c r="BF335" s="190">
        <f>IF(N335="snížená",J335,0)</f>
        <v>0</v>
      </c>
      <c r="BG335" s="190">
        <f>IF(N335="zákl. přenesená",J335,0)</f>
        <v>0</v>
      </c>
      <c r="BH335" s="190">
        <f>IF(N335="sníž. přenesená",J335,0)</f>
        <v>0</v>
      </c>
      <c r="BI335" s="190">
        <f>IF(N335="nulová",J335,0)</f>
        <v>0</v>
      </c>
      <c r="BJ335" s="19" t="s">
        <v>87</v>
      </c>
      <c r="BK335" s="190">
        <f>ROUND(I335*H335,2)</f>
        <v>0</v>
      </c>
      <c r="BL335" s="19" t="s">
        <v>235</v>
      </c>
      <c r="BM335" s="189" t="s">
        <v>2315</v>
      </c>
    </row>
    <row r="336" s="2" customFormat="1">
      <c r="A336" s="38"/>
      <c r="B336" s="39"/>
      <c r="C336" s="38"/>
      <c r="D336" s="191" t="s">
        <v>237</v>
      </c>
      <c r="E336" s="38"/>
      <c r="F336" s="192" t="s">
        <v>2167</v>
      </c>
      <c r="G336" s="38"/>
      <c r="H336" s="38"/>
      <c r="I336" s="193"/>
      <c r="J336" s="38"/>
      <c r="K336" s="38"/>
      <c r="L336" s="39"/>
      <c r="M336" s="194"/>
      <c r="N336" s="195"/>
      <c r="O336" s="77"/>
      <c r="P336" s="77"/>
      <c r="Q336" s="77"/>
      <c r="R336" s="77"/>
      <c r="S336" s="77"/>
      <c r="T336" s="7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T336" s="19" t="s">
        <v>237</v>
      </c>
      <c r="AU336" s="19" t="s">
        <v>89</v>
      </c>
    </row>
    <row r="337" s="2" customFormat="1">
      <c r="A337" s="38"/>
      <c r="B337" s="39"/>
      <c r="C337" s="38"/>
      <c r="D337" s="199" t="s">
        <v>397</v>
      </c>
      <c r="E337" s="38"/>
      <c r="F337" s="200" t="s">
        <v>2168</v>
      </c>
      <c r="G337" s="38"/>
      <c r="H337" s="38"/>
      <c r="I337" s="193"/>
      <c r="J337" s="38"/>
      <c r="K337" s="38"/>
      <c r="L337" s="39"/>
      <c r="M337" s="194"/>
      <c r="N337" s="195"/>
      <c r="O337" s="77"/>
      <c r="P337" s="77"/>
      <c r="Q337" s="77"/>
      <c r="R337" s="77"/>
      <c r="S337" s="77"/>
      <c r="T337" s="7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19" t="s">
        <v>397</v>
      </c>
      <c r="AU337" s="19" t="s">
        <v>89</v>
      </c>
    </row>
    <row r="338" s="2" customFormat="1" ht="16.5" customHeight="1">
      <c r="A338" s="38"/>
      <c r="B338" s="177"/>
      <c r="C338" s="178" t="s">
        <v>352</v>
      </c>
      <c r="D338" s="178" t="s">
        <v>231</v>
      </c>
      <c r="E338" s="179" t="s">
        <v>2174</v>
      </c>
      <c r="F338" s="180" t="s">
        <v>2175</v>
      </c>
      <c r="G338" s="181" t="s">
        <v>543</v>
      </c>
      <c r="H338" s="182">
        <v>58.200000000000003</v>
      </c>
      <c r="I338" s="183"/>
      <c r="J338" s="184">
        <f>ROUND(I338*H338,2)</f>
        <v>0</v>
      </c>
      <c r="K338" s="180" t="s">
        <v>515</v>
      </c>
      <c r="L338" s="39"/>
      <c r="M338" s="185" t="s">
        <v>1</v>
      </c>
      <c r="N338" s="186" t="s">
        <v>44</v>
      </c>
      <c r="O338" s="77"/>
      <c r="P338" s="187">
        <f>O338*H338</f>
        <v>0</v>
      </c>
      <c r="Q338" s="187">
        <v>0</v>
      </c>
      <c r="R338" s="187">
        <f>Q338*H338</f>
        <v>0</v>
      </c>
      <c r="S338" s="187">
        <v>0</v>
      </c>
      <c r="T338" s="188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189" t="s">
        <v>235</v>
      </c>
      <c r="AT338" s="189" t="s">
        <v>231</v>
      </c>
      <c r="AU338" s="189" t="s">
        <v>89</v>
      </c>
      <c r="AY338" s="19" t="s">
        <v>230</v>
      </c>
      <c r="BE338" s="190">
        <f>IF(N338="základní",J338,0)</f>
        <v>0</v>
      </c>
      <c r="BF338" s="190">
        <f>IF(N338="snížená",J338,0)</f>
        <v>0</v>
      </c>
      <c r="BG338" s="190">
        <f>IF(N338="zákl. přenesená",J338,0)</f>
        <v>0</v>
      </c>
      <c r="BH338" s="190">
        <f>IF(N338="sníž. přenesená",J338,0)</f>
        <v>0</v>
      </c>
      <c r="BI338" s="190">
        <f>IF(N338="nulová",J338,0)</f>
        <v>0</v>
      </c>
      <c r="BJ338" s="19" t="s">
        <v>87</v>
      </c>
      <c r="BK338" s="190">
        <f>ROUND(I338*H338,2)</f>
        <v>0</v>
      </c>
      <c r="BL338" s="19" t="s">
        <v>235</v>
      </c>
      <c r="BM338" s="189" t="s">
        <v>2316</v>
      </c>
    </row>
    <row r="339" s="2" customFormat="1">
      <c r="A339" s="38"/>
      <c r="B339" s="39"/>
      <c r="C339" s="38"/>
      <c r="D339" s="191" t="s">
        <v>237</v>
      </c>
      <c r="E339" s="38"/>
      <c r="F339" s="192" t="s">
        <v>2177</v>
      </c>
      <c r="G339" s="38"/>
      <c r="H339" s="38"/>
      <c r="I339" s="193"/>
      <c r="J339" s="38"/>
      <c r="K339" s="38"/>
      <c r="L339" s="39"/>
      <c r="M339" s="194"/>
      <c r="N339" s="195"/>
      <c r="O339" s="77"/>
      <c r="P339" s="77"/>
      <c r="Q339" s="77"/>
      <c r="R339" s="77"/>
      <c r="S339" s="77"/>
      <c r="T339" s="7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T339" s="19" t="s">
        <v>237</v>
      </c>
      <c r="AU339" s="19" t="s">
        <v>89</v>
      </c>
    </row>
    <row r="340" s="2" customFormat="1">
      <c r="A340" s="38"/>
      <c r="B340" s="39"/>
      <c r="C340" s="38"/>
      <c r="D340" s="199" t="s">
        <v>397</v>
      </c>
      <c r="E340" s="38"/>
      <c r="F340" s="200" t="s">
        <v>2178</v>
      </c>
      <c r="G340" s="38"/>
      <c r="H340" s="38"/>
      <c r="I340" s="193"/>
      <c r="J340" s="38"/>
      <c r="K340" s="38"/>
      <c r="L340" s="39"/>
      <c r="M340" s="194"/>
      <c r="N340" s="195"/>
      <c r="O340" s="77"/>
      <c r="P340" s="77"/>
      <c r="Q340" s="77"/>
      <c r="R340" s="77"/>
      <c r="S340" s="77"/>
      <c r="T340" s="7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T340" s="19" t="s">
        <v>397</v>
      </c>
      <c r="AU340" s="19" t="s">
        <v>89</v>
      </c>
    </row>
    <row r="341" s="15" customFormat="1">
      <c r="A341" s="15"/>
      <c r="B341" s="221"/>
      <c r="C341" s="15"/>
      <c r="D341" s="191" t="s">
        <v>519</v>
      </c>
      <c r="E341" s="222" t="s">
        <v>1</v>
      </c>
      <c r="F341" s="223" t="s">
        <v>2179</v>
      </c>
      <c r="G341" s="15"/>
      <c r="H341" s="222" t="s">
        <v>1</v>
      </c>
      <c r="I341" s="224"/>
      <c r="J341" s="15"/>
      <c r="K341" s="15"/>
      <c r="L341" s="221"/>
      <c r="M341" s="225"/>
      <c r="N341" s="226"/>
      <c r="O341" s="226"/>
      <c r="P341" s="226"/>
      <c r="Q341" s="226"/>
      <c r="R341" s="226"/>
      <c r="S341" s="226"/>
      <c r="T341" s="227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22" t="s">
        <v>519</v>
      </c>
      <c r="AU341" s="222" t="s">
        <v>89</v>
      </c>
      <c r="AV341" s="15" t="s">
        <v>87</v>
      </c>
      <c r="AW341" s="15" t="s">
        <v>35</v>
      </c>
      <c r="AX341" s="15" t="s">
        <v>79</v>
      </c>
      <c r="AY341" s="222" t="s">
        <v>230</v>
      </c>
    </row>
    <row r="342" s="13" customFormat="1">
      <c r="A342" s="13"/>
      <c r="B342" s="205"/>
      <c r="C342" s="13"/>
      <c r="D342" s="191" t="s">
        <v>519</v>
      </c>
      <c r="E342" s="206" t="s">
        <v>1</v>
      </c>
      <c r="F342" s="207" t="s">
        <v>2295</v>
      </c>
      <c r="G342" s="13"/>
      <c r="H342" s="208">
        <v>58.200000000000003</v>
      </c>
      <c r="I342" s="209"/>
      <c r="J342" s="13"/>
      <c r="K342" s="13"/>
      <c r="L342" s="205"/>
      <c r="M342" s="210"/>
      <c r="N342" s="211"/>
      <c r="O342" s="211"/>
      <c r="P342" s="211"/>
      <c r="Q342" s="211"/>
      <c r="R342" s="211"/>
      <c r="S342" s="211"/>
      <c r="T342" s="21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06" t="s">
        <v>519</v>
      </c>
      <c r="AU342" s="206" t="s">
        <v>89</v>
      </c>
      <c r="AV342" s="13" t="s">
        <v>89</v>
      </c>
      <c r="AW342" s="13" t="s">
        <v>35</v>
      </c>
      <c r="AX342" s="13" t="s">
        <v>79</v>
      </c>
      <c r="AY342" s="206" t="s">
        <v>230</v>
      </c>
    </row>
    <row r="343" s="14" customFormat="1">
      <c r="A343" s="14"/>
      <c r="B343" s="213"/>
      <c r="C343" s="14"/>
      <c r="D343" s="191" t="s">
        <v>519</v>
      </c>
      <c r="E343" s="214" t="s">
        <v>1</v>
      </c>
      <c r="F343" s="215" t="s">
        <v>534</v>
      </c>
      <c r="G343" s="14"/>
      <c r="H343" s="216">
        <v>58.200000000000003</v>
      </c>
      <c r="I343" s="217"/>
      <c r="J343" s="14"/>
      <c r="K343" s="14"/>
      <c r="L343" s="213"/>
      <c r="M343" s="218"/>
      <c r="N343" s="219"/>
      <c r="O343" s="219"/>
      <c r="P343" s="219"/>
      <c r="Q343" s="219"/>
      <c r="R343" s="219"/>
      <c r="S343" s="219"/>
      <c r="T343" s="220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14" t="s">
        <v>519</v>
      </c>
      <c r="AU343" s="214" t="s">
        <v>89</v>
      </c>
      <c r="AV343" s="14" t="s">
        <v>235</v>
      </c>
      <c r="AW343" s="14" t="s">
        <v>35</v>
      </c>
      <c r="AX343" s="14" t="s">
        <v>87</v>
      </c>
      <c r="AY343" s="214" t="s">
        <v>230</v>
      </c>
    </row>
    <row r="344" s="2" customFormat="1" ht="16.5" customHeight="1">
      <c r="A344" s="38"/>
      <c r="B344" s="177"/>
      <c r="C344" s="178" t="s">
        <v>356</v>
      </c>
      <c r="D344" s="178" t="s">
        <v>231</v>
      </c>
      <c r="E344" s="179" t="s">
        <v>2317</v>
      </c>
      <c r="F344" s="180" t="s">
        <v>2318</v>
      </c>
      <c r="G344" s="181" t="s">
        <v>458</v>
      </c>
      <c r="H344" s="182">
        <v>2</v>
      </c>
      <c r="I344" s="183"/>
      <c r="J344" s="184">
        <f>ROUND(I344*H344,2)</f>
        <v>0</v>
      </c>
      <c r="K344" s="180" t="s">
        <v>515</v>
      </c>
      <c r="L344" s="39"/>
      <c r="M344" s="185" t="s">
        <v>1</v>
      </c>
      <c r="N344" s="186" t="s">
        <v>44</v>
      </c>
      <c r="O344" s="77"/>
      <c r="P344" s="187">
        <f>O344*H344</f>
        <v>0</v>
      </c>
      <c r="Q344" s="187">
        <v>0.45937290600000003</v>
      </c>
      <c r="R344" s="187">
        <f>Q344*H344</f>
        <v>0.91874581200000005</v>
      </c>
      <c r="S344" s="187">
        <v>0</v>
      </c>
      <c r="T344" s="188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89" t="s">
        <v>235</v>
      </c>
      <c r="AT344" s="189" t="s">
        <v>231</v>
      </c>
      <c r="AU344" s="189" t="s">
        <v>89</v>
      </c>
      <c r="AY344" s="19" t="s">
        <v>230</v>
      </c>
      <c r="BE344" s="190">
        <f>IF(N344="základní",J344,0)</f>
        <v>0</v>
      </c>
      <c r="BF344" s="190">
        <f>IF(N344="snížená",J344,0)</f>
        <v>0</v>
      </c>
      <c r="BG344" s="190">
        <f>IF(N344="zákl. přenesená",J344,0)</f>
        <v>0</v>
      </c>
      <c r="BH344" s="190">
        <f>IF(N344="sníž. přenesená",J344,0)</f>
        <v>0</v>
      </c>
      <c r="BI344" s="190">
        <f>IF(N344="nulová",J344,0)</f>
        <v>0</v>
      </c>
      <c r="BJ344" s="19" t="s">
        <v>87</v>
      </c>
      <c r="BK344" s="190">
        <f>ROUND(I344*H344,2)</f>
        <v>0</v>
      </c>
      <c r="BL344" s="19" t="s">
        <v>235</v>
      </c>
      <c r="BM344" s="189" t="s">
        <v>2319</v>
      </c>
    </row>
    <row r="345" s="2" customFormat="1">
      <c r="A345" s="38"/>
      <c r="B345" s="39"/>
      <c r="C345" s="38"/>
      <c r="D345" s="191" t="s">
        <v>237</v>
      </c>
      <c r="E345" s="38"/>
      <c r="F345" s="192" t="s">
        <v>2320</v>
      </c>
      <c r="G345" s="38"/>
      <c r="H345" s="38"/>
      <c r="I345" s="193"/>
      <c r="J345" s="38"/>
      <c r="K345" s="38"/>
      <c r="L345" s="39"/>
      <c r="M345" s="194"/>
      <c r="N345" s="195"/>
      <c r="O345" s="77"/>
      <c r="P345" s="77"/>
      <c r="Q345" s="77"/>
      <c r="R345" s="77"/>
      <c r="S345" s="77"/>
      <c r="T345" s="7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237</v>
      </c>
      <c r="AU345" s="19" t="s">
        <v>89</v>
      </c>
    </row>
    <row r="346" s="2" customFormat="1">
      <c r="A346" s="38"/>
      <c r="B346" s="39"/>
      <c r="C346" s="38"/>
      <c r="D346" s="199" t="s">
        <v>397</v>
      </c>
      <c r="E346" s="38"/>
      <c r="F346" s="200" t="s">
        <v>2321</v>
      </c>
      <c r="G346" s="38"/>
      <c r="H346" s="38"/>
      <c r="I346" s="193"/>
      <c r="J346" s="38"/>
      <c r="K346" s="38"/>
      <c r="L346" s="39"/>
      <c r="M346" s="194"/>
      <c r="N346" s="195"/>
      <c r="O346" s="77"/>
      <c r="P346" s="77"/>
      <c r="Q346" s="77"/>
      <c r="R346" s="77"/>
      <c r="S346" s="77"/>
      <c r="T346" s="7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T346" s="19" t="s">
        <v>397</v>
      </c>
      <c r="AU346" s="19" t="s">
        <v>89</v>
      </c>
    </row>
    <row r="347" s="2" customFormat="1" ht="16.5" customHeight="1">
      <c r="A347" s="38"/>
      <c r="B347" s="177"/>
      <c r="C347" s="178" t="s">
        <v>360</v>
      </c>
      <c r="D347" s="178" t="s">
        <v>231</v>
      </c>
      <c r="E347" s="179" t="s">
        <v>2180</v>
      </c>
      <c r="F347" s="180" t="s">
        <v>2181</v>
      </c>
      <c r="G347" s="181" t="s">
        <v>458</v>
      </c>
      <c r="H347" s="182">
        <v>1</v>
      </c>
      <c r="I347" s="183"/>
      <c r="J347" s="184">
        <f>ROUND(I347*H347,2)</f>
        <v>0</v>
      </c>
      <c r="K347" s="180" t="s">
        <v>515</v>
      </c>
      <c r="L347" s="39"/>
      <c r="M347" s="185" t="s">
        <v>1</v>
      </c>
      <c r="N347" s="186" t="s">
        <v>44</v>
      </c>
      <c r="O347" s="77"/>
      <c r="P347" s="187">
        <f>O347*H347</f>
        <v>0</v>
      </c>
      <c r="Q347" s="187">
        <v>0.41947800000000002</v>
      </c>
      <c r="R347" s="187">
        <f>Q347*H347</f>
        <v>0.41947800000000002</v>
      </c>
      <c r="S347" s="187">
        <v>0</v>
      </c>
      <c r="T347" s="188">
        <f>S347*H347</f>
        <v>0</v>
      </c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R347" s="189" t="s">
        <v>235</v>
      </c>
      <c r="AT347" s="189" t="s">
        <v>231</v>
      </c>
      <c r="AU347" s="189" t="s">
        <v>89</v>
      </c>
      <c r="AY347" s="19" t="s">
        <v>230</v>
      </c>
      <c r="BE347" s="190">
        <f>IF(N347="základní",J347,0)</f>
        <v>0</v>
      </c>
      <c r="BF347" s="190">
        <f>IF(N347="snížená",J347,0)</f>
        <v>0</v>
      </c>
      <c r="BG347" s="190">
        <f>IF(N347="zákl. přenesená",J347,0)</f>
        <v>0</v>
      </c>
      <c r="BH347" s="190">
        <f>IF(N347="sníž. přenesená",J347,0)</f>
        <v>0</v>
      </c>
      <c r="BI347" s="190">
        <f>IF(N347="nulová",J347,0)</f>
        <v>0</v>
      </c>
      <c r="BJ347" s="19" t="s">
        <v>87</v>
      </c>
      <c r="BK347" s="190">
        <f>ROUND(I347*H347,2)</f>
        <v>0</v>
      </c>
      <c r="BL347" s="19" t="s">
        <v>235</v>
      </c>
      <c r="BM347" s="189" t="s">
        <v>2322</v>
      </c>
    </row>
    <row r="348" s="2" customFormat="1">
      <c r="A348" s="38"/>
      <c r="B348" s="39"/>
      <c r="C348" s="38"/>
      <c r="D348" s="191" t="s">
        <v>237</v>
      </c>
      <c r="E348" s="38"/>
      <c r="F348" s="192" t="s">
        <v>2183</v>
      </c>
      <c r="G348" s="38"/>
      <c r="H348" s="38"/>
      <c r="I348" s="193"/>
      <c r="J348" s="38"/>
      <c r="K348" s="38"/>
      <c r="L348" s="39"/>
      <c r="M348" s="194"/>
      <c r="N348" s="195"/>
      <c r="O348" s="77"/>
      <c r="P348" s="77"/>
      <c r="Q348" s="77"/>
      <c r="R348" s="77"/>
      <c r="S348" s="77"/>
      <c r="T348" s="7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T348" s="19" t="s">
        <v>237</v>
      </c>
      <c r="AU348" s="19" t="s">
        <v>89</v>
      </c>
    </row>
    <row r="349" s="2" customFormat="1">
      <c r="A349" s="38"/>
      <c r="B349" s="39"/>
      <c r="C349" s="38"/>
      <c r="D349" s="199" t="s">
        <v>397</v>
      </c>
      <c r="E349" s="38"/>
      <c r="F349" s="200" t="s">
        <v>2184</v>
      </c>
      <c r="G349" s="38"/>
      <c r="H349" s="38"/>
      <c r="I349" s="193"/>
      <c r="J349" s="38"/>
      <c r="K349" s="38"/>
      <c r="L349" s="39"/>
      <c r="M349" s="194"/>
      <c r="N349" s="195"/>
      <c r="O349" s="77"/>
      <c r="P349" s="77"/>
      <c r="Q349" s="77"/>
      <c r="R349" s="77"/>
      <c r="S349" s="77"/>
      <c r="T349" s="7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T349" s="19" t="s">
        <v>397</v>
      </c>
      <c r="AU349" s="19" t="s">
        <v>89</v>
      </c>
    </row>
    <row r="350" s="13" customFormat="1">
      <c r="A350" s="13"/>
      <c r="B350" s="205"/>
      <c r="C350" s="13"/>
      <c r="D350" s="191" t="s">
        <v>519</v>
      </c>
      <c r="E350" s="206" t="s">
        <v>1</v>
      </c>
      <c r="F350" s="207" t="s">
        <v>2323</v>
      </c>
      <c r="G350" s="13"/>
      <c r="H350" s="208">
        <v>1</v>
      </c>
      <c r="I350" s="209"/>
      <c r="J350" s="13"/>
      <c r="K350" s="13"/>
      <c r="L350" s="205"/>
      <c r="M350" s="210"/>
      <c r="N350" s="211"/>
      <c r="O350" s="211"/>
      <c r="P350" s="211"/>
      <c r="Q350" s="211"/>
      <c r="R350" s="211"/>
      <c r="S350" s="211"/>
      <c r="T350" s="21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06" t="s">
        <v>519</v>
      </c>
      <c r="AU350" s="206" t="s">
        <v>89</v>
      </c>
      <c r="AV350" s="13" t="s">
        <v>89</v>
      </c>
      <c r="AW350" s="13" t="s">
        <v>35</v>
      </c>
      <c r="AX350" s="13" t="s">
        <v>79</v>
      </c>
      <c r="AY350" s="206" t="s">
        <v>230</v>
      </c>
    </row>
    <row r="351" s="14" customFormat="1">
      <c r="A351" s="14"/>
      <c r="B351" s="213"/>
      <c r="C351" s="14"/>
      <c r="D351" s="191" t="s">
        <v>519</v>
      </c>
      <c r="E351" s="214" t="s">
        <v>1</v>
      </c>
      <c r="F351" s="215" t="s">
        <v>534</v>
      </c>
      <c r="G351" s="14"/>
      <c r="H351" s="216">
        <v>1</v>
      </c>
      <c r="I351" s="217"/>
      <c r="J351" s="14"/>
      <c r="K351" s="14"/>
      <c r="L351" s="213"/>
      <c r="M351" s="218"/>
      <c r="N351" s="219"/>
      <c r="O351" s="219"/>
      <c r="P351" s="219"/>
      <c r="Q351" s="219"/>
      <c r="R351" s="219"/>
      <c r="S351" s="219"/>
      <c r="T351" s="220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14" t="s">
        <v>519</v>
      </c>
      <c r="AU351" s="214" t="s">
        <v>89</v>
      </c>
      <c r="AV351" s="14" t="s">
        <v>235</v>
      </c>
      <c r="AW351" s="14" t="s">
        <v>35</v>
      </c>
      <c r="AX351" s="14" t="s">
        <v>87</v>
      </c>
      <c r="AY351" s="214" t="s">
        <v>230</v>
      </c>
    </row>
    <row r="352" s="2" customFormat="1" ht="16.5" customHeight="1">
      <c r="A352" s="38"/>
      <c r="B352" s="177"/>
      <c r="C352" s="236" t="s">
        <v>367</v>
      </c>
      <c r="D352" s="236" t="s">
        <v>745</v>
      </c>
      <c r="E352" s="237" t="s">
        <v>2186</v>
      </c>
      <c r="F352" s="238" t="s">
        <v>2187</v>
      </c>
      <c r="G352" s="239" t="s">
        <v>458</v>
      </c>
      <c r="H352" s="240">
        <v>1</v>
      </c>
      <c r="I352" s="241"/>
      <c r="J352" s="242">
        <f>ROUND(I352*H352,2)</f>
        <v>0</v>
      </c>
      <c r="K352" s="238" t="s">
        <v>515</v>
      </c>
      <c r="L352" s="243"/>
      <c r="M352" s="244" t="s">
        <v>1</v>
      </c>
      <c r="N352" s="245" t="s">
        <v>44</v>
      </c>
      <c r="O352" s="77"/>
      <c r="P352" s="187">
        <f>O352*H352</f>
        <v>0</v>
      </c>
      <c r="Q352" s="187">
        <v>1.3700000000000001</v>
      </c>
      <c r="R352" s="187">
        <f>Q352*H352</f>
        <v>1.3700000000000001</v>
      </c>
      <c r="S352" s="187">
        <v>0</v>
      </c>
      <c r="T352" s="188">
        <f>S352*H352</f>
        <v>0</v>
      </c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R352" s="189" t="s">
        <v>260</v>
      </c>
      <c r="AT352" s="189" t="s">
        <v>745</v>
      </c>
      <c r="AU352" s="189" t="s">
        <v>89</v>
      </c>
      <c r="AY352" s="19" t="s">
        <v>230</v>
      </c>
      <c r="BE352" s="190">
        <f>IF(N352="základní",J352,0)</f>
        <v>0</v>
      </c>
      <c r="BF352" s="190">
        <f>IF(N352="snížená",J352,0)</f>
        <v>0</v>
      </c>
      <c r="BG352" s="190">
        <f>IF(N352="zákl. přenesená",J352,0)</f>
        <v>0</v>
      </c>
      <c r="BH352" s="190">
        <f>IF(N352="sníž. přenesená",J352,0)</f>
        <v>0</v>
      </c>
      <c r="BI352" s="190">
        <f>IF(N352="nulová",J352,0)</f>
        <v>0</v>
      </c>
      <c r="BJ352" s="19" t="s">
        <v>87</v>
      </c>
      <c r="BK352" s="190">
        <f>ROUND(I352*H352,2)</f>
        <v>0</v>
      </c>
      <c r="BL352" s="19" t="s">
        <v>235</v>
      </c>
      <c r="BM352" s="189" t="s">
        <v>2324</v>
      </c>
    </row>
    <row r="353" s="2" customFormat="1">
      <c r="A353" s="38"/>
      <c r="B353" s="39"/>
      <c r="C353" s="38"/>
      <c r="D353" s="191" t="s">
        <v>237</v>
      </c>
      <c r="E353" s="38"/>
      <c r="F353" s="192" t="s">
        <v>2187</v>
      </c>
      <c r="G353" s="38"/>
      <c r="H353" s="38"/>
      <c r="I353" s="193"/>
      <c r="J353" s="38"/>
      <c r="K353" s="38"/>
      <c r="L353" s="39"/>
      <c r="M353" s="194"/>
      <c r="N353" s="195"/>
      <c r="O353" s="77"/>
      <c r="P353" s="77"/>
      <c r="Q353" s="77"/>
      <c r="R353" s="77"/>
      <c r="S353" s="77"/>
      <c r="T353" s="7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19" t="s">
        <v>237</v>
      </c>
      <c r="AU353" s="19" t="s">
        <v>89</v>
      </c>
    </row>
    <row r="354" s="13" customFormat="1">
      <c r="A354" s="13"/>
      <c r="B354" s="205"/>
      <c r="C354" s="13"/>
      <c r="D354" s="191" t="s">
        <v>519</v>
      </c>
      <c r="E354" s="206" t="s">
        <v>1</v>
      </c>
      <c r="F354" s="207" t="s">
        <v>2323</v>
      </c>
      <c r="G354" s="13"/>
      <c r="H354" s="208">
        <v>1</v>
      </c>
      <c r="I354" s="209"/>
      <c r="J354" s="13"/>
      <c r="K354" s="13"/>
      <c r="L354" s="205"/>
      <c r="M354" s="210"/>
      <c r="N354" s="211"/>
      <c r="O354" s="211"/>
      <c r="P354" s="211"/>
      <c r="Q354" s="211"/>
      <c r="R354" s="211"/>
      <c r="S354" s="211"/>
      <c r="T354" s="21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06" t="s">
        <v>519</v>
      </c>
      <c r="AU354" s="206" t="s">
        <v>89</v>
      </c>
      <c r="AV354" s="13" t="s">
        <v>89</v>
      </c>
      <c r="AW354" s="13" t="s">
        <v>35</v>
      </c>
      <c r="AX354" s="13" t="s">
        <v>79</v>
      </c>
      <c r="AY354" s="206" t="s">
        <v>230</v>
      </c>
    </row>
    <row r="355" s="14" customFormat="1">
      <c r="A355" s="14"/>
      <c r="B355" s="213"/>
      <c r="C355" s="14"/>
      <c r="D355" s="191" t="s">
        <v>519</v>
      </c>
      <c r="E355" s="214" t="s">
        <v>1</v>
      </c>
      <c r="F355" s="215" t="s">
        <v>534</v>
      </c>
      <c r="G355" s="14"/>
      <c r="H355" s="216">
        <v>1</v>
      </c>
      <c r="I355" s="217"/>
      <c r="J355" s="14"/>
      <c r="K355" s="14"/>
      <c r="L355" s="213"/>
      <c r="M355" s="218"/>
      <c r="N355" s="219"/>
      <c r="O355" s="219"/>
      <c r="P355" s="219"/>
      <c r="Q355" s="219"/>
      <c r="R355" s="219"/>
      <c r="S355" s="219"/>
      <c r="T355" s="220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14" t="s">
        <v>519</v>
      </c>
      <c r="AU355" s="214" t="s">
        <v>89</v>
      </c>
      <c r="AV355" s="14" t="s">
        <v>235</v>
      </c>
      <c r="AW355" s="14" t="s">
        <v>35</v>
      </c>
      <c r="AX355" s="14" t="s">
        <v>87</v>
      </c>
      <c r="AY355" s="214" t="s">
        <v>230</v>
      </c>
    </row>
    <row r="356" s="2" customFormat="1" ht="16.5" customHeight="1">
      <c r="A356" s="38"/>
      <c r="B356" s="177"/>
      <c r="C356" s="236" t="s">
        <v>373</v>
      </c>
      <c r="D356" s="236" t="s">
        <v>745</v>
      </c>
      <c r="E356" s="237" t="s">
        <v>2189</v>
      </c>
      <c r="F356" s="238" t="s">
        <v>2190</v>
      </c>
      <c r="G356" s="239" t="s">
        <v>458</v>
      </c>
      <c r="H356" s="240">
        <v>3</v>
      </c>
      <c r="I356" s="241"/>
      <c r="J356" s="242">
        <f>ROUND(I356*H356,2)</f>
        <v>0</v>
      </c>
      <c r="K356" s="238" t="s">
        <v>515</v>
      </c>
      <c r="L356" s="243"/>
      <c r="M356" s="244" t="s">
        <v>1</v>
      </c>
      <c r="N356" s="245" t="s">
        <v>44</v>
      </c>
      <c r="O356" s="77"/>
      <c r="P356" s="187">
        <f>O356*H356</f>
        <v>0</v>
      </c>
      <c r="Q356" s="187">
        <v>0.002</v>
      </c>
      <c r="R356" s="187">
        <f>Q356*H356</f>
        <v>0.0060000000000000001</v>
      </c>
      <c r="S356" s="187">
        <v>0</v>
      </c>
      <c r="T356" s="188">
        <f>S356*H356</f>
        <v>0</v>
      </c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189" t="s">
        <v>260</v>
      </c>
      <c r="AT356" s="189" t="s">
        <v>745</v>
      </c>
      <c r="AU356" s="189" t="s">
        <v>89</v>
      </c>
      <c r="AY356" s="19" t="s">
        <v>230</v>
      </c>
      <c r="BE356" s="190">
        <f>IF(N356="základní",J356,0)</f>
        <v>0</v>
      </c>
      <c r="BF356" s="190">
        <f>IF(N356="snížená",J356,0)</f>
        <v>0</v>
      </c>
      <c r="BG356" s="190">
        <f>IF(N356="zákl. přenesená",J356,0)</f>
        <v>0</v>
      </c>
      <c r="BH356" s="190">
        <f>IF(N356="sníž. přenesená",J356,0)</f>
        <v>0</v>
      </c>
      <c r="BI356" s="190">
        <f>IF(N356="nulová",J356,0)</f>
        <v>0</v>
      </c>
      <c r="BJ356" s="19" t="s">
        <v>87</v>
      </c>
      <c r="BK356" s="190">
        <f>ROUND(I356*H356,2)</f>
        <v>0</v>
      </c>
      <c r="BL356" s="19" t="s">
        <v>235</v>
      </c>
      <c r="BM356" s="189" t="s">
        <v>2325</v>
      </c>
    </row>
    <row r="357" s="2" customFormat="1">
      <c r="A357" s="38"/>
      <c r="B357" s="39"/>
      <c r="C357" s="38"/>
      <c r="D357" s="191" t="s">
        <v>237</v>
      </c>
      <c r="E357" s="38"/>
      <c r="F357" s="192" t="s">
        <v>2190</v>
      </c>
      <c r="G357" s="38"/>
      <c r="H357" s="38"/>
      <c r="I357" s="193"/>
      <c r="J357" s="38"/>
      <c r="K357" s="38"/>
      <c r="L357" s="39"/>
      <c r="M357" s="194"/>
      <c r="N357" s="195"/>
      <c r="O357" s="77"/>
      <c r="P357" s="77"/>
      <c r="Q357" s="77"/>
      <c r="R357" s="77"/>
      <c r="S357" s="77"/>
      <c r="T357" s="7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19" t="s">
        <v>237</v>
      </c>
      <c r="AU357" s="19" t="s">
        <v>89</v>
      </c>
    </row>
    <row r="358" s="13" customFormat="1">
      <c r="A358" s="13"/>
      <c r="B358" s="205"/>
      <c r="C358" s="13"/>
      <c r="D358" s="191" t="s">
        <v>519</v>
      </c>
      <c r="E358" s="206" t="s">
        <v>1</v>
      </c>
      <c r="F358" s="207" t="s">
        <v>2326</v>
      </c>
      <c r="G358" s="13"/>
      <c r="H358" s="208">
        <v>3</v>
      </c>
      <c r="I358" s="209"/>
      <c r="J358" s="13"/>
      <c r="K358" s="13"/>
      <c r="L358" s="205"/>
      <c r="M358" s="210"/>
      <c r="N358" s="211"/>
      <c r="O358" s="211"/>
      <c r="P358" s="211"/>
      <c r="Q358" s="211"/>
      <c r="R358" s="211"/>
      <c r="S358" s="211"/>
      <c r="T358" s="21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06" t="s">
        <v>519</v>
      </c>
      <c r="AU358" s="206" t="s">
        <v>89</v>
      </c>
      <c r="AV358" s="13" t="s">
        <v>89</v>
      </c>
      <c r="AW358" s="13" t="s">
        <v>35</v>
      </c>
      <c r="AX358" s="13" t="s">
        <v>79</v>
      </c>
      <c r="AY358" s="206" t="s">
        <v>230</v>
      </c>
    </row>
    <row r="359" s="14" customFormat="1">
      <c r="A359" s="14"/>
      <c r="B359" s="213"/>
      <c r="C359" s="14"/>
      <c r="D359" s="191" t="s">
        <v>519</v>
      </c>
      <c r="E359" s="214" t="s">
        <v>1</v>
      </c>
      <c r="F359" s="215" t="s">
        <v>534</v>
      </c>
      <c r="G359" s="14"/>
      <c r="H359" s="216">
        <v>3</v>
      </c>
      <c r="I359" s="217"/>
      <c r="J359" s="14"/>
      <c r="K359" s="14"/>
      <c r="L359" s="213"/>
      <c r="M359" s="218"/>
      <c r="N359" s="219"/>
      <c r="O359" s="219"/>
      <c r="P359" s="219"/>
      <c r="Q359" s="219"/>
      <c r="R359" s="219"/>
      <c r="S359" s="219"/>
      <c r="T359" s="220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14" t="s">
        <v>519</v>
      </c>
      <c r="AU359" s="214" t="s">
        <v>89</v>
      </c>
      <c r="AV359" s="14" t="s">
        <v>235</v>
      </c>
      <c r="AW359" s="14" t="s">
        <v>35</v>
      </c>
      <c r="AX359" s="14" t="s">
        <v>87</v>
      </c>
      <c r="AY359" s="214" t="s">
        <v>230</v>
      </c>
    </row>
    <row r="360" s="2" customFormat="1" ht="16.5" customHeight="1">
      <c r="A360" s="38"/>
      <c r="B360" s="177"/>
      <c r="C360" s="178" t="s">
        <v>377</v>
      </c>
      <c r="D360" s="178" t="s">
        <v>231</v>
      </c>
      <c r="E360" s="179" t="s">
        <v>2193</v>
      </c>
      <c r="F360" s="180" t="s">
        <v>2194</v>
      </c>
      <c r="G360" s="181" t="s">
        <v>458</v>
      </c>
      <c r="H360" s="182">
        <v>1</v>
      </c>
      <c r="I360" s="183"/>
      <c r="J360" s="184">
        <f>ROUND(I360*H360,2)</f>
        <v>0</v>
      </c>
      <c r="K360" s="180" t="s">
        <v>515</v>
      </c>
      <c r="L360" s="39"/>
      <c r="M360" s="185" t="s">
        <v>1</v>
      </c>
      <c r="N360" s="186" t="s">
        <v>44</v>
      </c>
      <c r="O360" s="77"/>
      <c r="P360" s="187">
        <f>O360*H360</f>
        <v>0</v>
      </c>
      <c r="Q360" s="187">
        <v>0.0098899999999999995</v>
      </c>
      <c r="R360" s="187">
        <f>Q360*H360</f>
        <v>0.0098899999999999995</v>
      </c>
      <c r="S360" s="187">
        <v>0</v>
      </c>
      <c r="T360" s="188">
        <f>S360*H360</f>
        <v>0</v>
      </c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R360" s="189" t="s">
        <v>235</v>
      </c>
      <c r="AT360" s="189" t="s">
        <v>231</v>
      </c>
      <c r="AU360" s="189" t="s">
        <v>89</v>
      </c>
      <c r="AY360" s="19" t="s">
        <v>230</v>
      </c>
      <c r="BE360" s="190">
        <f>IF(N360="základní",J360,0)</f>
        <v>0</v>
      </c>
      <c r="BF360" s="190">
        <f>IF(N360="snížená",J360,0)</f>
        <v>0</v>
      </c>
      <c r="BG360" s="190">
        <f>IF(N360="zákl. přenesená",J360,0)</f>
        <v>0</v>
      </c>
      <c r="BH360" s="190">
        <f>IF(N360="sníž. přenesená",J360,0)</f>
        <v>0</v>
      </c>
      <c r="BI360" s="190">
        <f>IF(N360="nulová",J360,0)</f>
        <v>0</v>
      </c>
      <c r="BJ360" s="19" t="s">
        <v>87</v>
      </c>
      <c r="BK360" s="190">
        <f>ROUND(I360*H360,2)</f>
        <v>0</v>
      </c>
      <c r="BL360" s="19" t="s">
        <v>235</v>
      </c>
      <c r="BM360" s="189" t="s">
        <v>2327</v>
      </c>
    </row>
    <row r="361" s="2" customFormat="1">
      <c r="A361" s="38"/>
      <c r="B361" s="39"/>
      <c r="C361" s="38"/>
      <c r="D361" s="191" t="s">
        <v>237</v>
      </c>
      <c r="E361" s="38"/>
      <c r="F361" s="192" t="s">
        <v>2196</v>
      </c>
      <c r="G361" s="38"/>
      <c r="H361" s="38"/>
      <c r="I361" s="193"/>
      <c r="J361" s="38"/>
      <c r="K361" s="38"/>
      <c r="L361" s="39"/>
      <c r="M361" s="194"/>
      <c r="N361" s="195"/>
      <c r="O361" s="77"/>
      <c r="P361" s="77"/>
      <c r="Q361" s="77"/>
      <c r="R361" s="77"/>
      <c r="S361" s="77"/>
      <c r="T361" s="7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19" t="s">
        <v>237</v>
      </c>
      <c r="AU361" s="19" t="s">
        <v>89</v>
      </c>
    </row>
    <row r="362" s="2" customFormat="1">
      <c r="A362" s="38"/>
      <c r="B362" s="39"/>
      <c r="C362" s="38"/>
      <c r="D362" s="199" t="s">
        <v>397</v>
      </c>
      <c r="E362" s="38"/>
      <c r="F362" s="200" t="s">
        <v>2197</v>
      </c>
      <c r="G362" s="38"/>
      <c r="H362" s="38"/>
      <c r="I362" s="193"/>
      <c r="J362" s="38"/>
      <c r="K362" s="38"/>
      <c r="L362" s="39"/>
      <c r="M362" s="194"/>
      <c r="N362" s="195"/>
      <c r="O362" s="77"/>
      <c r="P362" s="77"/>
      <c r="Q362" s="77"/>
      <c r="R362" s="77"/>
      <c r="S362" s="77"/>
      <c r="T362" s="7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T362" s="19" t="s">
        <v>397</v>
      </c>
      <c r="AU362" s="19" t="s">
        <v>89</v>
      </c>
    </row>
    <row r="363" s="13" customFormat="1">
      <c r="A363" s="13"/>
      <c r="B363" s="205"/>
      <c r="C363" s="13"/>
      <c r="D363" s="191" t="s">
        <v>519</v>
      </c>
      <c r="E363" s="206" t="s">
        <v>1</v>
      </c>
      <c r="F363" s="207" t="s">
        <v>2328</v>
      </c>
      <c r="G363" s="13"/>
      <c r="H363" s="208">
        <v>1</v>
      </c>
      <c r="I363" s="209"/>
      <c r="J363" s="13"/>
      <c r="K363" s="13"/>
      <c r="L363" s="205"/>
      <c r="M363" s="210"/>
      <c r="N363" s="211"/>
      <c r="O363" s="211"/>
      <c r="P363" s="211"/>
      <c r="Q363" s="211"/>
      <c r="R363" s="211"/>
      <c r="S363" s="211"/>
      <c r="T363" s="21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06" t="s">
        <v>519</v>
      </c>
      <c r="AU363" s="206" t="s">
        <v>89</v>
      </c>
      <c r="AV363" s="13" t="s">
        <v>89</v>
      </c>
      <c r="AW363" s="13" t="s">
        <v>35</v>
      </c>
      <c r="AX363" s="13" t="s">
        <v>79</v>
      </c>
      <c r="AY363" s="206" t="s">
        <v>230</v>
      </c>
    </row>
    <row r="364" s="14" customFormat="1">
      <c r="A364" s="14"/>
      <c r="B364" s="213"/>
      <c r="C364" s="14"/>
      <c r="D364" s="191" t="s">
        <v>519</v>
      </c>
      <c r="E364" s="214" t="s">
        <v>1</v>
      </c>
      <c r="F364" s="215" t="s">
        <v>534</v>
      </c>
      <c r="G364" s="14"/>
      <c r="H364" s="216">
        <v>1</v>
      </c>
      <c r="I364" s="217"/>
      <c r="J364" s="14"/>
      <c r="K364" s="14"/>
      <c r="L364" s="213"/>
      <c r="M364" s="218"/>
      <c r="N364" s="219"/>
      <c r="O364" s="219"/>
      <c r="P364" s="219"/>
      <c r="Q364" s="219"/>
      <c r="R364" s="219"/>
      <c r="S364" s="219"/>
      <c r="T364" s="220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14" t="s">
        <v>519</v>
      </c>
      <c r="AU364" s="214" t="s">
        <v>89</v>
      </c>
      <c r="AV364" s="14" t="s">
        <v>235</v>
      </c>
      <c r="AW364" s="14" t="s">
        <v>35</v>
      </c>
      <c r="AX364" s="14" t="s">
        <v>87</v>
      </c>
      <c r="AY364" s="214" t="s">
        <v>230</v>
      </c>
    </row>
    <row r="365" s="2" customFormat="1" ht="16.5" customHeight="1">
      <c r="A365" s="38"/>
      <c r="B365" s="177"/>
      <c r="C365" s="236" t="s">
        <v>381</v>
      </c>
      <c r="D365" s="236" t="s">
        <v>745</v>
      </c>
      <c r="E365" s="237" t="s">
        <v>2199</v>
      </c>
      <c r="F365" s="238" t="s">
        <v>2200</v>
      </c>
      <c r="G365" s="239" t="s">
        <v>458</v>
      </c>
      <c r="H365" s="240">
        <v>1</v>
      </c>
      <c r="I365" s="241"/>
      <c r="J365" s="242">
        <f>ROUND(I365*H365,2)</f>
        <v>0</v>
      </c>
      <c r="K365" s="238" t="s">
        <v>515</v>
      </c>
      <c r="L365" s="243"/>
      <c r="M365" s="244" t="s">
        <v>1</v>
      </c>
      <c r="N365" s="245" t="s">
        <v>44</v>
      </c>
      <c r="O365" s="77"/>
      <c r="P365" s="187">
        <f>O365*H365</f>
        <v>0</v>
      </c>
      <c r="Q365" s="187">
        <v>0.254</v>
      </c>
      <c r="R365" s="187">
        <f>Q365*H365</f>
        <v>0.254</v>
      </c>
      <c r="S365" s="187">
        <v>0</v>
      </c>
      <c r="T365" s="188">
        <f>S365*H365</f>
        <v>0</v>
      </c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R365" s="189" t="s">
        <v>260</v>
      </c>
      <c r="AT365" s="189" t="s">
        <v>745</v>
      </c>
      <c r="AU365" s="189" t="s">
        <v>89</v>
      </c>
      <c r="AY365" s="19" t="s">
        <v>230</v>
      </c>
      <c r="BE365" s="190">
        <f>IF(N365="základní",J365,0)</f>
        <v>0</v>
      </c>
      <c r="BF365" s="190">
        <f>IF(N365="snížená",J365,0)</f>
        <v>0</v>
      </c>
      <c r="BG365" s="190">
        <f>IF(N365="zákl. přenesená",J365,0)</f>
        <v>0</v>
      </c>
      <c r="BH365" s="190">
        <f>IF(N365="sníž. přenesená",J365,0)</f>
        <v>0</v>
      </c>
      <c r="BI365" s="190">
        <f>IF(N365="nulová",J365,0)</f>
        <v>0</v>
      </c>
      <c r="BJ365" s="19" t="s">
        <v>87</v>
      </c>
      <c r="BK365" s="190">
        <f>ROUND(I365*H365,2)</f>
        <v>0</v>
      </c>
      <c r="BL365" s="19" t="s">
        <v>235</v>
      </c>
      <c r="BM365" s="189" t="s">
        <v>2329</v>
      </c>
    </row>
    <row r="366" s="2" customFormat="1">
      <c r="A366" s="38"/>
      <c r="B366" s="39"/>
      <c r="C366" s="38"/>
      <c r="D366" s="191" t="s">
        <v>237</v>
      </c>
      <c r="E366" s="38"/>
      <c r="F366" s="192" t="s">
        <v>2200</v>
      </c>
      <c r="G366" s="38"/>
      <c r="H366" s="38"/>
      <c r="I366" s="193"/>
      <c r="J366" s="38"/>
      <c r="K366" s="38"/>
      <c r="L366" s="39"/>
      <c r="M366" s="194"/>
      <c r="N366" s="195"/>
      <c r="O366" s="77"/>
      <c r="P366" s="77"/>
      <c r="Q366" s="77"/>
      <c r="R366" s="77"/>
      <c r="S366" s="77"/>
      <c r="T366" s="7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T366" s="19" t="s">
        <v>237</v>
      </c>
      <c r="AU366" s="19" t="s">
        <v>89</v>
      </c>
    </row>
    <row r="367" s="2" customFormat="1" ht="16.5" customHeight="1">
      <c r="A367" s="38"/>
      <c r="B367" s="177"/>
      <c r="C367" s="178" t="s">
        <v>386</v>
      </c>
      <c r="D367" s="178" t="s">
        <v>231</v>
      </c>
      <c r="E367" s="179" t="s">
        <v>2202</v>
      </c>
      <c r="F367" s="180" t="s">
        <v>2203</v>
      </c>
      <c r="G367" s="181" t="s">
        <v>458</v>
      </c>
      <c r="H367" s="182">
        <v>1</v>
      </c>
      <c r="I367" s="183"/>
      <c r="J367" s="184">
        <f>ROUND(I367*H367,2)</f>
        <v>0</v>
      </c>
      <c r="K367" s="180" t="s">
        <v>515</v>
      </c>
      <c r="L367" s="39"/>
      <c r="M367" s="185" t="s">
        <v>1</v>
      </c>
      <c r="N367" s="186" t="s">
        <v>44</v>
      </c>
      <c r="O367" s="77"/>
      <c r="P367" s="187">
        <f>O367*H367</f>
        <v>0</v>
      </c>
      <c r="Q367" s="187">
        <v>0.0098899999999999995</v>
      </c>
      <c r="R367" s="187">
        <f>Q367*H367</f>
        <v>0.0098899999999999995</v>
      </c>
      <c r="S367" s="187">
        <v>0</v>
      </c>
      <c r="T367" s="188">
        <f>S367*H367</f>
        <v>0</v>
      </c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R367" s="189" t="s">
        <v>235</v>
      </c>
      <c r="AT367" s="189" t="s">
        <v>231</v>
      </c>
      <c r="AU367" s="189" t="s">
        <v>89</v>
      </c>
      <c r="AY367" s="19" t="s">
        <v>230</v>
      </c>
      <c r="BE367" s="190">
        <f>IF(N367="základní",J367,0)</f>
        <v>0</v>
      </c>
      <c r="BF367" s="190">
        <f>IF(N367="snížená",J367,0)</f>
        <v>0</v>
      </c>
      <c r="BG367" s="190">
        <f>IF(N367="zákl. přenesená",J367,0)</f>
        <v>0</v>
      </c>
      <c r="BH367" s="190">
        <f>IF(N367="sníž. přenesená",J367,0)</f>
        <v>0</v>
      </c>
      <c r="BI367" s="190">
        <f>IF(N367="nulová",J367,0)</f>
        <v>0</v>
      </c>
      <c r="BJ367" s="19" t="s">
        <v>87</v>
      </c>
      <c r="BK367" s="190">
        <f>ROUND(I367*H367,2)</f>
        <v>0</v>
      </c>
      <c r="BL367" s="19" t="s">
        <v>235</v>
      </c>
      <c r="BM367" s="189" t="s">
        <v>2330</v>
      </c>
    </row>
    <row r="368" s="2" customFormat="1">
      <c r="A368" s="38"/>
      <c r="B368" s="39"/>
      <c r="C368" s="38"/>
      <c r="D368" s="191" t="s">
        <v>237</v>
      </c>
      <c r="E368" s="38"/>
      <c r="F368" s="192" t="s">
        <v>2205</v>
      </c>
      <c r="G368" s="38"/>
      <c r="H368" s="38"/>
      <c r="I368" s="193"/>
      <c r="J368" s="38"/>
      <c r="K368" s="38"/>
      <c r="L368" s="39"/>
      <c r="M368" s="194"/>
      <c r="N368" s="195"/>
      <c r="O368" s="77"/>
      <c r="P368" s="77"/>
      <c r="Q368" s="77"/>
      <c r="R368" s="77"/>
      <c r="S368" s="77"/>
      <c r="T368" s="7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T368" s="19" t="s">
        <v>237</v>
      </c>
      <c r="AU368" s="19" t="s">
        <v>89</v>
      </c>
    </row>
    <row r="369" s="2" customFormat="1">
      <c r="A369" s="38"/>
      <c r="B369" s="39"/>
      <c r="C369" s="38"/>
      <c r="D369" s="199" t="s">
        <v>397</v>
      </c>
      <c r="E369" s="38"/>
      <c r="F369" s="200" t="s">
        <v>2206</v>
      </c>
      <c r="G369" s="38"/>
      <c r="H369" s="38"/>
      <c r="I369" s="193"/>
      <c r="J369" s="38"/>
      <c r="K369" s="38"/>
      <c r="L369" s="39"/>
      <c r="M369" s="194"/>
      <c r="N369" s="195"/>
      <c r="O369" s="77"/>
      <c r="P369" s="77"/>
      <c r="Q369" s="77"/>
      <c r="R369" s="77"/>
      <c r="S369" s="77"/>
      <c r="T369" s="7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T369" s="19" t="s">
        <v>397</v>
      </c>
      <c r="AU369" s="19" t="s">
        <v>89</v>
      </c>
    </row>
    <row r="370" s="13" customFormat="1">
      <c r="A370" s="13"/>
      <c r="B370" s="205"/>
      <c r="C370" s="13"/>
      <c r="D370" s="191" t="s">
        <v>519</v>
      </c>
      <c r="E370" s="206" t="s">
        <v>1</v>
      </c>
      <c r="F370" s="207" t="s">
        <v>2331</v>
      </c>
      <c r="G370" s="13"/>
      <c r="H370" s="208">
        <v>1</v>
      </c>
      <c r="I370" s="209"/>
      <c r="J370" s="13"/>
      <c r="K370" s="13"/>
      <c r="L370" s="205"/>
      <c r="M370" s="210"/>
      <c r="N370" s="211"/>
      <c r="O370" s="211"/>
      <c r="P370" s="211"/>
      <c r="Q370" s="211"/>
      <c r="R370" s="211"/>
      <c r="S370" s="211"/>
      <c r="T370" s="21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06" t="s">
        <v>519</v>
      </c>
      <c r="AU370" s="206" t="s">
        <v>89</v>
      </c>
      <c r="AV370" s="13" t="s">
        <v>89</v>
      </c>
      <c r="AW370" s="13" t="s">
        <v>35</v>
      </c>
      <c r="AX370" s="13" t="s">
        <v>79</v>
      </c>
      <c r="AY370" s="206" t="s">
        <v>230</v>
      </c>
    </row>
    <row r="371" s="14" customFormat="1">
      <c r="A371" s="14"/>
      <c r="B371" s="213"/>
      <c r="C371" s="14"/>
      <c r="D371" s="191" t="s">
        <v>519</v>
      </c>
      <c r="E371" s="214" t="s">
        <v>1</v>
      </c>
      <c r="F371" s="215" t="s">
        <v>534</v>
      </c>
      <c r="G371" s="14"/>
      <c r="H371" s="216">
        <v>1</v>
      </c>
      <c r="I371" s="217"/>
      <c r="J371" s="14"/>
      <c r="K371" s="14"/>
      <c r="L371" s="213"/>
      <c r="M371" s="218"/>
      <c r="N371" s="219"/>
      <c r="O371" s="219"/>
      <c r="P371" s="219"/>
      <c r="Q371" s="219"/>
      <c r="R371" s="219"/>
      <c r="S371" s="219"/>
      <c r="T371" s="220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14" t="s">
        <v>519</v>
      </c>
      <c r="AU371" s="214" t="s">
        <v>89</v>
      </c>
      <c r="AV371" s="14" t="s">
        <v>235</v>
      </c>
      <c r="AW371" s="14" t="s">
        <v>35</v>
      </c>
      <c r="AX371" s="14" t="s">
        <v>87</v>
      </c>
      <c r="AY371" s="214" t="s">
        <v>230</v>
      </c>
    </row>
    <row r="372" s="2" customFormat="1" ht="16.5" customHeight="1">
      <c r="A372" s="38"/>
      <c r="B372" s="177"/>
      <c r="C372" s="236" t="s">
        <v>391</v>
      </c>
      <c r="D372" s="236" t="s">
        <v>745</v>
      </c>
      <c r="E372" s="237" t="s">
        <v>2208</v>
      </c>
      <c r="F372" s="238" t="s">
        <v>2209</v>
      </c>
      <c r="G372" s="239" t="s">
        <v>458</v>
      </c>
      <c r="H372" s="240">
        <v>1</v>
      </c>
      <c r="I372" s="241"/>
      <c r="J372" s="242">
        <f>ROUND(I372*H372,2)</f>
        <v>0</v>
      </c>
      <c r="K372" s="238" t="s">
        <v>515</v>
      </c>
      <c r="L372" s="243"/>
      <c r="M372" s="244" t="s">
        <v>1</v>
      </c>
      <c r="N372" s="245" t="s">
        <v>44</v>
      </c>
      <c r="O372" s="77"/>
      <c r="P372" s="187">
        <f>O372*H372</f>
        <v>0</v>
      </c>
      <c r="Q372" s="187">
        <v>0.50600000000000001</v>
      </c>
      <c r="R372" s="187">
        <f>Q372*H372</f>
        <v>0.50600000000000001</v>
      </c>
      <c r="S372" s="187">
        <v>0</v>
      </c>
      <c r="T372" s="188">
        <f>S372*H372</f>
        <v>0</v>
      </c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R372" s="189" t="s">
        <v>260</v>
      </c>
      <c r="AT372" s="189" t="s">
        <v>745</v>
      </c>
      <c r="AU372" s="189" t="s">
        <v>89</v>
      </c>
      <c r="AY372" s="19" t="s">
        <v>230</v>
      </c>
      <c r="BE372" s="190">
        <f>IF(N372="základní",J372,0)</f>
        <v>0</v>
      </c>
      <c r="BF372" s="190">
        <f>IF(N372="snížená",J372,0)</f>
        <v>0</v>
      </c>
      <c r="BG372" s="190">
        <f>IF(N372="zákl. přenesená",J372,0)</f>
        <v>0</v>
      </c>
      <c r="BH372" s="190">
        <f>IF(N372="sníž. přenesená",J372,0)</f>
        <v>0</v>
      </c>
      <c r="BI372" s="190">
        <f>IF(N372="nulová",J372,0)</f>
        <v>0</v>
      </c>
      <c r="BJ372" s="19" t="s">
        <v>87</v>
      </c>
      <c r="BK372" s="190">
        <f>ROUND(I372*H372,2)</f>
        <v>0</v>
      </c>
      <c r="BL372" s="19" t="s">
        <v>235</v>
      </c>
      <c r="BM372" s="189" t="s">
        <v>2332</v>
      </c>
    </row>
    <row r="373" s="2" customFormat="1">
      <c r="A373" s="38"/>
      <c r="B373" s="39"/>
      <c r="C373" s="38"/>
      <c r="D373" s="191" t="s">
        <v>237</v>
      </c>
      <c r="E373" s="38"/>
      <c r="F373" s="192" t="s">
        <v>2209</v>
      </c>
      <c r="G373" s="38"/>
      <c r="H373" s="38"/>
      <c r="I373" s="193"/>
      <c r="J373" s="38"/>
      <c r="K373" s="38"/>
      <c r="L373" s="39"/>
      <c r="M373" s="194"/>
      <c r="N373" s="195"/>
      <c r="O373" s="77"/>
      <c r="P373" s="77"/>
      <c r="Q373" s="77"/>
      <c r="R373" s="77"/>
      <c r="S373" s="77"/>
      <c r="T373" s="7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T373" s="19" t="s">
        <v>237</v>
      </c>
      <c r="AU373" s="19" t="s">
        <v>89</v>
      </c>
    </row>
    <row r="374" s="2" customFormat="1" ht="16.5" customHeight="1">
      <c r="A374" s="38"/>
      <c r="B374" s="177"/>
      <c r="C374" s="178" t="s">
        <v>402</v>
      </c>
      <c r="D374" s="178" t="s">
        <v>231</v>
      </c>
      <c r="E374" s="179" t="s">
        <v>2220</v>
      </c>
      <c r="F374" s="180" t="s">
        <v>2221</v>
      </c>
      <c r="G374" s="181" t="s">
        <v>458</v>
      </c>
      <c r="H374" s="182">
        <v>1</v>
      </c>
      <c r="I374" s="183"/>
      <c r="J374" s="184">
        <f>ROUND(I374*H374,2)</f>
        <v>0</v>
      </c>
      <c r="K374" s="180" t="s">
        <v>515</v>
      </c>
      <c r="L374" s="39"/>
      <c r="M374" s="185" t="s">
        <v>1</v>
      </c>
      <c r="N374" s="186" t="s">
        <v>44</v>
      </c>
      <c r="O374" s="77"/>
      <c r="P374" s="187">
        <f>O374*H374</f>
        <v>0</v>
      </c>
      <c r="Q374" s="187">
        <v>0.012184</v>
      </c>
      <c r="R374" s="187">
        <f>Q374*H374</f>
        <v>0.012184</v>
      </c>
      <c r="S374" s="187">
        <v>0</v>
      </c>
      <c r="T374" s="188">
        <f>S374*H374</f>
        <v>0</v>
      </c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R374" s="189" t="s">
        <v>235</v>
      </c>
      <c r="AT374" s="189" t="s">
        <v>231</v>
      </c>
      <c r="AU374" s="189" t="s">
        <v>89</v>
      </c>
      <c r="AY374" s="19" t="s">
        <v>230</v>
      </c>
      <c r="BE374" s="190">
        <f>IF(N374="základní",J374,0)</f>
        <v>0</v>
      </c>
      <c r="BF374" s="190">
        <f>IF(N374="snížená",J374,0)</f>
        <v>0</v>
      </c>
      <c r="BG374" s="190">
        <f>IF(N374="zákl. přenesená",J374,0)</f>
        <v>0</v>
      </c>
      <c r="BH374" s="190">
        <f>IF(N374="sníž. přenesená",J374,0)</f>
        <v>0</v>
      </c>
      <c r="BI374" s="190">
        <f>IF(N374="nulová",J374,0)</f>
        <v>0</v>
      </c>
      <c r="BJ374" s="19" t="s">
        <v>87</v>
      </c>
      <c r="BK374" s="190">
        <f>ROUND(I374*H374,2)</f>
        <v>0</v>
      </c>
      <c r="BL374" s="19" t="s">
        <v>235</v>
      </c>
      <c r="BM374" s="189" t="s">
        <v>2333</v>
      </c>
    </row>
    <row r="375" s="2" customFormat="1">
      <c r="A375" s="38"/>
      <c r="B375" s="39"/>
      <c r="C375" s="38"/>
      <c r="D375" s="191" t="s">
        <v>237</v>
      </c>
      <c r="E375" s="38"/>
      <c r="F375" s="192" t="s">
        <v>2223</v>
      </c>
      <c r="G375" s="38"/>
      <c r="H375" s="38"/>
      <c r="I375" s="193"/>
      <c r="J375" s="38"/>
      <c r="K375" s="38"/>
      <c r="L375" s="39"/>
      <c r="M375" s="194"/>
      <c r="N375" s="195"/>
      <c r="O375" s="77"/>
      <c r="P375" s="77"/>
      <c r="Q375" s="77"/>
      <c r="R375" s="77"/>
      <c r="S375" s="77"/>
      <c r="T375" s="7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T375" s="19" t="s">
        <v>237</v>
      </c>
      <c r="AU375" s="19" t="s">
        <v>89</v>
      </c>
    </row>
    <row r="376" s="2" customFormat="1">
      <c r="A376" s="38"/>
      <c r="B376" s="39"/>
      <c r="C376" s="38"/>
      <c r="D376" s="199" t="s">
        <v>397</v>
      </c>
      <c r="E376" s="38"/>
      <c r="F376" s="200" t="s">
        <v>2224</v>
      </c>
      <c r="G376" s="38"/>
      <c r="H376" s="38"/>
      <c r="I376" s="193"/>
      <c r="J376" s="38"/>
      <c r="K376" s="38"/>
      <c r="L376" s="39"/>
      <c r="M376" s="194"/>
      <c r="N376" s="195"/>
      <c r="O376" s="77"/>
      <c r="P376" s="77"/>
      <c r="Q376" s="77"/>
      <c r="R376" s="77"/>
      <c r="S376" s="77"/>
      <c r="T376" s="7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T376" s="19" t="s">
        <v>397</v>
      </c>
      <c r="AU376" s="19" t="s">
        <v>89</v>
      </c>
    </row>
    <row r="377" s="13" customFormat="1">
      <c r="A377" s="13"/>
      <c r="B377" s="205"/>
      <c r="C377" s="13"/>
      <c r="D377" s="191" t="s">
        <v>519</v>
      </c>
      <c r="E377" s="206" t="s">
        <v>1</v>
      </c>
      <c r="F377" s="207" t="s">
        <v>2334</v>
      </c>
      <c r="G377" s="13"/>
      <c r="H377" s="208">
        <v>1</v>
      </c>
      <c r="I377" s="209"/>
      <c r="J377" s="13"/>
      <c r="K377" s="13"/>
      <c r="L377" s="205"/>
      <c r="M377" s="210"/>
      <c r="N377" s="211"/>
      <c r="O377" s="211"/>
      <c r="P377" s="211"/>
      <c r="Q377" s="211"/>
      <c r="R377" s="211"/>
      <c r="S377" s="211"/>
      <c r="T377" s="21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06" t="s">
        <v>519</v>
      </c>
      <c r="AU377" s="206" t="s">
        <v>89</v>
      </c>
      <c r="AV377" s="13" t="s">
        <v>89</v>
      </c>
      <c r="AW377" s="13" t="s">
        <v>35</v>
      </c>
      <c r="AX377" s="13" t="s">
        <v>79</v>
      </c>
      <c r="AY377" s="206" t="s">
        <v>230</v>
      </c>
    </row>
    <row r="378" s="14" customFormat="1">
      <c r="A378" s="14"/>
      <c r="B378" s="213"/>
      <c r="C378" s="14"/>
      <c r="D378" s="191" t="s">
        <v>519</v>
      </c>
      <c r="E378" s="214" t="s">
        <v>1</v>
      </c>
      <c r="F378" s="215" t="s">
        <v>534</v>
      </c>
      <c r="G378" s="14"/>
      <c r="H378" s="216">
        <v>1</v>
      </c>
      <c r="I378" s="217"/>
      <c r="J378" s="14"/>
      <c r="K378" s="14"/>
      <c r="L378" s="213"/>
      <c r="M378" s="218"/>
      <c r="N378" s="219"/>
      <c r="O378" s="219"/>
      <c r="P378" s="219"/>
      <c r="Q378" s="219"/>
      <c r="R378" s="219"/>
      <c r="S378" s="219"/>
      <c r="T378" s="22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14" t="s">
        <v>519</v>
      </c>
      <c r="AU378" s="214" t="s">
        <v>89</v>
      </c>
      <c r="AV378" s="14" t="s">
        <v>235</v>
      </c>
      <c r="AW378" s="14" t="s">
        <v>35</v>
      </c>
      <c r="AX378" s="14" t="s">
        <v>87</v>
      </c>
      <c r="AY378" s="214" t="s">
        <v>230</v>
      </c>
    </row>
    <row r="379" s="2" customFormat="1" ht="16.5" customHeight="1">
      <c r="A379" s="38"/>
      <c r="B379" s="177"/>
      <c r="C379" s="236" t="s">
        <v>406</v>
      </c>
      <c r="D379" s="236" t="s">
        <v>745</v>
      </c>
      <c r="E379" s="237" t="s">
        <v>2226</v>
      </c>
      <c r="F379" s="238" t="s">
        <v>2227</v>
      </c>
      <c r="G379" s="239" t="s">
        <v>458</v>
      </c>
      <c r="H379" s="240">
        <v>1</v>
      </c>
      <c r="I379" s="241"/>
      <c r="J379" s="242">
        <f>ROUND(I379*H379,2)</f>
        <v>0</v>
      </c>
      <c r="K379" s="238" t="s">
        <v>515</v>
      </c>
      <c r="L379" s="243"/>
      <c r="M379" s="244" t="s">
        <v>1</v>
      </c>
      <c r="N379" s="245" t="s">
        <v>44</v>
      </c>
      <c r="O379" s="77"/>
      <c r="P379" s="187">
        <f>O379*H379</f>
        <v>0</v>
      </c>
      <c r="Q379" s="187">
        <v>0.58499999999999996</v>
      </c>
      <c r="R379" s="187">
        <f>Q379*H379</f>
        <v>0.58499999999999996</v>
      </c>
      <c r="S379" s="187">
        <v>0</v>
      </c>
      <c r="T379" s="188">
        <f>S379*H379</f>
        <v>0</v>
      </c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R379" s="189" t="s">
        <v>260</v>
      </c>
      <c r="AT379" s="189" t="s">
        <v>745</v>
      </c>
      <c r="AU379" s="189" t="s">
        <v>89</v>
      </c>
      <c r="AY379" s="19" t="s">
        <v>230</v>
      </c>
      <c r="BE379" s="190">
        <f>IF(N379="základní",J379,0)</f>
        <v>0</v>
      </c>
      <c r="BF379" s="190">
        <f>IF(N379="snížená",J379,0)</f>
        <v>0</v>
      </c>
      <c r="BG379" s="190">
        <f>IF(N379="zákl. přenesená",J379,0)</f>
        <v>0</v>
      </c>
      <c r="BH379" s="190">
        <f>IF(N379="sníž. přenesená",J379,0)</f>
        <v>0</v>
      </c>
      <c r="BI379" s="190">
        <f>IF(N379="nulová",J379,0)</f>
        <v>0</v>
      </c>
      <c r="BJ379" s="19" t="s">
        <v>87</v>
      </c>
      <c r="BK379" s="190">
        <f>ROUND(I379*H379,2)</f>
        <v>0</v>
      </c>
      <c r="BL379" s="19" t="s">
        <v>235</v>
      </c>
      <c r="BM379" s="189" t="s">
        <v>2335</v>
      </c>
    </row>
    <row r="380" s="2" customFormat="1">
      <c r="A380" s="38"/>
      <c r="B380" s="39"/>
      <c r="C380" s="38"/>
      <c r="D380" s="191" t="s">
        <v>237</v>
      </c>
      <c r="E380" s="38"/>
      <c r="F380" s="192" t="s">
        <v>2227</v>
      </c>
      <c r="G380" s="38"/>
      <c r="H380" s="38"/>
      <c r="I380" s="193"/>
      <c r="J380" s="38"/>
      <c r="K380" s="38"/>
      <c r="L380" s="39"/>
      <c r="M380" s="194"/>
      <c r="N380" s="195"/>
      <c r="O380" s="77"/>
      <c r="P380" s="77"/>
      <c r="Q380" s="77"/>
      <c r="R380" s="77"/>
      <c r="S380" s="77"/>
      <c r="T380" s="7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T380" s="19" t="s">
        <v>237</v>
      </c>
      <c r="AU380" s="19" t="s">
        <v>89</v>
      </c>
    </row>
    <row r="381" s="13" customFormat="1">
      <c r="A381" s="13"/>
      <c r="B381" s="205"/>
      <c r="C381" s="13"/>
      <c r="D381" s="191" t="s">
        <v>519</v>
      </c>
      <c r="E381" s="206" t="s">
        <v>1</v>
      </c>
      <c r="F381" s="207" t="s">
        <v>2334</v>
      </c>
      <c r="G381" s="13"/>
      <c r="H381" s="208">
        <v>1</v>
      </c>
      <c r="I381" s="209"/>
      <c r="J381" s="13"/>
      <c r="K381" s="13"/>
      <c r="L381" s="205"/>
      <c r="M381" s="210"/>
      <c r="N381" s="211"/>
      <c r="O381" s="211"/>
      <c r="P381" s="211"/>
      <c r="Q381" s="211"/>
      <c r="R381" s="211"/>
      <c r="S381" s="211"/>
      <c r="T381" s="21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06" t="s">
        <v>519</v>
      </c>
      <c r="AU381" s="206" t="s">
        <v>89</v>
      </c>
      <c r="AV381" s="13" t="s">
        <v>89</v>
      </c>
      <c r="AW381" s="13" t="s">
        <v>35</v>
      </c>
      <c r="AX381" s="13" t="s">
        <v>79</v>
      </c>
      <c r="AY381" s="206" t="s">
        <v>230</v>
      </c>
    </row>
    <row r="382" s="14" customFormat="1">
      <c r="A382" s="14"/>
      <c r="B382" s="213"/>
      <c r="C382" s="14"/>
      <c r="D382" s="191" t="s">
        <v>519</v>
      </c>
      <c r="E382" s="214" t="s">
        <v>1</v>
      </c>
      <c r="F382" s="215" t="s">
        <v>534</v>
      </c>
      <c r="G382" s="14"/>
      <c r="H382" s="216">
        <v>1</v>
      </c>
      <c r="I382" s="217"/>
      <c r="J382" s="14"/>
      <c r="K382" s="14"/>
      <c r="L382" s="213"/>
      <c r="M382" s="218"/>
      <c r="N382" s="219"/>
      <c r="O382" s="219"/>
      <c r="P382" s="219"/>
      <c r="Q382" s="219"/>
      <c r="R382" s="219"/>
      <c r="S382" s="219"/>
      <c r="T382" s="220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14" t="s">
        <v>519</v>
      </c>
      <c r="AU382" s="214" t="s">
        <v>89</v>
      </c>
      <c r="AV382" s="14" t="s">
        <v>235</v>
      </c>
      <c r="AW382" s="14" t="s">
        <v>35</v>
      </c>
      <c r="AX382" s="14" t="s">
        <v>87</v>
      </c>
      <c r="AY382" s="214" t="s">
        <v>230</v>
      </c>
    </row>
    <row r="383" s="2" customFormat="1" ht="21.75" customHeight="1">
      <c r="A383" s="38"/>
      <c r="B383" s="177"/>
      <c r="C383" s="178" t="s">
        <v>410</v>
      </c>
      <c r="D383" s="178" t="s">
        <v>231</v>
      </c>
      <c r="E383" s="179" t="s">
        <v>2229</v>
      </c>
      <c r="F383" s="180" t="s">
        <v>2230</v>
      </c>
      <c r="G383" s="181" t="s">
        <v>458</v>
      </c>
      <c r="H383" s="182">
        <v>1</v>
      </c>
      <c r="I383" s="183"/>
      <c r="J383" s="184">
        <f>ROUND(I383*H383,2)</f>
        <v>0</v>
      </c>
      <c r="K383" s="180" t="s">
        <v>515</v>
      </c>
      <c r="L383" s="39"/>
      <c r="M383" s="185" t="s">
        <v>1</v>
      </c>
      <c r="N383" s="186" t="s">
        <v>44</v>
      </c>
      <c r="O383" s="77"/>
      <c r="P383" s="187">
        <f>O383*H383</f>
        <v>0</v>
      </c>
      <c r="Q383" s="187">
        <v>0.089999999999999997</v>
      </c>
      <c r="R383" s="187">
        <f>Q383*H383</f>
        <v>0.089999999999999997</v>
      </c>
      <c r="S383" s="187">
        <v>0</v>
      </c>
      <c r="T383" s="188">
        <f>S383*H383</f>
        <v>0</v>
      </c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R383" s="189" t="s">
        <v>235</v>
      </c>
      <c r="AT383" s="189" t="s">
        <v>231</v>
      </c>
      <c r="AU383" s="189" t="s">
        <v>89</v>
      </c>
      <c r="AY383" s="19" t="s">
        <v>230</v>
      </c>
      <c r="BE383" s="190">
        <f>IF(N383="základní",J383,0)</f>
        <v>0</v>
      </c>
      <c r="BF383" s="190">
        <f>IF(N383="snížená",J383,0)</f>
        <v>0</v>
      </c>
      <c r="BG383" s="190">
        <f>IF(N383="zákl. přenesená",J383,0)</f>
        <v>0</v>
      </c>
      <c r="BH383" s="190">
        <f>IF(N383="sníž. přenesená",J383,0)</f>
        <v>0</v>
      </c>
      <c r="BI383" s="190">
        <f>IF(N383="nulová",J383,0)</f>
        <v>0</v>
      </c>
      <c r="BJ383" s="19" t="s">
        <v>87</v>
      </c>
      <c r="BK383" s="190">
        <f>ROUND(I383*H383,2)</f>
        <v>0</v>
      </c>
      <c r="BL383" s="19" t="s">
        <v>235</v>
      </c>
      <c r="BM383" s="189" t="s">
        <v>2336</v>
      </c>
    </row>
    <row r="384" s="2" customFormat="1">
      <c r="A384" s="38"/>
      <c r="B384" s="39"/>
      <c r="C384" s="38"/>
      <c r="D384" s="191" t="s">
        <v>237</v>
      </c>
      <c r="E384" s="38"/>
      <c r="F384" s="192" t="s">
        <v>2232</v>
      </c>
      <c r="G384" s="38"/>
      <c r="H384" s="38"/>
      <c r="I384" s="193"/>
      <c r="J384" s="38"/>
      <c r="K384" s="38"/>
      <c r="L384" s="39"/>
      <c r="M384" s="194"/>
      <c r="N384" s="195"/>
      <c r="O384" s="77"/>
      <c r="P384" s="77"/>
      <c r="Q384" s="77"/>
      <c r="R384" s="77"/>
      <c r="S384" s="77"/>
      <c r="T384" s="7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T384" s="19" t="s">
        <v>237</v>
      </c>
      <c r="AU384" s="19" t="s">
        <v>89</v>
      </c>
    </row>
    <row r="385" s="2" customFormat="1">
      <c r="A385" s="38"/>
      <c r="B385" s="39"/>
      <c r="C385" s="38"/>
      <c r="D385" s="199" t="s">
        <v>397</v>
      </c>
      <c r="E385" s="38"/>
      <c r="F385" s="200" t="s">
        <v>2233</v>
      </c>
      <c r="G385" s="38"/>
      <c r="H385" s="38"/>
      <c r="I385" s="193"/>
      <c r="J385" s="38"/>
      <c r="K385" s="38"/>
      <c r="L385" s="39"/>
      <c r="M385" s="194"/>
      <c r="N385" s="195"/>
      <c r="O385" s="77"/>
      <c r="P385" s="77"/>
      <c r="Q385" s="77"/>
      <c r="R385" s="77"/>
      <c r="S385" s="77"/>
      <c r="T385" s="7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T385" s="19" t="s">
        <v>397</v>
      </c>
      <c r="AU385" s="19" t="s">
        <v>89</v>
      </c>
    </row>
    <row r="386" s="13" customFormat="1">
      <c r="A386" s="13"/>
      <c r="B386" s="205"/>
      <c r="C386" s="13"/>
      <c r="D386" s="191" t="s">
        <v>519</v>
      </c>
      <c r="E386" s="206" t="s">
        <v>1</v>
      </c>
      <c r="F386" s="207" t="s">
        <v>2337</v>
      </c>
      <c r="G386" s="13"/>
      <c r="H386" s="208">
        <v>1</v>
      </c>
      <c r="I386" s="209"/>
      <c r="J386" s="13"/>
      <c r="K386" s="13"/>
      <c r="L386" s="205"/>
      <c r="M386" s="210"/>
      <c r="N386" s="211"/>
      <c r="O386" s="211"/>
      <c r="P386" s="211"/>
      <c r="Q386" s="211"/>
      <c r="R386" s="211"/>
      <c r="S386" s="211"/>
      <c r="T386" s="21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06" t="s">
        <v>519</v>
      </c>
      <c r="AU386" s="206" t="s">
        <v>89</v>
      </c>
      <c r="AV386" s="13" t="s">
        <v>89</v>
      </c>
      <c r="AW386" s="13" t="s">
        <v>35</v>
      </c>
      <c r="AX386" s="13" t="s">
        <v>79</v>
      </c>
      <c r="AY386" s="206" t="s">
        <v>230</v>
      </c>
    </row>
    <row r="387" s="14" customFormat="1">
      <c r="A387" s="14"/>
      <c r="B387" s="213"/>
      <c r="C387" s="14"/>
      <c r="D387" s="191" t="s">
        <v>519</v>
      </c>
      <c r="E387" s="214" t="s">
        <v>1</v>
      </c>
      <c r="F387" s="215" t="s">
        <v>534</v>
      </c>
      <c r="G387" s="14"/>
      <c r="H387" s="216">
        <v>1</v>
      </c>
      <c r="I387" s="217"/>
      <c r="J387" s="14"/>
      <c r="K387" s="14"/>
      <c r="L387" s="213"/>
      <c r="M387" s="218"/>
      <c r="N387" s="219"/>
      <c r="O387" s="219"/>
      <c r="P387" s="219"/>
      <c r="Q387" s="219"/>
      <c r="R387" s="219"/>
      <c r="S387" s="219"/>
      <c r="T387" s="22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14" t="s">
        <v>519</v>
      </c>
      <c r="AU387" s="214" t="s">
        <v>89</v>
      </c>
      <c r="AV387" s="14" t="s">
        <v>235</v>
      </c>
      <c r="AW387" s="14" t="s">
        <v>35</v>
      </c>
      <c r="AX387" s="14" t="s">
        <v>87</v>
      </c>
      <c r="AY387" s="214" t="s">
        <v>230</v>
      </c>
    </row>
    <row r="388" s="2" customFormat="1" ht="16.5" customHeight="1">
      <c r="A388" s="38"/>
      <c r="B388" s="177"/>
      <c r="C388" s="236" t="s">
        <v>416</v>
      </c>
      <c r="D388" s="236" t="s">
        <v>745</v>
      </c>
      <c r="E388" s="237" t="s">
        <v>2235</v>
      </c>
      <c r="F388" s="238" t="s">
        <v>2236</v>
      </c>
      <c r="G388" s="239" t="s">
        <v>458</v>
      </c>
      <c r="H388" s="240">
        <v>1</v>
      </c>
      <c r="I388" s="241"/>
      <c r="J388" s="242">
        <f>ROUND(I388*H388,2)</f>
        <v>0</v>
      </c>
      <c r="K388" s="238" t="s">
        <v>515</v>
      </c>
      <c r="L388" s="243"/>
      <c r="M388" s="244" t="s">
        <v>1</v>
      </c>
      <c r="N388" s="245" t="s">
        <v>44</v>
      </c>
      <c r="O388" s="77"/>
      <c r="P388" s="187">
        <f>O388*H388</f>
        <v>0</v>
      </c>
      <c r="Q388" s="187">
        <v>0.12</v>
      </c>
      <c r="R388" s="187">
        <f>Q388*H388</f>
        <v>0.12</v>
      </c>
      <c r="S388" s="187">
        <v>0</v>
      </c>
      <c r="T388" s="188">
        <f>S388*H388</f>
        <v>0</v>
      </c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R388" s="189" t="s">
        <v>260</v>
      </c>
      <c r="AT388" s="189" t="s">
        <v>745</v>
      </c>
      <c r="AU388" s="189" t="s">
        <v>89</v>
      </c>
      <c r="AY388" s="19" t="s">
        <v>230</v>
      </c>
      <c r="BE388" s="190">
        <f>IF(N388="základní",J388,0)</f>
        <v>0</v>
      </c>
      <c r="BF388" s="190">
        <f>IF(N388="snížená",J388,0)</f>
        <v>0</v>
      </c>
      <c r="BG388" s="190">
        <f>IF(N388="zákl. přenesená",J388,0)</f>
        <v>0</v>
      </c>
      <c r="BH388" s="190">
        <f>IF(N388="sníž. přenesená",J388,0)</f>
        <v>0</v>
      </c>
      <c r="BI388" s="190">
        <f>IF(N388="nulová",J388,0)</f>
        <v>0</v>
      </c>
      <c r="BJ388" s="19" t="s">
        <v>87</v>
      </c>
      <c r="BK388" s="190">
        <f>ROUND(I388*H388,2)</f>
        <v>0</v>
      </c>
      <c r="BL388" s="19" t="s">
        <v>235</v>
      </c>
      <c r="BM388" s="189" t="s">
        <v>2338</v>
      </c>
    </row>
    <row r="389" s="2" customFormat="1">
      <c r="A389" s="38"/>
      <c r="B389" s="39"/>
      <c r="C389" s="38"/>
      <c r="D389" s="191" t="s">
        <v>237</v>
      </c>
      <c r="E389" s="38"/>
      <c r="F389" s="192" t="s">
        <v>2236</v>
      </c>
      <c r="G389" s="38"/>
      <c r="H389" s="38"/>
      <c r="I389" s="193"/>
      <c r="J389" s="38"/>
      <c r="K389" s="38"/>
      <c r="L389" s="39"/>
      <c r="M389" s="194"/>
      <c r="N389" s="195"/>
      <c r="O389" s="77"/>
      <c r="P389" s="77"/>
      <c r="Q389" s="77"/>
      <c r="R389" s="77"/>
      <c r="S389" s="77"/>
      <c r="T389" s="7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19" t="s">
        <v>237</v>
      </c>
      <c r="AU389" s="19" t="s">
        <v>89</v>
      </c>
    </row>
    <row r="390" s="13" customFormat="1">
      <c r="A390" s="13"/>
      <c r="B390" s="205"/>
      <c r="C390" s="13"/>
      <c r="D390" s="191" t="s">
        <v>519</v>
      </c>
      <c r="E390" s="206" t="s">
        <v>1</v>
      </c>
      <c r="F390" s="207" t="s">
        <v>2337</v>
      </c>
      <c r="G390" s="13"/>
      <c r="H390" s="208">
        <v>1</v>
      </c>
      <c r="I390" s="209"/>
      <c r="J390" s="13"/>
      <c r="K390" s="13"/>
      <c r="L390" s="205"/>
      <c r="M390" s="210"/>
      <c r="N390" s="211"/>
      <c r="O390" s="211"/>
      <c r="P390" s="211"/>
      <c r="Q390" s="211"/>
      <c r="R390" s="211"/>
      <c r="S390" s="211"/>
      <c r="T390" s="21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06" t="s">
        <v>519</v>
      </c>
      <c r="AU390" s="206" t="s">
        <v>89</v>
      </c>
      <c r="AV390" s="13" t="s">
        <v>89</v>
      </c>
      <c r="AW390" s="13" t="s">
        <v>35</v>
      </c>
      <c r="AX390" s="13" t="s">
        <v>79</v>
      </c>
      <c r="AY390" s="206" t="s">
        <v>230</v>
      </c>
    </row>
    <row r="391" s="14" customFormat="1">
      <c r="A391" s="14"/>
      <c r="B391" s="213"/>
      <c r="C391" s="14"/>
      <c r="D391" s="191" t="s">
        <v>519</v>
      </c>
      <c r="E391" s="214" t="s">
        <v>1</v>
      </c>
      <c r="F391" s="215" t="s">
        <v>534</v>
      </c>
      <c r="G391" s="14"/>
      <c r="H391" s="216">
        <v>1</v>
      </c>
      <c r="I391" s="217"/>
      <c r="J391" s="14"/>
      <c r="K391" s="14"/>
      <c r="L391" s="213"/>
      <c r="M391" s="218"/>
      <c r="N391" s="219"/>
      <c r="O391" s="219"/>
      <c r="P391" s="219"/>
      <c r="Q391" s="219"/>
      <c r="R391" s="219"/>
      <c r="S391" s="219"/>
      <c r="T391" s="220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14" t="s">
        <v>519</v>
      </c>
      <c r="AU391" s="214" t="s">
        <v>89</v>
      </c>
      <c r="AV391" s="14" t="s">
        <v>235</v>
      </c>
      <c r="AW391" s="14" t="s">
        <v>35</v>
      </c>
      <c r="AX391" s="14" t="s">
        <v>87</v>
      </c>
      <c r="AY391" s="214" t="s">
        <v>230</v>
      </c>
    </row>
    <row r="392" s="12" customFormat="1" ht="22.8" customHeight="1">
      <c r="A392" s="12"/>
      <c r="B392" s="166"/>
      <c r="C392" s="12"/>
      <c r="D392" s="167" t="s">
        <v>78</v>
      </c>
      <c r="E392" s="197" t="s">
        <v>1366</v>
      </c>
      <c r="F392" s="197" t="s">
        <v>1367</v>
      </c>
      <c r="G392" s="12"/>
      <c r="H392" s="12"/>
      <c r="I392" s="169"/>
      <c r="J392" s="198">
        <f>BK392</f>
        <v>0</v>
      </c>
      <c r="K392" s="12"/>
      <c r="L392" s="166"/>
      <c r="M392" s="171"/>
      <c r="N392" s="172"/>
      <c r="O392" s="172"/>
      <c r="P392" s="173">
        <f>SUM(P393:P398)</f>
        <v>0</v>
      </c>
      <c r="Q392" s="172"/>
      <c r="R392" s="173">
        <f>SUM(R393:R398)</f>
        <v>0</v>
      </c>
      <c r="S392" s="172"/>
      <c r="T392" s="174">
        <f>SUM(T393:T398)</f>
        <v>0</v>
      </c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R392" s="167" t="s">
        <v>87</v>
      </c>
      <c r="AT392" s="175" t="s">
        <v>78</v>
      </c>
      <c r="AU392" s="175" t="s">
        <v>87</v>
      </c>
      <c r="AY392" s="167" t="s">
        <v>230</v>
      </c>
      <c r="BK392" s="176">
        <f>SUM(BK393:BK398)</f>
        <v>0</v>
      </c>
    </row>
    <row r="393" s="2" customFormat="1" ht="16.5" customHeight="1">
      <c r="A393" s="38"/>
      <c r="B393" s="177"/>
      <c r="C393" s="178" t="s">
        <v>422</v>
      </c>
      <c r="D393" s="178" t="s">
        <v>231</v>
      </c>
      <c r="E393" s="179" t="s">
        <v>2241</v>
      </c>
      <c r="F393" s="180" t="s">
        <v>2242</v>
      </c>
      <c r="G393" s="181" t="s">
        <v>748</v>
      </c>
      <c r="H393" s="182">
        <v>5.1859999999999999</v>
      </c>
      <c r="I393" s="183"/>
      <c r="J393" s="184">
        <f>ROUND(I393*H393,2)</f>
        <v>0</v>
      </c>
      <c r="K393" s="180" t="s">
        <v>515</v>
      </c>
      <c r="L393" s="39"/>
      <c r="M393" s="185" t="s">
        <v>1</v>
      </c>
      <c r="N393" s="186" t="s">
        <v>44</v>
      </c>
      <c r="O393" s="77"/>
      <c r="P393" s="187">
        <f>O393*H393</f>
        <v>0</v>
      </c>
      <c r="Q393" s="187">
        <v>0</v>
      </c>
      <c r="R393" s="187">
        <f>Q393*H393</f>
        <v>0</v>
      </c>
      <c r="S393" s="187">
        <v>0</v>
      </c>
      <c r="T393" s="188">
        <f>S393*H393</f>
        <v>0</v>
      </c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R393" s="189" t="s">
        <v>235</v>
      </c>
      <c r="AT393" s="189" t="s">
        <v>231</v>
      </c>
      <c r="AU393" s="189" t="s">
        <v>89</v>
      </c>
      <c r="AY393" s="19" t="s">
        <v>230</v>
      </c>
      <c r="BE393" s="190">
        <f>IF(N393="základní",J393,0)</f>
        <v>0</v>
      </c>
      <c r="BF393" s="190">
        <f>IF(N393="snížená",J393,0)</f>
        <v>0</v>
      </c>
      <c r="BG393" s="190">
        <f>IF(N393="zákl. přenesená",J393,0)</f>
        <v>0</v>
      </c>
      <c r="BH393" s="190">
        <f>IF(N393="sníž. přenesená",J393,0)</f>
        <v>0</v>
      </c>
      <c r="BI393" s="190">
        <f>IF(N393="nulová",J393,0)</f>
        <v>0</v>
      </c>
      <c r="BJ393" s="19" t="s">
        <v>87</v>
      </c>
      <c r="BK393" s="190">
        <f>ROUND(I393*H393,2)</f>
        <v>0</v>
      </c>
      <c r="BL393" s="19" t="s">
        <v>235</v>
      </c>
      <c r="BM393" s="189" t="s">
        <v>2339</v>
      </c>
    </row>
    <row r="394" s="2" customFormat="1">
      <c r="A394" s="38"/>
      <c r="B394" s="39"/>
      <c r="C394" s="38"/>
      <c r="D394" s="191" t="s">
        <v>237</v>
      </c>
      <c r="E394" s="38"/>
      <c r="F394" s="192" t="s">
        <v>2244</v>
      </c>
      <c r="G394" s="38"/>
      <c r="H394" s="38"/>
      <c r="I394" s="193"/>
      <c r="J394" s="38"/>
      <c r="K394" s="38"/>
      <c r="L394" s="39"/>
      <c r="M394" s="194"/>
      <c r="N394" s="195"/>
      <c r="O394" s="77"/>
      <c r="P394" s="77"/>
      <c r="Q394" s="77"/>
      <c r="R394" s="77"/>
      <c r="S394" s="77"/>
      <c r="T394" s="7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T394" s="19" t="s">
        <v>237</v>
      </c>
      <c r="AU394" s="19" t="s">
        <v>89</v>
      </c>
    </row>
    <row r="395" s="2" customFormat="1">
      <c r="A395" s="38"/>
      <c r="B395" s="39"/>
      <c r="C395" s="38"/>
      <c r="D395" s="199" t="s">
        <v>397</v>
      </c>
      <c r="E395" s="38"/>
      <c r="F395" s="200" t="s">
        <v>2245</v>
      </c>
      <c r="G395" s="38"/>
      <c r="H395" s="38"/>
      <c r="I395" s="193"/>
      <c r="J395" s="38"/>
      <c r="K395" s="38"/>
      <c r="L395" s="39"/>
      <c r="M395" s="194"/>
      <c r="N395" s="195"/>
      <c r="O395" s="77"/>
      <c r="P395" s="77"/>
      <c r="Q395" s="77"/>
      <c r="R395" s="77"/>
      <c r="S395" s="77"/>
      <c r="T395" s="7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19" t="s">
        <v>397</v>
      </c>
      <c r="AU395" s="19" t="s">
        <v>89</v>
      </c>
    </row>
    <row r="396" s="2" customFormat="1" ht="21.75" customHeight="1">
      <c r="A396" s="38"/>
      <c r="B396" s="177"/>
      <c r="C396" s="178" t="s">
        <v>426</v>
      </c>
      <c r="D396" s="178" t="s">
        <v>231</v>
      </c>
      <c r="E396" s="179" t="s">
        <v>2246</v>
      </c>
      <c r="F396" s="180" t="s">
        <v>2247</v>
      </c>
      <c r="G396" s="181" t="s">
        <v>748</v>
      </c>
      <c r="H396" s="182">
        <v>5.1859999999999999</v>
      </c>
      <c r="I396" s="183"/>
      <c r="J396" s="184">
        <f>ROUND(I396*H396,2)</f>
        <v>0</v>
      </c>
      <c r="K396" s="180" t="s">
        <v>515</v>
      </c>
      <c r="L396" s="39"/>
      <c r="M396" s="185" t="s">
        <v>1</v>
      </c>
      <c r="N396" s="186" t="s">
        <v>44</v>
      </c>
      <c r="O396" s="77"/>
      <c r="P396" s="187">
        <f>O396*H396</f>
        <v>0</v>
      </c>
      <c r="Q396" s="187">
        <v>0</v>
      </c>
      <c r="R396" s="187">
        <f>Q396*H396</f>
        <v>0</v>
      </c>
      <c r="S396" s="187">
        <v>0</v>
      </c>
      <c r="T396" s="188">
        <f>S396*H396</f>
        <v>0</v>
      </c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R396" s="189" t="s">
        <v>235</v>
      </c>
      <c r="AT396" s="189" t="s">
        <v>231</v>
      </c>
      <c r="AU396" s="189" t="s">
        <v>89</v>
      </c>
      <c r="AY396" s="19" t="s">
        <v>230</v>
      </c>
      <c r="BE396" s="190">
        <f>IF(N396="základní",J396,0)</f>
        <v>0</v>
      </c>
      <c r="BF396" s="190">
        <f>IF(N396="snížená",J396,0)</f>
        <v>0</v>
      </c>
      <c r="BG396" s="190">
        <f>IF(N396="zákl. přenesená",J396,0)</f>
        <v>0</v>
      </c>
      <c r="BH396" s="190">
        <f>IF(N396="sníž. přenesená",J396,0)</f>
        <v>0</v>
      </c>
      <c r="BI396" s="190">
        <f>IF(N396="nulová",J396,0)</f>
        <v>0</v>
      </c>
      <c r="BJ396" s="19" t="s">
        <v>87</v>
      </c>
      <c r="BK396" s="190">
        <f>ROUND(I396*H396,2)</f>
        <v>0</v>
      </c>
      <c r="BL396" s="19" t="s">
        <v>235</v>
      </c>
      <c r="BM396" s="189" t="s">
        <v>2340</v>
      </c>
    </row>
    <row r="397" s="2" customFormat="1">
      <c r="A397" s="38"/>
      <c r="B397" s="39"/>
      <c r="C397" s="38"/>
      <c r="D397" s="191" t="s">
        <v>237</v>
      </c>
      <c r="E397" s="38"/>
      <c r="F397" s="192" t="s">
        <v>2249</v>
      </c>
      <c r="G397" s="38"/>
      <c r="H397" s="38"/>
      <c r="I397" s="193"/>
      <c r="J397" s="38"/>
      <c r="K397" s="38"/>
      <c r="L397" s="39"/>
      <c r="M397" s="194"/>
      <c r="N397" s="195"/>
      <c r="O397" s="77"/>
      <c r="P397" s="77"/>
      <c r="Q397" s="77"/>
      <c r="R397" s="77"/>
      <c r="S397" s="77"/>
      <c r="T397" s="7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T397" s="19" t="s">
        <v>237</v>
      </c>
      <c r="AU397" s="19" t="s">
        <v>89</v>
      </c>
    </row>
    <row r="398" s="2" customFormat="1">
      <c r="A398" s="38"/>
      <c r="B398" s="39"/>
      <c r="C398" s="38"/>
      <c r="D398" s="199" t="s">
        <v>397</v>
      </c>
      <c r="E398" s="38"/>
      <c r="F398" s="200" t="s">
        <v>2250</v>
      </c>
      <c r="G398" s="38"/>
      <c r="H398" s="38"/>
      <c r="I398" s="193"/>
      <c r="J398" s="38"/>
      <c r="K398" s="38"/>
      <c r="L398" s="39"/>
      <c r="M398" s="201"/>
      <c r="N398" s="202"/>
      <c r="O398" s="203"/>
      <c r="P398" s="203"/>
      <c r="Q398" s="203"/>
      <c r="R398" s="203"/>
      <c r="S398" s="203"/>
      <c r="T398" s="204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T398" s="19" t="s">
        <v>397</v>
      </c>
      <c r="AU398" s="19" t="s">
        <v>89</v>
      </c>
    </row>
    <row r="399" s="2" customFormat="1" ht="6.96" customHeight="1">
      <c r="A399" s="38"/>
      <c r="B399" s="60"/>
      <c r="C399" s="61"/>
      <c r="D399" s="61"/>
      <c r="E399" s="61"/>
      <c r="F399" s="61"/>
      <c r="G399" s="61"/>
      <c r="H399" s="61"/>
      <c r="I399" s="61"/>
      <c r="J399" s="61"/>
      <c r="K399" s="61"/>
      <c r="L399" s="39"/>
      <c r="M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</row>
  </sheetData>
  <autoFilter ref="C125:K39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hyperlinks>
    <hyperlink ref="F131" r:id="rId1" display="https://podminky.urs.cz/item/CS_URS_2025_02/132254206"/>
    <hyperlink ref="F141" r:id="rId2" display="https://podminky.urs.cz/item/CS_URS_2025_02/132354206"/>
    <hyperlink ref="F151" r:id="rId3" display="https://podminky.urs.cz/item/CS_URS_2025_02/132454206"/>
    <hyperlink ref="F161" r:id="rId4" display="https://podminky.urs.cz/item/CS_URS_2025_02/132554206"/>
    <hyperlink ref="F171" r:id="rId5" display="https://podminky.urs.cz/item/CS_URS_2025_02/151811131"/>
    <hyperlink ref="F179" r:id="rId6" display="https://podminky.urs.cz/item/CS_URS_2025_02/151811231"/>
    <hyperlink ref="F182" r:id="rId7" display="https://podminky.urs.cz/item/CS_URS_2025_02/162751117"/>
    <hyperlink ref="F191" r:id="rId8" display="https://podminky.urs.cz/item/CS_URS_2025_02/162751119"/>
    <hyperlink ref="F201" r:id="rId9" display="https://podminky.urs.cz/item/CS_URS_2025_02/162751137"/>
    <hyperlink ref="F208" r:id="rId10" display="https://podminky.urs.cz/item/CS_URS_2025_02/162751139"/>
    <hyperlink ref="F216" r:id="rId11" display="https://podminky.urs.cz/item/CS_URS_2025_02/162751157"/>
    <hyperlink ref="F227" r:id="rId12" display="https://podminky.urs.cz/item/CS_URS_2025_02/162751159"/>
    <hyperlink ref="F239" r:id="rId13" display="https://podminky.urs.cz/item/CS_URS_2025_02/171201231"/>
    <hyperlink ref="F249" r:id="rId14" display="https://podminky.urs.cz/item/CS_URS_2025_02/174151101"/>
    <hyperlink ref="F270" r:id="rId15" display="https://podminky.urs.cz/item/CS_URS_2025_02/175151101"/>
    <hyperlink ref="F280" r:id="rId16" display="https://podminky.urs.cz/item/CS_URS_2025_02/359901211"/>
    <hyperlink ref="F286" r:id="rId17" display="https://podminky.urs.cz/item/CS_URS_2025_02/451573111"/>
    <hyperlink ref="F292" r:id="rId18" display="https://podminky.urs.cz/item/CS_URS_2025_02/452112111"/>
    <hyperlink ref="F306" r:id="rId19" display="https://podminky.urs.cz/item/CS_URS_2025_02/452112122"/>
    <hyperlink ref="F315" r:id="rId20" display="https://podminky.urs.cz/item/CS_URS_2025_02/452311151"/>
    <hyperlink ref="F320" r:id="rId21" display="https://podminky.urs.cz/item/CS_URS_2025_02/452351111"/>
    <hyperlink ref="F325" r:id="rId22" display="https://podminky.urs.cz/item/CS_URS_2025_02/452351112"/>
    <hyperlink ref="F329" r:id="rId23" display="https://podminky.urs.cz/item/CS_URS_2025_02/871360310"/>
    <hyperlink ref="F337" r:id="rId24" display="https://podminky.urs.cz/item/CS_URS_2025_02/892362121"/>
    <hyperlink ref="F340" r:id="rId25" display="https://podminky.urs.cz/item/CS_URS_2025_02/892383122"/>
    <hyperlink ref="F346" r:id="rId26" display="https://podminky.urs.cz/item/CS_URS_2025_02/892372111"/>
    <hyperlink ref="F349" r:id="rId27" display="https://podminky.urs.cz/item/CS_URS_2025_02/894410101"/>
    <hyperlink ref="F362" r:id="rId28" display="https://podminky.urs.cz/item/CS_URS_2025_02/894410211"/>
    <hyperlink ref="F369" r:id="rId29" display="https://podminky.urs.cz/item/CS_URS_2025_02/894410212"/>
    <hyperlink ref="F376" r:id="rId30" display="https://podminky.urs.cz/item/CS_URS_2025_02/894410232"/>
    <hyperlink ref="F385" r:id="rId31" display="https://podminky.urs.cz/item/CS_URS_2025_02/899104112"/>
    <hyperlink ref="F395" r:id="rId32" display="https://podminky.urs.cz/item/CS_URS_2025_02/998276101"/>
    <hyperlink ref="F398" r:id="rId33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4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89</v>
      </c>
    </row>
    <row r="4" s="1" customFormat="1" ht="24.96" customHeight="1">
      <c r="B4" s="22"/>
      <c r="D4" s="23" t="s">
        <v>200</v>
      </c>
      <c r="L4" s="22"/>
      <c r="M4" s="128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29" t="str">
        <f>'Rekapitulace stavby'!K6</f>
        <v>Veřejná prostranství v lokalitě Z15 v Plané - etapa 1</v>
      </c>
      <c r="F7" s="32"/>
      <c r="G7" s="32"/>
      <c r="H7" s="32"/>
      <c r="L7" s="22"/>
    </row>
    <row r="8" s="1" customFormat="1" ht="12" customHeight="1">
      <c r="B8" s="22"/>
      <c r="D8" s="32" t="s">
        <v>201</v>
      </c>
      <c r="L8" s="22"/>
    </row>
    <row r="9" s="2" customFormat="1" ht="16.5" customHeight="1">
      <c r="A9" s="38"/>
      <c r="B9" s="39"/>
      <c r="C9" s="38"/>
      <c r="D9" s="38"/>
      <c r="E9" s="129" t="s">
        <v>1923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1924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2341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1926</v>
      </c>
      <c r="G14" s="38"/>
      <c r="H14" s="38"/>
      <c r="I14" s="32" t="s">
        <v>22</v>
      </c>
      <c r="J14" s="69" t="str">
        <f>'Rekapitulace stavby'!AN8</f>
        <v>10. 12. 2024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tr">
        <f>IF('Rekapitulace stavby'!AN10="","",'Rekapitulace stavby'!AN10)</f>
        <v>00260096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tr">
        <f>IF('Rekapitulace stavby'!E11="","",'Rekapitulace stavby'!E11)</f>
        <v>Planá</v>
      </c>
      <c r="F17" s="38"/>
      <c r="G17" s="38"/>
      <c r="H17" s="38"/>
      <c r="I17" s="32" t="s">
        <v>27</v>
      </c>
      <c r="J17" s="27" t="str">
        <f>IF('Rekapitulace stavby'!AN11="","",'Rekapitulace stavby'!AN11)</f>
        <v>CZ00260096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29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31</v>
      </c>
      <c r="E22" s="38"/>
      <c r="F22" s="38"/>
      <c r="G22" s="38"/>
      <c r="H22" s="38"/>
      <c r="I22" s="32" t="s">
        <v>25</v>
      </c>
      <c r="J22" s="27" t="str">
        <f>IF('Rekapitulace stavby'!AN16="","",'Rekapitulace stavby'!AN16)</f>
        <v>03706940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tr">
        <f>IF('Rekapitulace stavby'!E17="","",'Rekapitulace stavby'!E17)</f>
        <v>Laboro ateliér s.r.o.</v>
      </c>
      <c r="F23" s="38"/>
      <c r="G23" s="38"/>
      <c r="H23" s="38"/>
      <c r="I23" s="32" t="s">
        <v>27</v>
      </c>
      <c r="J23" s="27" t="str">
        <f>IF('Rekapitulace stavby'!AN17="","",'Rekapitulace stavby'!AN17)</f>
        <v>CZ03706940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36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>03706940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>Laboro ateliér s.r.o.</v>
      </c>
      <c r="F26" s="38"/>
      <c r="G26" s="38"/>
      <c r="H26" s="38"/>
      <c r="I26" s="32" t="s">
        <v>27</v>
      </c>
      <c r="J26" s="27" t="str">
        <f>IF('Rekapitulace stavby'!AN20="","",'Rekapitulace stavby'!AN20)</f>
        <v>CZ03706940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0"/>
      <c r="B29" s="131"/>
      <c r="C29" s="130"/>
      <c r="D29" s="130"/>
      <c r="E29" s="36" t="s">
        <v>1</v>
      </c>
      <c r="F29" s="36"/>
      <c r="G29" s="36"/>
      <c r="H29" s="36"/>
      <c r="I29" s="130"/>
      <c r="J29" s="130"/>
      <c r="K29" s="130"/>
      <c r="L29" s="132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3" t="s">
        <v>39</v>
      </c>
      <c r="E32" s="38"/>
      <c r="F32" s="38"/>
      <c r="G32" s="38"/>
      <c r="H32" s="38"/>
      <c r="I32" s="38"/>
      <c r="J32" s="96">
        <f>ROUND(J126,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41</v>
      </c>
      <c r="G34" s="38"/>
      <c r="H34" s="38"/>
      <c r="I34" s="43" t="s">
        <v>40</v>
      </c>
      <c r="J34" s="43" t="s">
        <v>42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4" t="s">
        <v>43</v>
      </c>
      <c r="E35" s="32" t="s">
        <v>44</v>
      </c>
      <c r="F35" s="135">
        <f>ROUND((SUM(BE126:BE396)),  2)</f>
        <v>0</v>
      </c>
      <c r="G35" s="38"/>
      <c r="H35" s="38"/>
      <c r="I35" s="136">
        <v>0.20999999999999999</v>
      </c>
      <c r="J35" s="135">
        <f>ROUND(((SUM(BE126:BE396))*I35),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45</v>
      </c>
      <c r="F36" s="135">
        <f>ROUND((SUM(BF126:BF396)),  2)</f>
        <v>0</v>
      </c>
      <c r="G36" s="38"/>
      <c r="H36" s="38"/>
      <c r="I36" s="136">
        <v>0.12</v>
      </c>
      <c r="J36" s="135">
        <f>ROUND(((SUM(BF126:BF396))*I36),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46</v>
      </c>
      <c r="F37" s="135">
        <f>ROUND((SUM(BG126:BG396)),  2)</f>
        <v>0</v>
      </c>
      <c r="G37" s="38"/>
      <c r="H37" s="38"/>
      <c r="I37" s="136">
        <v>0.20999999999999999</v>
      </c>
      <c r="J37" s="135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47</v>
      </c>
      <c r="F38" s="135">
        <f>ROUND((SUM(BH126:BH396)),  2)</f>
        <v>0</v>
      </c>
      <c r="G38" s="38"/>
      <c r="H38" s="38"/>
      <c r="I38" s="136">
        <v>0.12</v>
      </c>
      <c r="J38" s="135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48</v>
      </c>
      <c r="F39" s="135">
        <f>ROUND((SUM(BI126:BI396)),  2)</f>
        <v>0</v>
      </c>
      <c r="G39" s="38"/>
      <c r="H39" s="38"/>
      <c r="I39" s="136">
        <v>0</v>
      </c>
      <c r="J39" s="135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7"/>
      <c r="D41" s="138" t="s">
        <v>49</v>
      </c>
      <c r="E41" s="81"/>
      <c r="F41" s="81"/>
      <c r="G41" s="139" t="s">
        <v>50</v>
      </c>
      <c r="H41" s="140" t="s">
        <v>51</v>
      </c>
      <c r="I41" s="81"/>
      <c r="J41" s="141">
        <f>SUM(J32:J39)</f>
        <v>0</v>
      </c>
      <c r="K41" s="142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43" t="s">
        <v>55</v>
      </c>
      <c r="G61" s="58" t="s">
        <v>54</v>
      </c>
      <c r="H61" s="41"/>
      <c r="I61" s="41"/>
      <c r="J61" s="144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43" t="s">
        <v>55</v>
      </c>
      <c r="G76" s="58" t="s">
        <v>54</v>
      </c>
      <c r="H76" s="41"/>
      <c r="I76" s="41"/>
      <c r="J76" s="144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9" t="str">
        <f>E7</f>
        <v>Veřejná prostranství v lokalitě Z15 v Plané - etapa 1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201</v>
      </c>
      <c r="L86" s="22"/>
    </row>
    <row r="87" s="2" customFormat="1" ht="16.5" customHeight="1">
      <c r="A87" s="38"/>
      <c r="B87" s="39"/>
      <c r="C87" s="38"/>
      <c r="D87" s="38"/>
      <c r="E87" s="129" t="s">
        <v>1923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1924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SO301.3 - Stoka S6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Planá u Mariánských Lázní [721280] </v>
      </c>
      <c r="G91" s="38"/>
      <c r="H91" s="38"/>
      <c r="I91" s="32" t="s">
        <v>22</v>
      </c>
      <c r="J91" s="69" t="str">
        <f>IF(J14="","",J14)</f>
        <v>10. 12. 2024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Planá</v>
      </c>
      <c r="G93" s="38"/>
      <c r="H93" s="38"/>
      <c r="I93" s="32" t="s">
        <v>31</v>
      </c>
      <c r="J93" s="36" t="str">
        <f>E23</f>
        <v>Laboro ateliér s.r.o.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29</v>
      </c>
      <c r="D94" s="38"/>
      <c r="E94" s="38"/>
      <c r="F94" s="27" t="str">
        <f>IF(E20="","",E20)</f>
        <v>Vyplň údaj</v>
      </c>
      <c r="G94" s="38"/>
      <c r="H94" s="38"/>
      <c r="I94" s="32" t="s">
        <v>36</v>
      </c>
      <c r="J94" s="36" t="str">
        <f>E26</f>
        <v>Laboro ateliér s.r.o.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5" t="s">
        <v>204</v>
      </c>
      <c r="D96" s="137"/>
      <c r="E96" s="137"/>
      <c r="F96" s="137"/>
      <c r="G96" s="137"/>
      <c r="H96" s="137"/>
      <c r="I96" s="137"/>
      <c r="J96" s="146" t="s">
        <v>205</v>
      </c>
      <c r="K96" s="137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7" t="s">
        <v>206</v>
      </c>
      <c r="D98" s="38"/>
      <c r="E98" s="38"/>
      <c r="F98" s="38"/>
      <c r="G98" s="38"/>
      <c r="H98" s="38"/>
      <c r="I98" s="38"/>
      <c r="J98" s="96">
        <f>J126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207</v>
      </c>
    </row>
    <row r="99" s="9" customFormat="1" ht="24.96" customHeight="1">
      <c r="A99" s="9"/>
      <c r="B99" s="148"/>
      <c r="C99" s="9"/>
      <c r="D99" s="149" t="s">
        <v>1927</v>
      </c>
      <c r="E99" s="150"/>
      <c r="F99" s="150"/>
      <c r="G99" s="150"/>
      <c r="H99" s="150"/>
      <c r="I99" s="150"/>
      <c r="J99" s="151">
        <f>J127</f>
        <v>0</v>
      </c>
      <c r="K99" s="9"/>
      <c r="L99" s="14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2"/>
      <c r="C100" s="10"/>
      <c r="D100" s="153" t="s">
        <v>500</v>
      </c>
      <c r="E100" s="154"/>
      <c r="F100" s="154"/>
      <c r="G100" s="154"/>
      <c r="H100" s="154"/>
      <c r="I100" s="154"/>
      <c r="J100" s="155">
        <f>J128</f>
        <v>0</v>
      </c>
      <c r="K100" s="10"/>
      <c r="L100" s="15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2"/>
      <c r="C101" s="10"/>
      <c r="D101" s="153" t="s">
        <v>1928</v>
      </c>
      <c r="E101" s="154"/>
      <c r="F101" s="154"/>
      <c r="G101" s="154"/>
      <c r="H101" s="154"/>
      <c r="I101" s="154"/>
      <c r="J101" s="155">
        <f>J266</f>
        <v>0</v>
      </c>
      <c r="K101" s="10"/>
      <c r="L101" s="15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2"/>
      <c r="C102" s="10"/>
      <c r="D102" s="153" t="s">
        <v>502</v>
      </c>
      <c r="E102" s="154"/>
      <c r="F102" s="154"/>
      <c r="G102" s="154"/>
      <c r="H102" s="154"/>
      <c r="I102" s="154"/>
      <c r="J102" s="155">
        <f>J272</f>
        <v>0</v>
      </c>
      <c r="K102" s="10"/>
      <c r="L102" s="15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2"/>
      <c r="C103" s="10"/>
      <c r="D103" s="153" t="s">
        <v>505</v>
      </c>
      <c r="E103" s="154"/>
      <c r="F103" s="154"/>
      <c r="G103" s="154"/>
      <c r="H103" s="154"/>
      <c r="I103" s="154"/>
      <c r="J103" s="155">
        <f>J320</f>
        <v>0</v>
      </c>
      <c r="K103" s="10"/>
      <c r="L103" s="15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2"/>
      <c r="C104" s="10"/>
      <c r="D104" s="153" t="s">
        <v>508</v>
      </c>
      <c r="E104" s="154"/>
      <c r="F104" s="154"/>
      <c r="G104" s="154"/>
      <c r="H104" s="154"/>
      <c r="I104" s="154"/>
      <c r="J104" s="155">
        <f>J390</f>
        <v>0</v>
      </c>
      <c r="K104" s="10"/>
      <c r="L104" s="15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215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29" t="str">
        <f>E7</f>
        <v>Veřejná prostranství v lokalitě Z15 v Plané - etapa 1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29" t="s">
        <v>1923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1924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E11</f>
        <v>SO301.3 - Stoka S6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F14</f>
        <v xml:space="preserve">Planá u Mariánských Lázní [721280] </v>
      </c>
      <c r="G120" s="38"/>
      <c r="H120" s="38"/>
      <c r="I120" s="32" t="s">
        <v>22</v>
      </c>
      <c r="J120" s="69" t="str">
        <f>IF(J14="","",J14)</f>
        <v>10. 12. 2024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E17</f>
        <v>Planá</v>
      </c>
      <c r="G122" s="38"/>
      <c r="H122" s="38"/>
      <c r="I122" s="32" t="s">
        <v>31</v>
      </c>
      <c r="J122" s="36" t="str">
        <f>E23</f>
        <v>Laboro ateliér s.r.o.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29</v>
      </c>
      <c r="D123" s="38"/>
      <c r="E123" s="38"/>
      <c r="F123" s="27" t="str">
        <f>IF(E20="","",E20)</f>
        <v>Vyplň údaj</v>
      </c>
      <c r="G123" s="38"/>
      <c r="H123" s="38"/>
      <c r="I123" s="32" t="s">
        <v>36</v>
      </c>
      <c r="J123" s="36" t="str">
        <f>E26</f>
        <v>Laboro ateliér s.r.o.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6"/>
      <c r="B125" s="157"/>
      <c r="C125" s="158" t="s">
        <v>216</v>
      </c>
      <c r="D125" s="159" t="s">
        <v>64</v>
      </c>
      <c r="E125" s="159" t="s">
        <v>60</v>
      </c>
      <c r="F125" s="159" t="s">
        <v>61</v>
      </c>
      <c r="G125" s="159" t="s">
        <v>217</v>
      </c>
      <c r="H125" s="159" t="s">
        <v>218</v>
      </c>
      <c r="I125" s="159" t="s">
        <v>219</v>
      </c>
      <c r="J125" s="159" t="s">
        <v>205</v>
      </c>
      <c r="K125" s="160" t="s">
        <v>220</v>
      </c>
      <c r="L125" s="161"/>
      <c r="M125" s="86" t="s">
        <v>1</v>
      </c>
      <c r="N125" s="87" t="s">
        <v>43</v>
      </c>
      <c r="O125" s="87" t="s">
        <v>221</v>
      </c>
      <c r="P125" s="87" t="s">
        <v>222</v>
      </c>
      <c r="Q125" s="87" t="s">
        <v>223</v>
      </c>
      <c r="R125" s="87" t="s">
        <v>224</v>
      </c>
      <c r="S125" s="87" t="s">
        <v>225</v>
      </c>
      <c r="T125" s="88" t="s">
        <v>226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="2" customFormat="1" ht="22.8" customHeight="1">
      <c r="A126" s="38"/>
      <c r="B126" s="39"/>
      <c r="C126" s="93" t="s">
        <v>227</v>
      </c>
      <c r="D126" s="38"/>
      <c r="E126" s="38"/>
      <c r="F126" s="38"/>
      <c r="G126" s="38"/>
      <c r="H126" s="38"/>
      <c r="I126" s="38"/>
      <c r="J126" s="162">
        <f>BK126</f>
        <v>0</v>
      </c>
      <c r="K126" s="38"/>
      <c r="L126" s="39"/>
      <c r="M126" s="89"/>
      <c r="N126" s="73"/>
      <c r="O126" s="90"/>
      <c r="P126" s="163">
        <f>P127</f>
        <v>0</v>
      </c>
      <c r="Q126" s="90"/>
      <c r="R126" s="163">
        <f>R127</f>
        <v>12.668897449999999</v>
      </c>
      <c r="S126" s="90"/>
      <c r="T126" s="164">
        <f>T127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78</v>
      </c>
      <c r="AU126" s="19" t="s">
        <v>207</v>
      </c>
      <c r="BK126" s="165">
        <f>BK127</f>
        <v>0</v>
      </c>
    </row>
    <row r="127" s="12" customFormat="1" ht="25.92" customHeight="1">
      <c r="A127" s="12"/>
      <c r="B127" s="166"/>
      <c r="C127" s="12"/>
      <c r="D127" s="167" t="s">
        <v>78</v>
      </c>
      <c r="E127" s="168" t="s">
        <v>509</v>
      </c>
      <c r="F127" s="168" t="s">
        <v>1929</v>
      </c>
      <c r="G127" s="12"/>
      <c r="H127" s="12"/>
      <c r="I127" s="169"/>
      <c r="J127" s="170">
        <f>BK127</f>
        <v>0</v>
      </c>
      <c r="K127" s="12"/>
      <c r="L127" s="166"/>
      <c r="M127" s="171"/>
      <c r="N127" s="172"/>
      <c r="O127" s="172"/>
      <c r="P127" s="173">
        <f>P128+P266+P272+P320+P390</f>
        <v>0</v>
      </c>
      <c r="Q127" s="172"/>
      <c r="R127" s="173">
        <f>R128+R266+R272+R320+R390</f>
        <v>12.668897449999999</v>
      </c>
      <c r="S127" s="172"/>
      <c r="T127" s="174">
        <f>T128+T266+T272+T320+T390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7" t="s">
        <v>87</v>
      </c>
      <c r="AT127" s="175" t="s">
        <v>78</v>
      </c>
      <c r="AU127" s="175" t="s">
        <v>79</v>
      </c>
      <c r="AY127" s="167" t="s">
        <v>230</v>
      </c>
      <c r="BK127" s="176">
        <f>BK128+BK266+BK272+BK320+BK390</f>
        <v>0</v>
      </c>
    </row>
    <row r="128" s="12" customFormat="1" ht="22.8" customHeight="1">
      <c r="A128" s="12"/>
      <c r="B128" s="166"/>
      <c r="C128" s="12"/>
      <c r="D128" s="167" t="s">
        <v>78</v>
      </c>
      <c r="E128" s="197" t="s">
        <v>87</v>
      </c>
      <c r="F128" s="197" t="s">
        <v>511</v>
      </c>
      <c r="G128" s="12"/>
      <c r="H128" s="12"/>
      <c r="I128" s="169"/>
      <c r="J128" s="198">
        <f>BK128</f>
        <v>0</v>
      </c>
      <c r="K128" s="12"/>
      <c r="L128" s="166"/>
      <c r="M128" s="171"/>
      <c r="N128" s="172"/>
      <c r="O128" s="172"/>
      <c r="P128" s="173">
        <f>SUM(P129:P265)</f>
        <v>0</v>
      </c>
      <c r="Q128" s="172"/>
      <c r="R128" s="173">
        <f>SUM(R129:R265)</f>
        <v>0.28462224000000003</v>
      </c>
      <c r="S128" s="172"/>
      <c r="T128" s="174">
        <f>SUM(T129:T265)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87</v>
      </c>
      <c r="AT128" s="175" t="s">
        <v>78</v>
      </c>
      <c r="AU128" s="175" t="s">
        <v>87</v>
      </c>
      <c r="AY128" s="167" t="s">
        <v>230</v>
      </c>
      <c r="BK128" s="176">
        <f>SUM(BK129:BK265)</f>
        <v>0</v>
      </c>
    </row>
    <row r="129" s="2" customFormat="1" ht="21.75" customHeight="1">
      <c r="A129" s="38"/>
      <c r="B129" s="177"/>
      <c r="C129" s="178" t="s">
        <v>87</v>
      </c>
      <c r="D129" s="178" t="s">
        <v>231</v>
      </c>
      <c r="E129" s="179" t="s">
        <v>1958</v>
      </c>
      <c r="F129" s="180" t="s">
        <v>1959</v>
      </c>
      <c r="G129" s="181" t="s">
        <v>578</v>
      </c>
      <c r="H129" s="182">
        <v>90.131</v>
      </c>
      <c r="I129" s="183"/>
      <c r="J129" s="184">
        <f>ROUND(I129*H129,2)</f>
        <v>0</v>
      </c>
      <c r="K129" s="180" t="s">
        <v>515</v>
      </c>
      <c r="L129" s="39"/>
      <c r="M129" s="185" t="s">
        <v>1</v>
      </c>
      <c r="N129" s="186" t="s">
        <v>44</v>
      </c>
      <c r="O129" s="77"/>
      <c r="P129" s="187">
        <f>O129*H129</f>
        <v>0</v>
      </c>
      <c r="Q129" s="187">
        <v>0</v>
      </c>
      <c r="R129" s="187">
        <f>Q129*H129</f>
        <v>0</v>
      </c>
      <c r="S129" s="187">
        <v>0</v>
      </c>
      <c r="T129" s="18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9" t="s">
        <v>235</v>
      </c>
      <c r="AT129" s="189" t="s">
        <v>231</v>
      </c>
      <c r="AU129" s="189" t="s">
        <v>89</v>
      </c>
      <c r="AY129" s="19" t="s">
        <v>230</v>
      </c>
      <c r="BE129" s="190">
        <f>IF(N129="základní",J129,0)</f>
        <v>0</v>
      </c>
      <c r="BF129" s="190">
        <f>IF(N129="snížená",J129,0)</f>
        <v>0</v>
      </c>
      <c r="BG129" s="190">
        <f>IF(N129="zákl. přenesená",J129,0)</f>
        <v>0</v>
      </c>
      <c r="BH129" s="190">
        <f>IF(N129="sníž. přenesená",J129,0)</f>
        <v>0</v>
      </c>
      <c r="BI129" s="190">
        <f>IF(N129="nulová",J129,0)</f>
        <v>0</v>
      </c>
      <c r="BJ129" s="19" t="s">
        <v>87</v>
      </c>
      <c r="BK129" s="190">
        <f>ROUND(I129*H129,2)</f>
        <v>0</v>
      </c>
      <c r="BL129" s="19" t="s">
        <v>235</v>
      </c>
      <c r="BM129" s="189" t="s">
        <v>2342</v>
      </c>
    </row>
    <row r="130" s="2" customFormat="1">
      <c r="A130" s="38"/>
      <c r="B130" s="39"/>
      <c r="C130" s="38"/>
      <c r="D130" s="191" t="s">
        <v>237</v>
      </c>
      <c r="E130" s="38"/>
      <c r="F130" s="192" t="s">
        <v>1961</v>
      </c>
      <c r="G130" s="38"/>
      <c r="H130" s="38"/>
      <c r="I130" s="193"/>
      <c r="J130" s="38"/>
      <c r="K130" s="38"/>
      <c r="L130" s="39"/>
      <c r="M130" s="194"/>
      <c r="N130" s="195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237</v>
      </c>
      <c r="AU130" s="19" t="s">
        <v>89</v>
      </c>
    </row>
    <row r="131" s="2" customFormat="1">
      <c r="A131" s="38"/>
      <c r="B131" s="39"/>
      <c r="C131" s="38"/>
      <c r="D131" s="199" t="s">
        <v>397</v>
      </c>
      <c r="E131" s="38"/>
      <c r="F131" s="200" t="s">
        <v>1962</v>
      </c>
      <c r="G131" s="38"/>
      <c r="H131" s="38"/>
      <c r="I131" s="193"/>
      <c r="J131" s="38"/>
      <c r="K131" s="38"/>
      <c r="L131" s="39"/>
      <c r="M131" s="194"/>
      <c r="N131" s="195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397</v>
      </c>
      <c r="AU131" s="19" t="s">
        <v>89</v>
      </c>
    </row>
    <row r="132" s="15" customFormat="1">
      <c r="A132" s="15"/>
      <c r="B132" s="221"/>
      <c r="C132" s="15"/>
      <c r="D132" s="191" t="s">
        <v>519</v>
      </c>
      <c r="E132" s="222" t="s">
        <v>1</v>
      </c>
      <c r="F132" s="223" t="s">
        <v>1975</v>
      </c>
      <c r="G132" s="15"/>
      <c r="H132" s="222" t="s">
        <v>1</v>
      </c>
      <c r="I132" s="224"/>
      <c r="J132" s="15"/>
      <c r="K132" s="15"/>
      <c r="L132" s="221"/>
      <c r="M132" s="225"/>
      <c r="N132" s="226"/>
      <c r="O132" s="226"/>
      <c r="P132" s="226"/>
      <c r="Q132" s="226"/>
      <c r="R132" s="226"/>
      <c r="S132" s="226"/>
      <c r="T132" s="22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22" t="s">
        <v>519</v>
      </c>
      <c r="AU132" s="222" t="s">
        <v>89</v>
      </c>
      <c r="AV132" s="15" t="s">
        <v>87</v>
      </c>
      <c r="AW132" s="15" t="s">
        <v>35</v>
      </c>
      <c r="AX132" s="15" t="s">
        <v>79</v>
      </c>
      <c r="AY132" s="222" t="s">
        <v>230</v>
      </c>
    </row>
    <row r="133" s="13" customFormat="1">
      <c r="A133" s="13"/>
      <c r="B133" s="205"/>
      <c r="C133" s="13"/>
      <c r="D133" s="191" t="s">
        <v>519</v>
      </c>
      <c r="E133" s="206" t="s">
        <v>1</v>
      </c>
      <c r="F133" s="207" t="s">
        <v>2343</v>
      </c>
      <c r="G133" s="13"/>
      <c r="H133" s="208">
        <v>285.43700000000001</v>
      </c>
      <c r="I133" s="209"/>
      <c r="J133" s="13"/>
      <c r="K133" s="13"/>
      <c r="L133" s="205"/>
      <c r="M133" s="210"/>
      <c r="N133" s="211"/>
      <c r="O133" s="211"/>
      <c r="P133" s="211"/>
      <c r="Q133" s="211"/>
      <c r="R133" s="211"/>
      <c r="S133" s="211"/>
      <c r="T133" s="21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6" t="s">
        <v>519</v>
      </c>
      <c r="AU133" s="206" t="s">
        <v>89</v>
      </c>
      <c r="AV133" s="13" t="s">
        <v>89</v>
      </c>
      <c r="AW133" s="13" t="s">
        <v>35</v>
      </c>
      <c r="AX133" s="13" t="s">
        <v>79</v>
      </c>
      <c r="AY133" s="206" t="s">
        <v>230</v>
      </c>
    </row>
    <row r="134" s="13" customFormat="1">
      <c r="A134" s="13"/>
      <c r="B134" s="205"/>
      <c r="C134" s="13"/>
      <c r="D134" s="191" t="s">
        <v>519</v>
      </c>
      <c r="E134" s="206" t="s">
        <v>1</v>
      </c>
      <c r="F134" s="207" t="s">
        <v>2344</v>
      </c>
      <c r="G134" s="13"/>
      <c r="H134" s="208">
        <v>15</v>
      </c>
      <c r="I134" s="209"/>
      <c r="J134" s="13"/>
      <c r="K134" s="13"/>
      <c r="L134" s="205"/>
      <c r="M134" s="210"/>
      <c r="N134" s="211"/>
      <c r="O134" s="211"/>
      <c r="P134" s="211"/>
      <c r="Q134" s="211"/>
      <c r="R134" s="211"/>
      <c r="S134" s="211"/>
      <c r="T134" s="21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06" t="s">
        <v>519</v>
      </c>
      <c r="AU134" s="206" t="s">
        <v>89</v>
      </c>
      <c r="AV134" s="13" t="s">
        <v>89</v>
      </c>
      <c r="AW134" s="13" t="s">
        <v>35</v>
      </c>
      <c r="AX134" s="13" t="s">
        <v>79</v>
      </c>
      <c r="AY134" s="206" t="s">
        <v>230</v>
      </c>
    </row>
    <row r="135" s="14" customFormat="1">
      <c r="A135" s="14"/>
      <c r="B135" s="213"/>
      <c r="C135" s="14"/>
      <c r="D135" s="191" t="s">
        <v>519</v>
      </c>
      <c r="E135" s="214" t="s">
        <v>1</v>
      </c>
      <c r="F135" s="215" t="s">
        <v>534</v>
      </c>
      <c r="G135" s="14"/>
      <c r="H135" s="216">
        <v>300.43700000000001</v>
      </c>
      <c r="I135" s="217"/>
      <c r="J135" s="14"/>
      <c r="K135" s="14"/>
      <c r="L135" s="213"/>
      <c r="M135" s="218"/>
      <c r="N135" s="219"/>
      <c r="O135" s="219"/>
      <c r="P135" s="219"/>
      <c r="Q135" s="219"/>
      <c r="R135" s="219"/>
      <c r="S135" s="219"/>
      <c r="T135" s="220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14" t="s">
        <v>519</v>
      </c>
      <c r="AU135" s="214" t="s">
        <v>89</v>
      </c>
      <c r="AV135" s="14" t="s">
        <v>235</v>
      </c>
      <c r="AW135" s="14" t="s">
        <v>35</v>
      </c>
      <c r="AX135" s="14" t="s">
        <v>79</v>
      </c>
      <c r="AY135" s="214" t="s">
        <v>230</v>
      </c>
    </row>
    <row r="136" s="13" customFormat="1">
      <c r="A136" s="13"/>
      <c r="B136" s="205"/>
      <c r="C136" s="13"/>
      <c r="D136" s="191" t="s">
        <v>519</v>
      </c>
      <c r="E136" s="206" t="s">
        <v>1</v>
      </c>
      <c r="F136" s="207" t="s">
        <v>2345</v>
      </c>
      <c r="G136" s="13"/>
      <c r="H136" s="208">
        <v>90.131</v>
      </c>
      <c r="I136" s="209"/>
      <c r="J136" s="13"/>
      <c r="K136" s="13"/>
      <c r="L136" s="205"/>
      <c r="M136" s="210"/>
      <c r="N136" s="211"/>
      <c r="O136" s="211"/>
      <c r="P136" s="211"/>
      <c r="Q136" s="211"/>
      <c r="R136" s="211"/>
      <c r="S136" s="211"/>
      <c r="T136" s="21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06" t="s">
        <v>519</v>
      </c>
      <c r="AU136" s="206" t="s">
        <v>89</v>
      </c>
      <c r="AV136" s="13" t="s">
        <v>89</v>
      </c>
      <c r="AW136" s="13" t="s">
        <v>35</v>
      </c>
      <c r="AX136" s="13" t="s">
        <v>79</v>
      </c>
      <c r="AY136" s="206" t="s">
        <v>230</v>
      </c>
    </row>
    <row r="137" s="14" customFormat="1">
      <c r="A137" s="14"/>
      <c r="B137" s="213"/>
      <c r="C137" s="14"/>
      <c r="D137" s="191" t="s">
        <v>519</v>
      </c>
      <c r="E137" s="214" t="s">
        <v>1</v>
      </c>
      <c r="F137" s="215" t="s">
        <v>534</v>
      </c>
      <c r="G137" s="14"/>
      <c r="H137" s="216">
        <v>90.131</v>
      </c>
      <c r="I137" s="217"/>
      <c r="J137" s="14"/>
      <c r="K137" s="14"/>
      <c r="L137" s="213"/>
      <c r="M137" s="218"/>
      <c r="N137" s="219"/>
      <c r="O137" s="219"/>
      <c r="P137" s="219"/>
      <c r="Q137" s="219"/>
      <c r="R137" s="219"/>
      <c r="S137" s="219"/>
      <c r="T137" s="220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14" t="s">
        <v>519</v>
      </c>
      <c r="AU137" s="214" t="s">
        <v>89</v>
      </c>
      <c r="AV137" s="14" t="s">
        <v>235</v>
      </c>
      <c r="AW137" s="14" t="s">
        <v>35</v>
      </c>
      <c r="AX137" s="14" t="s">
        <v>87</v>
      </c>
      <c r="AY137" s="214" t="s">
        <v>230</v>
      </c>
    </row>
    <row r="138" s="2" customFormat="1" ht="21.75" customHeight="1">
      <c r="A138" s="38"/>
      <c r="B138" s="177"/>
      <c r="C138" s="178" t="s">
        <v>89</v>
      </c>
      <c r="D138" s="178" t="s">
        <v>231</v>
      </c>
      <c r="E138" s="179" t="s">
        <v>1980</v>
      </c>
      <c r="F138" s="180" t="s">
        <v>1981</v>
      </c>
      <c r="G138" s="181" t="s">
        <v>578</v>
      </c>
      <c r="H138" s="182">
        <v>90.131</v>
      </c>
      <c r="I138" s="183"/>
      <c r="J138" s="184">
        <f>ROUND(I138*H138,2)</f>
        <v>0</v>
      </c>
      <c r="K138" s="180" t="s">
        <v>515</v>
      </c>
      <c r="L138" s="39"/>
      <c r="M138" s="185" t="s">
        <v>1</v>
      </c>
      <c r="N138" s="186" t="s">
        <v>44</v>
      </c>
      <c r="O138" s="77"/>
      <c r="P138" s="187">
        <f>O138*H138</f>
        <v>0</v>
      </c>
      <c r="Q138" s="187">
        <v>0</v>
      </c>
      <c r="R138" s="187">
        <f>Q138*H138</f>
        <v>0</v>
      </c>
      <c r="S138" s="187">
        <v>0</v>
      </c>
      <c r="T138" s="188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89" t="s">
        <v>235</v>
      </c>
      <c r="AT138" s="189" t="s">
        <v>231</v>
      </c>
      <c r="AU138" s="189" t="s">
        <v>89</v>
      </c>
      <c r="AY138" s="19" t="s">
        <v>230</v>
      </c>
      <c r="BE138" s="190">
        <f>IF(N138="základní",J138,0)</f>
        <v>0</v>
      </c>
      <c r="BF138" s="190">
        <f>IF(N138="snížená",J138,0)</f>
        <v>0</v>
      </c>
      <c r="BG138" s="190">
        <f>IF(N138="zákl. přenesená",J138,0)</f>
        <v>0</v>
      </c>
      <c r="BH138" s="190">
        <f>IF(N138="sníž. přenesená",J138,0)</f>
        <v>0</v>
      </c>
      <c r="BI138" s="190">
        <f>IF(N138="nulová",J138,0)</f>
        <v>0</v>
      </c>
      <c r="BJ138" s="19" t="s">
        <v>87</v>
      </c>
      <c r="BK138" s="190">
        <f>ROUND(I138*H138,2)</f>
        <v>0</v>
      </c>
      <c r="BL138" s="19" t="s">
        <v>235</v>
      </c>
      <c r="BM138" s="189" t="s">
        <v>2346</v>
      </c>
    </row>
    <row r="139" s="2" customFormat="1">
      <c r="A139" s="38"/>
      <c r="B139" s="39"/>
      <c r="C139" s="38"/>
      <c r="D139" s="191" t="s">
        <v>237</v>
      </c>
      <c r="E139" s="38"/>
      <c r="F139" s="192" t="s">
        <v>1983</v>
      </c>
      <c r="G139" s="38"/>
      <c r="H139" s="38"/>
      <c r="I139" s="193"/>
      <c r="J139" s="38"/>
      <c r="K139" s="38"/>
      <c r="L139" s="39"/>
      <c r="M139" s="194"/>
      <c r="N139" s="195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237</v>
      </c>
      <c r="AU139" s="19" t="s">
        <v>89</v>
      </c>
    </row>
    <row r="140" s="2" customFormat="1">
      <c r="A140" s="38"/>
      <c r="B140" s="39"/>
      <c r="C140" s="38"/>
      <c r="D140" s="199" t="s">
        <v>397</v>
      </c>
      <c r="E140" s="38"/>
      <c r="F140" s="200" t="s">
        <v>1984</v>
      </c>
      <c r="G140" s="38"/>
      <c r="H140" s="38"/>
      <c r="I140" s="193"/>
      <c r="J140" s="38"/>
      <c r="K140" s="38"/>
      <c r="L140" s="39"/>
      <c r="M140" s="194"/>
      <c r="N140" s="195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397</v>
      </c>
      <c r="AU140" s="19" t="s">
        <v>89</v>
      </c>
    </row>
    <row r="141" s="15" customFormat="1">
      <c r="A141" s="15"/>
      <c r="B141" s="221"/>
      <c r="C141" s="15"/>
      <c r="D141" s="191" t="s">
        <v>519</v>
      </c>
      <c r="E141" s="222" t="s">
        <v>1</v>
      </c>
      <c r="F141" s="223" t="s">
        <v>1975</v>
      </c>
      <c r="G141" s="15"/>
      <c r="H141" s="222" t="s">
        <v>1</v>
      </c>
      <c r="I141" s="224"/>
      <c r="J141" s="15"/>
      <c r="K141" s="15"/>
      <c r="L141" s="221"/>
      <c r="M141" s="225"/>
      <c r="N141" s="226"/>
      <c r="O141" s="226"/>
      <c r="P141" s="226"/>
      <c r="Q141" s="226"/>
      <c r="R141" s="226"/>
      <c r="S141" s="226"/>
      <c r="T141" s="227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22" t="s">
        <v>519</v>
      </c>
      <c r="AU141" s="222" t="s">
        <v>89</v>
      </c>
      <c r="AV141" s="15" t="s">
        <v>87</v>
      </c>
      <c r="AW141" s="15" t="s">
        <v>35</v>
      </c>
      <c r="AX141" s="15" t="s">
        <v>79</v>
      </c>
      <c r="AY141" s="222" t="s">
        <v>230</v>
      </c>
    </row>
    <row r="142" s="13" customFormat="1">
      <c r="A142" s="13"/>
      <c r="B142" s="205"/>
      <c r="C142" s="13"/>
      <c r="D142" s="191" t="s">
        <v>519</v>
      </c>
      <c r="E142" s="206" t="s">
        <v>1</v>
      </c>
      <c r="F142" s="207" t="s">
        <v>2343</v>
      </c>
      <c r="G142" s="13"/>
      <c r="H142" s="208">
        <v>285.43700000000001</v>
      </c>
      <c r="I142" s="209"/>
      <c r="J142" s="13"/>
      <c r="K142" s="13"/>
      <c r="L142" s="205"/>
      <c r="M142" s="210"/>
      <c r="N142" s="211"/>
      <c r="O142" s="211"/>
      <c r="P142" s="211"/>
      <c r="Q142" s="211"/>
      <c r="R142" s="211"/>
      <c r="S142" s="211"/>
      <c r="T142" s="21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6" t="s">
        <v>519</v>
      </c>
      <c r="AU142" s="206" t="s">
        <v>89</v>
      </c>
      <c r="AV142" s="13" t="s">
        <v>89</v>
      </c>
      <c r="AW142" s="13" t="s">
        <v>35</v>
      </c>
      <c r="AX142" s="13" t="s">
        <v>79</v>
      </c>
      <c r="AY142" s="206" t="s">
        <v>230</v>
      </c>
    </row>
    <row r="143" s="13" customFormat="1">
      <c r="A143" s="13"/>
      <c r="B143" s="205"/>
      <c r="C143" s="13"/>
      <c r="D143" s="191" t="s">
        <v>519</v>
      </c>
      <c r="E143" s="206" t="s">
        <v>1</v>
      </c>
      <c r="F143" s="207" t="s">
        <v>2344</v>
      </c>
      <c r="G143" s="13"/>
      <c r="H143" s="208">
        <v>15</v>
      </c>
      <c r="I143" s="209"/>
      <c r="J143" s="13"/>
      <c r="K143" s="13"/>
      <c r="L143" s="205"/>
      <c r="M143" s="210"/>
      <c r="N143" s="211"/>
      <c r="O143" s="211"/>
      <c r="P143" s="211"/>
      <c r="Q143" s="211"/>
      <c r="R143" s="211"/>
      <c r="S143" s="211"/>
      <c r="T143" s="21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6" t="s">
        <v>519</v>
      </c>
      <c r="AU143" s="206" t="s">
        <v>89</v>
      </c>
      <c r="AV143" s="13" t="s">
        <v>89</v>
      </c>
      <c r="AW143" s="13" t="s">
        <v>35</v>
      </c>
      <c r="AX143" s="13" t="s">
        <v>79</v>
      </c>
      <c r="AY143" s="206" t="s">
        <v>230</v>
      </c>
    </row>
    <row r="144" s="14" customFormat="1">
      <c r="A144" s="14"/>
      <c r="B144" s="213"/>
      <c r="C144" s="14"/>
      <c r="D144" s="191" t="s">
        <v>519</v>
      </c>
      <c r="E144" s="214" t="s">
        <v>1</v>
      </c>
      <c r="F144" s="215" t="s">
        <v>534</v>
      </c>
      <c r="G144" s="14"/>
      <c r="H144" s="216">
        <v>300.43700000000001</v>
      </c>
      <c r="I144" s="217"/>
      <c r="J144" s="14"/>
      <c r="K144" s="14"/>
      <c r="L144" s="213"/>
      <c r="M144" s="218"/>
      <c r="N144" s="219"/>
      <c r="O144" s="219"/>
      <c r="P144" s="219"/>
      <c r="Q144" s="219"/>
      <c r="R144" s="219"/>
      <c r="S144" s="219"/>
      <c r="T144" s="220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14" t="s">
        <v>519</v>
      </c>
      <c r="AU144" s="214" t="s">
        <v>89</v>
      </c>
      <c r="AV144" s="14" t="s">
        <v>235</v>
      </c>
      <c r="AW144" s="14" t="s">
        <v>35</v>
      </c>
      <c r="AX144" s="14" t="s">
        <v>79</v>
      </c>
      <c r="AY144" s="214" t="s">
        <v>230</v>
      </c>
    </row>
    <row r="145" s="13" customFormat="1">
      <c r="A145" s="13"/>
      <c r="B145" s="205"/>
      <c r="C145" s="13"/>
      <c r="D145" s="191" t="s">
        <v>519</v>
      </c>
      <c r="E145" s="206" t="s">
        <v>1</v>
      </c>
      <c r="F145" s="207" t="s">
        <v>2345</v>
      </c>
      <c r="G145" s="13"/>
      <c r="H145" s="208">
        <v>90.131</v>
      </c>
      <c r="I145" s="209"/>
      <c r="J145" s="13"/>
      <c r="K145" s="13"/>
      <c r="L145" s="205"/>
      <c r="M145" s="210"/>
      <c r="N145" s="211"/>
      <c r="O145" s="211"/>
      <c r="P145" s="211"/>
      <c r="Q145" s="211"/>
      <c r="R145" s="211"/>
      <c r="S145" s="211"/>
      <c r="T145" s="21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06" t="s">
        <v>519</v>
      </c>
      <c r="AU145" s="206" t="s">
        <v>89</v>
      </c>
      <c r="AV145" s="13" t="s">
        <v>89</v>
      </c>
      <c r="AW145" s="13" t="s">
        <v>35</v>
      </c>
      <c r="AX145" s="13" t="s">
        <v>79</v>
      </c>
      <c r="AY145" s="206" t="s">
        <v>230</v>
      </c>
    </row>
    <row r="146" s="14" customFormat="1">
      <c r="A146" s="14"/>
      <c r="B146" s="213"/>
      <c r="C146" s="14"/>
      <c r="D146" s="191" t="s">
        <v>519</v>
      </c>
      <c r="E146" s="214" t="s">
        <v>1</v>
      </c>
      <c r="F146" s="215" t="s">
        <v>534</v>
      </c>
      <c r="G146" s="14"/>
      <c r="H146" s="216">
        <v>90.131</v>
      </c>
      <c r="I146" s="217"/>
      <c r="J146" s="14"/>
      <c r="K146" s="14"/>
      <c r="L146" s="213"/>
      <c r="M146" s="218"/>
      <c r="N146" s="219"/>
      <c r="O146" s="219"/>
      <c r="P146" s="219"/>
      <c r="Q146" s="219"/>
      <c r="R146" s="219"/>
      <c r="S146" s="219"/>
      <c r="T146" s="220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14" t="s">
        <v>519</v>
      </c>
      <c r="AU146" s="214" t="s">
        <v>89</v>
      </c>
      <c r="AV146" s="14" t="s">
        <v>235</v>
      </c>
      <c r="AW146" s="14" t="s">
        <v>35</v>
      </c>
      <c r="AX146" s="14" t="s">
        <v>87</v>
      </c>
      <c r="AY146" s="214" t="s">
        <v>230</v>
      </c>
    </row>
    <row r="147" s="2" customFormat="1" ht="21.75" customHeight="1">
      <c r="A147" s="38"/>
      <c r="B147" s="177"/>
      <c r="C147" s="178" t="s">
        <v>241</v>
      </c>
      <c r="D147" s="178" t="s">
        <v>231</v>
      </c>
      <c r="E147" s="179" t="s">
        <v>1986</v>
      </c>
      <c r="F147" s="180" t="s">
        <v>1987</v>
      </c>
      <c r="G147" s="181" t="s">
        <v>578</v>
      </c>
      <c r="H147" s="182">
        <v>90.131</v>
      </c>
      <c r="I147" s="183"/>
      <c r="J147" s="184">
        <f>ROUND(I147*H147,2)</f>
        <v>0</v>
      </c>
      <c r="K147" s="180" t="s">
        <v>515</v>
      </c>
      <c r="L147" s="39"/>
      <c r="M147" s="185" t="s">
        <v>1</v>
      </c>
      <c r="N147" s="186" t="s">
        <v>44</v>
      </c>
      <c r="O147" s="77"/>
      <c r="P147" s="187">
        <f>O147*H147</f>
        <v>0</v>
      </c>
      <c r="Q147" s="187">
        <v>0</v>
      </c>
      <c r="R147" s="187">
        <f>Q147*H147</f>
        <v>0</v>
      </c>
      <c r="S147" s="187">
        <v>0</v>
      </c>
      <c r="T147" s="18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89" t="s">
        <v>235</v>
      </c>
      <c r="AT147" s="189" t="s">
        <v>231</v>
      </c>
      <c r="AU147" s="189" t="s">
        <v>89</v>
      </c>
      <c r="AY147" s="19" t="s">
        <v>230</v>
      </c>
      <c r="BE147" s="190">
        <f>IF(N147="základní",J147,0)</f>
        <v>0</v>
      </c>
      <c r="BF147" s="190">
        <f>IF(N147="snížená",J147,0)</f>
        <v>0</v>
      </c>
      <c r="BG147" s="190">
        <f>IF(N147="zákl. přenesená",J147,0)</f>
        <v>0</v>
      </c>
      <c r="BH147" s="190">
        <f>IF(N147="sníž. přenesená",J147,0)</f>
        <v>0</v>
      </c>
      <c r="BI147" s="190">
        <f>IF(N147="nulová",J147,0)</f>
        <v>0</v>
      </c>
      <c r="BJ147" s="19" t="s">
        <v>87</v>
      </c>
      <c r="BK147" s="190">
        <f>ROUND(I147*H147,2)</f>
        <v>0</v>
      </c>
      <c r="BL147" s="19" t="s">
        <v>235</v>
      </c>
      <c r="BM147" s="189" t="s">
        <v>2347</v>
      </c>
    </row>
    <row r="148" s="2" customFormat="1">
      <c r="A148" s="38"/>
      <c r="B148" s="39"/>
      <c r="C148" s="38"/>
      <c r="D148" s="191" t="s">
        <v>237</v>
      </c>
      <c r="E148" s="38"/>
      <c r="F148" s="192" t="s">
        <v>1989</v>
      </c>
      <c r="G148" s="38"/>
      <c r="H148" s="38"/>
      <c r="I148" s="193"/>
      <c r="J148" s="38"/>
      <c r="K148" s="38"/>
      <c r="L148" s="39"/>
      <c r="M148" s="194"/>
      <c r="N148" s="195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237</v>
      </c>
      <c r="AU148" s="19" t="s">
        <v>89</v>
      </c>
    </row>
    <row r="149" s="2" customFormat="1">
      <c r="A149" s="38"/>
      <c r="B149" s="39"/>
      <c r="C149" s="38"/>
      <c r="D149" s="199" t="s">
        <v>397</v>
      </c>
      <c r="E149" s="38"/>
      <c r="F149" s="200" t="s">
        <v>1990</v>
      </c>
      <c r="G149" s="38"/>
      <c r="H149" s="38"/>
      <c r="I149" s="193"/>
      <c r="J149" s="38"/>
      <c r="K149" s="38"/>
      <c r="L149" s="39"/>
      <c r="M149" s="194"/>
      <c r="N149" s="195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397</v>
      </c>
      <c r="AU149" s="19" t="s">
        <v>89</v>
      </c>
    </row>
    <row r="150" s="15" customFormat="1">
      <c r="A150" s="15"/>
      <c r="B150" s="221"/>
      <c r="C150" s="15"/>
      <c r="D150" s="191" t="s">
        <v>519</v>
      </c>
      <c r="E150" s="222" t="s">
        <v>1</v>
      </c>
      <c r="F150" s="223" t="s">
        <v>1975</v>
      </c>
      <c r="G150" s="15"/>
      <c r="H150" s="222" t="s">
        <v>1</v>
      </c>
      <c r="I150" s="224"/>
      <c r="J150" s="15"/>
      <c r="K150" s="15"/>
      <c r="L150" s="221"/>
      <c r="M150" s="225"/>
      <c r="N150" s="226"/>
      <c r="O150" s="226"/>
      <c r="P150" s="226"/>
      <c r="Q150" s="226"/>
      <c r="R150" s="226"/>
      <c r="S150" s="226"/>
      <c r="T150" s="227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22" t="s">
        <v>519</v>
      </c>
      <c r="AU150" s="222" t="s">
        <v>89</v>
      </c>
      <c r="AV150" s="15" t="s">
        <v>87</v>
      </c>
      <c r="AW150" s="15" t="s">
        <v>35</v>
      </c>
      <c r="AX150" s="15" t="s">
        <v>79</v>
      </c>
      <c r="AY150" s="222" t="s">
        <v>230</v>
      </c>
    </row>
    <row r="151" s="13" customFormat="1">
      <c r="A151" s="13"/>
      <c r="B151" s="205"/>
      <c r="C151" s="13"/>
      <c r="D151" s="191" t="s">
        <v>519</v>
      </c>
      <c r="E151" s="206" t="s">
        <v>1</v>
      </c>
      <c r="F151" s="207" t="s">
        <v>2343</v>
      </c>
      <c r="G151" s="13"/>
      <c r="H151" s="208">
        <v>285.43700000000001</v>
      </c>
      <c r="I151" s="209"/>
      <c r="J151" s="13"/>
      <c r="K151" s="13"/>
      <c r="L151" s="205"/>
      <c r="M151" s="210"/>
      <c r="N151" s="211"/>
      <c r="O151" s="211"/>
      <c r="P151" s="211"/>
      <c r="Q151" s="211"/>
      <c r="R151" s="211"/>
      <c r="S151" s="211"/>
      <c r="T151" s="21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06" t="s">
        <v>519</v>
      </c>
      <c r="AU151" s="206" t="s">
        <v>89</v>
      </c>
      <c r="AV151" s="13" t="s">
        <v>89</v>
      </c>
      <c r="AW151" s="13" t="s">
        <v>35</v>
      </c>
      <c r="AX151" s="13" t="s">
        <v>79</v>
      </c>
      <c r="AY151" s="206" t="s">
        <v>230</v>
      </c>
    </row>
    <row r="152" s="13" customFormat="1">
      <c r="A152" s="13"/>
      <c r="B152" s="205"/>
      <c r="C152" s="13"/>
      <c r="D152" s="191" t="s">
        <v>519</v>
      </c>
      <c r="E152" s="206" t="s">
        <v>1</v>
      </c>
      <c r="F152" s="207" t="s">
        <v>2344</v>
      </c>
      <c r="G152" s="13"/>
      <c r="H152" s="208">
        <v>15</v>
      </c>
      <c r="I152" s="209"/>
      <c r="J152" s="13"/>
      <c r="K152" s="13"/>
      <c r="L152" s="205"/>
      <c r="M152" s="210"/>
      <c r="N152" s="211"/>
      <c r="O152" s="211"/>
      <c r="P152" s="211"/>
      <c r="Q152" s="211"/>
      <c r="R152" s="211"/>
      <c r="S152" s="211"/>
      <c r="T152" s="21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6" t="s">
        <v>519</v>
      </c>
      <c r="AU152" s="206" t="s">
        <v>89</v>
      </c>
      <c r="AV152" s="13" t="s">
        <v>89</v>
      </c>
      <c r="AW152" s="13" t="s">
        <v>35</v>
      </c>
      <c r="AX152" s="13" t="s">
        <v>79</v>
      </c>
      <c r="AY152" s="206" t="s">
        <v>230</v>
      </c>
    </row>
    <row r="153" s="14" customFormat="1">
      <c r="A153" s="14"/>
      <c r="B153" s="213"/>
      <c r="C153" s="14"/>
      <c r="D153" s="191" t="s">
        <v>519</v>
      </c>
      <c r="E153" s="214" t="s">
        <v>1</v>
      </c>
      <c r="F153" s="215" t="s">
        <v>534</v>
      </c>
      <c r="G153" s="14"/>
      <c r="H153" s="216">
        <v>300.43700000000001</v>
      </c>
      <c r="I153" s="217"/>
      <c r="J153" s="14"/>
      <c r="K153" s="14"/>
      <c r="L153" s="213"/>
      <c r="M153" s="218"/>
      <c r="N153" s="219"/>
      <c r="O153" s="219"/>
      <c r="P153" s="219"/>
      <c r="Q153" s="219"/>
      <c r="R153" s="219"/>
      <c r="S153" s="219"/>
      <c r="T153" s="22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14" t="s">
        <v>519</v>
      </c>
      <c r="AU153" s="214" t="s">
        <v>89</v>
      </c>
      <c r="AV153" s="14" t="s">
        <v>235</v>
      </c>
      <c r="AW153" s="14" t="s">
        <v>35</v>
      </c>
      <c r="AX153" s="14" t="s">
        <v>79</v>
      </c>
      <c r="AY153" s="214" t="s">
        <v>230</v>
      </c>
    </row>
    <row r="154" s="13" customFormat="1">
      <c r="A154" s="13"/>
      <c r="B154" s="205"/>
      <c r="C154" s="13"/>
      <c r="D154" s="191" t="s">
        <v>519</v>
      </c>
      <c r="E154" s="206" t="s">
        <v>1</v>
      </c>
      <c r="F154" s="207" t="s">
        <v>2345</v>
      </c>
      <c r="G154" s="13"/>
      <c r="H154" s="208">
        <v>90.131</v>
      </c>
      <c r="I154" s="209"/>
      <c r="J154" s="13"/>
      <c r="K154" s="13"/>
      <c r="L154" s="205"/>
      <c r="M154" s="210"/>
      <c r="N154" s="211"/>
      <c r="O154" s="211"/>
      <c r="P154" s="211"/>
      <c r="Q154" s="211"/>
      <c r="R154" s="211"/>
      <c r="S154" s="211"/>
      <c r="T154" s="21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06" t="s">
        <v>519</v>
      </c>
      <c r="AU154" s="206" t="s">
        <v>89</v>
      </c>
      <c r="AV154" s="13" t="s">
        <v>89</v>
      </c>
      <c r="AW154" s="13" t="s">
        <v>35</v>
      </c>
      <c r="AX154" s="13" t="s">
        <v>79</v>
      </c>
      <c r="AY154" s="206" t="s">
        <v>230</v>
      </c>
    </row>
    <row r="155" s="14" customFormat="1">
      <c r="A155" s="14"/>
      <c r="B155" s="213"/>
      <c r="C155" s="14"/>
      <c r="D155" s="191" t="s">
        <v>519</v>
      </c>
      <c r="E155" s="214" t="s">
        <v>1</v>
      </c>
      <c r="F155" s="215" t="s">
        <v>534</v>
      </c>
      <c r="G155" s="14"/>
      <c r="H155" s="216">
        <v>90.131</v>
      </c>
      <c r="I155" s="217"/>
      <c r="J155" s="14"/>
      <c r="K155" s="14"/>
      <c r="L155" s="213"/>
      <c r="M155" s="218"/>
      <c r="N155" s="219"/>
      <c r="O155" s="219"/>
      <c r="P155" s="219"/>
      <c r="Q155" s="219"/>
      <c r="R155" s="219"/>
      <c r="S155" s="219"/>
      <c r="T155" s="220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14" t="s">
        <v>519</v>
      </c>
      <c r="AU155" s="214" t="s">
        <v>89</v>
      </c>
      <c r="AV155" s="14" t="s">
        <v>235</v>
      </c>
      <c r="AW155" s="14" t="s">
        <v>35</v>
      </c>
      <c r="AX155" s="14" t="s">
        <v>87</v>
      </c>
      <c r="AY155" s="214" t="s">
        <v>230</v>
      </c>
    </row>
    <row r="156" s="2" customFormat="1" ht="21.75" customHeight="1">
      <c r="A156" s="38"/>
      <c r="B156" s="177"/>
      <c r="C156" s="178" t="s">
        <v>235</v>
      </c>
      <c r="D156" s="178" t="s">
        <v>231</v>
      </c>
      <c r="E156" s="179" t="s">
        <v>1991</v>
      </c>
      <c r="F156" s="180" t="s">
        <v>1992</v>
      </c>
      <c r="G156" s="181" t="s">
        <v>578</v>
      </c>
      <c r="H156" s="182">
        <v>30.044</v>
      </c>
      <c r="I156" s="183"/>
      <c r="J156" s="184">
        <f>ROUND(I156*H156,2)</f>
        <v>0</v>
      </c>
      <c r="K156" s="180" t="s">
        <v>515</v>
      </c>
      <c r="L156" s="39"/>
      <c r="M156" s="185" t="s">
        <v>1</v>
      </c>
      <c r="N156" s="186" t="s">
        <v>44</v>
      </c>
      <c r="O156" s="77"/>
      <c r="P156" s="187">
        <f>O156*H156</f>
        <v>0</v>
      </c>
      <c r="Q156" s="187">
        <v>0</v>
      </c>
      <c r="R156" s="187">
        <f>Q156*H156</f>
        <v>0</v>
      </c>
      <c r="S156" s="187">
        <v>0</v>
      </c>
      <c r="T156" s="18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89" t="s">
        <v>235</v>
      </c>
      <c r="AT156" s="189" t="s">
        <v>231</v>
      </c>
      <c r="AU156" s="189" t="s">
        <v>89</v>
      </c>
      <c r="AY156" s="19" t="s">
        <v>230</v>
      </c>
      <c r="BE156" s="190">
        <f>IF(N156="základní",J156,0)</f>
        <v>0</v>
      </c>
      <c r="BF156" s="190">
        <f>IF(N156="snížená",J156,0)</f>
        <v>0</v>
      </c>
      <c r="BG156" s="190">
        <f>IF(N156="zákl. přenesená",J156,0)</f>
        <v>0</v>
      </c>
      <c r="BH156" s="190">
        <f>IF(N156="sníž. přenesená",J156,0)</f>
        <v>0</v>
      </c>
      <c r="BI156" s="190">
        <f>IF(N156="nulová",J156,0)</f>
        <v>0</v>
      </c>
      <c r="BJ156" s="19" t="s">
        <v>87</v>
      </c>
      <c r="BK156" s="190">
        <f>ROUND(I156*H156,2)</f>
        <v>0</v>
      </c>
      <c r="BL156" s="19" t="s">
        <v>235</v>
      </c>
      <c r="BM156" s="189" t="s">
        <v>2348</v>
      </c>
    </row>
    <row r="157" s="2" customFormat="1">
      <c r="A157" s="38"/>
      <c r="B157" s="39"/>
      <c r="C157" s="38"/>
      <c r="D157" s="191" t="s">
        <v>237</v>
      </c>
      <c r="E157" s="38"/>
      <c r="F157" s="192" t="s">
        <v>1994</v>
      </c>
      <c r="G157" s="38"/>
      <c r="H157" s="38"/>
      <c r="I157" s="193"/>
      <c r="J157" s="38"/>
      <c r="K157" s="38"/>
      <c r="L157" s="39"/>
      <c r="M157" s="194"/>
      <c r="N157" s="195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237</v>
      </c>
      <c r="AU157" s="19" t="s">
        <v>89</v>
      </c>
    </row>
    <row r="158" s="2" customFormat="1">
      <c r="A158" s="38"/>
      <c r="B158" s="39"/>
      <c r="C158" s="38"/>
      <c r="D158" s="199" t="s">
        <v>397</v>
      </c>
      <c r="E158" s="38"/>
      <c r="F158" s="200" t="s">
        <v>1995</v>
      </c>
      <c r="G158" s="38"/>
      <c r="H158" s="38"/>
      <c r="I158" s="193"/>
      <c r="J158" s="38"/>
      <c r="K158" s="38"/>
      <c r="L158" s="39"/>
      <c r="M158" s="194"/>
      <c r="N158" s="195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397</v>
      </c>
      <c r="AU158" s="19" t="s">
        <v>89</v>
      </c>
    </row>
    <row r="159" s="15" customFormat="1">
      <c r="A159" s="15"/>
      <c r="B159" s="221"/>
      <c r="C159" s="15"/>
      <c r="D159" s="191" t="s">
        <v>519</v>
      </c>
      <c r="E159" s="222" t="s">
        <v>1</v>
      </c>
      <c r="F159" s="223" t="s">
        <v>1975</v>
      </c>
      <c r="G159" s="15"/>
      <c r="H159" s="222" t="s">
        <v>1</v>
      </c>
      <c r="I159" s="224"/>
      <c r="J159" s="15"/>
      <c r="K159" s="15"/>
      <c r="L159" s="221"/>
      <c r="M159" s="225"/>
      <c r="N159" s="226"/>
      <c r="O159" s="226"/>
      <c r="P159" s="226"/>
      <c r="Q159" s="226"/>
      <c r="R159" s="226"/>
      <c r="S159" s="226"/>
      <c r="T159" s="227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22" t="s">
        <v>519</v>
      </c>
      <c r="AU159" s="222" t="s">
        <v>89</v>
      </c>
      <c r="AV159" s="15" t="s">
        <v>87</v>
      </c>
      <c r="AW159" s="15" t="s">
        <v>35</v>
      </c>
      <c r="AX159" s="15" t="s">
        <v>79</v>
      </c>
      <c r="AY159" s="222" t="s">
        <v>230</v>
      </c>
    </row>
    <row r="160" s="13" customFormat="1">
      <c r="A160" s="13"/>
      <c r="B160" s="205"/>
      <c r="C160" s="13"/>
      <c r="D160" s="191" t="s">
        <v>519</v>
      </c>
      <c r="E160" s="206" t="s">
        <v>1</v>
      </c>
      <c r="F160" s="207" t="s">
        <v>2343</v>
      </c>
      <c r="G160" s="13"/>
      <c r="H160" s="208">
        <v>285.43700000000001</v>
      </c>
      <c r="I160" s="209"/>
      <c r="J160" s="13"/>
      <c r="K160" s="13"/>
      <c r="L160" s="205"/>
      <c r="M160" s="210"/>
      <c r="N160" s="211"/>
      <c r="O160" s="211"/>
      <c r="P160" s="211"/>
      <c r="Q160" s="211"/>
      <c r="R160" s="211"/>
      <c r="S160" s="211"/>
      <c r="T160" s="21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06" t="s">
        <v>519</v>
      </c>
      <c r="AU160" s="206" t="s">
        <v>89</v>
      </c>
      <c r="AV160" s="13" t="s">
        <v>89</v>
      </c>
      <c r="AW160" s="13" t="s">
        <v>35</v>
      </c>
      <c r="AX160" s="13" t="s">
        <v>79</v>
      </c>
      <c r="AY160" s="206" t="s">
        <v>230</v>
      </c>
    </row>
    <row r="161" s="13" customFormat="1">
      <c r="A161" s="13"/>
      <c r="B161" s="205"/>
      <c r="C161" s="13"/>
      <c r="D161" s="191" t="s">
        <v>519</v>
      </c>
      <c r="E161" s="206" t="s">
        <v>1</v>
      </c>
      <c r="F161" s="207" t="s">
        <v>2344</v>
      </c>
      <c r="G161" s="13"/>
      <c r="H161" s="208">
        <v>15</v>
      </c>
      <c r="I161" s="209"/>
      <c r="J161" s="13"/>
      <c r="K161" s="13"/>
      <c r="L161" s="205"/>
      <c r="M161" s="210"/>
      <c r="N161" s="211"/>
      <c r="O161" s="211"/>
      <c r="P161" s="211"/>
      <c r="Q161" s="211"/>
      <c r="R161" s="211"/>
      <c r="S161" s="211"/>
      <c r="T161" s="21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06" t="s">
        <v>519</v>
      </c>
      <c r="AU161" s="206" t="s">
        <v>89</v>
      </c>
      <c r="AV161" s="13" t="s">
        <v>89</v>
      </c>
      <c r="AW161" s="13" t="s">
        <v>35</v>
      </c>
      <c r="AX161" s="13" t="s">
        <v>79</v>
      </c>
      <c r="AY161" s="206" t="s">
        <v>230</v>
      </c>
    </row>
    <row r="162" s="14" customFormat="1">
      <c r="A162" s="14"/>
      <c r="B162" s="213"/>
      <c r="C162" s="14"/>
      <c r="D162" s="191" t="s">
        <v>519</v>
      </c>
      <c r="E162" s="214" t="s">
        <v>1</v>
      </c>
      <c r="F162" s="215" t="s">
        <v>534</v>
      </c>
      <c r="G162" s="14"/>
      <c r="H162" s="216">
        <v>300.43700000000001</v>
      </c>
      <c r="I162" s="217"/>
      <c r="J162" s="14"/>
      <c r="K162" s="14"/>
      <c r="L162" s="213"/>
      <c r="M162" s="218"/>
      <c r="N162" s="219"/>
      <c r="O162" s="219"/>
      <c r="P162" s="219"/>
      <c r="Q162" s="219"/>
      <c r="R162" s="219"/>
      <c r="S162" s="219"/>
      <c r="T162" s="220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14" t="s">
        <v>519</v>
      </c>
      <c r="AU162" s="214" t="s">
        <v>89</v>
      </c>
      <c r="AV162" s="14" t="s">
        <v>235</v>
      </c>
      <c r="AW162" s="14" t="s">
        <v>35</v>
      </c>
      <c r="AX162" s="14" t="s">
        <v>79</v>
      </c>
      <c r="AY162" s="214" t="s">
        <v>230</v>
      </c>
    </row>
    <row r="163" s="13" customFormat="1">
      <c r="A163" s="13"/>
      <c r="B163" s="205"/>
      <c r="C163" s="13"/>
      <c r="D163" s="191" t="s">
        <v>519</v>
      </c>
      <c r="E163" s="206" t="s">
        <v>1</v>
      </c>
      <c r="F163" s="207" t="s">
        <v>2349</v>
      </c>
      <c r="G163" s="13"/>
      <c r="H163" s="208">
        <v>30.044</v>
      </c>
      <c r="I163" s="209"/>
      <c r="J163" s="13"/>
      <c r="K163" s="13"/>
      <c r="L163" s="205"/>
      <c r="M163" s="210"/>
      <c r="N163" s="211"/>
      <c r="O163" s="211"/>
      <c r="P163" s="211"/>
      <c r="Q163" s="211"/>
      <c r="R163" s="211"/>
      <c r="S163" s="211"/>
      <c r="T163" s="21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06" t="s">
        <v>519</v>
      </c>
      <c r="AU163" s="206" t="s">
        <v>89</v>
      </c>
      <c r="AV163" s="13" t="s">
        <v>89</v>
      </c>
      <c r="AW163" s="13" t="s">
        <v>35</v>
      </c>
      <c r="AX163" s="13" t="s">
        <v>79</v>
      </c>
      <c r="AY163" s="206" t="s">
        <v>230</v>
      </c>
    </row>
    <row r="164" s="14" customFormat="1">
      <c r="A164" s="14"/>
      <c r="B164" s="213"/>
      <c r="C164" s="14"/>
      <c r="D164" s="191" t="s">
        <v>519</v>
      </c>
      <c r="E164" s="214" t="s">
        <v>1</v>
      </c>
      <c r="F164" s="215" t="s">
        <v>534</v>
      </c>
      <c r="G164" s="14"/>
      <c r="H164" s="216">
        <v>30.044</v>
      </c>
      <c r="I164" s="217"/>
      <c r="J164" s="14"/>
      <c r="K164" s="14"/>
      <c r="L164" s="213"/>
      <c r="M164" s="218"/>
      <c r="N164" s="219"/>
      <c r="O164" s="219"/>
      <c r="P164" s="219"/>
      <c r="Q164" s="219"/>
      <c r="R164" s="219"/>
      <c r="S164" s="219"/>
      <c r="T164" s="22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14" t="s">
        <v>519</v>
      </c>
      <c r="AU164" s="214" t="s">
        <v>89</v>
      </c>
      <c r="AV164" s="14" t="s">
        <v>235</v>
      </c>
      <c r="AW164" s="14" t="s">
        <v>35</v>
      </c>
      <c r="AX164" s="14" t="s">
        <v>87</v>
      </c>
      <c r="AY164" s="214" t="s">
        <v>230</v>
      </c>
    </row>
    <row r="165" s="2" customFormat="1" ht="16.5" customHeight="1">
      <c r="A165" s="38"/>
      <c r="B165" s="177"/>
      <c r="C165" s="178" t="s">
        <v>248</v>
      </c>
      <c r="D165" s="178" t="s">
        <v>231</v>
      </c>
      <c r="E165" s="179" t="s">
        <v>667</v>
      </c>
      <c r="F165" s="180" t="s">
        <v>668</v>
      </c>
      <c r="G165" s="181" t="s">
        <v>514</v>
      </c>
      <c r="H165" s="182">
        <v>490.72800000000001</v>
      </c>
      <c r="I165" s="183"/>
      <c r="J165" s="184">
        <f>ROUND(I165*H165,2)</f>
        <v>0</v>
      </c>
      <c r="K165" s="180" t="s">
        <v>515</v>
      </c>
      <c r="L165" s="39"/>
      <c r="M165" s="185" t="s">
        <v>1</v>
      </c>
      <c r="N165" s="186" t="s">
        <v>44</v>
      </c>
      <c r="O165" s="77"/>
      <c r="P165" s="187">
        <f>O165*H165</f>
        <v>0</v>
      </c>
      <c r="Q165" s="187">
        <v>0.00058</v>
      </c>
      <c r="R165" s="187">
        <f>Q165*H165</f>
        <v>0.28462224000000003</v>
      </c>
      <c r="S165" s="187">
        <v>0</v>
      </c>
      <c r="T165" s="18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89" t="s">
        <v>235</v>
      </c>
      <c r="AT165" s="189" t="s">
        <v>231</v>
      </c>
      <c r="AU165" s="189" t="s">
        <v>89</v>
      </c>
      <c r="AY165" s="19" t="s">
        <v>230</v>
      </c>
      <c r="BE165" s="190">
        <f>IF(N165="základní",J165,0)</f>
        <v>0</v>
      </c>
      <c r="BF165" s="190">
        <f>IF(N165="snížená",J165,0)</f>
        <v>0</v>
      </c>
      <c r="BG165" s="190">
        <f>IF(N165="zákl. přenesená",J165,0)</f>
        <v>0</v>
      </c>
      <c r="BH165" s="190">
        <f>IF(N165="sníž. přenesená",J165,0)</f>
        <v>0</v>
      </c>
      <c r="BI165" s="190">
        <f>IF(N165="nulová",J165,0)</f>
        <v>0</v>
      </c>
      <c r="BJ165" s="19" t="s">
        <v>87</v>
      </c>
      <c r="BK165" s="190">
        <f>ROUND(I165*H165,2)</f>
        <v>0</v>
      </c>
      <c r="BL165" s="19" t="s">
        <v>235</v>
      </c>
      <c r="BM165" s="189" t="s">
        <v>2350</v>
      </c>
    </row>
    <row r="166" s="2" customFormat="1">
      <c r="A166" s="38"/>
      <c r="B166" s="39"/>
      <c r="C166" s="38"/>
      <c r="D166" s="191" t="s">
        <v>237</v>
      </c>
      <c r="E166" s="38"/>
      <c r="F166" s="192" t="s">
        <v>670</v>
      </c>
      <c r="G166" s="38"/>
      <c r="H166" s="38"/>
      <c r="I166" s="193"/>
      <c r="J166" s="38"/>
      <c r="K166" s="38"/>
      <c r="L166" s="39"/>
      <c r="M166" s="194"/>
      <c r="N166" s="195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237</v>
      </c>
      <c r="AU166" s="19" t="s">
        <v>89</v>
      </c>
    </row>
    <row r="167" s="2" customFormat="1">
      <c r="A167" s="38"/>
      <c r="B167" s="39"/>
      <c r="C167" s="38"/>
      <c r="D167" s="199" t="s">
        <v>397</v>
      </c>
      <c r="E167" s="38"/>
      <c r="F167" s="200" t="s">
        <v>671</v>
      </c>
      <c r="G167" s="38"/>
      <c r="H167" s="38"/>
      <c r="I167" s="193"/>
      <c r="J167" s="38"/>
      <c r="K167" s="38"/>
      <c r="L167" s="39"/>
      <c r="M167" s="194"/>
      <c r="N167" s="195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397</v>
      </c>
      <c r="AU167" s="19" t="s">
        <v>89</v>
      </c>
    </row>
    <row r="168" s="15" customFormat="1">
      <c r="A168" s="15"/>
      <c r="B168" s="221"/>
      <c r="C168" s="15"/>
      <c r="D168" s="191" t="s">
        <v>519</v>
      </c>
      <c r="E168" s="222" t="s">
        <v>1</v>
      </c>
      <c r="F168" s="223" t="s">
        <v>1975</v>
      </c>
      <c r="G168" s="15"/>
      <c r="H168" s="222" t="s">
        <v>1</v>
      </c>
      <c r="I168" s="224"/>
      <c r="J168" s="15"/>
      <c r="K168" s="15"/>
      <c r="L168" s="221"/>
      <c r="M168" s="225"/>
      <c r="N168" s="226"/>
      <c r="O168" s="226"/>
      <c r="P168" s="226"/>
      <c r="Q168" s="226"/>
      <c r="R168" s="226"/>
      <c r="S168" s="226"/>
      <c r="T168" s="227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22" t="s">
        <v>519</v>
      </c>
      <c r="AU168" s="222" t="s">
        <v>89</v>
      </c>
      <c r="AV168" s="15" t="s">
        <v>87</v>
      </c>
      <c r="AW168" s="15" t="s">
        <v>35</v>
      </c>
      <c r="AX168" s="15" t="s">
        <v>79</v>
      </c>
      <c r="AY168" s="222" t="s">
        <v>230</v>
      </c>
    </row>
    <row r="169" s="13" customFormat="1">
      <c r="A169" s="13"/>
      <c r="B169" s="205"/>
      <c r="C169" s="13"/>
      <c r="D169" s="191" t="s">
        <v>519</v>
      </c>
      <c r="E169" s="206" t="s">
        <v>1</v>
      </c>
      <c r="F169" s="207" t="s">
        <v>2351</v>
      </c>
      <c r="G169" s="13"/>
      <c r="H169" s="208">
        <v>475.72800000000001</v>
      </c>
      <c r="I169" s="209"/>
      <c r="J169" s="13"/>
      <c r="K169" s="13"/>
      <c r="L169" s="205"/>
      <c r="M169" s="210"/>
      <c r="N169" s="211"/>
      <c r="O169" s="211"/>
      <c r="P169" s="211"/>
      <c r="Q169" s="211"/>
      <c r="R169" s="211"/>
      <c r="S169" s="211"/>
      <c r="T169" s="21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06" t="s">
        <v>519</v>
      </c>
      <c r="AU169" s="206" t="s">
        <v>89</v>
      </c>
      <c r="AV169" s="13" t="s">
        <v>89</v>
      </c>
      <c r="AW169" s="13" t="s">
        <v>35</v>
      </c>
      <c r="AX169" s="13" t="s">
        <v>79</v>
      </c>
      <c r="AY169" s="206" t="s">
        <v>230</v>
      </c>
    </row>
    <row r="170" s="13" customFormat="1">
      <c r="A170" s="13"/>
      <c r="B170" s="205"/>
      <c r="C170" s="13"/>
      <c r="D170" s="191" t="s">
        <v>519</v>
      </c>
      <c r="E170" s="206" t="s">
        <v>1</v>
      </c>
      <c r="F170" s="207" t="s">
        <v>2344</v>
      </c>
      <c r="G170" s="13"/>
      <c r="H170" s="208">
        <v>15</v>
      </c>
      <c r="I170" s="209"/>
      <c r="J170" s="13"/>
      <c r="K170" s="13"/>
      <c r="L170" s="205"/>
      <c r="M170" s="210"/>
      <c r="N170" s="211"/>
      <c r="O170" s="211"/>
      <c r="P170" s="211"/>
      <c r="Q170" s="211"/>
      <c r="R170" s="211"/>
      <c r="S170" s="211"/>
      <c r="T170" s="21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06" t="s">
        <v>519</v>
      </c>
      <c r="AU170" s="206" t="s">
        <v>89</v>
      </c>
      <c r="AV170" s="13" t="s">
        <v>89</v>
      </c>
      <c r="AW170" s="13" t="s">
        <v>35</v>
      </c>
      <c r="AX170" s="13" t="s">
        <v>79</v>
      </c>
      <c r="AY170" s="206" t="s">
        <v>230</v>
      </c>
    </row>
    <row r="171" s="14" customFormat="1">
      <c r="A171" s="14"/>
      <c r="B171" s="213"/>
      <c r="C171" s="14"/>
      <c r="D171" s="191" t="s">
        <v>519</v>
      </c>
      <c r="E171" s="214" t="s">
        <v>1</v>
      </c>
      <c r="F171" s="215" t="s">
        <v>534</v>
      </c>
      <c r="G171" s="14"/>
      <c r="H171" s="216">
        <v>490.72800000000001</v>
      </c>
      <c r="I171" s="217"/>
      <c r="J171" s="14"/>
      <c r="K171" s="14"/>
      <c r="L171" s="213"/>
      <c r="M171" s="218"/>
      <c r="N171" s="219"/>
      <c r="O171" s="219"/>
      <c r="P171" s="219"/>
      <c r="Q171" s="219"/>
      <c r="R171" s="219"/>
      <c r="S171" s="219"/>
      <c r="T171" s="220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14" t="s">
        <v>519</v>
      </c>
      <c r="AU171" s="214" t="s">
        <v>89</v>
      </c>
      <c r="AV171" s="14" t="s">
        <v>235</v>
      </c>
      <c r="AW171" s="14" t="s">
        <v>35</v>
      </c>
      <c r="AX171" s="14" t="s">
        <v>87</v>
      </c>
      <c r="AY171" s="214" t="s">
        <v>230</v>
      </c>
    </row>
    <row r="172" s="2" customFormat="1" ht="16.5" customHeight="1">
      <c r="A172" s="38"/>
      <c r="B172" s="177"/>
      <c r="C172" s="178" t="s">
        <v>252</v>
      </c>
      <c r="D172" s="178" t="s">
        <v>231</v>
      </c>
      <c r="E172" s="179" t="s">
        <v>673</v>
      </c>
      <c r="F172" s="180" t="s">
        <v>674</v>
      </c>
      <c r="G172" s="181" t="s">
        <v>514</v>
      </c>
      <c r="H172" s="182">
        <v>490.72800000000001</v>
      </c>
      <c r="I172" s="183"/>
      <c r="J172" s="184">
        <f>ROUND(I172*H172,2)</f>
        <v>0</v>
      </c>
      <c r="K172" s="180" t="s">
        <v>515</v>
      </c>
      <c r="L172" s="39"/>
      <c r="M172" s="185" t="s">
        <v>1</v>
      </c>
      <c r="N172" s="186" t="s">
        <v>44</v>
      </c>
      <c r="O172" s="77"/>
      <c r="P172" s="187">
        <f>O172*H172</f>
        <v>0</v>
      </c>
      <c r="Q172" s="187">
        <v>0</v>
      </c>
      <c r="R172" s="187">
        <f>Q172*H172</f>
        <v>0</v>
      </c>
      <c r="S172" s="187">
        <v>0</v>
      </c>
      <c r="T172" s="188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89" t="s">
        <v>235</v>
      </c>
      <c r="AT172" s="189" t="s">
        <v>231</v>
      </c>
      <c r="AU172" s="189" t="s">
        <v>89</v>
      </c>
      <c r="AY172" s="19" t="s">
        <v>230</v>
      </c>
      <c r="BE172" s="190">
        <f>IF(N172="základní",J172,0)</f>
        <v>0</v>
      </c>
      <c r="BF172" s="190">
        <f>IF(N172="snížená",J172,0)</f>
        <v>0</v>
      </c>
      <c r="BG172" s="190">
        <f>IF(N172="zákl. přenesená",J172,0)</f>
        <v>0</v>
      </c>
      <c r="BH172" s="190">
        <f>IF(N172="sníž. přenesená",J172,0)</f>
        <v>0</v>
      </c>
      <c r="BI172" s="190">
        <f>IF(N172="nulová",J172,0)</f>
        <v>0</v>
      </c>
      <c r="BJ172" s="19" t="s">
        <v>87</v>
      </c>
      <c r="BK172" s="190">
        <f>ROUND(I172*H172,2)</f>
        <v>0</v>
      </c>
      <c r="BL172" s="19" t="s">
        <v>235</v>
      </c>
      <c r="BM172" s="189" t="s">
        <v>2352</v>
      </c>
    </row>
    <row r="173" s="2" customFormat="1">
      <c r="A173" s="38"/>
      <c r="B173" s="39"/>
      <c r="C173" s="38"/>
      <c r="D173" s="191" t="s">
        <v>237</v>
      </c>
      <c r="E173" s="38"/>
      <c r="F173" s="192" t="s">
        <v>676</v>
      </c>
      <c r="G173" s="38"/>
      <c r="H173" s="38"/>
      <c r="I173" s="193"/>
      <c r="J173" s="38"/>
      <c r="K173" s="38"/>
      <c r="L173" s="39"/>
      <c r="M173" s="194"/>
      <c r="N173" s="195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237</v>
      </c>
      <c r="AU173" s="19" t="s">
        <v>89</v>
      </c>
    </row>
    <row r="174" s="2" customFormat="1">
      <c r="A174" s="38"/>
      <c r="B174" s="39"/>
      <c r="C174" s="38"/>
      <c r="D174" s="199" t="s">
        <v>397</v>
      </c>
      <c r="E174" s="38"/>
      <c r="F174" s="200" t="s">
        <v>677</v>
      </c>
      <c r="G174" s="38"/>
      <c r="H174" s="38"/>
      <c r="I174" s="193"/>
      <c r="J174" s="38"/>
      <c r="K174" s="38"/>
      <c r="L174" s="39"/>
      <c r="M174" s="194"/>
      <c r="N174" s="195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397</v>
      </c>
      <c r="AU174" s="19" t="s">
        <v>89</v>
      </c>
    </row>
    <row r="175" s="2" customFormat="1" ht="21.75" customHeight="1">
      <c r="A175" s="38"/>
      <c r="B175" s="177"/>
      <c r="C175" s="178" t="s">
        <v>256</v>
      </c>
      <c r="D175" s="178" t="s">
        <v>231</v>
      </c>
      <c r="E175" s="179" t="s">
        <v>689</v>
      </c>
      <c r="F175" s="180" t="s">
        <v>690</v>
      </c>
      <c r="G175" s="181" t="s">
        <v>578</v>
      </c>
      <c r="H175" s="182">
        <v>300.43700000000001</v>
      </c>
      <c r="I175" s="183"/>
      <c r="J175" s="184">
        <f>ROUND(I175*H175,2)</f>
        <v>0</v>
      </c>
      <c r="K175" s="180" t="s">
        <v>515</v>
      </c>
      <c r="L175" s="39"/>
      <c r="M175" s="185" t="s">
        <v>1</v>
      </c>
      <c r="N175" s="186" t="s">
        <v>44</v>
      </c>
      <c r="O175" s="77"/>
      <c r="P175" s="187">
        <f>O175*H175</f>
        <v>0</v>
      </c>
      <c r="Q175" s="187">
        <v>0</v>
      </c>
      <c r="R175" s="187">
        <f>Q175*H175</f>
        <v>0</v>
      </c>
      <c r="S175" s="187">
        <v>0</v>
      </c>
      <c r="T175" s="18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89" t="s">
        <v>235</v>
      </c>
      <c r="AT175" s="189" t="s">
        <v>231</v>
      </c>
      <c r="AU175" s="189" t="s">
        <v>89</v>
      </c>
      <c r="AY175" s="19" t="s">
        <v>230</v>
      </c>
      <c r="BE175" s="190">
        <f>IF(N175="základní",J175,0)</f>
        <v>0</v>
      </c>
      <c r="BF175" s="190">
        <f>IF(N175="snížená",J175,0)</f>
        <v>0</v>
      </c>
      <c r="BG175" s="190">
        <f>IF(N175="zákl. přenesená",J175,0)</f>
        <v>0</v>
      </c>
      <c r="BH175" s="190">
        <f>IF(N175="sníž. přenesená",J175,0)</f>
        <v>0</v>
      </c>
      <c r="BI175" s="190">
        <f>IF(N175="nulová",J175,0)</f>
        <v>0</v>
      </c>
      <c r="BJ175" s="19" t="s">
        <v>87</v>
      </c>
      <c r="BK175" s="190">
        <f>ROUND(I175*H175,2)</f>
        <v>0</v>
      </c>
      <c r="BL175" s="19" t="s">
        <v>235</v>
      </c>
      <c r="BM175" s="189" t="s">
        <v>2353</v>
      </c>
    </row>
    <row r="176" s="2" customFormat="1">
      <c r="A176" s="38"/>
      <c r="B176" s="39"/>
      <c r="C176" s="38"/>
      <c r="D176" s="191" t="s">
        <v>237</v>
      </c>
      <c r="E176" s="38"/>
      <c r="F176" s="192" t="s">
        <v>692</v>
      </c>
      <c r="G176" s="38"/>
      <c r="H176" s="38"/>
      <c r="I176" s="193"/>
      <c r="J176" s="38"/>
      <c r="K176" s="38"/>
      <c r="L176" s="39"/>
      <c r="M176" s="194"/>
      <c r="N176" s="195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237</v>
      </c>
      <c r="AU176" s="19" t="s">
        <v>89</v>
      </c>
    </row>
    <row r="177" s="2" customFormat="1">
      <c r="A177" s="38"/>
      <c r="B177" s="39"/>
      <c r="C177" s="38"/>
      <c r="D177" s="199" t="s">
        <v>397</v>
      </c>
      <c r="E177" s="38"/>
      <c r="F177" s="200" t="s">
        <v>693</v>
      </c>
      <c r="G177" s="38"/>
      <c r="H177" s="38"/>
      <c r="I177" s="193"/>
      <c r="J177" s="38"/>
      <c r="K177" s="38"/>
      <c r="L177" s="39"/>
      <c r="M177" s="194"/>
      <c r="N177" s="195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397</v>
      </c>
      <c r="AU177" s="19" t="s">
        <v>89</v>
      </c>
    </row>
    <row r="178" s="15" customFormat="1">
      <c r="A178" s="15"/>
      <c r="B178" s="221"/>
      <c r="C178" s="15"/>
      <c r="D178" s="191" t="s">
        <v>519</v>
      </c>
      <c r="E178" s="222" t="s">
        <v>1</v>
      </c>
      <c r="F178" s="223" t="s">
        <v>2039</v>
      </c>
      <c r="G178" s="15"/>
      <c r="H178" s="222" t="s">
        <v>1</v>
      </c>
      <c r="I178" s="224"/>
      <c r="J178" s="15"/>
      <c r="K178" s="15"/>
      <c r="L178" s="221"/>
      <c r="M178" s="225"/>
      <c r="N178" s="226"/>
      <c r="O178" s="226"/>
      <c r="P178" s="226"/>
      <c r="Q178" s="226"/>
      <c r="R178" s="226"/>
      <c r="S178" s="226"/>
      <c r="T178" s="227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22" t="s">
        <v>519</v>
      </c>
      <c r="AU178" s="222" t="s">
        <v>89</v>
      </c>
      <c r="AV178" s="15" t="s">
        <v>87</v>
      </c>
      <c r="AW178" s="15" t="s">
        <v>35</v>
      </c>
      <c r="AX178" s="15" t="s">
        <v>79</v>
      </c>
      <c r="AY178" s="222" t="s">
        <v>230</v>
      </c>
    </row>
    <row r="179" s="15" customFormat="1">
      <c r="A179" s="15"/>
      <c r="B179" s="221"/>
      <c r="C179" s="15"/>
      <c r="D179" s="191" t="s">
        <v>519</v>
      </c>
      <c r="E179" s="222" t="s">
        <v>1</v>
      </c>
      <c r="F179" s="223" t="s">
        <v>1975</v>
      </c>
      <c r="G179" s="15"/>
      <c r="H179" s="222" t="s">
        <v>1</v>
      </c>
      <c r="I179" s="224"/>
      <c r="J179" s="15"/>
      <c r="K179" s="15"/>
      <c r="L179" s="221"/>
      <c r="M179" s="225"/>
      <c r="N179" s="226"/>
      <c r="O179" s="226"/>
      <c r="P179" s="226"/>
      <c r="Q179" s="226"/>
      <c r="R179" s="226"/>
      <c r="S179" s="226"/>
      <c r="T179" s="227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22" t="s">
        <v>519</v>
      </c>
      <c r="AU179" s="222" t="s">
        <v>89</v>
      </c>
      <c r="AV179" s="15" t="s">
        <v>87</v>
      </c>
      <c r="AW179" s="15" t="s">
        <v>35</v>
      </c>
      <c r="AX179" s="15" t="s">
        <v>79</v>
      </c>
      <c r="AY179" s="222" t="s">
        <v>230</v>
      </c>
    </row>
    <row r="180" s="13" customFormat="1">
      <c r="A180" s="13"/>
      <c r="B180" s="205"/>
      <c r="C180" s="13"/>
      <c r="D180" s="191" t="s">
        <v>519</v>
      </c>
      <c r="E180" s="206" t="s">
        <v>1</v>
      </c>
      <c r="F180" s="207" t="s">
        <v>2343</v>
      </c>
      <c r="G180" s="13"/>
      <c r="H180" s="208">
        <v>285.43700000000001</v>
      </c>
      <c r="I180" s="209"/>
      <c r="J180" s="13"/>
      <c r="K180" s="13"/>
      <c r="L180" s="205"/>
      <c r="M180" s="210"/>
      <c r="N180" s="211"/>
      <c r="O180" s="211"/>
      <c r="P180" s="211"/>
      <c r="Q180" s="211"/>
      <c r="R180" s="211"/>
      <c r="S180" s="211"/>
      <c r="T180" s="21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06" t="s">
        <v>519</v>
      </c>
      <c r="AU180" s="206" t="s">
        <v>89</v>
      </c>
      <c r="AV180" s="13" t="s">
        <v>89</v>
      </c>
      <c r="AW180" s="13" t="s">
        <v>35</v>
      </c>
      <c r="AX180" s="13" t="s">
        <v>79</v>
      </c>
      <c r="AY180" s="206" t="s">
        <v>230</v>
      </c>
    </row>
    <row r="181" s="13" customFormat="1">
      <c r="A181" s="13"/>
      <c r="B181" s="205"/>
      <c r="C181" s="13"/>
      <c r="D181" s="191" t="s">
        <v>519</v>
      </c>
      <c r="E181" s="206" t="s">
        <v>1</v>
      </c>
      <c r="F181" s="207" t="s">
        <v>2354</v>
      </c>
      <c r="G181" s="13"/>
      <c r="H181" s="208">
        <v>15</v>
      </c>
      <c r="I181" s="209"/>
      <c r="J181" s="13"/>
      <c r="K181" s="13"/>
      <c r="L181" s="205"/>
      <c r="M181" s="210"/>
      <c r="N181" s="211"/>
      <c r="O181" s="211"/>
      <c r="P181" s="211"/>
      <c r="Q181" s="211"/>
      <c r="R181" s="211"/>
      <c r="S181" s="211"/>
      <c r="T181" s="21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06" t="s">
        <v>519</v>
      </c>
      <c r="AU181" s="206" t="s">
        <v>89</v>
      </c>
      <c r="AV181" s="13" t="s">
        <v>89</v>
      </c>
      <c r="AW181" s="13" t="s">
        <v>35</v>
      </c>
      <c r="AX181" s="13" t="s">
        <v>79</v>
      </c>
      <c r="AY181" s="206" t="s">
        <v>230</v>
      </c>
    </row>
    <row r="182" s="14" customFormat="1">
      <c r="A182" s="14"/>
      <c r="B182" s="213"/>
      <c r="C182" s="14"/>
      <c r="D182" s="191" t="s">
        <v>519</v>
      </c>
      <c r="E182" s="214" t="s">
        <v>1</v>
      </c>
      <c r="F182" s="215" t="s">
        <v>534</v>
      </c>
      <c r="G182" s="14"/>
      <c r="H182" s="216">
        <v>300.43700000000001</v>
      </c>
      <c r="I182" s="217"/>
      <c r="J182" s="14"/>
      <c r="K182" s="14"/>
      <c r="L182" s="213"/>
      <c r="M182" s="218"/>
      <c r="N182" s="219"/>
      <c r="O182" s="219"/>
      <c r="P182" s="219"/>
      <c r="Q182" s="219"/>
      <c r="R182" s="219"/>
      <c r="S182" s="219"/>
      <c r="T182" s="220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14" t="s">
        <v>519</v>
      </c>
      <c r="AU182" s="214" t="s">
        <v>89</v>
      </c>
      <c r="AV182" s="14" t="s">
        <v>235</v>
      </c>
      <c r="AW182" s="14" t="s">
        <v>35</v>
      </c>
      <c r="AX182" s="14" t="s">
        <v>87</v>
      </c>
      <c r="AY182" s="214" t="s">
        <v>230</v>
      </c>
    </row>
    <row r="183" s="2" customFormat="1" ht="24.15" customHeight="1">
      <c r="A183" s="38"/>
      <c r="B183" s="177"/>
      <c r="C183" s="178" t="s">
        <v>260</v>
      </c>
      <c r="D183" s="178" t="s">
        <v>231</v>
      </c>
      <c r="E183" s="179" t="s">
        <v>698</v>
      </c>
      <c r="F183" s="180" t="s">
        <v>699</v>
      </c>
      <c r="G183" s="181" t="s">
        <v>578</v>
      </c>
      <c r="H183" s="182">
        <v>1502.185</v>
      </c>
      <c r="I183" s="183"/>
      <c r="J183" s="184">
        <f>ROUND(I183*H183,2)</f>
        <v>0</v>
      </c>
      <c r="K183" s="180" t="s">
        <v>515</v>
      </c>
      <c r="L183" s="39"/>
      <c r="M183" s="185" t="s">
        <v>1</v>
      </c>
      <c r="N183" s="186" t="s">
        <v>44</v>
      </c>
      <c r="O183" s="77"/>
      <c r="P183" s="187">
        <f>O183*H183</f>
        <v>0</v>
      </c>
      <c r="Q183" s="187">
        <v>0</v>
      </c>
      <c r="R183" s="187">
        <f>Q183*H183</f>
        <v>0</v>
      </c>
      <c r="S183" s="187">
        <v>0</v>
      </c>
      <c r="T183" s="18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89" t="s">
        <v>235</v>
      </c>
      <c r="AT183" s="189" t="s">
        <v>231</v>
      </c>
      <c r="AU183" s="189" t="s">
        <v>89</v>
      </c>
      <c r="AY183" s="19" t="s">
        <v>230</v>
      </c>
      <c r="BE183" s="190">
        <f>IF(N183="základní",J183,0)</f>
        <v>0</v>
      </c>
      <c r="BF183" s="190">
        <f>IF(N183="snížená",J183,0)</f>
        <v>0</v>
      </c>
      <c r="BG183" s="190">
        <f>IF(N183="zákl. přenesená",J183,0)</f>
        <v>0</v>
      </c>
      <c r="BH183" s="190">
        <f>IF(N183="sníž. přenesená",J183,0)</f>
        <v>0</v>
      </c>
      <c r="BI183" s="190">
        <f>IF(N183="nulová",J183,0)</f>
        <v>0</v>
      </c>
      <c r="BJ183" s="19" t="s">
        <v>87</v>
      </c>
      <c r="BK183" s="190">
        <f>ROUND(I183*H183,2)</f>
        <v>0</v>
      </c>
      <c r="BL183" s="19" t="s">
        <v>235</v>
      </c>
      <c r="BM183" s="189" t="s">
        <v>2355</v>
      </c>
    </row>
    <row r="184" s="2" customFormat="1">
      <c r="A184" s="38"/>
      <c r="B184" s="39"/>
      <c r="C184" s="38"/>
      <c r="D184" s="191" t="s">
        <v>237</v>
      </c>
      <c r="E184" s="38"/>
      <c r="F184" s="192" t="s">
        <v>701</v>
      </c>
      <c r="G184" s="38"/>
      <c r="H184" s="38"/>
      <c r="I184" s="193"/>
      <c r="J184" s="38"/>
      <c r="K184" s="38"/>
      <c r="L184" s="39"/>
      <c r="M184" s="194"/>
      <c r="N184" s="195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237</v>
      </c>
      <c r="AU184" s="19" t="s">
        <v>89</v>
      </c>
    </row>
    <row r="185" s="2" customFormat="1">
      <c r="A185" s="38"/>
      <c r="B185" s="39"/>
      <c r="C185" s="38"/>
      <c r="D185" s="199" t="s">
        <v>397</v>
      </c>
      <c r="E185" s="38"/>
      <c r="F185" s="200" t="s">
        <v>702</v>
      </c>
      <c r="G185" s="38"/>
      <c r="H185" s="38"/>
      <c r="I185" s="193"/>
      <c r="J185" s="38"/>
      <c r="K185" s="38"/>
      <c r="L185" s="39"/>
      <c r="M185" s="194"/>
      <c r="N185" s="195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397</v>
      </c>
      <c r="AU185" s="19" t="s">
        <v>89</v>
      </c>
    </row>
    <row r="186" s="15" customFormat="1">
      <c r="A186" s="15"/>
      <c r="B186" s="221"/>
      <c r="C186" s="15"/>
      <c r="D186" s="191" t="s">
        <v>519</v>
      </c>
      <c r="E186" s="222" t="s">
        <v>1</v>
      </c>
      <c r="F186" s="223" t="s">
        <v>2039</v>
      </c>
      <c r="G186" s="15"/>
      <c r="H186" s="222" t="s">
        <v>1</v>
      </c>
      <c r="I186" s="224"/>
      <c r="J186" s="15"/>
      <c r="K186" s="15"/>
      <c r="L186" s="221"/>
      <c r="M186" s="225"/>
      <c r="N186" s="226"/>
      <c r="O186" s="226"/>
      <c r="P186" s="226"/>
      <c r="Q186" s="226"/>
      <c r="R186" s="226"/>
      <c r="S186" s="226"/>
      <c r="T186" s="227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22" t="s">
        <v>519</v>
      </c>
      <c r="AU186" s="222" t="s">
        <v>89</v>
      </c>
      <c r="AV186" s="15" t="s">
        <v>87</v>
      </c>
      <c r="AW186" s="15" t="s">
        <v>35</v>
      </c>
      <c r="AX186" s="15" t="s">
        <v>79</v>
      </c>
      <c r="AY186" s="222" t="s">
        <v>230</v>
      </c>
    </row>
    <row r="187" s="15" customFormat="1">
      <c r="A187" s="15"/>
      <c r="B187" s="221"/>
      <c r="C187" s="15"/>
      <c r="D187" s="191" t="s">
        <v>519</v>
      </c>
      <c r="E187" s="222" t="s">
        <v>1</v>
      </c>
      <c r="F187" s="223" t="s">
        <v>1975</v>
      </c>
      <c r="G187" s="15"/>
      <c r="H187" s="222" t="s">
        <v>1</v>
      </c>
      <c r="I187" s="224"/>
      <c r="J187" s="15"/>
      <c r="K187" s="15"/>
      <c r="L187" s="221"/>
      <c r="M187" s="225"/>
      <c r="N187" s="226"/>
      <c r="O187" s="226"/>
      <c r="P187" s="226"/>
      <c r="Q187" s="226"/>
      <c r="R187" s="226"/>
      <c r="S187" s="226"/>
      <c r="T187" s="227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22" t="s">
        <v>519</v>
      </c>
      <c r="AU187" s="222" t="s">
        <v>89</v>
      </c>
      <c r="AV187" s="15" t="s">
        <v>87</v>
      </c>
      <c r="AW187" s="15" t="s">
        <v>35</v>
      </c>
      <c r="AX187" s="15" t="s">
        <v>79</v>
      </c>
      <c r="AY187" s="222" t="s">
        <v>230</v>
      </c>
    </row>
    <row r="188" s="13" customFormat="1">
      <c r="A188" s="13"/>
      <c r="B188" s="205"/>
      <c r="C188" s="13"/>
      <c r="D188" s="191" t="s">
        <v>519</v>
      </c>
      <c r="E188" s="206" t="s">
        <v>1</v>
      </c>
      <c r="F188" s="207" t="s">
        <v>2343</v>
      </c>
      <c r="G188" s="13"/>
      <c r="H188" s="208">
        <v>285.43700000000001</v>
      </c>
      <c r="I188" s="209"/>
      <c r="J188" s="13"/>
      <c r="K188" s="13"/>
      <c r="L188" s="205"/>
      <c r="M188" s="210"/>
      <c r="N188" s="211"/>
      <c r="O188" s="211"/>
      <c r="P188" s="211"/>
      <c r="Q188" s="211"/>
      <c r="R188" s="211"/>
      <c r="S188" s="211"/>
      <c r="T188" s="21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06" t="s">
        <v>519</v>
      </c>
      <c r="AU188" s="206" t="s">
        <v>89</v>
      </c>
      <c r="AV188" s="13" t="s">
        <v>89</v>
      </c>
      <c r="AW188" s="13" t="s">
        <v>35</v>
      </c>
      <c r="AX188" s="13" t="s">
        <v>79</v>
      </c>
      <c r="AY188" s="206" t="s">
        <v>230</v>
      </c>
    </row>
    <row r="189" s="13" customFormat="1">
      <c r="A189" s="13"/>
      <c r="B189" s="205"/>
      <c r="C189" s="13"/>
      <c r="D189" s="191" t="s">
        <v>519</v>
      </c>
      <c r="E189" s="206" t="s">
        <v>1</v>
      </c>
      <c r="F189" s="207" t="s">
        <v>2354</v>
      </c>
      <c r="G189" s="13"/>
      <c r="H189" s="208">
        <v>15</v>
      </c>
      <c r="I189" s="209"/>
      <c r="J189" s="13"/>
      <c r="K189" s="13"/>
      <c r="L189" s="205"/>
      <c r="M189" s="210"/>
      <c r="N189" s="211"/>
      <c r="O189" s="211"/>
      <c r="P189" s="211"/>
      <c r="Q189" s="211"/>
      <c r="R189" s="211"/>
      <c r="S189" s="211"/>
      <c r="T189" s="21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06" t="s">
        <v>519</v>
      </c>
      <c r="AU189" s="206" t="s">
        <v>89</v>
      </c>
      <c r="AV189" s="13" t="s">
        <v>89</v>
      </c>
      <c r="AW189" s="13" t="s">
        <v>35</v>
      </c>
      <c r="AX189" s="13" t="s">
        <v>79</v>
      </c>
      <c r="AY189" s="206" t="s">
        <v>230</v>
      </c>
    </row>
    <row r="190" s="14" customFormat="1">
      <c r="A190" s="14"/>
      <c r="B190" s="213"/>
      <c r="C190" s="14"/>
      <c r="D190" s="191" t="s">
        <v>519</v>
      </c>
      <c r="E190" s="214" t="s">
        <v>1</v>
      </c>
      <c r="F190" s="215" t="s">
        <v>534</v>
      </c>
      <c r="G190" s="14"/>
      <c r="H190" s="216">
        <v>300.43700000000001</v>
      </c>
      <c r="I190" s="217"/>
      <c r="J190" s="14"/>
      <c r="K190" s="14"/>
      <c r="L190" s="213"/>
      <c r="M190" s="218"/>
      <c r="N190" s="219"/>
      <c r="O190" s="219"/>
      <c r="P190" s="219"/>
      <c r="Q190" s="219"/>
      <c r="R190" s="219"/>
      <c r="S190" s="219"/>
      <c r="T190" s="22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14" t="s">
        <v>519</v>
      </c>
      <c r="AU190" s="214" t="s">
        <v>89</v>
      </c>
      <c r="AV190" s="14" t="s">
        <v>235</v>
      </c>
      <c r="AW190" s="14" t="s">
        <v>35</v>
      </c>
      <c r="AX190" s="14" t="s">
        <v>87</v>
      </c>
      <c r="AY190" s="214" t="s">
        <v>230</v>
      </c>
    </row>
    <row r="191" s="13" customFormat="1">
      <c r="A191" s="13"/>
      <c r="B191" s="205"/>
      <c r="C191" s="13"/>
      <c r="D191" s="191" t="s">
        <v>519</v>
      </c>
      <c r="E191" s="13"/>
      <c r="F191" s="207" t="s">
        <v>2356</v>
      </c>
      <c r="G191" s="13"/>
      <c r="H191" s="208">
        <v>1502.185</v>
      </c>
      <c r="I191" s="209"/>
      <c r="J191" s="13"/>
      <c r="K191" s="13"/>
      <c r="L191" s="205"/>
      <c r="M191" s="210"/>
      <c r="N191" s="211"/>
      <c r="O191" s="211"/>
      <c r="P191" s="211"/>
      <c r="Q191" s="211"/>
      <c r="R191" s="211"/>
      <c r="S191" s="211"/>
      <c r="T191" s="21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6" t="s">
        <v>519</v>
      </c>
      <c r="AU191" s="206" t="s">
        <v>89</v>
      </c>
      <c r="AV191" s="13" t="s">
        <v>89</v>
      </c>
      <c r="AW191" s="13" t="s">
        <v>3</v>
      </c>
      <c r="AX191" s="13" t="s">
        <v>87</v>
      </c>
      <c r="AY191" s="206" t="s">
        <v>230</v>
      </c>
    </row>
    <row r="192" s="2" customFormat="1" ht="21.75" customHeight="1">
      <c r="A192" s="38"/>
      <c r="B192" s="177"/>
      <c r="C192" s="178" t="s">
        <v>264</v>
      </c>
      <c r="D192" s="178" t="s">
        <v>231</v>
      </c>
      <c r="E192" s="179" t="s">
        <v>704</v>
      </c>
      <c r="F192" s="180" t="s">
        <v>705</v>
      </c>
      <c r="G192" s="181" t="s">
        <v>578</v>
      </c>
      <c r="H192" s="182">
        <v>180.262</v>
      </c>
      <c r="I192" s="183"/>
      <c r="J192" s="184">
        <f>ROUND(I192*H192,2)</f>
        <v>0</v>
      </c>
      <c r="K192" s="180" t="s">
        <v>515</v>
      </c>
      <c r="L192" s="39"/>
      <c r="M192" s="185" t="s">
        <v>1</v>
      </c>
      <c r="N192" s="186" t="s">
        <v>44</v>
      </c>
      <c r="O192" s="77"/>
      <c r="P192" s="187">
        <f>O192*H192</f>
        <v>0</v>
      </c>
      <c r="Q192" s="187">
        <v>0</v>
      </c>
      <c r="R192" s="187">
        <f>Q192*H192</f>
        <v>0</v>
      </c>
      <c r="S192" s="187">
        <v>0</v>
      </c>
      <c r="T192" s="188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89" t="s">
        <v>235</v>
      </c>
      <c r="AT192" s="189" t="s">
        <v>231</v>
      </c>
      <c r="AU192" s="189" t="s">
        <v>89</v>
      </c>
      <c r="AY192" s="19" t="s">
        <v>230</v>
      </c>
      <c r="BE192" s="190">
        <f>IF(N192="základní",J192,0)</f>
        <v>0</v>
      </c>
      <c r="BF192" s="190">
        <f>IF(N192="snížená",J192,0)</f>
        <v>0</v>
      </c>
      <c r="BG192" s="190">
        <f>IF(N192="zákl. přenesená",J192,0)</f>
        <v>0</v>
      </c>
      <c r="BH192" s="190">
        <f>IF(N192="sníž. přenesená",J192,0)</f>
        <v>0</v>
      </c>
      <c r="BI192" s="190">
        <f>IF(N192="nulová",J192,0)</f>
        <v>0</v>
      </c>
      <c r="BJ192" s="19" t="s">
        <v>87</v>
      </c>
      <c r="BK192" s="190">
        <f>ROUND(I192*H192,2)</f>
        <v>0</v>
      </c>
      <c r="BL192" s="19" t="s">
        <v>235</v>
      </c>
      <c r="BM192" s="189" t="s">
        <v>2357</v>
      </c>
    </row>
    <row r="193" s="2" customFormat="1">
      <c r="A193" s="38"/>
      <c r="B193" s="39"/>
      <c r="C193" s="38"/>
      <c r="D193" s="191" t="s">
        <v>237</v>
      </c>
      <c r="E193" s="38"/>
      <c r="F193" s="192" t="s">
        <v>707</v>
      </c>
      <c r="G193" s="38"/>
      <c r="H193" s="38"/>
      <c r="I193" s="193"/>
      <c r="J193" s="38"/>
      <c r="K193" s="38"/>
      <c r="L193" s="39"/>
      <c r="M193" s="194"/>
      <c r="N193" s="195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237</v>
      </c>
      <c r="AU193" s="19" t="s">
        <v>89</v>
      </c>
    </row>
    <row r="194" s="2" customFormat="1">
      <c r="A194" s="38"/>
      <c r="B194" s="39"/>
      <c r="C194" s="38"/>
      <c r="D194" s="199" t="s">
        <v>397</v>
      </c>
      <c r="E194" s="38"/>
      <c r="F194" s="200" t="s">
        <v>708</v>
      </c>
      <c r="G194" s="38"/>
      <c r="H194" s="38"/>
      <c r="I194" s="193"/>
      <c r="J194" s="38"/>
      <c r="K194" s="38"/>
      <c r="L194" s="39"/>
      <c r="M194" s="194"/>
      <c r="N194" s="195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397</v>
      </c>
      <c r="AU194" s="19" t="s">
        <v>89</v>
      </c>
    </row>
    <row r="195" s="15" customFormat="1">
      <c r="A195" s="15"/>
      <c r="B195" s="221"/>
      <c r="C195" s="15"/>
      <c r="D195" s="191" t="s">
        <v>519</v>
      </c>
      <c r="E195" s="222" t="s">
        <v>1</v>
      </c>
      <c r="F195" s="223" t="s">
        <v>2039</v>
      </c>
      <c r="G195" s="15"/>
      <c r="H195" s="222" t="s">
        <v>1</v>
      </c>
      <c r="I195" s="224"/>
      <c r="J195" s="15"/>
      <c r="K195" s="15"/>
      <c r="L195" s="221"/>
      <c r="M195" s="225"/>
      <c r="N195" s="226"/>
      <c r="O195" s="226"/>
      <c r="P195" s="226"/>
      <c r="Q195" s="226"/>
      <c r="R195" s="226"/>
      <c r="S195" s="226"/>
      <c r="T195" s="227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22" t="s">
        <v>519</v>
      </c>
      <c r="AU195" s="222" t="s">
        <v>89</v>
      </c>
      <c r="AV195" s="15" t="s">
        <v>87</v>
      </c>
      <c r="AW195" s="15" t="s">
        <v>35</v>
      </c>
      <c r="AX195" s="15" t="s">
        <v>79</v>
      </c>
      <c r="AY195" s="222" t="s">
        <v>230</v>
      </c>
    </row>
    <row r="196" s="13" customFormat="1">
      <c r="A196" s="13"/>
      <c r="B196" s="205"/>
      <c r="C196" s="13"/>
      <c r="D196" s="191" t="s">
        <v>519</v>
      </c>
      <c r="E196" s="206" t="s">
        <v>1</v>
      </c>
      <c r="F196" s="207" t="s">
        <v>2345</v>
      </c>
      <c r="G196" s="13"/>
      <c r="H196" s="208">
        <v>90.131</v>
      </c>
      <c r="I196" s="209"/>
      <c r="J196" s="13"/>
      <c r="K196" s="13"/>
      <c r="L196" s="205"/>
      <c r="M196" s="210"/>
      <c r="N196" s="211"/>
      <c r="O196" s="211"/>
      <c r="P196" s="211"/>
      <c r="Q196" s="211"/>
      <c r="R196" s="211"/>
      <c r="S196" s="211"/>
      <c r="T196" s="21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06" t="s">
        <v>519</v>
      </c>
      <c r="AU196" s="206" t="s">
        <v>89</v>
      </c>
      <c r="AV196" s="13" t="s">
        <v>89</v>
      </c>
      <c r="AW196" s="13" t="s">
        <v>35</v>
      </c>
      <c r="AX196" s="13" t="s">
        <v>79</v>
      </c>
      <c r="AY196" s="206" t="s">
        <v>230</v>
      </c>
    </row>
    <row r="197" s="13" customFormat="1">
      <c r="A197" s="13"/>
      <c r="B197" s="205"/>
      <c r="C197" s="13"/>
      <c r="D197" s="191" t="s">
        <v>519</v>
      </c>
      <c r="E197" s="206" t="s">
        <v>1</v>
      </c>
      <c r="F197" s="207" t="s">
        <v>2345</v>
      </c>
      <c r="G197" s="13"/>
      <c r="H197" s="208">
        <v>90.131</v>
      </c>
      <c r="I197" s="209"/>
      <c r="J197" s="13"/>
      <c r="K197" s="13"/>
      <c r="L197" s="205"/>
      <c r="M197" s="210"/>
      <c r="N197" s="211"/>
      <c r="O197" s="211"/>
      <c r="P197" s="211"/>
      <c r="Q197" s="211"/>
      <c r="R197" s="211"/>
      <c r="S197" s="211"/>
      <c r="T197" s="21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06" t="s">
        <v>519</v>
      </c>
      <c r="AU197" s="206" t="s">
        <v>89</v>
      </c>
      <c r="AV197" s="13" t="s">
        <v>89</v>
      </c>
      <c r="AW197" s="13" t="s">
        <v>35</v>
      </c>
      <c r="AX197" s="13" t="s">
        <v>79</v>
      </c>
      <c r="AY197" s="206" t="s">
        <v>230</v>
      </c>
    </row>
    <row r="198" s="14" customFormat="1">
      <c r="A198" s="14"/>
      <c r="B198" s="213"/>
      <c r="C198" s="14"/>
      <c r="D198" s="191" t="s">
        <v>519</v>
      </c>
      <c r="E198" s="214" t="s">
        <v>1</v>
      </c>
      <c r="F198" s="215" t="s">
        <v>534</v>
      </c>
      <c r="G198" s="14"/>
      <c r="H198" s="216">
        <v>180.262</v>
      </c>
      <c r="I198" s="217"/>
      <c r="J198" s="14"/>
      <c r="K198" s="14"/>
      <c r="L198" s="213"/>
      <c r="M198" s="218"/>
      <c r="N198" s="219"/>
      <c r="O198" s="219"/>
      <c r="P198" s="219"/>
      <c r="Q198" s="219"/>
      <c r="R198" s="219"/>
      <c r="S198" s="219"/>
      <c r="T198" s="220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14" t="s">
        <v>519</v>
      </c>
      <c r="AU198" s="214" t="s">
        <v>89</v>
      </c>
      <c r="AV198" s="14" t="s">
        <v>235</v>
      </c>
      <c r="AW198" s="14" t="s">
        <v>35</v>
      </c>
      <c r="AX198" s="14" t="s">
        <v>87</v>
      </c>
      <c r="AY198" s="214" t="s">
        <v>230</v>
      </c>
    </row>
    <row r="199" s="2" customFormat="1" ht="24.15" customHeight="1">
      <c r="A199" s="38"/>
      <c r="B199" s="177"/>
      <c r="C199" s="178" t="s">
        <v>268</v>
      </c>
      <c r="D199" s="178" t="s">
        <v>231</v>
      </c>
      <c r="E199" s="179" t="s">
        <v>713</v>
      </c>
      <c r="F199" s="180" t="s">
        <v>714</v>
      </c>
      <c r="G199" s="181" t="s">
        <v>578</v>
      </c>
      <c r="H199" s="182">
        <v>901.30999999999995</v>
      </c>
      <c r="I199" s="183"/>
      <c r="J199" s="184">
        <f>ROUND(I199*H199,2)</f>
        <v>0</v>
      </c>
      <c r="K199" s="180" t="s">
        <v>515</v>
      </c>
      <c r="L199" s="39"/>
      <c r="M199" s="185" t="s">
        <v>1</v>
      </c>
      <c r="N199" s="186" t="s">
        <v>44</v>
      </c>
      <c r="O199" s="77"/>
      <c r="P199" s="187">
        <f>O199*H199</f>
        <v>0</v>
      </c>
      <c r="Q199" s="187">
        <v>0</v>
      </c>
      <c r="R199" s="187">
        <f>Q199*H199</f>
        <v>0</v>
      </c>
      <c r="S199" s="187">
        <v>0</v>
      </c>
      <c r="T199" s="188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89" t="s">
        <v>235</v>
      </c>
      <c r="AT199" s="189" t="s">
        <v>231</v>
      </c>
      <c r="AU199" s="189" t="s">
        <v>89</v>
      </c>
      <c r="AY199" s="19" t="s">
        <v>230</v>
      </c>
      <c r="BE199" s="190">
        <f>IF(N199="základní",J199,0)</f>
        <v>0</v>
      </c>
      <c r="BF199" s="190">
        <f>IF(N199="snížená",J199,0)</f>
        <v>0</v>
      </c>
      <c r="BG199" s="190">
        <f>IF(N199="zákl. přenesená",J199,0)</f>
        <v>0</v>
      </c>
      <c r="BH199" s="190">
        <f>IF(N199="sníž. přenesená",J199,0)</f>
        <v>0</v>
      </c>
      <c r="BI199" s="190">
        <f>IF(N199="nulová",J199,0)</f>
        <v>0</v>
      </c>
      <c r="BJ199" s="19" t="s">
        <v>87</v>
      </c>
      <c r="BK199" s="190">
        <f>ROUND(I199*H199,2)</f>
        <v>0</v>
      </c>
      <c r="BL199" s="19" t="s">
        <v>235</v>
      </c>
      <c r="BM199" s="189" t="s">
        <v>2358</v>
      </c>
    </row>
    <row r="200" s="2" customFormat="1">
      <c r="A200" s="38"/>
      <c r="B200" s="39"/>
      <c r="C200" s="38"/>
      <c r="D200" s="191" t="s">
        <v>237</v>
      </c>
      <c r="E200" s="38"/>
      <c r="F200" s="192" t="s">
        <v>716</v>
      </c>
      <c r="G200" s="38"/>
      <c r="H200" s="38"/>
      <c r="I200" s="193"/>
      <c r="J200" s="38"/>
      <c r="K200" s="38"/>
      <c r="L200" s="39"/>
      <c r="M200" s="194"/>
      <c r="N200" s="195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237</v>
      </c>
      <c r="AU200" s="19" t="s">
        <v>89</v>
      </c>
    </row>
    <row r="201" s="2" customFormat="1">
      <c r="A201" s="38"/>
      <c r="B201" s="39"/>
      <c r="C201" s="38"/>
      <c r="D201" s="199" t="s">
        <v>397</v>
      </c>
      <c r="E201" s="38"/>
      <c r="F201" s="200" t="s">
        <v>717</v>
      </c>
      <c r="G201" s="38"/>
      <c r="H201" s="38"/>
      <c r="I201" s="193"/>
      <c r="J201" s="38"/>
      <c r="K201" s="38"/>
      <c r="L201" s="39"/>
      <c r="M201" s="194"/>
      <c r="N201" s="195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397</v>
      </c>
      <c r="AU201" s="19" t="s">
        <v>89</v>
      </c>
    </row>
    <row r="202" s="15" customFormat="1">
      <c r="A202" s="15"/>
      <c r="B202" s="221"/>
      <c r="C202" s="15"/>
      <c r="D202" s="191" t="s">
        <v>519</v>
      </c>
      <c r="E202" s="222" t="s">
        <v>1</v>
      </c>
      <c r="F202" s="223" t="s">
        <v>2039</v>
      </c>
      <c r="G202" s="15"/>
      <c r="H202" s="222" t="s">
        <v>1</v>
      </c>
      <c r="I202" s="224"/>
      <c r="J202" s="15"/>
      <c r="K202" s="15"/>
      <c r="L202" s="221"/>
      <c r="M202" s="225"/>
      <c r="N202" s="226"/>
      <c r="O202" s="226"/>
      <c r="P202" s="226"/>
      <c r="Q202" s="226"/>
      <c r="R202" s="226"/>
      <c r="S202" s="226"/>
      <c r="T202" s="227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22" t="s">
        <v>519</v>
      </c>
      <c r="AU202" s="222" t="s">
        <v>89</v>
      </c>
      <c r="AV202" s="15" t="s">
        <v>87</v>
      </c>
      <c r="AW202" s="15" t="s">
        <v>35</v>
      </c>
      <c r="AX202" s="15" t="s">
        <v>79</v>
      </c>
      <c r="AY202" s="222" t="s">
        <v>230</v>
      </c>
    </row>
    <row r="203" s="13" customFormat="1">
      <c r="A203" s="13"/>
      <c r="B203" s="205"/>
      <c r="C203" s="13"/>
      <c r="D203" s="191" t="s">
        <v>519</v>
      </c>
      <c r="E203" s="206" t="s">
        <v>1</v>
      </c>
      <c r="F203" s="207" t="s">
        <v>2345</v>
      </c>
      <c r="G203" s="13"/>
      <c r="H203" s="208">
        <v>90.131</v>
      </c>
      <c r="I203" s="209"/>
      <c r="J203" s="13"/>
      <c r="K203" s="13"/>
      <c r="L203" s="205"/>
      <c r="M203" s="210"/>
      <c r="N203" s="211"/>
      <c r="O203" s="211"/>
      <c r="P203" s="211"/>
      <c r="Q203" s="211"/>
      <c r="R203" s="211"/>
      <c r="S203" s="211"/>
      <c r="T203" s="21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06" t="s">
        <v>519</v>
      </c>
      <c r="AU203" s="206" t="s">
        <v>89</v>
      </c>
      <c r="AV203" s="13" t="s">
        <v>89</v>
      </c>
      <c r="AW203" s="13" t="s">
        <v>35</v>
      </c>
      <c r="AX203" s="13" t="s">
        <v>79</v>
      </c>
      <c r="AY203" s="206" t="s">
        <v>230</v>
      </c>
    </row>
    <row r="204" s="13" customFormat="1">
      <c r="A204" s="13"/>
      <c r="B204" s="205"/>
      <c r="C204" s="13"/>
      <c r="D204" s="191" t="s">
        <v>519</v>
      </c>
      <c r="E204" s="206" t="s">
        <v>1</v>
      </c>
      <c r="F204" s="207" t="s">
        <v>2345</v>
      </c>
      <c r="G204" s="13"/>
      <c r="H204" s="208">
        <v>90.131</v>
      </c>
      <c r="I204" s="209"/>
      <c r="J204" s="13"/>
      <c r="K204" s="13"/>
      <c r="L204" s="205"/>
      <c r="M204" s="210"/>
      <c r="N204" s="211"/>
      <c r="O204" s="211"/>
      <c r="P204" s="211"/>
      <c r="Q204" s="211"/>
      <c r="R204" s="211"/>
      <c r="S204" s="211"/>
      <c r="T204" s="21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06" t="s">
        <v>519</v>
      </c>
      <c r="AU204" s="206" t="s">
        <v>89</v>
      </c>
      <c r="AV204" s="13" t="s">
        <v>89</v>
      </c>
      <c r="AW204" s="13" t="s">
        <v>35</v>
      </c>
      <c r="AX204" s="13" t="s">
        <v>79</v>
      </c>
      <c r="AY204" s="206" t="s">
        <v>230</v>
      </c>
    </row>
    <row r="205" s="14" customFormat="1">
      <c r="A205" s="14"/>
      <c r="B205" s="213"/>
      <c r="C205" s="14"/>
      <c r="D205" s="191" t="s">
        <v>519</v>
      </c>
      <c r="E205" s="214" t="s">
        <v>1</v>
      </c>
      <c r="F205" s="215" t="s">
        <v>534</v>
      </c>
      <c r="G205" s="14"/>
      <c r="H205" s="216">
        <v>180.262</v>
      </c>
      <c r="I205" s="217"/>
      <c r="J205" s="14"/>
      <c r="K205" s="14"/>
      <c r="L205" s="213"/>
      <c r="M205" s="218"/>
      <c r="N205" s="219"/>
      <c r="O205" s="219"/>
      <c r="P205" s="219"/>
      <c r="Q205" s="219"/>
      <c r="R205" s="219"/>
      <c r="S205" s="219"/>
      <c r="T205" s="220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14" t="s">
        <v>519</v>
      </c>
      <c r="AU205" s="214" t="s">
        <v>89</v>
      </c>
      <c r="AV205" s="14" t="s">
        <v>235</v>
      </c>
      <c r="AW205" s="14" t="s">
        <v>35</v>
      </c>
      <c r="AX205" s="14" t="s">
        <v>87</v>
      </c>
      <c r="AY205" s="214" t="s">
        <v>230</v>
      </c>
    </row>
    <row r="206" s="13" customFormat="1">
      <c r="A206" s="13"/>
      <c r="B206" s="205"/>
      <c r="C206" s="13"/>
      <c r="D206" s="191" t="s">
        <v>519</v>
      </c>
      <c r="E206" s="13"/>
      <c r="F206" s="207" t="s">
        <v>2359</v>
      </c>
      <c r="G206" s="13"/>
      <c r="H206" s="208">
        <v>901.30999999999995</v>
      </c>
      <c r="I206" s="209"/>
      <c r="J206" s="13"/>
      <c r="K206" s="13"/>
      <c r="L206" s="205"/>
      <c r="M206" s="210"/>
      <c r="N206" s="211"/>
      <c r="O206" s="211"/>
      <c r="P206" s="211"/>
      <c r="Q206" s="211"/>
      <c r="R206" s="211"/>
      <c r="S206" s="211"/>
      <c r="T206" s="21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06" t="s">
        <v>519</v>
      </c>
      <c r="AU206" s="206" t="s">
        <v>89</v>
      </c>
      <c r="AV206" s="13" t="s">
        <v>89</v>
      </c>
      <c r="AW206" s="13" t="s">
        <v>3</v>
      </c>
      <c r="AX206" s="13" t="s">
        <v>87</v>
      </c>
      <c r="AY206" s="206" t="s">
        <v>230</v>
      </c>
    </row>
    <row r="207" s="2" customFormat="1" ht="21.75" customHeight="1">
      <c r="A207" s="38"/>
      <c r="B207" s="177"/>
      <c r="C207" s="178" t="s">
        <v>272</v>
      </c>
      <c r="D207" s="178" t="s">
        <v>231</v>
      </c>
      <c r="E207" s="179" t="s">
        <v>719</v>
      </c>
      <c r="F207" s="180" t="s">
        <v>720</v>
      </c>
      <c r="G207" s="181" t="s">
        <v>578</v>
      </c>
      <c r="H207" s="182">
        <v>30.044</v>
      </c>
      <c r="I207" s="183"/>
      <c r="J207" s="184">
        <f>ROUND(I207*H207,2)</f>
        <v>0</v>
      </c>
      <c r="K207" s="180" t="s">
        <v>515</v>
      </c>
      <c r="L207" s="39"/>
      <c r="M207" s="185" t="s">
        <v>1</v>
      </c>
      <c r="N207" s="186" t="s">
        <v>44</v>
      </c>
      <c r="O207" s="77"/>
      <c r="P207" s="187">
        <f>O207*H207</f>
        <v>0</v>
      </c>
      <c r="Q207" s="187">
        <v>0</v>
      </c>
      <c r="R207" s="187">
        <f>Q207*H207</f>
        <v>0</v>
      </c>
      <c r="S207" s="187">
        <v>0</v>
      </c>
      <c r="T207" s="18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89" t="s">
        <v>235</v>
      </c>
      <c r="AT207" s="189" t="s">
        <v>231</v>
      </c>
      <c r="AU207" s="189" t="s">
        <v>89</v>
      </c>
      <c r="AY207" s="19" t="s">
        <v>230</v>
      </c>
      <c r="BE207" s="190">
        <f>IF(N207="základní",J207,0)</f>
        <v>0</v>
      </c>
      <c r="BF207" s="190">
        <f>IF(N207="snížená",J207,0)</f>
        <v>0</v>
      </c>
      <c r="BG207" s="190">
        <f>IF(N207="zákl. přenesená",J207,0)</f>
        <v>0</v>
      </c>
      <c r="BH207" s="190">
        <f>IF(N207="sníž. přenesená",J207,0)</f>
        <v>0</v>
      </c>
      <c r="BI207" s="190">
        <f>IF(N207="nulová",J207,0)</f>
        <v>0</v>
      </c>
      <c r="BJ207" s="19" t="s">
        <v>87</v>
      </c>
      <c r="BK207" s="190">
        <f>ROUND(I207*H207,2)</f>
        <v>0</v>
      </c>
      <c r="BL207" s="19" t="s">
        <v>235</v>
      </c>
      <c r="BM207" s="189" t="s">
        <v>2360</v>
      </c>
    </row>
    <row r="208" s="2" customFormat="1">
      <c r="A208" s="38"/>
      <c r="B208" s="39"/>
      <c r="C208" s="38"/>
      <c r="D208" s="191" t="s">
        <v>237</v>
      </c>
      <c r="E208" s="38"/>
      <c r="F208" s="192" t="s">
        <v>722</v>
      </c>
      <c r="G208" s="38"/>
      <c r="H208" s="38"/>
      <c r="I208" s="193"/>
      <c r="J208" s="38"/>
      <c r="K208" s="38"/>
      <c r="L208" s="39"/>
      <c r="M208" s="194"/>
      <c r="N208" s="195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237</v>
      </c>
      <c r="AU208" s="19" t="s">
        <v>89</v>
      </c>
    </row>
    <row r="209" s="2" customFormat="1">
      <c r="A209" s="38"/>
      <c r="B209" s="39"/>
      <c r="C209" s="38"/>
      <c r="D209" s="199" t="s">
        <v>397</v>
      </c>
      <c r="E209" s="38"/>
      <c r="F209" s="200" t="s">
        <v>723</v>
      </c>
      <c r="G209" s="38"/>
      <c r="H209" s="38"/>
      <c r="I209" s="193"/>
      <c r="J209" s="38"/>
      <c r="K209" s="38"/>
      <c r="L209" s="39"/>
      <c r="M209" s="194"/>
      <c r="N209" s="195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397</v>
      </c>
      <c r="AU209" s="19" t="s">
        <v>89</v>
      </c>
    </row>
    <row r="210" s="15" customFormat="1">
      <c r="A210" s="15"/>
      <c r="B210" s="221"/>
      <c r="C210" s="15"/>
      <c r="D210" s="191" t="s">
        <v>519</v>
      </c>
      <c r="E210" s="222" t="s">
        <v>1</v>
      </c>
      <c r="F210" s="223" t="s">
        <v>2039</v>
      </c>
      <c r="G210" s="15"/>
      <c r="H210" s="222" t="s">
        <v>1</v>
      </c>
      <c r="I210" s="224"/>
      <c r="J210" s="15"/>
      <c r="K210" s="15"/>
      <c r="L210" s="221"/>
      <c r="M210" s="225"/>
      <c r="N210" s="226"/>
      <c r="O210" s="226"/>
      <c r="P210" s="226"/>
      <c r="Q210" s="226"/>
      <c r="R210" s="226"/>
      <c r="S210" s="226"/>
      <c r="T210" s="227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22" t="s">
        <v>519</v>
      </c>
      <c r="AU210" s="222" t="s">
        <v>89</v>
      </c>
      <c r="AV210" s="15" t="s">
        <v>87</v>
      </c>
      <c r="AW210" s="15" t="s">
        <v>35</v>
      </c>
      <c r="AX210" s="15" t="s">
        <v>79</v>
      </c>
      <c r="AY210" s="222" t="s">
        <v>230</v>
      </c>
    </row>
    <row r="211" s="15" customFormat="1">
      <c r="A211" s="15"/>
      <c r="B211" s="221"/>
      <c r="C211" s="15"/>
      <c r="D211" s="191" t="s">
        <v>519</v>
      </c>
      <c r="E211" s="222" t="s">
        <v>1</v>
      </c>
      <c r="F211" s="223" t="s">
        <v>1975</v>
      </c>
      <c r="G211" s="15"/>
      <c r="H211" s="222" t="s">
        <v>1</v>
      </c>
      <c r="I211" s="224"/>
      <c r="J211" s="15"/>
      <c r="K211" s="15"/>
      <c r="L211" s="221"/>
      <c r="M211" s="225"/>
      <c r="N211" s="226"/>
      <c r="O211" s="226"/>
      <c r="P211" s="226"/>
      <c r="Q211" s="226"/>
      <c r="R211" s="226"/>
      <c r="S211" s="226"/>
      <c r="T211" s="227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22" t="s">
        <v>519</v>
      </c>
      <c r="AU211" s="222" t="s">
        <v>89</v>
      </c>
      <c r="AV211" s="15" t="s">
        <v>87</v>
      </c>
      <c r="AW211" s="15" t="s">
        <v>35</v>
      </c>
      <c r="AX211" s="15" t="s">
        <v>79</v>
      </c>
      <c r="AY211" s="222" t="s">
        <v>230</v>
      </c>
    </row>
    <row r="212" s="13" customFormat="1">
      <c r="A212" s="13"/>
      <c r="B212" s="205"/>
      <c r="C212" s="13"/>
      <c r="D212" s="191" t="s">
        <v>519</v>
      </c>
      <c r="E212" s="206" t="s">
        <v>1</v>
      </c>
      <c r="F212" s="207" t="s">
        <v>2343</v>
      </c>
      <c r="G212" s="13"/>
      <c r="H212" s="208">
        <v>285.43700000000001</v>
      </c>
      <c r="I212" s="209"/>
      <c r="J212" s="13"/>
      <c r="K212" s="13"/>
      <c r="L212" s="205"/>
      <c r="M212" s="210"/>
      <c r="N212" s="211"/>
      <c r="O212" s="211"/>
      <c r="P212" s="211"/>
      <c r="Q212" s="211"/>
      <c r="R212" s="211"/>
      <c r="S212" s="211"/>
      <c r="T212" s="21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06" t="s">
        <v>519</v>
      </c>
      <c r="AU212" s="206" t="s">
        <v>89</v>
      </c>
      <c r="AV212" s="13" t="s">
        <v>89</v>
      </c>
      <c r="AW212" s="13" t="s">
        <v>35</v>
      </c>
      <c r="AX212" s="13" t="s">
        <v>79</v>
      </c>
      <c r="AY212" s="206" t="s">
        <v>230</v>
      </c>
    </row>
    <row r="213" s="13" customFormat="1">
      <c r="A213" s="13"/>
      <c r="B213" s="205"/>
      <c r="C213" s="13"/>
      <c r="D213" s="191" t="s">
        <v>519</v>
      </c>
      <c r="E213" s="206" t="s">
        <v>1</v>
      </c>
      <c r="F213" s="207" t="s">
        <v>2344</v>
      </c>
      <c r="G213" s="13"/>
      <c r="H213" s="208">
        <v>15</v>
      </c>
      <c r="I213" s="209"/>
      <c r="J213" s="13"/>
      <c r="K213" s="13"/>
      <c r="L213" s="205"/>
      <c r="M213" s="210"/>
      <c r="N213" s="211"/>
      <c r="O213" s="211"/>
      <c r="P213" s="211"/>
      <c r="Q213" s="211"/>
      <c r="R213" s="211"/>
      <c r="S213" s="211"/>
      <c r="T213" s="21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06" t="s">
        <v>519</v>
      </c>
      <c r="AU213" s="206" t="s">
        <v>89</v>
      </c>
      <c r="AV213" s="13" t="s">
        <v>89</v>
      </c>
      <c r="AW213" s="13" t="s">
        <v>35</v>
      </c>
      <c r="AX213" s="13" t="s">
        <v>79</v>
      </c>
      <c r="AY213" s="206" t="s">
        <v>230</v>
      </c>
    </row>
    <row r="214" s="14" customFormat="1">
      <c r="A214" s="14"/>
      <c r="B214" s="213"/>
      <c r="C214" s="14"/>
      <c r="D214" s="191" t="s">
        <v>519</v>
      </c>
      <c r="E214" s="214" t="s">
        <v>1</v>
      </c>
      <c r="F214" s="215" t="s">
        <v>534</v>
      </c>
      <c r="G214" s="14"/>
      <c r="H214" s="216">
        <v>300.43700000000001</v>
      </c>
      <c r="I214" s="217"/>
      <c r="J214" s="14"/>
      <c r="K214" s="14"/>
      <c r="L214" s="213"/>
      <c r="M214" s="218"/>
      <c r="N214" s="219"/>
      <c r="O214" s="219"/>
      <c r="P214" s="219"/>
      <c r="Q214" s="219"/>
      <c r="R214" s="219"/>
      <c r="S214" s="219"/>
      <c r="T214" s="22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14" t="s">
        <v>519</v>
      </c>
      <c r="AU214" s="214" t="s">
        <v>89</v>
      </c>
      <c r="AV214" s="14" t="s">
        <v>235</v>
      </c>
      <c r="AW214" s="14" t="s">
        <v>35</v>
      </c>
      <c r="AX214" s="14" t="s">
        <v>79</v>
      </c>
      <c r="AY214" s="214" t="s">
        <v>230</v>
      </c>
    </row>
    <row r="215" s="13" customFormat="1">
      <c r="A215" s="13"/>
      <c r="B215" s="205"/>
      <c r="C215" s="13"/>
      <c r="D215" s="191" t="s">
        <v>519</v>
      </c>
      <c r="E215" s="206" t="s">
        <v>1</v>
      </c>
      <c r="F215" s="207" t="s">
        <v>2349</v>
      </c>
      <c r="G215" s="13"/>
      <c r="H215" s="208">
        <v>30.044</v>
      </c>
      <c r="I215" s="209"/>
      <c r="J215" s="13"/>
      <c r="K215" s="13"/>
      <c r="L215" s="205"/>
      <c r="M215" s="210"/>
      <c r="N215" s="211"/>
      <c r="O215" s="211"/>
      <c r="P215" s="211"/>
      <c r="Q215" s="211"/>
      <c r="R215" s="211"/>
      <c r="S215" s="211"/>
      <c r="T215" s="21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06" t="s">
        <v>519</v>
      </c>
      <c r="AU215" s="206" t="s">
        <v>89</v>
      </c>
      <c r="AV215" s="13" t="s">
        <v>89</v>
      </c>
      <c r="AW215" s="13" t="s">
        <v>35</v>
      </c>
      <c r="AX215" s="13" t="s">
        <v>79</v>
      </c>
      <c r="AY215" s="206" t="s">
        <v>230</v>
      </c>
    </row>
    <row r="216" s="14" customFormat="1">
      <c r="A216" s="14"/>
      <c r="B216" s="213"/>
      <c r="C216" s="14"/>
      <c r="D216" s="191" t="s">
        <v>519</v>
      </c>
      <c r="E216" s="214" t="s">
        <v>1</v>
      </c>
      <c r="F216" s="215" t="s">
        <v>534</v>
      </c>
      <c r="G216" s="14"/>
      <c r="H216" s="216">
        <v>30.044</v>
      </c>
      <c r="I216" s="217"/>
      <c r="J216" s="14"/>
      <c r="K216" s="14"/>
      <c r="L216" s="213"/>
      <c r="M216" s="218"/>
      <c r="N216" s="219"/>
      <c r="O216" s="219"/>
      <c r="P216" s="219"/>
      <c r="Q216" s="219"/>
      <c r="R216" s="219"/>
      <c r="S216" s="219"/>
      <c r="T216" s="220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14" t="s">
        <v>519</v>
      </c>
      <c r="AU216" s="214" t="s">
        <v>89</v>
      </c>
      <c r="AV216" s="14" t="s">
        <v>235</v>
      </c>
      <c r="AW216" s="14" t="s">
        <v>35</v>
      </c>
      <c r="AX216" s="14" t="s">
        <v>87</v>
      </c>
      <c r="AY216" s="214" t="s">
        <v>230</v>
      </c>
    </row>
    <row r="217" s="2" customFormat="1" ht="24.15" customHeight="1">
      <c r="A217" s="38"/>
      <c r="B217" s="177"/>
      <c r="C217" s="178" t="s">
        <v>8</v>
      </c>
      <c r="D217" s="178" t="s">
        <v>231</v>
      </c>
      <c r="E217" s="179" t="s">
        <v>728</v>
      </c>
      <c r="F217" s="180" t="s">
        <v>729</v>
      </c>
      <c r="G217" s="181" t="s">
        <v>578</v>
      </c>
      <c r="H217" s="182">
        <v>150.22</v>
      </c>
      <c r="I217" s="183"/>
      <c r="J217" s="184">
        <f>ROUND(I217*H217,2)</f>
        <v>0</v>
      </c>
      <c r="K217" s="180" t="s">
        <v>515</v>
      </c>
      <c r="L217" s="39"/>
      <c r="M217" s="185" t="s">
        <v>1</v>
      </c>
      <c r="N217" s="186" t="s">
        <v>44</v>
      </c>
      <c r="O217" s="77"/>
      <c r="P217" s="187">
        <f>O217*H217</f>
        <v>0</v>
      </c>
      <c r="Q217" s="187">
        <v>0</v>
      </c>
      <c r="R217" s="187">
        <f>Q217*H217</f>
        <v>0</v>
      </c>
      <c r="S217" s="187">
        <v>0</v>
      </c>
      <c r="T217" s="188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89" t="s">
        <v>235</v>
      </c>
      <c r="AT217" s="189" t="s">
        <v>231</v>
      </c>
      <c r="AU217" s="189" t="s">
        <v>89</v>
      </c>
      <c r="AY217" s="19" t="s">
        <v>230</v>
      </c>
      <c r="BE217" s="190">
        <f>IF(N217="základní",J217,0)</f>
        <v>0</v>
      </c>
      <c r="BF217" s="190">
        <f>IF(N217="snížená",J217,0)</f>
        <v>0</v>
      </c>
      <c r="BG217" s="190">
        <f>IF(N217="zákl. přenesená",J217,0)</f>
        <v>0</v>
      </c>
      <c r="BH217" s="190">
        <f>IF(N217="sníž. přenesená",J217,0)</f>
        <v>0</v>
      </c>
      <c r="BI217" s="190">
        <f>IF(N217="nulová",J217,0)</f>
        <v>0</v>
      </c>
      <c r="BJ217" s="19" t="s">
        <v>87</v>
      </c>
      <c r="BK217" s="190">
        <f>ROUND(I217*H217,2)</f>
        <v>0</v>
      </c>
      <c r="BL217" s="19" t="s">
        <v>235</v>
      </c>
      <c r="BM217" s="189" t="s">
        <v>2361</v>
      </c>
    </row>
    <row r="218" s="2" customFormat="1">
      <c r="A218" s="38"/>
      <c r="B218" s="39"/>
      <c r="C218" s="38"/>
      <c r="D218" s="191" t="s">
        <v>237</v>
      </c>
      <c r="E218" s="38"/>
      <c r="F218" s="192" t="s">
        <v>731</v>
      </c>
      <c r="G218" s="38"/>
      <c r="H218" s="38"/>
      <c r="I218" s="193"/>
      <c r="J218" s="38"/>
      <c r="K218" s="38"/>
      <c r="L218" s="39"/>
      <c r="M218" s="194"/>
      <c r="N218" s="195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237</v>
      </c>
      <c r="AU218" s="19" t="s">
        <v>89</v>
      </c>
    </row>
    <row r="219" s="2" customFormat="1">
      <c r="A219" s="38"/>
      <c r="B219" s="39"/>
      <c r="C219" s="38"/>
      <c r="D219" s="199" t="s">
        <v>397</v>
      </c>
      <c r="E219" s="38"/>
      <c r="F219" s="200" t="s">
        <v>732</v>
      </c>
      <c r="G219" s="38"/>
      <c r="H219" s="38"/>
      <c r="I219" s="193"/>
      <c r="J219" s="38"/>
      <c r="K219" s="38"/>
      <c r="L219" s="39"/>
      <c r="M219" s="194"/>
      <c r="N219" s="195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397</v>
      </c>
      <c r="AU219" s="19" t="s">
        <v>89</v>
      </c>
    </row>
    <row r="220" s="15" customFormat="1">
      <c r="A220" s="15"/>
      <c r="B220" s="221"/>
      <c r="C220" s="15"/>
      <c r="D220" s="191" t="s">
        <v>519</v>
      </c>
      <c r="E220" s="222" t="s">
        <v>1</v>
      </c>
      <c r="F220" s="223" t="s">
        <v>2039</v>
      </c>
      <c r="G220" s="15"/>
      <c r="H220" s="222" t="s">
        <v>1</v>
      </c>
      <c r="I220" s="224"/>
      <c r="J220" s="15"/>
      <c r="K220" s="15"/>
      <c r="L220" s="221"/>
      <c r="M220" s="225"/>
      <c r="N220" s="226"/>
      <c r="O220" s="226"/>
      <c r="P220" s="226"/>
      <c r="Q220" s="226"/>
      <c r="R220" s="226"/>
      <c r="S220" s="226"/>
      <c r="T220" s="227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22" t="s">
        <v>519</v>
      </c>
      <c r="AU220" s="222" t="s">
        <v>89</v>
      </c>
      <c r="AV220" s="15" t="s">
        <v>87</v>
      </c>
      <c r="AW220" s="15" t="s">
        <v>35</v>
      </c>
      <c r="AX220" s="15" t="s">
        <v>79</v>
      </c>
      <c r="AY220" s="222" t="s">
        <v>230</v>
      </c>
    </row>
    <row r="221" s="15" customFormat="1">
      <c r="A221" s="15"/>
      <c r="B221" s="221"/>
      <c r="C221" s="15"/>
      <c r="D221" s="191" t="s">
        <v>519</v>
      </c>
      <c r="E221" s="222" t="s">
        <v>1</v>
      </c>
      <c r="F221" s="223" t="s">
        <v>1975</v>
      </c>
      <c r="G221" s="15"/>
      <c r="H221" s="222" t="s">
        <v>1</v>
      </c>
      <c r="I221" s="224"/>
      <c r="J221" s="15"/>
      <c r="K221" s="15"/>
      <c r="L221" s="221"/>
      <c r="M221" s="225"/>
      <c r="N221" s="226"/>
      <c r="O221" s="226"/>
      <c r="P221" s="226"/>
      <c r="Q221" s="226"/>
      <c r="R221" s="226"/>
      <c r="S221" s="226"/>
      <c r="T221" s="227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22" t="s">
        <v>519</v>
      </c>
      <c r="AU221" s="222" t="s">
        <v>89</v>
      </c>
      <c r="AV221" s="15" t="s">
        <v>87</v>
      </c>
      <c r="AW221" s="15" t="s">
        <v>35</v>
      </c>
      <c r="AX221" s="15" t="s">
        <v>79</v>
      </c>
      <c r="AY221" s="222" t="s">
        <v>230</v>
      </c>
    </row>
    <row r="222" s="13" customFormat="1">
      <c r="A222" s="13"/>
      <c r="B222" s="205"/>
      <c r="C222" s="13"/>
      <c r="D222" s="191" t="s">
        <v>519</v>
      </c>
      <c r="E222" s="206" t="s">
        <v>1</v>
      </c>
      <c r="F222" s="207" t="s">
        <v>2343</v>
      </c>
      <c r="G222" s="13"/>
      <c r="H222" s="208">
        <v>285.43700000000001</v>
      </c>
      <c r="I222" s="209"/>
      <c r="J222" s="13"/>
      <c r="K222" s="13"/>
      <c r="L222" s="205"/>
      <c r="M222" s="210"/>
      <c r="N222" s="211"/>
      <c r="O222" s="211"/>
      <c r="P222" s="211"/>
      <c r="Q222" s="211"/>
      <c r="R222" s="211"/>
      <c r="S222" s="211"/>
      <c r="T222" s="21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06" t="s">
        <v>519</v>
      </c>
      <c r="AU222" s="206" t="s">
        <v>89</v>
      </c>
      <c r="AV222" s="13" t="s">
        <v>89</v>
      </c>
      <c r="AW222" s="13" t="s">
        <v>35</v>
      </c>
      <c r="AX222" s="13" t="s">
        <v>79</v>
      </c>
      <c r="AY222" s="206" t="s">
        <v>230</v>
      </c>
    </row>
    <row r="223" s="13" customFormat="1">
      <c r="A223" s="13"/>
      <c r="B223" s="205"/>
      <c r="C223" s="13"/>
      <c r="D223" s="191" t="s">
        <v>519</v>
      </c>
      <c r="E223" s="206" t="s">
        <v>1</v>
      </c>
      <c r="F223" s="207" t="s">
        <v>2344</v>
      </c>
      <c r="G223" s="13"/>
      <c r="H223" s="208">
        <v>15</v>
      </c>
      <c r="I223" s="209"/>
      <c r="J223" s="13"/>
      <c r="K223" s="13"/>
      <c r="L223" s="205"/>
      <c r="M223" s="210"/>
      <c r="N223" s="211"/>
      <c r="O223" s="211"/>
      <c r="P223" s="211"/>
      <c r="Q223" s="211"/>
      <c r="R223" s="211"/>
      <c r="S223" s="211"/>
      <c r="T223" s="21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06" t="s">
        <v>519</v>
      </c>
      <c r="AU223" s="206" t="s">
        <v>89</v>
      </c>
      <c r="AV223" s="13" t="s">
        <v>89</v>
      </c>
      <c r="AW223" s="13" t="s">
        <v>35</v>
      </c>
      <c r="AX223" s="13" t="s">
        <v>79</v>
      </c>
      <c r="AY223" s="206" t="s">
        <v>230</v>
      </c>
    </row>
    <row r="224" s="14" customFormat="1">
      <c r="A224" s="14"/>
      <c r="B224" s="213"/>
      <c r="C224" s="14"/>
      <c r="D224" s="191" t="s">
        <v>519</v>
      </c>
      <c r="E224" s="214" t="s">
        <v>1</v>
      </c>
      <c r="F224" s="215" t="s">
        <v>534</v>
      </c>
      <c r="G224" s="14"/>
      <c r="H224" s="216">
        <v>300.43700000000001</v>
      </c>
      <c r="I224" s="217"/>
      <c r="J224" s="14"/>
      <c r="K224" s="14"/>
      <c r="L224" s="213"/>
      <c r="M224" s="218"/>
      <c r="N224" s="219"/>
      <c r="O224" s="219"/>
      <c r="P224" s="219"/>
      <c r="Q224" s="219"/>
      <c r="R224" s="219"/>
      <c r="S224" s="219"/>
      <c r="T224" s="220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14" t="s">
        <v>519</v>
      </c>
      <c r="AU224" s="214" t="s">
        <v>89</v>
      </c>
      <c r="AV224" s="14" t="s">
        <v>235</v>
      </c>
      <c r="AW224" s="14" t="s">
        <v>35</v>
      </c>
      <c r="AX224" s="14" t="s">
        <v>79</v>
      </c>
      <c r="AY224" s="214" t="s">
        <v>230</v>
      </c>
    </row>
    <row r="225" s="13" customFormat="1">
      <c r="A225" s="13"/>
      <c r="B225" s="205"/>
      <c r="C225" s="13"/>
      <c r="D225" s="191" t="s">
        <v>519</v>
      </c>
      <c r="E225" s="206" t="s">
        <v>1</v>
      </c>
      <c r="F225" s="207" t="s">
        <v>2349</v>
      </c>
      <c r="G225" s="13"/>
      <c r="H225" s="208">
        <v>30.044</v>
      </c>
      <c r="I225" s="209"/>
      <c r="J225" s="13"/>
      <c r="K225" s="13"/>
      <c r="L225" s="205"/>
      <c r="M225" s="210"/>
      <c r="N225" s="211"/>
      <c r="O225" s="211"/>
      <c r="P225" s="211"/>
      <c r="Q225" s="211"/>
      <c r="R225" s="211"/>
      <c r="S225" s="211"/>
      <c r="T225" s="21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06" t="s">
        <v>519</v>
      </c>
      <c r="AU225" s="206" t="s">
        <v>89</v>
      </c>
      <c r="AV225" s="13" t="s">
        <v>89</v>
      </c>
      <c r="AW225" s="13" t="s">
        <v>35</v>
      </c>
      <c r="AX225" s="13" t="s">
        <v>79</v>
      </c>
      <c r="AY225" s="206" t="s">
        <v>230</v>
      </c>
    </row>
    <row r="226" s="14" customFormat="1">
      <c r="A226" s="14"/>
      <c r="B226" s="213"/>
      <c r="C226" s="14"/>
      <c r="D226" s="191" t="s">
        <v>519</v>
      </c>
      <c r="E226" s="214" t="s">
        <v>1</v>
      </c>
      <c r="F226" s="215" t="s">
        <v>534</v>
      </c>
      <c r="G226" s="14"/>
      <c r="H226" s="216">
        <v>30.044</v>
      </c>
      <c r="I226" s="217"/>
      <c r="J226" s="14"/>
      <c r="K226" s="14"/>
      <c r="L226" s="213"/>
      <c r="M226" s="218"/>
      <c r="N226" s="219"/>
      <c r="O226" s="219"/>
      <c r="P226" s="219"/>
      <c r="Q226" s="219"/>
      <c r="R226" s="219"/>
      <c r="S226" s="219"/>
      <c r="T226" s="220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14" t="s">
        <v>519</v>
      </c>
      <c r="AU226" s="214" t="s">
        <v>89</v>
      </c>
      <c r="AV226" s="14" t="s">
        <v>235</v>
      </c>
      <c r="AW226" s="14" t="s">
        <v>35</v>
      </c>
      <c r="AX226" s="14" t="s">
        <v>87</v>
      </c>
      <c r="AY226" s="214" t="s">
        <v>230</v>
      </c>
    </row>
    <row r="227" s="13" customFormat="1">
      <c r="A227" s="13"/>
      <c r="B227" s="205"/>
      <c r="C227" s="13"/>
      <c r="D227" s="191" t="s">
        <v>519</v>
      </c>
      <c r="E227" s="13"/>
      <c r="F227" s="207" t="s">
        <v>2362</v>
      </c>
      <c r="G227" s="13"/>
      <c r="H227" s="208">
        <v>150.22</v>
      </c>
      <c r="I227" s="209"/>
      <c r="J227" s="13"/>
      <c r="K227" s="13"/>
      <c r="L227" s="205"/>
      <c r="M227" s="210"/>
      <c r="N227" s="211"/>
      <c r="O227" s="211"/>
      <c r="P227" s="211"/>
      <c r="Q227" s="211"/>
      <c r="R227" s="211"/>
      <c r="S227" s="211"/>
      <c r="T227" s="21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06" t="s">
        <v>519</v>
      </c>
      <c r="AU227" s="206" t="s">
        <v>89</v>
      </c>
      <c r="AV227" s="13" t="s">
        <v>89</v>
      </c>
      <c r="AW227" s="13" t="s">
        <v>3</v>
      </c>
      <c r="AX227" s="13" t="s">
        <v>87</v>
      </c>
      <c r="AY227" s="206" t="s">
        <v>230</v>
      </c>
    </row>
    <row r="228" s="2" customFormat="1" ht="16.5" customHeight="1">
      <c r="A228" s="38"/>
      <c r="B228" s="177"/>
      <c r="C228" s="178" t="s">
        <v>281</v>
      </c>
      <c r="D228" s="178" t="s">
        <v>231</v>
      </c>
      <c r="E228" s="179" t="s">
        <v>2053</v>
      </c>
      <c r="F228" s="180" t="s">
        <v>2054</v>
      </c>
      <c r="G228" s="181" t="s">
        <v>748</v>
      </c>
      <c r="H228" s="182">
        <v>600.87400000000002</v>
      </c>
      <c r="I228" s="183"/>
      <c r="J228" s="184">
        <f>ROUND(I228*H228,2)</f>
        <v>0</v>
      </c>
      <c r="K228" s="180" t="s">
        <v>515</v>
      </c>
      <c r="L228" s="39"/>
      <c r="M228" s="185" t="s">
        <v>1</v>
      </c>
      <c r="N228" s="186" t="s">
        <v>44</v>
      </c>
      <c r="O228" s="77"/>
      <c r="P228" s="187">
        <f>O228*H228</f>
        <v>0</v>
      </c>
      <c r="Q228" s="187">
        <v>0</v>
      </c>
      <c r="R228" s="187">
        <f>Q228*H228</f>
        <v>0</v>
      </c>
      <c r="S228" s="187">
        <v>0</v>
      </c>
      <c r="T228" s="188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89" t="s">
        <v>235</v>
      </c>
      <c r="AT228" s="189" t="s">
        <v>231</v>
      </c>
      <c r="AU228" s="189" t="s">
        <v>89</v>
      </c>
      <c r="AY228" s="19" t="s">
        <v>230</v>
      </c>
      <c r="BE228" s="190">
        <f>IF(N228="základní",J228,0)</f>
        <v>0</v>
      </c>
      <c r="BF228" s="190">
        <f>IF(N228="snížená",J228,0)</f>
        <v>0</v>
      </c>
      <c r="BG228" s="190">
        <f>IF(N228="zákl. přenesená",J228,0)</f>
        <v>0</v>
      </c>
      <c r="BH228" s="190">
        <f>IF(N228="sníž. přenesená",J228,0)</f>
        <v>0</v>
      </c>
      <c r="BI228" s="190">
        <f>IF(N228="nulová",J228,0)</f>
        <v>0</v>
      </c>
      <c r="BJ228" s="19" t="s">
        <v>87</v>
      </c>
      <c r="BK228" s="190">
        <f>ROUND(I228*H228,2)</f>
        <v>0</v>
      </c>
      <c r="BL228" s="19" t="s">
        <v>235</v>
      </c>
      <c r="BM228" s="189" t="s">
        <v>2363</v>
      </c>
    </row>
    <row r="229" s="2" customFormat="1">
      <c r="A229" s="38"/>
      <c r="B229" s="39"/>
      <c r="C229" s="38"/>
      <c r="D229" s="191" t="s">
        <v>237</v>
      </c>
      <c r="E229" s="38"/>
      <c r="F229" s="192" t="s">
        <v>1356</v>
      </c>
      <c r="G229" s="38"/>
      <c r="H229" s="38"/>
      <c r="I229" s="193"/>
      <c r="J229" s="38"/>
      <c r="K229" s="38"/>
      <c r="L229" s="39"/>
      <c r="M229" s="194"/>
      <c r="N229" s="195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237</v>
      </c>
      <c r="AU229" s="19" t="s">
        <v>89</v>
      </c>
    </row>
    <row r="230" s="2" customFormat="1">
      <c r="A230" s="38"/>
      <c r="B230" s="39"/>
      <c r="C230" s="38"/>
      <c r="D230" s="199" t="s">
        <v>397</v>
      </c>
      <c r="E230" s="38"/>
      <c r="F230" s="200" t="s">
        <v>2056</v>
      </c>
      <c r="G230" s="38"/>
      <c r="H230" s="38"/>
      <c r="I230" s="193"/>
      <c r="J230" s="38"/>
      <c r="K230" s="38"/>
      <c r="L230" s="39"/>
      <c r="M230" s="194"/>
      <c r="N230" s="195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397</v>
      </c>
      <c r="AU230" s="19" t="s">
        <v>89</v>
      </c>
    </row>
    <row r="231" s="15" customFormat="1">
      <c r="A231" s="15"/>
      <c r="B231" s="221"/>
      <c r="C231" s="15"/>
      <c r="D231" s="191" t="s">
        <v>519</v>
      </c>
      <c r="E231" s="222" t="s">
        <v>1</v>
      </c>
      <c r="F231" s="223" t="s">
        <v>2039</v>
      </c>
      <c r="G231" s="15"/>
      <c r="H231" s="222" t="s">
        <v>1</v>
      </c>
      <c r="I231" s="224"/>
      <c r="J231" s="15"/>
      <c r="K231" s="15"/>
      <c r="L231" s="221"/>
      <c r="M231" s="225"/>
      <c r="N231" s="226"/>
      <c r="O231" s="226"/>
      <c r="P231" s="226"/>
      <c r="Q231" s="226"/>
      <c r="R231" s="226"/>
      <c r="S231" s="226"/>
      <c r="T231" s="227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22" t="s">
        <v>519</v>
      </c>
      <c r="AU231" s="222" t="s">
        <v>89</v>
      </c>
      <c r="AV231" s="15" t="s">
        <v>87</v>
      </c>
      <c r="AW231" s="15" t="s">
        <v>35</v>
      </c>
      <c r="AX231" s="15" t="s">
        <v>79</v>
      </c>
      <c r="AY231" s="222" t="s">
        <v>230</v>
      </c>
    </row>
    <row r="232" s="15" customFormat="1">
      <c r="A232" s="15"/>
      <c r="B232" s="221"/>
      <c r="C232" s="15"/>
      <c r="D232" s="191" t="s">
        <v>519</v>
      </c>
      <c r="E232" s="222" t="s">
        <v>1</v>
      </c>
      <c r="F232" s="223" t="s">
        <v>1975</v>
      </c>
      <c r="G232" s="15"/>
      <c r="H232" s="222" t="s">
        <v>1</v>
      </c>
      <c r="I232" s="224"/>
      <c r="J232" s="15"/>
      <c r="K232" s="15"/>
      <c r="L232" s="221"/>
      <c r="M232" s="225"/>
      <c r="N232" s="226"/>
      <c r="O232" s="226"/>
      <c r="P232" s="226"/>
      <c r="Q232" s="226"/>
      <c r="R232" s="226"/>
      <c r="S232" s="226"/>
      <c r="T232" s="227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22" t="s">
        <v>519</v>
      </c>
      <c r="AU232" s="222" t="s">
        <v>89</v>
      </c>
      <c r="AV232" s="15" t="s">
        <v>87</v>
      </c>
      <c r="AW232" s="15" t="s">
        <v>35</v>
      </c>
      <c r="AX232" s="15" t="s">
        <v>79</v>
      </c>
      <c r="AY232" s="222" t="s">
        <v>230</v>
      </c>
    </row>
    <row r="233" s="13" customFormat="1">
      <c r="A233" s="13"/>
      <c r="B233" s="205"/>
      <c r="C233" s="13"/>
      <c r="D233" s="191" t="s">
        <v>519</v>
      </c>
      <c r="E233" s="206" t="s">
        <v>1</v>
      </c>
      <c r="F233" s="207" t="s">
        <v>2343</v>
      </c>
      <c r="G233" s="13"/>
      <c r="H233" s="208">
        <v>285.43700000000001</v>
      </c>
      <c r="I233" s="209"/>
      <c r="J233" s="13"/>
      <c r="K233" s="13"/>
      <c r="L233" s="205"/>
      <c r="M233" s="210"/>
      <c r="N233" s="211"/>
      <c r="O233" s="211"/>
      <c r="P233" s="211"/>
      <c r="Q233" s="211"/>
      <c r="R233" s="211"/>
      <c r="S233" s="211"/>
      <c r="T233" s="21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06" t="s">
        <v>519</v>
      </c>
      <c r="AU233" s="206" t="s">
        <v>89</v>
      </c>
      <c r="AV233" s="13" t="s">
        <v>89</v>
      </c>
      <c r="AW233" s="13" t="s">
        <v>35</v>
      </c>
      <c r="AX233" s="13" t="s">
        <v>79</v>
      </c>
      <c r="AY233" s="206" t="s">
        <v>230</v>
      </c>
    </row>
    <row r="234" s="13" customFormat="1">
      <c r="A234" s="13"/>
      <c r="B234" s="205"/>
      <c r="C234" s="13"/>
      <c r="D234" s="191" t="s">
        <v>519</v>
      </c>
      <c r="E234" s="206" t="s">
        <v>1</v>
      </c>
      <c r="F234" s="207" t="s">
        <v>2354</v>
      </c>
      <c r="G234" s="13"/>
      <c r="H234" s="208">
        <v>15</v>
      </c>
      <c r="I234" s="209"/>
      <c r="J234" s="13"/>
      <c r="K234" s="13"/>
      <c r="L234" s="205"/>
      <c r="M234" s="210"/>
      <c r="N234" s="211"/>
      <c r="O234" s="211"/>
      <c r="P234" s="211"/>
      <c r="Q234" s="211"/>
      <c r="R234" s="211"/>
      <c r="S234" s="211"/>
      <c r="T234" s="21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06" t="s">
        <v>519</v>
      </c>
      <c r="AU234" s="206" t="s">
        <v>89</v>
      </c>
      <c r="AV234" s="13" t="s">
        <v>89</v>
      </c>
      <c r="AW234" s="13" t="s">
        <v>35</v>
      </c>
      <c r="AX234" s="13" t="s">
        <v>79</v>
      </c>
      <c r="AY234" s="206" t="s">
        <v>230</v>
      </c>
    </row>
    <row r="235" s="14" customFormat="1">
      <c r="A235" s="14"/>
      <c r="B235" s="213"/>
      <c r="C235" s="14"/>
      <c r="D235" s="191" t="s">
        <v>519</v>
      </c>
      <c r="E235" s="214" t="s">
        <v>1</v>
      </c>
      <c r="F235" s="215" t="s">
        <v>534</v>
      </c>
      <c r="G235" s="14"/>
      <c r="H235" s="216">
        <v>300.43700000000001</v>
      </c>
      <c r="I235" s="217"/>
      <c r="J235" s="14"/>
      <c r="K235" s="14"/>
      <c r="L235" s="213"/>
      <c r="M235" s="218"/>
      <c r="N235" s="219"/>
      <c r="O235" s="219"/>
      <c r="P235" s="219"/>
      <c r="Q235" s="219"/>
      <c r="R235" s="219"/>
      <c r="S235" s="219"/>
      <c r="T235" s="220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14" t="s">
        <v>519</v>
      </c>
      <c r="AU235" s="214" t="s">
        <v>89</v>
      </c>
      <c r="AV235" s="14" t="s">
        <v>235</v>
      </c>
      <c r="AW235" s="14" t="s">
        <v>35</v>
      </c>
      <c r="AX235" s="14" t="s">
        <v>87</v>
      </c>
      <c r="AY235" s="214" t="s">
        <v>230</v>
      </c>
    </row>
    <row r="236" s="13" customFormat="1">
      <c r="A236" s="13"/>
      <c r="B236" s="205"/>
      <c r="C236" s="13"/>
      <c r="D236" s="191" t="s">
        <v>519</v>
      </c>
      <c r="E236" s="13"/>
      <c r="F236" s="207" t="s">
        <v>2364</v>
      </c>
      <c r="G236" s="13"/>
      <c r="H236" s="208">
        <v>600.87400000000002</v>
      </c>
      <c r="I236" s="209"/>
      <c r="J236" s="13"/>
      <c r="K236" s="13"/>
      <c r="L236" s="205"/>
      <c r="M236" s="210"/>
      <c r="N236" s="211"/>
      <c r="O236" s="211"/>
      <c r="P236" s="211"/>
      <c r="Q236" s="211"/>
      <c r="R236" s="211"/>
      <c r="S236" s="211"/>
      <c r="T236" s="21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06" t="s">
        <v>519</v>
      </c>
      <c r="AU236" s="206" t="s">
        <v>89</v>
      </c>
      <c r="AV236" s="13" t="s">
        <v>89</v>
      </c>
      <c r="AW236" s="13" t="s">
        <v>3</v>
      </c>
      <c r="AX236" s="13" t="s">
        <v>87</v>
      </c>
      <c r="AY236" s="206" t="s">
        <v>230</v>
      </c>
    </row>
    <row r="237" s="2" customFormat="1" ht="16.5" customHeight="1">
      <c r="A237" s="38"/>
      <c r="B237" s="177"/>
      <c r="C237" s="178" t="s">
        <v>285</v>
      </c>
      <c r="D237" s="178" t="s">
        <v>231</v>
      </c>
      <c r="E237" s="179" t="s">
        <v>771</v>
      </c>
      <c r="F237" s="180" t="s">
        <v>772</v>
      </c>
      <c r="G237" s="181" t="s">
        <v>578</v>
      </c>
      <c r="H237" s="182">
        <v>203.41900000000001</v>
      </c>
      <c r="I237" s="183"/>
      <c r="J237" s="184">
        <f>ROUND(I237*H237,2)</f>
        <v>0</v>
      </c>
      <c r="K237" s="180" t="s">
        <v>515</v>
      </c>
      <c r="L237" s="39"/>
      <c r="M237" s="185" t="s">
        <v>1</v>
      </c>
      <c r="N237" s="186" t="s">
        <v>44</v>
      </c>
      <c r="O237" s="77"/>
      <c r="P237" s="187">
        <f>O237*H237</f>
        <v>0</v>
      </c>
      <c r="Q237" s="187">
        <v>0</v>
      </c>
      <c r="R237" s="187">
        <f>Q237*H237</f>
        <v>0</v>
      </c>
      <c r="S237" s="187">
        <v>0</v>
      </c>
      <c r="T237" s="188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89" t="s">
        <v>235</v>
      </c>
      <c r="AT237" s="189" t="s">
        <v>231</v>
      </c>
      <c r="AU237" s="189" t="s">
        <v>89</v>
      </c>
      <c r="AY237" s="19" t="s">
        <v>230</v>
      </c>
      <c r="BE237" s="190">
        <f>IF(N237="základní",J237,0)</f>
        <v>0</v>
      </c>
      <c r="BF237" s="190">
        <f>IF(N237="snížená",J237,0)</f>
        <v>0</v>
      </c>
      <c r="BG237" s="190">
        <f>IF(N237="zákl. přenesená",J237,0)</f>
        <v>0</v>
      </c>
      <c r="BH237" s="190">
        <f>IF(N237="sníž. přenesená",J237,0)</f>
        <v>0</v>
      </c>
      <c r="BI237" s="190">
        <f>IF(N237="nulová",J237,0)</f>
        <v>0</v>
      </c>
      <c r="BJ237" s="19" t="s">
        <v>87</v>
      </c>
      <c r="BK237" s="190">
        <f>ROUND(I237*H237,2)</f>
        <v>0</v>
      </c>
      <c r="BL237" s="19" t="s">
        <v>235</v>
      </c>
      <c r="BM237" s="189" t="s">
        <v>2365</v>
      </c>
    </row>
    <row r="238" s="2" customFormat="1">
      <c r="A238" s="38"/>
      <c r="B238" s="39"/>
      <c r="C238" s="38"/>
      <c r="D238" s="191" t="s">
        <v>237</v>
      </c>
      <c r="E238" s="38"/>
      <c r="F238" s="192" t="s">
        <v>774</v>
      </c>
      <c r="G238" s="38"/>
      <c r="H238" s="38"/>
      <c r="I238" s="193"/>
      <c r="J238" s="38"/>
      <c r="K238" s="38"/>
      <c r="L238" s="39"/>
      <c r="M238" s="194"/>
      <c r="N238" s="195"/>
      <c r="O238" s="77"/>
      <c r="P238" s="77"/>
      <c r="Q238" s="77"/>
      <c r="R238" s="77"/>
      <c r="S238" s="77"/>
      <c r="T238" s="7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T238" s="19" t="s">
        <v>237</v>
      </c>
      <c r="AU238" s="19" t="s">
        <v>89</v>
      </c>
    </row>
    <row r="239" s="2" customFormat="1">
      <c r="A239" s="38"/>
      <c r="B239" s="39"/>
      <c r="C239" s="38"/>
      <c r="D239" s="199" t="s">
        <v>397</v>
      </c>
      <c r="E239" s="38"/>
      <c r="F239" s="200" t="s">
        <v>775</v>
      </c>
      <c r="G239" s="38"/>
      <c r="H239" s="38"/>
      <c r="I239" s="193"/>
      <c r="J239" s="38"/>
      <c r="K239" s="38"/>
      <c r="L239" s="39"/>
      <c r="M239" s="194"/>
      <c r="N239" s="195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397</v>
      </c>
      <c r="AU239" s="19" t="s">
        <v>89</v>
      </c>
    </row>
    <row r="240" s="15" customFormat="1">
      <c r="A240" s="15"/>
      <c r="B240" s="221"/>
      <c r="C240" s="15"/>
      <c r="D240" s="191" t="s">
        <v>519</v>
      </c>
      <c r="E240" s="222" t="s">
        <v>1</v>
      </c>
      <c r="F240" s="223" t="s">
        <v>2279</v>
      </c>
      <c r="G240" s="15"/>
      <c r="H240" s="222" t="s">
        <v>1</v>
      </c>
      <c r="I240" s="224"/>
      <c r="J240" s="15"/>
      <c r="K240" s="15"/>
      <c r="L240" s="221"/>
      <c r="M240" s="225"/>
      <c r="N240" s="226"/>
      <c r="O240" s="226"/>
      <c r="P240" s="226"/>
      <c r="Q240" s="226"/>
      <c r="R240" s="226"/>
      <c r="S240" s="226"/>
      <c r="T240" s="227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T240" s="222" t="s">
        <v>519</v>
      </c>
      <c r="AU240" s="222" t="s">
        <v>89</v>
      </c>
      <c r="AV240" s="15" t="s">
        <v>87</v>
      </c>
      <c r="AW240" s="15" t="s">
        <v>35</v>
      </c>
      <c r="AX240" s="15" t="s">
        <v>79</v>
      </c>
      <c r="AY240" s="222" t="s">
        <v>230</v>
      </c>
    </row>
    <row r="241" s="15" customFormat="1">
      <c r="A241" s="15"/>
      <c r="B241" s="221"/>
      <c r="C241" s="15"/>
      <c r="D241" s="191" t="s">
        <v>519</v>
      </c>
      <c r="E241" s="222" t="s">
        <v>1</v>
      </c>
      <c r="F241" s="223" t="s">
        <v>1975</v>
      </c>
      <c r="G241" s="15"/>
      <c r="H241" s="222" t="s">
        <v>1</v>
      </c>
      <c r="I241" s="224"/>
      <c r="J241" s="15"/>
      <c r="K241" s="15"/>
      <c r="L241" s="221"/>
      <c r="M241" s="225"/>
      <c r="N241" s="226"/>
      <c r="O241" s="226"/>
      <c r="P241" s="226"/>
      <c r="Q241" s="226"/>
      <c r="R241" s="226"/>
      <c r="S241" s="226"/>
      <c r="T241" s="227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22" t="s">
        <v>519</v>
      </c>
      <c r="AU241" s="222" t="s">
        <v>89</v>
      </c>
      <c r="AV241" s="15" t="s">
        <v>87</v>
      </c>
      <c r="AW241" s="15" t="s">
        <v>35</v>
      </c>
      <c r="AX241" s="15" t="s">
        <v>79</v>
      </c>
      <c r="AY241" s="222" t="s">
        <v>230</v>
      </c>
    </row>
    <row r="242" s="13" customFormat="1">
      <c r="A242" s="13"/>
      <c r="B242" s="205"/>
      <c r="C242" s="13"/>
      <c r="D242" s="191" t="s">
        <v>519</v>
      </c>
      <c r="E242" s="206" t="s">
        <v>1</v>
      </c>
      <c r="F242" s="207" t="s">
        <v>2343</v>
      </c>
      <c r="G242" s="13"/>
      <c r="H242" s="208">
        <v>285.43700000000001</v>
      </c>
      <c r="I242" s="209"/>
      <c r="J242" s="13"/>
      <c r="K242" s="13"/>
      <c r="L242" s="205"/>
      <c r="M242" s="210"/>
      <c r="N242" s="211"/>
      <c r="O242" s="211"/>
      <c r="P242" s="211"/>
      <c r="Q242" s="211"/>
      <c r="R242" s="211"/>
      <c r="S242" s="211"/>
      <c r="T242" s="21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06" t="s">
        <v>519</v>
      </c>
      <c r="AU242" s="206" t="s">
        <v>89</v>
      </c>
      <c r="AV242" s="13" t="s">
        <v>89</v>
      </c>
      <c r="AW242" s="13" t="s">
        <v>35</v>
      </c>
      <c r="AX242" s="13" t="s">
        <v>79</v>
      </c>
      <c r="AY242" s="206" t="s">
        <v>230</v>
      </c>
    </row>
    <row r="243" s="13" customFormat="1">
      <c r="A243" s="13"/>
      <c r="B243" s="205"/>
      <c r="C243" s="13"/>
      <c r="D243" s="191" t="s">
        <v>519</v>
      </c>
      <c r="E243" s="206" t="s">
        <v>1</v>
      </c>
      <c r="F243" s="207" t="s">
        <v>2354</v>
      </c>
      <c r="G243" s="13"/>
      <c r="H243" s="208">
        <v>15</v>
      </c>
      <c r="I243" s="209"/>
      <c r="J243" s="13"/>
      <c r="K243" s="13"/>
      <c r="L243" s="205"/>
      <c r="M243" s="210"/>
      <c r="N243" s="211"/>
      <c r="O243" s="211"/>
      <c r="P243" s="211"/>
      <c r="Q243" s="211"/>
      <c r="R243" s="211"/>
      <c r="S243" s="211"/>
      <c r="T243" s="21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06" t="s">
        <v>519</v>
      </c>
      <c r="AU243" s="206" t="s">
        <v>89</v>
      </c>
      <c r="AV243" s="13" t="s">
        <v>89</v>
      </c>
      <c r="AW243" s="13" t="s">
        <v>35</v>
      </c>
      <c r="AX243" s="13" t="s">
        <v>79</v>
      </c>
      <c r="AY243" s="206" t="s">
        <v>230</v>
      </c>
    </row>
    <row r="244" s="16" customFormat="1">
      <c r="A244" s="16"/>
      <c r="B244" s="228"/>
      <c r="C244" s="16"/>
      <c r="D244" s="191" t="s">
        <v>519</v>
      </c>
      <c r="E244" s="229" t="s">
        <v>1</v>
      </c>
      <c r="F244" s="230" t="s">
        <v>685</v>
      </c>
      <c r="G244" s="16"/>
      <c r="H244" s="231">
        <v>300.43700000000001</v>
      </c>
      <c r="I244" s="232"/>
      <c r="J244" s="16"/>
      <c r="K244" s="16"/>
      <c r="L244" s="228"/>
      <c r="M244" s="233"/>
      <c r="N244" s="234"/>
      <c r="O244" s="234"/>
      <c r="P244" s="234"/>
      <c r="Q244" s="234"/>
      <c r="R244" s="234"/>
      <c r="S244" s="234"/>
      <c r="T244" s="235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T244" s="229" t="s">
        <v>519</v>
      </c>
      <c r="AU244" s="229" t="s">
        <v>89</v>
      </c>
      <c r="AV244" s="16" t="s">
        <v>241</v>
      </c>
      <c r="AW244" s="16" t="s">
        <v>35</v>
      </c>
      <c r="AX244" s="16" t="s">
        <v>79</v>
      </c>
      <c r="AY244" s="229" t="s">
        <v>230</v>
      </c>
    </row>
    <row r="245" s="15" customFormat="1">
      <c r="A245" s="15"/>
      <c r="B245" s="221"/>
      <c r="C245" s="15"/>
      <c r="D245" s="191" t="s">
        <v>519</v>
      </c>
      <c r="E245" s="222" t="s">
        <v>1</v>
      </c>
      <c r="F245" s="223" t="s">
        <v>2280</v>
      </c>
      <c r="G245" s="15"/>
      <c r="H245" s="222" t="s">
        <v>1</v>
      </c>
      <c r="I245" s="224"/>
      <c r="J245" s="15"/>
      <c r="K245" s="15"/>
      <c r="L245" s="221"/>
      <c r="M245" s="225"/>
      <c r="N245" s="226"/>
      <c r="O245" s="226"/>
      <c r="P245" s="226"/>
      <c r="Q245" s="226"/>
      <c r="R245" s="226"/>
      <c r="S245" s="226"/>
      <c r="T245" s="227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22" t="s">
        <v>519</v>
      </c>
      <c r="AU245" s="222" t="s">
        <v>89</v>
      </c>
      <c r="AV245" s="15" t="s">
        <v>87</v>
      </c>
      <c r="AW245" s="15" t="s">
        <v>35</v>
      </c>
      <c r="AX245" s="15" t="s">
        <v>79</v>
      </c>
      <c r="AY245" s="222" t="s">
        <v>230</v>
      </c>
    </row>
    <row r="246" s="15" customFormat="1">
      <c r="A246" s="15"/>
      <c r="B246" s="221"/>
      <c r="C246" s="15"/>
      <c r="D246" s="191" t="s">
        <v>519</v>
      </c>
      <c r="E246" s="222" t="s">
        <v>1</v>
      </c>
      <c r="F246" s="223" t="s">
        <v>2281</v>
      </c>
      <c r="G246" s="15"/>
      <c r="H246" s="222" t="s">
        <v>1</v>
      </c>
      <c r="I246" s="224"/>
      <c r="J246" s="15"/>
      <c r="K246" s="15"/>
      <c r="L246" s="221"/>
      <c r="M246" s="225"/>
      <c r="N246" s="226"/>
      <c r="O246" s="226"/>
      <c r="P246" s="226"/>
      <c r="Q246" s="226"/>
      <c r="R246" s="226"/>
      <c r="S246" s="226"/>
      <c r="T246" s="227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22" t="s">
        <v>519</v>
      </c>
      <c r="AU246" s="222" t="s">
        <v>89</v>
      </c>
      <c r="AV246" s="15" t="s">
        <v>87</v>
      </c>
      <c r="AW246" s="15" t="s">
        <v>35</v>
      </c>
      <c r="AX246" s="15" t="s">
        <v>79</v>
      </c>
      <c r="AY246" s="222" t="s">
        <v>230</v>
      </c>
    </row>
    <row r="247" s="13" customFormat="1">
      <c r="A247" s="13"/>
      <c r="B247" s="205"/>
      <c r="C247" s="13"/>
      <c r="D247" s="191" t="s">
        <v>519</v>
      </c>
      <c r="E247" s="206" t="s">
        <v>1</v>
      </c>
      <c r="F247" s="207" t="s">
        <v>2366</v>
      </c>
      <c r="G247" s="13"/>
      <c r="H247" s="208">
        <v>-13.464</v>
      </c>
      <c r="I247" s="209"/>
      <c r="J247" s="13"/>
      <c r="K247" s="13"/>
      <c r="L247" s="205"/>
      <c r="M247" s="210"/>
      <c r="N247" s="211"/>
      <c r="O247" s="211"/>
      <c r="P247" s="211"/>
      <c r="Q247" s="211"/>
      <c r="R247" s="211"/>
      <c r="S247" s="211"/>
      <c r="T247" s="21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06" t="s">
        <v>519</v>
      </c>
      <c r="AU247" s="206" t="s">
        <v>89</v>
      </c>
      <c r="AV247" s="13" t="s">
        <v>89</v>
      </c>
      <c r="AW247" s="13" t="s">
        <v>35</v>
      </c>
      <c r="AX247" s="13" t="s">
        <v>79</v>
      </c>
      <c r="AY247" s="206" t="s">
        <v>230</v>
      </c>
    </row>
    <row r="248" s="13" customFormat="1">
      <c r="A248" s="13"/>
      <c r="B248" s="205"/>
      <c r="C248" s="13"/>
      <c r="D248" s="191" t="s">
        <v>519</v>
      </c>
      <c r="E248" s="206" t="s">
        <v>1</v>
      </c>
      <c r="F248" s="207" t="s">
        <v>2367</v>
      </c>
      <c r="G248" s="13"/>
      <c r="H248" s="208">
        <v>-6</v>
      </c>
      <c r="I248" s="209"/>
      <c r="J248" s="13"/>
      <c r="K248" s="13"/>
      <c r="L248" s="205"/>
      <c r="M248" s="210"/>
      <c r="N248" s="211"/>
      <c r="O248" s="211"/>
      <c r="P248" s="211"/>
      <c r="Q248" s="211"/>
      <c r="R248" s="211"/>
      <c r="S248" s="211"/>
      <c r="T248" s="21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06" t="s">
        <v>519</v>
      </c>
      <c r="AU248" s="206" t="s">
        <v>89</v>
      </c>
      <c r="AV248" s="13" t="s">
        <v>89</v>
      </c>
      <c r="AW248" s="13" t="s">
        <v>35</v>
      </c>
      <c r="AX248" s="13" t="s">
        <v>79</v>
      </c>
      <c r="AY248" s="206" t="s">
        <v>230</v>
      </c>
    </row>
    <row r="249" s="13" customFormat="1">
      <c r="A249" s="13"/>
      <c r="B249" s="205"/>
      <c r="C249" s="13"/>
      <c r="D249" s="191" t="s">
        <v>519</v>
      </c>
      <c r="E249" s="206" t="s">
        <v>1</v>
      </c>
      <c r="F249" s="207" t="s">
        <v>2368</v>
      </c>
      <c r="G249" s="13"/>
      <c r="H249" s="208">
        <v>-74.052000000000007</v>
      </c>
      <c r="I249" s="209"/>
      <c r="J249" s="13"/>
      <c r="K249" s="13"/>
      <c r="L249" s="205"/>
      <c r="M249" s="210"/>
      <c r="N249" s="211"/>
      <c r="O249" s="211"/>
      <c r="P249" s="211"/>
      <c r="Q249" s="211"/>
      <c r="R249" s="211"/>
      <c r="S249" s="211"/>
      <c r="T249" s="21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06" t="s">
        <v>519</v>
      </c>
      <c r="AU249" s="206" t="s">
        <v>89</v>
      </c>
      <c r="AV249" s="13" t="s">
        <v>89</v>
      </c>
      <c r="AW249" s="13" t="s">
        <v>35</v>
      </c>
      <c r="AX249" s="13" t="s">
        <v>79</v>
      </c>
      <c r="AY249" s="206" t="s">
        <v>230</v>
      </c>
    </row>
    <row r="250" s="13" customFormat="1">
      <c r="A250" s="13"/>
      <c r="B250" s="205"/>
      <c r="C250" s="13"/>
      <c r="D250" s="191" t="s">
        <v>519</v>
      </c>
      <c r="E250" s="206" t="s">
        <v>1</v>
      </c>
      <c r="F250" s="207" t="s">
        <v>2369</v>
      </c>
      <c r="G250" s="13"/>
      <c r="H250" s="208">
        <v>-0.67500000000000004</v>
      </c>
      <c r="I250" s="209"/>
      <c r="J250" s="13"/>
      <c r="K250" s="13"/>
      <c r="L250" s="205"/>
      <c r="M250" s="210"/>
      <c r="N250" s="211"/>
      <c r="O250" s="211"/>
      <c r="P250" s="211"/>
      <c r="Q250" s="211"/>
      <c r="R250" s="211"/>
      <c r="S250" s="211"/>
      <c r="T250" s="21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06" t="s">
        <v>519</v>
      </c>
      <c r="AU250" s="206" t="s">
        <v>89</v>
      </c>
      <c r="AV250" s="13" t="s">
        <v>89</v>
      </c>
      <c r="AW250" s="13" t="s">
        <v>35</v>
      </c>
      <c r="AX250" s="13" t="s">
        <v>79</v>
      </c>
      <c r="AY250" s="206" t="s">
        <v>230</v>
      </c>
    </row>
    <row r="251" s="13" customFormat="1">
      <c r="A251" s="13"/>
      <c r="B251" s="205"/>
      <c r="C251" s="13"/>
      <c r="D251" s="191" t="s">
        <v>519</v>
      </c>
      <c r="E251" s="206" t="s">
        <v>1</v>
      </c>
      <c r="F251" s="207" t="s">
        <v>2370</v>
      </c>
      <c r="G251" s="13"/>
      <c r="H251" s="208">
        <v>-2.827</v>
      </c>
      <c r="I251" s="209"/>
      <c r="J251" s="13"/>
      <c r="K251" s="13"/>
      <c r="L251" s="205"/>
      <c r="M251" s="210"/>
      <c r="N251" s="211"/>
      <c r="O251" s="211"/>
      <c r="P251" s="211"/>
      <c r="Q251" s="211"/>
      <c r="R251" s="211"/>
      <c r="S251" s="211"/>
      <c r="T251" s="21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06" t="s">
        <v>519</v>
      </c>
      <c r="AU251" s="206" t="s">
        <v>89</v>
      </c>
      <c r="AV251" s="13" t="s">
        <v>89</v>
      </c>
      <c r="AW251" s="13" t="s">
        <v>35</v>
      </c>
      <c r="AX251" s="13" t="s">
        <v>79</v>
      </c>
      <c r="AY251" s="206" t="s">
        <v>230</v>
      </c>
    </row>
    <row r="252" s="16" customFormat="1">
      <c r="A252" s="16"/>
      <c r="B252" s="228"/>
      <c r="C252" s="16"/>
      <c r="D252" s="191" t="s">
        <v>519</v>
      </c>
      <c r="E252" s="229" t="s">
        <v>1</v>
      </c>
      <c r="F252" s="230" t="s">
        <v>685</v>
      </c>
      <c r="G252" s="16"/>
      <c r="H252" s="231">
        <v>-97.018000000000001</v>
      </c>
      <c r="I252" s="232"/>
      <c r="J252" s="16"/>
      <c r="K252" s="16"/>
      <c r="L252" s="228"/>
      <c r="M252" s="233"/>
      <c r="N252" s="234"/>
      <c r="O252" s="234"/>
      <c r="P252" s="234"/>
      <c r="Q252" s="234"/>
      <c r="R252" s="234"/>
      <c r="S252" s="234"/>
      <c r="T252" s="235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T252" s="229" t="s">
        <v>519</v>
      </c>
      <c r="AU252" s="229" t="s">
        <v>89</v>
      </c>
      <c r="AV252" s="16" t="s">
        <v>241</v>
      </c>
      <c r="AW252" s="16" t="s">
        <v>35</v>
      </c>
      <c r="AX252" s="16" t="s">
        <v>79</v>
      </c>
      <c r="AY252" s="229" t="s">
        <v>230</v>
      </c>
    </row>
    <row r="253" s="14" customFormat="1">
      <c r="A253" s="14"/>
      <c r="B253" s="213"/>
      <c r="C253" s="14"/>
      <c r="D253" s="191" t="s">
        <v>519</v>
      </c>
      <c r="E253" s="214" t="s">
        <v>1</v>
      </c>
      <c r="F253" s="215" t="s">
        <v>534</v>
      </c>
      <c r="G253" s="14"/>
      <c r="H253" s="216">
        <v>203.41899999999998</v>
      </c>
      <c r="I253" s="217"/>
      <c r="J253" s="14"/>
      <c r="K253" s="14"/>
      <c r="L253" s="213"/>
      <c r="M253" s="218"/>
      <c r="N253" s="219"/>
      <c r="O253" s="219"/>
      <c r="P253" s="219"/>
      <c r="Q253" s="219"/>
      <c r="R253" s="219"/>
      <c r="S253" s="219"/>
      <c r="T253" s="220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14" t="s">
        <v>519</v>
      </c>
      <c r="AU253" s="214" t="s">
        <v>89</v>
      </c>
      <c r="AV253" s="14" t="s">
        <v>235</v>
      </c>
      <c r="AW253" s="14" t="s">
        <v>35</v>
      </c>
      <c r="AX253" s="14" t="s">
        <v>87</v>
      </c>
      <c r="AY253" s="214" t="s">
        <v>230</v>
      </c>
    </row>
    <row r="254" s="2" customFormat="1" ht="16.5" customHeight="1">
      <c r="A254" s="38"/>
      <c r="B254" s="177"/>
      <c r="C254" s="236" t="s">
        <v>289</v>
      </c>
      <c r="D254" s="236" t="s">
        <v>745</v>
      </c>
      <c r="E254" s="237" t="s">
        <v>784</v>
      </c>
      <c r="F254" s="238" t="s">
        <v>785</v>
      </c>
      <c r="G254" s="239" t="s">
        <v>748</v>
      </c>
      <c r="H254" s="240">
        <v>406.83800000000002</v>
      </c>
      <c r="I254" s="241"/>
      <c r="J254" s="242">
        <f>ROUND(I254*H254,2)</f>
        <v>0</v>
      </c>
      <c r="K254" s="238" t="s">
        <v>515</v>
      </c>
      <c r="L254" s="243"/>
      <c r="M254" s="244" t="s">
        <v>1</v>
      </c>
      <c r="N254" s="245" t="s">
        <v>44</v>
      </c>
      <c r="O254" s="77"/>
      <c r="P254" s="187">
        <f>O254*H254</f>
        <v>0</v>
      </c>
      <c r="Q254" s="187">
        <v>0</v>
      </c>
      <c r="R254" s="187">
        <f>Q254*H254</f>
        <v>0</v>
      </c>
      <c r="S254" s="187">
        <v>0</v>
      </c>
      <c r="T254" s="188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89" t="s">
        <v>260</v>
      </c>
      <c r="AT254" s="189" t="s">
        <v>745</v>
      </c>
      <c r="AU254" s="189" t="s">
        <v>89</v>
      </c>
      <c r="AY254" s="19" t="s">
        <v>230</v>
      </c>
      <c r="BE254" s="190">
        <f>IF(N254="základní",J254,0)</f>
        <v>0</v>
      </c>
      <c r="BF254" s="190">
        <f>IF(N254="snížená",J254,0)</f>
        <v>0</v>
      </c>
      <c r="BG254" s="190">
        <f>IF(N254="zákl. přenesená",J254,0)</f>
        <v>0</v>
      </c>
      <c r="BH254" s="190">
        <f>IF(N254="sníž. přenesená",J254,0)</f>
        <v>0</v>
      </c>
      <c r="BI254" s="190">
        <f>IF(N254="nulová",J254,0)</f>
        <v>0</v>
      </c>
      <c r="BJ254" s="19" t="s">
        <v>87</v>
      </c>
      <c r="BK254" s="190">
        <f>ROUND(I254*H254,2)</f>
        <v>0</v>
      </c>
      <c r="BL254" s="19" t="s">
        <v>235</v>
      </c>
      <c r="BM254" s="189" t="s">
        <v>2371</v>
      </c>
    </row>
    <row r="255" s="2" customFormat="1">
      <c r="A255" s="38"/>
      <c r="B255" s="39"/>
      <c r="C255" s="38"/>
      <c r="D255" s="191" t="s">
        <v>237</v>
      </c>
      <c r="E255" s="38"/>
      <c r="F255" s="192" t="s">
        <v>785</v>
      </c>
      <c r="G255" s="38"/>
      <c r="H255" s="38"/>
      <c r="I255" s="193"/>
      <c r="J255" s="38"/>
      <c r="K255" s="38"/>
      <c r="L255" s="39"/>
      <c r="M255" s="194"/>
      <c r="N255" s="195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237</v>
      </c>
      <c r="AU255" s="19" t="s">
        <v>89</v>
      </c>
    </row>
    <row r="256" s="13" customFormat="1">
      <c r="A256" s="13"/>
      <c r="B256" s="205"/>
      <c r="C256" s="13"/>
      <c r="D256" s="191" t="s">
        <v>519</v>
      </c>
      <c r="E256" s="13"/>
      <c r="F256" s="207" t="s">
        <v>2372</v>
      </c>
      <c r="G256" s="13"/>
      <c r="H256" s="208">
        <v>406.83800000000002</v>
      </c>
      <c r="I256" s="209"/>
      <c r="J256" s="13"/>
      <c r="K256" s="13"/>
      <c r="L256" s="205"/>
      <c r="M256" s="210"/>
      <c r="N256" s="211"/>
      <c r="O256" s="211"/>
      <c r="P256" s="211"/>
      <c r="Q256" s="211"/>
      <c r="R256" s="211"/>
      <c r="S256" s="211"/>
      <c r="T256" s="21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06" t="s">
        <v>519</v>
      </c>
      <c r="AU256" s="206" t="s">
        <v>89</v>
      </c>
      <c r="AV256" s="13" t="s">
        <v>89</v>
      </c>
      <c r="AW256" s="13" t="s">
        <v>3</v>
      </c>
      <c r="AX256" s="13" t="s">
        <v>87</v>
      </c>
      <c r="AY256" s="206" t="s">
        <v>230</v>
      </c>
    </row>
    <row r="257" s="2" customFormat="1" ht="16.5" customHeight="1">
      <c r="A257" s="38"/>
      <c r="B257" s="177"/>
      <c r="C257" s="178" t="s">
        <v>293</v>
      </c>
      <c r="D257" s="178" t="s">
        <v>231</v>
      </c>
      <c r="E257" s="179" t="s">
        <v>789</v>
      </c>
      <c r="F257" s="180" t="s">
        <v>790</v>
      </c>
      <c r="G257" s="181" t="s">
        <v>578</v>
      </c>
      <c r="H257" s="182">
        <v>68.543999999999997</v>
      </c>
      <c r="I257" s="183"/>
      <c r="J257" s="184">
        <f>ROUND(I257*H257,2)</f>
        <v>0</v>
      </c>
      <c r="K257" s="180" t="s">
        <v>515</v>
      </c>
      <c r="L257" s="39"/>
      <c r="M257" s="185" t="s">
        <v>1</v>
      </c>
      <c r="N257" s="186" t="s">
        <v>44</v>
      </c>
      <c r="O257" s="77"/>
      <c r="P257" s="187">
        <f>O257*H257</f>
        <v>0</v>
      </c>
      <c r="Q257" s="187">
        <v>0</v>
      </c>
      <c r="R257" s="187">
        <f>Q257*H257</f>
        <v>0</v>
      </c>
      <c r="S257" s="187">
        <v>0</v>
      </c>
      <c r="T257" s="188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89" t="s">
        <v>235</v>
      </c>
      <c r="AT257" s="189" t="s">
        <v>231</v>
      </c>
      <c r="AU257" s="189" t="s">
        <v>89</v>
      </c>
      <c r="AY257" s="19" t="s">
        <v>230</v>
      </c>
      <c r="BE257" s="190">
        <f>IF(N257="základní",J257,0)</f>
        <v>0</v>
      </c>
      <c r="BF257" s="190">
        <f>IF(N257="snížená",J257,0)</f>
        <v>0</v>
      </c>
      <c r="BG257" s="190">
        <f>IF(N257="zákl. přenesená",J257,0)</f>
        <v>0</v>
      </c>
      <c r="BH257" s="190">
        <f>IF(N257="sníž. přenesená",J257,0)</f>
        <v>0</v>
      </c>
      <c r="BI257" s="190">
        <f>IF(N257="nulová",J257,0)</f>
        <v>0</v>
      </c>
      <c r="BJ257" s="19" t="s">
        <v>87</v>
      </c>
      <c r="BK257" s="190">
        <f>ROUND(I257*H257,2)</f>
        <v>0</v>
      </c>
      <c r="BL257" s="19" t="s">
        <v>235</v>
      </c>
      <c r="BM257" s="189" t="s">
        <v>2373</v>
      </c>
    </row>
    <row r="258" s="2" customFormat="1">
      <c r="A258" s="38"/>
      <c r="B258" s="39"/>
      <c r="C258" s="38"/>
      <c r="D258" s="191" t="s">
        <v>237</v>
      </c>
      <c r="E258" s="38"/>
      <c r="F258" s="192" t="s">
        <v>792</v>
      </c>
      <c r="G258" s="38"/>
      <c r="H258" s="38"/>
      <c r="I258" s="193"/>
      <c r="J258" s="38"/>
      <c r="K258" s="38"/>
      <c r="L258" s="39"/>
      <c r="M258" s="194"/>
      <c r="N258" s="195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237</v>
      </c>
      <c r="AU258" s="19" t="s">
        <v>89</v>
      </c>
    </row>
    <row r="259" s="2" customFormat="1">
      <c r="A259" s="38"/>
      <c r="B259" s="39"/>
      <c r="C259" s="38"/>
      <c r="D259" s="199" t="s">
        <v>397</v>
      </c>
      <c r="E259" s="38"/>
      <c r="F259" s="200" t="s">
        <v>793</v>
      </c>
      <c r="G259" s="38"/>
      <c r="H259" s="38"/>
      <c r="I259" s="193"/>
      <c r="J259" s="38"/>
      <c r="K259" s="38"/>
      <c r="L259" s="39"/>
      <c r="M259" s="194"/>
      <c r="N259" s="195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397</v>
      </c>
      <c r="AU259" s="19" t="s">
        <v>89</v>
      </c>
    </row>
    <row r="260" s="13" customFormat="1">
      <c r="A260" s="13"/>
      <c r="B260" s="205"/>
      <c r="C260" s="13"/>
      <c r="D260" s="191" t="s">
        <v>519</v>
      </c>
      <c r="E260" s="206" t="s">
        <v>1</v>
      </c>
      <c r="F260" s="207" t="s">
        <v>2374</v>
      </c>
      <c r="G260" s="13"/>
      <c r="H260" s="208">
        <v>74.052000000000007</v>
      </c>
      <c r="I260" s="209"/>
      <c r="J260" s="13"/>
      <c r="K260" s="13"/>
      <c r="L260" s="205"/>
      <c r="M260" s="210"/>
      <c r="N260" s="211"/>
      <c r="O260" s="211"/>
      <c r="P260" s="211"/>
      <c r="Q260" s="211"/>
      <c r="R260" s="211"/>
      <c r="S260" s="211"/>
      <c r="T260" s="21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06" t="s">
        <v>519</v>
      </c>
      <c r="AU260" s="206" t="s">
        <v>89</v>
      </c>
      <c r="AV260" s="13" t="s">
        <v>89</v>
      </c>
      <c r="AW260" s="13" t="s">
        <v>35</v>
      </c>
      <c r="AX260" s="13" t="s">
        <v>79</v>
      </c>
      <c r="AY260" s="206" t="s">
        <v>230</v>
      </c>
    </row>
    <row r="261" s="13" customFormat="1">
      <c r="A261" s="13"/>
      <c r="B261" s="205"/>
      <c r="C261" s="13"/>
      <c r="D261" s="191" t="s">
        <v>519</v>
      </c>
      <c r="E261" s="206" t="s">
        <v>1</v>
      </c>
      <c r="F261" s="207" t="s">
        <v>2375</v>
      </c>
      <c r="G261" s="13"/>
      <c r="H261" s="208">
        <v>-5.508</v>
      </c>
      <c r="I261" s="209"/>
      <c r="J261" s="13"/>
      <c r="K261" s="13"/>
      <c r="L261" s="205"/>
      <c r="M261" s="210"/>
      <c r="N261" s="211"/>
      <c r="O261" s="211"/>
      <c r="P261" s="211"/>
      <c r="Q261" s="211"/>
      <c r="R261" s="211"/>
      <c r="S261" s="211"/>
      <c r="T261" s="21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06" t="s">
        <v>519</v>
      </c>
      <c r="AU261" s="206" t="s">
        <v>89</v>
      </c>
      <c r="AV261" s="13" t="s">
        <v>89</v>
      </c>
      <c r="AW261" s="13" t="s">
        <v>35</v>
      </c>
      <c r="AX261" s="13" t="s">
        <v>79</v>
      </c>
      <c r="AY261" s="206" t="s">
        <v>230</v>
      </c>
    </row>
    <row r="262" s="14" customFormat="1">
      <c r="A262" s="14"/>
      <c r="B262" s="213"/>
      <c r="C262" s="14"/>
      <c r="D262" s="191" t="s">
        <v>519</v>
      </c>
      <c r="E262" s="214" t="s">
        <v>1</v>
      </c>
      <c r="F262" s="215" t="s">
        <v>534</v>
      </c>
      <c r="G262" s="14"/>
      <c r="H262" s="216">
        <v>68.544000000000011</v>
      </c>
      <c r="I262" s="217"/>
      <c r="J262" s="14"/>
      <c r="K262" s="14"/>
      <c r="L262" s="213"/>
      <c r="M262" s="218"/>
      <c r="N262" s="219"/>
      <c r="O262" s="219"/>
      <c r="P262" s="219"/>
      <c r="Q262" s="219"/>
      <c r="R262" s="219"/>
      <c r="S262" s="219"/>
      <c r="T262" s="22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14" t="s">
        <v>519</v>
      </c>
      <c r="AU262" s="214" t="s">
        <v>89</v>
      </c>
      <c r="AV262" s="14" t="s">
        <v>235</v>
      </c>
      <c r="AW262" s="14" t="s">
        <v>35</v>
      </c>
      <c r="AX262" s="14" t="s">
        <v>87</v>
      </c>
      <c r="AY262" s="214" t="s">
        <v>230</v>
      </c>
    </row>
    <row r="263" s="2" customFormat="1" ht="16.5" customHeight="1">
      <c r="A263" s="38"/>
      <c r="B263" s="177"/>
      <c r="C263" s="236" t="s">
        <v>297</v>
      </c>
      <c r="D263" s="236" t="s">
        <v>745</v>
      </c>
      <c r="E263" s="237" t="s">
        <v>779</v>
      </c>
      <c r="F263" s="238" t="s">
        <v>780</v>
      </c>
      <c r="G263" s="239" t="s">
        <v>748</v>
      </c>
      <c r="H263" s="240">
        <v>137.08799999999999</v>
      </c>
      <c r="I263" s="241"/>
      <c r="J263" s="242">
        <f>ROUND(I263*H263,2)</f>
        <v>0</v>
      </c>
      <c r="K263" s="238" t="s">
        <v>515</v>
      </c>
      <c r="L263" s="243"/>
      <c r="M263" s="244" t="s">
        <v>1</v>
      </c>
      <c r="N263" s="245" t="s">
        <v>44</v>
      </c>
      <c r="O263" s="77"/>
      <c r="P263" s="187">
        <f>O263*H263</f>
        <v>0</v>
      </c>
      <c r="Q263" s="187">
        <v>0</v>
      </c>
      <c r="R263" s="187">
        <f>Q263*H263</f>
        <v>0</v>
      </c>
      <c r="S263" s="187">
        <v>0</v>
      </c>
      <c r="T263" s="188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89" t="s">
        <v>260</v>
      </c>
      <c r="AT263" s="189" t="s">
        <v>745</v>
      </c>
      <c r="AU263" s="189" t="s">
        <v>89</v>
      </c>
      <c r="AY263" s="19" t="s">
        <v>230</v>
      </c>
      <c r="BE263" s="190">
        <f>IF(N263="základní",J263,0)</f>
        <v>0</v>
      </c>
      <c r="BF263" s="190">
        <f>IF(N263="snížená",J263,0)</f>
        <v>0</v>
      </c>
      <c r="BG263" s="190">
        <f>IF(N263="zákl. přenesená",J263,0)</f>
        <v>0</v>
      </c>
      <c r="BH263" s="190">
        <f>IF(N263="sníž. přenesená",J263,0)</f>
        <v>0</v>
      </c>
      <c r="BI263" s="190">
        <f>IF(N263="nulová",J263,0)</f>
        <v>0</v>
      </c>
      <c r="BJ263" s="19" t="s">
        <v>87</v>
      </c>
      <c r="BK263" s="190">
        <f>ROUND(I263*H263,2)</f>
        <v>0</v>
      </c>
      <c r="BL263" s="19" t="s">
        <v>235</v>
      </c>
      <c r="BM263" s="189" t="s">
        <v>2376</v>
      </c>
    </row>
    <row r="264" s="2" customFormat="1">
      <c r="A264" s="38"/>
      <c r="B264" s="39"/>
      <c r="C264" s="38"/>
      <c r="D264" s="191" t="s">
        <v>237</v>
      </c>
      <c r="E264" s="38"/>
      <c r="F264" s="192" t="s">
        <v>780</v>
      </c>
      <c r="G264" s="38"/>
      <c r="H264" s="38"/>
      <c r="I264" s="193"/>
      <c r="J264" s="38"/>
      <c r="K264" s="38"/>
      <c r="L264" s="39"/>
      <c r="M264" s="194"/>
      <c r="N264" s="195"/>
      <c r="O264" s="77"/>
      <c r="P264" s="77"/>
      <c r="Q264" s="77"/>
      <c r="R264" s="77"/>
      <c r="S264" s="77"/>
      <c r="T264" s="7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19" t="s">
        <v>237</v>
      </c>
      <c r="AU264" s="19" t="s">
        <v>89</v>
      </c>
    </row>
    <row r="265" s="13" customFormat="1">
      <c r="A265" s="13"/>
      <c r="B265" s="205"/>
      <c r="C265" s="13"/>
      <c r="D265" s="191" t="s">
        <v>519</v>
      </c>
      <c r="E265" s="13"/>
      <c r="F265" s="207" t="s">
        <v>2377</v>
      </c>
      <c r="G265" s="13"/>
      <c r="H265" s="208">
        <v>137.08799999999999</v>
      </c>
      <c r="I265" s="209"/>
      <c r="J265" s="13"/>
      <c r="K265" s="13"/>
      <c r="L265" s="205"/>
      <c r="M265" s="210"/>
      <c r="N265" s="211"/>
      <c r="O265" s="211"/>
      <c r="P265" s="211"/>
      <c r="Q265" s="211"/>
      <c r="R265" s="211"/>
      <c r="S265" s="211"/>
      <c r="T265" s="21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06" t="s">
        <v>519</v>
      </c>
      <c r="AU265" s="206" t="s">
        <v>89</v>
      </c>
      <c r="AV265" s="13" t="s">
        <v>89</v>
      </c>
      <c r="AW265" s="13" t="s">
        <v>3</v>
      </c>
      <c r="AX265" s="13" t="s">
        <v>87</v>
      </c>
      <c r="AY265" s="206" t="s">
        <v>230</v>
      </c>
    </row>
    <row r="266" s="12" customFormat="1" ht="22.8" customHeight="1">
      <c r="A266" s="12"/>
      <c r="B266" s="166"/>
      <c r="C266" s="12"/>
      <c r="D266" s="167" t="s">
        <v>78</v>
      </c>
      <c r="E266" s="197" t="s">
        <v>241</v>
      </c>
      <c r="F266" s="197" t="s">
        <v>2085</v>
      </c>
      <c r="G266" s="12"/>
      <c r="H266" s="12"/>
      <c r="I266" s="169"/>
      <c r="J266" s="198">
        <f>BK266</f>
        <v>0</v>
      </c>
      <c r="K266" s="12"/>
      <c r="L266" s="166"/>
      <c r="M266" s="171"/>
      <c r="N266" s="172"/>
      <c r="O266" s="172"/>
      <c r="P266" s="173">
        <f>SUM(P267:P271)</f>
        <v>0</v>
      </c>
      <c r="Q266" s="172"/>
      <c r="R266" s="173">
        <f>SUM(R267:R271)</f>
        <v>0</v>
      </c>
      <c r="S266" s="172"/>
      <c r="T266" s="174">
        <f>SUM(T267:T271)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167" t="s">
        <v>87</v>
      </c>
      <c r="AT266" s="175" t="s">
        <v>78</v>
      </c>
      <c r="AU266" s="175" t="s">
        <v>87</v>
      </c>
      <c r="AY266" s="167" t="s">
        <v>230</v>
      </c>
      <c r="BK266" s="176">
        <f>SUM(BK267:BK271)</f>
        <v>0</v>
      </c>
    </row>
    <row r="267" s="2" customFormat="1" ht="16.5" customHeight="1">
      <c r="A267" s="38"/>
      <c r="B267" s="177"/>
      <c r="C267" s="178" t="s">
        <v>301</v>
      </c>
      <c r="D267" s="178" t="s">
        <v>231</v>
      </c>
      <c r="E267" s="179" t="s">
        <v>2086</v>
      </c>
      <c r="F267" s="180" t="s">
        <v>2087</v>
      </c>
      <c r="G267" s="181" t="s">
        <v>543</v>
      </c>
      <c r="H267" s="182">
        <v>112.2</v>
      </c>
      <c r="I267" s="183"/>
      <c r="J267" s="184">
        <f>ROUND(I267*H267,2)</f>
        <v>0</v>
      </c>
      <c r="K267" s="180" t="s">
        <v>515</v>
      </c>
      <c r="L267" s="39"/>
      <c r="M267" s="185" t="s">
        <v>1</v>
      </c>
      <c r="N267" s="186" t="s">
        <v>44</v>
      </c>
      <c r="O267" s="77"/>
      <c r="P267" s="187">
        <f>O267*H267</f>
        <v>0</v>
      </c>
      <c r="Q267" s="187">
        <v>0</v>
      </c>
      <c r="R267" s="187">
        <f>Q267*H267</f>
        <v>0</v>
      </c>
      <c r="S267" s="187">
        <v>0</v>
      </c>
      <c r="T267" s="188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89" t="s">
        <v>235</v>
      </c>
      <c r="AT267" s="189" t="s">
        <v>231</v>
      </c>
      <c r="AU267" s="189" t="s">
        <v>89</v>
      </c>
      <c r="AY267" s="19" t="s">
        <v>230</v>
      </c>
      <c r="BE267" s="190">
        <f>IF(N267="základní",J267,0)</f>
        <v>0</v>
      </c>
      <c r="BF267" s="190">
        <f>IF(N267="snížená",J267,0)</f>
        <v>0</v>
      </c>
      <c r="BG267" s="190">
        <f>IF(N267="zákl. přenesená",J267,0)</f>
        <v>0</v>
      </c>
      <c r="BH267" s="190">
        <f>IF(N267="sníž. přenesená",J267,0)</f>
        <v>0</v>
      </c>
      <c r="BI267" s="190">
        <f>IF(N267="nulová",J267,0)</f>
        <v>0</v>
      </c>
      <c r="BJ267" s="19" t="s">
        <v>87</v>
      </c>
      <c r="BK267" s="190">
        <f>ROUND(I267*H267,2)</f>
        <v>0</v>
      </c>
      <c r="BL267" s="19" t="s">
        <v>235</v>
      </c>
      <c r="BM267" s="189" t="s">
        <v>2378</v>
      </c>
    </row>
    <row r="268" s="2" customFormat="1">
      <c r="A268" s="38"/>
      <c r="B268" s="39"/>
      <c r="C268" s="38"/>
      <c r="D268" s="191" t="s">
        <v>237</v>
      </c>
      <c r="E268" s="38"/>
      <c r="F268" s="192" t="s">
        <v>2089</v>
      </c>
      <c r="G268" s="38"/>
      <c r="H268" s="38"/>
      <c r="I268" s="193"/>
      <c r="J268" s="38"/>
      <c r="K268" s="38"/>
      <c r="L268" s="39"/>
      <c r="M268" s="194"/>
      <c r="N268" s="195"/>
      <c r="O268" s="77"/>
      <c r="P268" s="77"/>
      <c r="Q268" s="77"/>
      <c r="R268" s="77"/>
      <c r="S268" s="77"/>
      <c r="T268" s="7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T268" s="19" t="s">
        <v>237</v>
      </c>
      <c r="AU268" s="19" t="s">
        <v>89</v>
      </c>
    </row>
    <row r="269" s="2" customFormat="1">
      <c r="A269" s="38"/>
      <c r="B269" s="39"/>
      <c r="C269" s="38"/>
      <c r="D269" s="199" t="s">
        <v>397</v>
      </c>
      <c r="E269" s="38"/>
      <c r="F269" s="200" t="s">
        <v>2090</v>
      </c>
      <c r="G269" s="38"/>
      <c r="H269" s="38"/>
      <c r="I269" s="193"/>
      <c r="J269" s="38"/>
      <c r="K269" s="38"/>
      <c r="L269" s="39"/>
      <c r="M269" s="194"/>
      <c r="N269" s="195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397</v>
      </c>
      <c r="AU269" s="19" t="s">
        <v>89</v>
      </c>
    </row>
    <row r="270" s="13" customFormat="1">
      <c r="A270" s="13"/>
      <c r="B270" s="205"/>
      <c r="C270" s="13"/>
      <c r="D270" s="191" t="s">
        <v>519</v>
      </c>
      <c r="E270" s="206" t="s">
        <v>1</v>
      </c>
      <c r="F270" s="207" t="s">
        <v>2379</v>
      </c>
      <c r="G270" s="13"/>
      <c r="H270" s="208">
        <v>112.2</v>
      </c>
      <c r="I270" s="209"/>
      <c r="J270" s="13"/>
      <c r="K270" s="13"/>
      <c r="L270" s="205"/>
      <c r="M270" s="210"/>
      <c r="N270" s="211"/>
      <c r="O270" s="211"/>
      <c r="P270" s="211"/>
      <c r="Q270" s="211"/>
      <c r="R270" s="211"/>
      <c r="S270" s="211"/>
      <c r="T270" s="21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06" t="s">
        <v>519</v>
      </c>
      <c r="AU270" s="206" t="s">
        <v>89</v>
      </c>
      <c r="AV270" s="13" t="s">
        <v>89</v>
      </c>
      <c r="AW270" s="13" t="s">
        <v>35</v>
      </c>
      <c r="AX270" s="13" t="s">
        <v>79</v>
      </c>
      <c r="AY270" s="206" t="s">
        <v>230</v>
      </c>
    </row>
    <row r="271" s="14" customFormat="1">
      <c r="A271" s="14"/>
      <c r="B271" s="213"/>
      <c r="C271" s="14"/>
      <c r="D271" s="191" t="s">
        <v>519</v>
      </c>
      <c r="E271" s="214" t="s">
        <v>1</v>
      </c>
      <c r="F271" s="215" t="s">
        <v>534</v>
      </c>
      <c r="G271" s="14"/>
      <c r="H271" s="216">
        <v>112.2</v>
      </c>
      <c r="I271" s="217"/>
      <c r="J271" s="14"/>
      <c r="K271" s="14"/>
      <c r="L271" s="213"/>
      <c r="M271" s="218"/>
      <c r="N271" s="219"/>
      <c r="O271" s="219"/>
      <c r="P271" s="219"/>
      <c r="Q271" s="219"/>
      <c r="R271" s="219"/>
      <c r="S271" s="219"/>
      <c r="T271" s="22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14" t="s">
        <v>519</v>
      </c>
      <c r="AU271" s="214" t="s">
        <v>89</v>
      </c>
      <c r="AV271" s="14" t="s">
        <v>235</v>
      </c>
      <c r="AW271" s="14" t="s">
        <v>35</v>
      </c>
      <c r="AX271" s="14" t="s">
        <v>87</v>
      </c>
      <c r="AY271" s="214" t="s">
        <v>230</v>
      </c>
    </row>
    <row r="272" s="12" customFormat="1" ht="22.8" customHeight="1">
      <c r="A272" s="12"/>
      <c r="B272" s="166"/>
      <c r="C272" s="12"/>
      <c r="D272" s="167" t="s">
        <v>78</v>
      </c>
      <c r="E272" s="197" t="s">
        <v>235</v>
      </c>
      <c r="F272" s="197" t="s">
        <v>845</v>
      </c>
      <c r="G272" s="12"/>
      <c r="H272" s="12"/>
      <c r="I272" s="169"/>
      <c r="J272" s="198">
        <f>BK272</f>
        <v>0</v>
      </c>
      <c r="K272" s="12"/>
      <c r="L272" s="166"/>
      <c r="M272" s="171"/>
      <c r="N272" s="172"/>
      <c r="O272" s="172"/>
      <c r="P272" s="173">
        <f>SUM(P273:P319)</f>
        <v>0</v>
      </c>
      <c r="Q272" s="172"/>
      <c r="R272" s="173">
        <f>SUM(R273:R319)</f>
        <v>0.38501282000000003</v>
      </c>
      <c r="S272" s="172"/>
      <c r="T272" s="174">
        <f>SUM(T273:T319)</f>
        <v>0</v>
      </c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R272" s="167" t="s">
        <v>87</v>
      </c>
      <c r="AT272" s="175" t="s">
        <v>78</v>
      </c>
      <c r="AU272" s="175" t="s">
        <v>87</v>
      </c>
      <c r="AY272" s="167" t="s">
        <v>230</v>
      </c>
      <c r="BK272" s="176">
        <f>SUM(BK273:BK319)</f>
        <v>0</v>
      </c>
    </row>
    <row r="273" s="2" customFormat="1" ht="16.5" customHeight="1">
      <c r="A273" s="38"/>
      <c r="B273" s="177"/>
      <c r="C273" s="178" t="s">
        <v>305</v>
      </c>
      <c r="D273" s="178" t="s">
        <v>231</v>
      </c>
      <c r="E273" s="179" t="s">
        <v>846</v>
      </c>
      <c r="F273" s="180" t="s">
        <v>847</v>
      </c>
      <c r="G273" s="181" t="s">
        <v>578</v>
      </c>
      <c r="H273" s="182">
        <v>19.463999999999999</v>
      </c>
      <c r="I273" s="183"/>
      <c r="J273" s="184">
        <f>ROUND(I273*H273,2)</f>
        <v>0</v>
      </c>
      <c r="K273" s="180" t="s">
        <v>515</v>
      </c>
      <c r="L273" s="39"/>
      <c r="M273" s="185" t="s">
        <v>1</v>
      </c>
      <c r="N273" s="186" t="s">
        <v>44</v>
      </c>
      <c r="O273" s="77"/>
      <c r="P273" s="187">
        <f>O273*H273</f>
        <v>0</v>
      </c>
      <c r="Q273" s="187">
        <v>0</v>
      </c>
      <c r="R273" s="187">
        <f>Q273*H273</f>
        <v>0</v>
      </c>
      <c r="S273" s="187">
        <v>0</v>
      </c>
      <c r="T273" s="188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189" t="s">
        <v>235</v>
      </c>
      <c r="AT273" s="189" t="s">
        <v>231</v>
      </c>
      <c r="AU273" s="189" t="s">
        <v>89</v>
      </c>
      <c r="AY273" s="19" t="s">
        <v>230</v>
      </c>
      <c r="BE273" s="190">
        <f>IF(N273="základní",J273,0)</f>
        <v>0</v>
      </c>
      <c r="BF273" s="190">
        <f>IF(N273="snížená",J273,0)</f>
        <v>0</v>
      </c>
      <c r="BG273" s="190">
        <f>IF(N273="zákl. přenesená",J273,0)</f>
        <v>0</v>
      </c>
      <c r="BH273" s="190">
        <f>IF(N273="sníž. přenesená",J273,0)</f>
        <v>0</v>
      </c>
      <c r="BI273" s="190">
        <f>IF(N273="nulová",J273,0)</f>
        <v>0</v>
      </c>
      <c r="BJ273" s="19" t="s">
        <v>87</v>
      </c>
      <c r="BK273" s="190">
        <f>ROUND(I273*H273,2)</f>
        <v>0</v>
      </c>
      <c r="BL273" s="19" t="s">
        <v>235</v>
      </c>
      <c r="BM273" s="189" t="s">
        <v>2380</v>
      </c>
    </row>
    <row r="274" s="2" customFormat="1">
      <c r="A274" s="38"/>
      <c r="B274" s="39"/>
      <c r="C274" s="38"/>
      <c r="D274" s="191" t="s">
        <v>237</v>
      </c>
      <c r="E274" s="38"/>
      <c r="F274" s="192" t="s">
        <v>849</v>
      </c>
      <c r="G274" s="38"/>
      <c r="H274" s="38"/>
      <c r="I274" s="193"/>
      <c r="J274" s="38"/>
      <c r="K274" s="38"/>
      <c r="L274" s="39"/>
      <c r="M274" s="194"/>
      <c r="N274" s="195"/>
      <c r="O274" s="77"/>
      <c r="P274" s="77"/>
      <c r="Q274" s="77"/>
      <c r="R274" s="77"/>
      <c r="S274" s="77"/>
      <c r="T274" s="7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T274" s="19" t="s">
        <v>237</v>
      </c>
      <c r="AU274" s="19" t="s">
        <v>89</v>
      </c>
    </row>
    <row r="275" s="2" customFormat="1">
      <c r="A275" s="38"/>
      <c r="B275" s="39"/>
      <c r="C275" s="38"/>
      <c r="D275" s="199" t="s">
        <v>397</v>
      </c>
      <c r="E275" s="38"/>
      <c r="F275" s="200" t="s">
        <v>850</v>
      </c>
      <c r="G275" s="38"/>
      <c r="H275" s="38"/>
      <c r="I275" s="193"/>
      <c r="J275" s="38"/>
      <c r="K275" s="38"/>
      <c r="L275" s="39"/>
      <c r="M275" s="194"/>
      <c r="N275" s="195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397</v>
      </c>
      <c r="AU275" s="19" t="s">
        <v>89</v>
      </c>
    </row>
    <row r="276" s="13" customFormat="1">
      <c r="A276" s="13"/>
      <c r="B276" s="205"/>
      <c r="C276" s="13"/>
      <c r="D276" s="191" t="s">
        <v>519</v>
      </c>
      <c r="E276" s="206" t="s">
        <v>1</v>
      </c>
      <c r="F276" s="207" t="s">
        <v>2381</v>
      </c>
      <c r="G276" s="13"/>
      <c r="H276" s="208">
        <v>13.464</v>
      </c>
      <c r="I276" s="209"/>
      <c r="J276" s="13"/>
      <c r="K276" s="13"/>
      <c r="L276" s="205"/>
      <c r="M276" s="210"/>
      <c r="N276" s="211"/>
      <c r="O276" s="211"/>
      <c r="P276" s="211"/>
      <c r="Q276" s="211"/>
      <c r="R276" s="211"/>
      <c r="S276" s="211"/>
      <c r="T276" s="21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06" t="s">
        <v>519</v>
      </c>
      <c r="AU276" s="206" t="s">
        <v>89</v>
      </c>
      <c r="AV276" s="13" t="s">
        <v>89</v>
      </c>
      <c r="AW276" s="13" t="s">
        <v>35</v>
      </c>
      <c r="AX276" s="13" t="s">
        <v>79</v>
      </c>
      <c r="AY276" s="206" t="s">
        <v>230</v>
      </c>
    </row>
    <row r="277" s="13" customFormat="1">
      <c r="A277" s="13"/>
      <c r="B277" s="205"/>
      <c r="C277" s="13"/>
      <c r="D277" s="191" t="s">
        <v>519</v>
      </c>
      <c r="E277" s="206" t="s">
        <v>1</v>
      </c>
      <c r="F277" s="207" t="s">
        <v>2382</v>
      </c>
      <c r="G277" s="13"/>
      <c r="H277" s="208">
        <v>6</v>
      </c>
      <c r="I277" s="209"/>
      <c r="J277" s="13"/>
      <c r="K277" s="13"/>
      <c r="L277" s="205"/>
      <c r="M277" s="210"/>
      <c r="N277" s="211"/>
      <c r="O277" s="211"/>
      <c r="P277" s="211"/>
      <c r="Q277" s="211"/>
      <c r="R277" s="211"/>
      <c r="S277" s="211"/>
      <c r="T277" s="21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06" t="s">
        <v>519</v>
      </c>
      <c r="AU277" s="206" t="s">
        <v>89</v>
      </c>
      <c r="AV277" s="13" t="s">
        <v>89</v>
      </c>
      <c r="AW277" s="13" t="s">
        <v>35</v>
      </c>
      <c r="AX277" s="13" t="s">
        <v>79</v>
      </c>
      <c r="AY277" s="206" t="s">
        <v>230</v>
      </c>
    </row>
    <row r="278" s="14" customFormat="1">
      <c r="A278" s="14"/>
      <c r="B278" s="213"/>
      <c r="C278" s="14"/>
      <c r="D278" s="191" t="s">
        <v>519</v>
      </c>
      <c r="E278" s="214" t="s">
        <v>1</v>
      </c>
      <c r="F278" s="215" t="s">
        <v>534</v>
      </c>
      <c r="G278" s="14"/>
      <c r="H278" s="216">
        <v>19.463999999999999</v>
      </c>
      <c r="I278" s="217"/>
      <c r="J278" s="14"/>
      <c r="K278" s="14"/>
      <c r="L278" s="213"/>
      <c r="M278" s="218"/>
      <c r="N278" s="219"/>
      <c r="O278" s="219"/>
      <c r="P278" s="219"/>
      <c r="Q278" s="219"/>
      <c r="R278" s="219"/>
      <c r="S278" s="219"/>
      <c r="T278" s="22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14" t="s">
        <v>519</v>
      </c>
      <c r="AU278" s="214" t="s">
        <v>89</v>
      </c>
      <c r="AV278" s="14" t="s">
        <v>235</v>
      </c>
      <c r="AW278" s="14" t="s">
        <v>35</v>
      </c>
      <c r="AX278" s="14" t="s">
        <v>87</v>
      </c>
      <c r="AY278" s="214" t="s">
        <v>230</v>
      </c>
    </row>
    <row r="279" s="2" customFormat="1" ht="16.5" customHeight="1">
      <c r="A279" s="38"/>
      <c r="B279" s="177"/>
      <c r="C279" s="178" t="s">
        <v>310</v>
      </c>
      <c r="D279" s="178" t="s">
        <v>231</v>
      </c>
      <c r="E279" s="179" t="s">
        <v>2097</v>
      </c>
      <c r="F279" s="180" t="s">
        <v>2098</v>
      </c>
      <c r="G279" s="181" t="s">
        <v>458</v>
      </c>
      <c r="H279" s="182">
        <v>4</v>
      </c>
      <c r="I279" s="183"/>
      <c r="J279" s="184">
        <f>ROUND(I279*H279,2)</f>
        <v>0</v>
      </c>
      <c r="K279" s="180" t="s">
        <v>515</v>
      </c>
      <c r="L279" s="39"/>
      <c r="M279" s="185" t="s">
        <v>1</v>
      </c>
      <c r="N279" s="186" t="s">
        <v>44</v>
      </c>
      <c r="O279" s="77"/>
      <c r="P279" s="187">
        <f>O279*H279</f>
        <v>0</v>
      </c>
      <c r="Q279" s="187">
        <v>0.0066</v>
      </c>
      <c r="R279" s="187">
        <f>Q279*H279</f>
        <v>0.0264</v>
      </c>
      <c r="S279" s="187">
        <v>0</v>
      </c>
      <c r="T279" s="188">
        <f>S279*H279</f>
        <v>0</v>
      </c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R279" s="189" t="s">
        <v>235</v>
      </c>
      <c r="AT279" s="189" t="s">
        <v>231</v>
      </c>
      <c r="AU279" s="189" t="s">
        <v>89</v>
      </c>
      <c r="AY279" s="19" t="s">
        <v>230</v>
      </c>
      <c r="BE279" s="190">
        <f>IF(N279="základní",J279,0)</f>
        <v>0</v>
      </c>
      <c r="BF279" s="190">
        <f>IF(N279="snížená",J279,0)</f>
        <v>0</v>
      </c>
      <c r="BG279" s="190">
        <f>IF(N279="zákl. přenesená",J279,0)</f>
        <v>0</v>
      </c>
      <c r="BH279" s="190">
        <f>IF(N279="sníž. přenesená",J279,0)</f>
        <v>0</v>
      </c>
      <c r="BI279" s="190">
        <f>IF(N279="nulová",J279,0)</f>
        <v>0</v>
      </c>
      <c r="BJ279" s="19" t="s">
        <v>87</v>
      </c>
      <c r="BK279" s="190">
        <f>ROUND(I279*H279,2)</f>
        <v>0</v>
      </c>
      <c r="BL279" s="19" t="s">
        <v>235</v>
      </c>
      <c r="BM279" s="189" t="s">
        <v>2383</v>
      </c>
    </row>
    <row r="280" s="2" customFormat="1">
      <c r="A280" s="38"/>
      <c r="B280" s="39"/>
      <c r="C280" s="38"/>
      <c r="D280" s="191" t="s">
        <v>237</v>
      </c>
      <c r="E280" s="38"/>
      <c r="F280" s="192" t="s">
        <v>2100</v>
      </c>
      <c r="G280" s="38"/>
      <c r="H280" s="38"/>
      <c r="I280" s="193"/>
      <c r="J280" s="38"/>
      <c r="K280" s="38"/>
      <c r="L280" s="39"/>
      <c r="M280" s="194"/>
      <c r="N280" s="195"/>
      <c r="O280" s="77"/>
      <c r="P280" s="77"/>
      <c r="Q280" s="77"/>
      <c r="R280" s="77"/>
      <c r="S280" s="77"/>
      <c r="T280" s="7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T280" s="19" t="s">
        <v>237</v>
      </c>
      <c r="AU280" s="19" t="s">
        <v>89</v>
      </c>
    </row>
    <row r="281" s="2" customFormat="1">
      <c r="A281" s="38"/>
      <c r="B281" s="39"/>
      <c r="C281" s="38"/>
      <c r="D281" s="199" t="s">
        <v>397</v>
      </c>
      <c r="E281" s="38"/>
      <c r="F281" s="200" t="s">
        <v>2101</v>
      </c>
      <c r="G281" s="38"/>
      <c r="H281" s="38"/>
      <c r="I281" s="193"/>
      <c r="J281" s="38"/>
      <c r="K281" s="38"/>
      <c r="L281" s="39"/>
      <c r="M281" s="194"/>
      <c r="N281" s="195"/>
      <c r="O281" s="77"/>
      <c r="P281" s="77"/>
      <c r="Q281" s="77"/>
      <c r="R281" s="77"/>
      <c r="S281" s="77"/>
      <c r="T281" s="7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T281" s="19" t="s">
        <v>397</v>
      </c>
      <c r="AU281" s="19" t="s">
        <v>89</v>
      </c>
    </row>
    <row r="282" s="13" customFormat="1">
      <c r="A282" s="13"/>
      <c r="B282" s="205"/>
      <c r="C282" s="13"/>
      <c r="D282" s="191" t="s">
        <v>519</v>
      </c>
      <c r="E282" s="206" t="s">
        <v>1</v>
      </c>
      <c r="F282" s="207" t="s">
        <v>2300</v>
      </c>
      <c r="G282" s="13"/>
      <c r="H282" s="208">
        <v>1</v>
      </c>
      <c r="I282" s="209"/>
      <c r="J282" s="13"/>
      <c r="K282" s="13"/>
      <c r="L282" s="205"/>
      <c r="M282" s="210"/>
      <c r="N282" s="211"/>
      <c r="O282" s="211"/>
      <c r="P282" s="211"/>
      <c r="Q282" s="211"/>
      <c r="R282" s="211"/>
      <c r="S282" s="211"/>
      <c r="T282" s="21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06" t="s">
        <v>519</v>
      </c>
      <c r="AU282" s="206" t="s">
        <v>89</v>
      </c>
      <c r="AV282" s="13" t="s">
        <v>89</v>
      </c>
      <c r="AW282" s="13" t="s">
        <v>35</v>
      </c>
      <c r="AX282" s="13" t="s">
        <v>79</v>
      </c>
      <c r="AY282" s="206" t="s">
        <v>230</v>
      </c>
    </row>
    <row r="283" s="13" customFormat="1">
      <c r="A283" s="13"/>
      <c r="B283" s="205"/>
      <c r="C283" s="13"/>
      <c r="D283" s="191" t="s">
        <v>519</v>
      </c>
      <c r="E283" s="206" t="s">
        <v>1</v>
      </c>
      <c r="F283" s="207" t="s">
        <v>2384</v>
      </c>
      <c r="G283" s="13"/>
      <c r="H283" s="208">
        <v>2</v>
      </c>
      <c r="I283" s="209"/>
      <c r="J283" s="13"/>
      <c r="K283" s="13"/>
      <c r="L283" s="205"/>
      <c r="M283" s="210"/>
      <c r="N283" s="211"/>
      <c r="O283" s="211"/>
      <c r="P283" s="211"/>
      <c r="Q283" s="211"/>
      <c r="R283" s="211"/>
      <c r="S283" s="211"/>
      <c r="T283" s="21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06" t="s">
        <v>519</v>
      </c>
      <c r="AU283" s="206" t="s">
        <v>89</v>
      </c>
      <c r="AV283" s="13" t="s">
        <v>89</v>
      </c>
      <c r="AW283" s="13" t="s">
        <v>35</v>
      </c>
      <c r="AX283" s="13" t="s">
        <v>79</v>
      </c>
      <c r="AY283" s="206" t="s">
        <v>230</v>
      </c>
    </row>
    <row r="284" s="13" customFormat="1">
      <c r="A284" s="13"/>
      <c r="B284" s="205"/>
      <c r="C284" s="13"/>
      <c r="D284" s="191" t="s">
        <v>519</v>
      </c>
      <c r="E284" s="206" t="s">
        <v>1</v>
      </c>
      <c r="F284" s="207" t="s">
        <v>2301</v>
      </c>
      <c r="G284" s="13"/>
      <c r="H284" s="208">
        <v>1</v>
      </c>
      <c r="I284" s="209"/>
      <c r="J284" s="13"/>
      <c r="K284" s="13"/>
      <c r="L284" s="205"/>
      <c r="M284" s="210"/>
      <c r="N284" s="211"/>
      <c r="O284" s="211"/>
      <c r="P284" s="211"/>
      <c r="Q284" s="211"/>
      <c r="R284" s="211"/>
      <c r="S284" s="211"/>
      <c r="T284" s="21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06" t="s">
        <v>519</v>
      </c>
      <c r="AU284" s="206" t="s">
        <v>89</v>
      </c>
      <c r="AV284" s="13" t="s">
        <v>89</v>
      </c>
      <c r="AW284" s="13" t="s">
        <v>35</v>
      </c>
      <c r="AX284" s="13" t="s">
        <v>79</v>
      </c>
      <c r="AY284" s="206" t="s">
        <v>230</v>
      </c>
    </row>
    <row r="285" s="14" customFormat="1">
      <c r="A285" s="14"/>
      <c r="B285" s="213"/>
      <c r="C285" s="14"/>
      <c r="D285" s="191" t="s">
        <v>519</v>
      </c>
      <c r="E285" s="214" t="s">
        <v>1</v>
      </c>
      <c r="F285" s="215" t="s">
        <v>534</v>
      </c>
      <c r="G285" s="14"/>
      <c r="H285" s="216">
        <v>4</v>
      </c>
      <c r="I285" s="217"/>
      <c r="J285" s="14"/>
      <c r="K285" s="14"/>
      <c r="L285" s="213"/>
      <c r="M285" s="218"/>
      <c r="N285" s="219"/>
      <c r="O285" s="219"/>
      <c r="P285" s="219"/>
      <c r="Q285" s="219"/>
      <c r="R285" s="219"/>
      <c r="S285" s="219"/>
      <c r="T285" s="22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14" t="s">
        <v>519</v>
      </c>
      <c r="AU285" s="214" t="s">
        <v>89</v>
      </c>
      <c r="AV285" s="14" t="s">
        <v>235</v>
      </c>
      <c r="AW285" s="14" t="s">
        <v>35</v>
      </c>
      <c r="AX285" s="14" t="s">
        <v>87</v>
      </c>
      <c r="AY285" s="214" t="s">
        <v>230</v>
      </c>
    </row>
    <row r="286" s="2" customFormat="1" ht="16.5" customHeight="1">
      <c r="A286" s="38"/>
      <c r="B286" s="177"/>
      <c r="C286" s="236" t="s">
        <v>7</v>
      </c>
      <c r="D286" s="236" t="s">
        <v>745</v>
      </c>
      <c r="E286" s="237" t="s">
        <v>2106</v>
      </c>
      <c r="F286" s="238" t="s">
        <v>2107</v>
      </c>
      <c r="G286" s="239" t="s">
        <v>458</v>
      </c>
      <c r="H286" s="240">
        <v>1</v>
      </c>
      <c r="I286" s="241"/>
      <c r="J286" s="242">
        <f>ROUND(I286*H286,2)</f>
        <v>0</v>
      </c>
      <c r="K286" s="238" t="s">
        <v>515</v>
      </c>
      <c r="L286" s="243"/>
      <c r="M286" s="244" t="s">
        <v>1</v>
      </c>
      <c r="N286" s="245" t="s">
        <v>44</v>
      </c>
      <c r="O286" s="77"/>
      <c r="P286" s="187">
        <f>O286*H286</f>
        <v>0</v>
      </c>
      <c r="Q286" s="187">
        <v>0.028000000000000001</v>
      </c>
      <c r="R286" s="187">
        <f>Q286*H286</f>
        <v>0.028000000000000001</v>
      </c>
      <c r="S286" s="187">
        <v>0</v>
      </c>
      <c r="T286" s="188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89" t="s">
        <v>260</v>
      </c>
      <c r="AT286" s="189" t="s">
        <v>745</v>
      </c>
      <c r="AU286" s="189" t="s">
        <v>89</v>
      </c>
      <c r="AY286" s="19" t="s">
        <v>230</v>
      </c>
      <c r="BE286" s="190">
        <f>IF(N286="základní",J286,0)</f>
        <v>0</v>
      </c>
      <c r="BF286" s="190">
        <f>IF(N286="snížená",J286,0)</f>
        <v>0</v>
      </c>
      <c r="BG286" s="190">
        <f>IF(N286="zákl. přenesená",J286,0)</f>
        <v>0</v>
      </c>
      <c r="BH286" s="190">
        <f>IF(N286="sníž. přenesená",J286,0)</f>
        <v>0</v>
      </c>
      <c r="BI286" s="190">
        <f>IF(N286="nulová",J286,0)</f>
        <v>0</v>
      </c>
      <c r="BJ286" s="19" t="s">
        <v>87</v>
      </c>
      <c r="BK286" s="190">
        <f>ROUND(I286*H286,2)</f>
        <v>0</v>
      </c>
      <c r="BL286" s="19" t="s">
        <v>235</v>
      </c>
      <c r="BM286" s="189" t="s">
        <v>2385</v>
      </c>
    </row>
    <row r="287" s="2" customFormat="1">
      <c r="A287" s="38"/>
      <c r="B287" s="39"/>
      <c r="C287" s="38"/>
      <c r="D287" s="191" t="s">
        <v>237</v>
      </c>
      <c r="E287" s="38"/>
      <c r="F287" s="192" t="s">
        <v>2107</v>
      </c>
      <c r="G287" s="38"/>
      <c r="H287" s="38"/>
      <c r="I287" s="193"/>
      <c r="J287" s="38"/>
      <c r="K287" s="38"/>
      <c r="L287" s="39"/>
      <c r="M287" s="194"/>
      <c r="N287" s="195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237</v>
      </c>
      <c r="AU287" s="19" t="s">
        <v>89</v>
      </c>
    </row>
    <row r="288" s="13" customFormat="1">
      <c r="A288" s="13"/>
      <c r="B288" s="205"/>
      <c r="C288" s="13"/>
      <c r="D288" s="191" t="s">
        <v>519</v>
      </c>
      <c r="E288" s="206" t="s">
        <v>1</v>
      </c>
      <c r="F288" s="207" t="s">
        <v>2300</v>
      </c>
      <c r="G288" s="13"/>
      <c r="H288" s="208">
        <v>1</v>
      </c>
      <c r="I288" s="209"/>
      <c r="J288" s="13"/>
      <c r="K288" s="13"/>
      <c r="L288" s="205"/>
      <c r="M288" s="210"/>
      <c r="N288" s="211"/>
      <c r="O288" s="211"/>
      <c r="P288" s="211"/>
      <c r="Q288" s="211"/>
      <c r="R288" s="211"/>
      <c r="S288" s="211"/>
      <c r="T288" s="21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06" t="s">
        <v>519</v>
      </c>
      <c r="AU288" s="206" t="s">
        <v>89</v>
      </c>
      <c r="AV288" s="13" t="s">
        <v>89</v>
      </c>
      <c r="AW288" s="13" t="s">
        <v>35</v>
      </c>
      <c r="AX288" s="13" t="s">
        <v>79</v>
      </c>
      <c r="AY288" s="206" t="s">
        <v>230</v>
      </c>
    </row>
    <row r="289" s="14" customFormat="1">
      <c r="A289" s="14"/>
      <c r="B289" s="213"/>
      <c r="C289" s="14"/>
      <c r="D289" s="191" t="s">
        <v>519</v>
      </c>
      <c r="E289" s="214" t="s">
        <v>1</v>
      </c>
      <c r="F289" s="215" t="s">
        <v>534</v>
      </c>
      <c r="G289" s="14"/>
      <c r="H289" s="216">
        <v>1</v>
      </c>
      <c r="I289" s="217"/>
      <c r="J289" s="14"/>
      <c r="K289" s="14"/>
      <c r="L289" s="213"/>
      <c r="M289" s="218"/>
      <c r="N289" s="219"/>
      <c r="O289" s="219"/>
      <c r="P289" s="219"/>
      <c r="Q289" s="219"/>
      <c r="R289" s="219"/>
      <c r="S289" s="219"/>
      <c r="T289" s="220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14" t="s">
        <v>519</v>
      </c>
      <c r="AU289" s="214" t="s">
        <v>89</v>
      </c>
      <c r="AV289" s="14" t="s">
        <v>235</v>
      </c>
      <c r="AW289" s="14" t="s">
        <v>35</v>
      </c>
      <c r="AX289" s="14" t="s">
        <v>87</v>
      </c>
      <c r="AY289" s="214" t="s">
        <v>230</v>
      </c>
    </row>
    <row r="290" s="2" customFormat="1" ht="16.5" customHeight="1">
      <c r="A290" s="38"/>
      <c r="B290" s="177"/>
      <c r="C290" s="236" t="s">
        <v>317</v>
      </c>
      <c r="D290" s="236" t="s">
        <v>745</v>
      </c>
      <c r="E290" s="237" t="s">
        <v>2109</v>
      </c>
      <c r="F290" s="238" t="s">
        <v>2110</v>
      </c>
      <c r="G290" s="239" t="s">
        <v>458</v>
      </c>
      <c r="H290" s="240">
        <v>2</v>
      </c>
      <c r="I290" s="241"/>
      <c r="J290" s="242">
        <f>ROUND(I290*H290,2)</f>
        <v>0</v>
      </c>
      <c r="K290" s="238" t="s">
        <v>515</v>
      </c>
      <c r="L290" s="243"/>
      <c r="M290" s="244" t="s">
        <v>1</v>
      </c>
      <c r="N290" s="245" t="s">
        <v>44</v>
      </c>
      <c r="O290" s="77"/>
      <c r="P290" s="187">
        <f>O290*H290</f>
        <v>0</v>
      </c>
      <c r="Q290" s="187">
        <v>0.040000000000000001</v>
      </c>
      <c r="R290" s="187">
        <f>Q290*H290</f>
        <v>0.080000000000000002</v>
      </c>
      <c r="S290" s="187">
        <v>0</v>
      </c>
      <c r="T290" s="188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89" t="s">
        <v>260</v>
      </c>
      <c r="AT290" s="189" t="s">
        <v>745</v>
      </c>
      <c r="AU290" s="189" t="s">
        <v>89</v>
      </c>
      <c r="AY290" s="19" t="s">
        <v>230</v>
      </c>
      <c r="BE290" s="190">
        <f>IF(N290="základní",J290,0)</f>
        <v>0</v>
      </c>
      <c r="BF290" s="190">
        <f>IF(N290="snížená",J290,0)</f>
        <v>0</v>
      </c>
      <c r="BG290" s="190">
        <f>IF(N290="zákl. přenesená",J290,0)</f>
        <v>0</v>
      </c>
      <c r="BH290" s="190">
        <f>IF(N290="sníž. přenesená",J290,0)</f>
        <v>0</v>
      </c>
      <c r="BI290" s="190">
        <f>IF(N290="nulová",J290,0)</f>
        <v>0</v>
      </c>
      <c r="BJ290" s="19" t="s">
        <v>87</v>
      </c>
      <c r="BK290" s="190">
        <f>ROUND(I290*H290,2)</f>
        <v>0</v>
      </c>
      <c r="BL290" s="19" t="s">
        <v>235</v>
      </c>
      <c r="BM290" s="189" t="s">
        <v>2386</v>
      </c>
    </row>
    <row r="291" s="2" customFormat="1">
      <c r="A291" s="38"/>
      <c r="B291" s="39"/>
      <c r="C291" s="38"/>
      <c r="D291" s="191" t="s">
        <v>237</v>
      </c>
      <c r="E291" s="38"/>
      <c r="F291" s="192" t="s">
        <v>2110</v>
      </c>
      <c r="G291" s="38"/>
      <c r="H291" s="38"/>
      <c r="I291" s="193"/>
      <c r="J291" s="38"/>
      <c r="K291" s="38"/>
      <c r="L291" s="39"/>
      <c r="M291" s="194"/>
      <c r="N291" s="195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237</v>
      </c>
      <c r="AU291" s="19" t="s">
        <v>89</v>
      </c>
    </row>
    <row r="292" s="13" customFormat="1">
      <c r="A292" s="13"/>
      <c r="B292" s="205"/>
      <c r="C292" s="13"/>
      <c r="D292" s="191" t="s">
        <v>519</v>
      </c>
      <c r="E292" s="206" t="s">
        <v>1</v>
      </c>
      <c r="F292" s="207" t="s">
        <v>2384</v>
      </c>
      <c r="G292" s="13"/>
      <c r="H292" s="208">
        <v>2</v>
      </c>
      <c r="I292" s="209"/>
      <c r="J292" s="13"/>
      <c r="K292" s="13"/>
      <c r="L292" s="205"/>
      <c r="M292" s="210"/>
      <c r="N292" s="211"/>
      <c r="O292" s="211"/>
      <c r="P292" s="211"/>
      <c r="Q292" s="211"/>
      <c r="R292" s="211"/>
      <c r="S292" s="211"/>
      <c r="T292" s="21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06" t="s">
        <v>519</v>
      </c>
      <c r="AU292" s="206" t="s">
        <v>89</v>
      </c>
      <c r="AV292" s="13" t="s">
        <v>89</v>
      </c>
      <c r="AW292" s="13" t="s">
        <v>35</v>
      </c>
      <c r="AX292" s="13" t="s">
        <v>79</v>
      </c>
      <c r="AY292" s="206" t="s">
        <v>230</v>
      </c>
    </row>
    <row r="293" s="14" customFormat="1">
      <c r="A293" s="14"/>
      <c r="B293" s="213"/>
      <c r="C293" s="14"/>
      <c r="D293" s="191" t="s">
        <v>519</v>
      </c>
      <c r="E293" s="214" t="s">
        <v>1</v>
      </c>
      <c r="F293" s="215" t="s">
        <v>534</v>
      </c>
      <c r="G293" s="14"/>
      <c r="H293" s="216">
        <v>2</v>
      </c>
      <c r="I293" s="217"/>
      <c r="J293" s="14"/>
      <c r="K293" s="14"/>
      <c r="L293" s="213"/>
      <c r="M293" s="218"/>
      <c r="N293" s="219"/>
      <c r="O293" s="219"/>
      <c r="P293" s="219"/>
      <c r="Q293" s="219"/>
      <c r="R293" s="219"/>
      <c r="S293" s="219"/>
      <c r="T293" s="220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14" t="s">
        <v>519</v>
      </c>
      <c r="AU293" s="214" t="s">
        <v>89</v>
      </c>
      <c r="AV293" s="14" t="s">
        <v>235</v>
      </c>
      <c r="AW293" s="14" t="s">
        <v>35</v>
      </c>
      <c r="AX293" s="14" t="s">
        <v>87</v>
      </c>
      <c r="AY293" s="214" t="s">
        <v>230</v>
      </c>
    </row>
    <row r="294" s="2" customFormat="1" ht="16.5" customHeight="1">
      <c r="A294" s="38"/>
      <c r="B294" s="177"/>
      <c r="C294" s="236" t="s">
        <v>321</v>
      </c>
      <c r="D294" s="236" t="s">
        <v>745</v>
      </c>
      <c r="E294" s="237" t="s">
        <v>2116</v>
      </c>
      <c r="F294" s="238" t="s">
        <v>2117</v>
      </c>
      <c r="G294" s="239" t="s">
        <v>458</v>
      </c>
      <c r="H294" s="240">
        <v>1</v>
      </c>
      <c r="I294" s="241"/>
      <c r="J294" s="242">
        <f>ROUND(I294*H294,2)</f>
        <v>0</v>
      </c>
      <c r="K294" s="238" t="s">
        <v>515</v>
      </c>
      <c r="L294" s="243"/>
      <c r="M294" s="244" t="s">
        <v>1</v>
      </c>
      <c r="N294" s="245" t="s">
        <v>44</v>
      </c>
      <c r="O294" s="77"/>
      <c r="P294" s="187">
        <f>O294*H294</f>
        <v>0</v>
      </c>
      <c r="Q294" s="187">
        <v>0.068000000000000005</v>
      </c>
      <c r="R294" s="187">
        <f>Q294*H294</f>
        <v>0.068000000000000005</v>
      </c>
      <c r="S294" s="187">
        <v>0</v>
      </c>
      <c r="T294" s="188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189" t="s">
        <v>260</v>
      </c>
      <c r="AT294" s="189" t="s">
        <v>745</v>
      </c>
      <c r="AU294" s="189" t="s">
        <v>89</v>
      </c>
      <c r="AY294" s="19" t="s">
        <v>230</v>
      </c>
      <c r="BE294" s="190">
        <f>IF(N294="základní",J294,0)</f>
        <v>0</v>
      </c>
      <c r="BF294" s="190">
        <f>IF(N294="snížená",J294,0)</f>
        <v>0</v>
      </c>
      <c r="BG294" s="190">
        <f>IF(N294="zákl. přenesená",J294,0)</f>
        <v>0</v>
      </c>
      <c r="BH294" s="190">
        <f>IF(N294="sníž. přenesená",J294,0)</f>
        <v>0</v>
      </c>
      <c r="BI294" s="190">
        <f>IF(N294="nulová",J294,0)</f>
        <v>0</v>
      </c>
      <c r="BJ294" s="19" t="s">
        <v>87</v>
      </c>
      <c r="BK294" s="190">
        <f>ROUND(I294*H294,2)</f>
        <v>0</v>
      </c>
      <c r="BL294" s="19" t="s">
        <v>235</v>
      </c>
      <c r="BM294" s="189" t="s">
        <v>2387</v>
      </c>
    </row>
    <row r="295" s="2" customFormat="1">
      <c r="A295" s="38"/>
      <c r="B295" s="39"/>
      <c r="C295" s="38"/>
      <c r="D295" s="191" t="s">
        <v>237</v>
      </c>
      <c r="E295" s="38"/>
      <c r="F295" s="192" t="s">
        <v>2117</v>
      </c>
      <c r="G295" s="38"/>
      <c r="H295" s="38"/>
      <c r="I295" s="193"/>
      <c r="J295" s="38"/>
      <c r="K295" s="38"/>
      <c r="L295" s="39"/>
      <c r="M295" s="194"/>
      <c r="N295" s="195"/>
      <c r="O295" s="77"/>
      <c r="P295" s="77"/>
      <c r="Q295" s="77"/>
      <c r="R295" s="77"/>
      <c r="S295" s="77"/>
      <c r="T295" s="7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T295" s="19" t="s">
        <v>237</v>
      </c>
      <c r="AU295" s="19" t="s">
        <v>89</v>
      </c>
    </row>
    <row r="296" s="13" customFormat="1">
      <c r="A296" s="13"/>
      <c r="B296" s="205"/>
      <c r="C296" s="13"/>
      <c r="D296" s="191" t="s">
        <v>519</v>
      </c>
      <c r="E296" s="206" t="s">
        <v>1</v>
      </c>
      <c r="F296" s="207" t="s">
        <v>2301</v>
      </c>
      <c r="G296" s="13"/>
      <c r="H296" s="208">
        <v>1</v>
      </c>
      <c r="I296" s="209"/>
      <c r="J296" s="13"/>
      <c r="K296" s="13"/>
      <c r="L296" s="205"/>
      <c r="M296" s="210"/>
      <c r="N296" s="211"/>
      <c r="O296" s="211"/>
      <c r="P296" s="211"/>
      <c r="Q296" s="211"/>
      <c r="R296" s="211"/>
      <c r="S296" s="211"/>
      <c r="T296" s="21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06" t="s">
        <v>519</v>
      </c>
      <c r="AU296" s="206" t="s">
        <v>89</v>
      </c>
      <c r="AV296" s="13" t="s">
        <v>89</v>
      </c>
      <c r="AW296" s="13" t="s">
        <v>35</v>
      </c>
      <c r="AX296" s="13" t="s">
        <v>79</v>
      </c>
      <c r="AY296" s="206" t="s">
        <v>230</v>
      </c>
    </row>
    <row r="297" s="14" customFormat="1">
      <c r="A297" s="14"/>
      <c r="B297" s="213"/>
      <c r="C297" s="14"/>
      <c r="D297" s="191" t="s">
        <v>519</v>
      </c>
      <c r="E297" s="214" t="s">
        <v>1</v>
      </c>
      <c r="F297" s="215" t="s">
        <v>534</v>
      </c>
      <c r="G297" s="14"/>
      <c r="H297" s="216">
        <v>1</v>
      </c>
      <c r="I297" s="217"/>
      <c r="J297" s="14"/>
      <c r="K297" s="14"/>
      <c r="L297" s="213"/>
      <c r="M297" s="218"/>
      <c r="N297" s="219"/>
      <c r="O297" s="219"/>
      <c r="P297" s="219"/>
      <c r="Q297" s="219"/>
      <c r="R297" s="219"/>
      <c r="S297" s="219"/>
      <c r="T297" s="220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14" t="s">
        <v>519</v>
      </c>
      <c r="AU297" s="214" t="s">
        <v>89</v>
      </c>
      <c r="AV297" s="14" t="s">
        <v>235</v>
      </c>
      <c r="AW297" s="14" t="s">
        <v>35</v>
      </c>
      <c r="AX297" s="14" t="s">
        <v>87</v>
      </c>
      <c r="AY297" s="214" t="s">
        <v>230</v>
      </c>
    </row>
    <row r="298" s="2" customFormat="1" ht="21.75" customHeight="1">
      <c r="A298" s="38"/>
      <c r="B298" s="177"/>
      <c r="C298" s="178" t="s">
        <v>325</v>
      </c>
      <c r="D298" s="178" t="s">
        <v>231</v>
      </c>
      <c r="E298" s="179" t="s">
        <v>2119</v>
      </c>
      <c r="F298" s="180" t="s">
        <v>2120</v>
      </c>
      <c r="G298" s="181" t="s">
        <v>458</v>
      </c>
      <c r="H298" s="182">
        <v>1</v>
      </c>
      <c r="I298" s="183"/>
      <c r="J298" s="184">
        <f>ROUND(I298*H298,2)</f>
        <v>0</v>
      </c>
      <c r="K298" s="180" t="s">
        <v>515</v>
      </c>
      <c r="L298" s="39"/>
      <c r="M298" s="185" t="s">
        <v>1</v>
      </c>
      <c r="N298" s="186" t="s">
        <v>44</v>
      </c>
      <c r="O298" s="77"/>
      <c r="P298" s="187">
        <f>O298*H298</f>
        <v>0</v>
      </c>
      <c r="Q298" s="187">
        <v>0.087419999999999998</v>
      </c>
      <c r="R298" s="187">
        <f>Q298*H298</f>
        <v>0.087419999999999998</v>
      </c>
      <c r="S298" s="187">
        <v>0</v>
      </c>
      <c r="T298" s="188">
        <f>S298*H298</f>
        <v>0</v>
      </c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R298" s="189" t="s">
        <v>235</v>
      </c>
      <c r="AT298" s="189" t="s">
        <v>231</v>
      </c>
      <c r="AU298" s="189" t="s">
        <v>89</v>
      </c>
      <c r="AY298" s="19" t="s">
        <v>230</v>
      </c>
      <c r="BE298" s="190">
        <f>IF(N298="základní",J298,0)</f>
        <v>0</v>
      </c>
      <c r="BF298" s="190">
        <f>IF(N298="snížená",J298,0)</f>
        <v>0</v>
      </c>
      <c r="BG298" s="190">
        <f>IF(N298="zákl. přenesená",J298,0)</f>
        <v>0</v>
      </c>
      <c r="BH298" s="190">
        <f>IF(N298="sníž. přenesená",J298,0)</f>
        <v>0</v>
      </c>
      <c r="BI298" s="190">
        <f>IF(N298="nulová",J298,0)</f>
        <v>0</v>
      </c>
      <c r="BJ298" s="19" t="s">
        <v>87</v>
      </c>
      <c r="BK298" s="190">
        <f>ROUND(I298*H298,2)</f>
        <v>0</v>
      </c>
      <c r="BL298" s="19" t="s">
        <v>235</v>
      </c>
      <c r="BM298" s="189" t="s">
        <v>2388</v>
      </c>
    </row>
    <row r="299" s="2" customFormat="1">
      <c r="A299" s="38"/>
      <c r="B299" s="39"/>
      <c r="C299" s="38"/>
      <c r="D299" s="191" t="s">
        <v>237</v>
      </c>
      <c r="E299" s="38"/>
      <c r="F299" s="192" t="s">
        <v>2122</v>
      </c>
      <c r="G299" s="38"/>
      <c r="H299" s="38"/>
      <c r="I299" s="193"/>
      <c r="J299" s="38"/>
      <c r="K299" s="38"/>
      <c r="L299" s="39"/>
      <c r="M299" s="194"/>
      <c r="N299" s="195"/>
      <c r="O299" s="77"/>
      <c r="P299" s="77"/>
      <c r="Q299" s="77"/>
      <c r="R299" s="77"/>
      <c r="S299" s="77"/>
      <c r="T299" s="7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19" t="s">
        <v>237</v>
      </c>
      <c r="AU299" s="19" t="s">
        <v>89</v>
      </c>
    </row>
    <row r="300" s="2" customFormat="1">
      <c r="A300" s="38"/>
      <c r="B300" s="39"/>
      <c r="C300" s="38"/>
      <c r="D300" s="199" t="s">
        <v>397</v>
      </c>
      <c r="E300" s="38"/>
      <c r="F300" s="200" t="s">
        <v>2123</v>
      </c>
      <c r="G300" s="38"/>
      <c r="H300" s="38"/>
      <c r="I300" s="193"/>
      <c r="J300" s="38"/>
      <c r="K300" s="38"/>
      <c r="L300" s="39"/>
      <c r="M300" s="194"/>
      <c r="N300" s="195"/>
      <c r="O300" s="77"/>
      <c r="P300" s="77"/>
      <c r="Q300" s="77"/>
      <c r="R300" s="77"/>
      <c r="S300" s="77"/>
      <c r="T300" s="7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T300" s="19" t="s">
        <v>397</v>
      </c>
      <c r="AU300" s="19" t="s">
        <v>89</v>
      </c>
    </row>
    <row r="301" s="13" customFormat="1">
      <c r="A301" s="13"/>
      <c r="B301" s="205"/>
      <c r="C301" s="13"/>
      <c r="D301" s="191" t="s">
        <v>519</v>
      </c>
      <c r="E301" s="206" t="s">
        <v>1</v>
      </c>
      <c r="F301" s="207" t="s">
        <v>2305</v>
      </c>
      <c r="G301" s="13"/>
      <c r="H301" s="208">
        <v>1</v>
      </c>
      <c r="I301" s="209"/>
      <c r="J301" s="13"/>
      <c r="K301" s="13"/>
      <c r="L301" s="205"/>
      <c r="M301" s="210"/>
      <c r="N301" s="211"/>
      <c r="O301" s="211"/>
      <c r="P301" s="211"/>
      <c r="Q301" s="211"/>
      <c r="R301" s="211"/>
      <c r="S301" s="211"/>
      <c r="T301" s="21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06" t="s">
        <v>519</v>
      </c>
      <c r="AU301" s="206" t="s">
        <v>89</v>
      </c>
      <c r="AV301" s="13" t="s">
        <v>89</v>
      </c>
      <c r="AW301" s="13" t="s">
        <v>35</v>
      </c>
      <c r="AX301" s="13" t="s">
        <v>79</v>
      </c>
      <c r="AY301" s="206" t="s">
        <v>230</v>
      </c>
    </row>
    <row r="302" s="14" customFormat="1">
      <c r="A302" s="14"/>
      <c r="B302" s="213"/>
      <c r="C302" s="14"/>
      <c r="D302" s="191" t="s">
        <v>519</v>
      </c>
      <c r="E302" s="214" t="s">
        <v>1</v>
      </c>
      <c r="F302" s="215" t="s">
        <v>534</v>
      </c>
      <c r="G302" s="14"/>
      <c r="H302" s="216">
        <v>1</v>
      </c>
      <c r="I302" s="217"/>
      <c r="J302" s="14"/>
      <c r="K302" s="14"/>
      <c r="L302" s="213"/>
      <c r="M302" s="218"/>
      <c r="N302" s="219"/>
      <c r="O302" s="219"/>
      <c r="P302" s="219"/>
      <c r="Q302" s="219"/>
      <c r="R302" s="219"/>
      <c r="S302" s="219"/>
      <c r="T302" s="220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14" t="s">
        <v>519</v>
      </c>
      <c r="AU302" s="214" t="s">
        <v>89</v>
      </c>
      <c r="AV302" s="14" t="s">
        <v>235</v>
      </c>
      <c r="AW302" s="14" t="s">
        <v>35</v>
      </c>
      <c r="AX302" s="14" t="s">
        <v>87</v>
      </c>
      <c r="AY302" s="214" t="s">
        <v>230</v>
      </c>
    </row>
    <row r="303" s="2" customFormat="1" ht="16.5" customHeight="1">
      <c r="A303" s="38"/>
      <c r="B303" s="177"/>
      <c r="C303" s="236" t="s">
        <v>329</v>
      </c>
      <c r="D303" s="236" t="s">
        <v>745</v>
      </c>
      <c r="E303" s="237" t="s">
        <v>2125</v>
      </c>
      <c r="F303" s="238" t="s">
        <v>2126</v>
      </c>
      <c r="G303" s="239" t="s">
        <v>458</v>
      </c>
      <c r="H303" s="240">
        <v>1</v>
      </c>
      <c r="I303" s="241"/>
      <c r="J303" s="242">
        <f>ROUND(I303*H303,2)</f>
        <v>0</v>
      </c>
      <c r="K303" s="238" t="s">
        <v>515</v>
      </c>
      <c r="L303" s="243"/>
      <c r="M303" s="244" t="s">
        <v>1</v>
      </c>
      <c r="N303" s="245" t="s">
        <v>44</v>
      </c>
      <c r="O303" s="77"/>
      <c r="P303" s="187">
        <f>O303*H303</f>
        <v>0</v>
      </c>
      <c r="Q303" s="187">
        <v>0.081000000000000003</v>
      </c>
      <c r="R303" s="187">
        <f>Q303*H303</f>
        <v>0.081000000000000003</v>
      </c>
      <c r="S303" s="187">
        <v>0</v>
      </c>
      <c r="T303" s="188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89" t="s">
        <v>260</v>
      </c>
      <c r="AT303" s="189" t="s">
        <v>745</v>
      </c>
      <c r="AU303" s="189" t="s">
        <v>89</v>
      </c>
      <c r="AY303" s="19" t="s">
        <v>230</v>
      </c>
      <c r="BE303" s="190">
        <f>IF(N303="základní",J303,0)</f>
        <v>0</v>
      </c>
      <c r="BF303" s="190">
        <f>IF(N303="snížená",J303,0)</f>
        <v>0</v>
      </c>
      <c r="BG303" s="190">
        <f>IF(N303="zákl. přenesená",J303,0)</f>
        <v>0</v>
      </c>
      <c r="BH303" s="190">
        <f>IF(N303="sníž. přenesená",J303,0)</f>
        <v>0</v>
      </c>
      <c r="BI303" s="190">
        <f>IF(N303="nulová",J303,0)</f>
        <v>0</v>
      </c>
      <c r="BJ303" s="19" t="s">
        <v>87</v>
      </c>
      <c r="BK303" s="190">
        <f>ROUND(I303*H303,2)</f>
        <v>0</v>
      </c>
      <c r="BL303" s="19" t="s">
        <v>235</v>
      </c>
      <c r="BM303" s="189" t="s">
        <v>2389</v>
      </c>
    </row>
    <row r="304" s="2" customFormat="1">
      <c r="A304" s="38"/>
      <c r="B304" s="39"/>
      <c r="C304" s="38"/>
      <c r="D304" s="191" t="s">
        <v>237</v>
      </c>
      <c r="E304" s="38"/>
      <c r="F304" s="192" t="s">
        <v>2126</v>
      </c>
      <c r="G304" s="38"/>
      <c r="H304" s="38"/>
      <c r="I304" s="193"/>
      <c r="J304" s="38"/>
      <c r="K304" s="38"/>
      <c r="L304" s="39"/>
      <c r="M304" s="194"/>
      <c r="N304" s="195"/>
      <c r="O304" s="77"/>
      <c r="P304" s="77"/>
      <c r="Q304" s="77"/>
      <c r="R304" s="77"/>
      <c r="S304" s="77"/>
      <c r="T304" s="7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19" t="s">
        <v>237</v>
      </c>
      <c r="AU304" s="19" t="s">
        <v>89</v>
      </c>
    </row>
    <row r="305" s="13" customFormat="1">
      <c r="A305" s="13"/>
      <c r="B305" s="205"/>
      <c r="C305" s="13"/>
      <c r="D305" s="191" t="s">
        <v>519</v>
      </c>
      <c r="E305" s="206" t="s">
        <v>1</v>
      </c>
      <c r="F305" s="207" t="s">
        <v>2305</v>
      </c>
      <c r="G305" s="13"/>
      <c r="H305" s="208">
        <v>1</v>
      </c>
      <c r="I305" s="209"/>
      <c r="J305" s="13"/>
      <c r="K305" s="13"/>
      <c r="L305" s="205"/>
      <c r="M305" s="210"/>
      <c r="N305" s="211"/>
      <c r="O305" s="211"/>
      <c r="P305" s="211"/>
      <c r="Q305" s="211"/>
      <c r="R305" s="211"/>
      <c r="S305" s="211"/>
      <c r="T305" s="21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06" t="s">
        <v>519</v>
      </c>
      <c r="AU305" s="206" t="s">
        <v>89</v>
      </c>
      <c r="AV305" s="13" t="s">
        <v>89</v>
      </c>
      <c r="AW305" s="13" t="s">
        <v>35</v>
      </c>
      <c r="AX305" s="13" t="s">
        <v>79</v>
      </c>
      <c r="AY305" s="206" t="s">
        <v>230</v>
      </c>
    </row>
    <row r="306" s="14" customFormat="1">
      <c r="A306" s="14"/>
      <c r="B306" s="213"/>
      <c r="C306" s="14"/>
      <c r="D306" s="191" t="s">
        <v>519</v>
      </c>
      <c r="E306" s="214" t="s">
        <v>1</v>
      </c>
      <c r="F306" s="215" t="s">
        <v>534</v>
      </c>
      <c r="G306" s="14"/>
      <c r="H306" s="216">
        <v>1</v>
      </c>
      <c r="I306" s="217"/>
      <c r="J306" s="14"/>
      <c r="K306" s="14"/>
      <c r="L306" s="213"/>
      <c r="M306" s="218"/>
      <c r="N306" s="219"/>
      <c r="O306" s="219"/>
      <c r="P306" s="219"/>
      <c r="Q306" s="219"/>
      <c r="R306" s="219"/>
      <c r="S306" s="219"/>
      <c r="T306" s="220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14" t="s">
        <v>519</v>
      </c>
      <c r="AU306" s="214" t="s">
        <v>89</v>
      </c>
      <c r="AV306" s="14" t="s">
        <v>235</v>
      </c>
      <c r="AW306" s="14" t="s">
        <v>35</v>
      </c>
      <c r="AX306" s="14" t="s">
        <v>87</v>
      </c>
      <c r="AY306" s="214" t="s">
        <v>230</v>
      </c>
    </row>
    <row r="307" s="2" customFormat="1" ht="21.75" customHeight="1">
      <c r="A307" s="38"/>
      <c r="B307" s="177"/>
      <c r="C307" s="178" t="s">
        <v>332</v>
      </c>
      <c r="D307" s="178" t="s">
        <v>231</v>
      </c>
      <c r="E307" s="179" t="s">
        <v>2128</v>
      </c>
      <c r="F307" s="180" t="s">
        <v>2129</v>
      </c>
      <c r="G307" s="181" t="s">
        <v>578</v>
      </c>
      <c r="H307" s="182">
        <v>0.67500000000000004</v>
      </c>
      <c r="I307" s="183"/>
      <c r="J307" s="184">
        <f>ROUND(I307*H307,2)</f>
        <v>0</v>
      </c>
      <c r="K307" s="180" t="s">
        <v>515</v>
      </c>
      <c r="L307" s="39"/>
      <c r="M307" s="185" t="s">
        <v>1</v>
      </c>
      <c r="N307" s="186" t="s">
        <v>44</v>
      </c>
      <c r="O307" s="77"/>
      <c r="P307" s="187">
        <f>O307*H307</f>
        <v>0</v>
      </c>
      <c r="Q307" s="187">
        <v>0</v>
      </c>
      <c r="R307" s="187">
        <f>Q307*H307</f>
        <v>0</v>
      </c>
      <c r="S307" s="187">
        <v>0</v>
      </c>
      <c r="T307" s="188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89" t="s">
        <v>235</v>
      </c>
      <c r="AT307" s="189" t="s">
        <v>231</v>
      </c>
      <c r="AU307" s="189" t="s">
        <v>89</v>
      </c>
      <c r="AY307" s="19" t="s">
        <v>230</v>
      </c>
      <c r="BE307" s="190">
        <f>IF(N307="základní",J307,0)</f>
        <v>0</v>
      </c>
      <c r="BF307" s="190">
        <f>IF(N307="snížená",J307,0)</f>
        <v>0</v>
      </c>
      <c r="BG307" s="190">
        <f>IF(N307="zákl. přenesená",J307,0)</f>
        <v>0</v>
      </c>
      <c r="BH307" s="190">
        <f>IF(N307="sníž. přenesená",J307,0)</f>
        <v>0</v>
      </c>
      <c r="BI307" s="190">
        <f>IF(N307="nulová",J307,0)</f>
        <v>0</v>
      </c>
      <c r="BJ307" s="19" t="s">
        <v>87</v>
      </c>
      <c r="BK307" s="190">
        <f>ROUND(I307*H307,2)</f>
        <v>0</v>
      </c>
      <c r="BL307" s="19" t="s">
        <v>235</v>
      </c>
      <c r="BM307" s="189" t="s">
        <v>2390</v>
      </c>
    </row>
    <row r="308" s="2" customFormat="1">
      <c r="A308" s="38"/>
      <c r="B308" s="39"/>
      <c r="C308" s="38"/>
      <c r="D308" s="191" t="s">
        <v>237</v>
      </c>
      <c r="E308" s="38"/>
      <c r="F308" s="192" t="s">
        <v>2131</v>
      </c>
      <c r="G308" s="38"/>
      <c r="H308" s="38"/>
      <c r="I308" s="193"/>
      <c r="J308" s="38"/>
      <c r="K308" s="38"/>
      <c r="L308" s="39"/>
      <c r="M308" s="194"/>
      <c r="N308" s="195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237</v>
      </c>
      <c r="AU308" s="19" t="s">
        <v>89</v>
      </c>
    </row>
    <row r="309" s="2" customFormat="1">
      <c r="A309" s="38"/>
      <c r="B309" s="39"/>
      <c r="C309" s="38"/>
      <c r="D309" s="199" t="s">
        <v>397</v>
      </c>
      <c r="E309" s="38"/>
      <c r="F309" s="200" t="s">
        <v>2132</v>
      </c>
      <c r="G309" s="38"/>
      <c r="H309" s="38"/>
      <c r="I309" s="193"/>
      <c r="J309" s="38"/>
      <c r="K309" s="38"/>
      <c r="L309" s="39"/>
      <c r="M309" s="194"/>
      <c r="N309" s="195"/>
      <c r="O309" s="77"/>
      <c r="P309" s="77"/>
      <c r="Q309" s="77"/>
      <c r="R309" s="77"/>
      <c r="S309" s="77"/>
      <c r="T309" s="7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T309" s="19" t="s">
        <v>397</v>
      </c>
      <c r="AU309" s="19" t="s">
        <v>89</v>
      </c>
    </row>
    <row r="310" s="13" customFormat="1">
      <c r="A310" s="13"/>
      <c r="B310" s="205"/>
      <c r="C310" s="13"/>
      <c r="D310" s="191" t="s">
        <v>519</v>
      </c>
      <c r="E310" s="206" t="s">
        <v>1</v>
      </c>
      <c r="F310" s="207" t="s">
        <v>2391</v>
      </c>
      <c r="G310" s="13"/>
      <c r="H310" s="208">
        <v>0.67500000000000004</v>
      </c>
      <c r="I310" s="209"/>
      <c r="J310" s="13"/>
      <c r="K310" s="13"/>
      <c r="L310" s="205"/>
      <c r="M310" s="210"/>
      <c r="N310" s="211"/>
      <c r="O310" s="211"/>
      <c r="P310" s="211"/>
      <c r="Q310" s="211"/>
      <c r="R310" s="211"/>
      <c r="S310" s="211"/>
      <c r="T310" s="21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06" t="s">
        <v>519</v>
      </c>
      <c r="AU310" s="206" t="s">
        <v>89</v>
      </c>
      <c r="AV310" s="13" t="s">
        <v>89</v>
      </c>
      <c r="AW310" s="13" t="s">
        <v>35</v>
      </c>
      <c r="AX310" s="13" t="s">
        <v>79</v>
      </c>
      <c r="AY310" s="206" t="s">
        <v>230</v>
      </c>
    </row>
    <row r="311" s="14" customFormat="1">
      <c r="A311" s="14"/>
      <c r="B311" s="213"/>
      <c r="C311" s="14"/>
      <c r="D311" s="191" t="s">
        <v>519</v>
      </c>
      <c r="E311" s="214" t="s">
        <v>1</v>
      </c>
      <c r="F311" s="215" t="s">
        <v>534</v>
      </c>
      <c r="G311" s="14"/>
      <c r="H311" s="216">
        <v>0.67500000000000004</v>
      </c>
      <c r="I311" s="217"/>
      <c r="J311" s="14"/>
      <c r="K311" s="14"/>
      <c r="L311" s="213"/>
      <c r="M311" s="218"/>
      <c r="N311" s="219"/>
      <c r="O311" s="219"/>
      <c r="P311" s="219"/>
      <c r="Q311" s="219"/>
      <c r="R311" s="219"/>
      <c r="S311" s="219"/>
      <c r="T311" s="220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14" t="s">
        <v>519</v>
      </c>
      <c r="AU311" s="214" t="s">
        <v>89</v>
      </c>
      <c r="AV311" s="14" t="s">
        <v>235</v>
      </c>
      <c r="AW311" s="14" t="s">
        <v>35</v>
      </c>
      <c r="AX311" s="14" t="s">
        <v>87</v>
      </c>
      <c r="AY311" s="214" t="s">
        <v>230</v>
      </c>
    </row>
    <row r="312" s="2" customFormat="1" ht="21.75" customHeight="1">
      <c r="A312" s="38"/>
      <c r="B312" s="177"/>
      <c r="C312" s="178" t="s">
        <v>336</v>
      </c>
      <c r="D312" s="178" t="s">
        <v>231</v>
      </c>
      <c r="E312" s="179" t="s">
        <v>2134</v>
      </c>
      <c r="F312" s="180" t="s">
        <v>2135</v>
      </c>
      <c r="G312" s="181" t="s">
        <v>514</v>
      </c>
      <c r="H312" s="182">
        <v>1.8</v>
      </c>
      <c r="I312" s="183"/>
      <c r="J312" s="184">
        <f>ROUND(I312*H312,2)</f>
        <v>0</v>
      </c>
      <c r="K312" s="180" t="s">
        <v>515</v>
      </c>
      <c r="L312" s="39"/>
      <c r="M312" s="185" t="s">
        <v>1</v>
      </c>
      <c r="N312" s="186" t="s">
        <v>44</v>
      </c>
      <c r="O312" s="77"/>
      <c r="P312" s="187">
        <f>O312*H312</f>
        <v>0</v>
      </c>
      <c r="Q312" s="187">
        <v>0.0078849000000000002</v>
      </c>
      <c r="R312" s="187">
        <f>Q312*H312</f>
        <v>0.01419282</v>
      </c>
      <c r="S312" s="187">
        <v>0</v>
      </c>
      <c r="T312" s="188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89" t="s">
        <v>235</v>
      </c>
      <c r="AT312" s="189" t="s">
        <v>231</v>
      </c>
      <c r="AU312" s="189" t="s">
        <v>89</v>
      </c>
      <c r="AY312" s="19" t="s">
        <v>230</v>
      </c>
      <c r="BE312" s="190">
        <f>IF(N312="základní",J312,0)</f>
        <v>0</v>
      </c>
      <c r="BF312" s="190">
        <f>IF(N312="snížená",J312,0)</f>
        <v>0</v>
      </c>
      <c r="BG312" s="190">
        <f>IF(N312="zákl. přenesená",J312,0)</f>
        <v>0</v>
      </c>
      <c r="BH312" s="190">
        <f>IF(N312="sníž. přenesená",J312,0)</f>
        <v>0</v>
      </c>
      <c r="BI312" s="190">
        <f>IF(N312="nulová",J312,0)</f>
        <v>0</v>
      </c>
      <c r="BJ312" s="19" t="s">
        <v>87</v>
      </c>
      <c r="BK312" s="190">
        <f>ROUND(I312*H312,2)</f>
        <v>0</v>
      </c>
      <c r="BL312" s="19" t="s">
        <v>235</v>
      </c>
      <c r="BM312" s="189" t="s">
        <v>2392</v>
      </c>
    </row>
    <row r="313" s="2" customFormat="1">
      <c r="A313" s="38"/>
      <c r="B313" s="39"/>
      <c r="C313" s="38"/>
      <c r="D313" s="191" t="s">
        <v>237</v>
      </c>
      <c r="E313" s="38"/>
      <c r="F313" s="192" t="s">
        <v>2137</v>
      </c>
      <c r="G313" s="38"/>
      <c r="H313" s="38"/>
      <c r="I313" s="193"/>
      <c r="J313" s="38"/>
      <c r="K313" s="38"/>
      <c r="L313" s="39"/>
      <c r="M313" s="194"/>
      <c r="N313" s="195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237</v>
      </c>
      <c r="AU313" s="19" t="s">
        <v>89</v>
      </c>
    </row>
    <row r="314" s="2" customFormat="1">
      <c r="A314" s="38"/>
      <c r="B314" s="39"/>
      <c r="C314" s="38"/>
      <c r="D314" s="199" t="s">
        <v>397</v>
      </c>
      <c r="E314" s="38"/>
      <c r="F314" s="200" t="s">
        <v>2138</v>
      </c>
      <c r="G314" s="38"/>
      <c r="H314" s="38"/>
      <c r="I314" s="193"/>
      <c r="J314" s="38"/>
      <c r="K314" s="38"/>
      <c r="L314" s="39"/>
      <c r="M314" s="194"/>
      <c r="N314" s="195"/>
      <c r="O314" s="77"/>
      <c r="P314" s="77"/>
      <c r="Q314" s="77"/>
      <c r="R314" s="77"/>
      <c r="S314" s="77"/>
      <c r="T314" s="7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T314" s="19" t="s">
        <v>397</v>
      </c>
      <c r="AU314" s="19" t="s">
        <v>89</v>
      </c>
    </row>
    <row r="315" s="13" customFormat="1">
      <c r="A315" s="13"/>
      <c r="B315" s="205"/>
      <c r="C315" s="13"/>
      <c r="D315" s="191" t="s">
        <v>519</v>
      </c>
      <c r="E315" s="206" t="s">
        <v>1</v>
      </c>
      <c r="F315" s="207" t="s">
        <v>2393</v>
      </c>
      <c r="G315" s="13"/>
      <c r="H315" s="208">
        <v>1.8</v>
      </c>
      <c r="I315" s="209"/>
      <c r="J315" s="13"/>
      <c r="K315" s="13"/>
      <c r="L315" s="205"/>
      <c r="M315" s="210"/>
      <c r="N315" s="211"/>
      <c r="O315" s="211"/>
      <c r="P315" s="211"/>
      <c r="Q315" s="211"/>
      <c r="R315" s="211"/>
      <c r="S315" s="211"/>
      <c r="T315" s="21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06" t="s">
        <v>519</v>
      </c>
      <c r="AU315" s="206" t="s">
        <v>89</v>
      </c>
      <c r="AV315" s="13" t="s">
        <v>89</v>
      </c>
      <c r="AW315" s="13" t="s">
        <v>35</v>
      </c>
      <c r="AX315" s="13" t="s">
        <v>79</v>
      </c>
      <c r="AY315" s="206" t="s">
        <v>230</v>
      </c>
    </row>
    <row r="316" s="14" customFormat="1">
      <c r="A316" s="14"/>
      <c r="B316" s="213"/>
      <c r="C316" s="14"/>
      <c r="D316" s="191" t="s">
        <v>519</v>
      </c>
      <c r="E316" s="214" t="s">
        <v>1</v>
      </c>
      <c r="F316" s="215" t="s">
        <v>534</v>
      </c>
      <c r="G316" s="14"/>
      <c r="H316" s="216">
        <v>1.8</v>
      </c>
      <c r="I316" s="217"/>
      <c r="J316" s="14"/>
      <c r="K316" s="14"/>
      <c r="L316" s="213"/>
      <c r="M316" s="218"/>
      <c r="N316" s="219"/>
      <c r="O316" s="219"/>
      <c r="P316" s="219"/>
      <c r="Q316" s="219"/>
      <c r="R316" s="219"/>
      <c r="S316" s="219"/>
      <c r="T316" s="220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14" t="s">
        <v>519</v>
      </c>
      <c r="AU316" s="214" t="s">
        <v>89</v>
      </c>
      <c r="AV316" s="14" t="s">
        <v>235</v>
      </c>
      <c r="AW316" s="14" t="s">
        <v>35</v>
      </c>
      <c r="AX316" s="14" t="s">
        <v>87</v>
      </c>
      <c r="AY316" s="214" t="s">
        <v>230</v>
      </c>
    </row>
    <row r="317" s="2" customFormat="1" ht="24.15" customHeight="1">
      <c r="A317" s="38"/>
      <c r="B317" s="177"/>
      <c r="C317" s="178" t="s">
        <v>340</v>
      </c>
      <c r="D317" s="178" t="s">
        <v>231</v>
      </c>
      <c r="E317" s="179" t="s">
        <v>2140</v>
      </c>
      <c r="F317" s="180" t="s">
        <v>2141</v>
      </c>
      <c r="G317" s="181" t="s">
        <v>514</v>
      </c>
      <c r="H317" s="182">
        <v>1.8</v>
      </c>
      <c r="I317" s="183"/>
      <c r="J317" s="184">
        <f>ROUND(I317*H317,2)</f>
        <v>0</v>
      </c>
      <c r="K317" s="180" t="s">
        <v>515</v>
      </c>
      <c r="L317" s="39"/>
      <c r="M317" s="185" t="s">
        <v>1</v>
      </c>
      <c r="N317" s="186" t="s">
        <v>44</v>
      </c>
      <c r="O317" s="77"/>
      <c r="P317" s="187">
        <f>O317*H317</f>
        <v>0</v>
      </c>
      <c r="Q317" s="187">
        <v>0</v>
      </c>
      <c r="R317" s="187">
        <f>Q317*H317</f>
        <v>0</v>
      </c>
      <c r="S317" s="187">
        <v>0</v>
      </c>
      <c r="T317" s="188">
        <f>S317*H317</f>
        <v>0</v>
      </c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R317" s="189" t="s">
        <v>235</v>
      </c>
      <c r="AT317" s="189" t="s">
        <v>231</v>
      </c>
      <c r="AU317" s="189" t="s">
        <v>89</v>
      </c>
      <c r="AY317" s="19" t="s">
        <v>230</v>
      </c>
      <c r="BE317" s="190">
        <f>IF(N317="základní",J317,0)</f>
        <v>0</v>
      </c>
      <c r="BF317" s="190">
        <f>IF(N317="snížená",J317,0)</f>
        <v>0</v>
      </c>
      <c r="BG317" s="190">
        <f>IF(N317="zákl. přenesená",J317,0)</f>
        <v>0</v>
      </c>
      <c r="BH317" s="190">
        <f>IF(N317="sníž. přenesená",J317,0)</f>
        <v>0</v>
      </c>
      <c r="BI317" s="190">
        <f>IF(N317="nulová",J317,0)</f>
        <v>0</v>
      </c>
      <c r="BJ317" s="19" t="s">
        <v>87</v>
      </c>
      <c r="BK317" s="190">
        <f>ROUND(I317*H317,2)</f>
        <v>0</v>
      </c>
      <c r="BL317" s="19" t="s">
        <v>235</v>
      </c>
      <c r="BM317" s="189" t="s">
        <v>2394</v>
      </c>
    </row>
    <row r="318" s="2" customFormat="1">
      <c r="A318" s="38"/>
      <c r="B318" s="39"/>
      <c r="C318" s="38"/>
      <c r="D318" s="191" t="s">
        <v>237</v>
      </c>
      <c r="E318" s="38"/>
      <c r="F318" s="192" t="s">
        <v>2143</v>
      </c>
      <c r="G318" s="38"/>
      <c r="H318" s="38"/>
      <c r="I318" s="193"/>
      <c r="J318" s="38"/>
      <c r="K318" s="38"/>
      <c r="L318" s="39"/>
      <c r="M318" s="194"/>
      <c r="N318" s="195"/>
      <c r="O318" s="77"/>
      <c r="P318" s="77"/>
      <c r="Q318" s="77"/>
      <c r="R318" s="77"/>
      <c r="S318" s="77"/>
      <c r="T318" s="7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T318" s="19" t="s">
        <v>237</v>
      </c>
      <c r="AU318" s="19" t="s">
        <v>89</v>
      </c>
    </row>
    <row r="319" s="2" customFormat="1">
      <c r="A319" s="38"/>
      <c r="B319" s="39"/>
      <c r="C319" s="38"/>
      <c r="D319" s="199" t="s">
        <v>397</v>
      </c>
      <c r="E319" s="38"/>
      <c r="F319" s="200" t="s">
        <v>2144</v>
      </c>
      <c r="G319" s="38"/>
      <c r="H319" s="38"/>
      <c r="I319" s="193"/>
      <c r="J319" s="38"/>
      <c r="K319" s="38"/>
      <c r="L319" s="39"/>
      <c r="M319" s="194"/>
      <c r="N319" s="195"/>
      <c r="O319" s="77"/>
      <c r="P319" s="77"/>
      <c r="Q319" s="77"/>
      <c r="R319" s="77"/>
      <c r="S319" s="77"/>
      <c r="T319" s="7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19" t="s">
        <v>397</v>
      </c>
      <c r="AU319" s="19" t="s">
        <v>89</v>
      </c>
    </row>
    <row r="320" s="12" customFormat="1" ht="22.8" customHeight="1">
      <c r="A320" s="12"/>
      <c r="B320" s="166"/>
      <c r="C320" s="12"/>
      <c r="D320" s="167" t="s">
        <v>78</v>
      </c>
      <c r="E320" s="197" t="s">
        <v>260</v>
      </c>
      <c r="F320" s="197" t="s">
        <v>1038</v>
      </c>
      <c r="G320" s="12"/>
      <c r="H320" s="12"/>
      <c r="I320" s="169"/>
      <c r="J320" s="198">
        <f>BK320</f>
        <v>0</v>
      </c>
      <c r="K320" s="12"/>
      <c r="L320" s="166"/>
      <c r="M320" s="171"/>
      <c r="N320" s="172"/>
      <c r="O320" s="172"/>
      <c r="P320" s="173">
        <f>SUM(P321:P389)</f>
        <v>0</v>
      </c>
      <c r="Q320" s="172"/>
      <c r="R320" s="173">
        <f>SUM(R321:R389)</f>
        <v>11.99926239</v>
      </c>
      <c r="S320" s="172"/>
      <c r="T320" s="174">
        <f>SUM(T321:T389)</f>
        <v>0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R320" s="167" t="s">
        <v>87</v>
      </c>
      <c r="AT320" s="175" t="s">
        <v>78</v>
      </c>
      <c r="AU320" s="175" t="s">
        <v>87</v>
      </c>
      <c r="AY320" s="167" t="s">
        <v>230</v>
      </c>
      <c r="BK320" s="176">
        <f>SUM(BK321:BK389)</f>
        <v>0</v>
      </c>
    </row>
    <row r="321" s="2" customFormat="1" ht="16.5" customHeight="1">
      <c r="A321" s="38"/>
      <c r="B321" s="177"/>
      <c r="C321" s="178" t="s">
        <v>344</v>
      </c>
      <c r="D321" s="178" t="s">
        <v>231</v>
      </c>
      <c r="E321" s="179" t="s">
        <v>2145</v>
      </c>
      <c r="F321" s="180" t="s">
        <v>2146</v>
      </c>
      <c r="G321" s="181" t="s">
        <v>543</v>
      </c>
      <c r="H321" s="182">
        <v>112.2</v>
      </c>
      <c r="I321" s="183"/>
      <c r="J321" s="184">
        <f>ROUND(I321*H321,2)</f>
        <v>0</v>
      </c>
      <c r="K321" s="180" t="s">
        <v>515</v>
      </c>
      <c r="L321" s="39"/>
      <c r="M321" s="185" t="s">
        <v>1</v>
      </c>
      <c r="N321" s="186" t="s">
        <v>44</v>
      </c>
      <c r="O321" s="77"/>
      <c r="P321" s="187">
        <f>O321*H321</f>
        <v>0</v>
      </c>
      <c r="Q321" s="187">
        <v>2.0000000000000002E-05</v>
      </c>
      <c r="R321" s="187">
        <f>Q321*H321</f>
        <v>0.0022440000000000003</v>
      </c>
      <c r="S321" s="187">
        <v>0</v>
      </c>
      <c r="T321" s="188">
        <f>S321*H321</f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189" t="s">
        <v>235</v>
      </c>
      <c r="AT321" s="189" t="s">
        <v>231</v>
      </c>
      <c r="AU321" s="189" t="s">
        <v>89</v>
      </c>
      <c r="AY321" s="19" t="s">
        <v>230</v>
      </c>
      <c r="BE321" s="190">
        <f>IF(N321="základní",J321,0)</f>
        <v>0</v>
      </c>
      <c r="BF321" s="190">
        <f>IF(N321="snížená",J321,0)</f>
        <v>0</v>
      </c>
      <c r="BG321" s="190">
        <f>IF(N321="zákl. přenesená",J321,0)</f>
        <v>0</v>
      </c>
      <c r="BH321" s="190">
        <f>IF(N321="sníž. přenesená",J321,0)</f>
        <v>0</v>
      </c>
      <c r="BI321" s="190">
        <f>IF(N321="nulová",J321,0)</f>
        <v>0</v>
      </c>
      <c r="BJ321" s="19" t="s">
        <v>87</v>
      </c>
      <c r="BK321" s="190">
        <f>ROUND(I321*H321,2)</f>
        <v>0</v>
      </c>
      <c r="BL321" s="19" t="s">
        <v>235</v>
      </c>
      <c r="BM321" s="189" t="s">
        <v>2395</v>
      </c>
    </row>
    <row r="322" s="2" customFormat="1">
      <c r="A322" s="38"/>
      <c r="B322" s="39"/>
      <c r="C322" s="38"/>
      <c r="D322" s="191" t="s">
        <v>237</v>
      </c>
      <c r="E322" s="38"/>
      <c r="F322" s="192" t="s">
        <v>2148</v>
      </c>
      <c r="G322" s="38"/>
      <c r="H322" s="38"/>
      <c r="I322" s="193"/>
      <c r="J322" s="38"/>
      <c r="K322" s="38"/>
      <c r="L322" s="39"/>
      <c r="M322" s="194"/>
      <c r="N322" s="195"/>
      <c r="O322" s="77"/>
      <c r="P322" s="77"/>
      <c r="Q322" s="77"/>
      <c r="R322" s="77"/>
      <c r="S322" s="77"/>
      <c r="T322" s="7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T322" s="19" t="s">
        <v>237</v>
      </c>
      <c r="AU322" s="19" t="s">
        <v>89</v>
      </c>
    </row>
    <row r="323" s="2" customFormat="1">
      <c r="A323" s="38"/>
      <c r="B323" s="39"/>
      <c r="C323" s="38"/>
      <c r="D323" s="199" t="s">
        <v>397</v>
      </c>
      <c r="E323" s="38"/>
      <c r="F323" s="200" t="s">
        <v>2149</v>
      </c>
      <c r="G323" s="38"/>
      <c r="H323" s="38"/>
      <c r="I323" s="193"/>
      <c r="J323" s="38"/>
      <c r="K323" s="38"/>
      <c r="L323" s="39"/>
      <c r="M323" s="194"/>
      <c r="N323" s="195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397</v>
      </c>
      <c r="AU323" s="19" t="s">
        <v>89</v>
      </c>
    </row>
    <row r="324" s="13" customFormat="1">
      <c r="A324" s="13"/>
      <c r="B324" s="205"/>
      <c r="C324" s="13"/>
      <c r="D324" s="191" t="s">
        <v>519</v>
      </c>
      <c r="E324" s="206" t="s">
        <v>1</v>
      </c>
      <c r="F324" s="207" t="s">
        <v>2379</v>
      </c>
      <c r="G324" s="13"/>
      <c r="H324" s="208">
        <v>112.2</v>
      </c>
      <c r="I324" s="209"/>
      <c r="J324" s="13"/>
      <c r="K324" s="13"/>
      <c r="L324" s="205"/>
      <c r="M324" s="210"/>
      <c r="N324" s="211"/>
      <c r="O324" s="211"/>
      <c r="P324" s="211"/>
      <c r="Q324" s="211"/>
      <c r="R324" s="211"/>
      <c r="S324" s="211"/>
      <c r="T324" s="21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06" t="s">
        <v>519</v>
      </c>
      <c r="AU324" s="206" t="s">
        <v>89</v>
      </c>
      <c r="AV324" s="13" t="s">
        <v>89</v>
      </c>
      <c r="AW324" s="13" t="s">
        <v>35</v>
      </c>
      <c r="AX324" s="13" t="s">
        <v>79</v>
      </c>
      <c r="AY324" s="206" t="s">
        <v>230</v>
      </c>
    </row>
    <row r="325" s="14" customFormat="1">
      <c r="A325" s="14"/>
      <c r="B325" s="213"/>
      <c r="C325" s="14"/>
      <c r="D325" s="191" t="s">
        <v>519</v>
      </c>
      <c r="E325" s="214" t="s">
        <v>1</v>
      </c>
      <c r="F325" s="215" t="s">
        <v>534</v>
      </c>
      <c r="G325" s="14"/>
      <c r="H325" s="216">
        <v>112.2</v>
      </c>
      <c r="I325" s="217"/>
      <c r="J325" s="14"/>
      <c r="K325" s="14"/>
      <c r="L325" s="213"/>
      <c r="M325" s="218"/>
      <c r="N325" s="219"/>
      <c r="O325" s="219"/>
      <c r="P325" s="219"/>
      <c r="Q325" s="219"/>
      <c r="R325" s="219"/>
      <c r="S325" s="219"/>
      <c r="T325" s="220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14" t="s">
        <v>519</v>
      </c>
      <c r="AU325" s="214" t="s">
        <v>89</v>
      </c>
      <c r="AV325" s="14" t="s">
        <v>235</v>
      </c>
      <c r="AW325" s="14" t="s">
        <v>35</v>
      </c>
      <c r="AX325" s="14" t="s">
        <v>87</v>
      </c>
      <c r="AY325" s="214" t="s">
        <v>230</v>
      </c>
    </row>
    <row r="326" s="2" customFormat="1" ht="16.5" customHeight="1">
      <c r="A326" s="38"/>
      <c r="B326" s="177"/>
      <c r="C326" s="236" t="s">
        <v>348</v>
      </c>
      <c r="D326" s="236" t="s">
        <v>745</v>
      </c>
      <c r="E326" s="237" t="s">
        <v>2150</v>
      </c>
      <c r="F326" s="238" t="s">
        <v>2151</v>
      </c>
      <c r="G326" s="239" t="s">
        <v>543</v>
      </c>
      <c r="H326" s="240">
        <v>113.883</v>
      </c>
      <c r="I326" s="241"/>
      <c r="J326" s="242">
        <f>ROUND(I326*H326,2)</f>
        <v>0</v>
      </c>
      <c r="K326" s="238" t="s">
        <v>515</v>
      </c>
      <c r="L326" s="243"/>
      <c r="M326" s="244" t="s">
        <v>1</v>
      </c>
      <c r="N326" s="245" t="s">
        <v>44</v>
      </c>
      <c r="O326" s="77"/>
      <c r="P326" s="187">
        <f>O326*H326</f>
        <v>0</v>
      </c>
      <c r="Q326" s="187">
        <v>0.0073299999999999997</v>
      </c>
      <c r="R326" s="187">
        <f>Q326*H326</f>
        <v>0.83476238999999997</v>
      </c>
      <c r="S326" s="187">
        <v>0</v>
      </c>
      <c r="T326" s="188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89" t="s">
        <v>260</v>
      </c>
      <c r="AT326" s="189" t="s">
        <v>745</v>
      </c>
      <c r="AU326" s="189" t="s">
        <v>89</v>
      </c>
      <c r="AY326" s="19" t="s">
        <v>230</v>
      </c>
      <c r="BE326" s="190">
        <f>IF(N326="základní",J326,0)</f>
        <v>0</v>
      </c>
      <c r="BF326" s="190">
        <f>IF(N326="snížená",J326,0)</f>
        <v>0</v>
      </c>
      <c r="BG326" s="190">
        <f>IF(N326="zákl. přenesená",J326,0)</f>
        <v>0</v>
      </c>
      <c r="BH326" s="190">
        <f>IF(N326="sníž. přenesená",J326,0)</f>
        <v>0</v>
      </c>
      <c r="BI326" s="190">
        <f>IF(N326="nulová",J326,0)</f>
        <v>0</v>
      </c>
      <c r="BJ326" s="19" t="s">
        <v>87</v>
      </c>
      <c r="BK326" s="190">
        <f>ROUND(I326*H326,2)</f>
        <v>0</v>
      </c>
      <c r="BL326" s="19" t="s">
        <v>235</v>
      </c>
      <c r="BM326" s="189" t="s">
        <v>2396</v>
      </c>
    </row>
    <row r="327" s="2" customFormat="1">
      <c r="A327" s="38"/>
      <c r="B327" s="39"/>
      <c r="C327" s="38"/>
      <c r="D327" s="191" t="s">
        <v>237</v>
      </c>
      <c r="E327" s="38"/>
      <c r="F327" s="192" t="s">
        <v>2151</v>
      </c>
      <c r="G327" s="38"/>
      <c r="H327" s="38"/>
      <c r="I327" s="193"/>
      <c r="J327" s="38"/>
      <c r="K327" s="38"/>
      <c r="L327" s="39"/>
      <c r="M327" s="194"/>
      <c r="N327" s="195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237</v>
      </c>
      <c r="AU327" s="19" t="s">
        <v>89</v>
      </c>
    </row>
    <row r="328" s="13" customFormat="1">
      <c r="A328" s="13"/>
      <c r="B328" s="205"/>
      <c r="C328" s="13"/>
      <c r="D328" s="191" t="s">
        <v>519</v>
      </c>
      <c r="E328" s="13"/>
      <c r="F328" s="207" t="s">
        <v>2397</v>
      </c>
      <c r="G328" s="13"/>
      <c r="H328" s="208">
        <v>113.883</v>
      </c>
      <c r="I328" s="209"/>
      <c r="J328" s="13"/>
      <c r="K328" s="13"/>
      <c r="L328" s="205"/>
      <c r="M328" s="210"/>
      <c r="N328" s="211"/>
      <c r="O328" s="211"/>
      <c r="P328" s="211"/>
      <c r="Q328" s="211"/>
      <c r="R328" s="211"/>
      <c r="S328" s="211"/>
      <c r="T328" s="21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06" t="s">
        <v>519</v>
      </c>
      <c r="AU328" s="206" t="s">
        <v>89</v>
      </c>
      <c r="AV328" s="13" t="s">
        <v>89</v>
      </c>
      <c r="AW328" s="13" t="s">
        <v>3</v>
      </c>
      <c r="AX328" s="13" t="s">
        <v>87</v>
      </c>
      <c r="AY328" s="206" t="s">
        <v>230</v>
      </c>
    </row>
    <row r="329" s="2" customFormat="1" ht="16.5" customHeight="1">
      <c r="A329" s="38"/>
      <c r="B329" s="177"/>
      <c r="C329" s="178" t="s">
        <v>352</v>
      </c>
      <c r="D329" s="178" t="s">
        <v>231</v>
      </c>
      <c r="E329" s="179" t="s">
        <v>2163</v>
      </c>
      <c r="F329" s="180" t="s">
        <v>2164</v>
      </c>
      <c r="G329" s="181" t="s">
        <v>2165</v>
      </c>
      <c r="H329" s="182">
        <v>3</v>
      </c>
      <c r="I329" s="183"/>
      <c r="J329" s="184">
        <f>ROUND(I329*H329,2)</f>
        <v>0</v>
      </c>
      <c r="K329" s="180" t="s">
        <v>515</v>
      </c>
      <c r="L329" s="39"/>
      <c r="M329" s="185" t="s">
        <v>1</v>
      </c>
      <c r="N329" s="186" t="s">
        <v>44</v>
      </c>
      <c r="O329" s="77"/>
      <c r="P329" s="187">
        <f>O329*H329</f>
        <v>0</v>
      </c>
      <c r="Q329" s="187">
        <v>0.00031</v>
      </c>
      <c r="R329" s="187">
        <f>Q329*H329</f>
        <v>0.00093000000000000005</v>
      </c>
      <c r="S329" s="187">
        <v>0</v>
      </c>
      <c r="T329" s="188">
        <f>S329*H329</f>
        <v>0</v>
      </c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R329" s="189" t="s">
        <v>235</v>
      </c>
      <c r="AT329" s="189" t="s">
        <v>231</v>
      </c>
      <c r="AU329" s="189" t="s">
        <v>89</v>
      </c>
      <c r="AY329" s="19" t="s">
        <v>230</v>
      </c>
      <c r="BE329" s="190">
        <f>IF(N329="základní",J329,0)</f>
        <v>0</v>
      </c>
      <c r="BF329" s="190">
        <f>IF(N329="snížená",J329,0)</f>
        <v>0</v>
      </c>
      <c r="BG329" s="190">
        <f>IF(N329="zákl. přenesená",J329,0)</f>
        <v>0</v>
      </c>
      <c r="BH329" s="190">
        <f>IF(N329="sníž. přenesená",J329,0)</f>
        <v>0</v>
      </c>
      <c r="BI329" s="190">
        <f>IF(N329="nulová",J329,0)</f>
        <v>0</v>
      </c>
      <c r="BJ329" s="19" t="s">
        <v>87</v>
      </c>
      <c r="BK329" s="190">
        <f>ROUND(I329*H329,2)</f>
        <v>0</v>
      </c>
      <c r="BL329" s="19" t="s">
        <v>235</v>
      </c>
      <c r="BM329" s="189" t="s">
        <v>2398</v>
      </c>
    </row>
    <row r="330" s="2" customFormat="1">
      <c r="A330" s="38"/>
      <c r="B330" s="39"/>
      <c r="C330" s="38"/>
      <c r="D330" s="191" t="s">
        <v>237</v>
      </c>
      <c r="E330" s="38"/>
      <c r="F330" s="192" t="s">
        <v>2167</v>
      </c>
      <c r="G330" s="38"/>
      <c r="H330" s="38"/>
      <c r="I330" s="193"/>
      <c r="J330" s="38"/>
      <c r="K330" s="38"/>
      <c r="L330" s="39"/>
      <c r="M330" s="194"/>
      <c r="N330" s="195"/>
      <c r="O330" s="77"/>
      <c r="P330" s="77"/>
      <c r="Q330" s="77"/>
      <c r="R330" s="77"/>
      <c r="S330" s="77"/>
      <c r="T330" s="7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T330" s="19" t="s">
        <v>237</v>
      </c>
      <c r="AU330" s="19" t="s">
        <v>89</v>
      </c>
    </row>
    <row r="331" s="2" customFormat="1">
      <c r="A331" s="38"/>
      <c r="B331" s="39"/>
      <c r="C331" s="38"/>
      <c r="D331" s="199" t="s">
        <v>397</v>
      </c>
      <c r="E331" s="38"/>
      <c r="F331" s="200" t="s">
        <v>2168</v>
      </c>
      <c r="G331" s="38"/>
      <c r="H331" s="38"/>
      <c r="I331" s="193"/>
      <c r="J331" s="38"/>
      <c r="K331" s="38"/>
      <c r="L331" s="39"/>
      <c r="M331" s="194"/>
      <c r="N331" s="195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397</v>
      </c>
      <c r="AU331" s="19" t="s">
        <v>89</v>
      </c>
    </row>
    <row r="332" s="2" customFormat="1" ht="16.5" customHeight="1">
      <c r="A332" s="38"/>
      <c r="B332" s="177"/>
      <c r="C332" s="178" t="s">
        <v>356</v>
      </c>
      <c r="D332" s="178" t="s">
        <v>231</v>
      </c>
      <c r="E332" s="179" t="s">
        <v>2174</v>
      </c>
      <c r="F332" s="180" t="s">
        <v>2175</v>
      </c>
      <c r="G332" s="181" t="s">
        <v>543</v>
      </c>
      <c r="H332" s="182">
        <v>112.2</v>
      </c>
      <c r="I332" s="183"/>
      <c r="J332" s="184">
        <f>ROUND(I332*H332,2)</f>
        <v>0</v>
      </c>
      <c r="K332" s="180" t="s">
        <v>515</v>
      </c>
      <c r="L332" s="39"/>
      <c r="M332" s="185" t="s">
        <v>1</v>
      </c>
      <c r="N332" s="186" t="s">
        <v>44</v>
      </c>
      <c r="O332" s="77"/>
      <c r="P332" s="187">
        <f>O332*H332</f>
        <v>0</v>
      </c>
      <c r="Q332" s="187">
        <v>0</v>
      </c>
      <c r="R332" s="187">
        <f>Q332*H332</f>
        <v>0</v>
      </c>
      <c r="S332" s="187">
        <v>0</v>
      </c>
      <c r="T332" s="188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89" t="s">
        <v>235</v>
      </c>
      <c r="AT332" s="189" t="s">
        <v>231</v>
      </c>
      <c r="AU332" s="189" t="s">
        <v>89</v>
      </c>
      <c r="AY332" s="19" t="s">
        <v>230</v>
      </c>
      <c r="BE332" s="190">
        <f>IF(N332="základní",J332,0)</f>
        <v>0</v>
      </c>
      <c r="BF332" s="190">
        <f>IF(N332="snížená",J332,0)</f>
        <v>0</v>
      </c>
      <c r="BG332" s="190">
        <f>IF(N332="zákl. přenesená",J332,0)</f>
        <v>0</v>
      </c>
      <c r="BH332" s="190">
        <f>IF(N332="sníž. přenesená",J332,0)</f>
        <v>0</v>
      </c>
      <c r="BI332" s="190">
        <f>IF(N332="nulová",J332,0)</f>
        <v>0</v>
      </c>
      <c r="BJ332" s="19" t="s">
        <v>87</v>
      </c>
      <c r="BK332" s="190">
        <f>ROUND(I332*H332,2)</f>
        <v>0</v>
      </c>
      <c r="BL332" s="19" t="s">
        <v>235</v>
      </c>
      <c r="BM332" s="189" t="s">
        <v>2399</v>
      </c>
    </row>
    <row r="333" s="2" customFormat="1">
      <c r="A333" s="38"/>
      <c r="B333" s="39"/>
      <c r="C333" s="38"/>
      <c r="D333" s="191" t="s">
        <v>237</v>
      </c>
      <c r="E333" s="38"/>
      <c r="F333" s="192" t="s">
        <v>2177</v>
      </c>
      <c r="G333" s="38"/>
      <c r="H333" s="38"/>
      <c r="I333" s="193"/>
      <c r="J333" s="38"/>
      <c r="K333" s="38"/>
      <c r="L333" s="39"/>
      <c r="M333" s="194"/>
      <c r="N333" s="195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237</v>
      </c>
      <c r="AU333" s="19" t="s">
        <v>89</v>
      </c>
    </row>
    <row r="334" s="2" customFormat="1">
      <c r="A334" s="38"/>
      <c r="B334" s="39"/>
      <c r="C334" s="38"/>
      <c r="D334" s="199" t="s">
        <v>397</v>
      </c>
      <c r="E334" s="38"/>
      <c r="F334" s="200" t="s">
        <v>2178</v>
      </c>
      <c r="G334" s="38"/>
      <c r="H334" s="38"/>
      <c r="I334" s="193"/>
      <c r="J334" s="38"/>
      <c r="K334" s="38"/>
      <c r="L334" s="39"/>
      <c r="M334" s="194"/>
      <c r="N334" s="195"/>
      <c r="O334" s="77"/>
      <c r="P334" s="77"/>
      <c r="Q334" s="77"/>
      <c r="R334" s="77"/>
      <c r="S334" s="77"/>
      <c r="T334" s="7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T334" s="19" t="s">
        <v>397</v>
      </c>
      <c r="AU334" s="19" t="s">
        <v>89</v>
      </c>
    </row>
    <row r="335" s="15" customFormat="1">
      <c r="A335" s="15"/>
      <c r="B335" s="221"/>
      <c r="C335" s="15"/>
      <c r="D335" s="191" t="s">
        <v>519</v>
      </c>
      <c r="E335" s="222" t="s">
        <v>1</v>
      </c>
      <c r="F335" s="223" t="s">
        <v>2179</v>
      </c>
      <c r="G335" s="15"/>
      <c r="H335" s="222" t="s">
        <v>1</v>
      </c>
      <c r="I335" s="224"/>
      <c r="J335" s="15"/>
      <c r="K335" s="15"/>
      <c r="L335" s="221"/>
      <c r="M335" s="225"/>
      <c r="N335" s="226"/>
      <c r="O335" s="226"/>
      <c r="P335" s="226"/>
      <c r="Q335" s="226"/>
      <c r="R335" s="226"/>
      <c r="S335" s="226"/>
      <c r="T335" s="227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22" t="s">
        <v>519</v>
      </c>
      <c r="AU335" s="222" t="s">
        <v>89</v>
      </c>
      <c r="AV335" s="15" t="s">
        <v>87</v>
      </c>
      <c r="AW335" s="15" t="s">
        <v>35</v>
      </c>
      <c r="AX335" s="15" t="s">
        <v>79</v>
      </c>
      <c r="AY335" s="222" t="s">
        <v>230</v>
      </c>
    </row>
    <row r="336" s="13" customFormat="1">
      <c r="A336" s="13"/>
      <c r="B336" s="205"/>
      <c r="C336" s="13"/>
      <c r="D336" s="191" t="s">
        <v>519</v>
      </c>
      <c r="E336" s="206" t="s">
        <v>1</v>
      </c>
      <c r="F336" s="207" t="s">
        <v>2379</v>
      </c>
      <c r="G336" s="13"/>
      <c r="H336" s="208">
        <v>112.2</v>
      </c>
      <c r="I336" s="209"/>
      <c r="J336" s="13"/>
      <c r="K336" s="13"/>
      <c r="L336" s="205"/>
      <c r="M336" s="210"/>
      <c r="N336" s="211"/>
      <c r="O336" s="211"/>
      <c r="P336" s="211"/>
      <c r="Q336" s="211"/>
      <c r="R336" s="211"/>
      <c r="S336" s="211"/>
      <c r="T336" s="21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06" t="s">
        <v>519</v>
      </c>
      <c r="AU336" s="206" t="s">
        <v>89</v>
      </c>
      <c r="AV336" s="13" t="s">
        <v>89</v>
      </c>
      <c r="AW336" s="13" t="s">
        <v>35</v>
      </c>
      <c r="AX336" s="13" t="s">
        <v>79</v>
      </c>
      <c r="AY336" s="206" t="s">
        <v>230</v>
      </c>
    </row>
    <row r="337" s="14" customFormat="1">
      <c r="A337" s="14"/>
      <c r="B337" s="213"/>
      <c r="C337" s="14"/>
      <c r="D337" s="191" t="s">
        <v>519</v>
      </c>
      <c r="E337" s="214" t="s">
        <v>1</v>
      </c>
      <c r="F337" s="215" t="s">
        <v>534</v>
      </c>
      <c r="G337" s="14"/>
      <c r="H337" s="216">
        <v>112.2</v>
      </c>
      <c r="I337" s="217"/>
      <c r="J337" s="14"/>
      <c r="K337" s="14"/>
      <c r="L337" s="213"/>
      <c r="M337" s="218"/>
      <c r="N337" s="219"/>
      <c r="O337" s="219"/>
      <c r="P337" s="219"/>
      <c r="Q337" s="219"/>
      <c r="R337" s="219"/>
      <c r="S337" s="219"/>
      <c r="T337" s="220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14" t="s">
        <v>519</v>
      </c>
      <c r="AU337" s="214" t="s">
        <v>89</v>
      </c>
      <c r="AV337" s="14" t="s">
        <v>235</v>
      </c>
      <c r="AW337" s="14" t="s">
        <v>35</v>
      </c>
      <c r="AX337" s="14" t="s">
        <v>87</v>
      </c>
      <c r="AY337" s="214" t="s">
        <v>230</v>
      </c>
    </row>
    <row r="338" s="2" customFormat="1" ht="16.5" customHeight="1">
      <c r="A338" s="38"/>
      <c r="B338" s="177"/>
      <c r="C338" s="178" t="s">
        <v>360</v>
      </c>
      <c r="D338" s="178" t="s">
        <v>231</v>
      </c>
      <c r="E338" s="179" t="s">
        <v>2180</v>
      </c>
      <c r="F338" s="180" t="s">
        <v>2181</v>
      </c>
      <c r="G338" s="181" t="s">
        <v>458</v>
      </c>
      <c r="H338" s="182">
        <v>3</v>
      </c>
      <c r="I338" s="183"/>
      <c r="J338" s="184">
        <f>ROUND(I338*H338,2)</f>
        <v>0</v>
      </c>
      <c r="K338" s="180" t="s">
        <v>515</v>
      </c>
      <c r="L338" s="39"/>
      <c r="M338" s="185" t="s">
        <v>1</v>
      </c>
      <c r="N338" s="186" t="s">
        <v>44</v>
      </c>
      <c r="O338" s="77"/>
      <c r="P338" s="187">
        <f>O338*H338</f>
        <v>0</v>
      </c>
      <c r="Q338" s="187">
        <v>0.41947800000000002</v>
      </c>
      <c r="R338" s="187">
        <f>Q338*H338</f>
        <v>1.2584340000000001</v>
      </c>
      <c r="S338" s="187">
        <v>0</v>
      </c>
      <c r="T338" s="188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189" t="s">
        <v>235</v>
      </c>
      <c r="AT338" s="189" t="s">
        <v>231</v>
      </c>
      <c r="AU338" s="189" t="s">
        <v>89</v>
      </c>
      <c r="AY338" s="19" t="s">
        <v>230</v>
      </c>
      <c r="BE338" s="190">
        <f>IF(N338="základní",J338,0)</f>
        <v>0</v>
      </c>
      <c r="BF338" s="190">
        <f>IF(N338="snížená",J338,0)</f>
        <v>0</v>
      </c>
      <c r="BG338" s="190">
        <f>IF(N338="zákl. přenesená",J338,0)</f>
        <v>0</v>
      </c>
      <c r="BH338" s="190">
        <f>IF(N338="sníž. přenesená",J338,0)</f>
        <v>0</v>
      </c>
      <c r="BI338" s="190">
        <f>IF(N338="nulová",J338,0)</f>
        <v>0</v>
      </c>
      <c r="BJ338" s="19" t="s">
        <v>87</v>
      </c>
      <c r="BK338" s="190">
        <f>ROUND(I338*H338,2)</f>
        <v>0</v>
      </c>
      <c r="BL338" s="19" t="s">
        <v>235</v>
      </c>
      <c r="BM338" s="189" t="s">
        <v>2400</v>
      </c>
    </row>
    <row r="339" s="2" customFormat="1">
      <c r="A339" s="38"/>
      <c r="B339" s="39"/>
      <c r="C339" s="38"/>
      <c r="D339" s="191" t="s">
        <v>237</v>
      </c>
      <c r="E339" s="38"/>
      <c r="F339" s="192" t="s">
        <v>2183</v>
      </c>
      <c r="G339" s="38"/>
      <c r="H339" s="38"/>
      <c r="I339" s="193"/>
      <c r="J339" s="38"/>
      <c r="K339" s="38"/>
      <c r="L339" s="39"/>
      <c r="M339" s="194"/>
      <c r="N339" s="195"/>
      <c r="O339" s="77"/>
      <c r="P339" s="77"/>
      <c r="Q339" s="77"/>
      <c r="R339" s="77"/>
      <c r="S339" s="77"/>
      <c r="T339" s="7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T339" s="19" t="s">
        <v>237</v>
      </c>
      <c r="AU339" s="19" t="s">
        <v>89</v>
      </c>
    </row>
    <row r="340" s="2" customFormat="1">
      <c r="A340" s="38"/>
      <c r="B340" s="39"/>
      <c r="C340" s="38"/>
      <c r="D340" s="199" t="s">
        <v>397</v>
      </c>
      <c r="E340" s="38"/>
      <c r="F340" s="200" t="s">
        <v>2184</v>
      </c>
      <c r="G340" s="38"/>
      <c r="H340" s="38"/>
      <c r="I340" s="193"/>
      <c r="J340" s="38"/>
      <c r="K340" s="38"/>
      <c r="L340" s="39"/>
      <c r="M340" s="194"/>
      <c r="N340" s="195"/>
      <c r="O340" s="77"/>
      <c r="P340" s="77"/>
      <c r="Q340" s="77"/>
      <c r="R340" s="77"/>
      <c r="S340" s="77"/>
      <c r="T340" s="7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T340" s="19" t="s">
        <v>397</v>
      </c>
      <c r="AU340" s="19" t="s">
        <v>89</v>
      </c>
    </row>
    <row r="341" s="13" customFormat="1">
      <c r="A341" s="13"/>
      <c r="B341" s="205"/>
      <c r="C341" s="13"/>
      <c r="D341" s="191" t="s">
        <v>519</v>
      </c>
      <c r="E341" s="206" t="s">
        <v>1</v>
      </c>
      <c r="F341" s="207" t="s">
        <v>2401</v>
      </c>
      <c r="G341" s="13"/>
      <c r="H341" s="208">
        <v>3</v>
      </c>
      <c r="I341" s="209"/>
      <c r="J341" s="13"/>
      <c r="K341" s="13"/>
      <c r="L341" s="205"/>
      <c r="M341" s="210"/>
      <c r="N341" s="211"/>
      <c r="O341" s="211"/>
      <c r="P341" s="211"/>
      <c r="Q341" s="211"/>
      <c r="R341" s="211"/>
      <c r="S341" s="211"/>
      <c r="T341" s="21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06" t="s">
        <v>519</v>
      </c>
      <c r="AU341" s="206" t="s">
        <v>89</v>
      </c>
      <c r="AV341" s="13" t="s">
        <v>89</v>
      </c>
      <c r="AW341" s="13" t="s">
        <v>35</v>
      </c>
      <c r="AX341" s="13" t="s">
        <v>79</v>
      </c>
      <c r="AY341" s="206" t="s">
        <v>230</v>
      </c>
    </row>
    <row r="342" s="14" customFormat="1">
      <c r="A342" s="14"/>
      <c r="B342" s="213"/>
      <c r="C342" s="14"/>
      <c r="D342" s="191" t="s">
        <v>519</v>
      </c>
      <c r="E342" s="214" t="s">
        <v>1</v>
      </c>
      <c r="F342" s="215" t="s">
        <v>534</v>
      </c>
      <c r="G342" s="14"/>
      <c r="H342" s="216">
        <v>3</v>
      </c>
      <c r="I342" s="217"/>
      <c r="J342" s="14"/>
      <c r="K342" s="14"/>
      <c r="L342" s="213"/>
      <c r="M342" s="218"/>
      <c r="N342" s="219"/>
      <c r="O342" s="219"/>
      <c r="P342" s="219"/>
      <c r="Q342" s="219"/>
      <c r="R342" s="219"/>
      <c r="S342" s="219"/>
      <c r="T342" s="220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14" t="s">
        <v>519</v>
      </c>
      <c r="AU342" s="214" t="s">
        <v>89</v>
      </c>
      <c r="AV342" s="14" t="s">
        <v>235</v>
      </c>
      <c r="AW342" s="14" t="s">
        <v>35</v>
      </c>
      <c r="AX342" s="14" t="s">
        <v>87</v>
      </c>
      <c r="AY342" s="214" t="s">
        <v>230</v>
      </c>
    </row>
    <row r="343" s="2" customFormat="1" ht="16.5" customHeight="1">
      <c r="A343" s="38"/>
      <c r="B343" s="177"/>
      <c r="C343" s="236" t="s">
        <v>367</v>
      </c>
      <c r="D343" s="236" t="s">
        <v>745</v>
      </c>
      <c r="E343" s="237" t="s">
        <v>2186</v>
      </c>
      <c r="F343" s="238" t="s">
        <v>2187</v>
      </c>
      <c r="G343" s="239" t="s">
        <v>458</v>
      </c>
      <c r="H343" s="240">
        <v>3</v>
      </c>
      <c r="I343" s="241"/>
      <c r="J343" s="242">
        <f>ROUND(I343*H343,2)</f>
        <v>0</v>
      </c>
      <c r="K343" s="238" t="s">
        <v>515</v>
      </c>
      <c r="L343" s="243"/>
      <c r="M343" s="244" t="s">
        <v>1</v>
      </c>
      <c r="N343" s="245" t="s">
        <v>44</v>
      </c>
      <c r="O343" s="77"/>
      <c r="P343" s="187">
        <f>O343*H343</f>
        <v>0</v>
      </c>
      <c r="Q343" s="187">
        <v>1.3700000000000001</v>
      </c>
      <c r="R343" s="187">
        <f>Q343*H343</f>
        <v>4.1100000000000003</v>
      </c>
      <c r="S343" s="187">
        <v>0</v>
      </c>
      <c r="T343" s="188">
        <f>S343*H343</f>
        <v>0</v>
      </c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R343" s="189" t="s">
        <v>260</v>
      </c>
      <c r="AT343" s="189" t="s">
        <v>745</v>
      </c>
      <c r="AU343" s="189" t="s">
        <v>89</v>
      </c>
      <c r="AY343" s="19" t="s">
        <v>230</v>
      </c>
      <c r="BE343" s="190">
        <f>IF(N343="základní",J343,0)</f>
        <v>0</v>
      </c>
      <c r="BF343" s="190">
        <f>IF(N343="snížená",J343,0)</f>
        <v>0</v>
      </c>
      <c r="BG343" s="190">
        <f>IF(N343="zákl. přenesená",J343,0)</f>
        <v>0</v>
      </c>
      <c r="BH343" s="190">
        <f>IF(N343="sníž. přenesená",J343,0)</f>
        <v>0</v>
      </c>
      <c r="BI343" s="190">
        <f>IF(N343="nulová",J343,0)</f>
        <v>0</v>
      </c>
      <c r="BJ343" s="19" t="s">
        <v>87</v>
      </c>
      <c r="BK343" s="190">
        <f>ROUND(I343*H343,2)</f>
        <v>0</v>
      </c>
      <c r="BL343" s="19" t="s">
        <v>235</v>
      </c>
      <c r="BM343" s="189" t="s">
        <v>2402</v>
      </c>
    </row>
    <row r="344" s="2" customFormat="1">
      <c r="A344" s="38"/>
      <c r="B344" s="39"/>
      <c r="C344" s="38"/>
      <c r="D344" s="191" t="s">
        <v>237</v>
      </c>
      <c r="E344" s="38"/>
      <c r="F344" s="192" t="s">
        <v>2187</v>
      </c>
      <c r="G344" s="38"/>
      <c r="H344" s="38"/>
      <c r="I344" s="193"/>
      <c r="J344" s="38"/>
      <c r="K344" s="38"/>
      <c r="L344" s="39"/>
      <c r="M344" s="194"/>
      <c r="N344" s="195"/>
      <c r="O344" s="77"/>
      <c r="P344" s="77"/>
      <c r="Q344" s="77"/>
      <c r="R344" s="77"/>
      <c r="S344" s="77"/>
      <c r="T344" s="7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T344" s="19" t="s">
        <v>237</v>
      </c>
      <c r="AU344" s="19" t="s">
        <v>89</v>
      </c>
    </row>
    <row r="345" s="13" customFormat="1">
      <c r="A345" s="13"/>
      <c r="B345" s="205"/>
      <c r="C345" s="13"/>
      <c r="D345" s="191" t="s">
        <v>519</v>
      </c>
      <c r="E345" s="206" t="s">
        <v>1</v>
      </c>
      <c r="F345" s="207" t="s">
        <v>2401</v>
      </c>
      <c r="G345" s="13"/>
      <c r="H345" s="208">
        <v>3</v>
      </c>
      <c r="I345" s="209"/>
      <c r="J345" s="13"/>
      <c r="K345" s="13"/>
      <c r="L345" s="205"/>
      <c r="M345" s="210"/>
      <c r="N345" s="211"/>
      <c r="O345" s="211"/>
      <c r="P345" s="211"/>
      <c r="Q345" s="211"/>
      <c r="R345" s="211"/>
      <c r="S345" s="211"/>
      <c r="T345" s="21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06" t="s">
        <v>519</v>
      </c>
      <c r="AU345" s="206" t="s">
        <v>89</v>
      </c>
      <c r="AV345" s="13" t="s">
        <v>89</v>
      </c>
      <c r="AW345" s="13" t="s">
        <v>35</v>
      </c>
      <c r="AX345" s="13" t="s">
        <v>79</v>
      </c>
      <c r="AY345" s="206" t="s">
        <v>230</v>
      </c>
    </row>
    <row r="346" s="14" customFormat="1">
      <c r="A346" s="14"/>
      <c r="B346" s="213"/>
      <c r="C346" s="14"/>
      <c r="D346" s="191" t="s">
        <v>519</v>
      </c>
      <c r="E346" s="214" t="s">
        <v>1</v>
      </c>
      <c r="F346" s="215" t="s">
        <v>534</v>
      </c>
      <c r="G346" s="14"/>
      <c r="H346" s="216">
        <v>3</v>
      </c>
      <c r="I346" s="217"/>
      <c r="J346" s="14"/>
      <c r="K346" s="14"/>
      <c r="L346" s="213"/>
      <c r="M346" s="218"/>
      <c r="N346" s="219"/>
      <c r="O346" s="219"/>
      <c r="P346" s="219"/>
      <c r="Q346" s="219"/>
      <c r="R346" s="219"/>
      <c r="S346" s="219"/>
      <c r="T346" s="220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14" t="s">
        <v>519</v>
      </c>
      <c r="AU346" s="214" t="s">
        <v>89</v>
      </c>
      <c r="AV346" s="14" t="s">
        <v>235</v>
      </c>
      <c r="AW346" s="14" t="s">
        <v>35</v>
      </c>
      <c r="AX346" s="14" t="s">
        <v>87</v>
      </c>
      <c r="AY346" s="214" t="s">
        <v>230</v>
      </c>
    </row>
    <row r="347" s="2" customFormat="1" ht="16.5" customHeight="1">
      <c r="A347" s="38"/>
      <c r="B347" s="177"/>
      <c r="C347" s="236" t="s">
        <v>373</v>
      </c>
      <c r="D347" s="236" t="s">
        <v>745</v>
      </c>
      <c r="E347" s="237" t="s">
        <v>2189</v>
      </c>
      <c r="F347" s="238" t="s">
        <v>2190</v>
      </c>
      <c r="G347" s="239" t="s">
        <v>458</v>
      </c>
      <c r="H347" s="240">
        <v>9</v>
      </c>
      <c r="I347" s="241"/>
      <c r="J347" s="242">
        <f>ROUND(I347*H347,2)</f>
        <v>0</v>
      </c>
      <c r="K347" s="238" t="s">
        <v>515</v>
      </c>
      <c r="L347" s="243"/>
      <c r="M347" s="244" t="s">
        <v>1</v>
      </c>
      <c r="N347" s="245" t="s">
        <v>44</v>
      </c>
      <c r="O347" s="77"/>
      <c r="P347" s="187">
        <f>O347*H347</f>
        <v>0</v>
      </c>
      <c r="Q347" s="187">
        <v>0.002</v>
      </c>
      <c r="R347" s="187">
        <f>Q347*H347</f>
        <v>0.018000000000000002</v>
      </c>
      <c r="S347" s="187">
        <v>0</v>
      </c>
      <c r="T347" s="188">
        <f>S347*H347</f>
        <v>0</v>
      </c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R347" s="189" t="s">
        <v>260</v>
      </c>
      <c r="AT347" s="189" t="s">
        <v>745</v>
      </c>
      <c r="AU347" s="189" t="s">
        <v>89</v>
      </c>
      <c r="AY347" s="19" t="s">
        <v>230</v>
      </c>
      <c r="BE347" s="190">
        <f>IF(N347="základní",J347,0)</f>
        <v>0</v>
      </c>
      <c r="BF347" s="190">
        <f>IF(N347="snížená",J347,0)</f>
        <v>0</v>
      </c>
      <c r="BG347" s="190">
        <f>IF(N347="zákl. přenesená",J347,0)</f>
        <v>0</v>
      </c>
      <c r="BH347" s="190">
        <f>IF(N347="sníž. přenesená",J347,0)</f>
        <v>0</v>
      </c>
      <c r="BI347" s="190">
        <f>IF(N347="nulová",J347,0)</f>
        <v>0</v>
      </c>
      <c r="BJ347" s="19" t="s">
        <v>87</v>
      </c>
      <c r="BK347" s="190">
        <f>ROUND(I347*H347,2)</f>
        <v>0</v>
      </c>
      <c r="BL347" s="19" t="s">
        <v>235</v>
      </c>
      <c r="BM347" s="189" t="s">
        <v>2403</v>
      </c>
    </row>
    <row r="348" s="2" customFormat="1">
      <c r="A348" s="38"/>
      <c r="B348" s="39"/>
      <c r="C348" s="38"/>
      <c r="D348" s="191" t="s">
        <v>237</v>
      </c>
      <c r="E348" s="38"/>
      <c r="F348" s="192" t="s">
        <v>2190</v>
      </c>
      <c r="G348" s="38"/>
      <c r="H348" s="38"/>
      <c r="I348" s="193"/>
      <c r="J348" s="38"/>
      <c r="K348" s="38"/>
      <c r="L348" s="39"/>
      <c r="M348" s="194"/>
      <c r="N348" s="195"/>
      <c r="O348" s="77"/>
      <c r="P348" s="77"/>
      <c r="Q348" s="77"/>
      <c r="R348" s="77"/>
      <c r="S348" s="77"/>
      <c r="T348" s="7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T348" s="19" t="s">
        <v>237</v>
      </c>
      <c r="AU348" s="19" t="s">
        <v>89</v>
      </c>
    </row>
    <row r="349" s="13" customFormat="1">
      <c r="A349" s="13"/>
      <c r="B349" s="205"/>
      <c r="C349" s="13"/>
      <c r="D349" s="191" t="s">
        <v>519</v>
      </c>
      <c r="E349" s="206" t="s">
        <v>1</v>
      </c>
      <c r="F349" s="207" t="s">
        <v>2404</v>
      </c>
      <c r="G349" s="13"/>
      <c r="H349" s="208">
        <v>9</v>
      </c>
      <c r="I349" s="209"/>
      <c r="J349" s="13"/>
      <c r="K349" s="13"/>
      <c r="L349" s="205"/>
      <c r="M349" s="210"/>
      <c r="N349" s="211"/>
      <c r="O349" s="211"/>
      <c r="P349" s="211"/>
      <c r="Q349" s="211"/>
      <c r="R349" s="211"/>
      <c r="S349" s="211"/>
      <c r="T349" s="21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06" t="s">
        <v>519</v>
      </c>
      <c r="AU349" s="206" t="s">
        <v>89</v>
      </c>
      <c r="AV349" s="13" t="s">
        <v>89</v>
      </c>
      <c r="AW349" s="13" t="s">
        <v>35</v>
      </c>
      <c r="AX349" s="13" t="s">
        <v>79</v>
      </c>
      <c r="AY349" s="206" t="s">
        <v>230</v>
      </c>
    </row>
    <row r="350" s="14" customFormat="1">
      <c r="A350" s="14"/>
      <c r="B350" s="213"/>
      <c r="C350" s="14"/>
      <c r="D350" s="191" t="s">
        <v>519</v>
      </c>
      <c r="E350" s="214" t="s">
        <v>1</v>
      </c>
      <c r="F350" s="215" t="s">
        <v>534</v>
      </c>
      <c r="G350" s="14"/>
      <c r="H350" s="216">
        <v>9</v>
      </c>
      <c r="I350" s="217"/>
      <c r="J350" s="14"/>
      <c r="K350" s="14"/>
      <c r="L350" s="213"/>
      <c r="M350" s="218"/>
      <c r="N350" s="219"/>
      <c r="O350" s="219"/>
      <c r="P350" s="219"/>
      <c r="Q350" s="219"/>
      <c r="R350" s="219"/>
      <c r="S350" s="219"/>
      <c r="T350" s="220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14" t="s">
        <v>519</v>
      </c>
      <c r="AU350" s="214" t="s">
        <v>89</v>
      </c>
      <c r="AV350" s="14" t="s">
        <v>235</v>
      </c>
      <c r="AW350" s="14" t="s">
        <v>35</v>
      </c>
      <c r="AX350" s="14" t="s">
        <v>87</v>
      </c>
      <c r="AY350" s="214" t="s">
        <v>230</v>
      </c>
    </row>
    <row r="351" s="2" customFormat="1" ht="16.5" customHeight="1">
      <c r="A351" s="38"/>
      <c r="B351" s="177"/>
      <c r="C351" s="178" t="s">
        <v>377</v>
      </c>
      <c r="D351" s="178" t="s">
        <v>231</v>
      </c>
      <c r="E351" s="179" t="s">
        <v>2193</v>
      </c>
      <c r="F351" s="180" t="s">
        <v>2194</v>
      </c>
      <c r="G351" s="181" t="s">
        <v>458</v>
      </c>
      <c r="H351" s="182">
        <v>3</v>
      </c>
      <c r="I351" s="183"/>
      <c r="J351" s="184">
        <f>ROUND(I351*H351,2)</f>
        <v>0</v>
      </c>
      <c r="K351" s="180" t="s">
        <v>515</v>
      </c>
      <c r="L351" s="39"/>
      <c r="M351" s="185" t="s">
        <v>1</v>
      </c>
      <c r="N351" s="186" t="s">
        <v>44</v>
      </c>
      <c r="O351" s="77"/>
      <c r="P351" s="187">
        <f>O351*H351</f>
        <v>0</v>
      </c>
      <c r="Q351" s="187">
        <v>0.0098899999999999995</v>
      </c>
      <c r="R351" s="187">
        <f>Q351*H351</f>
        <v>0.029669999999999998</v>
      </c>
      <c r="S351" s="187">
        <v>0</v>
      </c>
      <c r="T351" s="188">
        <f>S351*H351</f>
        <v>0</v>
      </c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R351" s="189" t="s">
        <v>235</v>
      </c>
      <c r="AT351" s="189" t="s">
        <v>231</v>
      </c>
      <c r="AU351" s="189" t="s">
        <v>89</v>
      </c>
      <c r="AY351" s="19" t="s">
        <v>230</v>
      </c>
      <c r="BE351" s="190">
        <f>IF(N351="základní",J351,0)</f>
        <v>0</v>
      </c>
      <c r="BF351" s="190">
        <f>IF(N351="snížená",J351,0)</f>
        <v>0</v>
      </c>
      <c r="BG351" s="190">
        <f>IF(N351="zákl. přenesená",J351,0)</f>
        <v>0</v>
      </c>
      <c r="BH351" s="190">
        <f>IF(N351="sníž. přenesená",J351,0)</f>
        <v>0</v>
      </c>
      <c r="BI351" s="190">
        <f>IF(N351="nulová",J351,0)</f>
        <v>0</v>
      </c>
      <c r="BJ351" s="19" t="s">
        <v>87</v>
      </c>
      <c r="BK351" s="190">
        <f>ROUND(I351*H351,2)</f>
        <v>0</v>
      </c>
      <c r="BL351" s="19" t="s">
        <v>235</v>
      </c>
      <c r="BM351" s="189" t="s">
        <v>2405</v>
      </c>
    </row>
    <row r="352" s="2" customFormat="1">
      <c r="A352" s="38"/>
      <c r="B352" s="39"/>
      <c r="C352" s="38"/>
      <c r="D352" s="191" t="s">
        <v>237</v>
      </c>
      <c r="E352" s="38"/>
      <c r="F352" s="192" t="s">
        <v>2196</v>
      </c>
      <c r="G352" s="38"/>
      <c r="H352" s="38"/>
      <c r="I352" s="193"/>
      <c r="J352" s="38"/>
      <c r="K352" s="38"/>
      <c r="L352" s="39"/>
      <c r="M352" s="194"/>
      <c r="N352" s="195"/>
      <c r="O352" s="77"/>
      <c r="P352" s="77"/>
      <c r="Q352" s="77"/>
      <c r="R352" s="77"/>
      <c r="S352" s="77"/>
      <c r="T352" s="7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T352" s="19" t="s">
        <v>237</v>
      </c>
      <c r="AU352" s="19" t="s">
        <v>89</v>
      </c>
    </row>
    <row r="353" s="2" customFormat="1">
      <c r="A353" s="38"/>
      <c r="B353" s="39"/>
      <c r="C353" s="38"/>
      <c r="D353" s="199" t="s">
        <v>397</v>
      </c>
      <c r="E353" s="38"/>
      <c r="F353" s="200" t="s">
        <v>2197</v>
      </c>
      <c r="G353" s="38"/>
      <c r="H353" s="38"/>
      <c r="I353" s="193"/>
      <c r="J353" s="38"/>
      <c r="K353" s="38"/>
      <c r="L353" s="39"/>
      <c r="M353" s="194"/>
      <c r="N353" s="195"/>
      <c r="O353" s="77"/>
      <c r="P353" s="77"/>
      <c r="Q353" s="77"/>
      <c r="R353" s="77"/>
      <c r="S353" s="77"/>
      <c r="T353" s="7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19" t="s">
        <v>397</v>
      </c>
      <c r="AU353" s="19" t="s">
        <v>89</v>
      </c>
    </row>
    <row r="354" s="13" customFormat="1">
      <c r="A354" s="13"/>
      <c r="B354" s="205"/>
      <c r="C354" s="13"/>
      <c r="D354" s="191" t="s">
        <v>519</v>
      </c>
      <c r="E354" s="206" t="s">
        <v>1</v>
      </c>
      <c r="F354" s="207" t="s">
        <v>2406</v>
      </c>
      <c r="G354" s="13"/>
      <c r="H354" s="208">
        <v>3</v>
      </c>
      <c r="I354" s="209"/>
      <c r="J354" s="13"/>
      <c r="K354" s="13"/>
      <c r="L354" s="205"/>
      <c r="M354" s="210"/>
      <c r="N354" s="211"/>
      <c r="O354" s="211"/>
      <c r="P354" s="211"/>
      <c r="Q354" s="211"/>
      <c r="R354" s="211"/>
      <c r="S354" s="211"/>
      <c r="T354" s="21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06" t="s">
        <v>519</v>
      </c>
      <c r="AU354" s="206" t="s">
        <v>89</v>
      </c>
      <c r="AV354" s="13" t="s">
        <v>89</v>
      </c>
      <c r="AW354" s="13" t="s">
        <v>35</v>
      </c>
      <c r="AX354" s="13" t="s">
        <v>79</v>
      </c>
      <c r="AY354" s="206" t="s">
        <v>230</v>
      </c>
    </row>
    <row r="355" s="14" customFormat="1">
      <c r="A355" s="14"/>
      <c r="B355" s="213"/>
      <c r="C355" s="14"/>
      <c r="D355" s="191" t="s">
        <v>519</v>
      </c>
      <c r="E355" s="214" t="s">
        <v>1</v>
      </c>
      <c r="F355" s="215" t="s">
        <v>534</v>
      </c>
      <c r="G355" s="14"/>
      <c r="H355" s="216">
        <v>3</v>
      </c>
      <c r="I355" s="217"/>
      <c r="J355" s="14"/>
      <c r="K355" s="14"/>
      <c r="L355" s="213"/>
      <c r="M355" s="218"/>
      <c r="N355" s="219"/>
      <c r="O355" s="219"/>
      <c r="P355" s="219"/>
      <c r="Q355" s="219"/>
      <c r="R355" s="219"/>
      <c r="S355" s="219"/>
      <c r="T355" s="220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14" t="s">
        <v>519</v>
      </c>
      <c r="AU355" s="214" t="s">
        <v>89</v>
      </c>
      <c r="AV355" s="14" t="s">
        <v>235</v>
      </c>
      <c r="AW355" s="14" t="s">
        <v>35</v>
      </c>
      <c r="AX355" s="14" t="s">
        <v>87</v>
      </c>
      <c r="AY355" s="214" t="s">
        <v>230</v>
      </c>
    </row>
    <row r="356" s="2" customFormat="1" ht="16.5" customHeight="1">
      <c r="A356" s="38"/>
      <c r="B356" s="177"/>
      <c r="C356" s="236" t="s">
        <v>381</v>
      </c>
      <c r="D356" s="236" t="s">
        <v>745</v>
      </c>
      <c r="E356" s="237" t="s">
        <v>2199</v>
      </c>
      <c r="F356" s="238" t="s">
        <v>2200</v>
      </c>
      <c r="G356" s="239" t="s">
        <v>458</v>
      </c>
      <c r="H356" s="240">
        <v>3</v>
      </c>
      <c r="I356" s="241"/>
      <c r="J356" s="242">
        <f>ROUND(I356*H356,2)</f>
        <v>0</v>
      </c>
      <c r="K356" s="238" t="s">
        <v>515</v>
      </c>
      <c r="L356" s="243"/>
      <c r="M356" s="244" t="s">
        <v>1</v>
      </c>
      <c r="N356" s="245" t="s">
        <v>44</v>
      </c>
      <c r="O356" s="77"/>
      <c r="P356" s="187">
        <f>O356*H356</f>
        <v>0</v>
      </c>
      <c r="Q356" s="187">
        <v>0.254</v>
      </c>
      <c r="R356" s="187">
        <f>Q356*H356</f>
        <v>0.76200000000000001</v>
      </c>
      <c r="S356" s="187">
        <v>0</v>
      </c>
      <c r="T356" s="188">
        <f>S356*H356</f>
        <v>0</v>
      </c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189" t="s">
        <v>260</v>
      </c>
      <c r="AT356" s="189" t="s">
        <v>745</v>
      </c>
      <c r="AU356" s="189" t="s">
        <v>89</v>
      </c>
      <c r="AY356" s="19" t="s">
        <v>230</v>
      </c>
      <c r="BE356" s="190">
        <f>IF(N356="základní",J356,0)</f>
        <v>0</v>
      </c>
      <c r="BF356" s="190">
        <f>IF(N356="snížená",J356,0)</f>
        <v>0</v>
      </c>
      <c r="BG356" s="190">
        <f>IF(N356="zákl. přenesená",J356,0)</f>
        <v>0</v>
      </c>
      <c r="BH356" s="190">
        <f>IF(N356="sníž. přenesená",J356,0)</f>
        <v>0</v>
      </c>
      <c r="BI356" s="190">
        <f>IF(N356="nulová",J356,0)</f>
        <v>0</v>
      </c>
      <c r="BJ356" s="19" t="s">
        <v>87</v>
      </c>
      <c r="BK356" s="190">
        <f>ROUND(I356*H356,2)</f>
        <v>0</v>
      </c>
      <c r="BL356" s="19" t="s">
        <v>235</v>
      </c>
      <c r="BM356" s="189" t="s">
        <v>2407</v>
      </c>
    </row>
    <row r="357" s="2" customFormat="1">
      <c r="A357" s="38"/>
      <c r="B357" s="39"/>
      <c r="C357" s="38"/>
      <c r="D357" s="191" t="s">
        <v>237</v>
      </c>
      <c r="E357" s="38"/>
      <c r="F357" s="192" t="s">
        <v>2200</v>
      </c>
      <c r="G357" s="38"/>
      <c r="H357" s="38"/>
      <c r="I357" s="193"/>
      <c r="J357" s="38"/>
      <c r="K357" s="38"/>
      <c r="L357" s="39"/>
      <c r="M357" s="194"/>
      <c r="N357" s="195"/>
      <c r="O357" s="77"/>
      <c r="P357" s="77"/>
      <c r="Q357" s="77"/>
      <c r="R357" s="77"/>
      <c r="S357" s="77"/>
      <c r="T357" s="7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19" t="s">
        <v>237</v>
      </c>
      <c r="AU357" s="19" t="s">
        <v>89</v>
      </c>
    </row>
    <row r="358" s="2" customFormat="1" ht="16.5" customHeight="1">
      <c r="A358" s="38"/>
      <c r="B358" s="177"/>
      <c r="C358" s="178" t="s">
        <v>386</v>
      </c>
      <c r="D358" s="178" t="s">
        <v>231</v>
      </c>
      <c r="E358" s="179" t="s">
        <v>2202</v>
      </c>
      <c r="F358" s="180" t="s">
        <v>2203</v>
      </c>
      <c r="G358" s="181" t="s">
        <v>458</v>
      </c>
      <c r="H358" s="182">
        <v>1</v>
      </c>
      <c r="I358" s="183"/>
      <c r="J358" s="184">
        <f>ROUND(I358*H358,2)</f>
        <v>0</v>
      </c>
      <c r="K358" s="180" t="s">
        <v>515</v>
      </c>
      <c r="L358" s="39"/>
      <c r="M358" s="185" t="s">
        <v>1</v>
      </c>
      <c r="N358" s="186" t="s">
        <v>44</v>
      </c>
      <c r="O358" s="77"/>
      <c r="P358" s="187">
        <f>O358*H358</f>
        <v>0</v>
      </c>
      <c r="Q358" s="187">
        <v>0.0098899999999999995</v>
      </c>
      <c r="R358" s="187">
        <f>Q358*H358</f>
        <v>0.0098899999999999995</v>
      </c>
      <c r="S358" s="187">
        <v>0</v>
      </c>
      <c r="T358" s="188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89" t="s">
        <v>235</v>
      </c>
      <c r="AT358" s="189" t="s">
        <v>231</v>
      </c>
      <c r="AU358" s="189" t="s">
        <v>89</v>
      </c>
      <c r="AY358" s="19" t="s">
        <v>230</v>
      </c>
      <c r="BE358" s="190">
        <f>IF(N358="základní",J358,0)</f>
        <v>0</v>
      </c>
      <c r="BF358" s="190">
        <f>IF(N358="snížená",J358,0)</f>
        <v>0</v>
      </c>
      <c r="BG358" s="190">
        <f>IF(N358="zákl. přenesená",J358,0)</f>
        <v>0</v>
      </c>
      <c r="BH358" s="190">
        <f>IF(N358="sníž. přenesená",J358,0)</f>
        <v>0</v>
      </c>
      <c r="BI358" s="190">
        <f>IF(N358="nulová",J358,0)</f>
        <v>0</v>
      </c>
      <c r="BJ358" s="19" t="s">
        <v>87</v>
      </c>
      <c r="BK358" s="190">
        <f>ROUND(I358*H358,2)</f>
        <v>0</v>
      </c>
      <c r="BL358" s="19" t="s">
        <v>235</v>
      </c>
      <c r="BM358" s="189" t="s">
        <v>2408</v>
      </c>
    </row>
    <row r="359" s="2" customFormat="1">
      <c r="A359" s="38"/>
      <c r="B359" s="39"/>
      <c r="C359" s="38"/>
      <c r="D359" s="191" t="s">
        <v>237</v>
      </c>
      <c r="E359" s="38"/>
      <c r="F359" s="192" t="s">
        <v>2205</v>
      </c>
      <c r="G359" s="38"/>
      <c r="H359" s="38"/>
      <c r="I359" s="193"/>
      <c r="J359" s="38"/>
      <c r="K359" s="38"/>
      <c r="L359" s="39"/>
      <c r="M359" s="194"/>
      <c r="N359" s="195"/>
      <c r="O359" s="77"/>
      <c r="P359" s="77"/>
      <c r="Q359" s="77"/>
      <c r="R359" s="77"/>
      <c r="S359" s="77"/>
      <c r="T359" s="7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T359" s="19" t="s">
        <v>237</v>
      </c>
      <c r="AU359" s="19" t="s">
        <v>89</v>
      </c>
    </row>
    <row r="360" s="2" customFormat="1">
      <c r="A360" s="38"/>
      <c r="B360" s="39"/>
      <c r="C360" s="38"/>
      <c r="D360" s="199" t="s">
        <v>397</v>
      </c>
      <c r="E360" s="38"/>
      <c r="F360" s="200" t="s">
        <v>2206</v>
      </c>
      <c r="G360" s="38"/>
      <c r="H360" s="38"/>
      <c r="I360" s="193"/>
      <c r="J360" s="38"/>
      <c r="K360" s="38"/>
      <c r="L360" s="39"/>
      <c r="M360" s="194"/>
      <c r="N360" s="195"/>
      <c r="O360" s="77"/>
      <c r="P360" s="77"/>
      <c r="Q360" s="77"/>
      <c r="R360" s="77"/>
      <c r="S360" s="77"/>
      <c r="T360" s="7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T360" s="19" t="s">
        <v>397</v>
      </c>
      <c r="AU360" s="19" t="s">
        <v>89</v>
      </c>
    </row>
    <row r="361" s="13" customFormat="1">
      <c r="A361" s="13"/>
      <c r="B361" s="205"/>
      <c r="C361" s="13"/>
      <c r="D361" s="191" t="s">
        <v>519</v>
      </c>
      <c r="E361" s="206" t="s">
        <v>1</v>
      </c>
      <c r="F361" s="207" t="s">
        <v>2331</v>
      </c>
      <c r="G361" s="13"/>
      <c r="H361" s="208">
        <v>1</v>
      </c>
      <c r="I361" s="209"/>
      <c r="J361" s="13"/>
      <c r="K361" s="13"/>
      <c r="L361" s="205"/>
      <c r="M361" s="210"/>
      <c r="N361" s="211"/>
      <c r="O361" s="211"/>
      <c r="P361" s="211"/>
      <c r="Q361" s="211"/>
      <c r="R361" s="211"/>
      <c r="S361" s="211"/>
      <c r="T361" s="21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06" t="s">
        <v>519</v>
      </c>
      <c r="AU361" s="206" t="s">
        <v>89</v>
      </c>
      <c r="AV361" s="13" t="s">
        <v>89</v>
      </c>
      <c r="AW361" s="13" t="s">
        <v>35</v>
      </c>
      <c r="AX361" s="13" t="s">
        <v>79</v>
      </c>
      <c r="AY361" s="206" t="s">
        <v>230</v>
      </c>
    </row>
    <row r="362" s="14" customFormat="1">
      <c r="A362" s="14"/>
      <c r="B362" s="213"/>
      <c r="C362" s="14"/>
      <c r="D362" s="191" t="s">
        <v>519</v>
      </c>
      <c r="E362" s="214" t="s">
        <v>1</v>
      </c>
      <c r="F362" s="215" t="s">
        <v>534</v>
      </c>
      <c r="G362" s="14"/>
      <c r="H362" s="216">
        <v>1</v>
      </c>
      <c r="I362" s="217"/>
      <c r="J362" s="14"/>
      <c r="K362" s="14"/>
      <c r="L362" s="213"/>
      <c r="M362" s="218"/>
      <c r="N362" s="219"/>
      <c r="O362" s="219"/>
      <c r="P362" s="219"/>
      <c r="Q362" s="219"/>
      <c r="R362" s="219"/>
      <c r="S362" s="219"/>
      <c r="T362" s="220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14" t="s">
        <v>519</v>
      </c>
      <c r="AU362" s="214" t="s">
        <v>89</v>
      </c>
      <c r="AV362" s="14" t="s">
        <v>235</v>
      </c>
      <c r="AW362" s="14" t="s">
        <v>35</v>
      </c>
      <c r="AX362" s="14" t="s">
        <v>87</v>
      </c>
      <c r="AY362" s="214" t="s">
        <v>230</v>
      </c>
    </row>
    <row r="363" s="2" customFormat="1" ht="16.5" customHeight="1">
      <c r="A363" s="38"/>
      <c r="B363" s="177"/>
      <c r="C363" s="236" t="s">
        <v>391</v>
      </c>
      <c r="D363" s="236" t="s">
        <v>745</v>
      </c>
      <c r="E363" s="237" t="s">
        <v>2208</v>
      </c>
      <c r="F363" s="238" t="s">
        <v>2209</v>
      </c>
      <c r="G363" s="239" t="s">
        <v>458</v>
      </c>
      <c r="H363" s="240">
        <v>1</v>
      </c>
      <c r="I363" s="241"/>
      <c r="J363" s="242">
        <f>ROUND(I363*H363,2)</f>
        <v>0</v>
      </c>
      <c r="K363" s="238" t="s">
        <v>515</v>
      </c>
      <c r="L363" s="243"/>
      <c r="M363" s="244" t="s">
        <v>1</v>
      </c>
      <c r="N363" s="245" t="s">
        <v>44</v>
      </c>
      <c r="O363" s="77"/>
      <c r="P363" s="187">
        <f>O363*H363</f>
        <v>0</v>
      </c>
      <c r="Q363" s="187">
        <v>0.50600000000000001</v>
      </c>
      <c r="R363" s="187">
        <f>Q363*H363</f>
        <v>0.50600000000000001</v>
      </c>
      <c r="S363" s="187">
        <v>0</v>
      </c>
      <c r="T363" s="188">
        <f>S363*H363</f>
        <v>0</v>
      </c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R363" s="189" t="s">
        <v>260</v>
      </c>
      <c r="AT363" s="189" t="s">
        <v>745</v>
      </c>
      <c r="AU363" s="189" t="s">
        <v>89</v>
      </c>
      <c r="AY363" s="19" t="s">
        <v>230</v>
      </c>
      <c r="BE363" s="190">
        <f>IF(N363="základní",J363,0)</f>
        <v>0</v>
      </c>
      <c r="BF363" s="190">
        <f>IF(N363="snížená",J363,0)</f>
        <v>0</v>
      </c>
      <c r="BG363" s="190">
        <f>IF(N363="zákl. přenesená",J363,0)</f>
        <v>0</v>
      </c>
      <c r="BH363" s="190">
        <f>IF(N363="sníž. přenesená",J363,0)</f>
        <v>0</v>
      </c>
      <c r="BI363" s="190">
        <f>IF(N363="nulová",J363,0)</f>
        <v>0</v>
      </c>
      <c r="BJ363" s="19" t="s">
        <v>87</v>
      </c>
      <c r="BK363" s="190">
        <f>ROUND(I363*H363,2)</f>
        <v>0</v>
      </c>
      <c r="BL363" s="19" t="s">
        <v>235</v>
      </c>
      <c r="BM363" s="189" t="s">
        <v>2409</v>
      </c>
    </row>
    <row r="364" s="2" customFormat="1">
      <c r="A364" s="38"/>
      <c r="B364" s="39"/>
      <c r="C364" s="38"/>
      <c r="D364" s="191" t="s">
        <v>237</v>
      </c>
      <c r="E364" s="38"/>
      <c r="F364" s="192" t="s">
        <v>2209</v>
      </c>
      <c r="G364" s="38"/>
      <c r="H364" s="38"/>
      <c r="I364" s="193"/>
      <c r="J364" s="38"/>
      <c r="K364" s="38"/>
      <c r="L364" s="39"/>
      <c r="M364" s="194"/>
      <c r="N364" s="195"/>
      <c r="O364" s="77"/>
      <c r="P364" s="77"/>
      <c r="Q364" s="77"/>
      <c r="R364" s="77"/>
      <c r="S364" s="77"/>
      <c r="T364" s="7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T364" s="19" t="s">
        <v>237</v>
      </c>
      <c r="AU364" s="19" t="s">
        <v>89</v>
      </c>
    </row>
    <row r="365" s="2" customFormat="1" ht="16.5" customHeight="1">
      <c r="A365" s="38"/>
      <c r="B365" s="177"/>
      <c r="C365" s="178" t="s">
        <v>402</v>
      </c>
      <c r="D365" s="178" t="s">
        <v>231</v>
      </c>
      <c r="E365" s="179" t="s">
        <v>2211</v>
      </c>
      <c r="F365" s="180" t="s">
        <v>2212</v>
      </c>
      <c r="G365" s="181" t="s">
        <v>458</v>
      </c>
      <c r="H365" s="182">
        <v>2</v>
      </c>
      <c r="I365" s="183"/>
      <c r="J365" s="184">
        <f>ROUND(I365*H365,2)</f>
        <v>0</v>
      </c>
      <c r="K365" s="180" t="s">
        <v>515</v>
      </c>
      <c r="L365" s="39"/>
      <c r="M365" s="185" t="s">
        <v>1</v>
      </c>
      <c r="N365" s="186" t="s">
        <v>44</v>
      </c>
      <c r="O365" s="77"/>
      <c r="P365" s="187">
        <f>O365*H365</f>
        <v>0</v>
      </c>
      <c r="Q365" s="187">
        <v>0.0098899999999999995</v>
      </c>
      <c r="R365" s="187">
        <f>Q365*H365</f>
        <v>0.019779999999999999</v>
      </c>
      <c r="S365" s="187">
        <v>0</v>
      </c>
      <c r="T365" s="188">
        <f>S365*H365</f>
        <v>0</v>
      </c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R365" s="189" t="s">
        <v>235</v>
      </c>
      <c r="AT365" s="189" t="s">
        <v>231</v>
      </c>
      <c r="AU365" s="189" t="s">
        <v>89</v>
      </c>
      <c r="AY365" s="19" t="s">
        <v>230</v>
      </c>
      <c r="BE365" s="190">
        <f>IF(N365="základní",J365,0)</f>
        <v>0</v>
      </c>
      <c r="BF365" s="190">
        <f>IF(N365="snížená",J365,0)</f>
        <v>0</v>
      </c>
      <c r="BG365" s="190">
        <f>IF(N365="zákl. přenesená",J365,0)</f>
        <v>0</v>
      </c>
      <c r="BH365" s="190">
        <f>IF(N365="sníž. přenesená",J365,0)</f>
        <v>0</v>
      </c>
      <c r="BI365" s="190">
        <f>IF(N365="nulová",J365,0)</f>
        <v>0</v>
      </c>
      <c r="BJ365" s="19" t="s">
        <v>87</v>
      </c>
      <c r="BK365" s="190">
        <f>ROUND(I365*H365,2)</f>
        <v>0</v>
      </c>
      <c r="BL365" s="19" t="s">
        <v>235</v>
      </c>
      <c r="BM365" s="189" t="s">
        <v>2410</v>
      </c>
    </row>
    <row r="366" s="2" customFormat="1">
      <c r="A366" s="38"/>
      <c r="B366" s="39"/>
      <c r="C366" s="38"/>
      <c r="D366" s="191" t="s">
        <v>237</v>
      </c>
      <c r="E366" s="38"/>
      <c r="F366" s="192" t="s">
        <v>2214</v>
      </c>
      <c r="G366" s="38"/>
      <c r="H366" s="38"/>
      <c r="I366" s="193"/>
      <c r="J366" s="38"/>
      <c r="K366" s="38"/>
      <c r="L366" s="39"/>
      <c r="M366" s="194"/>
      <c r="N366" s="195"/>
      <c r="O366" s="77"/>
      <c r="P366" s="77"/>
      <c r="Q366" s="77"/>
      <c r="R366" s="77"/>
      <c r="S366" s="77"/>
      <c r="T366" s="7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T366" s="19" t="s">
        <v>237</v>
      </c>
      <c r="AU366" s="19" t="s">
        <v>89</v>
      </c>
    </row>
    <row r="367" s="2" customFormat="1">
      <c r="A367" s="38"/>
      <c r="B367" s="39"/>
      <c r="C367" s="38"/>
      <c r="D367" s="199" t="s">
        <v>397</v>
      </c>
      <c r="E367" s="38"/>
      <c r="F367" s="200" t="s">
        <v>2215</v>
      </c>
      <c r="G367" s="38"/>
      <c r="H367" s="38"/>
      <c r="I367" s="193"/>
      <c r="J367" s="38"/>
      <c r="K367" s="38"/>
      <c r="L367" s="39"/>
      <c r="M367" s="194"/>
      <c r="N367" s="195"/>
      <c r="O367" s="77"/>
      <c r="P367" s="77"/>
      <c r="Q367" s="77"/>
      <c r="R367" s="77"/>
      <c r="S367" s="77"/>
      <c r="T367" s="7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T367" s="19" t="s">
        <v>397</v>
      </c>
      <c r="AU367" s="19" t="s">
        <v>89</v>
      </c>
    </row>
    <row r="368" s="13" customFormat="1">
      <c r="A368" s="13"/>
      <c r="B368" s="205"/>
      <c r="C368" s="13"/>
      <c r="D368" s="191" t="s">
        <v>519</v>
      </c>
      <c r="E368" s="206" t="s">
        <v>1</v>
      </c>
      <c r="F368" s="207" t="s">
        <v>2411</v>
      </c>
      <c r="G368" s="13"/>
      <c r="H368" s="208">
        <v>2</v>
      </c>
      <c r="I368" s="209"/>
      <c r="J368" s="13"/>
      <c r="K368" s="13"/>
      <c r="L368" s="205"/>
      <c r="M368" s="210"/>
      <c r="N368" s="211"/>
      <c r="O368" s="211"/>
      <c r="P368" s="211"/>
      <c r="Q368" s="211"/>
      <c r="R368" s="211"/>
      <c r="S368" s="211"/>
      <c r="T368" s="21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06" t="s">
        <v>519</v>
      </c>
      <c r="AU368" s="206" t="s">
        <v>89</v>
      </c>
      <c r="AV368" s="13" t="s">
        <v>89</v>
      </c>
      <c r="AW368" s="13" t="s">
        <v>35</v>
      </c>
      <c r="AX368" s="13" t="s">
        <v>79</v>
      </c>
      <c r="AY368" s="206" t="s">
        <v>230</v>
      </c>
    </row>
    <row r="369" s="14" customFormat="1">
      <c r="A369" s="14"/>
      <c r="B369" s="213"/>
      <c r="C369" s="14"/>
      <c r="D369" s="191" t="s">
        <v>519</v>
      </c>
      <c r="E369" s="214" t="s">
        <v>1</v>
      </c>
      <c r="F369" s="215" t="s">
        <v>534</v>
      </c>
      <c r="G369" s="14"/>
      <c r="H369" s="216">
        <v>2</v>
      </c>
      <c r="I369" s="217"/>
      <c r="J369" s="14"/>
      <c r="K369" s="14"/>
      <c r="L369" s="213"/>
      <c r="M369" s="218"/>
      <c r="N369" s="219"/>
      <c r="O369" s="219"/>
      <c r="P369" s="219"/>
      <c r="Q369" s="219"/>
      <c r="R369" s="219"/>
      <c r="S369" s="219"/>
      <c r="T369" s="220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14" t="s">
        <v>519</v>
      </c>
      <c r="AU369" s="214" t="s">
        <v>89</v>
      </c>
      <c r="AV369" s="14" t="s">
        <v>235</v>
      </c>
      <c r="AW369" s="14" t="s">
        <v>35</v>
      </c>
      <c r="AX369" s="14" t="s">
        <v>87</v>
      </c>
      <c r="AY369" s="214" t="s">
        <v>230</v>
      </c>
    </row>
    <row r="370" s="2" customFormat="1" ht="16.5" customHeight="1">
      <c r="A370" s="38"/>
      <c r="B370" s="177"/>
      <c r="C370" s="236" t="s">
        <v>406</v>
      </c>
      <c r="D370" s="236" t="s">
        <v>745</v>
      </c>
      <c r="E370" s="237" t="s">
        <v>2217</v>
      </c>
      <c r="F370" s="238" t="s">
        <v>2218</v>
      </c>
      <c r="G370" s="239" t="s">
        <v>458</v>
      </c>
      <c r="H370" s="240">
        <v>2</v>
      </c>
      <c r="I370" s="241"/>
      <c r="J370" s="242">
        <f>ROUND(I370*H370,2)</f>
        <v>0</v>
      </c>
      <c r="K370" s="238" t="s">
        <v>515</v>
      </c>
      <c r="L370" s="243"/>
      <c r="M370" s="244" t="s">
        <v>1</v>
      </c>
      <c r="N370" s="245" t="s">
        <v>44</v>
      </c>
      <c r="O370" s="77"/>
      <c r="P370" s="187">
        <f>O370*H370</f>
        <v>0</v>
      </c>
      <c r="Q370" s="187">
        <v>1.0129999999999999</v>
      </c>
      <c r="R370" s="187">
        <f>Q370*H370</f>
        <v>2.0259999999999998</v>
      </c>
      <c r="S370" s="187">
        <v>0</v>
      </c>
      <c r="T370" s="188">
        <f>S370*H370</f>
        <v>0</v>
      </c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R370" s="189" t="s">
        <v>260</v>
      </c>
      <c r="AT370" s="189" t="s">
        <v>745</v>
      </c>
      <c r="AU370" s="189" t="s">
        <v>89</v>
      </c>
      <c r="AY370" s="19" t="s">
        <v>230</v>
      </c>
      <c r="BE370" s="190">
        <f>IF(N370="základní",J370,0)</f>
        <v>0</v>
      </c>
      <c r="BF370" s="190">
        <f>IF(N370="snížená",J370,0)</f>
        <v>0</v>
      </c>
      <c r="BG370" s="190">
        <f>IF(N370="zákl. přenesená",J370,0)</f>
        <v>0</v>
      </c>
      <c r="BH370" s="190">
        <f>IF(N370="sníž. přenesená",J370,0)</f>
        <v>0</v>
      </c>
      <c r="BI370" s="190">
        <f>IF(N370="nulová",J370,0)</f>
        <v>0</v>
      </c>
      <c r="BJ370" s="19" t="s">
        <v>87</v>
      </c>
      <c r="BK370" s="190">
        <f>ROUND(I370*H370,2)</f>
        <v>0</v>
      </c>
      <c r="BL370" s="19" t="s">
        <v>235</v>
      </c>
      <c r="BM370" s="189" t="s">
        <v>2412</v>
      </c>
    </row>
    <row r="371" s="2" customFormat="1">
      <c r="A371" s="38"/>
      <c r="B371" s="39"/>
      <c r="C371" s="38"/>
      <c r="D371" s="191" t="s">
        <v>237</v>
      </c>
      <c r="E371" s="38"/>
      <c r="F371" s="192" t="s">
        <v>2218</v>
      </c>
      <c r="G371" s="38"/>
      <c r="H371" s="38"/>
      <c r="I371" s="193"/>
      <c r="J371" s="38"/>
      <c r="K371" s="38"/>
      <c r="L371" s="39"/>
      <c r="M371" s="194"/>
      <c r="N371" s="195"/>
      <c r="O371" s="77"/>
      <c r="P371" s="77"/>
      <c r="Q371" s="77"/>
      <c r="R371" s="77"/>
      <c r="S371" s="77"/>
      <c r="T371" s="7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T371" s="19" t="s">
        <v>237</v>
      </c>
      <c r="AU371" s="19" t="s">
        <v>89</v>
      </c>
    </row>
    <row r="372" s="2" customFormat="1" ht="16.5" customHeight="1">
      <c r="A372" s="38"/>
      <c r="B372" s="177"/>
      <c r="C372" s="178" t="s">
        <v>410</v>
      </c>
      <c r="D372" s="178" t="s">
        <v>231</v>
      </c>
      <c r="E372" s="179" t="s">
        <v>2220</v>
      </c>
      <c r="F372" s="180" t="s">
        <v>2221</v>
      </c>
      <c r="G372" s="181" t="s">
        <v>458</v>
      </c>
      <c r="H372" s="182">
        <v>3</v>
      </c>
      <c r="I372" s="183"/>
      <c r="J372" s="184">
        <f>ROUND(I372*H372,2)</f>
        <v>0</v>
      </c>
      <c r="K372" s="180" t="s">
        <v>515</v>
      </c>
      <c r="L372" s="39"/>
      <c r="M372" s="185" t="s">
        <v>1</v>
      </c>
      <c r="N372" s="186" t="s">
        <v>44</v>
      </c>
      <c r="O372" s="77"/>
      <c r="P372" s="187">
        <f>O372*H372</f>
        <v>0</v>
      </c>
      <c r="Q372" s="187">
        <v>0.012184</v>
      </c>
      <c r="R372" s="187">
        <f>Q372*H372</f>
        <v>0.036552000000000001</v>
      </c>
      <c r="S372" s="187">
        <v>0</v>
      </c>
      <c r="T372" s="188">
        <f>S372*H372</f>
        <v>0</v>
      </c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R372" s="189" t="s">
        <v>235</v>
      </c>
      <c r="AT372" s="189" t="s">
        <v>231</v>
      </c>
      <c r="AU372" s="189" t="s">
        <v>89</v>
      </c>
      <c r="AY372" s="19" t="s">
        <v>230</v>
      </c>
      <c r="BE372" s="190">
        <f>IF(N372="základní",J372,0)</f>
        <v>0</v>
      </c>
      <c r="BF372" s="190">
        <f>IF(N372="snížená",J372,0)</f>
        <v>0</v>
      </c>
      <c r="BG372" s="190">
        <f>IF(N372="zákl. přenesená",J372,0)</f>
        <v>0</v>
      </c>
      <c r="BH372" s="190">
        <f>IF(N372="sníž. přenesená",J372,0)</f>
        <v>0</v>
      </c>
      <c r="BI372" s="190">
        <f>IF(N372="nulová",J372,0)</f>
        <v>0</v>
      </c>
      <c r="BJ372" s="19" t="s">
        <v>87</v>
      </c>
      <c r="BK372" s="190">
        <f>ROUND(I372*H372,2)</f>
        <v>0</v>
      </c>
      <c r="BL372" s="19" t="s">
        <v>235</v>
      </c>
      <c r="BM372" s="189" t="s">
        <v>2413</v>
      </c>
    </row>
    <row r="373" s="2" customFormat="1">
      <c r="A373" s="38"/>
      <c r="B373" s="39"/>
      <c r="C373" s="38"/>
      <c r="D373" s="191" t="s">
        <v>237</v>
      </c>
      <c r="E373" s="38"/>
      <c r="F373" s="192" t="s">
        <v>2223</v>
      </c>
      <c r="G373" s="38"/>
      <c r="H373" s="38"/>
      <c r="I373" s="193"/>
      <c r="J373" s="38"/>
      <c r="K373" s="38"/>
      <c r="L373" s="39"/>
      <c r="M373" s="194"/>
      <c r="N373" s="195"/>
      <c r="O373" s="77"/>
      <c r="P373" s="77"/>
      <c r="Q373" s="77"/>
      <c r="R373" s="77"/>
      <c r="S373" s="77"/>
      <c r="T373" s="7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T373" s="19" t="s">
        <v>237</v>
      </c>
      <c r="AU373" s="19" t="s">
        <v>89</v>
      </c>
    </row>
    <row r="374" s="2" customFormat="1">
      <c r="A374" s="38"/>
      <c r="B374" s="39"/>
      <c r="C374" s="38"/>
      <c r="D374" s="199" t="s">
        <v>397</v>
      </c>
      <c r="E374" s="38"/>
      <c r="F374" s="200" t="s">
        <v>2224</v>
      </c>
      <c r="G374" s="38"/>
      <c r="H374" s="38"/>
      <c r="I374" s="193"/>
      <c r="J374" s="38"/>
      <c r="K374" s="38"/>
      <c r="L374" s="39"/>
      <c r="M374" s="194"/>
      <c r="N374" s="195"/>
      <c r="O374" s="77"/>
      <c r="P374" s="77"/>
      <c r="Q374" s="77"/>
      <c r="R374" s="77"/>
      <c r="S374" s="77"/>
      <c r="T374" s="7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T374" s="19" t="s">
        <v>397</v>
      </c>
      <c r="AU374" s="19" t="s">
        <v>89</v>
      </c>
    </row>
    <row r="375" s="13" customFormat="1">
      <c r="A375" s="13"/>
      <c r="B375" s="205"/>
      <c r="C375" s="13"/>
      <c r="D375" s="191" t="s">
        <v>519</v>
      </c>
      <c r="E375" s="206" t="s">
        <v>1</v>
      </c>
      <c r="F375" s="207" t="s">
        <v>2414</v>
      </c>
      <c r="G375" s="13"/>
      <c r="H375" s="208">
        <v>3</v>
      </c>
      <c r="I375" s="209"/>
      <c r="J375" s="13"/>
      <c r="K375" s="13"/>
      <c r="L375" s="205"/>
      <c r="M375" s="210"/>
      <c r="N375" s="211"/>
      <c r="O375" s="211"/>
      <c r="P375" s="211"/>
      <c r="Q375" s="211"/>
      <c r="R375" s="211"/>
      <c r="S375" s="211"/>
      <c r="T375" s="21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06" t="s">
        <v>519</v>
      </c>
      <c r="AU375" s="206" t="s">
        <v>89</v>
      </c>
      <c r="AV375" s="13" t="s">
        <v>89</v>
      </c>
      <c r="AW375" s="13" t="s">
        <v>35</v>
      </c>
      <c r="AX375" s="13" t="s">
        <v>79</v>
      </c>
      <c r="AY375" s="206" t="s">
        <v>230</v>
      </c>
    </row>
    <row r="376" s="14" customFormat="1">
      <c r="A376" s="14"/>
      <c r="B376" s="213"/>
      <c r="C376" s="14"/>
      <c r="D376" s="191" t="s">
        <v>519</v>
      </c>
      <c r="E376" s="214" t="s">
        <v>1</v>
      </c>
      <c r="F376" s="215" t="s">
        <v>534</v>
      </c>
      <c r="G376" s="14"/>
      <c r="H376" s="216">
        <v>3</v>
      </c>
      <c r="I376" s="217"/>
      <c r="J376" s="14"/>
      <c r="K376" s="14"/>
      <c r="L376" s="213"/>
      <c r="M376" s="218"/>
      <c r="N376" s="219"/>
      <c r="O376" s="219"/>
      <c r="P376" s="219"/>
      <c r="Q376" s="219"/>
      <c r="R376" s="219"/>
      <c r="S376" s="219"/>
      <c r="T376" s="220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14" t="s">
        <v>519</v>
      </c>
      <c r="AU376" s="214" t="s">
        <v>89</v>
      </c>
      <c r="AV376" s="14" t="s">
        <v>235</v>
      </c>
      <c r="AW376" s="14" t="s">
        <v>35</v>
      </c>
      <c r="AX376" s="14" t="s">
        <v>87</v>
      </c>
      <c r="AY376" s="214" t="s">
        <v>230</v>
      </c>
    </row>
    <row r="377" s="2" customFormat="1" ht="16.5" customHeight="1">
      <c r="A377" s="38"/>
      <c r="B377" s="177"/>
      <c r="C377" s="236" t="s">
        <v>416</v>
      </c>
      <c r="D377" s="236" t="s">
        <v>745</v>
      </c>
      <c r="E377" s="237" t="s">
        <v>2226</v>
      </c>
      <c r="F377" s="238" t="s">
        <v>2227</v>
      </c>
      <c r="G377" s="239" t="s">
        <v>458</v>
      </c>
      <c r="H377" s="240">
        <v>3</v>
      </c>
      <c r="I377" s="241"/>
      <c r="J377" s="242">
        <f>ROUND(I377*H377,2)</f>
        <v>0</v>
      </c>
      <c r="K377" s="238" t="s">
        <v>515</v>
      </c>
      <c r="L377" s="243"/>
      <c r="M377" s="244" t="s">
        <v>1</v>
      </c>
      <c r="N377" s="245" t="s">
        <v>44</v>
      </c>
      <c r="O377" s="77"/>
      <c r="P377" s="187">
        <f>O377*H377</f>
        <v>0</v>
      </c>
      <c r="Q377" s="187">
        <v>0.58499999999999996</v>
      </c>
      <c r="R377" s="187">
        <f>Q377*H377</f>
        <v>1.7549999999999999</v>
      </c>
      <c r="S377" s="187">
        <v>0</v>
      </c>
      <c r="T377" s="188">
        <f>S377*H377</f>
        <v>0</v>
      </c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R377" s="189" t="s">
        <v>260</v>
      </c>
      <c r="AT377" s="189" t="s">
        <v>745</v>
      </c>
      <c r="AU377" s="189" t="s">
        <v>89</v>
      </c>
      <c r="AY377" s="19" t="s">
        <v>230</v>
      </c>
      <c r="BE377" s="190">
        <f>IF(N377="základní",J377,0)</f>
        <v>0</v>
      </c>
      <c r="BF377" s="190">
        <f>IF(N377="snížená",J377,0)</f>
        <v>0</v>
      </c>
      <c r="BG377" s="190">
        <f>IF(N377="zákl. přenesená",J377,0)</f>
        <v>0</v>
      </c>
      <c r="BH377" s="190">
        <f>IF(N377="sníž. přenesená",J377,0)</f>
        <v>0</v>
      </c>
      <c r="BI377" s="190">
        <f>IF(N377="nulová",J377,0)</f>
        <v>0</v>
      </c>
      <c r="BJ377" s="19" t="s">
        <v>87</v>
      </c>
      <c r="BK377" s="190">
        <f>ROUND(I377*H377,2)</f>
        <v>0</v>
      </c>
      <c r="BL377" s="19" t="s">
        <v>235</v>
      </c>
      <c r="BM377" s="189" t="s">
        <v>2415</v>
      </c>
    </row>
    <row r="378" s="2" customFormat="1">
      <c r="A378" s="38"/>
      <c r="B378" s="39"/>
      <c r="C378" s="38"/>
      <c r="D378" s="191" t="s">
        <v>237</v>
      </c>
      <c r="E378" s="38"/>
      <c r="F378" s="192" t="s">
        <v>2227</v>
      </c>
      <c r="G378" s="38"/>
      <c r="H378" s="38"/>
      <c r="I378" s="193"/>
      <c r="J378" s="38"/>
      <c r="K378" s="38"/>
      <c r="L378" s="39"/>
      <c r="M378" s="194"/>
      <c r="N378" s="195"/>
      <c r="O378" s="77"/>
      <c r="P378" s="77"/>
      <c r="Q378" s="77"/>
      <c r="R378" s="77"/>
      <c r="S378" s="77"/>
      <c r="T378" s="7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T378" s="19" t="s">
        <v>237</v>
      </c>
      <c r="AU378" s="19" t="s">
        <v>89</v>
      </c>
    </row>
    <row r="379" s="13" customFormat="1">
      <c r="A379" s="13"/>
      <c r="B379" s="205"/>
      <c r="C379" s="13"/>
      <c r="D379" s="191" t="s">
        <v>519</v>
      </c>
      <c r="E379" s="206" t="s">
        <v>1</v>
      </c>
      <c r="F379" s="207" t="s">
        <v>2414</v>
      </c>
      <c r="G379" s="13"/>
      <c r="H379" s="208">
        <v>3</v>
      </c>
      <c r="I379" s="209"/>
      <c r="J379" s="13"/>
      <c r="K379" s="13"/>
      <c r="L379" s="205"/>
      <c r="M379" s="210"/>
      <c r="N379" s="211"/>
      <c r="O379" s="211"/>
      <c r="P379" s="211"/>
      <c r="Q379" s="211"/>
      <c r="R379" s="211"/>
      <c r="S379" s="211"/>
      <c r="T379" s="21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06" t="s">
        <v>519</v>
      </c>
      <c r="AU379" s="206" t="s">
        <v>89</v>
      </c>
      <c r="AV379" s="13" t="s">
        <v>89</v>
      </c>
      <c r="AW379" s="13" t="s">
        <v>35</v>
      </c>
      <c r="AX379" s="13" t="s">
        <v>79</v>
      </c>
      <c r="AY379" s="206" t="s">
        <v>230</v>
      </c>
    </row>
    <row r="380" s="14" customFormat="1">
      <c r="A380" s="14"/>
      <c r="B380" s="213"/>
      <c r="C380" s="14"/>
      <c r="D380" s="191" t="s">
        <v>519</v>
      </c>
      <c r="E380" s="214" t="s">
        <v>1</v>
      </c>
      <c r="F380" s="215" t="s">
        <v>534</v>
      </c>
      <c r="G380" s="14"/>
      <c r="H380" s="216">
        <v>3</v>
      </c>
      <c r="I380" s="217"/>
      <c r="J380" s="14"/>
      <c r="K380" s="14"/>
      <c r="L380" s="213"/>
      <c r="M380" s="218"/>
      <c r="N380" s="219"/>
      <c r="O380" s="219"/>
      <c r="P380" s="219"/>
      <c r="Q380" s="219"/>
      <c r="R380" s="219"/>
      <c r="S380" s="219"/>
      <c r="T380" s="22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14" t="s">
        <v>519</v>
      </c>
      <c r="AU380" s="214" t="s">
        <v>89</v>
      </c>
      <c r="AV380" s="14" t="s">
        <v>235</v>
      </c>
      <c r="AW380" s="14" t="s">
        <v>35</v>
      </c>
      <c r="AX380" s="14" t="s">
        <v>87</v>
      </c>
      <c r="AY380" s="214" t="s">
        <v>230</v>
      </c>
    </row>
    <row r="381" s="2" customFormat="1" ht="21.75" customHeight="1">
      <c r="A381" s="38"/>
      <c r="B381" s="177"/>
      <c r="C381" s="178" t="s">
        <v>422</v>
      </c>
      <c r="D381" s="178" t="s">
        <v>231</v>
      </c>
      <c r="E381" s="179" t="s">
        <v>2229</v>
      </c>
      <c r="F381" s="180" t="s">
        <v>2230</v>
      </c>
      <c r="G381" s="181" t="s">
        <v>458</v>
      </c>
      <c r="H381" s="182">
        <v>3</v>
      </c>
      <c r="I381" s="183"/>
      <c r="J381" s="184">
        <f>ROUND(I381*H381,2)</f>
        <v>0</v>
      </c>
      <c r="K381" s="180" t="s">
        <v>515</v>
      </c>
      <c r="L381" s="39"/>
      <c r="M381" s="185" t="s">
        <v>1</v>
      </c>
      <c r="N381" s="186" t="s">
        <v>44</v>
      </c>
      <c r="O381" s="77"/>
      <c r="P381" s="187">
        <f>O381*H381</f>
        <v>0</v>
      </c>
      <c r="Q381" s="187">
        <v>0.089999999999999997</v>
      </c>
      <c r="R381" s="187">
        <f>Q381*H381</f>
        <v>0.27000000000000002</v>
      </c>
      <c r="S381" s="187">
        <v>0</v>
      </c>
      <c r="T381" s="188">
        <f>S381*H381</f>
        <v>0</v>
      </c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R381" s="189" t="s">
        <v>235</v>
      </c>
      <c r="AT381" s="189" t="s">
        <v>231</v>
      </c>
      <c r="AU381" s="189" t="s">
        <v>89</v>
      </c>
      <c r="AY381" s="19" t="s">
        <v>230</v>
      </c>
      <c r="BE381" s="190">
        <f>IF(N381="základní",J381,0)</f>
        <v>0</v>
      </c>
      <c r="BF381" s="190">
        <f>IF(N381="snížená",J381,0)</f>
        <v>0</v>
      </c>
      <c r="BG381" s="190">
        <f>IF(N381="zákl. přenesená",J381,0)</f>
        <v>0</v>
      </c>
      <c r="BH381" s="190">
        <f>IF(N381="sníž. přenesená",J381,0)</f>
        <v>0</v>
      </c>
      <c r="BI381" s="190">
        <f>IF(N381="nulová",J381,0)</f>
        <v>0</v>
      </c>
      <c r="BJ381" s="19" t="s">
        <v>87</v>
      </c>
      <c r="BK381" s="190">
        <f>ROUND(I381*H381,2)</f>
        <v>0</v>
      </c>
      <c r="BL381" s="19" t="s">
        <v>235</v>
      </c>
      <c r="BM381" s="189" t="s">
        <v>2416</v>
      </c>
    </row>
    <row r="382" s="2" customFormat="1">
      <c r="A382" s="38"/>
      <c r="B382" s="39"/>
      <c r="C382" s="38"/>
      <c r="D382" s="191" t="s">
        <v>237</v>
      </c>
      <c r="E382" s="38"/>
      <c r="F382" s="192" t="s">
        <v>2232</v>
      </c>
      <c r="G382" s="38"/>
      <c r="H382" s="38"/>
      <c r="I382" s="193"/>
      <c r="J382" s="38"/>
      <c r="K382" s="38"/>
      <c r="L382" s="39"/>
      <c r="M382" s="194"/>
      <c r="N382" s="195"/>
      <c r="O382" s="77"/>
      <c r="P382" s="77"/>
      <c r="Q382" s="77"/>
      <c r="R382" s="77"/>
      <c r="S382" s="77"/>
      <c r="T382" s="7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T382" s="19" t="s">
        <v>237</v>
      </c>
      <c r="AU382" s="19" t="s">
        <v>89</v>
      </c>
    </row>
    <row r="383" s="2" customFormat="1">
      <c r="A383" s="38"/>
      <c r="B383" s="39"/>
      <c r="C383" s="38"/>
      <c r="D383" s="199" t="s">
        <v>397</v>
      </c>
      <c r="E383" s="38"/>
      <c r="F383" s="200" t="s">
        <v>2233</v>
      </c>
      <c r="G383" s="38"/>
      <c r="H383" s="38"/>
      <c r="I383" s="193"/>
      <c r="J383" s="38"/>
      <c r="K383" s="38"/>
      <c r="L383" s="39"/>
      <c r="M383" s="194"/>
      <c r="N383" s="195"/>
      <c r="O383" s="77"/>
      <c r="P383" s="77"/>
      <c r="Q383" s="77"/>
      <c r="R383" s="77"/>
      <c r="S383" s="77"/>
      <c r="T383" s="7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T383" s="19" t="s">
        <v>397</v>
      </c>
      <c r="AU383" s="19" t="s">
        <v>89</v>
      </c>
    </row>
    <row r="384" s="13" customFormat="1">
      <c r="A384" s="13"/>
      <c r="B384" s="205"/>
      <c r="C384" s="13"/>
      <c r="D384" s="191" t="s">
        <v>519</v>
      </c>
      <c r="E384" s="206" t="s">
        <v>1</v>
      </c>
      <c r="F384" s="207" t="s">
        <v>2417</v>
      </c>
      <c r="G384" s="13"/>
      <c r="H384" s="208">
        <v>3</v>
      </c>
      <c r="I384" s="209"/>
      <c r="J384" s="13"/>
      <c r="K384" s="13"/>
      <c r="L384" s="205"/>
      <c r="M384" s="210"/>
      <c r="N384" s="211"/>
      <c r="O384" s="211"/>
      <c r="P384" s="211"/>
      <c r="Q384" s="211"/>
      <c r="R384" s="211"/>
      <c r="S384" s="211"/>
      <c r="T384" s="21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06" t="s">
        <v>519</v>
      </c>
      <c r="AU384" s="206" t="s">
        <v>89</v>
      </c>
      <c r="AV384" s="13" t="s">
        <v>89</v>
      </c>
      <c r="AW384" s="13" t="s">
        <v>35</v>
      </c>
      <c r="AX384" s="13" t="s">
        <v>79</v>
      </c>
      <c r="AY384" s="206" t="s">
        <v>230</v>
      </c>
    </row>
    <row r="385" s="14" customFormat="1">
      <c r="A385" s="14"/>
      <c r="B385" s="213"/>
      <c r="C385" s="14"/>
      <c r="D385" s="191" t="s">
        <v>519</v>
      </c>
      <c r="E385" s="214" t="s">
        <v>1</v>
      </c>
      <c r="F385" s="215" t="s">
        <v>534</v>
      </c>
      <c r="G385" s="14"/>
      <c r="H385" s="216">
        <v>3</v>
      </c>
      <c r="I385" s="217"/>
      <c r="J385" s="14"/>
      <c r="K385" s="14"/>
      <c r="L385" s="213"/>
      <c r="M385" s="218"/>
      <c r="N385" s="219"/>
      <c r="O385" s="219"/>
      <c r="P385" s="219"/>
      <c r="Q385" s="219"/>
      <c r="R385" s="219"/>
      <c r="S385" s="219"/>
      <c r="T385" s="22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14" t="s">
        <v>519</v>
      </c>
      <c r="AU385" s="214" t="s">
        <v>89</v>
      </c>
      <c r="AV385" s="14" t="s">
        <v>235</v>
      </c>
      <c r="AW385" s="14" t="s">
        <v>35</v>
      </c>
      <c r="AX385" s="14" t="s">
        <v>87</v>
      </c>
      <c r="AY385" s="214" t="s">
        <v>230</v>
      </c>
    </row>
    <row r="386" s="2" customFormat="1" ht="16.5" customHeight="1">
      <c r="A386" s="38"/>
      <c r="B386" s="177"/>
      <c r="C386" s="236" t="s">
        <v>426</v>
      </c>
      <c r="D386" s="236" t="s">
        <v>745</v>
      </c>
      <c r="E386" s="237" t="s">
        <v>2235</v>
      </c>
      <c r="F386" s="238" t="s">
        <v>2236</v>
      </c>
      <c r="G386" s="239" t="s">
        <v>458</v>
      </c>
      <c r="H386" s="240">
        <v>3</v>
      </c>
      <c r="I386" s="241"/>
      <c r="J386" s="242">
        <f>ROUND(I386*H386,2)</f>
        <v>0</v>
      </c>
      <c r="K386" s="238" t="s">
        <v>515</v>
      </c>
      <c r="L386" s="243"/>
      <c r="M386" s="244" t="s">
        <v>1</v>
      </c>
      <c r="N386" s="245" t="s">
        <v>44</v>
      </c>
      <c r="O386" s="77"/>
      <c r="P386" s="187">
        <f>O386*H386</f>
        <v>0</v>
      </c>
      <c r="Q386" s="187">
        <v>0.12</v>
      </c>
      <c r="R386" s="187">
        <f>Q386*H386</f>
        <v>0.35999999999999999</v>
      </c>
      <c r="S386" s="187">
        <v>0</v>
      </c>
      <c r="T386" s="188">
        <f>S386*H386</f>
        <v>0</v>
      </c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R386" s="189" t="s">
        <v>260</v>
      </c>
      <c r="AT386" s="189" t="s">
        <v>745</v>
      </c>
      <c r="AU386" s="189" t="s">
        <v>89</v>
      </c>
      <c r="AY386" s="19" t="s">
        <v>230</v>
      </c>
      <c r="BE386" s="190">
        <f>IF(N386="základní",J386,0)</f>
        <v>0</v>
      </c>
      <c r="BF386" s="190">
        <f>IF(N386="snížená",J386,0)</f>
        <v>0</v>
      </c>
      <c r="BG386" s="190">
        <f>IF(N386="zákl. přenesená",J386,0)</f>
        <v>0</v>
      </c>
      <c r="BH386" s="190">
        <f>IF(N386="sníž. přenesená",J386,0)</f>
        <v>0</v>
      </c>
      <c r="BI386" s="190">
        <f>IF(N386="nulová",J386,0)</f>
        <v>0</v>
      </c>
      <c r="BJ386" s="19" t="s">
        <v>87</v>
      </c>
      <c r="BK386" s="190">
        <f>ROUND(I386*H386,2)</f>
        <v>0</v>
      </c>
      <c r="BL386" s="19" t="s">
        <v>235</v>
      </c>
      <c r="BM386" s="189" t="s">
        <v>2418</v>
      </c>
    </row>
    <row r="387" s="2" customFormat="1">
      <c r="A387" s="38"/>
      <c r="B387" s="39"/>
      <c r="C387" s="38"/>
      <c r="D387" s="191" t="s">
        <v>237</v>
      </c>
      <c r="E387" s="38"/>
      <c r="F387" s="192" t="s">
        <v>2236</v>
      </c>
      <c r="G387" s="38"/>
      <c r="H387" s="38"/>
      <c r="I387" s="193"/>
      <c r="J387" s="38"/>
      <c r="K387" s="38"/>
      <c r="L387" s="39"/>
      <c r="M387" s="194"/>
      <c r="N387" s="195"/>
      <c r="O387" s="77"/>
      <c r="P387" s="77"/>
      <c r="Q387" s="77"/>
      <c r="R387" s="77"/>
      <c r="S387" s="77"/>
      <c r="T387" s="7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T387" s="19" t="s">
        <v>237</v>
      </c>
      <c r="AU387" s="19" t="s">
        <v>89</v>
      </c>
    </row>
    <row r="388" s="13" customFormat="1">
      <c r="A388" s="13"/>
      <c r="B388" s="205"/>
      <c r="C388" s="13"/>
      <c r="D388" s="191" t="s">
        <v>519</v>
      </c>
      <c r="E388" s="206" t="s">
        <v>1</v>
      </c>
      <c r="F388" s="207" t="s">
        <v>2417</v>
      </c>
      <c r="G388" s="13"/>
      <c r="H388" s="208">
        <v>3</v>
      </c>
      <c r="I388" s="209"/>
      <c r="J388" s="13"/>
      <c r="K388" s="13"/>
      <c r="L388" s="205"/>
      <c r="M388" s="210"/>
      <c r="N388" s="211"/>
      <c r="O388" s="211"/>
      <c r="P388" s="211"/>
      <c r="Q388" s="211"/>
      <c r="R388" s="211"/>
      <c r="S388" s="211"/>
      <c r="T388" s="212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06" t="s">
        <v>519</v>
      </c>
      <c r="AU388" s="206" t="s">
        <v>89</v>
      </c>
      <c r="AV388" s="13" t="s">
        <v>89</v>
      </c>
      <c r="AW388" s="13" t="s">
        <v>35</v>
      </c>
      <c r="AX388" s="13" t="s">
        <v>79</v>
      </c>
      <c r="AY388" s="206" t="s">
        <v>230</v>
      </c>
    </row>
    <row r="389" s="14" customFormat="1">
      <c r="A389" s="14"/>
      <c r="B389" s="213"/>
      <c r="C389" s="14"/>
      <c r="D389" s="191" t="s">
        <v>519</v>
      </c>
      <c r="E389" s="214" t="s">
        <v>1</v>
      </c>
      <c r="F389" s="215" t="s">
        <v>534</v>
      </c>
      <c r="G389" s="14"/>
      <c r="H389" s="216">
        <v>3</v>
      </c>
      <c r="I389" s="217"/>
      <c r="J389" s="14"/>
      <c r="K389" s="14"/>
      <c r="L389" s="213"/>
      <c r="M389" s="218"/>
      <c r="N389" s="219"/>
      <c r="O389" s="219"/>
      <c r="P389" s="219"/>
      <c r="Q389" s="219"/>
      <c r="R389" s="219"/>
      <c r="S389" s="219"/>
      <c r="T389" s="220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14" t="s">
        <v>519</v>
      </c>
      <c r="AU389" s="214" t="s">
        <v>89</v>
      </c>
      <c r="AV389" s="14" t="s">
        <v>235</v>
      </c>
      <c r="AW389" s="14" t="s">
        <v>35</v>
      </c>
      <c r="AX389" s="14" t="s">
        <v>87</v>
      </c>
      <c r="AY389" s="214" t="s">
        <v>230</v>
      </c>
    </row>
    <row r="390" s="12" customFormat="1" ht="22.8" customHeight="1">
      <c r="A390" s="12"/>
      <c r="B390" s="166"/>
      <c r="C390" s="12"/>
      <c r="D390" s="167" t="s">
        <v>78</v>
      </c>
      <c r="E390" s="197" t="s">
        <v>1366</v>
      </c>
      <c r="F390" s="197" t="s">
        <v>1367</v>
      </c>
      <c r="G390" s="12"/>
      <c r="H390" s="12"/>
      <c r="I390" s="169"/>
      <c r="J390" s="198">
        <f>BK390</f>
        <v>0</v>
      </c>
      <c r="K390" s="12"/>
      <c r="L390" s="166"/>
      <c r="M390" s="171"/>
      <c r="N390" s="172"/>
      <c r="O390" s="172"/>
      <c r="P390" s="173">
        <f>SUM(P391:P396)</f>
        <v>0</v>
      </c>
      <c r="Q390" s="172"/>
      <c r="R390" s="173">
        <f>SUM(R391:R396)</f>
        <v>0</v>
      </c>
      <c r="S390" s="172"/>
      <c r="T390" s="174">
        <f>SUM(T391:T396)</f>
        <v>0</v>
      </c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R390" s="167" t="s">
        <v>87</v>
      </c>
      <c r="AT390" s="175" t="s">
        <v>78</v>
      </c>
      <c r="AU390" s="175" t="s">
        <v>87</v>
      </c>
      <c r="AY390" s="167" t="s">
        <v>230</v>
      </c>
      <c r="BK390" s="176">
        <f>SUM(BK391:BK396)</f>
        <v>0</v>
      </c>
    </row>
    <row r="391" s="2" customFormat="1" ht="16.5" customHeight="1">
      <c r="A391" s="38"/>
      <c r="B391" s="177"/>
      <c r="C391" s="178" t="s">
        <v>430</v>
      </c>
      <c r="D391" s="178" t="s">
        <v>231</v>
      </c>
      <c r="E391" s="179" t="s">
        <v>2241</v>
      </c>
      <c r="F391" s="180" t="s">
        <v>2242</v>
      </c>
      <c r="G391" s="181" t="s">
        <v>748</v>
      </c>
      <c r="H391" s="182">
        <v>12.669000000000001</v>
      </c>
      <c r="I391" s="183"/>
      <c r="J391" s="184">
        <f>ROUND(I391*H391,2)</f>
        <v>0</v>
      </c>
      <c r="K391" s="180" t="s">
        <v>515</v>
      </c>
      <c r="L391" s="39"/>
      <c r="M391" s="185" t="s">
        <v>1</v>
      </c>
      <c r="N391" s="186" t="s">
        <v>44</v>
      </c>
      <c r="O391" s="77"/>
      <c r="P391" s="187">
        <f>O391*H391</f>
        <v>0</v>
      </c>
      <c r="Q391" s="187">
        <v>0</v>
      </c>
      <c r="R391" s="187">
        <f>Q391*H391</f>
        <v>0</v>
      </c>
      <c r="S391" s="187">
        <v>0</v>
      </c>
      <c r="T391" s="188">
        <f>S391*H391</f>
        <v>0</v>
      </c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R391" s="189" t="s">
        <v>235</v>
      </c>
      <c r="AT391" s="189" t="s">
        <v>231</v>
      </c>
      <c r="AU391" s="189" t="s">
        <v>89</v>
      </c>
      <c r="AY391" s="19" t="s">
        <v>230</v>
      </c>
      <c r="BE391" s="190">
        <f>IF(N391="základní",J391,0)</f>
        <v>0</v>
      </c>
      <c r="BF391" s="190">
        <f>IF(N391="snížená",J391,0)</f>
        <v>0</v>
      </c>
      <c r="BG391" s="190">
        <f>IF(N391="zákl. přenesená",J391,0)</f>
        <v>0</v>
      </c>
      <c r="BH391" s="190">
        <f>IF(N391="sníž. přenesená",J391,0)</f>
        <v>0</v>
      </c>
      <c r="BI391" s="190">
        <f>IF(N391="nulová",J391,0)</f>
        <v>0</v>
      </c>
      <c r="BJ391" s="19" t="s">
        <v>87</v>
      </c>
      <c r="BK391" s="190">
        <f>ROUND(I391*H391,2)</f>
        <v>0</v>
      </c>
      <c r="BL391" s="19" t="s">
        <v>235</v>
      </c>
      <c r="BM391" s="189" t="s">
        <v>2419</v>
      </c>
    </row>
    <row r="392" s="2" customFormat="1">
      <c r="A392" s="38"/>
      <c r="B392" s="39"/>
      <c r="C392" s="38"/>
      <c r="D392" s="191" t="s">
        <v>237</v>
      </c>
      <c r="E392" s="38"/>
      <c r="F392" s="192" t="s">
        <v>2244</v>
      </c>
      <c r="G392" s="38"/>
      <c r="H392" s="38"/>
      <c r="I392" s="193"/>
      <c r="J392" s="38"/>
      <c r="K392" s="38"/>
      <c r="L392" s="39"/>
      <c r="M392" s="194"/>
      <c r="N392" s="195"/>
      <c r="O392" s="77"/>
      <c r="P392" s="77"/>
      <c r="Q392" s="77"/>
      <c r="R392" s="77"/>
      <c r="S392" s="77"/>
      <c r="T392" s="7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T392" s="19" t="s">
        <v>237</v>
      </c>
      <c r="AU392" s="19" t="s">
        <v>89</v>
      </c>
    </row>
    <row r="393" s="2" customFormat="1">
      <c r="A393" s="38"/>
      <c r="B393" s="39"/>
      <c r="C393" s="38"/>
      <c r="D393" s="199" t="s">
        <v>397</v>
      </c>
      <c r="E393" s="38"/>
      <c r="F393" s="200" t="s">
        <v>2245</v>
      </c>
      <c r="G393" s="38"/>
      <c r="H393" s="38"/>
      <c r="I393" s="193"/>
      <c r="J393" s="38"/>
      <c r="K393" s="38"/>
      <c r="L393" s="39"/>
      <c r="M393" s="194"/>
      <c r="N393" s="195"/>
      <c r="O393" s="77"/>
      <c r="P393" s="77"/>
      <c r="Q393" s="77"/>
      <c r="R393" s="77"/>
      <c r="S393" s="77"/>
      <c r="T393" s="7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T393" s="19" t="s">
        <v>397</v>
      </c>
      <c r="AU393" s="19" t="s">
        <v>89</v>
      </c>
    </row>
    <row r="394" s="2" customFormat="1" ht="21.75" customHeight="1">
      <c r="A394" s="38"/>
      <c r="B394" s="177"/>
      <c r="C394" s="178" t="s">
        <v>434</v>
      </c>
      <c r="D394" s="178" t="s">
        <v>231</v>
      </c>
      <c r="E394" s="179" t="s">
        <v>2246</v>
      </c>
      <c r="F394" s="180" t="s">
        <v>2247</v>
      </c>
      <c r="G394" s="181" t="s">
        <v>748</v>
      </c>
      <c r="H394" s="182">
        <v>12.669000000000001</v>
      </c>
      <c r="I394" s="183"/>
      <c r="J394" s="184">
        <f>ROUND(I394*H394,2)</f>
        <v>0</v>
      </c>
      <c r="K394" s="180" t="s">
        <v>515</v>
      </c>
      <c r="L394" s="39"/>
      <c r="M394" s="185" t="s">
        <v>1</v>
      </c>
      <c r="N394" s="186" t="s">
        <v>44</v>
      </c>
      <c r="O394" s="77"/>
      <c r="P394" s="187">
        <f>O394*H394</f>
        <v>0</v>
      </c>
      <c r="Q394" s="187">
        <v>0</v>
      </c>
      <c r="R394" s="187">
        <f>Q394*H394</f>
        <v>0</v>
      </c>
      <c r="S394" s="187">
        <v>0</v>
      </c>
      <c r="T394" s="188">
        <f>S394*H394</f>
        <v>0</v>
      </c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R394" s="189" t="s">
        <v>235</v>
      </c>
      <c r="AT394" s="189" t="s">
        <v>231</v>
      </c>
      <c r="AU394" s="189" t="s">
        <v>89</v>
      </c>
      <c r="AY394" s="19" t="s">
        <v>230</v>
      </c>
      <c r="BE394" s="190">
        <f>IF(N394="základní",J394,0)</f>
        <v>0</v>
      </c>
      <c r="BF394" s="190">
        <f>IF(N394="snížená",J394,0)</f>
        <v>0</v>
      </c>
      <c r="BG394" s="190">
        <f>IF(N394="zákl. přenesená",J394,0)</f>
        <v>0</v>
      </c>
      <c r="BH394" s="190">
        <f>IF(N394="sníž. přenesená",J394,0)</f>
        <v>0</v>
      </c>
      <c r="BI394" s="190">
        <f>IF(N394="nulová",J394,0)</f>
        <v>0</v>
      </c>
      <c r="BJ394" s="19" t="s">
        <v>87</v>
      </c>
      <c r="BK394" s="190">
        <f>ROUND(I394*H394,2)</f>
        <v>0</v>
      </c>
      <c r="BL394" s="19" t="s">
        <v>235</v>
      </c>
      <c r="BM394" s="189" t="s">
        <v>2420</v>
      </c>
    </row>
    <row r="395" s="2" customFormat="1">
      <c r="A395" s="38"/>
      <c r="B395" s="39"/>
      <c r="C395" s="38"/>
      <c r="D395" s="191" t="s">
        <v>237</v>
      </c>
      <c r="E395" s="38"/>
      <c r="F395" s="192" t="s">
        <v>2249</v>
      </c>
      <c r="G395" s="38"/>
      <c r="H395" s="38"/>
      <c r="I395" s="193"/>
      <c r="J395" s="38"/>
      <c r="K395" s="38"/>
      <c r="L395" s="39"/>
      <c r="M395" s="194"/>
      <c r="N395" s="195"/>
      <c r="O395" s="77"/>
      <c r="P395" s="77"/>
      <c r="Q395" s="77"/>
      <c r="R395" s="77"/>
      <c r="S395" s="77"/>
      <c r="T395" s="7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19" t="s">
        <v>237</v>
      </c>
      <c r="AU395" s="19" t="s">
        <v>89</v>
      </c>
    </row>
    <row r="396" s="2" customFormat="1">
      <c r="A396" s="38"/>
      <c r="B396" s="39"/>
      <c r="C396" s="38"/>
      <c r="D396" s="199" t="s">
        <v>397</v>
      </c>
      <c r="E396" s="38"/>
      <c r="F396" s="200" t="s">
        <v>2250</v>
      </c>
      <c r="G396" s="38"/>
      <c r="H396" s="38"/>
      <c r="I396" s="193"/>
      <c r="J396" s="38"/>
      <c r="K396" s="38"/>
      <c r="L396" s="39"/>
      <c r="M396" s="201"/>
      <c r="N396" s="202"/>
      <c r="O396" s="203"/>
      <c r="P396" s="203"/>
      <c r="Q396" s="203"/>
      <c r="R396" s="203"/>
      <c r="S396" s="203"/>
      <c r="T396" s="204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T396" s="19" t="s">
        <v>397</v>
      </c>
      <c r="AU396" s="19" t="s">
        <v>89</v>
      </c>
    </row>
    <row r="397" s="2" customFormat="1" ht="6.96" customHeight="1">
      <c r="A397" s="38"/>
      <c r="B397" s="60"/>
      <c r="C397" s="61"/>
      <c r="D397" s="61"/>
      <c r="E397" s="61"/>
      <c r="F397" s="61"/>
      <c r="G397" s="61"/>
      <c r="H397" s="61"/>
      <c r="I397" s="61"/>
      <c r="J397" s="61"/>
      <c r="K397" s="61"/>
      <c r="L397" s="39"/>
      <c r="M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</row>
  </sheetData>
  <autoFilter ref="C125:K39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hyperlinks>
    <hyperlink ref="F131" r:id="rId1" display="https://podminky.urs.cz/item/CS_URS_2025_02/132254206"/>
    <hyperlink ref="F140" r:id="rId2" display="https://podminky.urs.cz/item/CS_URS_2025_02/132354206"/>
    <hyperlink ref="F149" r:id="rId3" display="https://podminky.urs.cz/item/CS_URS_2025_02/132454206"/>
    <hyperlink ref="F158" r:id="rId4" display="https://podminky.urs.cz/item/CS_URS_2025_02/132554206"/>
    <hyperlink ref="F167" r:id="rId5" display="https://podminky.urs.cz/item/CS_URS_2025_02/151811131"/>
    <hyperlink ref="F174" r:id="rId6" display="https://podminky.urs.cz/item/CS_URS_2025_02/151811231"/>
    <hyperlink ref="F177" r:id="rId7" display="https://podminky.urs.cz/item/CS_URS_2025_02/162751117"/>
    <hyperlink ref="F185" r:id="rId8" display="https://podminky.urs.cz/item/CS_URS_2025_02/162751119"/>
    <hyperlink ref="F194" r:id="rId9" display="https://podminky.urs.cz/item/CS_URS_2025_02/162751137"/>
    <hyperlink ref="F201" r:id="rId10" display="https://podminky.urs.cz/item/CS_URS_2025_02/162751139"/>
    <hyperlink ref="F209" r:id="rId11" display="https://podminky.urs.cz/item/CS_URS_2025_02/162751157"/>
    <hyperlink ref="F219" r:id="rId12" display="https://podminky.urs.cz/item/CS_URS_2025_02/162751159"/>
    <hyperlink ref="F230" r:id="rId13" display="https://podminky.urs.cz/item/CS_URS_2025_02/171201231"/>
    <hyperlink ref="F239" r:id="rId14" display="https://podminky.urs.cz/item/CS_URS_2025_02/174151101"/>
    <hyperlink ref="F259" r:id="rId15" display="https://podminky.urs.cz/item/CS_URS_2025_02/175151101"/>
    <hyperlink ref="F269" r:id="rId16" display="https://podminky.urs.cz/item/CS_URS_2025_02/359901211"/>
    <hyperlink ref="F275" r:id="rId17" display="https://podminky.urs.cz/item/CS_URS_2025_02/451573111"/>
    <hyperlink ref="F281" r:id="rId18" display="https://podminky.urs.cz/item/CS_URS_2025_02/452112111"/>
    <hyperlink ref="F300" r:id="rId19" display="https://podminky.urs.cz/item/CS_URS_2025_02/452112122"/>
    <hyperlink ref="F309" r:id="rId20" display="https://podminky.urs.cz/item/CS_URS_2025_02/452311151"/>
    <hyperlink ref="F314" r:id="rId21" display="https://podminky.urs.cz/item/CS_URS_2025_02/452351111"/>
    <hyperlink ref="F319" r:id="rId22" display="https://podminky.urs.cz/item/CS_URS_2025_02/452351112"/>
    <hyperlink ref="F323" r:id="rId23" display="https://podminky.urs.cz/item/CS_URS_2025_02/871360310"/>
    <hyperlink ref="F331" r:id="rId24" display="https://podminky.urs.cz/item/CS_URS_2025_02/892362121"/>
    <hyperlink ref="F334" r:id="rId25" display="https://podminky.urs.cz/item/CS_URS_2025_02/892383122"/>
    <hyperlink ref="F340" r:id="rId26" display="https://podminky.urs.cz/item/CS_URS_2025_02/894410101"/>
    <hyperlink ref="F353" r:id="rId27" display="https://podminky.urs.cz/item/CS_URS_2025_02/894410211"/>
    <hyperlink ref="F360" r:id="rId28" display="https://podminky.urs.cz/item/CS_URS_2025_02/894410212"/>
    <hyperlink ref="F367" r:id="rId29" display="https://podminky.urs.cz/item/CS_URS_2025_02/894410213"/>
    <hyperlink ref="F374" r:id="rId30" display="https://podminky.urs.cz/item/CS_URS_2025_02/894410232"/>
    <hyperlink ref="F383" r:id="rId31" display="https://podminky.urs.cz/item/CS_URS_2025_02/899104112"/>
    <hyperlink ref="F393" r:id="rId32" display="https://podminky.urs.cz/item/CS_URS_2025_02/998276101"/>
    <hyperlink ref="F396" r:id="rId33" display="https://podminky.urs.cz/item/CS_URS_2025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4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LA-JR\janro</dc:creator>
  <cp:lastModifiedBy>LA-JR\janro</cp:lastModifiedBy>
  <dcterms:created xsi:type="dcterms:W3CDTF">2025-11-05T12:55:23Z</dcterms:created>
  <dcterms:modified xsi:type="dcterms:W3CDTF">2025-11-05T12:55:47Z</dcterms:modified>
</cp:coreProperties>
</file>